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625"/>
  <workbookPr codeName="ThisWorkbook"/>
  <mc:AlternateContent xmlns:mc="http://schemas.openxmlformats.org/markup-compatibility/2006">
    <mc:Choice Requires="x15">
      <x15ac:absPath xmlns:x15ac="http://schemas.microsoft.com/office/spreadsheetml/2010/11/ac" url="C:\Users\davieg1\Desktop\Area 12 Redacted Contract Documents\"/>
    </mc:Choice>
  </mc:AlternateContent>
  <bookViews>
    <workbookView xWindow="-105" yWindow="-105" windowWidth="19425" windowHeight="10425" firstSheet="2" activeTab="6"/>
  </bookViews>
  <sheets>
    <sheet name="Sheet1" sheetId="1" state="hidden" r:id="rId1"/>
    <sheet name="Sheet2" sheetId="2" state="hidden" r:id="rId2"/>
    <sheet name="Version Control" sheetId="5" r:id="rId3"/>
    <sheet name="Rev" sheetId="4" state="hidden" r:id="rId4"/>
    <sheet name="Guidance" sheetId="44" r:id="rId5"/>
    <sheet name="Summary" sheetId="3" r:id="rId6"/>
    <sheet name="Mobilisation" sheetId="45" r:id="rId7"/>
    <sheet name="Year 1" sheetId="40" r:id="rId8"/>
    <sheet name="Year 2" sheetId="46" r:id="rId9"/>
    <sheet name="Year 3" sheetId="47" r:id="rId10"/>
    <sheet name="Year 4" sheetId="48" r:id="rId11"/>
    <sheet name="Year 5" sheetId="49" r:id="rId12"/>
    <sheet name="Year 6" sheetId="50" r:id="rId13"/>
    <sheet name="Year 7" sheetId="51" r:id="rId14"/>
    <sheet name="Year 8" sheetId="52" r:id="rId15"/>
    <sheet name="Fee" sheetId="42" r:id="rId16"/>
  </sheets>
  <externalReferences>
    <externalReference r:id="rId17"/>
    <externalReference r:id="rId18"/>
    <externalReference r:id="rId19"/>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localSheetId="6" hidden="1">#REF!</definedName>
    <definedName name="_Fill" localSheetId="7" hidden="1">#REF!</definedName>
    <definedName name="_Fill" localSheetId="8" hidden="1">#REF!</definedName>
    <definedName name="_Fill" hidden="1">#REF!</definedName>
    <definedName name="DirectPercent" localSheetId="6">#REF!</definedName>
    <definedName name="DirectPercent" localSheetId="8">#REF!</definedName>
    <definedName name="DirectPercent">#REF!</definedName>
    <definedName name="EV__LASTREFTIME__" hidden="1">"(GMT)15/05/2013 13:55:47"</definedName>
    <definedName name="Function" localSheetId="6">[1]Comshare!#REF!</definedName>
    <definedName name="Function" localSheetId="8">[1]Comshare!#REF!</definedName>
    <definedName name="Function">[1]Comshare!#REF!</definedName>
    <definedName name="ItemCheck" localSheetId="6">#REF!</definedName>
    <definedName name="ItemCheck" localSheetId="8">#REF!</definedName>
    <definedName name="ItemCheck">#REF!</definedName>
    <definedName name="names" localSheetId="6">'[2]1.Staff Rate Table '!#REF!</definedName>
    <definedName name="names" localSheetId="8">'[2]1.Staff Rate Table '!#REF!</definedName>
    <definedName name="names">'[2]1.Staff Rate Table '!#REF!</definedName>
    <definedName name="_xlnm.Print_Area" localSheetId="15">Fee!$A$1:$C$38</definedName>
    <definedName name="_xlnm.Print_Area" localSheetId="3">Rev!$C$2:$K$25</definedName>
    <definedName name="RateSource" localSheetId="6">'[3]Schedule of Rates'!#REF!</definedName>
    <definedName name="RateSource" localSheetId="8">'[3]Schedule of Rates'!#REF!</definedName>
    <definedName name="RateSource">'[3]Schedule of Rates'!#REF!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FALSE</definedName>
    <definedName name="ScPercent" localSheetId="6">#REF!</definedName>
    <definedName name="ScPercent" localSheetId="8">#REF!</definedName>
    <definedName name="ScPercent">#REF!</definedName>
    <definedName name="Series_100_02" localSheetId="6">'[3]Schedule of Rates'!#REF!</definedName>
    <definedName name="Series_100_02" localSheetId="8">'[3]Schedule of Rates'!#REF!</definedName>
    <definedName name="Series_100_02">'[3]Schedule of Rates'!#REF!</definedName>
    <definedName name="Series_100_03" localSheetId="6">'[3]Schedule of Rates'!#REF!</definedName>
    <definedName name="Series_100_03" localSheetId="8">'[3]Schedule of Rates'!#REF!</definedName>
    <definedName name="Series_100_03">'[3]Schedule of Rates'!#REF!</definedName>
    <definedName name="Series_100_04" localSheetId="6">'[3]Schedule of Rates'!#REF!</definedName>
    <definedName name="Series_100_04" localSheetId="8">'[3]Schedule of Rates'!#REF!</definedName>
    <definedName name="Series_100_04">'[3]Schedule of Rates'!#REF!</definedName>
    <definedName name="Series_1100_02" localSheetId="6">'[3]Schedule of Rates'!#REF!</definedName>
    <definedName name="Series_1100_02" localSheetId="8">'[3]Schedule of Rates'!#REF!</definedName>
    <definedName name="Series_1100_02">'[3]Schedule of Rates'!#REF!</definedName>
    <definedName name="Series_1500_01" localSheetId="6">'[3]Schedule of Rates'!#REF!</definedName>
    <definedName name="Series_1500_01" localSheetId="8">'[3]Schedule of Rates'!#REF!</definedName>
    <definedName name="Series_1500_01">'[3]Schedule of Rates'!#REF!</definedName>
    <definedName name="Series_1500_07" localSheetId="6">'[3]Schedule of Rates'!#REF!</definedName>
    <definedName name="Series_1500_07" localSheetId="8">'[3]Schedule of Rates'!#REF!</definedName>
    <definedName name="Series_1500_07">'[3]Schedule of Rates'!#REF!</definedName>
    <definedName name="Series_1700_02" localSheetId="6">'[3]Schedule of Rates'!#REF!</definedName>
    <definedName name="Series_1700_02" localSheetId="8">'[3]Schedule of Rates'!#REF!</definedName>
    <definedName name="Series_1700_02">'[3]Schedule of Rates'!#REF!</definedName>
    <definedName name="Series_1700_03" localSheetId="6">'[3]Schedule of Rates'!#REF!</definedName>
    <definedName name="Series_1700_03" localSheetId="8">'[3]Schedule of Rates'!#REF!</definedName>
    <definedName name="Series_1700_03">'[3]Schedule of Rates'!#REF!</definedName>
    <definedName name="Series_1700_04" localSheetId="6">'[3]Schedule of Rates'!#REF!</definedName>
    <definedName name="Series_1700_04" localSheetId="8">'[3]Schedule of Rates'!#REF!</definedName>
    <definedName name="Series_1700_04">'[3]Schedule of Rates'!#REF!</definedName>
    <definedName name="Series_1700_05" localSheetId="6">'[3]Schedule of Rates'!#REF!</definedName>
    <definedName name="Series_1700_05" localSheetId="8">'[3]Schedule of Rates'!#REF!</definedName>
    <definedName name="Series_1700_05">'[3]Schedule of Rates'!#REF!</definedName>
    <definedName name="Series_1900_00" localSheetId="6">'[3]Schedule of Rates'!#REF!</definedName>
    <definedName name="Series_1900_00" localSheetId="8">'[3]Schedule of Rates'!#REF!</definedName>
    <definedName name="Series_1900_00">'[3]Schedule of Rates'!#REF!</definedName>
    <definedName name="Series_2300_00" localSheetId="6">'[3]Schedule of Rates'!#REF!</definedName>
    <definedName name="Series_2300_00" localSheetId="8">'[3]Schedule of Rates'!#REF!</definedName>
    <definedName name="Series_2300_00">'[3]Schedule of Rates'!#REF!</definedName>
    <definedName name="Series_2400_03" localSheetId="6">'[3]Schedule of Rates'!#REF!</definedName>
    <definedName name="Series_2400_03" localSheetId="8">'[3]Schedule of Rates'!#REF!</definedName>
    <definedName name="Series_2400_03">'[3]Schedule of Rates'!#REF!</definedName>
    <definedName name="Series_300_02" localSheetId="6">'[3]Schedule of Rates'!#REF!</definedName>
    <definedName name="Series_300_02" localSheetId="8">'[3]Schedule of Rates'!#REF!</definedName>
    <definedName name="Series_300_02">'[3]Schedule of Rates'!#REF!</definedName>
    <definedName name="Series_400_00" localSheetId="6">'[3]Schedule of Rates'!#REF!</definedName>
    <definedName name="Series_400_00" localSheetId="8">'[3]Schedule of Rates'!#REF!</definedName>
    <definedName name="Series_400_00">'[3]Schedule of Rates'!#REF!</definedName>
    <definedName name="Series_400_01" localSheetId="6">'[3]Schedule of Rates'!#REF!</definedName>
    <definedName name="Series_400_01" localSheetId="8">'[3]Schedule of Rates'!#REF!</definedName>
    <definedName name="Series_400_01">'[3]Schedule of Rates'!#REF!</definedName>
    <definedName name="Series_400_03" localSheetId="6">'[3]Schedule of Rates'!#REF!</definedName>
    <definedName name="Series_400_03" localSheetId="8">'[3]Schedule of Rates'!#REF!</definedName>
    <definedName name="Series_400_03">'[3]Schedule of Rates'!#REF!</definedName>
    <definedName name="Series_400_04" localSheetId="6">'[3]Schedule of Rates'!#REF!</definedName>
    <definedName name="Series_400_04" localSheetId="8">'[3]Schedule of Rates'!#REF!</definedName>
    <definedName name="Series_400_04">'[3]Schedule of Rates'!#REF!</definedName>
    <definedName name="Series_400_05" localSheetId="6">'[3]Schedule of Rates'!#REF!</definedName>
    <definedName name="Series_400_05" localSheetId="8">'[3]Schedule of Rates'!#REF!</definedName>
    <definedName name="Series_400_05">'[3]Schedule of Rates'!#REF!</definedName>
    <definedName name="Series_500_02" localSheetId="6">'[3]Schedule of Rates'!#REF!</definedName>
    <definedName name="Series_500_02" localSheetId="8">'[3]Schedule of Rates'!#REF!</definedName>
    <definedName name="Series_500_02">'[3]Schedule of Rates'!#REF!</definedName>
    <definedName name="Series_500_04" localSheetId="6">'[3]Schedule of Rates'!#REF!</definedName>
    <definedName name="Series_500_04" localSheetId="8">'[3]Schedule of Rates'!#REF!</definedName>
    <definedName name="Series_500_04">'[3]Schedule of Rates'!#REF!</definedName>
    <definedName name="Series_500_05" localSheetId="6">'[3]Schedule of Rates'!#REF!</definedName>
    <definedName name="Series_500_05" localSheetId="8">'[3]Schedule of Rates'!#REF!</definedName>
    <definedName name="Series_500_05">'[3]Schedule of Rates'!#REF!</definedName>
    <definedName name="Series_500_07" localSheetId="6">'[3]Schedule of Rates'!#REF!</definedName>
    <definedName name="Series_500_07" localSheetId="8">'[3]Schedule of Rates'!#REF!</definedName>
    <definedName name="Series_500_07">'[3]Schedule of Rates'!#REF!</definedName>
    <definedName name="Series_500_10" localSheetId="6">'[3]Schedule of Rates'!#REF!</definedName>
    <definedName name="Series_500_10" localSheetId="8">'[3]Schedule of Rates'!#REF!</definedName>
    <definedName name="Series_500_10">'[3]Schedule of Rates'!#REF!</definedName>
    <definedName name="Series_500_14" localSheetId="6">'[3]Schedule of Rates'!#REF!</definedName>
    <definedName name="Series_500_14" localSheetId="8">'[3]Schedule of Rates'!#REF!</definedName>
    <definedName name="Series_500_14">'[3]Schedule of Rates'!#REF!</definedName>
    <definedName name="Series_600_01" localSheetId="6">'[3]Schedule of Rates'!#REF!</definedName>
    <definedName name="Series_600_01" localSheetId="8">'[3]Schedule of Rates'!#REF!</definedName>
    <definedName name="Series_600_01">'[3]Schedule of Rates'!#REF!</definedName>
    <definedName name="Series_600_14" localSheetId="6">'[3]Schedule of Rates'!#REF!</definedName>
    <definedName name="Series_600_14" localSheetId="8">'[3]Schedule of Rates'!#REF!</definedName>
    <definedName name="Series_600_14">'[3]Schedule of Rates'!#REF!</definedName>
    <definedName name="Series_600_32" localSheetId="6">'[3]Schedule of Rates'!#REF!</definedName>
    <definedName name="Series_600_32" localSheetId="8">'[3]Schedule of Rates'!#REF!</definedName>
    <definedName name="Series_600_32">'[3]Schedule of Rates'!#REF!</definedName>
    <definedName name="Series_600_33" localSheetId="6">'[3]Schedule of Rates'!#REF!</definedName>
    <definedName name="Series_600_33" localSheetId="8">'[3]Schedule of Rates'!#REF!</definedName>
    <definedName name="Series_600_33">'[3]Schedule of Rates'!#REF!</definedName>
    <definedName name="Series_700_00" localSheetId="6">'[3]Schedule of Rates'!#REF!</definedName>
    <definedName name="Series_700_00" localSheetId="8">'[3]Schedule of Rates'!#REF!</definedName>
    <definedName name="Series_700_00">'[3]Schedule of Rates'!#REF!</definedName>
    <definedName name="Series_700_01" localSheetId="6">'[3]Schedule of Rates'!#REF!</definedName>
    <definedName name="Series_700_01" localSheetId="8">'[3]Schedule of Rates'!#REF!</definedName>
    <definedName name="Series_700_01">'[3]Schedule of Rates'!#REF!</definedName>
    <definedName name="Series_700_02" localSheetId="6">'[3]Schedule of Rates'!#REF!</definedName>
    <definedName name="Series_700_02" localSheetId="8">'[3]Schedule of Rates'!#REF!</definedName>
    <definedName name="Series_700_02">'[3]Schedule of Rates'!#REF!</definedName>
    <definedName name="Series_700_03" localSheetId="6">'[3]Schedule of Rates'!#REF!</definedName>
    <definedName name="Series_700_03" localSheetId="8">'[3]Schedule of Rates'!#REF!</definedName>
    <definedName name="Series_700_03">'[3]Schedule of Rates'!#REF!</definedName>
    <definedName name="Series_700_04" localSheetId="6">'[3]Schedule of Rates'!#REF!</definedName>
    <definedName name="Series_700_04" localSheetId="8">'[3]Schedule of Rates'!#REF!</definedName>
    <definedName name="Series_700_04">'[3]Schedule of Rates'!#REF!</definedName>
    <definedName name="Series_700_05" localSheetId="6">'[3]Schedule of Rates'!#REF!</definedName>
    <definedName name="Series_700_05" localSheetId="8">'[3]Schedule of Rates'!#REF!</definedName>
    <definedName name="Series_700_05">'[3]Schedule of Rates'!#REF!</definedName>
    <definedName name="Series_700_06" localSheetId="6">'[3]Schedule of Rates'!#REF!</definedName>
    <definedName name="Series_700_06" localSheetId="8">'[3]Schedule of Rates'!#REF!</definedName>
    <definedName name="Series_700_06">'[3]Schedule of Rates'!#REF!</definedName>
    <definedName name="Series_700_08" localSheetId="6">'[3]Schedule of Rates'!#REF!</definedName>
    <definedName name="Series_700_08" localSheetId="8">'[3]Schedule of Rates'!#REF!</definedName>
    <definedName name="Series_700_08">'[3]Schedule of Rates'!#REF!</definedName>
    <definedName name="Series_700_11" localSheetId="6">'[3]Schedule of Rates'!#REF!</definedName>
    <definedName name="Series_700_11" localSheetId="8">'[3]Schedule of Rates'!#REF!</definedName>
    <definedName name="Series_700_11">'[3]Schedule of Rates'!#REF!</definedName>
    <definedName name="Series_700_12" localSheetId="6">'[3]Schedule of Rates'!#REF!</definedName>
    <definedName name="Series_700_12" localSheetId="8">'[3]Schedule of Rates'!#REF!</definedName>
    <definedName name="Series_700_12">'[3]Schedule of Rates'!#REF!</definedName>
    <definedName name="Series_700_13" localSheetId="6">'[3]Schedule of Rates'!#REF!</definedName>
    <definedName name="Series_700_13" localSheetId="8">'[3]Schedule of Rates'!#REF!</definedName>
    <definedName name="Series_700_13">'[3]Schedule of Rates'!#REF!</definedName>
    <definedName name="staffdetails" localSheetId="6">#REF!</definedName>
    <definedName name="staffdetails" localSheetId="8">#REF!</definedName>
    <definedName name="staffdetails">#REF!</definedName>
    <definedName name="Working_OH" localSheetId="6">#REF!</definedName>
    <definedName name="Working_OH" localSheetId="8">#REF!</definedName>
    <definedName name="Working_OH">#REF!</definedName>
  </definedNames>
  <calcPr calcId="171027"/>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94" i="3" l="1"/>
  <c r="I195" i="3" l="1"/>
  <c r="K194" i="3"/>
  <c r="I194" i="3"/>
  <c r="H194" i="3"/>
  <c r="K172" i="3"/>
  <c r="H172" i="3"/>
  <c r="I172" i="3"/>
  <c r="L172" i="3" s="1"/>
  <c r="N191" i="3"/>
  <c r="L191" i="3"/>
  <c r="L187" i="3"/>
  <c r="L183" i="3"/>
  <c r="N180" i="3"/>
  <c r="L180" i="3"/>
  <c r="K174" i="3"/>
  <c r="N173" i="3"/>
  <c r="K173" i="3"/>
  <c r="N170" i="3" l="1"/>
  <c r="K170" i="3"/>
  <c r="K169" i="3"/>
  <c r="L166" i="3"/>
  <c r="L165" i="3"/>
  <c r="N164" i="3" l="1"/>
  <c r="K164" i="3"/>
  <c r="N162" i="3"/>
  <c r="L162" i="3"/>
  <c r="L147" i="3"/>
  <c r="L141" i="3"/>
  <c r="L116" i="3" l="1"/>
  <c r="N92" i="3"/>
  <c r="N91" i="3"/>
  <c r="L85" i="3"/>
  <c r="N84" i="3"/>
  <c r="L84" i="3"/>
  <c r="K84" i="3"/>
  <c r="N73" i="3"/>
  <c r="N66" i="3"/>
  <c r="I185" i="3" l="1"/>
  <c r="I184" i="3"/>
  <c r="I183" i="3"/>
  <c r="I182" i="3"/>
  <c r="I180" i="3"/>
  <c r="I179" i="3"/>
  <c r="I178" i="3"/>
  <c r="I162" i="3"/>
  <c r="L197" i="3" l="1"/>
  <c r="N197" i="3" s="1"/>
  <c r="L196" i="3"/>
  <c r="N196" i="3" s="1"/>
  <c r="N195" i="3"/>
  <c r="L194" i="3"/>
  <c r="L193" i="3"/>
  <c r="N193" i="3" s="1"/>
  <c r="L192" i="3"/>
  <c r="N192" i="3" s="1"/>
  <c r="N190" i="3"/>
  <c r="N188" i="3"/>
  <c r="L188" i="3"/>
  <c r="N187" i="3"/>
  <c r="N186" i="3"/>
  <c r="L186" i="3"/>
  <c r="L185" i="3"/>
  <c r="N185" i="3" s="1"/>
  <c r="N184" i="3"/>
  <c r="L184" i="3"/>
  <c r="N183" i="3"/>
  <c r="L182" i="3"/>
  <c r="N182" i="3" s="1"/>
  <c r="L181" i="3"/>
  <c r="N181" i="3" s="1"/>
  <c r="N179" i="3"/>
  <c r="L179" i="3"/>
  <c r="L178" i="3"/>
  <c r="N178" i="3" s="1"/>
  <c r="N177" i="3"/>
  <c r="N176" i="3"/>
  <c r="I176" i="3"/>
  <c r="L174" i="3"/>
  <c r="N174" i="3" s="1"/>
  <c r="L173" i="3"/>
  <c r="N172" i="3"/>
  <c r="L170" i="3"/>
  <c r="H170" i="3"/>
  <c r="L169" i="3"/>
  <c r="N169" i="3"/>
  <c r="N168" i="3"/>
  <c r="L168" i="3"/>
  <c r="N166" i="3"/>
  <c r="N165" i="3"/>
  <c r="L164" i="3"/>
  <c r="M159" i="3"/>
  <c r="N159" i="3" s="1"/>
  <c r="M158" i="3"/>
  <c r="N158" i="3" s="1"/>
  <c r="M157" i="3"/>
  <c r="N157" i="3" s="1"/>
  <c r="N155" i="3"/>
  <c r="N154" i="3"/>
  <c r="N152" i="3"/>
  <c r="M152" i="3"/>
  <c r="N151" i="3"/>
  <c r="M151" i="3"/>
  <c r="M150" i="3"/>
  <c r="N150" i="3" s="1"/>
  <c r="L148" i="3"/>
  <c r="N148" i="3" s="1"/>
  <c r="N147" i="3"/>
  <c r="N145" i="3"/>
  <c r="L145" i="3"/>
  <c r="L144" i="3"/>
  <c r="N144" i="3" s="1"/>
  <c r="L143" i="3"/>
  <c r="N143" i="3" s="1"/>
  <c r="N141" i="3"/>
  <c r="L140" i="3"/>
  <c r="N140" i="3" s="1"/>
  <c r="L139" i="3"/>
  <c r="N139" i="3" s="1"/>
  <c r="L138" i="3"/>
  <c r="N138" i="3" s="1"/>
  <c r="L136" i="3"/>
  <c r="N136" i="3" s="1"/>
  <c r="L135" i="3"/>
  <c r="N135" i="3" s="1"/>
  <c r="N134" i="3"/>
  <c r="L134" i="3"/>
  <c r="L133" i="3"/>
  <c r="K133" i="3"/>
  <c r="N133" i="3" s="1"/>
  <c r="L132" i="3"/>
  <c r="K132" i="3"/>
  <c r="N132" i="3" s="1"/>
  <c r="N131" i="3"/>
  <c r="L131" i="3"/>
  <c r="L130" i="3"/>
  <c r="N130" i="3" s="1"/>
  <c r="L129" i="3"/>
  <c r="N129" i="3" s="1"/>
  <c r="L127" i="3"/>
  <c r="N127" i="3" s="1"/>
  <c r="N126" i="3"/>
  <c r="L126" i="3"/>
  <c r="L123" i="3"/>
  <c r="N123" i="3" s="1"/>
  <c r="L122" i="3"/>
  <c r="N122" i="3" s="1"/>
  <c r="L121" i="3"/>
  <c r="N121" i="3" s="1"/>
  <c r="L120" i="3"/>
  <c r="N120" i="3" s="1"/>
  <c r="N119" i="3"/>
  <c r="N118" i="3"/>
  <c r="L117" i="3"/>
  <c r="N117" i="3" s="1"/>
  <c r="N116" i="3"/>
  <c r="L115" i="3"/>
  <c r="N115" i="3" s="1"/>
  <c r="L114" i="3"/>
  <c r="N114" i="3" s="1"/>
  <c r="L112" i="3"/>
  <c r="N112" i="3" s="1"/>
  <c r="L111" i="3"/>
  <c r="N111" i="3" s="1"/>
  <c r="L110" i="3"/>
  <c r="N110" i="3" s="1"/>
  <c r="L109" i="3"/>
  <c r="N109" i="3" s="1"/>
  <c r="N108" i="3"/>
  <c r="L108" i="3"/>
  <c r="L105" i="3"/>
  <c r="N105" i="3" s="1"/>
  <c r="L104" i="3"/>
  <c r="N104" i="3" s="1"/>
  <c r="L103" i="3"/>
  <c r="N103" i="3" s="1"/>
  <c r="L102" i="3"/>
  <c r="N102" i="3" s="1"/>
  <c r="I100" i="3"/>
  <c r="L100" i="3" s="1"/>
  <c r="N100" i="3" s="1"/>
  <c r="I99" i="3"/>
  <c r="L99" i="3" s="1"/>
  <c r="N99" i="3" s="1"/>
  <c r="L97" i="3"/>
  <c r="N97" i="3" s="1"/>
  <c r="L96" i="3"/>
  <c r="N96" i="3" s="1"/>
  <c r="L94" i="3"/>
  <c r="N94" i="3" s="1"/>
  <c r="I94" i="3"/>
  <c r="N93" i="3"/>
  <c r="L92" i="3"/>
  <c r="I92" i="3"/>
  <c r="I91" i="3"/>
  <c r="L91" i="3" s="1"/>
  <c r="I88" i="3"/>
  <c r="L88" i="3" s="1"/>
  <c r="N88" i="3" s="1"/>
  <c r="N87" i="3"/>
  <c r="I87" i="3"/>
  <c r="N86" i="3"/>
  <c r="K86" i="3"/>
  <c r="I86" i="3"/>
  <c r="I85" i="3"/>
  <c r="N85" i="3" s="1"/>
  <c r="I84" i="3"/>
  <c r="L83" i="3"/>
  <c r="N83" i="3" s="1"/>
  <c r="K83" i="3"/>
  <c r="L82" i="3"/>
  <c r="N82" i="3" s="1"/>
  <c r="L81" i="3"/>
  <c r="N81" i="3" s="1"/>
  <c r="I80" i="3"/>
  <c r="L80" i="3" s="1"/>
  <c r="N80" i="3" s="1"/>
  <c r="L78" i="3"/>
  <c r="H78" i="3"/>
  <c r="K78" i="3" s="1"/>
  <c r="N78" i="3" s="1"/>
  <c r="L77" i="3"/>
  <c r="N77" i="3" s="1"/>
  <c r="I77" i="3"/>
  <c r="L76" i="3"/>
  <c r="N76" i="3" s="1"/>
  <c r="I76" i="3"/>
  <c r="I74" i="3"/>
  <c r="L74" i="3" s="1"/>
  <c r="N74" i="3" s="1"/>
  <c r="K73" i="3"/>
  <c r="I73" i="3"/>
  <c r="L73" i="3" s="1"/>
  <c r="M70" i="3"/>
  <c r="N70" i="3" s="1"/>
  <c r="I69" i="3"/>
  <c r="L69" i="3" s="1"/>
  <c r="N69" i="3" s="1"/>
  <c r="L68" i="3"/>
  <c r="N68" i="3" s="1"/>
  <c r="S66" i="3"/>
  <c r="M66" i="3"/>
  <c r="S148" i="40" l="1"/>
  <c r="R148" i="40"/>
  <c r="Q148" i="40"/>
  <c r="P148" i="40"/>
  <c r="O148" i="40"/>
  <c r="N148" i="40"/>
  <c r="M148" i="40"/>
  <c r="L148" i="40"/>
  <c r="K148" i="40"/>
  <c r="J148" i="40"/>
  <c r="I148" i="40"/>
  <c r="H148" i="40"/>
  <c r="S147" i="40"/>
  <c r="R147" i="40"/>
  <c r="Q147" i="40"/>
  <c r="P147" i="40"/>
  <c r="O147" i="40"/>
  <c r="N147" i="40"/>
  <c r="M147" i="40"/>
  <c r="L147" i="40"/>
  <c r="K147" i="40"/>
  <c r="J147" i="40"/>
  <c r="I147" i="40"/>
  <c r="H147" i="40"/>
  <c r="T147" i="40" s="1"/>
  <c r="S145" i="40"/>
  <c r="R145" i="40"/>
  <c r="Q145" i="40"/>
  <c r="P145" i="40"/>
  <c r="O145" i="40"/>
  <c r="N145" i="40"/>
  <c r="M145" i="40"/>
  <c r="L145" i="40"/>
  <c r="K145" i="40"/>
  <c r="J145" i="40"/>
  <c r="I145" i="40"/>
  <c r="H145" i="40"/>
  <c r="S144" i="40"/>
  <c r="R144" i="40"/>
  <c r="Q144" i="40"/>
  <c r="P144" i="40"/>
  <c r="O144" i="40"/>
  <c r="N144" i="40"/>
  <c r="M144" i="40"/>
  <c r="L144" i="40"/>
  <c r="K144" i="40"/>
  <c r="J144" i="40"/>
  <c r="I144" i="40"/>
  <c r="H144" i="40"/>
  <c r="T144" i="40" s="1"/>
  <c r="S143" i="40"/>
  <c r="R143" i="40"/>
  <c r="Q143" i="40"/>
  <c r="P143" i="40"/>
  <c r="O143" i="40"/>
  <c r="N143" i="40"/>
  <c r="M143" i="40"/>
  <c r="L143" i="40"/>
  <c r="K143" i="40"/>
  <c r="J143" i="40"/>
  <c r="I143" i="40"/>
  <c r="H143" i="40"/>
  <c r="S141" i="40"/>
  <c r="R141" i="40"/>
  <c r="Q141" i="40"/>
  <c r="P141" i="40"/>
  <c r="O141" i="40"/>
  <c r="N141" i="40"/>
  <c r="M141" i="40"/>
  <c r="L141" i="40"/>
  <c r="K141" i="40"/>
  <c r="J141" i="40"/>
  <c r="I141" i="40"/>
  <c r="H141" i="40"/>
  <c r="S140" i="40"/>
  <c r="R140" i="40"/>
  <c r="Q140" i="40"/>
  <c r="P140" i="40"/>
  <c r="O140" i="40"/>
  <c r="N140" i="40"/>
  <c r="M140" i="40"/>
  <c r="L140" i="40"/>
  <c r="K140" i="40"/>
  <c r="J140" i="40"/>
  <c r="I140" i="40"/>
  <c r="H140" i="40"/>
  <c r="S139" i="40"/>
  <c r="R139" i="40"/>
  <c r="Q139" i="40"/>
  <c r="P139" i="40"/>
  <c r="O139" i="40"/>
  <c r="N139" i="40"/>
  <c r="M139" i="40"/>
  <c r="L139" i="40"/>
  <c r="K139" i="40"/>
  <c r="J139" i="40"/>
  <c r="I139" i="40"/>
  <c r="H139" i="40"/>
  <c r="T139" i="40" s="1"/>
  <c r="S138" i="40"/>
  <c r="R138" i="40"/>
  <c r="Q138" i="40"/>
  <c r="P138" i="40"/>
  <c r="O138" i="40"/>
  <c r="N138" i="40"/>
  <c r="M138" i="40"/>
  <c r="L138" i="40"/>
  <c r="K138" i="40"/>
  <c r="J138" i="40"/>
  <c r="I138" i="40"/>
  <c r="H138" i="40"/>
  <c r="S136" i="40"/>
  <c r="R136" i="40"/>
  <c r="Q136" i="40"/>
  <c r="P136" i="40"/>
  <c r="O136" i="40"/>
  <c r="N136" i="40"/>
  <c r="M136" i="40"/>
  <c r="L136" i="40"/>
  <c r="K136" i="40"/>
  <c r="J136" i="40"/>
  <c r="I136" i="40"/>
  <c r="H136" i="40"/>
  <c r="T136" i="40" s="1"/>
  <c r="S135" i="40"/>
  <c r="R135" i="40"/>
  <c r="Q135" i="40"/>
  <c r="P135" i="40"/>
  <c r="O135" i="40"/>
  <c r="N135" i="40"/>
  <c r="M135" i="40"/>
  <c r="L135" i="40"/>
  <c r="K135" i="40"/>
  <c r="J135" i="40"/>
  <c r="I135" i="40"/>
  <c r="H135" i="40"/>
  <c r="S134" i="40"/>
  <c r="R134" i="40"/>
  <c r="Q134" i="40"/>
  <c r="P134" i="40"/>
  <c r="O134" i="40"/>
  <c r="N134" i="40"/>
  <c r="M134" i="40"/>
  <c r="L134" i="40"/>
  <c r="K134" i="40"/>
  <c r="J134" i="40"/>
  <c r="I134" i="40"/>
  <c r="H134" i="40"/>
  <c r="T134" i="40" s="1"/>
  <c r="S133" i="40"/>
  <c r="R133" i="40"/>
  <c r="Q133" i="40"/>
  <c r="P133" i="40"/>
  <c r="O133" i="40"/>
  <c r="N133" i="40"/>
  <c r="M133" i="40"/>
  <c r="L133" i="40"/>
  <c r="K133" i="40"/>
  <c r="J133" i="40"/>
  <c r="I133" i="40"/>
  <c r="H133" i="40"/>
  <c r="S132" i="40"/>
  <c r="R132" i="40"/>
  <c r="Q132" i="40"/>
  <c r="P132" i="40"/>
  <c r="O132" i="40"/>
  <c r="N132" i="40"/>
  <c r="M132" i="40"/>
  <c r="L132" i="40"/>
  <c r="K132" i="40"/>
  <c r="J132" i="40"/>
  <c r="I132" i="40"/>
  <c r="H132" i="40"/>
  <c r="T132" i="40" s="1"/>
  <c r="S131" i="40"/>
  <c r="R131" i="40"/>
  <c r="Q131" i="40"/>
  <c r="P131" i="40"/>
  <c r="O131" i="40"/>
  <c r="N131" i="40"/>
  <c r="M131" i="40"/>
  <c r="L131" i="40"/>
  <c r="K131" i="40"/>
  <c r="J131" i="40"/>
  <c r="I131" i="40"/>
  <c r="H131" i="40"/>
  <c r="S130" i="40"/>
  <c r="R130" i="40"/>
  <c r="Q130" i="40"/>
  <c r="P130" i="40"/>
  <c r="O130" i="40"/>
  <c r="N130" i="40"/>
  <c r="M130" i="40"/>
  <c r="L130" i="40"/>
  <c r="K130" i="40"/>
  <c r="J130" i="40"/>
  <c r="I130" i="40"/>
  <c r="H130" i="40"/>
  <c r="T130" i="40" s="1"/>
  <c r="S129" i="40"/>
  <c r="R129" i="40"/>
  <c r="Q129" i="40"/>
  <c r="P129" i="40"/>
  <c r="O129" i="40"/>
  <c r="N129" i="40"/>
  <c r="M129" i="40"/>
  <c r="L129" i="40"/>
  <c r="K129" i="40"/>
  <c r="J129" i="40"/>
  <c r="I129" i="40"/>
  <c r="H129" i="40"/>
  <c r="S127" i="40"/>
  <c r="R127" i="40"/>
  <c r="Q127" i="40"/>
  <c r="P127" i="40"/>
  <c r="O127" i="40"/>
  <c r="N127" i="40"/>
  <c r="M127" i="40"/>
  <c r="L127" i="40"/>
  <c r="K127" i="40"/>
  <c r="J127" i="40"/>
  <c r="I127" i="40"/>
  <c r="H127" i="40"/>
  <c r="T127" i="40" s="1"/>
  <c r="S126" i="40"/>
  <c r="R126" i="40"/>
  <c r="Q126" i="40"/>
  <c r="P126" i="40"/>
  <c r="O126" i="40"/>
  <c r="N126" i="40"/>
  <c r="M126" i="40"/>
  <c r="L126" i="40"/>
  <c r="K126" i="40"/>
  <c r="J126" i="40"/>
  <c r="I126" i="40"/>
  <c r="H126" i="40"/>
  <c r="T133" i="40" l="1"/>
  <c r="T140" i="40"/>
  <c r="T148" i="40"/>
  <c r="T138" i="40"/>
  <c r="T143" i="40"/>
  <c r="T126" i="40"/>
  <c r="T131" i="40"/>
  <c r="T135" i="40"/>
  <c r="T145" i="40"/>
  <c r="T141" i="40"/>
  <c r="T129" i="40"/>
  <c r="T152" i="52"/>
  <c r="S152" i="52"/>
  <c r="R152" i="52"/>
  <c r="Q152" i="52"/>
  <c r="P152" i="52"/>
  <c r="O152" i="52"/>
  <c r="N152" i="52"/>
  <c r="M152" i="52"/>
  <c r="L152" i="52"/>
  <c r="K152" i="52"/>
  <c r="J152" i="52"/>
  <c r="I152" i="52"/>
  <c r="H152" i="52"/>
  <c r="G152" i="52"/>
  <c r="F152" i="52"/>
  <c r="E152" i="52"/>
  <c r="D152" i="52"/>
  <c r="C152" i="52"/>
  <c r="B152" i="52"/>
  <c r="A152" i="52"/>
  <c r="T151" i="52"/>
  <c r="S151" i="52"/>
  <c r="R151" i="52"/>
  <c r="Q151" i="52"/>
  <c r="P151" i="52"/>
  <c r="O151" i="52"/>
  <c r="N151" i="52"/>
  <c r="M151" i="52"/>
  <c r="L151" i="52"/>
  <c r="K151" i="52"/>
  <c r="J151" i="52"/>
  <c r="I151" i="52"/>
  <c r="H151" i="52"/>
  <c r="G151" i="52"/>
  <c r="F151" i="52"/>
  <c r="E151" i="52"/>
  <c r="D151" i="52"/>
  <c r="C151" i="52"/>
  <c r="B151" i="52"/>
  <c r="A151" i="52"/>
  <c r="T150" i="52"/>
  <c r="S150" i="52"/>
  <c r="R150" i="52"/>
  <c r="Q150" i="52"/>
  <c r="P150" i="52"/>
  <c r="O150" i="52"/>
  <c r="N150" i="52"/>
  <c r="M150" i="52"/>
  <c r="L150" i="52"/>
  <c r="K150" i="52"/>
  <c r="J150" i="52"/>
  <c r="I150" i="52"/>
  <c r="H150" i="52"/>
  <c r="G150" i="52"/>
  <c r="F150" i="52"/>
  <c r="E150" i="52"/>
  <c r="D150" i="52"/>
  <c r="C150" i="52"/>
  <c r="B150" i="52"/>
  <c r="A150" i="52"/>
  <c r="G149" i="52"/>
  <c r="F149" i="52"/>
  <c r="E149" i="52"/>
  <c r="D149" i="52"/>
  <c r="C149" i="52"/>
  <c r="B149" i="52"/>
  <c r="A149" i="52"/>
  <c r="S152" i="51"/>
  <c r="R152" i="51"/>
  <c r="Q152" i="51"/>
  <c r="P152" i="51"/>
  <c r="O152" i="51"/>
  <c r="N152" i="51"/>
  <c r="M152" i="51"/>
  <c r="L152" i="51"/>
  <c r="K152" i="51"/>
  <c r="J152" i="51"/>
  <c r="I152" i="51"/>
  <c r="H152" i="51"/>
  <c r="G152" i="51"/>
  <c r="F152" i="51"/>
  <c r="E152" i="51"/>
  <c r="D152" i="51"/>
  <c r="C152" i="51"/>
  <c r="B152" i="51"/>
  <c r="A152" i="51"/>
  <c r="S151" i="51"/>
  <c r="R151" i="51"/>
  <c r="Q151" i="51"/>
  <c r="P151" i="51"/>
  <c r="O151" i="51"/>
  <c r="N151" i="51"/>
  <c r="M151" i="51"/>
  <c r="L151" i="51"/>
  <c r="K151" i="51"/>
  <c r="J151" i="51"/>
  <c r="I151" i="51"/>
  <c r="H151" i="51"/>
  <c r="G151" i="51"/>
  <c r="F151" i="51"/>
  <c r="E151" i="51"/>
  <c r="D151" i="51"/>
  <c r="C151" i="51"/>
  <c r="B151" i="51"/>
  <c r="A151" i="51"/>
  <c r="S150" i="51"/>
  <c r="R150" i="51"/>
  <c r="Q150" i="51"/>
  <c r="P150" i="51"/>
  <c r="O150" i="51"/>
  <c r="N150" i="51"/>
  <c r="M150" i="51"/>
  <c r="L150" i="51"/>
  <c r="K150" i="51"/>
  <c r="J150" i="51"/>
  <c r="I150" i="51"/>
  <c r="H150" i="51"/>
  <c r="G150" i="51"/>
  <c r="F150" i="51"/>
  <c r="E150" i="51"/>
  <c r="D150" i="51"/>
  <c r="C150" i="51"/>
  <c r="B150" i="51"/>
  <c r="A150" i="51"/>
  <c r="G149" i="51"/>
  <c r="F149" i="51"/>
  <c r="E149" i="51"/>
  <c r="D149" i="51"/>
  <c r="C149" i="51"/>
  <c r="B149" i="51"/>
  <c r="A149" i="51"/>
  <c r="S152" i="50"/>
  <c r="R152" i="50"/>
  <c r="Q152" i="50"/>
  <c r="P152" i="50"/>
  <c r="O152" i="50"/>
  <c r="N152" i="50"/>
  <c r="M152" i="50"/>
  <c r="L152" i="50"/>
  <c r="K152" i="50"/>
  <c r="J152" i="50"/>
  <c r="I152" i="50"/>
  <c r="H152" i="50"/>
  <c r="G152" i="50"/>
  <c r="F152" i="50"/>
  <c r="E152" i="50"/>
  <c r="D152" i="50"/>
  <c r="C152" i="50"/>
  <c r="B152" i="50"/>
  <c r="A152" i="50"/>
  <c r="S151" i="50"/>
  <c r="R151" i="50"/>
  <c r="Q151" i="50"/>
  <c r="P151" i="50"/>
  <c r="O151" i="50"/>
  <c r="N151" i="50"/>
  <c r="M151" i="50"/>
  <c r="L151" i="50"/>
  <c r="K151" i="50"/>
  <c r="J151" i="50"/>
  <c r="I151" i="50"/>
  <c r="H151" i="50"/>
  <c r="G151" i="50"/>
  <c r="F151" i="50"/>
  <c r="E151" i="50"/>
  <c r="D151" i="50"/>
  <c r="C151" i="50"/>
  <c r="B151" i="50"/>
  <c r="A151" i="50"/>
  <c r="S150" i="50"/>
  <c r="R150" i="50"/>
  <c r="Q150" i="50"/>
  <c r="P150" i="50"/>
  <c r="O150" i="50"/>
  <c r="N150" i="50"/>
  <c r="M150" i="50"/>
  <c r="L150" i="50"/>
  <c r="K150" i="50"/>
  <c r="J150" i="50"/>
  <c r="I150" i="50"/>
  <c r="H150" i="50"/>
  <c r="G150" i="50"/>
  <c r="F150" i="50"/>
  <c r="E150" i="50"/>
  <c r="D150" i="50"/>
  <c r="C150" i="50"/>
  <c r="B150" i="50"/>
  <c r="A150" i="50"/>
  <c r="G149" i="50"/>
  <c r="F149" i="50"/>
  <c r="E149" i="50"/>
  <c r="D149" i="50"/>
  <c r="C149" i="50"/>
  <c r="B149" i="50"/>
  <c r="A149" i="50"/>
  <c r="S152" i="49"/>
  <c r="R152" i="49"/>
  <c r="Q152" i="49"/>
  <c r="P152" i="49"/>
  <c r="O152" i="49"/>
  <c r="N152" i="49"/>
  <c r="M152" i="49"/>
  <c r="L152" i="49"/>
  <c r="K152" i="49"/>
  <c r="J152" i="49"/>
  <c r="I152" i="49"/>
  <c r="H152" i="49"/>
  <c r="G152" i="49"/>
  <c r="F152" i="49"/>
  <c r="E152" i="49"/>
  <c r="D152" i="49"/>
  <c r="C152" i="49"/>
  <c r="B152" i="49"/>
  <c r="A152" i="49"/>
  <c r="S151" i="49"/>
  <c r="R151" i="49"/>
  <c r="Q151" i="49"/>
  <c r="P151" i="49"/>
  <c r="O151" i="49"/>
  <c r="N151" i="49"/>
  <c r="M151" i="49"/>
  <c r="L151" i="49"/>
  <c r="K151" i="49"/>
  <c r="J151" i="49"/>
  <c r="I151" i="49"/>
  <c r="H151" i="49"/>
  <c r="G151" i="49"/>
  <c r="F151" i="49"/>
  <c r="E151" i="49"/>
  <c r="D151" i="49"/>
  <c r="C151" i="49"/>
  <c r="B151" i="49"/>
  <c r="A151" i="49"/>
  <c r="S150" i="49"/>
  <c r="R150" i="49"/>
  <c r="Q150" i="49"/>
  <c r="P150" i="49"/>
  <c r="O150" i="49"/>
  <c r="N150" i="49"/>
  <c r="M150" i="49"/>
  <c r="L150" i="49"/>
  <c r="K150" i="49"/>
  <c r="J150" i="49"/>
  <c r="I150" i="49"/>
  <c r="H150" i="49"/>
  <c r="G150" i="49"/>
  <c r="F150" i="49"/>
  <c r="E150" i="49"/>
  <c r="D150" i="49"/>
  <c r="C150" i="49"/>
  <c r="B150" i="49"/>
  <c r="A150" i="49"/>
  <c r="G149" i="49"/>
  <c r="F149" i="49"/>
  <c r="E149" i="49"/>
  <c r="D149" i="49"/>
  <c r="C149" i="49"/>
  <c r="B149" i="49"/>
  <c r="A149" i="49"/>
  <c r="S152" i="48"/>
  <c r="R152" i="48"/>
  <c r="Q152" i="48"/>
  <c r="P152" i="48"/>
  <c r="O152" i="48"/>
  <c r="N152" i="48"/>
  <c r="M152" i="48"/>
  <c r="L152" i="48"/>
  <c r="K152" i="48"/>
  <c r="J152" i="48"/>
  <c r="I152" i="48"/>
  <c r="H152" i="48"/>
  <c r="G152" i="48"/>
  <c r="F152" i="48"/>
  <c r="E152" i="48"/>
  <c r="D152" i="48"/>
  <c r="C152" i="48"/>
  <c r="B152" i="48"/>
  <c r="A152" i="48"/>
  <c r="S151" i="48"/>
  <c r="R151" i="48"/>
  <c r="Q151" i="48"/>
  <c r="P151" i="48"/>
  <c r="O151" i="48"/>
  <c r="N151" i="48"/>
  <c r="M151" i="48"/>
  <c r="L151" i="48"/>
  <c r="K151" i="48"/>
  <c r="J151" i="48"/>
  <c r="I151" i="48"/>
  <c r="H151" i="48"/>
  <c r="G151" i="48"/>
  <c r="F151" i="48"/>
  <c r="E151" i="48"/>
  <c r="D151" i="48"/>
  <c r="C151" i="48"/>
  <c r="B151" i="48"/>
  <c r="A151" i="48"/>
  <c r="S150" i="48"/>
  <c r="R150" i="48"/>
  <c r="Q150" i="48"/>
  <c r="P150" i="48"/>
  <c r="O150" i="48"/>
  <c r="N150" i="48"/>
  <c r="M150" i="48"/>
  <c r="L150" i="48"/>
  <c r="K150" i="48"/>
  <c r="J150" i="48"/>
  <c r="I150" i="48"/>
  <c r="H150" i="48"/>
  <c r="G150" i="48"/>
  <c r="F150" i="48"/>
  <c r="E150" i="48"/>
  <c r="D150" i="48"/>
  <c r="C150" i="48"/>
  <c r="B150" i="48"/>
  <c r="A150" i="48"/>
  <c r="G149" i="48"/>
  <c r="F149" i="48"/>
  <c r="E149" i="48"/>
  <c r="D149" i="48"/>
  <c r="C149" i="48"/>
  <c r="B149" i="48"/>
  <c r="A149" i="48"/>
  <c r="S152" i="47"/>
  <c r="R152" i="47"/>
  <c r="Q152" i="47"/>
  <c r="P152" i="47"/>
  <c r="O152" i="47"/>
  <c r="N152" i="47"/>
  <c r="M152" i="47"/>
  <c r="L152" i="47"/>
  <c r="K152" i="47"/>
  <c r="J152" i="47"/>
  <c r="I152" i="47"/>
  <c r="H152" i="47"/>
  <c r="G152" i="47"/>
  <c r="F152" i="47"/>
  <c r="E152" i="47"/>
  <c r="D152" i="47"/>
  <c r="C152" i="47"/>
  <c r="B152" i="47"/>
  <c r="A152" i="47"/>
  <c r="S151" i="47"/>
  <c r="R151" i="47"/>
  <c r="Q151" i="47"/>
  <c r="P151" i="47"/>
  <c r="O151" i="47"/>
  <c r="N151" i="47"/>
  <c r="M151" i="47"/>
  <c r="L151" i="47"/>
  <c r="K151" i="47"/>
  <c r="J151" i="47"/>
  <c r="I151" i="47"/>
  <c r="H151" i="47"/>
  <c r="G151" i="47"/>
  <c r="F151" i="47"/>
  <c r="E151" i="47"/>
  <c r="D151" i="47"/>
  <c r="C151" i="47"/>
  <c r="B151" i="47"/>
  <c r="A151" i="47"/>
  <c r="S150" i="47"/>
  <c r="R150" i="47"/>
  <c r="Q150" i="47"/>
  <c r="P150" i="47"/>
  <c r="O150" i="47"/>
  <c r="N150" i="47"/>
  <c r="M150" i="47"/>
  <c r="L150" i="47"/>
  <c r="K150" i="47"/>
  <c r="J150" i="47"/>
  <c r="I150" i="47"/>
  <c r="H150" i="47"/>
  <c r="G150" i="47"/>
  <c r="F150" i="47"/>
  <c r="E150" i="47"/>
  <c r="D150" i="47"/>
  <c r="C150" i="47"/>
  <c r="B150" i="47"/>
  <c r="A150" i="47"/>
  <c r="G149" i="47"/>
  <c r="F149" i="47"/>
  <c r="E149" i="47"/>
  <c r="D149" i="47"/>
  <c r="C149" i="47"/>
  <c r="B149" i="47"/>
  <c r="A149" i="47"/>
  <c r="S152" i="46"/>
  <c r="R152" i="46"/>
  <c r="Q152" i="46"/>
  <c r="P152" i="46"/>
  <c r="O152" i="46"/>
  <c r="N152" i="46"/>
  <c r="M152" i="46"/>
  <c r="L152" i="46"/>
  <c r="K152" i="46"/>
  <c r="J152" i="46"/>
  <c r="I152" i="46"/>
  <c r="H152" i="46"/>
  <c r="G152" i="46"/>
  <c r="F152" i="46"/>
  <c r="E152" i="46"/>
  <c r="D152" i="46"/>
  <c r="C152" i="46"/>
  <c r="B152" i="46"/>
  <c r="A152" i="46"/>
  <c r="S151" i="46"/>
  <c r="R151" i="46"/>
  <c r="Q151" i="46"/>
  <c r="P151" i="46"/>
  <c r="O151" i="46"/>
  <c r="N151" i="46"/>
  <c r="M151" i="46"/>
  <c r="L151" i="46"/>
  <c r="K151" i="46"/>
  <c r="J151" i="46"/>
  <c r="I151" i="46"/>
  <c r="H151" i="46"/>
  <c r="G151" i="46"/>
  <c r="F151" i="46"/>
  <c r="E151" i="46"/>
  <c r="D151" i="46"/>
  <c r="C151" i="46"/>
  <c r="B151" i="46"/>
  <c r="A151" i="46"/>
  <c r="S150" i="46"/>
  <c r="R150" i="46"/>
  <c r="Q150" i="46"/>
  <c r="P150" i="46"/>
  <c r="O150" i="46"/>
  <c r="N150" i="46"/>
  <c r="M150" i="46"/>
  <c r="L150" i="46"/>
  <c r="K150" i="46"/>
  <c r="J150" i="46"/>
  <c r="I150" i="46"/>
  <c r="H150" i="46"/>
  <c r="G150" i="46"/>
  <c r="F150" i="46"/>
  <c r="E150" i="46"/>
  <c r="D150" i="46"/>
  <c r="C150" i="46"/>
  <c r="B150" i="46"/>
  <c r="A150" i="46"/>
  <c r="G149" i="46"/>
  <c r="F149" i="46"/>
  <c r="E149" i="46"/>
  <c r="D149" i="46"/>
  <c r="C149" i="46"/>
  <c r="B149" i="46"/>
  <c r="A149" i="46"/>
  <c r="T152" i="48" l="1"/>
  <c r="X152" i="3" s="1"/>
  <c r="T151" i="46"/>
  <c r="V151" i="3" s="1"/>
  <c r="T151" i="47"/>
  <c r="W151" i="3" s="1"/>
  <c r="T151" i="49"/>
  <c r="Y151" i="3" s="1"/>
  <c r="T151" i="50"/>
  <c r="Z151" i="3" s="1"/>
  <c r="T151" i="51"/>
  <c r="AA151" i="3" s="1"/>
  <c r="U150" i="52"/>
  <c r="AB150" i="3" s="1"/>
  <c r="U151" i="52"/>
  <c r="AB151" i="3" s="1"/>
  <c r="U152" i="52"/>
  <c r="AB152" i="3" s="1"/>
  <c r="T150" i="51"/>
  <c r="AA150" i="3" s="1"/>
  <c r="T152" i="51"/>
  <c r="AA152" i="3" s="1"/>
  <c r="T150" i="50"/>
  <c r="Z150" i="3" s="1"/>
  <c r="T152" i="50"/>
  <c r="Z152" i="3" s="1"/>
  <c r="T150" i="49"/>
  <c r="Y150" i="3" s="1"/>
  <c r="T152" i="49"/>
  <c r="Y152" i="3" s="1"/>
  <c r="T151" i="48"/>
  <c r="X151" i="3" s="1"/>
  <c r="T150" i="48"/>
  <c r="X150" i="3" s="1"/>
  <c r="T150" i="47"/>
  <c r="W150" i="3" s="1"/>
  <c r="T152" i="47"/>
  <c r="W152" i="3" s="1"/>
  <c r="T150" i="46"/>
  <c r="V150" i="3" s="1"/>
  <c r="T152" i="46"/>
  <c r="V152" i="3" s="1"/>
  <c r="S152" i="40"/>
  <c r="R152" i="40"/>
  <c r="Q152" i="40"/>
  <c r="P152" i="40"/>
  <c r="O152" i="40"/>
  <c r="N152" i="40"/>
  <c r="M152" i="40"/>
  <c r="L152" i="40"/>
  <c r="K152" i="40"/>
  <c r="J152" i="40"/>
  <c r="I152" i="40"/>
  <c r="H152" i="40"/>
  <c r="G152" i="40"/>
  <c r="F152" i="40"/>
  <c r="E152" i="40"/>
  <c r="D152" i="40"/>
  <c r="C152" i="40"/>
  <c r="B152" i="40"/>
  <c r="A152" i="40"/>
  <c r="S151" i="40"/>
  <c r="R151" i="40"/>
  <c r="Q151" i="40"/>
  <c r="P151" i="40"/>
  <c r="O151" i="40"/>
  <c r="N151" i="40"/>
  <c r="M151" i="40"/>
  <c r="L151" i="40"/>
  <c r="K151" i="40"/>
  <c r="J151" i="40"/>
  <c r="I151" i="40"/>
  <c r="H151" i="40"/>
  <c r="G151" i="40"/>
  <c r="F151" i="40"/>
  <c r="E151" i="40"/>
  <c r="D151" i="40"/>
  <c r="C151" i="40"/>
  <c r="B151" i="40"/>
  <c r="A151" i="40"/>
  <c r="S150" i="40"/>
  <c r="R150" i="40"/>
  <c r="Q150" i="40"/>
  <c r="P150" i="40"/>
  <c r="O150" i="40"/>
  <c r="N150" i="40"/>
  <c r="M150" i="40"/>
  <c r="L150" i="40"/>
  <c r="K150" i="40"/>
  <c r="J150" i="40"/>
  <c r="I150" i="40"/>
  <c r="H150" i="40"/>
  <c r="G150" i="40"/>
  <c r="F150" i="40"/>
  <c r="E150" i="40"/>
  <c r="D150" i="40"/>
  <c r="C150" i="40"/>
  <c r="B150" i="40"/>
  <c r="A150" i="40"/>
  <c r="G149" i="40"/>
  <c r="F149" i="40"/>
  <c r="E149" i="40"/>
  <c r="D149" i="40"/>
  <c r="C149" i="40"/>
  <c r="B149" i="40"/>
  <c r="A149" i="40"/>
  <c r="F152" i="45"/>
  <c r="E152" i="45"/>
  <c r="D152" i="45"/>
  <c r="C152" i="45"/>
  <c r="F151" i="45"/>
  <c r="E151" i="45"/>
  <c r="D151" i="45"/>
  <c r="C151" i="45"/>
  <c r="F150" i="45"/>
  <c r="E150" i="45"/>
  <c r="D150" i="45"/>
  <c r="C150" i="45"/>
  <c r="F149" i="45"/>
  <c r="E149" i="45"/>
  <c r="D149" i="45"/>
  <c r="C149" i="45"/>
  <c r="T152" i="40" l="1"/>
  <c r="U152" i="3" s="1"/>
  <c r="T151" i="40"/>
  <c r="U151" i="3" s="1"/>
  <c r="T150" i="40"/>
  <c r="U150" i="3" s="1"/>
  <c r="S150" i="3"/>
  <c r="T12" i="52" l="1"/>
  <c r="T17" i="52"/>
  <c r="T201" i="52" l="1"/>
  <c r="T197" i="52"/>
  <c r="T196" i="52"/>
  <c r="T195" i="52"/>
  <c r="T194" i="52"/>
  <c r="T193" i="52"/>
  <c r="T192" i="52"/>
  <c r="T191" i="52"/>
  <c r="T190" i="52"/>
  <c r="T188" i="52"/>
  <c r="T187" i="52"/>
  <c r="T186" i="52"/>
  <c r="T185" i="52"/>
  <c r="T184" i="52"/>
  <c r="T183" i="52"/>
  <c r="T182" i="52"/>
  <c r="T181" i="52"/>
  <c r="T180" i="52"/>
  <c r="T179" i="52"/>
  <c r="T178" i="52"/>
  <c r="T177" i="52"/>
  <c r="T176" i="52"/>
  <c r="T174" i="52"/>
  <c r="T173" i="52"/>
  <c r="T172" i="52"/>
  <c r="T170" i="52"/>
  <c r="T169" i="52"/>
  <c r="T168" i="52"/>
  <c r="T166" i="52"/>
  <c r="T165" i="52"/>
  <c r="T164" i="52"/>
  <c r="T162" i="52"/>
  <c r="T161" i="52"/>
  <c r="T159" i="52"/>
  <c r="T158" i="52"/>
  <c r="T157" i="52"/>
  <c r="T155" i="52"/>
  <c r="T154" i="52"/>
  <c r="T148" i="52"/>
  <c r="T147" i="52"/>
  <c r="T145" i="52"/>
  <c r="T144" i="52"/>
  <c r="T143" i="52"/>
  <c r="T141" i="52"/>
  <c r="T140" i="52"/>
  <c r="T139" i="52"/>
  <c r="T138" i="52"/>
  <c r="T136" i="52"/>
  <c r="T135" i="52"/>
  <c r="T134" i="52"/>
  <c r="T133" i="52"/>
  <c r="T132" i="52"/>
  <c r="T131" i="52"/>
  <c r="T130" i="52"/>
  <c r="T129" i="52"/>
  <c r="T127" i="52"/>
  <c r="T126" i="52"/>
  <c r="T123" i="52"/>
  <c r="T122" i="52"/>
  <c r="T121" i="52"/>
  <c r="T120" i="52"/>
  <c r="T119" i="52"/>
  <c r="T118" i="52"/>
  <c r="T117" i="52"/>
  <c r="T116" i="52"/>
  <c r="T115" i="52"/>
  <c r="T114" i="52"/>
  <c r="T112" i="52"/>
  <c r="T111" i="52"/>
  <c r="T110" i="52"/>
  <c r="T109" i="52"/>
  <c r="T108" i="52"/>
  <c r="T105" i="52"/>
  <c r="T104" i="52"/>
  <c r="T103" i="52"/>
  <c r="T102" i="52"/>
  <c r="T100" i="52"/>
  <c r="T99" i="52"/>
  <c r="T97" i="52"/>
  <c r="T96" i="52"/>
  <c r="T94" i="52"/>
  <c r="T93" i="52"/>
  <c r="T92" i="52"/>
  <c r="T91" i="52"/>
  <c r="T88" i="52"/>
  <c r="T87" i="52"/>
  <c r="T86" i="52"/>
  <c r="T85" i="52"/>
  <c r="T84" i="52"/>
  <c r="T83" i="52"/>
  <c r="T82" i="52"/>
  <c r="T81" i="52"/>
  <c r="T80" i="52"/>
  <c r="T78" i="52"/>
  <c r="T77" i="52"/>
  <c r="T76" i="52"/>
  <c r="T74" i="52"/>
  <c r="T73" i="52"/>
  <c r="T70" i="52"/>
  <c r="T69" i="52"/>
  <c r="T68" i="52"/>
  <c r="T66" i="52"/>
  <c r="T62" i="52"/>
  <c r="T58" i="52"/>
  <c r="T53" i="52"/>
  <c r="T52" i="52"/>
  <c r="T51" i="52"/>
  <c r="T50" i="52"/>
  <c r="T49" i="52"/>
  <c r="T48" i="52"/>
  <c r="T47" i="52"/>
  <c r="T46" i="52"/>
  <c r="T45" i="52"/>
  <c r="T44" i="52"/>
  <c r="T43" i="52"/>
  <c r="T42" i="52"/>
  <c r="T41" i="52"/>
  <c r="T40" i="52"/>
  <c r="T38" i="52"/>
  <c r="T37" i="52"/>
  <c r="T36" i="52"/>
  <c r="T35" i="52"/>
  <c r="T34" i="52"/>
  <c r="T33" i="52"/>
  <c r="T32" i="52"/>
  <c r="T31" i="52"/>
  <c r="T26" i="52"/>
  <c r="T25" i="52"/>
  <c r="T24" i="52"/>
  <c r="T23" i="52"/>
  <c r="T22" i="52"/>
  <c r="T21" i="52"/>
  <c r="T20" i="52"/>
  <c r="T19" i="52"/>
  <c r="T18" i="52"/>
  <c r="M11" i="45"/>
  <c r="N11" i="45"/>
  <c r="T203" i="52" l="1"/>
  <c r="BY4" i="45" l="1"/>
  <c r="N203" i="45"/>
  <c r="N6" i="45"/>
  <c r="L11" i="45" l="1"/>
  <c r="K11" i="45"/>
  <c r="A3" i="40"/>
  <c r="AZ4" i="40" s="1"/>
  <c r="BO4" i="45"/>
  <c r="BE4" i="45"/>
  <c r="AU4" i="45"/>
  <c r="AK4" i="45"/>
  <c r="AA4" i="45"/>
  <c r="M6" i="45"/>
  <c r="L6" i="45"/>
  <c r="K6" i="45"/>
  <c r="M203" i="45"/>
  <c r="L203" i="45"/>
  <c r="K203" i="45"/>
  <c r="R6" i="40" l="1"/>
  <c r="K6" i="40"/>
  <c r="Q6" i="40"/>
  <c r="H6" i="40"/>
  <c r="L6" i="40"/>
  <c r="AF4" i="40"/>
  <c r="BT4" i="40"/>
  <c r="BJ4" i="40"/>
  <c r="P6" i="40"/>
  <c r="I6" i="40"/>
  <c r="M6" i="40"/>
  <c r="AP4" i="40"/>
  <c r="CD4" i="40"/>
  <c r="V4" i="40"/>
  <c r="S6" i="40"/>
  <c r="O6" i="40"/>
  <c r="J6" i="40"/>
  <c r="N6" i="40"/>
  <c r="G89" i="52"/>
  <c r="F89" i="52"/>
  <c r="E89" i="52"/>
  <c r="D89" i="52"/>
  <c r="C89" i="52"/>
  <c r="B89" i="52"/>
  <c r="A89" i="52"/>
  <c r="G89" i="51"/>
  <c r="F89" i="51"/>
  <c r="E89" i="51"/>
  <c r="D89" i="51"/>
  <c r="C89" i="51"/>
  <c r="B89" i="51"/>
  <c r="A89" i="51"/>
  <c r="G89" i="50"/>
  <c r="F89" i="50"/>
  <c r="E89" i="50"/>
  <c r="D89" i="50"/>
  <c r="C89" i="50"/>
  <c r="B89" i="50"/>
  <c r="A89" i="50"/>
  <c r="G89" i="49"/>
  <c r="F89" i="49"/>
  <c r="E89" i="49"/>
  <c r="D89" i="49"/>
  <c r="C89" i="49"/>
  <c r="B89" i="49"/>
  <c r="A89" i="49"/>
  <c r="G89" i="48"/>
  <c r="F89" i="48"/>
  <c r="E89" i="48"/>
  <c r="D89" i="48"/>
  <c r="C89" i="48"/>
  <c r="B89" i="48"/>
  <c r="A89" i="48"/>
  <c r="G89" i="47"/>
  <c r="F89" i="47"/>
  <c r="E89" i="47"/>
  <c r="D89" i="47"/>
  <c r="C89" i="47"/>
  <c r="B89" i="47"/>
  <c r="A89" i="47"/>
  <c r="G89" i="46"/>
  <c r="F89" i="46"/>
  <c r="E89" i="46"/>
  <c r="D89" i="46"/>
  <c r="C89" i="46"/>
  <c r="B89" i="46"/>
  <c r="A89" i="46"/>
  <c r="G89" i="40"/>
  <c r="F89" i="40"/>
  <c r="E89" i="40"/>
  <c r="D89" i="40"/>
  <c r="C89" i="40"/>
  <c r="B89" i="40"/>
  <c r="A89" i="40"/>
  <c r="G89" i="45"/>
  <c r="F89" i="45"/>
  <c r="E89" i="45"/>
  <c r="D89" i="45"/>
  <c r="C89" i="45"/>
  <c r="B89" i="45"/>
  <c r="A89" i="45"/>
  <c r="U148" i="3" l="1"/>
  <c r="U147" i="3"/>
  <c r="U145" i="3"/>
  <c r="U144" i="3"/>
  <c r="U143" i="3"/>
  <c r="U141" i="3"/>
  <c r="U140" i="3"/>
  <c r="U139" i="3"/>
  <c r="U138" i="3"/>
  <c r="U136" i="3"/>
  <c r="U135" i="3"/>
  <c r="U134" i="3"/>
  <c r="U133" i="3"/>
  <c r="U132" i="3"/>
  <c r="U131" i="3"/>
  <c r="U130" i="3"/>
  <c r="U129" i="3"/>
  <c r="U127" i="3"/>
  <c r="U126" i="3"/>
  <c r="G203" i="46" l="1"/>
  <c r="F203" i="46"/>
  <c r="E203" i="46"/>
  <c r="D203" i="46"/>
  <c r="C203" i="46"/>
  <c r="B203" i="46"/>
  <c r="A203" i="46"/>
  <c r="G202" i="46"/>
  <c r="F202" i="46"/>
  <c r="E202" i="46"/>
  <c r="D202" i="46"/>
  <c r="C202" i="46"/>
  <c r="B202" i="46"/>
  <c r="A202" i="46"/>
  <c r="G201" i="46"/>
  <c r="F201" i="46"/>
  <c r="E201" i="46"/>
  <c r="D201" i="46"/>
  <c r="C201" i="46"/>
  <c r="B201" i="46"/>
  <c r="A201" i="46"/>
  <c r="G200" i="46"/>
  <c r="F200" i="46"/>
  <c r="E200" i="46"/>
  <c r="D200" i="46"/>
  <c r="C200" i="46"/>
  <c r="B200" i="46"/>
  <c r="A200" i="46"/>
  <c r="G199" i="46"/>
  <c r="F199" i="46"/>
  <c r="E199" i="46"/>
  <c r="D199" i="46"/>
  <c r="C199" i="46"/>
  <c r="B199" i="46"/>
  <c r="A199" i="46"/>
  <c r="G198" i="46"/>
  <c r="F198" i="46"/>
  <c r="E198" i="46"/>
  <c r="D198" i="46"/>
  <c r="C198" i="46"/>
  <c r="B198" i="46"/>
  <c r="A198" i="46"/>
  <c r="G197" i="46"/>
  <c r="F197" i="46"/>
  <c r="E197" i="46"/>
  <c r="D197" i="46"/>
  <c r="C197" i="46"/>
  <c r="B197" i="46"/>
  <c r="A197" i="46"/>
  <c r="G196" i="46"/>
  <c r="F196" i="46"/>
  <c r="E196" i="46"/>
  <c r="D196" i="46"/>
  <c r="C196" i="46"/>
  <c r="B196" i="46"/>
  <c r="A196" i="46"/>
  <c r="G195" i="46"/>
  <c r="F195" i="46"/>
  <c r="E195" i="46"/>
  <c r="D195" i="46"/>
  <c r="C195" i="46"/>
  <c r="B195" i="46"/>
  <c r="A195" i="46"/>
  <c r="G194" i="46"/>
  <c r="F194" i="46"/>
  <c r="E194" i="46"/>
  <c r="D194" i="46"/>
  <c r="C194" i="46"/>
  <c r="B194" i="46"/>
  <c r="A194" i="46"/>
  <c r="G193" i="46"/>
  <c r="F193" i="46"/>
  <c r="E193" i="46"/>
  <c r="D193" i="46"/>
  <c r="C193" i="46"/>
  <c r="B193" i="46"/>
  <c r="A193" i="46"/>
  <c r="G192" i="46"/>
  <c r="F192" i="46"/>
  <c r="E192" i="46"/>
  <c r="D192" i="46"/>
  <c r="C192" i="46"/>
  <c r="B192" i="46"/>
  <c r="A192" i="46"/>
  <c r="G191" i="46"/>
  <c r="F191" i="46"/>
  <c r="E191" i="46"/>
  <c r="D191" i="46"/>
  <c r="C191" i="46"/>
  <c r="B191" i="46"/>
  <c r="A191" i="46"/>
  <c r="G190" i="46"/>
  <c r="F190" i="46"/>
  <c r="E190" i="46"/>
  <c r="D190" i="46"/>
  <c r="C190" i="46"/>
  <c r="B190" i="46"/>
  <c r="A190" i="46"/>
  <c r="G189" i="46"/>
  <c r="F189" i="46"/>
  <c r="E189" i="46"/>
  <c r="D189" i="46"/>
  <c r="C189" i="46"/>
  <c r="B189" i="46"/>
  <c r="A189" i="46"/>
  <c r="G188" i="46"/>
  <c r="F188" i="46"/>
  <c r="E188" i="46"/>
  <c r="D188" i="46"/>
  <c r="C188" i="46"/>
  <c r="B188" i="46"/>
  <c r="A188" i="46"/>
  <c r="G187" i="46"/>
  <c r="F187" i="46"/>
  <c r="E187" i="46"/>
  <c r="D187" i="46"/>
  <c r="C187" i="46"/>
  <c r="B187" i="46"/>
  <c r="A187" i="46"/>
  <c r="G186" i="46"/>
  <c r="F186" i="46"/>
  <c r="E186" i="46"/>
  <c r="D186" i="46"/>
  <c r="C186" i="46"/>
  <c r="B186" i="46"/>
  <c r="A186" i="46"/>
  <c r="G185" i="46"/>
  <c r="F185" i="46"/>
  <c r="E185" i="46"/>
  <c r="D185" i="46"/>
  <c r="C185" i="46"/>
  <c r="B185" i="46"/>
  <c r="A185" i="46"/>
  <c r="G184" i="46"/>
  <c r="F184" i="46"/>
  <c r="E184" i="46"/>
  <c r="D184" i="46"/>
  <c r="C184" i="46"/>
  <c r="B184" i="46"/>
  <c r="A184" i="46"/>
  <c r="G183" i="46"/>
  <c r="F183" i="46"/>
  <c r="E183" i="46"/>
  <c r="D183" i="46"/>
  <c r="C183" i="46"/>
  <c r="B183" i="46"/>
  <c r="A183" i="46"/>
  <c r="G182" i="46"/>
  <c r="F182" i="46"/>
  <c r="E182" i="46"/>
  <c r="D182" i="46"/>
  <c r="C182" i="46"/>
  <c r="B182" i="46"/>
  <c r="A182" i="46"/>
  <c r="G181" i="46"/>
  <c r="F181" i="46"/>
  <c r="E181" i="46"/>
  <c r="D181" i="46"/>
  <c r="C181" i="46"/>
  <c r="B181" i="46"/>
  <c r="A181" i="46"/>
  <c r="G180" i="46"/>
  <c r="F180" i="46"/>
  <c r="E180" i="46"/>
  <c r="D180" i="46"/>
  <c r="C180" i="46"/>
  <c r="B180" i="46"/>
  <c r="A180" i="46"/>
  <c r="G179" i="46"/>
  <c r="F179" i="46"/>
  <c r="E179" i="46"/>
  <c r="D179" i="46"/>
  <c r="C179" i="46"/>
  <c r="B179" i="46"/>
  <c r="A179" i="46"/>
  <c r="G178" i="46"/>
  <c r="F178" i="46"/>
  <c r="E178" i="46"/>
  <c r="D178" i="46"/>
  <c r="C178" i="46"/>
  <c r="B178" i="46"/>
  <c r="A178" i="46"/>
  <c r="G177" i="46"/>
  <c r="F177" i="46"/>
  <c r="E177" i="46"/>
  <c r="D177" i="46"/>
  <c r="C177" i="46"/>
  <c r="B177" i="46"/>
  <c r="A177" i="46"/>
  <c r="G176" i="46"/>
  <c r="F176" i="46"/>
  <c r="E176" i="46"/>
  <c r="D176" i="46"/>
  <c r="C176" i="46"/>
  <c r="B176" i="46"/>
  <c r="A176" i="46"/>
  <c r="G175" i="46"/>
  <c r="F175" i="46"/>
  <c r="E175" i="46"/>
  <c r="D175" i="46"/>
  <c r="C175" i="46"/>
  <c r="B175" i="46"/>
  <c r="A175" i="46"/>
  <c r="G174" i="46"/>
  <c r="F174" i="46"/>
  <c r="E174" i="46"/>
  <c r="D174" i="46"/>
  <c r="C174" i="46"/>
  <c r="B174" i="46"/>
  <c r="A174" i="46"/>
  <c r="G173" i="46"/>
  <c r="F173" i="46"/>
  <c r="E173" i="46"/>
  <c r="D173" i="46"/>
  <c r="C173" i="46"/>
  <c r="B173" i="46"/>
  <c r="A173" i="46"/>
  <c r="G172" i="46"/>
  <c r="F172" i="46"/>
  <c r="E172" i="46"/>
  <c r="D172" i="46"/>
  <c r="C172" i="46"/>
  <c r="B172" i="46"/>
  <c r="A172" i="46"/>
  <c r="G171" i="46"/>
  <c r="F171" i="46"/>
  <c r="E171" i="46"/>
  <c r="D171" i="46"/>
  <c r="C171" i="46"/>
  <c r="B171" i="46"/>
  <c r="A171" i="46"/>
  <c r="G170" i="46"/>
  <c r="F170" i="46"/>
  <c r="E170" i="46"/>
  <c r="D170" i="46"/>
  <c r="C170" i="46"/>
  <c r="B170" i="46"/>
  <c r="A170" i="46"/>
  <c r="G169" i="46"/>
  <c r="F169" i="46"/>
  <c r="E169" i="46"/>
  <c r="D169" i="46"/>
  <c r="C169" i="46"/>
  <c r="B169" i="46"/>
  <c r="A169" i="46"/>
  <c r="G168" i="46"/>
  <c r="F168" i="46"/>
  <c r="E168" i="46"/>
  <c r="D168" i="46"/>
  <c r="C168" i="46"/>
  <c r="B168" i="46"/>
  <c r="A168" i="46"/>
  <c r="G167" i="46"/>
  <c r="F167" i="46"/>
  <c r="E167" i="46"/>
  <c r="D167" i="46"/>
  <c r="C167" i="46"/>
  <c r="B167" i="46"/>
  <c r="A167" i="46"/>
  <c r="G166" i="46"/>
  <c r="F166" i="46"/>
  <c r="E166" i="46"/>
  <c r="D166" i="46"/>
  <c r="C166" i="46"/>
  <c r="B166" i="46"/>
  <c r="A166" i="46"/>
  <c r="G165" i="46"/>
  <c r="F165" i="46"/>
  <c r="E165" i="46"/>
  <c r="D165" i="46"/>
  <c r="C165" i="46"/>
  <c r="B165" i="46"/>
  <c r="A165" i="46"/>
  <c r="G164" i="46"/>
  <c r="F164" i="46"/>
  <c r="E164" i="46"/>
  <c r="D164" i="46"/>
  <c r="C164" i="46"/>
  <c r="B164" i="46"/>
  <c r="A164" i="46"/>
  <c r="G163" i="46"/>
  <c r="F163" i="46"/>
  <c r="E163" i="46"/>
  <c r="D163" i="46"/>
  <c r="C163" i="46"/>
  <c r="B163" i="46"/>
  <c r="A163" i="46"/>
  <c r="G162" i="46"/>
  <c r="F162" i="46"/>
  <c r="E162" i="46"/>
  <c r="D162" i="46"/>
  <c r="C162" i="46"/>
  <c r="B162" i="46"/>
  <c r="A162" i="46"/>
  <c r="G161" i="46"/>
  <c r="F161" i="46"/>
  <c r="E161" i="46"/>
  <c r="D161" i="46"/>
  <c r="C161" i="46"/>
  <c r="B161" i="46"/>
  <c r="A161" i="46"/>
  <c r="G160" i="46"/>
  <c r="F160" i="46"/>
  <c r="E160" i="46"/>
  <c r="D160" i="46"/>
  <c r="C160" i="46"/>
  <c r="B160" i="46"/>
  <c r="A160" i="46"/>
  <c r="G159" i="46"/>
  <c r="F159" i="46"/>
  <c r="E159" i="46"/>
  <c r="D159" i="46"/>
  <c r="C159" i="46"/>
  <c r="B159" i="46"/>
  <c r="A159" i="46"/>
  <c r="G158" i="46"/>
  <c r="F158" i="46"/>
  <c r="E158" i="46"/>
  <c r="D158" i="46"/>
  <c r="C158" i="46"/>
  <c r="B158" i="46"/>
  <c r="A158" i="46"/>
  <c r="G157" i="46"/>
  <c r="F157" i="46"/>
  <c r="E157" i="46"/>
  <c r="D157" i="46"/>
  <c r="C157" i="46"/>
  <c r="B157" i="46"/>
  <c r="A157" i="46"/>
  <c r="G156" i="46"/>
  <c r="F156" i="46"/>
  <c r="E156" i="46"/>
  <c r="D156" i="46"/>
  <c r="C156" i="46"/>
  <c r="B156" i="46"/>
  <c r="A156" i="46"/>
  <c r="G155" i="46"/>
  <c r="F155" i="46"/>
  <c r="E155" i="46"/>
  <c r="D155" i="46"/>
  <c r="C155" i="46"/>
  <c r="B155" i="46"/>
  <c r="A155" i="46"/>
  <c r="G154" i="46"/>
  <c r="F154" i="46"/>
  <c r="E154" i="46"/>
  <c r="D154" i="46"/>
  <c r="C154" i="46"/>
  <c r="B154" i="46"/>
  <c r="A154" i="46"/>
  <c r="G153" i="46"/>
  <c r="F153" i="46"/>
  <c r="E153" i="46"/>
  <c r="D153" i="46"/>
  <c r="C153" i="46"/>
  <c r="B153" i="46"/>
  <c r="A153" i="46"/>
  <c r="G148" i="46"/>
  <c r="F148" i="46"/>
  <c r="E148" i="46"/>
  <c r="D148" i="46"/>
  <c r="C148" i="46"/>
  <c r="B148" i="46"/>
  <c r="A148" i="46"/>
  <c r="G147" i="46"/>
  <c r="F147" i="46"/>
  <c r="E147" i="46"/>
  <c r="D147" i="46"/>
  <c r="C147" i="46"/>
  <c r="B147" i="46"/>
  <c r="A147" i="46"/>
  <c r="G146" i="46"/>
  <c r="F146" i="46"/>
  <c r="E146" i="46"/>
  <c r="D146" i="46"/>
  <c r="C146" i="46"/>
  <c r="B146" i="46"/>
  <c r="A146" i="46"/>
  <c r="G145" i="46"/>
  <c r="F145" i="46"/>
  <c r="E145" i="46"/>
  <c r="D145" i="46"/>
  <c r="C145" i="46"/>
  <c r="B145" i="46"/>
  <c r="A145" i="46"/>
  <c r="G144" i="46"/>
  <c r="F144" i="46"/>
  <c r="E144" i="46"/>
  <c r="D144" i="46"/>
  <c r="C144" i="46"/>
  <c r="B144" i="46"/>
  <c r="A144" i="46"/>
  <c r="G143" i="46"/>
  <c r="F143" i="46"/>
  <c r="E143" i="46"/>
  <c r="D143" i="46"/>
  <c r="C143" i="46"/>
  <c r="B143" i="46"/>
  <c r="A143" i="46"/>
  <c r="G142" i="46"/>
  <c r="F142" i="46"/>
  <c r="E142" i="46"/>
  <c r="D142" i="46"/>
  <c r="C142" i="46"/>
  <c r="B142" i="46"/>
  <c r="A142" i="46"/>
  <c r="G141" i="46"/>
  <c r="F141" i="46"/>
  <c r="E141" i="46"/>
  <c r="D141" i="46"/>
  <c r="C141" i="46"/>
  <c r="B141" i="46"/>
  <c r="A141" i="46"/>
  <c r="G140" i="46"/>
  <c r="F140" i="46"/>
  <c r="E140" i="46"/>
  <c r="D140" i="46"/>
  <c r="C140" i="46"/>
  <c r="B140" i="46"/>
  <c r="A140" i="46"/>
  <c r="G139" i="46"/>
  <c r="F139" i="46"/>
  <c r="E139" i="46"/>
  <c r="D139" i="46"/>
  <c r="C139" i="46"/>
  <c r="B139" i="46"/>
  <c r="A139" i="46"/>
  <c r="G138" i="46"/>
  <c r="F138" i="46"/>
  <c r="E138" i="46"/>
  <c r="D138" i="46"/>
  <c r="C138" i="46"/>
  <c r="B138" i="46"/>
  <c r="A138" i="46"/>
  <c r="G137" i="46"/>
  <c r="F137" i="46"/>
  <c r="E137" i="46"/>
  <c r="D137" i="46"/>
  <c r="C137" i="46"/>
  <c r="B137" i="46"/>
  <c r="A137" i="46"/>
  <c r="G136" i="46"/>
  <c r="F136" i="46"/>
  <c r="E136" i="46"/>
  <c r="D136" i="46"/>
  <c r="C136" i="46"/>
  <c r="B136" i="46"/>
  <c r="A136" i="46"/>
  <c r="G135" i="46"/>
  <c r="F135" i="46"/>
  <c r="E135" i="46"/>
  <c r="D135" i="46"/>
  <c r="C135" i="46"/>
  <c r="B135" i="46"/>
  <c r="A135" i="46"/>
  <c r="G134" i="46"/>
  <c r="F134" i="46"/>
  <c r="E134" i="46"/>
  <c r="D134" i="46"/>
  <c r="C134" i="46"/>
  <c r="B134" i="46"/>
  <c r="A134" i="46"/>
  <c r="G133" i="46"/>
  <c r="F133" i="46"/>
  <c r="E133" i="46"/>
  <c r="D133" i="46"/>
  <c r="C133" i="46"/>
  <c r="B133" i="46"/>
  <c r="A133" i="46"/>
  <c r="G132" i="46"/>
  <c r="F132" i="46"/>
  <c r="E132" i="46"/>
  <c r="D132" i="46"/>
  <c r="C132" i="46"/>
  <c r="B132" i="46"/>
  <c r="A132" i="46"/>
  <c r="G131" i="46"/>
  <c r="F131" i="46"/>
  <c r="E131" i="46"/>
  <c r="D131" i="46"/>
  <c r="C131" i="46"/>
  <c r="B131" i="46"/>
  <c r="A131" i="46"/>
  <c r="G130" i="46"/>
  <c r="F130" i="46"/>
  <c r="E130" i="46"/>
  <c r="D130" i="46"/>
  <c r="C130" i="46"/>
  <c r="B130" i="46"/>
  <c r="A130" i="46"/>
  <c r="G129" i="46"/>
  <c r="F129" i="46"/>
  <c r="E129" i="46"/>
  <c r="D129" i="46"/>
  <c r="C129" i="46"/>
  <c r="B129" i="46"/>
  <c r="A129" i="46"/>
  <c r="G128" i="46"/>
  <c r="F128" i="46"/>
  <c r="E128" i="46"/>
  <c r="D128" i="46"/>
  <c r="C128" i="46"/>
  <c r="B128" i="46"/>
  <c r="A128" i="46"/>
  <c r="G127" i="46"/>
  <c r="F127" i="46"/>
  <c r="E127" i="46"/>
  <c r="D127" i="46"/>
  <c r="C127" i="46"/>
  <c r="B127" i="46"/>
  <c r="A127" i="46"/>
  <c r="G126" i="46"/>
  <c r="F126" i="46"/>
  <c r="E126" i="46"/>
  <c r="D126" i="46"/>
  <c r="C126" i="46"/>
  <c r="B126" i="46"/>
  <c r="A126" i="46"/>
  <c r="G125" i="46"/>
  <c r="F125" i="46"/>
  <c r="E125" i="46"/>
  <c r="D125" i="46"/>
  <c r="C125" i="46"/>
  <c r="B125" i="46"/>
  <c r="A125" i="46"/>
  <c r="G124" i="46"/>
  <c r="F124" i="46"/>
  <c r="E124" i="46"/>
  <c r="D124" i="46"/>
  <c r="C124" i="46"/>
  <c r="B124" i="46"/>
  <c r="A124" i="46"/>
  <c r="G123" i="46"/>
  <c r="F123" i="46"/>
  <c r="E123" i="46"/>
  <c r="D123" i="46"/>
  <c r="C123" i="46"/>
  <c r="B123" i="46"/>
  <c r="A123" i="46"/>
  <c r="G122" i="46"/>
  <c r="F122" i="46"/>
  <c r="E122" i="46"/>
  <c r="D122" i="46"/>
  <c r="C122" i="46"/>
  <c r="B122" i="46"/>
  <c r="A122" i="46"/>
  <c r="G121" i="46"/>
  <c r="F121" i="46"/>
  <c r="E121" i="46"/>
  <c r="D121" i="46"/>
  <c r="C121" i="46"/>
  <c r="B121" i="46"/>
  <c r="A121" i="46"/>
  <c r="G120" i="46"/>
  <c r="F120" i="46"/>
  <c r="E120" i="46"/>
  <c r="D120" i="46"/>
  <c r="C120" i="46"/>
  <c r="B120" i="46"/>
  <c r="A120" i="46"/>
  <c r="G119" i="46"/>
  <c r="F119" i="46"/>
  <c r="E119" i="46"/>
  <c r="D119" i="46"/>
  <c r="C119" i="46"/>
  <c r="B119" i="46"/>
  <c r="A119" i="46"/>
  <c r="G118" i="46"/>
  <c r="F118" i="46"/>
  <c r="E118" i="46"/>
  <c r="D118" i="46"/>
  <c r="C118" i="46"/>
  <c r="B118" i="46"/>
  <c r="A118" i="46"/>
  <c r="G117" i="46"/>
  <c r="F117" i="46"/>
  <c r="E117" i="46"/>
  <c r="D117" i="46"/>
  <c r="C117" i="46"/>
  <c r="B117" i="46"/>
  <c r="A117" i="46"/>
  <c r="G116" i="46"/>
  <c r="F116" i="46"/>
  <c r="E116" i="46"/>
  <c r="D116" i="46"/>
  <c r="C116" i="46"/>
  <c r="B116" i="46"/>
  <c r="A116" i="46"/>
  <c r="G115" i="46"/>
  <c r="F115" i="46"/>
  <c r="E115" i="46"/>
  <c r="D115" i="46"/>
  <c r="C115" i="46"/>
  <c r="B115" i="46"/>
  <c r="A115" i="46"/>
  <c r="G114" i="46"/>
  <c r="F114" i="46"/>
  <c r="E114" i="46"/>
  <c r="D114" i="46"/>
  <c r="C114" i="46"/>
  <c r="B114" i="46"/>
  <c r="A114" i="46"/>
  <c r="G113" i="46"/>
  <c r="F113" i="46"/>
  <c r="E113" i="46"/>
  <c r="D113" i="46"/>
  <c r="C113" i="46"/>
  <c r="B113" i="46"/>
  <c r="A113" i="46"/>
  <c r="G112" i="46"/>
  <c r="F112" i="46"/>
  <c r="E112" i="46"/>
  <c r="D112" i="46"/>
  <c r="C112" i="46"/>
  <c r="B112" i="46"/>
  <c r="A112" i="46"/>
  <c r="G111" i="46"/>
  <c r="F111" i="46"/>
  <c r="E111" i="46"/>
  <c r="D111" i="46"/>
  <c r="C111" i="46"/>
  <c r="B111" i="46"/>
  <c r="A111" i="46"/>
  <c r="G110" i="46"/>
  <c r="F110" i="46"/>
  <c r="E110" i="46"/>
  <c r="D110" i="46"/>
  <c r="C110" i="46"/>
  <c r="B110" i="46"/>
  <c r="A110" i="46"/>
  <c r="G109" i="46"/>
  <c r="F109" i="46"/>
  <c r="E109" i="46"/>
  <c r="D109" i="46"/>
  <c r="C109" i="46"/>
  <c r="B109" i="46"/>
  <c r="A109" i="46"/>
  <c r="G108" i="46"/>
  <c r="F108" i="46"/>
  <c r="E108" i="46"/>
  <c r="D108" i="46"/>
  <c r="C108" i="46"/>
  <c r="B108" i="46"/>
  <c r="A108" i="46"/>
  <c r="G107" i="46"/>
  <c r="F107" i="46"/>
  <c r="E107" i="46"/>
  <c r="D107" i="46"/>
  <c r="C107" i="46"/>
  <c r="B107" i="46"/>
  <c r="A107" i="46"/>
  <c r="G106" i="46"/>
  <c r="F106" i="46"/>
  <c r="E106" i="46"/>
  <c r="D106" i="46"/>
  <c r="C106" i="46"/>
  <c r="B106" i="46"/>
  <c r="A106" i="46"/>
  <c r="G105" i="46"/>
  <c r="F105" i="46"/>
  <c r="E105" i="46"/>
  <c r="D105" i="46"/>
  <c r="C105" i="46"/>
  <c r="B105" i="46"/>
  <c r="A105" i="46"/>
  <c r="G104" i="46"/>
  <c r="F104" i="46"/>
  <c r="E104" i="46"/>
  <c r="D104" i="46"/>
  <c r="C104" i="46"/>
  <c r="B104" i="46"/>
  <c r="A104" i="46"/>
  <c r="G103" i="46"/>
  <c r="F103" i="46"/>
  <c r="E103" i="46"/>
  <c r="D103" i="46"/>
  <c r="C103" i="46"/>
  <c r="B103" i="46"/>
  <c r="A103" i="46"/>
  <c r="G102" i="46"/>
  <c r="F102" i="46"/>
  <c r="E102" i="46"/>
  <c r="D102" i="46"/>
  <c r="C102" i="46"/>
  <c r="B102" i="46"/>
  <c r="A102" i="46"/>
  <c r="G101" i="46"/>
  <c r="F101" i="46"/>
  <c r="E101" i="46"/>
  <c r="D101" i="46"/>
  <c r="C101" i="46"/>
  <c r="B101" i="46"/>
  <c r="A101" i="46"/>
  <c r="G100" i="46"/>
  <c r="F100" i="46"/>
  <c r="E100" i="46"/>
  <c r="D100" i="46"/>
  <c r="C100" i="46"/>
  <c r="B100" i="46"/>
  <c r="A100" i="46"/>
  <c r="G99" i="46"/>
  <c r="F99" i="46"/>
  <c r="E99" i="46"/>
  <c r="D99" i="46"/>
  <c r="C99" i="46"/>
  <c r="B99" i="46"/>
  <c r="A99" i="46"/>
  <c r="G98" i="46"/>
  <c r="F98" i="46"/>
  <c r="E98" i="46"/>
  <c r="D98" i="46"/>
  <c r="C98" i="46"/>
  <c r="B98" i="46"/>
  <c r="A98" i="46"/>
  <c r="G97" i="46"/>
  <c r="F97" i="46"/>
  <c r="E97" i="46"/>
  <c r="D97" i="46"/>
  <c r="C97" i="46"/>
  <c r="B97" i="46"/>
  <c r="A97" i="46"/>
  <c r="G96" i="46"/>
  <c r="F96" i="46"/>
  <c r="E96" i="46"/>
  <c r="D96" i="46"/>
  <c r="C96" i="46"/>
  <c r="B96" i="46"/>
  <c r="A96" i="46"/>
  <c r="G95" i="46"/>
  <c r="F95" i="46"/>
  <c r="E95" i="46"/>
  <c r="D95" i="46"/>
  <c r="C95" i="46"/>
  <c r="B95" i="46"/>
  <c r="A95" i="46"/>
  <c r="G94" i="46"/>
  <c r="F94" i="46"/>
  <c r="E94" i="46"/>
  <c r="D94" i="46"/>
  <c r="C94" i="46"/>
  <c r="B94" i="46"/>
  <c r="A94" i="46"/>
  <c r="G93" i="46"/>
  <c r="F93" i="46"/>
  <c r="E93" i="46"/>
  <c r="D93" i="46"/>
  <c r="C93" i="46"/>
  <c r="B93" i="46"/>
  <c r="A93" i="46"/>
  <c r="G92" i="46"/>
  <c r="F92" i="46"/>
  <c r="E92" i="46"/>
  <c r="D92" i="46"/>
  <c r="C92" i="46"/>
  <c r="B92" i="46"/>
  <c r="A92" i="46"/>
  <c r="G91" i="46"/>
  <c r="F91" i="46"/>
  <c r="E91" i="46"/>
  <c r="D91" i="46"/>
  <c r="C91" i="46"/>
  <c r="B91" i="46"/>
  <c r="A91" i="46"/>
  <c r="G90" i="46"/>
  <c r="F90" i="46"/>
  <c r="E90" i="46"/>
  <c r="D90" i="46"/>
  <c r="C90" i="46"/>
  <c r="B90" i="46"/>
  <c r="A90" i="46"/>
  <c r="G88" i="46"/>
  <c r="F88" i="46"/>
  <c r="E88" i="46"/>
  <c r="D88" i="46"/>
  <c r="C88" i="46"/>
  <c r="B88" i="46"/>
  <c r="A88" i="46"/>
  <c r="G87" i="46"/>
  <c r="F87" i="46"/>
  <c r="E87" i="46"/>
  <c r="D87" i="46"/>
  <c r="C87" i="46"/>
  <c r="B87" i="46"/>
  <c r="A87" i="46"/>
  <c r="G86" i="46"/>
  <c r="F86" i="46"/>
  <c r="E86" i="46"/>
  <c r="D86" i="46"/>
  <c r="C86" i="46"/>
  <c r="B86" i="46"/>
  <c r="A86" i="46"/>
  <c r="G85" i="46"/>
  <c r="F85" i="46"/>
  <c r="E85" i="46"/>
  <c r="D85" i="46"/>
  <c r="C85" i="46"/>
  <c r="B85" i="46"/>
  <c r="A85" i="46"/>
  <c r="G84" i="46"/>
  <c r="F84" i="46"/>
  <c r="E84" i="46"/>
  <c r="D84" i="46"/>
  <c r="C84" i="46"/>
  <c r="B84" i="46"/>
  <c r="A84" i="46"/>
  <c r="G83" i="46"/>
  <c r="F83" i="46"/>
  <c r="E83" i="46"/>
  <c r="D83" i="46"/>
  <c r="C83" i="46"/>
  <c r="B83" i="46"/>
  <c r="A83" i="46"/>
  <c r="G82" i="46"/>
  <c r="F82" i="46"/>
  <c r="E82" i="46"/>
  <c r="D82" i="46"/>
  <c r="C82" i="46"/>
  <c r="B82" i="46"/>
  <c r="A82" i="46"/>
  <c r="G81" i="46"/>
  <c r="F81" i="46"/>
  <c r="E81" i="46"/>
  <c r="D81" i="46"/>
  <c r="C81" i="46"/>
  <c r="B81" i="46"/>
  <c r="A81" i="46"/>
  <c r="G80" i="46"/>
  <c r="F80" i="46"/>
  <c r="E80" i="46"/>
  <c r="D80" i="46"/>
  <c r="C80" i="46"/>
  <c r="B80" i="46"/>
  <c r="A80" i="46"/>
  <c r="G79" i="46"/>
  <c r="F79" i="46"/>
  <c r="E79" i="46"/>
  <c r="D79" i="46"/>
  <c r="C79" i="46"/>
  <c r="B79" i="46"/>
  <c r="A79" i="46"/>
  <c r="G78" i="46"/>
  <c r="F78" i="46"/>
  <c r="E78" i="46"/>
  <c r="D78" i="46"/>
  <c r="C78" i="46"/>
  <c r="B78" i="46"/>
  <c r="A78" i="46"/>
  <c r="G77" i="46"/>
  <c r="F77" i="46"/>
  <c r="E77" i="46"/>
  <c r="D77" i="46"/>
  <c r="C77" i="46"/>
  <c r="B77" i="46"/>
  <c r="A77" i="46"/>
  <c r="G76" i="46"/>
  <c r="F76" i="46"/>
  <c r="E76" i="46"/>
  <c r="D76" i="46"/>
  <c r="C76" i="46"/>
  <c r="B76" i="46"/>
  <c r="A76" i="46"/>
  <c r="G75" i="46"/>
  <c r="F75" i="46"/>
  <c r="E75" i="46"/>
  <c r="D75" i="46"/>
  <c r="C75" i="46"/>
  <c r="B75" i="46"/>
  <c r="A75" i="46"/>
  <c r="G74" i="46"/>
  <c r="F74" i="46"/>
  <c r="E74" i="46"/>
  <c r="D74" i="46"/>
  <c r="C74" i="46"/>
  <c r="B74" i="46"/>
  <c r="A74" i="46"/>
  <c r="G73" i="46"/>
  <c r="F73" i="46"/>
  <c r="E73" i="46"/>
  <c r="D73" i="46"/>
  <c r="C73" i="46"/>
  <c r="B73" i="46"/>
  <c r="A73" i="46"/>
  <c r="G72" i="46"/>
  <c r="F72" i="46"/>
  <c r="E72" i="46"/>
  <c r="D72" i="46"/>
  <c r="C72" i="46"/>
  <c r="B72" i="46"/>
  <c r="A72" i="46"/>
  <c r="G71" i="46"/>
  <c r="F71" i="46"/>
  <c r="E71" i="46"/>
  <c r="D71" i="46"/>
  <c r="C71" i="46"/>
  <c r="B71" i="46"/>
  <c r="A71" i="46"/>
  <c r="G70" i="46"/>
  <c r="F70" i="46"/>
  <c r="E70" i="46"/>
  <c r="D70" i="46"/>
  <c r="C70" i="46"/>
  <c r="B70" i="46"/>
  <c r="A70" i="46"/>
  <c r="G69" i="46"/>
  <c r="F69" i="46"/>
  <c r="E69" i="46"/>
  <c r="D69" i="46"/>
  <c r="C69" i="46"/>
  <c r="B69" i="46"/>
  <c r="A69" i="46"/>
  <c r="G68" i="46"/>
  <c r="F68" i="46"/>
  <c r="E68" i="46"/>
  <c r="D68" i="46"/>
  <c r="C68" i="46"/>
  <c r="B68" i="46"/>
  <c r="A68" i="46"/>
  <c r="G67" i="46"/>
  <c r="F67" i="46"/>
  <c r="E67" i="46"/>
  <c r="D67" i="46"/>
  <c r="C67" i="46"/>
  <c r="B67" i="46"/>
  <c r="A67" i="46"/>
  <c r="G66" i="46"/>
  <c r="F66" i="46"/>
  <c r="E66" i="46"/>
  <c r="D66" i="46"/>
  <c r="C66" i="46"/>
  <c r="B66" i="46"/>
  <c r="A66" i="46"/>
  <c r="G65" i="46"/>
  <c r="F65" i="46"/>
  <c r="E65" i="46"/>
  <c r="D65" i="46"/>
  <c r="C65" i="46"/>
  <c r="B65" i="46"/>
  <c r="A65" i="46"/>
  <c r="G64" i="46"/>
  <c r="F64" i="46"/>
  <c r="E64" i="46"/>
  <c r="D64" i="46"/>
  <c r="C64" i="46"/>
  <c r="B64" i="46"/>
  <c r="A64" i="46"/>
  <c r="G63" i="46"/>
  <c r="F63" i="46"/>
  <c r="E63" i="46"/>
  <c r="D63" i="46"/>
  <c r="C63" i="46"/>
  <c r="B63" i="46"/>
  <c r="A63" i="46"/>
  <c r="G62" i="46"/>
  <c r="F62" i="46"/>
  <c r="E62" i="46"/>
  <c r="D62" i="46"/>
  <c r="C62" i="46"/>
  <c r="B62" i="46"/>
  <c r="A62" i="46"/>
  <c r="G61" i="46"/>
  <c r="F61" i="46"/>
  <c r="E61" i="46"/>
  <c r="D61" i="46"/>
  <c r="C61" i="46"/>
  <c r="B61" i="46"/>
  <c r="A61" i="46"/>
  <c r="G60" i="46"/>
  <c r="F60" i="46"/>
  <c r="E60" i="46"/>
  <c r="D60" i="46"/>
  <c r="C60" i="46"/>
  <c r="B60" i="46"/>
  <c r="A60" i="46"/>
  <c r="G59" i="46"/>
  <c r="F59" i="46"/>
  <c r="E59" i="46"/>
  <c r="D59" i="46"/>
  <c r="C59" i="46"/>
  <c r="B59" i="46"/>
  <c r="A59" i="46"/>
  <c r="G58" i="46"/>
  <c r="F58" i="46"/>
  <c r="E58" i="46"/>
  <c r="D58" i="46"/>
  <c r="C58" i="46"/>
  <c r="B58" i="46"/>
  <c r="A58" i="46"/>
  <c r="G57" i="46"/>
  <c r="F57" i="46"/>
  <c r="E57" i="46"/>
  <c r="D57" i="46"/>
  <c r="C57" i="46"/>
  <c r="B57" i="46"/>
  <c r="A57" i="46"/>
  <c r="G56" i="46"/>
  <c r="F56" i="46"/>
  <c r="E56" i="46"/>
  <c r="D56" i="46"/>
  <c r="C56" i="46"/>
  <c r="B56" i="46"/>
  <c r="A56" i="46"/>
  <c r="G55" i="46"/>
  <c r="F55" i="46"/>
  <c r="E55" i="46"/>
  <c r="D55" i="46"/>
  <c r="C55" i="46"/>
  <c r="B55" i="46"/>
  <c r="A55" i="46"/>
  <c r="G54" i="46"/>
  <c r="F54" i="46"/>
  <c r="E54" i="46"/>
  <c r="D54" i="46"/>
  <c r="C54" i="46"/>
  <c r="B54" i="46"/>
  <c r="A54" i="46"/>
  <c r="G53" i="46"/>
  <c r="F53" i="46"/>
  <c r="E53" i="46"/>
  <c r="D53" i="46"/>
  <c r="C53" i="46"/>
  <c r="B53" i="46"/>
  <c r="A53" i="46"/>
  <c r="G52" i="46"/>
  <c r="F52" i="46"/>
  <c r="E52" i="46"/>
  <c r="D52" i="46"/>
  <c r="C52" i="46"/>
  <c r="B52" i="46"/>
  <c r="A52" i="46"/>
  <c r="G51" i="46"/>
  <c r="F51" i="46"/>
  <c r="E51" i="46"/>
  <c r="D51" i="46"/>
  <c r="C51" i="46"/>
  <c r="B51" i="46"/>
  <c r="A51" i="46"/>
  <c r="G50" i="46"/>
  <c r="F50" i="46"/>
  <c r="E50" i="46"/>
  <c r="D50" i="46"/>
  <c r="C50" i="46"/>
  <c r="B50" i="46"/>
  <c r="A50" i="46"/>
  <c r="G49" i="46"/>
  <c r="F49" i="46"/>
  <c r="E49" i="46"/>
  <c r="D49" i="46"/>
  <c r="C49" i="46"/>
  <c r="B49" i="46"/>
  <c r="A49" i="46"/>
  <c r="G48" i="46"/>
  <c r="F48" i="46"/>
  <c r="E48" i="46"/>
  <c r="D48" i="46"/>
  <c r="C48" i="46"/>
  <c r="B48" i="46"/>
  <c r="A48" i="46"/>
  <c r="G47" i="46"/>
  <c r="F47" i="46"/>
  <c r="E47" i="46"/>
  <c r="D47" i="46"/>
  <c r="C47" i="46"/>
  <c r="B47" i="46"/>
  <c r="A47" i="46"/>
  <c r="G46" i="46"/>
  <c r="F46" i="46"/>
  <c r="E46" i="46"/>
  <c r="D46" i="46"/>
  <c r="C46" i="46"/>
  <c r="B46" i="46"/>
  <c r="A46" i="46"/>
  <c r="G45" i="46"/>
  <c r="F45" i="46"/>
  <c r="E45" i="46"/>
  <c r="D45" i="46"/>
  <c r="C45" i="46"/>
  <c r="B45" i="46"/>
  <c r="A45" i="46"/>
  <c r="G44" i="46"/>
  <c r="F44" i="46"/>
  <c r="E44" i="46"/>
  <c r="D44" i="46"/>
  <c r="C44" i="46"/>
  <c r="B44" i="46"/>
  <c r="A44" i="46"/>
  <c r="G43" i="46"/>
  <c r="F43" i="46"/>
  <c r="E43" i="46"/>
  <c r="D43" i="46"/>
  <c r="C43" i="46"/>
  <c r="B43" i="46"/>
  <c r="A43" i="46"/>
  <c r="G42" i="46"/>
  <c r="F42" i="46"/>
  <c r="E42" i="46"/>
  <c r="D42" i="46"/>
  <c r="C42" i="46"/>
  <c r="B42" i="46"/>
  <c r="A42" i="46"/>
  <c r="G41" i="46"/>
  <c r="F41" i="46"/>
  <c r="E41" i="46"/>
  <c r="D41" i="46"/>
  <c r="C41" i="46"/>
  <c r="B41" i="46"/>
  <c r="A41" i="46"/>
  <c r="G40" i="46"/>
  <c r="F40" i="46"/>
  <c r="E40" i="46"/>
  <c r="D40" i="46"/>
  <c r="C40" i="46"/>
  <c r="B40" i="46"/>
  <c r="A40" i="46"/>
  <c r="G39" i="46"/>
  <c r="F39" i="46"/>
  <c r="E39" i="46"/>
  <c r="D39" i="46"/>
  <c r="C39" i="46"/>
  <c r="B39" i="46"/>
  <c r="A39" i="46"/>
  <c r="G38" i="46"/>
  <c r="F38" i="46"/>
  <c r="E38" i="46"/>
  <c r="D38" i="46"/>
  <c r="C38" i="46"/>
  <c r="B38" i="46"/>
  <c r="A38" i="46"/>
  <c r="G37" i="46"/>
  <c r="F37" i="46"/>
  <c r="E37" i="46"/>
  <c r="D37" i="46"/>
  <c r="C37" i="46"/>
  <c r="B37" i="46"/>
  <c r="A37" i="46"/>
  <c r="G36" i="46"/>
  <c r="F36" i="46"/>
  <c r="E36" i="46"/>
  <c r="D36" i="46"/>
  <c r="C36" i="46"/>
  <c r="B36" i="46"/>
  <c r="A36" i="46"/>
  <c r="G35" i="46"/>
  <c r="F35" i="46"/>
  <c r="E35" i="46"/>
  <c r="D35" i="46"/>
  <c r="C35" i="46"/>
  <c r="B35" i="46"/>
  <c r="A35" i="46"/>
  <c r="G34" i="46"/>
  <c r="F34" i="46"/>
  <c r="E34" i="46"/>
  <c r="D34" i="46"/>
  <c r="C34" i="46"/>
  <c r="B34" i="46"/>
  <c r="A34" i="46"/>
  <c r="G33" i="46"/>
  <c r="F33" i="46"/>
  <c r="E33" i="46"/>
  <c r="D33" i="46"/>
  <c r="C33" i="46"/>
  <c r="B33" i="46"/>
  <c r="A33" i="46"/>
  <c r="G32" i="46"/>
  <c r="F32" i="46"/>
  <c r="E32" i="46"/>
  <c r="D32" i="46"/>
  <c r="C32" i="46"/>
  <c r="B32" i="46"/>
  <c r="A32" i="46"/>
  <c r="G31" i="46"/>
  <c r="F31" i="46"/>
  <c r="E31" i="46"/>
  <c r="D31" i="46"/>
  <c r="C31" i="46"/>
  <c r="B31" i="46"/>
  <c r="A31" i="46"/>
  <c r="G30" i="46"/>
  <c r="F30" i="46"/>
  <c r="E30" i="46"/>
  <c r="D30" i="46"/>
  <c r="C30" i="46"/>
  <c r="B30" i="46"/>
  <c r="A30" i="46"/>
  <c r="G29" i="46"/>
  <c r="F29" i="46"/>
  <c r="E29" i="46"/>
  <c r="D29" i="46"/>
  <c r="C29" i="46"/>
  <c r="B29" i="46"/>
  <c r="A29" i="46"/>
  <c r="G28" i="46"/>
  <c r="F28" i="46"/>
  <c r="E28" i="46"/>
  <c r="D28" i="46"/>
  <c r="C28" i="46"/>
  <c r="B28" i="46"/>
  <c r="A28" i="46"/>
  <c r="G27" i="46"/>
  <c r="F27" i="46"/>
  <c r="E27" i="46"/>
  <c r="D27" i="46"/>
  <c r="C27" i="46"/>
  <c r="B27" i="46"/>
  <c r="A27" i="46"/>
  <c r="G26" i="46"/>
  <c r="F26" i="46"/>
  <c r="E26" i="46"/>
  <c r="D26" i="46"/>
  <c r="C26" i="46"/>
  <c r="B26" i="46"/>
  <c r="A26" i="46"/>
  <c r="G25" i="46"/>
  <c r="F25" i="46"/>
  <c r="E25" i="46"/>
  <c r="D25" i="46"/>
  <c r="C25" i="46"/>
  <c r="B25" i="46"/>
  <c r="A25" i="46"/>
  <c r="G24" i="46"/>
  <c r="F24" i="46"/>
  <c r="E24" i="46"/>
  <c r="D24" i="46"/>
  <c r="C24" i="46"/>
  <c r="B24" i="46"/>
  <c r="A24" i="46"/>
  <c r="G23" i="46"/>
  <c r="F23" i="46"/>
  <c r="E23" i="46"/>
  <c r="D23" i="46"/>
  <c r="C23" i="46"/>
  <c r="B23" i="46"/>
  <c r="A23" i="46"/>
  <c r="G22" i="46"/>
  <c r="F22" i="46"/>
  <c r="E22" i="46"/>
  <c r="D22" i="46"/>
  <c r="C22" i="46"/>
  <c r="B22" i="46"/>
  <c r="A22" i="46"/>
  <c r="G21" i="46"/>
  <c r="F21" i="46"/>
  <c r="E21" i="46"/>
  <c r="D21" i="46"/>
  <c r="C21" i="46"/>
  <c r="B21" i="46"/>
  <c r="A21" i="46"/>
  <c r="G20" i="46"/>
  <c r="F20" i="46"/>
  <c r="E20" i="46"/>
  <c r="D20" i="46"/>
  <c r="C20" i="46"/>
  <c r="B20" i="46"/>
  <c r="A20" i="46"/>
  <c r="G19" i="46"/>
  <c r="F19" i="46"/>
  <c r="E19" i="46"/>
  <c r="D19" i="46"/>
  <c r="C19" i="46"/>
  <c r="B19" i="46"/>
  <c r="A19" i="46"/>
  <c r="G18" i="46"/>
  <c r="F18" i="46"/>
  <c r="E18" i="46"/>
  <c r="D18" i="46"/>
  <c r="C18" i="46"/>
  <c r="B18" i="46"/>
  <c r="A18" i="46"/>
  <c r="G17" i="46"/>
  <c r="F17" i="46"/>
  <c r="E17" i="46"/>
  <c r="D17" i="46"/>
  <c r="C17" i="46"/>
  <c r="B17" i="46"/>
  <c r="A17" i="46"/>
  <c r="G16" i="46"/>
  <c r="F16" i="46"/>
  <c r="E16" i="46"/>
  <c r="D16" i="46"/>
  <c r="C16" i="46"/>
  <c r="B16" i="46"/>
  <c r="A16" i="46"/>
  <c r="G15" i="46"/>
  <c r="F15" i="46"/>
  <c r="E15" i="46"/>
  <c r="D15" i="46"/>
  <c r="C15" i="46"/>
  <c r="B15" i="46"/>
  <c r="A15" i="46"/>
  <c r="G14" i="46"/>
  <c r="F14" i="46"/>
  <c r="E14" i="46"/>
  <c r="D14" i="46"/>
  <c r="C14" i="46"/>
  <c r="B14" i="46"/>
  <c r="A14" i="46"/>
  <c r="G13" i="46"/>
  <c r="F13" i="46"/>
  <c r="E13" i="46"/>
  <c r="D13" i="46"/>
  <c r="C13" i="46"/>
  <c r="B13" i="46"/>
  <c r="A13" i="46"/>
  <c r="G12" i="46"/>
  <c r="F12" i="46"/>
  <c r="E12" i="46"/>
  <c r="D12" i="46"/>
  <c r="C12" i="46"/>
  <c r="B12" i="46"/>
  <c r="A12" i="46"/>
  <c r="G11" i="46"/>
  <c r="F11" i="46"/>
  <c r="E11" i="46"/>
  <c r="D11" i="46"/>
  <c r="C11" i="46"/>
  <c r="B11" i="46"/>
  <c r="A11" i="46"/>
  <c r="G10" i="46"/>
  <c r="F10" i="46"/>
  <c r="E10" i="46"/>
  <c r="D10" i="46"/>
  <c r="C10" i="46"/>
  <c r="B10" i="46"/>
  <c r="A10" i="46"/>
  <c r="G9" i="46"/>
  <c r="F9" i="46"/>
  <c r="E9" i="46"/>
  <c r="D9" i="46"/>
  <c r="C9" i="46"/>
  <c r="B9" i="46"/>
  <c r="A9" i="46"/>
  <c r="G203" i="47"/>
  <c r="F203" i="47"/>
  <c r="E203" i="47"/>
  <c r="D203" i="47"/>
  <c r="C203" i="47"/>
  <c r="B203" i="47"/>
  <c r="A203" i="47"/>
  <c r="G202" i="47"/>
  <c r="F202" i="47"/>
  <c r="E202" i="47"/>
  <c r="D202" i="47"/>
  <c r="C202" i="47"/>
  <c r="B202" i="47"/>
  <c r="A202" i="47"/>
  <c r="G201" i="47"/>
  <c r="F201" i="47"/>
  <c r="E201" i="47"/>
  <c r="D201" i="47"/>
  <c r="C201" i="47"/>
  <c r="B201" i="47"/>
  <c r="A201" i="47"/>
  <c r="G200" i="47"/>
  <c r="F200" i="47"/>
  <c r="E200" i="47"/>
  <c r="D200" i="47"/>
  <c r="C200" i="47"/>
  <c r="B200" i="47"/>
  <c r="A200" i="47"/>
  <c r="G199" i="47"/>
  <c r="F199" i="47"/>
  <c r="E199" i="47"/>
  <c r="D199" i="47"/>
  <c r="C199" i="47"/>
  <c r="B199" i="47"/>
  <c r="A199" i="47"/>
  <c r="G198" i="47"/>
  <c r="F198" i="47"/>
  <c r="E198" i="47"/>
  <c r="D198" i="47"/>
  <c r="C198" i="47"/>
  <c r="B198" i="47"/>
  <c r="A198" i="47"/>
  <c r="G197" i="47"/>
  <c r="F197" i="47"/>
  <c r="E197" i="47"/>
  <c r="D197" i="47"/>
  <c r="C197" i="47"/>
  <c r="B197" i="47"/>
  <c r="A197" i="47"/>
  <c r="G196" i="47"/>
  <c r="F196" i="47"/>
  <c r="E196" i="47"/>
  <c r="D196" i="47"/>
  <c r="C196" i="47"/>
  <c r="B196" i="47"/>
  <c r="A196" i="47"/>
  <c r="G195" i="47"/>
  <c r="F195" i="47"/>
  <c r="E195" i="47"/>
  <c r="D195" i="47"/>
  <c r="C195" i="47"/>
  <c r="B195" i="47"/>
  <c r="A195" i="47"/>
  <c r="G194" i="47"/>
  <c r="F194" i="47"/>
  <c r="E194" i="47"/>
  <c r="D194" i="47"/>
  <c r="C194" i="47"/>
  <c r="B194" i="47"/>
  <c r="A194" i="47"/>
  <c r="G193" i="47"/>
  <c r="F193" i="47"/>
  <c r="E193" i="47"/>
  <c r="D193" i="47"/>
  <c r="C193" i="47"/>
  <c r="B193" i="47"/>
  <c r="A193" i="47"/>
  <c r="G192" i="47"/>
  <c r="F192" i="47"/>
  <c r="E192" i="47"/>
  <c r="D192" i="47"/>
  <c r="C192" i="47"/>
  <c r="B192" i="47"/>
  <c r="A192" i="47"/>
  <c r="G191" i="47"/>
  <c r="F191" i="47"/>
  <c r="E191" i="47"/>
  <c r="D191" i="47"/>
  <c r="C191" i="47"/>
  <c r="B191" i="47"/>
  <c r="A191" i="47"/>
  <c r="G190" i="47"/>
  <c r="F190" i="47"/>
  <c r="E190" i="47"/>
  <c r="D190" i="47"/>
  <c r="C190" i="47"/>
  <c r="B190" i="47"/>
  <c r="A190" i="47"/>
  <c r="G189" i="47"/>
  <c r="F189" i="47"/>
  <c r="E189" i="47"/>
  <c r="D189" i="47"/>
  <c r="C189" i="47"/>
  <c r="B189" i="47"/>
  <c r="A189" i="47"/>
  <c r="G188" i="47"/>
  <c r="F188" i="47"/>
  <c r="E188" i="47"/>
  <c r="D188" i="47"/>
  <c r="C188" i="47"/>
  <c r="B188" i="47"/>
  <c r="A188" i="47"/>
  <c r="G187" i="47"/>
  <c r="F187" i="47"/>
  <c r="E187" i="47"/>
  <c r="D187" i="47"/>
  <c r="C187" i="47"/>
  <c r="B187" i="47"/>
  <c r="A187" i="47"/>
  <c r="G186" i="47"/>
  <c r="F186" i="47"/>
  <c r="E186" i="47"/>
  <c r="D186" i="47"/>
  <c r="C186" i="47"/>
  <c r="B186" i="47"/>
  <c r="A186" i="47"/>
  <c r="G185" i="47"/>
  <c r="F185" i="47"/>
  <c r="E185" i="47"/>
  <c r="D185" i="47"/>
  <c r="C185" i="47"/>
  <c r="B185" i="47"/>
  <c r="A185" i="47"/>
  <c r="G184" i="47"/>
  <c r="F184" i="47"/>
  <c r="E184" i="47"/>
  <c r="D184" i="47"/>
  <c r="C184" i="47"/>
  <c r="B184" i="47"/>
  <c r="A184" i="47"/>
  <c r="G183" i="47"/>
  <c r="F183" i="47"/>
  <c r="E183" i="47"/>
  <c r="D183" i="47"/>
  <c r="C183" i="47"/>
  <c r="B183" i="47"/>
  <c r="A183" i="47"/>
  <c r="G182" i="47"/>
  <c r="F182" i="47"/>
  <c r="E182" i="47"/>
  <c r="D182" i="47"/>
  <c r="C182" i="47"/>
  <c r="B182" i="47"/>
  <c r="A182" i="47"/>
  <c r="G181" i="47"/>
  <c r="F181" i="47"/>
  <c r="E181" i="47"/>
  <c r="D181" i="47"/>
  <c r="C181" i="47"/>
  <c r="B181" i="47"/>
  <c r="A181" i="47"/>
  <c r="G180" i="47"/>
  <c r="F180" i="47"/>
  <c r="E180" i="47"/>
  <c r="D180" i="47"/>
  <c r="C180" i="47"/>
  <c r="B180" i="47"/>
  <c r="A180" i="47"/>
  <c r="G179" i="47"/>
  <c r="F179" i="47"/>
  <c r="E179" i="47"/>
  <c r="D179" i="47"/>
  <c r="C179" i="47"/>
  <c r="B179" i="47"/>
  <c r="A179" i="47"/>
  <c r="G178" i="47"/>
  <c r="F178" i="47"/>
  <c r="E178" i="47"/>
  <c r="D178" i="47"/>
  <c r="C178" i="47"/>
  <c r="B178" i="47"/>
  <c r="A178" i="47"/>
  <c r="G177" i="47"/>
  <c r="F177" i="47"/>
  <c r="E177" i="47"/>
  <c r="D177" i="47"/>
  <c r="C177" i="47"/>
  <c r="B177" i="47"/>
  <c r="A177" i="47"/>
  <c r="G176" i="47"/>
  <c r="F176" i="47"/>
  <c r="E176" i="47"/>
  <c r="D176" i="47"/>
  <c r="C176" i="47"/>
  <c r="B176" i="47"/>
  <c r="A176" i="47"/>
  <c r="G175" i="47"/>
  <c r="F175" i="47"/>
  <c r="E175" i="47"/>
  <c r="D175" i="47"/>
  <c r="C175" i="47"/>
  <c r="B175" i="47"/>
  <c r="A175" i="47"/>
  <c r="G174" i="47"/>
  <c r="F174" i="47"/>
  <c r="E174" i="47"/>
  <c r="D174" i="47"/>
  <c r="C174" i="47"/>
  <c r="B174" i="47"/>
  <c r="A174" i="47"/>
  <c r="G173" i="47"/>
  <c r="F173" i="47"/>
  <c r="E173" i="47"/>
  <c r="D173" i="47"/>
  <c r="C173" i="47"/>
  <c r="B173" i="47"/>
  <c r="A173" i="47"/>
  <c r="G172" i="47"/>
  <c r="F172" i="47"/>
  <c r="E172" i="47"/>
  <c r="D172" i="47"/>
  <c r="C172" i="47"/>
  <c r="B172" i="47"/>
  <c r="A172" i="47"/>
  <c r="G171" i="47"/>
  <c r="F171" i="47"/>
  <c r="E171" i="47"/>
  <c r="D171" i="47"/>
  <c r="C171" i="47"/>
  <c r="B171" i="47"/>
  <c r="A171" i="47"/>
  <c r="G170" i="47"/>
  <c r="F170" i="47"/>
  <c r="E170" i="47"/>
  <c r="D170" i="47"/>
  <c r="C170" i="47"/>
  <c r="B170" i="47"/>
  <c r="A170" i="47"/>
  <c r="G169" i="47"/>
  <c r="F169" i="47"/>
  <c r="E169" i="47"/>
  <c r="D169" i="47"/>
  <c r="C169" i="47"/>
  <c r="B169" i="47"/>
  <c r="A169" i="47"/>
  <c r="G168" i="47"/>
  <c r="F168" i="47"/>
  <c r="E168" i="47"/>
  <c r="D168" i="47"/>
  <c r="C168" i="47"/>
  <c r="B168" i="47"/>
  <c r="A168" i="47"/>
  <c r="G167" i="47"/>
  <c r="F167" i="47"/>
  <c r="E167" i="47"/>
  <c r="D167" i="47"/>
  <c r="C167" i="47"/>
  <c r="B167" i="47"/>
  <c r="A167" i="47"/>
  <c r="G166" i="47"/>
  <c r="F166" i="47"/>
  <c r="E166" i="47"/>
  <c r="D166" i="47"/>
  <c r="C166" i="47"/>
  <c r="B166" i="47"/>
  <c r="A166" i="47"/>
  <c r="G165" i="47"/>
  <c r="F165" i="47"/>
  <c r="E165" i="47"/>
  <c r="D165" i="47"/>
  <c r="C165" i="47"/>
  <c r="B165" i="47"/>
  <c r="A165" i="47"/>
  <c r="G164" i="47"/>
  <c r="F164" i="47"/>
  <c r="E164" i="47"/>
  <c r="D164" i="47"/>
  <c r="C164" i="47"/>
  <c r="B164" i="47"/>
  <c r="A164" i="47"/>
  <c r="G163" i="47"/>
  <c r="F163" i="47"/>
  <c r="E163" i="47"/>
  <c r="D163" i="47"/>
  <c r="C163" i="47"/>
  <c r="B163" i="47"/>
  <c r="A163" i="47"/>
  <c r="G162" i="47"/>
  <c r="F162" i="47"/>
  <c r="E162" i="47"/>
  <c r="D162" i="47"/>
  <c r="C162" i="47"/>
  <c r="B162" i="47"/>
  <c r="A162" i="47"/>
  <c r="G161" i="47"/>
  <c r="F161" i="47"/>
  <c r="E161" i="47"/>
  <c r="D161" i="47"/>
  <c r="C161" i="47"/>
  <c r="B161" i="47"/>
  <c r="A161" i="47"/>
  <c r="G160" i="47"/>
  <c r="F160" i="47"/>
  <c r="E160" i="47"/>
  <c r="D160" i="47"/>
  <c r="C160" i="47"/>
  <c r="B160" i="47"/>
  <c r="A160" i="47"/>
  <c r="G159" i="47"/>
  <c r="F159" i="47"/>
  <c r="E159" i="47"/>
  <c r="D159" i="47"/>
  <c r="C159" i="47"/>
  <c r="B159" i="47"/>
  <c r="A159" i="47"/>
  <c r="G158" i="47"/>
  <c r="F158" i="47"/>
  <c r="E158" i="47"/>
  <c r="D158" i="47"/>
  <c r="C158" i="47"/>
  <c r="B158" i="47"/>
  <c r="A158" i="47"/>
  <c r="G157" i="47"/>
  <c r="F157" i="47"/>
  <c r="E157" i="47"/>
  <c r="D157" i="47"/>
  <c r="C157" i="47"/>
  <c r="B157" i="47"/>
  <c r="A157" i="47"/>
  <c r="G156" i="47"/>
  <c r="F156" i="47"/>
  <c r="E156" i="47"/>
  <c r="D156" i="47"/>
  <c r="C156" i="47"/>
  <c r="B156" i="47"/>
  <c r="A156" i="47"/>
  <c r="G155" i="47"/>
  <c r="F155" i="47"/>
  <c r="E155" i="47"/>
  <c r="D155" i="47"/>
  <c r="C155" i="47"/>
  <c r="B155" i="47"/>
  <c r="A155" i="47"/>
  <c r="G154" i="47"/>
  <c r="F154" i="47"/>
  <c r="E154" i="47"/>
  <c r="D154" i="47"/>
  <c r="C154" i="47"/>
  <c r="B154" i="47"/>
  <c r="A154" i="47"/>
  <c r="G153" i="47"/>
  <c r="F153" i="47"/>
  <c r="E153" i="47"/>
  <c r="D153" i="47"/>
  <c r="C153" i="47"/>
  <c r="B153" i="47"/>
  <c r="A153" i="47"/>
  <c r="G148" i="47"/>
  <c r="F148" i="47"/>
  <c r="E148" i="47"/>
  <c r="D148" i="47"/>
  <c r="C148" i="47"/>
  <c r="B148" i="47"/>
  <c r="A148" i="47"/>
  <c r="G147" i="47"/>
  <c r="F147" i="47"/>
  <c r="E147" i="47"/>
  <c r="D147" i="47"/>
  <c r="C147" i="47"/>
  <c r="B147" i="47"/>
  <c r="A147" i="47"/>
  <c r="G146" i="47"/>
  <c r="F146" i="47"/>
  <c r="E146" i="47"/>
  <c r="D146" i="47"/>
  <c r="C146" i="47"/>
  <c r="B146" i="47"/>
  <c r="A146" i="47"/>
  <c r="G145" i="47"/>
  <c r="F145" i="47"/>
  <c r="E145" i="47"/>
  <c r="D145" i="47"/>
  <c r="C145" i="47"/>
  <c r="B145" i="47"/>
  <c r="A145" i="47"/>
  <c r="G144" i="47"/>
  <c r="F144" i="47"/>
  <c r="E144" i="47"/>
  <c r="D144" i="47"/>
  <c r="C144" i="47"/>
  <c r="B144" i="47"/>
  <c r="A144" i="47"/>
  <c r="G143" i="47"/>
  <c r="F143" i="47"/>
  <c r="E143" i="47"/>
  <c r="D143" i="47"/>
  <c r="C143" i="47"/>
  <c r="B143" i="47"/>
  <c r="A143" i="47"/>
  <c r="G142" i="47"/>
  <c r="F142" i="47"/>
  <c r="E142" i="47"/>
  <c r="D142" i="47"/>
  <c r="C142" i="47"/>
  <c r="B142" i="47"/>
  <c r="A142" i="47"/>
  <c r="G141" i="47"/>
  <c r="F141" i="47"/>
  <c r="E141" i="47"/>
  <c r="D141" i="47"/>
  <c r="C141" i="47"/>
  <c r="B141" i="47"/>
  <c r="A141" i="47"/>
  <c r="G140" i="47"/>
  <c r="F140" i="47"/>
  <c r="E140" i="47"/>
  <c r="D140" i="47"/>
  <c r="C140" i="47"/>
  <c r="B140" i="47"/>
  <c r="A140" i="47"/>
  <c r="G139" i="47"/>
  <c r="F139" i="47"/>
  <c r="E139" i="47"/>
  <c r="D139" i="47"/>
  <c r="C139" i="47"/>
  <c r="B139" i="47"/>
  <c r="A139" i="47"/>
  <c r="G138" i="47"/>
  <c r="F138" i="47"/>
  <c r="E138" i="47"/>
  <c r="D138" i="47"/>
  <c r="C138" i="47"/>
  <c r="B138" i="47"/>
  <c r="A138" i="47"/>
  <c r="G137" i="47"/>
  <c r="F137" i="47"/>
  <c r="E137" i="47"/>
  <c r="D137" i="47"/>
  <c r="C137" i="47"/>
  <c r="B137" i="47"/>
  <c r="A137" i="47"/>
  <c r="G136" i="47"/>
  <c r="F136" i="47"/>
  <c r="E136" i="47"/>
  <c r="D136" i="47"/>
  <c r="C136" i="47"/>
  <c r="B136" i="47"/>
  <c r="A136" i="47"/>
  <c r="G135" i="47"/>
  <c r="F135" i="47"/>
  <c r="E135" i="47"/>
  <c r="D135" i="47"/>
  <c r="C135" i="47"/>
  <c r="B135" i="47"/>
  <c r="A135" i="47"/>
  <c r="G134" i="47"/>
  <c r="F134" i="47"/>
  <c r="E134" i="47"/>
  <c r="D134" i="47"/>
  <c r="C134" i="47"/>
  <c r="B134" i="47"/>
  <c r="A134" i="47"/>
  <c r="G133" i="47"/>
  <c r="F133" i="47"/>
  <c r="E133" i="47"/>
  <c r="D133" i="47"/>
  <c r="C133" i="47"/>
  <c r="B133" i="47"/>
  <c r="A133" i="47"/>
  <c r="G132" i="47"/>
  <c r="F132" i="47"/>
  <c r="E132" i="47"/>
  <c r="D132" i="47"/>
  <c r="C132" i="47"/>
  <c r="B132" i="47"/>
  <c r="A132" i="47"/>
  <c r="G131" i="47"/>
  <c r="F131" i="47"/>
  <c r="E131" i="47"/>
  <c r="D131" i="47"/>
  <c r="C131" i="47"/>
  <c r="B131" i="47"/>
  <c r="A131" i="47"/>
  <c r="G130" i="47"/>
  <c r="F130" i="47"/>
  <c r="E130" i="47"/>
  <c r="D130" i="47"/>
  <c r="C130" i="47"/>
  <c r="B130" i="47"/>
  <c r="A130" i="47"/>
  <c r="G129" i="47"/>
  <c r="F129" i="47"/>
  <c r="E129" i="47"/>
  <c r="D129" i="47"/>
  <c r="C129" i="47"/>
  <c r="B129" i="47"/>
  <c r="A129" i="47"/>
  <c r="G128" i="47"/>
  <c r="F128" i="47"/>
  <c r="E128" i="47"/>
  <c r="D128" i="47"/>
  <c r="C128" i="47"/>
  <c r="B128" i="47"/>
  <c r="A128" i="47"/>
  <c r="G127" i="47"/>
  <c r="F127" i="47"/>
  <c r="E127" i="47"/>
  <c r="D127" i="47"/>
  <c r="C127" i="47"/>
  <c r="B127" i="47"/>
  <c r="A127" i="47"/>
  <c r="G126" i="47"/>
  <c r="F126" i="47"/>
  <c r="E126" i="47"/>
  <c r="D126" i="47"/>
  <c r="C126" i="47"/>
  <c r="B126" i="47"/>
  <c r="A126" i="47"/>
  <c r="G125" i="47"/>
  <c r="F125" i="47"/>
  <c r="E125" i="47"/>
  <c r="D125" i="47"/>
  <c r="C125" i="47"/>
  <c r="B125" i="47"/>
  <c r="A125" i="47"/>
  <c r="G124" i="47"/>
  <c r="F124" i="47"/>
  <c r="E124" i="47"/>
  <c r="D124" i="47"/>
  <c r="C124" i="47"/>
  <c r="B124" i="47"/>
  <c r="A124" i="47"/>
  <c r="G123" i="47"/>
  <c r="F123" i="47"/>
  <c r="E123" i="47"/>
  <c r="D123" i="47"/>
  <c r="C123" i="47"/>
  <c r="B123" i="47"/>
  <c r="A123" i="47"/>
  <c r="G122" i="47"/>
  <c r="F122" i="47"/>
  <c r="E122" i="47"/>
  <c r="D122" i="47"/>
  <c r="C122" i="47"/>
  <c r="B122" i="47"/>
  <c r="A122" i="47"/>
  <c r="G121" i="47"/>
  <c r="F121" i="47"/>
  <c r="E121" i="47"/>
  <c r="D121" i="47"/>
  <c r="C121" i="47"/>
  <c r="B121" i="47"/>
  <c r="A121" i="47"/>
  <c r="G120" i="47"/>
  <c r="F120" i="47"/>
  <c r="E120" i="47"/>
  <c r="D120" i="47"/>
  <c r="C120" i="47"/>
  <c r="B120" i="47"/>
  <c r="A120" i="47"/>
  <c r="G119" i="47"/>
  <c r="F119" i="47"/>
  <c r="E119" i="47"/>
  <c r="D119" i="47"/>
  <c r="C119" i="47"/>
  <c r="B119" i="47"/>
  <c r="A119" i="47"/>
  <c r="G118" i="47"/>
  <c r="F118" i="47"/>
  <c r="E118" i="47"/>
  <c r="D118" i="47"/>
  <c r="C118" i="47"/>
  <c r="B118" i="47"/>
  <c r="A118" i="47"/>
  <c r="G117" i="47"/>
  <c r="F117" i="47"/>
  <c r="E117" i="47"/>
  <c r="D117" i="47"/>
  <c r="C117" i="47"/>
  <c r="B117" i="47"/>
  <c r="A117" i="47"/>
  <c r="G116" i="47"/>
  <c r="F116" i="47"/>
  <c r="E116" i="47"/>
  <c r="D116" i="47"/>
  <c r="C116" i="47"/>
  <c r="B116" i="47"/>
  <c r="A116" i="47"/>
  <c r="G115" i="47"/>
  <c r="F115" i="47"/>
  <c r="E115" i="47"/>
  <c r="D115" i="47"/>
  <c r="C115" i="47"/>
  <c r="B115" i="47"/>
  <c r="A115" i="47"/>
  <c r="G114" i="47"/>
  <c r="F114" i="47"/>
  <c r="E114" i="47"/>
  <c r="D114" i="47"/>
  <c r="C114" i="47"/>
  <c r="B114" i="47"/>
  <c r="A114" i="47"/>
  <c r="G113" i="47"/>
  <c r="F113" i="47"/>
  <c r="E113" i="47"/>
  <c r="D113" i="47"/>
  <c r="C113" i="47"/>
  <c r="B113" i="47"/>
  <c r="A113" i="47"/>
  <c r="G112" i="47"/>
  <c r="F112" i="47"/>
  <c r="E112" i="47"/>
  <c r="D112" i="47"/>
  <c r="C112" i="47"/>
  <c r="B112" i="47"/>
  <c r="A112" i="47"/>
  <c r="G111" i="47"/>
  <c r="F111" i="47"/>
  <c r="E111" i="47"/>
  <c r="D111" i="47"/>
  <c r="C111" i="47"/>
  <c r="B111" i="47"/>
  <c r="A111" i="47"/>
  <c r="G110" i="47"/>
  <c r="F110" i="47"/>
  <c r="E110" i="47"/>
  <c r="D110" i="47"/>
  <c r="C110" i="47"/>
  <c r="B110" i="47"/>
  <c r="A110" i="47"/>
  <c r="G109" i="47"/>
  <c r="F109" i="47"/>
  <c r="E109" i="47"/>
  <c r="D109" i="47"/>
  <c r="C109" i="47"/>
  <c r="B109" i="47"/>
  <c r="A109" i="47"/>
  <c r="G108" i="47"/>
  <c r="F108" i="47"/>
  <c r="E108" i="47"/>
  <c r="D108" i="47"/>
  <c r="C108" i="47"/>
  <c r="B108" i="47"/>
  <c r="A108" i="47"/>
  <c r="G107" i="47"/>
  <c r="F107" i="47"/>
  <c r="E107" i="47"/>
  <c r="D107" i="47"/>
  <c r="C107" i="47"/>
  <c r="B107" i="47"/>
  <c r="A107" i="47"/>
  <c r="G106" i="47"/>
  <c r="F106" i="47"/>
  <c r="E106" i="47"/>
  <c r="D106" i="47"/>
  <c r="C106" i="47"/>
  <c r="B106" i="47"/>
  <c r="A106" i="47"/>
  <c r="G105" i="47"/>
  <c r="F105" i="47"/>
  <c r="E105" i="47"/>
  <c r="D105" i="47"/>
  <c r="C105" i="47"/>
  <c r="B105" i="47"/>
  <c r="A105" i="47"/>
  <c r="G104" i="47"/>
  <c r="F104" i="47"/>
  <c r="E104" i="47"/>
  <c r="D104" i="47"/>
  <c r="C104" i="47"/>
  <c r="B104" i="47"/>
  <c r="A104" i="47"/>
  <c r="G103" i="47"/>
  <c r="F103" i="47"/>
  <c r="E103" i="47"/>
  <c r="D103" i="47"/>
  <c r="C103" i="47"/>
  <c r="B103" i="47"/>
  <c r="A103" i="47"/>
  <c r="G102" i="47"/>
  <c r="F102" i="47"/>
  <c r="E102" i="47"/>
  <c r="D102" i="47"/>
  <c r="C102" i="47"/>
  <c r="B102" i="47"/>
  <c r="A102" i="47"/>
  <c r="G101" i="47"/>
  <c r="F101" i="47"/>
  <c r="E101" i="47"/>
  <c r="D101" i="47"/>
  <c r="C101" i="47"/>
  <c r="B101" i="47"/>
  <c r="A101" i="47"/>
  <c r="G100" i="47"/>
  <c r="F100" i="47"/>
  <c r="E100" i="47"/>
  <c r="D100" i="47"/>
  <c r="C100" i="47"/>
  <c r="B100" i="47"/>
  <c r="A100" i="47"/>
  <c r="G99" i="47"/>
  <c r="F99" i="47"/>
  <c r="E99" i="47"/>
  <c r="D99" i="47"/>
  <c r="C99" i="47"/>
  <c r="B99" i="47"/>
  <c r="A99" i="47"/>
  <c r="G98" i="47"/>
  <c r="F98" i="47"/>
  <c r="E98" i="47"/>
  <c r="D98" i="47"/>
  <c r="C98" i="47"/>
  <c r="B98" i="47"/>
  <c r="A98" i="47"/>
  <c r="G97" i="47"/>
  <c r="F97" i="47"/>
  <c r="E97" i="47"/>
  <c r="D97" i="47"/>
  <c r="C97" i="47"/>
  <c r="B97" i="47"/>
  <c r="A97" i="47"/>
  <c r="G96" i="47"/>
  <c r="F96" i="47"/>
  <c r="E96" i="47"/>
  <c r="D96" i="47"/>
  <c r="C96" i="47"/>
  <c r="B96" i="47"/>
  <c r="A96" i="47"/>
  <c r="G95" i="47"/>
  <c r="F95" i="47"/>
  <c r="E95" i="47"/>
  <c r="D95" i="47"/>
  <c r="C95" i="47"/>
  <c r="B95" i="47"/>
  <c r="A95" i="47"/>
  <c r="G94" i="47"/>
  <c r="F94" i="47"/>
  <c r="E94" i="47"/>
  <c r="D94" i="47"/>
  <c r="C94" i="47"/>
  <c r="B94" i="47"/>
  <c r="A94" i="47"/>
  <c r="G93" i="47"/>
  <c r="F93" i="47"/>
  <c r="E93" i="47"/>
  <c r="D93" i="47"/>
  <c r="C93" i="47"/>
  <c r="B93" i="47"/>
  <c r="A93" i="47"/>
  <c r="G92" i="47"/>
  <c r="F92" i="47"/>
  <c r="E92" i="47"/>
  <c r="D92" i="47"/>
  <c r="C92" i="47"/>
  <c r="B92" i="47"/>
  <c r="A92" i="47"/>
  <c r="G91" i="47"/>
  <c r="F91" i="47"/>
  <c r="E91" i="47"/>
  <c r="D91" i="47"/>
  <c r="C91" i="47"/>
  <c r="B91" i="47"/>
  <c r="A91" i="47"/>
  <c r="G90" i="47"/>
  <c r="F90" i="47"/>
  <c r="E90" i="47"/>
  <c r="D90" i="47"/>
  <c r="C90" i="47"/>
  <c r="B90" i="47"/>
  <c r="A90" i="47"/>
  <c r="G88" i="47"/>
  <c r="F88" i="47"/>
  <c r="E88" i="47"/>
  <c r="D88" i="47"/>
  <c r="C88" i="47"/>
  <c r="B88" i="47"/>
  <c r="A88" i="47"/>
  <c r="G87" i="47"/>
  <c r="F87" i="47"/>
  <c r="E87" i="47"/>
  <c r="D87" i="47"/>
  <c r="C87" i="47"/>
  <c r="B87" i="47"/>
  <c r="A87" i="47"/>
  <c r="G86" i="47"/>
  <c r="F86" i="47"/>
  <c r="E86" i="47"/>
  <c r="D86" i="47"/>
  <c r="C86" i="47"/>
  <c r="B86" i="47"/>
  <c r="A86" i="47"/>
  <c r="G85" i="47"/>
  <c r="F85" i="47"/>
  <c r="E85" i="47"/>
  <c r="D85" i="47"/>
  <c r="C85" i="47"/>
  <c r="B85" i="47"/>
  <c r="A85" i="47"/>
  <c r="G84" i="47"/>
  <c r="F84" i="47"/>
  <c r="E84" i="47"/>
  <c r="D84" i="47"/>
  <c r="C84" i="47"/>
  <c r="B84" i="47"/>
  <c r="A84" i="47"/>
  <c r="G83" i="47"/>
  <c r="F83" i="47"/>
  <c r="E83" i="47"/>
  <c r="D83" i="47"/>
  <c r="C83" i="47"/>
  <c r="B83" i="47"/>
  <c r="A83" i="47"/>
  <c r="G82" i="47"/>
  <c r="F82" i="47"/>
  <c r="E82" i="47"/>
  <c r="D82" i="47"/>
  <c r="C82" i="47"/>
  <c r="B82" i="47"/>
  <c r="A82" i="47"/>
  <c r="G81" i="47"/>
  <c r="F81" i="47"/>
  <c r="E81" i="47"/>
  <c r="D81" i="47"/>
  <c r="C81" i="47"/>
  <c r="B81" i="47"/>
  <c r="A81" i="47"/>
  <c r="G80" i="47"/>
  <c r="F80" i="47"/>
  <c r="E80" i="47"/>
  <c r="D80" i="47"/>
  <c r="C80" i="47"/>
  <c r="B80" i="47"/>
  <c r="A80" i="47"/>
  <c r="G79" i="47"/>
  <c r="F79" i="47"/>
  <c r="E79" i="47"/>
  <c r="D79" i="47"/>
  <c r="C79" i="47"/>
  <c r="B79" i="47"/>
  <c r="A79" i="47"/>
  <c r="G78" i="47"/>
  <c r="F78" i="47"/>
  <c r="E78" i="47"/>
  <c r="D78" i="47"/>
  <c r="C78" i="47"/>
  <c r="B78" i="47"/>
  <c r="A78" i="47"/>
  <c r="G77" i="47"/>
  <c r="F77" i="47"/>
  <c r="E77" i="47"/>
  <c r="D77" i="47"/>
  <c r="C77" i="47"/>
  <c r="B77" i="47"/>
  <c r="A77" i="47"/>
  <c r="G76" i="47"/>
  <c r="F76" i="47"/>
  <c r="E76" i="47"/>
  <c r="D76" i="47"/>
  <c r="C76" i="47"/>
  <c r="B76" i="47"/>
  <c r="A76" i="47"/>
  <c r="G75" i="47"/>
  <c r="F75" i="47"/>
  <c r="E75" i="47"/>
  <c r="D75" i="47"/>
  <c r="C75" i="47"/>
  <c r="B75" i="47"/>
  <c r="A75" i="47"/>
  <c r="G74" i="47"/>
  <c r="F74" i="47"/>
  <c r="E74" i="47"/>
  <c r="D74" i="47"/>
  <c r="C74" i="47"/>
  <c r="B74" i="47"/>
  <c r="A74" i="47"/>
  <c r="G73" i="47"/>
  <c r="F73" i="47"/>
  <c r="E73" i="47"/>
  <c r="D73" i="47"/>
  <c r="C73" i="47"/>
  <c r="B73" i="47"/>
  <c r="A73" i="47"/>
  <c r="G72" i="47"/>
  <c r="F72" i="47"/>
  <c r="E72" i="47"/>
  <c r="D72" i="47"/>
  <c r="C72" i="47"/>
  <c r="B72" i="47"/>
  <c r="A72" i="47"/>
  <c r="G71" i="47"/>
  <c r="F71" i="47"/>
  <c r="E71" i="47"/>
  <c r="D71" i="47"/>
  <c r="C71" i="47"/>
  <c r="B71" i="47"/>
  <c r="A71" i="47"/>
  <c r="G70" i="47"/>
  <c r="F70" i="47"/>
  <c r="E70" i="47"/>
  <c r="D70" i="47"/>
  <c r="C70" i="47"/>
  <c r="B70" i="47"/>
  <c r="A70" i="47"/>
  <c r="G69" i="47"/>
  <c r="F69" i="47"/>
  <c r="E69" i="47"/>
  <c r="D69" i="47"/>
  <c r="C69" i="47"/>
  <c r="B69" i="47"/>
  <c r="A69" i="47"/>
  <c r="G68" i="47"/>
  <c r="F68" i="47"/>
  <c r="E68" i="47"/>
  <c r="D68" i="47"/>
  <c r="C68" i="47"/>
  <c r="B68" i="47"/>
  <c r="A68" i="47"/>
  <c r="G67" i="47"/>
  <c r="F67" i="47"/>
  <c r="E67" i="47"/>
  <c r="D67" i="47"/>
  <c r="C67" i="47"/>
  <c r="B67" i="47"/>
  <c r="A67" i="47"/>
  <c r="G66" i="47"/>
  <c r="F66" i="47"/>
  <c r="E66" i="47"/>
  <c r="D66" i="47"/>
  <c r="C66" i="47"/>
  <c r="B66" i="47"/>
  <c r="A66" i="47"/>
  <c r="G65" i="47"/>
  <c r="F65" i="47"/>
  <c r="E65" i="47"/>
  <c r="D65" i="47"/>
  <c r="C65" i="47"/>
  <c r="B65" i="47"/>
  <c r="A65" i="47"/>
  <c r="G64" i="47"/>
  <c r="F64" i="47"/>
  <c r="E64" i="47"/>
  <c r="D64" i="47"/>
  <c r="C64" i="47"/>
  <c r="B64" i="47"/>
  <c r="A64" i="47"/>
  <c r="G63" i="47"/>
  <c r="F63" i="47"/>
  <c r="E63" i="47"/>
  <c r="D63" i="47"/>
  <c r="C63" i="47"/>
  <c r="B63" i="47"/>
  <c r="A63" i="47"/>
  <c r="G62" i="47"/>
  <c r="F62" i="47"/>
  <c r="E62" i="47"/>
  <c r="D62" i="47"/>
  <c r="C62" i="47"/>
  <c r="B62" i="47"/>
  <c r="A62" i="47"/>
  <c r="G61" i="47"/>
  <c r="F61" i="47"/>
  <c r="E61" i="47"/>
  <c r="D61" i="47"/>
  <c r="C61" i="47"/>
  <c r="B61" i="47"/>
  <c r="A61" i="47"/>
  <c r="G60" i="47"/>
  <c r="F60" i="47"/>
  <c r="E60" i="47"/>
  <c r="D60" i="47"/>
  <c r="C60" i="47"/>
  <c r="B60" i="47"/>
  <c r="A60" i="47"/>
  <c r="G59" i="47"/>
  <c r="F59" i="47"/>
  <c r="E59" i="47"/>
  <c r="D59" i="47"/>
  <c r="C59" i="47"/>
  <c r="B59" i="47"/>
  <c r="A59" i="47"/>
  <c r="G58" i="47"/>
  <c r="F58" i="47"/>
  <c r="E58" i="47"/>
  <c r="D58" i="47"/>
  <c r="C58" i="47"/>
  <c r="B58" i="47"/>
  <c r="A58" i="47"/>
  <c r="G57" i="47"/>
  <c r="F57" i="47"/>
  <c r="E57" i="47"/>
  <c r="D57" i="47"/>
  <c r="C57" i="47"/>
  <c r="B57" i="47"/>
  <c r="A57" i="47"/>
  <c r="G56" i="47"/>
  <c r="F56" i="47"/>
  <c r="E56" i="47"/>
  <c r="D56" i="47"/>
  <c r="C56" i="47"/>
  <c r="B56" i="47"/>
  <c r="A56" i="47"/>
  <c r="G55" i="47"/>
  <c r="F55" i="47"/>
  <c r="E55" i="47"/>
  <c r="D55" i="47"/>
  <c r="C55" i="47"/>
  <c r="B55" i="47"/>
  <c r="A55" i="47"/>
  <c r="G54" i="47"/>
  <c r="F54" i="47"/>
  <c r="E54" i="47"/>
  <c r="D54" i="47"/>
  <c r="C54" i="47"/>
  <c r="B54" i="47"/>
  <c r="A54" i="47"/>
  <c r="G53" i="47"/>
  <c r="F53" i="47"/>
  <c r="E53" i="47"/>
  <c r="D53" i="47"/>
  <c r="C53" i="47"/>
  <c r="B53" i="47"/>
  <c r="A53" i="47"/>
  <c r="G52" i="47"/>
  <c r="F52" i="47"/>
  <c r="E52" i="47"/>
  <c r="D52" i="47"/>
  <c r="C52" i="47"/>
  <c r="B52" i="47"/>
  <c r="A52" i="47"/>
  <c r="G51" i="47"/>
  <c r="F51" i="47"/>
  <c r="E51" i="47"/>
  <c r="D51" i="47"/>
  <c r="C51" i="47"/>
  <c r="B51" i="47"/>
  <c r="A51" i="47"/>
  <c r="G50" i="47"/>
  <c r="F50" i="47"/>
  <c r="E50" i="47"/>
  <c r="D50" i="47"/>
  <c r="C50" i="47"/>
  <c r="B50" i="47"/>
  <c r="A50" i="47"/>
  <c r="G49" i="47"/>
  <c r="F49" i="47"/>
  <c r="E49" i="47"/>
  <c r="D49" i="47"/>
  <c r="C49" i="47"/>
  <c r="B49" i="47"/>
  <c r="A49" i="47"/>
  <c r="G48" i="47"/>
  <c r="F48" i="47"/>
  <c r="E48" i="47"/>
  <c r="D48" i="47"/>
  <c r="C48" i="47"/>
  <c r="B48" i="47"/>
  <c r="A48" i="47"/>
  <c r="G47" i="47"/>
  <c r="F47" i="47"/>
  <c r="E47" i="47"/>
  <c r="D47" i="47"/>
  <c r="C47" i="47"/>
  <c r="B47" i="47"/>
  <c r="A47" i="47"/>
  <c r="G46" i="47"/>
  <c r="F46" i="47"/>
  <c r="E46" i="47"/>
  <c r="D46" i="47"/>
  <c r="C46" i="47"/>
  <c r="B46" i="47"/>
  <c r="A46" i="47"/>
  <c r="G45" i="47"/>
  <c r="F45" i="47"/>
  <c r="E45" i="47"/>
  <c r="D45" i="47"/>
  <c r="C45" i="47"/>
  <c r="B45" i="47"/>
  <c r="A45" i="47"/>
  <c r="G44" i="47"/>
  <c r="F44" i="47"/>
  <c r="E44" i="47"/>
  <c r="D44" i="47"/>
  <c r="C44" i="47"/>
  <c r="B44" i="47"/>
  <c r="A44" i="47"/>
  <c r="G43" i="47"/>
  <c r="F43" i="47"/>
  <c r="E43" i="47"/>
  <c r="D43" i="47"/>
  <c r="C43" i="47"/>
  <c r="B43" i="47"/>
  <c r="A43" i="47"/>
  <c r="G42" i="47"/>
  <c r="F42" i="47"/>
  <c r="E42" i="47"/>
  <c r="D42" i="47"/>
  <c r="C42" i="47"/>
  <c r="B42" i="47"/>
  <c r="A42" i="47"/>
  <c r="G41" i="47"/>
  <c r="F41" i="47"/>
  <c r="E41" i="47"/>
  <c r="D41" i="47"/>
  <c r="C41" i="47"/>
  <c r="B41" i="47"/>
  <c r="A41" i="47"/>
  <c r="G40" i="47"/>
  <c r="F40" i="47"/>
  <c r="E40" i="47"/>
  <c r="D40" i="47"/>
  <c r="C40" i="47"/>
  <c r="B40" i="47"/>
  <c r="A40" i="47"/>
  <c r="G39" i="47"/>
  <c r="F39" i="47"/>
  <c r="E39" i="47"/>
  <c r="D39" i="47"/>
  <c r="C39" i="47"/>
  <c r="B39" i="47"/>
  <c r="A39" i="47"/>
  <c r="G38" i="47"/>
  <c r="F38" i="47"/>
  <c r="E38" i="47"/>
  <c r="D38" i="47"/>
  <c r="C38" i="47"/>
  <c r="B38" i="47"/>
  <c r="A38" i="47"/>
  <c r="G37" i="47"/>
  <c r="F37" i="47"/>
  <c r="E37" i="47"/>
  <c r="D37" i="47"/>
  <c r="C37" i="47"/>
  <c r="B37" i="47"/>
  <c r="A37" i="47"/>
  <c r="G36" i="47"/>
  <c r="F36" i="47"/>
  <c r="E36" i="47"/>
  <c r="D36" i="47"/>
  <c r="C36" i="47"/>
  <c r="B36" i="47"/>
  <c r="A36" i="47"/>
  <c r="G35" i="47"/>
  <c r="F35" i="47"/>
  <c r="E35" i="47"/>
  <c r="D35" i="47"/>
  <c r="C35" i="47"/>
  <c r="B35" i="47"/>
  <c r="A35" i="47"/>
  <c r="G34" i="47"/>
  <c r="F34" i="47"/>
  <c r="E34" i="47"/>
  <c r="D34" i="47"/>
  <c r="C34" i="47"/>
  <c r="B34" i="47"/>
  <c r="A34" i="47"/>
  <c r="G33" i="47"/>
  <c r="F33" i="47"/>
  <c r="E33" i="47"/>
  <c r="D33" i="47"/>
  <c r="C33" i="47"/>
  <c r="B33" i="47"/>
  <c r="A33" i="47"/>
  <c r="G32" i="47"/>
  <c r="F32" i="47"/>
  <c r="E32" i="47"/>
  <c r="D32" i="47"/>
  <c r="C32" i="47"/>
  <c r="B32" i="47"/>
  <c r="A32" i="47"/>
  <c r="G31" i="47"/>
  <c r="F31" i="47"/>
  <c r="E31" i="47"/>
  <c r="D31" i="47"/>
  <c r="C31" i="47"/>
  <c r="B31" i="47"/>
  <c r="A31" i="47"/>
  <c r="G30" i="47"/>
  <c r="F30" i="47"/>
  <c r="E30" i="47"/>
  <c r="D30" i="47"/>
  <c r="C30" i="47"/>
  <c r="B30" i="47"/>
  <c r="A30" i="47"/>
  <c r="G29" i="47"/>
  <c r="F29" i="47"/>
  <c r="E29" i="47"/>
  <c r="D29" i="47"/>
  <c r="C29" i="47"/>
  <c r="B29" i="47"/>
  <c r="A29" i="47"/>
  <c r="G28" i="47"/>
  <c r="F28" i="47"/>
  <c r="E28" i="47"/>
  <c r="D28" i="47"/>
  <c r="C28" i="47"/>
  <c r="B28" i="47"/>
  <c r="A28" i="47"/>
  <c r="G27" i="47"/>
  <c r="F27" i="47"/>
  <c r="E27" i="47"/>
  <c r="D27" i="47"/>
  <c r="C27" i="47"/>
  <c r="B27" i="47"/>
  <c r="A27" i="47"/>
  <c r="G26" i="47"/>
  <c r="F26" i="47"/>
  <c r="E26" i="47"/>
  <c r="D26" i="47"/>
  <c r="C26" i="47"/>
  <c r="B26" i="47"/>
  <c r="A26" i="47"/>
  <c r="G25" i="47"/>
  <c r="F25" i="47"/>
  <c r="E25" i="47"/>
  <c r="D25" i="47"/>
  <c r="C25" i="47"/>
  <c r="B25" i="47"/>
  <c r="A25" i="47"/>
  <c r="G24" i="47"/>
  <c r="F24" i="47"/>
  <c r="E24" i="47"/>
  <c r="D24" i="47"/>
  <c r="C24" i="47"/>
  <c r="B24" i="47"/>
  <c r="A24" i="47"/>
  <c r="G23" i="47"/>
  <c r="F23" i="47"/>
  <c r="E23" i="47"/>
  <c r="D23" i="47"/>
  <c r="C23" i="47"/>
  <c r="B23" i="47"/>
  <c r="A23" i="47"/>
  <c r="G22" i="47"/>
  <c r="F22" i="47"/>
  <c r="E22" i="47"/>
  <c r="D22" i="47"/>
  <c r="C22" i="47"/>
  <c r="B22" i="47"/>
  <c r="A22" i="47"/>
  <c r="G21" i="47"/>
  <c r="F21" i="47"/>
  <c r="E21" i="47"/>
  <c r="D21" i="47"/>
  <c r="C21" i="47"/>
  <c r="B21" i="47"/>
  <c r="A21" i="47"/>
  <c r="G20" i="47"/>
  <c r="F20" i="47"/>
  <c r="E20" i="47"/>
  <c r="D20" i="47"/>
  <c r="C20" i="47"/>
  <c r="B20" i="47"/>
  <c r="A20" i="47"/>
  <c r="G19" i="47"/>
  <c r="F19" i="47"/>
  <c r="E19" i="47"/>
  <c r="D19" i="47"/>
  <c r="C19" i="47"/>
  <c r="B19" i="47"/>
  <c r="A19" i="47"/>
  <c r="G18" i="47"/>
  <c r="F18" i="47"/>
  <c r="E18" i="47"/>
  <c r="D18" i="47"/>
  <c r="C18" i="47"/>
  <c r="B18" i="47"/>
  <c r="A18" i="47"/>
  <c r="G17" i="47"/>
  <c r="F17" i="47"/>
  <c r="E17" i="47"/>
  <c r="D17" i="47"/>
  <c r="C17" i="47"/>
  <c r="B17" i="47"/>
  <c r="A17" i="47"/>
  <c r="G16" i="47"/>
  <c r="F16" i="47"/>
  <c r="E16" i="47"/>
  <c r="D16" i="47"/>
  <c r="C16" i="47"/>
  <c r="B16" i="47"/>
  <c r="A16" i="47"/>
  <c r="G15" i="47"/>
  <c r="F15" i="47"/>
  <c r="E15" i="47"/>
  <c r="D15" i="47"/>
  <c r="C15" i="47"/>
  <c r="B15" i="47"/>
  <c r="A15" i="47"/>
  <c r="G14" i="47"/>
  <c r="F14" i="47"/>
  <c r="E14" i="47"/>
  <c r="D14" i="47"/>
  <c r="C14" i="47"/>
  <c r="B14" i="47"/>
  <c r="A14" i="47"/>
  <c r="G13" i="47"/>
  <c r="F13" i="47"/>
  <c r="E13" i="47"/>
  <c r="D13" i="47"/>
  <c r="C13" i="47"/>
  <c r="B13" i="47"/>
  <c r="A13" i="47"/>
  <c r="G12" i="47"/>
  <c r="F12" i="47"/>
  <c r="E12" i="47"/>
  <c r="D12" i="47"/>
  <c r="C12" i="47"/>
  <c r="B12" i="47"/>
  <c r="A12" i="47"/>
  <c r="G11" i="47"/>
  <c r="F11" i="47"/>
  <c r="E11" i="47"/>
  <c r="D11" i="47"/>
  <c r="C11" i="47"/>
  <c r="B11" i="47"/>
  <c r="A11" i="47"/>
  <c r="G10" i="47"/>
  <c r="F10" i="47"/>
  <c r="E10" i="47"/>
  <c r="D10" i="47"/>
  <c r="C10" i="47"/>
  <c r="B10" i="47"/>
  <c r="A10" i="47"/>
  <c r="G9" i="47"/>
  <c r="F9" i="47"/>
  <c r="E9" i="47"/>
  <c r="D9" i="47"/>
  <c r="C9" i="47"/>
  <c r="B9" i="47"/>
  <c r="A9" i="47"/>
  <c r="G203" i="48"/>
  <c r="F203" i="48"/>
  <c r="E203" i="48"/>
  <c r="D203" i="48"/>
  <c r="C203" i="48"/>
  <c r="B203" i="48"/>
  <c r="A203" i="48"/>
  <c r="G202" i="48"/>
  <c r="F202" i="48"/>
  <c r="E202" i="48"/>
  <c r="D202" i="48"/>
  <c r="C202" i="48"/>
  <c r="B202" i="48"/>
  <c r="A202" i="48"/>
  <c r="G201" i="48"/>
  <c r="F201" i="48"/>
  <c r="E201" i="48"/>
  <c r="D201" i="48"/>
  <c r="C201" i="48"/>
  <c r="B201" i="48"/>
  <c r="A201" i="48"/>
  <c r="G200" i="48"/>
  <c r="F200" i="48"/>
  <c r="E200" i="48"/>
  <c r="D200" i="48"/>
  <c r="C200" i="48"/>
  <c r="B200" i="48"/>
  <c r="A200" i="48"/>
  <c r="G199" i="48"/>
  <c r="F199" i="48"/>
  <c r="E199" i="48"/>
  <c r="D199" i="48"/>
  <c r="C199" i="48"/>
  <c r="B199" i="48"/>
  <c r="A199" i="48"/>
  <c r="G198" i="48"/>
  <c r="F198" i="48"/>
  <c r="E198" i="48"/>
  <c r="D198" i="48"/>
  <c r="C198" i="48"/>
  <c r="B198" i="48"/>
  <c r="A198" i="48"/>
  <c r="G197" i="48"/>
  <c r="F197" i="48"/>
  <c r="E197" i="48"/>
  <c r="D197" i="48"/>
  <c r="C197" i="48"/>
  <c r="B197" i="48"/>
  <c r="A197" i="48"/>
  <c r="G196" i="48"/>
  <c r="F196" i="48"/>
  <c r="E196" i="48"/>
  <c r="D196" i="48"/>
  <c r="C196" i="48"/>
  <c r="B196" i="48"/>
  <c r="A196" i="48"/>
  <c r="G195" i="48"/>
  <c r="F195" i="48"/>
  <c r="E195" i="48"/>
  <c r="D195" i="48"/>
  <c r="C195" i="48"/>
  <c r="B195" i="48"/>
  <c r="A195" i="48"/>
  <c r="G194" i="48"/>
  <c r="F194" i="48"/>
  <c r="E194" i="48"/>
  <c r="D194" i="48"/>
  <c r="C194" i="48"/>
  <c r="B194" i="48"/>
  <c r="A194" i="48"/>
  <c r="G193" i="48"/>
  <c r="F193" i="48"/>
  <c r="E193" i="48"/>
  <c r="D193" i="48"/>
  <c r="C193" i="48"/>
  <c r="B193" i="48"/>
  <c r="A193" i="48"/>
  <c r="G192" i="48"/>
  <c r="F192" i="48"/>
  <c r="E192" i="48"/>
  <c r="D192" i="48"/>
  <c r="C192" i="48"/>
  <c r="B192" i="48"/>
  <c r="A192" i="48"/>
  <c r="G191" i="48"/>
  <c r="F191" i="48"/>
  <c r="E191" i="48"/>
  <c r="D191" i="48"/>
  <c r="C191" i="48"/>
  <c r="B191" i="48"/>
  <c r="A191" i="48"/>
  <c r="G190" i="48"/>
  <c r="F190" i="48"/>
  <c r="E190" i="48"/>
  <c r="D190" i="48"/>
  <c r="C190" i="48"/>
  <c r="B190" i="48"/>
  <c r="A190" i="48"/>
  <c r="G189" i="48"/>
  <c r="F189" i="48"/>
  <c r="E189" i="48"/>
  <c r="D189" i="48"/>
  <c r="C189" i="48"/>
  <c r="B189" i="48"/>
  <c r="A189" i="48"/>
  <c r="G188" i="48"/>
  <c r="F188" i="48"/>
  <c r="E188" i="48"/>
  <c r="D188" i="48"/>
  <c r="C188" i="48"/>
  <c r="B188" i="48"/>
  <c r="A188" i="48"/>
  <c r="G187" i="48"/>
  <c r="F187" i="48"/>
  <c r="E187" i="48"/>
  <c r="D187" i="48"/>
  <c r="C187" i="48"/>
  <c r="B187" i="48"/>
  <c r="A187" i="48"/>
  <c r="G186" i="48"/>
  <c r="F186" i="48"/>
  <c r="E186" i="48"/>
  <c r="D186" i="48"/>
  <c r="C186" i="48"/>
  <c r="B186" i="48"/>
  <c r="A186" i="48"/>
  <c r="G185" i="48"/>
  <c r="F185" i="48"/>
  <c r="E185" i="48"/>
  <c r="D185" i="48"/>
  <c r="C185" i="48"/>
  <c r="B185" i="48"/>
  <c r="A185" i="48"/>
  <c r="G184" i="48"/>
  <c r="F184" i="48"/>
  <c r="E184" i="48"/>
  <c r="D184" i="48"/>
  <c r="C184" i="48"/>
  <c r="B184" i="48"/>
  <c r="A184" i="48"/>
  <c r="G183" i="48"/>
  <c r="F183" i="48"/>
  <c r="E183" i="48"/>
  <c r="D183" i="48"/>
  <c r="C183" i="48"/>
  <c r="B183" i="48"/>
  <c r="A183" i="48"/>
  <c r="G182" i="48"/>
  <c r="F182" i="48"/>
  <c r="E182" i="48"/>
  <c r="D182" i="48"/>
  <c r="C182" i="48"/>
  <c r="B182" i="48"/>
  <c r="A182" i="48"/>
  <c r="G181" i="48"/>
  <c r="F181" i="48"/>
  <c r="E181" i="48"/>
  <c r="D181" i="48"/>
  <c r="C181" i="48"/>
  <c r="B181" i="48"/>
  <c r="A181" i="48"/>
  <c r="G180" i="48"/>
  <c r="F180" i="48"/>
  <c r="E180" i="48"/>
  <c r="D180" i="48"/>
  <c r="C180" i="48"/>
  <c r="B180" i="48"/>
  <c r="A180" i="48"/>
  <c r="G179" i="48"/>
  <c r="F179" i="48"/>
  <c r="E179" i="48"/>
  <c r="D179" i="48"/>
  <c r="C179" i="48"/>
  <c r="B179" i="48"/>
  <c r="A179" i="48"/>
  <c r="G178" i="48"/>
  <c r="F178" i="48"/>
  <c r="E178" i="48"/>
  <c r="D178" i="48"/>
  <c r="C178" i="48"/>
  <c r="B178" i="48"/>
  <c r="A178" i="48"/>
  <c r="G177" i="48"/>
  <c r="F177" i="48"/>
  <c r="E177" i="48"/>
  <c r="D177" i="48"/>
  <c r="C177" i="48"/>
  <c r="B177" i="48"/>
  <c r="A177" i="48"/>
  <c r="G176" i="48"/>
  <c r="F176" i="48"/>
  <c r="E176" i="48"/>
  <c r="D176" i="48"/>
  <c r="C176" i="48"/>
  <c r="B176" i="48"/>
  <c r="A176" i="48"/>
  <c r="G175" i="48"/>
  <c r="F175" i="48"/>
  <c r="E175" i="48"/>
  <c r="D175" i="48"/>
  <c r="C175" i="48"/>
  <c r="B175" i="48"/>
  <c r="A175" i="48"/>
  <c r="G174" i="48"/>
  <c r="F174" i="48"/>
  <c r="E174" i="48"/>
  <c r="D174" i="48"/>
  <c r="C174" i="48"/>
  <c r="B174" i="48"/>
  <c r="A174" i="48"/>
  <c r="G173" i="48"/>
  <c r="F173" i="48"/>
  <c r="E173" i="48"/>
  <c r="D173" i="48"/>
  <c r="C173" i="48"/>
  <c r="B173" i="48"/>
  <c r="A173" i="48"/>
  <c r="G172" i="48"/>
  <c r="F172" i="48"/>
  <c r="E172" i="48"/>
  <c r="D172" i="48"/>
  <c r="C172" i="48"/>
  <c r="B172" i="48"/>
  <c r="A172" i="48"/>
  <c r="G171" i="48"/>
  <c r="F171" i="48"/>
  <c r="E171" i="48"/>
  <c r="D171" i="48"/>
  <c r="C171" i="48"/>
  <c r="B171" i="48"/>
  <c r="A171" i="48"/>
  <c r="G170" i="48"/>
  <c r="F170" i="48"/>
  <c r="E170" i="48"/>
  <c r="D170" i="48"/>
  <c r="C170" i="48"/>
  <c r="B170" i="48"/>
  <c r="A170" i="48"/>
  <c r="G169" i="48"/>
  <c r="F169" i="48"/>
  <c r="E169" i="48"/>
  <c r="D169" i="48"/>
  <c r="C169" i="48"/>
  <c r="B169" i="48"/>
  <c r="A169" i="48"/>
  <c r="G168" i="48"/>
  <c r="F168" i="48"/>
  <c r="E168" i="48"/>
  <c r="D168" i="48"/>
  <c r="C168" i="48"/>
  <c r="B168" i="48"/>
  <c r="A168" i="48"/>
  <c r="G167" i="48"/>
  <c r="F167" i="48"/>
  <c r="E167" i="48"/>
  <c r="D167" i="48"/>
  <c r="C167" i="48"/>
  <c r="B167" i="48"/>
  <c r="A167" i="48"/>
  <c r="G166" i="48"/>
  <c r="F166" i="48"/>
  <c r="E166" i="48"/>
  <c r="D166" i="48"/>
  <c r="C166" i="48"/>
  <c r="B166" i="48"/>
  <c r="A166" i="48"/>
  <c r="G165" i="48"/>
  <c r="F165" i="48"/>
  <c r="E165" i="48"/>
  <c r="D165" i="48"/>
  <c r="C165" i="48"/>
  <c r="B165" i="48"/>
  <c r="A165" i="48"/>
  <c r="G164" i="48"/>
  <c r="F164" i="48"/>
  <c r="E164" i="48"/>
  <c r="D164" i="48"/>
  <c r="C164" i="48"/>
  <c r="B164" i="48"/>
  <c r="A164" i="48"/>
  <c r="G163" i="48"/>
  <c r="F163" i="48"/>
  <c r="E163" i="48"/>
  <c r="D163" i="48"/>
  <c r="C163" i="48"/>
  <c r="B163" i="48"/>
  <c r="A163" i="48"/>
  <c r="G162" i="48"/>
  <c r="F162" i="48"/>
  <c r="E162" i="48"/>
  <c r="D162" i="48"/>
  <c r="C162" i="48"/>
  <c r="B162" i="48"/>
  <c r="A162" i="48"/>
  <c r="G161" i="48"/>
  <c r="F161" i="48"/>
  <c r="E161" i="48"/>
  <c r="D161" i="48"/>
  <c r="C161" i="48"/>
  <c r="B161" i="48"/>
  <c r="A161" i="48"/>
  <c r="G160" i="48"/>
  <c r="F160" i="48"/>
  <c r="E160" i="48"/>
  <c r="D160" i="48"/>
  <c r="C160" i="48"/>
  <c r="B160" i="48"/>
  <c r="A160" i="48"/>
  <c r="G159" i="48"/>
  <c r="F159" i="48"/>
  <c r="E159" i="48"/>
  <c r="D159" i="48"/>
  <c r="C159" i="48"/>
  <c r="B159" i="48"/>
  <c r="A159" i="48"/>
  <c r="G158" i="48"/>
  <c r="F158" i="48"/>
  <c r="E158" i="48"/>
  <c r="D158" i="48"/>
  <c r="C158" i="48"/>
  <c r="B158" i="48"/>
  <c r="A158" i="48"/>
  <c r="G157" i="48"/>
  <c r="F157" i="48"/>
  <c r="E157" i="48"/>
  <c r="D157" i="48"/>
  <c r="C157" i="48"/>
  <c r="B157" i="48"/>
  <c r="A157" i="48"/>
  <c r="G156" i="48"/>
  <c r="F156" i="48"/>
  <c r="E156" i="48"/>
  <c r="D156" i="48"/>
  <c r="C156" i="48"/>
  <c r="B156" i="48"/>
  <c r="A156" i="48"/>
  <c r="G155" i="48"/>
  <c r="F155" i="48"/>
  <c r="E155" i="48"/>
  <c r="D155" i="48"/>
  <c r="C155" i="48"/>
  <c r="B155" i="48"/>
  <c r="A155" i="48"/>
  <c r="G154" i="48"/>
  <c r="F154" i="48"/>
  <c r="E154" i="48"/>
  <c r="D154" i="48"/>
  <c r="C154" i="48"/>
  <c r="B154" i="48"/>
  <c r="A154" i="48"/>
  <c r="G153" i="48"/>
  <c r="F153" i="48"/>
  <c r="E153" i="48"/>
  <c r="D153" i="48"/>
  <c r="C153" i="48"/>
  <c r="B153" i="48"/>
  <c r="A153" i="48"/>
  <c r="G148" i="48"/>
  <c r="F148" i="48"/>
  <c r="E148" i="48"/>
  <c r="D148" i="48"/>
  <c r="C148" i="48"/>
  <c r="B148" i="48"/>
  <c r="A148" i="48"/>
  <c r="G147" i="48"/>
  <c r="F147" i="48"/>
  <c r="E147" i="48"/>
  <c r="D147" i="48"/>
  <c r="C147" i="48"/>
  <c r="B147" i="48"/>
  <c r="A147" i="48"/>
  <c r="G146" i="48"/>
  <c r="F146" i="48"/>
  <c r="E146" i="48"/>
  <c r="D146" i="48"/>
  <c r="C146" i="48"/>
  <c r="B146" i="48"/>
  <c r="A146" i="48"/>
  <c r="G145" i="48"/>
  <c r="F145" i="48"/>
  <c r="E145" i="48"/>
  <c r="D145" i="48"/>
  <c r="C145" i="48"/>
  <c r="B145" i="48"/>
  <c r="A145" i="48"/>
  <c r="G144" i="48"/>
  <c r="F144" i="48"/>
  <c r="E144" i="48"/>
  <c r="D144" i="48"/>
  <c r="C144" i="48"/>
  <c r="B144" i="48"/>
  <c r="A144" i="48"/>
  <c r="G143" i="48"/>
  <c r="F143" i="48"/>
  <c r="E143" i="48"/>
  <c r="D143" i="48"/>
  <c r="C143" i="48"/>
  <c r="B143" i="48"/>
  <c r="A143" i="48"/>
  <c r="G142" i="48"/>
  <c r="F142" i="48"/>
  <c r="E142" i="48"/>
  <c r="D142" i="48"/>
  <c r="C142" i="48"/>
  <c r="B142" i="48"/>
  <c r="A142" i="48"/>
  <c r="G141" i="48"/>
  <c r="F141" i="48"/>
  <c r="E141" i="48"/>
  <c r="D141" i="48"/>
  <c r="C141" i="48"/>
  <c r="B141" i="48"/>
  <c r="A141" i="48"/>
  <c r="G140" i="48"/>
  <c r="F140" i="48"/>
  <c r="E140" i="48"/>
  <c r="D140" i="48"/>
  <c r="C140" i="48"/>
  <c r="B140" i="48"/>
  <c r="A140" i="48"/>
  <c r="G139" i="48"/>
  <c r="F139" i="48"/>
  <c r="E139" i="48"/>
  <c r="D139" i="48"/>
  <c r="C139" i="48"/>
  <c r="B139" i="48"/>
  <c r="A139" i="48"/>
  <c r="G138" i="48"/>
  <c r="F138" i="48"/>
  <c r="E138" i="48"/>
  <c r="D138" i="48"/>
  <c r="C138" i="48"/>
  <c r="B138" i="48"/>
  <c r="A138" i="48"/>
  <c r="G137" i="48"/>
  <c r="F137" i="48"/>
  <c r="E137" i="48"/>
  <c r="D137" i="48"/>
  <c r="C137" i="48"/>
  <c r="B137" i="48"/>
  <c r="A137" i="48"/>
  <c r="G136" i="48"/>
  <c r="F136" i="48"/>
  <c r="E136" i="48"/>
  <c r="D136" i="48"/>
  <c r="C136" i="48"/>
  <c r="B136" i="48"/>
  <c r="A136" i="48"/>
  <c r="G135" i="48"/>
  <c r="F135" i="48"/>
  <c r="E135" i="48"/>
  <c r="D135" i="48"/>
  <c r="C135" i="48"/>
  <c r="B135" i="48"/>
  <c r="A135" i="48"/>
  <c r="G134" i="48"/>
  <c r="F134" i="48"/>
  <c r="E134" i="48"/>
  <c r="D134" i="48"/>
  <c r="C134" i="48"/>
  <c r="B134" i="48"/>
  <c r="A134" i="48"/>
  <c r="G133" i="48"/>
  <c r="F133" i="48"/>
  <c r="E133" i="48"/>
  <c r="D133" i="48"/>
  <c r="C133" i="48"/>
  <c r="B133" i="48"/>
  <c r="A133" i="48"/>
  <c r="G132" i="48"/>
  <c r="F132" i="48"/>
  <c r="E132" i="48"/>
  <c r="D132" i="48"/>
  <c r="C132" i="48"/>
  <c r="B132" i="48"/>
  <c r="A132" i="48"/>
  <c r="G131" i="48"/>
  <c r="F131" i="48"/>
  <c r="E131" i="48"/>
  <c r="D131" i="48"/>
  <c r="C131" i="48"/>
  <c r="B131" i="48"/>
  <c r="A131" i="48"/>
  <c r="G130" i="48"/>
  <c r="F130" i="48"/>
  <c r="E130" i="48"/>
  <c r="D130" i="48"/>
  <c r="C130" i="48"/>
  <c r="B130" i="48"/>
  <c r="A130" i="48"/>
  <c r="G129" i="48"/>
  <c r="F129" i="48"/>
  <c r="E129" i="48"/>
  <c r="D129" i="48"/>
  <c r="C129" i="48"/>
  <c r="B129" i="48"/>
  <c r="A129" i="48"/>
  <c r="G128" i="48"/>
  <c r="F128" i="48"/>
  <c r="E128" i="48"/>
  <c r="D128" i="48"/>
  <c r="C128" i="48"/>
  <c r="B128" i="48"/>
  <c r="A128" i="48"/>
  <c r="G127" i="48"/>
  <c r="F127" i="48"/>
  <c r="E127" i="48"/>
  <c r="D127" i="48"/>
  <c r="C127" i="48"/>
  <c r="B127" i="48"/>
  <c r="A127" i="48"/>
  <c r="G126" i="48"/>
  <c r="F126" i="48"/>
  <c r="E126" i="48"/>
  <c r="D126" i="48"/>
  <c r="C126" i="48"/>
  <c r="B126" i="48"/>
  <c r="A126" i="48"/>
  <c r="G125" i="48"/>
  <c r="F125" i="48"/>
  <c r="E125" i="48"/>
  <c r="D125" i="48"/>
  <c r="C125" i="48"/>
  <c r="B125" i="48"/>
  <c r="A125" i="48"/>
  <c r="G124" i="48"/>
  <c r="F124" i="48"/>
  <c r="E124" i="48"/>
  <c r="D124" i="48"/>
  <c r="C124" i="48"/>
  <c r="B124" i="48"/>
  <c r="A124" i="48"/>
  <c r="G123" i="48"/>
  <c r="F123" i="48"/>
  <c r="E123" i="48"/>
  <c r="D123" i="48"/>
  <c r="C123" i="48"/>
  <c r="B123" i="48"/>
  <c r="A123" i="48"/>
  <c r="G122" i="48"/>
  <c r="F122" i="48"/>
  <c r="E122" i="48"/>
  <c r="D122" i="48"/>
  <c r="C122" i="48"/>
  <c r="B122" i="48"/>
  <c r="A122" i="48"/>
  <c r="G121" i="48"/>
  <c r="F121" i="48"/>
  <c r="E121" i="48"/>
  <c r="D121" i="48"/>
  <c r="C121" i="48"/>
  <c r="B121" i="48"/>
  <c r="A121" i="48"/>
  <c r="G120" i="48"/>
  <c r="F120" i="48"/>
  <c r="E120" i="48"/>
  <c r="D120" i="48"/>
  <c r="C120" i="48"/>
  <c r="B120" i="48"/>
  <c r="A120" i="48"/>
  <c r="G119" i="48"/>
  <c r="F119" i="48"/>
  <c r="E119" i="48"/>
  <c r="D119" i="48"/>
  <c r="C119" i="48"/>
  <c r="B119" i="48"/>
  <c r="A119" i="48"/>
  <c r="G118" i="48"/>
  <c r="F118" i="48"/>
  <c r="E118" i="48"/>
  <c r="D118" i="48"/>
  <c r="C118" i="48"/>
  <c r="B118" i="48"/>
  <c r="A118" i="48"/>
  <c r="G117" i="48"/>
  <c r="F117" i="48"/>
  <c r="E117" i="48"/>
  <c r="D117" i="48"/>
  <c r="C117" i="48"/>
  <c r="B117" i="48"/>
  <c r="A117" i="48"/>
  <c r="G116" i="48"/>
  <c r="F116" i="48"/>
  <c r="E116" i="48"/>
  <c r="D116" i="48"/>
  <c r="C116" i="48"/>
  <c r="B116" i="48"/>
  <c r="A116" i="48"/>
  <c r="G115" i="48"/>
  <c r="F115" i="48"/>
  <c r="E115" i="48"/>
  <c r="D115" i="48"/>
  <c r="C115" i="48"/>
  <c r="B115" i="48"/>
  <c r="A115" i="48"/>
  <c r="G114" i="48"/>
  <c r="F114" i="48"/>
  <c r="E114" i="48"/>
  <c r="D114" i="48"/>
  <c r="C114" i="48"/>
  <c r="B114" i="48"/>
  <c r="A114" i="48"/>
  <c r="G113" i="48"/>
  <c r="F113" i="48"/>
  <c r="E113" i="48"/>
  <c r="D113" i="48"/>
  <c r="C113" i="48"/>
  <c r="B113" i="48"/>
  <c r="A113" i="48"/>
  <c r="G112" i="48"/>
  <c r="F112" i="48"/>
  <c r="E112" i="48"/>
  <c r="D112" i="48"/>
  <c r="C112" i="48"/>
  <c r="B112" i="48"/>
  <c r="A112" i="48"/>
  <c r="G111" i="48"/>
  <c r="F111" i="48"/>
  <c r="E111" i="48"/>
  <c r="D111" i="48"/>
  <c r="C111" i="48"/>
  <c r="B111" i="48"/>
  <c r="A111" i="48"/>
  <c r="G110" i="48"/>
  <c r="F110" i="48"/>
  <c r="E110" i="48"/>
  <c r="D110" i="48"/>
  <c r="C110" i="48"/>
  <c r="B110" i="48"/>
  <c r="A110" i="48"/>
  <c r="G109" i="48"/>
  <c r="F109" i="48"/>
  <c r="E109" i="48"/>
  <c r="D109" i="48"/>
  <c r="C109" i="48"/>
  <c r="B109" i="48"/>
  <c r="A109" i="48"/>
  <c r="G108" i="48"/>
  <c r="F108" i="48"/>
  <c r="E108" i="48"/>
  <c r="D108" i="48"/>
  <c r="C108" i="48"/>
  <c r="B108" i="48"/>
  <c r="A108" i="48"/>
  <c r="G107" i="48"/>
  <c r="F107" i="48"/>
  <c r="E107" i="48"/>
  <c r="D107" i="48"/>
  <c r="C107" i="48"/>
  <c r="B107" i="48"/>
  <c r="A107" i="48"/>
  <c r="G106" i="48"/>
  <c r="F106" i="48"/>
  <c r="E106" i="48"/>
  <c r="D106" i="48"/>
  <c r="C106" i="48"/>
  <c r="B106" i="48"/>
  <c r="A106" i="48"/>
  <c r="G105" i="48"/>
  <c r="F105" i="48"/>
  <c r="E105" i="48"/>
  <c r="D105" i="48"/>
  <c r="C105" i="48"/>
  <c r="B105" i="48"/>
  <c r="A105" i="48"/>
  <c r="G104" i="48"/>
  <c r="F104" i="48"/>
  <c r="E104" i="48"/>
  <c r="D104" i="48"/>
  <c r="C104" i="48"/>
  <c r="B104" i="48"/>
  <c r="A104" i="48"/>
  <c r="G103" i="48"/>
  <c r="F103" i="48"/>
  <c r="E103" i="48"/>
  <c r="D103" i="48"/>
  <c r="C103" i="48"/>
  <c r="B103" i="48"/>
  <c r="A103" i="48"/>
  <c r="G102" i="48"/>
  <c r="F102" i="48"/>
  <c r="E102" i="48"/>
  <c r="D102" i="48"/>
  <c r="C102" i="48"/>
  <c r="B102" i="48"/>
  <c r="A102" i="48"/>
  <c r="G101" i="48"/>
  <c r="F101" i="48"/>
  <c r="E101" i="48"/>
  <c r="D101" i="48"/>
  <c r="C101" i="48"/>
  <c r="B101" i="48"/>
  <c r="A101" i="48"/>
  <c r="G100" i="48"/>
  <c r="F100" i="48"/>
  <c r="E100" i="48"/>
  <c r="D100" i="48"/>
  <c r="C100" i="48"/>
  <c r="B100" i="48"/>
  <c r="A100" i="48"/>
  <c r="G99" i="48"/>
  <c r="F99" i="48"/>
  <c r="E99" i="48"/>
  <c r="D99" i="48"/>
  <c r="C99" i="48"/>
  <c r="B99" i="48"/>
  <c r="A99" i="48"/>
  <c r="G98" i="48"/>
  <c r="F98" i="48"/>
  <c r="E98" i="48"/>
  <c r="D98" i="48"/>
  <c r="C98" i="48"/>
  <c r="B98" i="48"/>
  <c r="A98" i="48"/>
  <c r="G97" i="48"/>
  <c r="F97" i="48"/>
  <c r="E97" i="48"/>
  <c r="D97" i="48"/>
  <c r="C97" i="48"/>
  <c r="B97" i="48"/>
  <c r="A97" i="48"/>
  <c r="G96" i="48"/>
  <c r="F96" i="48"/>
  <c r="E96" i="48"/>
  <c r="D96" i="48"/>
  <c r="C96" i="48"/>
  <c r="B96" i="48"/>
  <c r="A96" i="48"/>
  <c r="G95" i="48"/>
  <c r="F95" i="48"/>
  <c r="E95" i="48"/>
  <c r="D95" i="48"/>
  <c r="C95" i="48"/>
  <c r="B95" i="48"/>
  <c r="A95" i="48"/>
  <c r="G94" i="48"/>
  <c r="F94" i="48"/>
  <c r="E94" i="48"/>
  <c r="D94" i="48"/>
  <c r="C94" i="48"/>
  <c r="B94" i="48"/>
  <c r="A94" i="48"/>
  <c r="G93" i="48"/>
  <c r="F93" i="48"/>
  <c r="E93" i="48"/>
  <c r="D93" i="48"/>
  <c r="C93" i="48"/>
  <c r="B93" i="48"/>
  <c r="A93" i="48"/>
  <c r="G92" i="48"/>
  <c r="F92" i="48"/>
  <c r="E92" i="48"/>
  <c r="D92" i="48"/>
  <c r="C92" i="48"/>
  <c r="B92" i="48"/>
  <c r="A92" i="48"/>
  <c r="G91" i="48"/>
  <c r="F91" i="48"/>
  <c r="E91" i="48"/>
  <c r="D91" i="48"/>
  <c r="C91" i="48"/>
  <c r="B91" i="48"/>
  <c r="A91" i="48"/>
  <c r="G90" i="48"/>
  <c r="F90" i="48"/>
  <c r="E90" i="48"/>
  <c r="D90" i="48"/>
  <c r="C90" i="48"/>
  <c r="B90" i="48"/>
  <c r="A90" i="48"/>
  <c r="G88" i="48"/>
  <c r="F88" i="48"/>
  <c r="E88" i="48"/>
  <c r="D88" i="48"/>
  <c r="C88" i="48"/>
  <c r="B88" i="48"/>
  <c r="A88" i="48"/>
  <c r="G87" i="48"/>
  <c r="F87" i="48"/>
  <c r="E87" i="48"/>
  <c r="D87" i="48"/>
  <c r="C87" i="48"/>
  <c r="B87" i="48"/>
  <c r="A87" i="48"/>
  <c r="G86" i="48"/>
  <c r="F86" i="48"/>
  <c r="E86" i="48"/>
  <c r="D86" i="48"/>
  <c r="C86" i="48"/>
  <c r="B86" i="48"/>
  <c r="A86" i="48"/>
  <c r="G85" i="48"/>
  <c r="F85" i="48"/>
  <c r="E85" i="48"/>
  <c r="D85" i="48"/>
  <c r="C85" i="48"/>
  <c r="B85" i="48"/>
  <c r="A85" i="48"/>
  <c r="G84" i="48"/>
  <c r="F84" i="48"/>
  <c r="E84" i="48"/>
  <c r="D84" i="48"/>
  <c r="C84" i="48"/>
  <c r="B84" i="48"/>
  <c r="A84" i="48"/>
  <c r="G83" i="48"/>
  <c r="F83" i="48"/>
  <c r="E83" i="48"/>
  <c r="D83" i="48"/>
  <c r="C83" i="48"/>
  <c r="B83" i="48"/>
  <c r="A83" i="48"/>
  <c r="G82" i="48"/>
  <c r="F82" i="48"/>
  <c r="E82" i="48"/>
  <c r="D82" i="48"/>
  <c r="C82" i="48"/>
  <c r="B82" i="48"/>
  <c r="A82" i="48"/>
  <c r="G81" i="48"/>
  <c r="F81" i="48"/>
  <c r="E81" i="48"/>
  <c r="D81" i="48"/>
  <c r="C81" i="48"/>
  <c r="B81" i="48"/>
  <c r="A81" i="48"/>
  <c r="G80" i="48"/>
  <c r="F80" i="48"/>
  <c r="E80" i="48"/>
  <c r="D80" i="48"/>
  <c r="C80" i="48"/>
  <c r="B80" i="48"/>
  <c r="A80" i="48"/>
  <c r="G79" i="48"/>
  <c r="F79" i="48"/>
  <c r="E79" i="48"/>
  <c r="D79" i="48"/>
  <c r="C79" i="48"/>
  <c r="B79" i="48"/>
  <c r="A79" i="48"/>
  <c r="G78" i="48"/>
  <c r="F78" i="48"/>
  <c r="E78" i="48"/>
  <c r="D78" i="48"/>
  <c r="C78" i="48"/>
  <c r="B78" i="48"/>
  <c r="A78" i="48"/>
  <c r="G77" i="48"/>
  <c r="F77" i="48"/>
  <c r="E77" i="48"/>
  <c r="D77" i="48"/>
  <c r="C77" i="48"/>
  <c r="B77" i="48"/>
  <c r="A77" i="48"/>
  <c r="G76" i="48"/>
  <c r="F76" i="48"/>
  <c r="E76" i="48"/>
  <c r="D76" i="48"/>
  <c r="C76" i="48"/>
  <c r="B76" i="48"/>
  <c r="A76" i="48"/>
  <c r="G75" i="48"/>
  <c r="F75" i="48"/>
  <c r="E75" i="48"/>
  <c r="D75" i="48"/>
  <c r="C75" i="48"/>
  <c r="B75" i="48"/>
  <c r="A75" i="48"/>
  <c r="G74" i="48"/>
  <c r="F74" i="48"/>
  <c r="E74" i="48"/>
  <c r="D74" i="48"/>
  <c r="C74" i="48"/>
  <c r="B74" i="48"/>
  <c r="A74" i="48"/>
  <c r="G73" i="48"/>
  <c r="F73" i="48"/>
  <c r="E73" i="48"/>
  <c r="D73" i="48"/>
  <c r="C73" i="48"/>
  <c r="B73" i="48"/>
  <c r="A73" i="48"/>
  <c r="G72" i="48"/>
  <c r="F72" i="48"/>
  <c r="E72" i="48"/>
  <c r="D72" i="48"/>
  <c r="C72" i="48"/>
  <c r="B72" i="48"/>
  <c r="A72" i="48"/>
  <c r="G71" i="48"/>
  <c r="F71" i="48"/>
  <c r="E71" i="48"/>
  <c r="D71" i="48"/>
  <c r="C71" i="48"/>
  <c r="B71" i="48"/>
  <c r="A71" i="48"/>
  <c r="G70" i="48"/>
  <c r="F70" i="48"/>
  <c r="E70" i="48"/>
  <c r="D70" i="48"/>
  <c r="C70" i="48"/>
  <c r="B70" i="48"/>
  <c r="A70" i="48"/>
  <c r="G69" i="48"/>
  <c r="F69" i="48"/>
  <c r="E69" i="48"/>
  <c r="D69" i="48"/>
  <c r="C69" i="48"/>
  <c r="B69" i="48"/>
  <c r="A69" i="48"/>
  <c r="G68" i="48"/>
  <c r="F68" i="48"/>
  <c r="E68" i="48"/>
  <c r="D68" i="48"/>
  <c r="C68" i="48"/>
  <c r="B68" i="48"/>
  <c r="A68" i="48"/>
  <c r="G67" i="48"/>
  <c r="F67" i="48"/>
  <c r="E67" i="48"/>
  <c r="D67" i="48"/>
  <c r="C67" i="48"/>
  <c r="B67" i="48"/>
  <c r="A67" i="48"/>
  <c r="G66" i="48"/>
  <c r="F66" i="48"/>
  <c r="E66" i="48"/>
  <c r="D66" i="48"/>
  <c r="C66" i="48"/>
  <c r="B66" i="48"/>
  <c r="A66" i="48"/>
  <c r="G65" i="48"/>
  <c r="F65" i="48"/>
  <c r="E65" i="48"/>
  <c r="D65" i="48"/>
  <c r="C65" i="48"/>
  <c r="B65" i="48"/>
  <c r="A65" i="48"/>
  <c r="G64" i="48"/>
  <c r="F64" i="48"/>
  <c r="E64" i="48"/>
  <c r="D64" i="48"/>
  <c r="C64" i="48"/>
  <c r="B64" i="48"/>
  <c r="A64" i="48"/>
  <c r="G63" i="48"/>
  <c r="F63" i="48"/>
  <c r="E63" i="48"/>
  <c r="D63" i="48"/>
  <c r="C63" i="48"/>
  <c r="B63" i="48"/>
  <c r="A63" i="48"/>
  <c r="G62" i="48"/>
  <c r="F62" i="48"/>
  <c r="E62" i="48"/>
  <c r="D62" i="48"/>
  <c r="C62" i="48"/>
  <c r="B62" i="48"/>
  <c r="A62" i="48"/>
  <c r="G61" i="48"/>
  <c r="F61" i="48"/>
  <c r="E61" i="48"/>
  <c r="D61" i="48"/>
  <c r="C61" i="48"/>
  <c r="B61" i="48"/>
  <c r="A61" i="48"/>
  <c r="G60" i="48"/>
  <c r="F60" i="48"/>
  <c r="E60" i="48"/>
  <c r="D60" i="48"/>
  <c r="C60" i="48"/>
  <c r="B60" i="48"/>
  <c r="A60" i="48"/>
  <c r="G59" i="48"/>
  <c r="F59" i="48"/>
  <c r="E59" i="48"/>
  <c r="D59" i="48"/>
  <c r="C59" i="48"/>
  <c r="B59" i="48"/>
  <c r="A59" i="48"/>
  <c r="G58" i="48"/>
  <c r="F58" i="48"/>
  <c r="E58" i="48"/>
  <c r="D58" i="48"/>
  <c r="C58" i="48"/>
  <c r="B58" i="48"/>
  <c r="A58" i="48"/>
  <c r="G57" i="48"/>
  <c r="F57" i="48"/>
  <c r="E57" i="48"/>
  <c r="D57" i="48"/>
  <c r="C57" i="48"/>
  <c r="B57" i="48"/>
  <c r="A57" i="48"/>
  <c r="G56" i="48"/>
  <c r="F56" i="48"/>
  <c r="E56" i="48"/>
  <c r="D56" i="48"/>
  <c r="C56" i="48"/>
  <c r="B56" i="48"/>
  <c r="A56" i="48"/>
  <c r="G55" i="48"/>
  <c r="F55" i="48"/>
  <c r="E55" i="48"/>
  <c r="D55" i="48"/>
  <c r="C55" i="48"/>
  <c r="B55" i="48"/>
  <c r="A55" i="48"/>
  <c r="G54" i="48"/>
  <c r="F54" i="48"/>
  <c r="E54" i="48"/>
  <c r="D54" i="48"/>
  <c r="C54" i="48"/>
  <c r="B54" i="48"/>
  <c r="A54" i="48"/>
  <c r="G53" i="48"/>
  <c r="F53" i="48"/>
  <c r="E53" i="48"/>
  <c r="D53" i="48"/>
  <c r="C53" i="48"/>
  <c r="B53" i="48"/>
  <c r="A53" i="48"/>
  <c r="G52" i="48"/>
  <c r="F52" i="48"/>
  <c r="E52" i="48"/>
  <c r="D52" i="48"/>
  <c r="C52" i="48"/>
  <c r="B52" i="48"/>
  <c r="A52" i="48"/>
  <c r="G51" i="48"/>
  <c r="F51" i="48"/>
  <c r="E51" i="48"/>
  <c r="D51" i="48"/>
  <c r="C51" i="48"/>
  <c r="B51" i="48"/>
  <c r="A51" i="48"/>
  <c r="G50" i="48"/>
  <c r="F50" i="48"/>
  <c r="E50" i="48"/>
  <c r="D50" i="48"/>
  <c r="C50" i="48"/>
  <c r="B50" i="48"/>
  <c r="A50" i="48"/>
  <c r="G49" i="48"/>
  <c r="F49" i="48"/>
  <c r="E49" i="48"/>
  <c r="D49" i="48"/>
  <c r="C49" i="48"/>
  <c r="B49" i="48"/>
  <c r="A49" i="48"/>
  <c r="G48" i="48"/>
  <c r="F48" i="48"/>
  <c r="E48" i="48"/>
  <c r="D48" i="48"/>
  <c r="C48" i="48"/>
  <c r="B48" i="48"/>
  <c r="A48" i="48"/>
  <c r="G47" i="48"/>
  <c r="F47" i="48"/>
  <c r="E47" i="48"/>
  <c r="D47" i="48"/>
  <c r="C47" i="48"/>
  <c r="B47" i="48"/>
  <c r="A47" i="48"/>
  <c r="G46" i="48"/>
  <c r="F46" i="48"/>
  <c r="E46" i="48"/>
  <c r="D46" i="48"/>
  <c r="C46" i="48"/>
  <c r="B46" i="48"/>
  <c r="A46" i="48"/>
  <c r="G45" i="48"/>
  <c r="F45" i="48"/>
  <c r="E45" i="48"/>
  <c r="D45" i="48"/>
  <c r="C45" i="48"/>
  <c r="B45" i="48"/>
  <c r="A45" i="48"/>
  <c r="G44" i="48"/>
  <c r="F44" i="48"/>
  <c r="E44" i="48"/>
  <c r="D44" i="48"/>
  <c r="C44" i="48"/>
  <c r="B44" i="48"/>
  <c r="A44" i="48"/>
  <c r="G43" i="48"/>
  <c r="F43" i="48"/>
  <c r="E43" i="48"/>
  <c r="D43" i="48"/>
  <c r="C43" i="48"/>
  <c r="B43" i="48"/>
  <c r="A43" i="48"/>
  <c r="G42" i="48"/>
  <c r="F42" i="48"/>
  <c r="E42" i="48"/>
  <c r="D42" i="48"/>
  <c r="C42" i="48"/>
  <c r="B42" i="48"/>
  <c r="A42" i="48"/>
  <c r="G41" i="48"/>
  <c r="F41" i="48"/>
  <c r="E41" i="48"/>
  <c r="D41" i="48"/>
  <c r="C41" i="48"/>
  <c r="B41" i="48"/>
  <c r="A41" i="48"/>
  <c r="G40" i="48"/>
  <c r="F40" i="48"/>
  <c r="E40" i="48"/>
  <c r="D40" i="48"/>
  <c r="C40" i="48"/>
  <c r="B40" i="48"/>
  <c r="A40" i="48"/>
  <c r="G39" i="48"/>
  <c r="F39" i="48"/>
  <c r="E39" i="48"/>
  <c r="D39" i="48"/>
  <c r="C39" i="48"/>
  <c r="B39" i="48"/>
  <c r="A39" i="48"/>
  <c r="G38" i="48"/>
  <c r="F38" i="48"/>
  <c r="E38" i="48"/>
  <c r="D38" i="48"/>
  <c r="C38" i="48"/>
  <c r="B38" i="48"/>
  <c r="A38" i="48"/>
  <c r="G37" i="48"/>
  <c r="F37" i="48"/>
  <c r="E37" i="48"/>
  <c r="D37" i="48"/>
  <c r="C37" i="48"/>
  <c r="B37" i="48"/>
  <c r="A37" i="48"/>
  <c r="G36" i="48"/>
  <c r="F36" i="48"/>
  <c r="E36" i="48"/>
  <c r="D36" i="48"/>
  <c r="C36" i="48"/>
  <c r="B36" i="48"/>
  <c r="A36" i="48"/>
  <c r="G35" i="48"/>
  <c r="F35" i="48"/>
  <c r="E35" i="48"/>
  <c r="D35" i="48"/>
  <c r="C35" i="48"/>
  <c r="B35" i="48"/>
  <c r="A35" i="48"/>
  <c r="G34" i="48"/>
  <c r="F34" i="48"/>
  <c r="E34" i="48"/>
  <c r="D34" i="48"/>
  <c r="C34" i="48"/>
  <c r="B34" i="48"/>
  <c r="A34" i="48"/>
  <c r="G33" i="48"/>
  <c r="F33" i="48"/>
  <c r="E33" i="48"/>
  <c r="D33" i="48"/>
  <c r="C33" i="48"/>
  <c r="B33" i="48"/>
  <c r="A33" i="48"/>
  <c r="G32" i="48"/>
  <c r="F32" i="48"/>
  <c r="E32" i="48"/>
  <c r="D32" i="48"/>
  <c r="C32" i="48"/>
  <c r="B32" i="48"/>
  <c r="A32" i="48"/>
  <c r="G31" i="48"/>
  <c r="F31" i="48"/>
  <c r="E31" i="48"/>
  <c r="D31" i="48"/>
  <c r="C31" i="48"/>
  <c r="B31" i="48"/>
  <c r="A31" i="48"/>
  <c r="G30" i="48"/>
  <c r="F30" i="48"/>
  <c r="E30" i="48"/>
  <c r="D30" i="48"/>
  <c r="C30" i="48"/>
  <c r="B30" i="48"/>
  <c r="A30" i="48"/>
  <c r="G29" i="48"/>
  <c r="F29" i="48"/>
  <c r="E29" i="48"/>
  <c r="D29" i="48"/>
  <c r="C29" i="48"/>
  <c r="B29" i="48"/>
  <c r="A29" i="48"/>
  <c r="G28" i="48"/>
  <c r="F28" i="48"/>
  <c r="E28" i="48"/>
  <c r="D28" i="48"/>
  <c r="C28" i="48"/>
  <c r="B28" i="48"/>
  <c r="A28" i="48"/>
  <c r="G27" i="48"/>
  <c r="F27" i="48"/>
  <c r="E27" i="48"/>
  <c r="D27" i="48"/>
  <c r="C27" i="48"/>
  <c r="B27" i="48"/>
  <c r="A27" i="48"/>
  <c r="G26" i="48"/>
  <c r="F26" i="48"/>
  <c r="E26" i="48"/>
  <c r="D26" i="48"/>
  <c r="C26" i="48"/>
  <c r="B26" i="48"/>
  <c r="A26" i="48"/>
  <c r="G25" i="48"/>
  <c r="F25" i="48"/>
  <c r="E25" i="48"/>
  <c r="D25" i="48"/>
  <c r="C25" i="48"/>
  <c r="B25" i="48"/>
  <c r="A25" i="48"/>
  <c r="G24" i="48"/>
  <c r="F24" i="48"/>
  <c r="E24" i="48"/>
  <c r="D24" i="48"/>
  <c r="C24" i="48"/>
  <c r="B24" i="48"/>
  <c r="A24" i="48"/>
  <c r="G23" i="48"/>
  <c r="F23" i="48"/>
  <c r="E23" i="48"/>
  <c r="D23" i="48"/>
  <c r="C23" i="48"/>
  <c r="B23" i="48"/>
  <c r="A23" i="48"/>
  <c r="G22" i="48"/>
  <c r="F22" i="48"/>
  <c r="E22" i="48"/>
  <c r="D22" i="48"/>
  <c r="C22" i="48"/>
  <c r="B22" i="48"/>
  <c r="A22" i="48"/>
  <c r="G21" i="48"/>
  <c r="F21" i="48"/>
  <c r="E21" i="48"/>
  <c r="D21" i="48"/>
  <c r="C21" i="48"/>
  <c r="B21" i="48"/>
  <c r="A21" i="48"/>
  <c r="G20" i="48"/>
  <c r="F20" i="48"/>
  <c r="E20" i="48"/>
  <c r="D20" i="48"/>
  <c r="C20" i="48"/>
  <c r="B20" i="48"/>
  <c r="A20" i="48"/>
  <c r="G19" i="48"/>
  <c r="F19" i="48"/>
  <c r="E19" i="48"/>
  <c r="D19" i="48"/>
  <c r="C19" i="48"/>
  <c r="B19" i="48"/>
  <c r="A19" i="48"/>
  <c r="G18" i="48"/>
  <c r="F18" i="48"/>
  <c r="E18" i="48"/>
  <c r="D18" i="48"/>
  <c r="C18" i="48"/>
  <c r="B18" i="48"/>
  <c r="A18" i="48"/>
  <c r="G17" i="48"/>
  <c r="F17" i="48"/>
  <c r="E17" i="48"/>
  <c r="D17" i="48"/>
  <c r="C17" i="48"/>
  <c r="B17" i="48"/>
  <c r="A17" i="48"/>
  <c r="G16" i="48"/>
  <c r="F16" i="48"/>
  <c r="E16" i="48"/>
  <c r="D16" i="48"/>
  <c r="C16" i="48"/>
  <c r="B16" i="48"/>
  <c r="A16" i="48"/>
  <c r="G15" i="48"/>
  <c r="F15" i="48"/>
  <c r="E15" i="48"/>
  <c r="D15" i="48"/>
  <c r="C15" i="48"/>
  <c r="B15" i="48"/>
  <c r="A15" i="48"/>
  <c r="G14" i="48"/>
  <c r="F14" i="48"/>
  <c r="E14" i="48"/>
  <c r="D14" i="48"/>
  <c r="C14" i="48"/>
  <c r="B14" i="48"/>
  <c r="A14" i="48"/>
  <c r="G13" i="48"/>
  <c r="F13" i="48"/>
  <c r="E13" i="48"/>
  <c r="D13" i="48"/>
  <c r="C13" i="48"/>
  <c r="B13" i="48"/>
  <c r="A13" i="48"/>
  <c r="G12" i="48"/>
  <c r="F12" i="48"/>
  <c r="E12" i="48"/>
  <c r="D12" i="48"/>
  <c r="C12" i="48"/>
  <c r="B12" i="48"/>
  <c r="A12" i="48"/>
  <c r="G11" i="48"/>
  <c r="F11" i="48"/>
  <c r="E11" i="48"/>
  <c r="D11" i="48"/>
  <c r="C11" i="48"/>
  <c r="B11" i="48"/>
  <c r="A11" i="48"/>
  <c r="G10" i="48"/>
  <c r="F10" i="48"/>
  <c r="E10" i="48"/>
  <c r="D10" i="48"/>
  <c r="C10" i="48"/>
  <c r="B10" i="48"/>
  <c r="A10" i="48"/>
  <c r="G9" i="48"/>
  <c r="F9" i="48"/>
  <c r="E9" i="48"/>
  <c r="D9" i="48"/>
  <c r="C9" i="48"/>
  <c r="B9" i="48"/>
  <c r="A9" i="48"/>
  <c r="G203" i="49"/>
  <c r="F203" i="49"/>
  <c r="E203" i="49"/>
  <c r="D203" i="49"/>
  <c r="C203" i="49"/>
  <c r="B203" i="49"/>
  <c r="A203" i="49"/>
  <c r="G202" i="49"/>
  <c r="F202" i="49"/>
  <c r="E202" i="49"/>
  <c r="D202" i="49"/>
  <c r="C202" i="49"/>
  <c r="B202" i="49"/>
  <c r="A202" i="49"/>
  <c r="G201" i="49"/>
  <c r="F201" i="49"/>
  <c r="E201" i="49"/>
  <c r="D201" i="49"/>
  <c r="C201" i="49"/>
  <c r="B201" i="49"/>
  <c r="A201" i="49"/>
  <c r="G200" i="49"/>
  <c r="F200" i="49"/>
  <c r="E200" i="49"/>
  <c r="D200" i="49"/>
  <c r="C200" i="49"/>
  <c r="B200" i="49"/>
  <c r="A200" i="49"/>
  <c r="G199" i="49"/>
  <c r="F199" i="49"/>
  <c r="E199" i="49"/>
  <c r="D199" i="49"/>
  <c r="C199" i="49"/>
  <c r="B199" i="49"/>
  <c r="A199" i="49"/>
  <c r="G198" i="49"/>
  <c r="F198" i="49"/>
  <c r="E198" i="49"/>
  <c r="D198" i="49"/>
  <c r="C198" i="49"/>
  <c r="B198" i="49"/>
  <c r="A198" i="49"/>
  <c r="G197" i="49"/>
  <c r="F197" i="49"/>
  <c r="E197" i="49"/>
  <c r="D197" i="49"/>
  <c r="C197" i="49"/>
  <c r="B197" i="49"/>
  <c r="A197" i="49"/>
  <c r="G196" i="49"/>
  <c r="F196" i="49"/>
  <c r="E196" i="49"/>
  <c r="D196" i="49"/>
  <c r="C196" i="49"/>
  <c r="B196" i="49"/>
  <c r="A196" i="49"/>
  <c r="G195" i="49"/>
  <c r="F195" i="49"/>
  <c r="E195" i="49"/>
  <c r="D195" i="49"/>
  <c r="C195" i="49"/>
  <c r="B195" i="49"/>
  <c r="A195" i="49"/>
  <c r="G194" i="49"/>
  <c r="F194" i="49"/>
  <c r="E194" i="49"/>
  <c r="D194" i="49"/>
  <c r="C194" i="49"/>
  <c r="B194" i="49"/>
  <c r="A194" i="49"/>
  <c r="G193" i="49"/>
  <c r="F193" i="49"/>
  <c r="E193" i="49"/>
  <c r="D193" i="49"/>
  <c r="C193" i="49"/>
  <c r="B193" i="49"/>
  <c r="A193" i="49"/>
  <c r="G192" i="49"/>
  <c r="F192" i="49"/>
  <c r="E192" i="49"/>
  <c r="D192" i="49"/>
  <c r="C192" i="49"/>
  <c r="B192" i="49"/>
  <c r="A192" i="49"/>
  <c r="G191" i="49"/>
  <c r="F191" i="49"/>
  <c r="E191" i="49"/>
  <c r="D191" i="49"/>
  <c r="C191" i="49"/>
  <c r="B191" i="49"/>
  <c r="A191" i="49"/>
  <c r="G190" i="49"/>
  <c r="F190" i="49"/>
  <c r="E190" i="49"/>
  <c r="D190" i="49"/>
  <c r="C190" i="49"/>
  <c r="B190" i="49"/>
  <c r="A190" i="49"/>
  <c r="G189" i="49"/>
  <c r="F189" i="49"/>
  <c r="E189" i="49"/>
  <c r="D189" i="49"/>
  <c r="C189" i="49"/>
  <c r="B189" i="49"/>
  <c r="A189" i="49"/>
  <c r="G188" i="49"/>
  <c r="F188" i="49"/>
  <c r="E188" i="49"/>
  <c r="D188" i="49"/>
  <c r="C188" i="49"/>
  <c r="B188" i="49"/>
  <c r="A188" i="49"/>
  <c r="G187" i="49"/>
  <c r="F187" i="49"/>
  <c r="E187" i="49"/>
  <c r="D187" i="49"/>
  <c r="C187" i="49"/>
  <c r="B187" i="49"/>
  <c r="A187" i="49"/>
  <c r="G186" i="49"/>
  <c r="F186" i="49"/>
  <c r="E186" i="49"/>
  <c r="D186" i="49"/>
  <c r="C186" i="49"/>
  <c r="B186" i="49"/>
  <c r="A186" i="49"/>
  <c r="G185" i="49"/>
  <c r="F185" i="49"/>
  <c r="E185" i="49"/>
  <c r="D185" i="49"/>
  <c r="C185" i="49"/>
  <c r="B185" i="49"/>
  <c r="A185" i="49"/>
  <c r="G184" i="49"/>
  <c r="F184" i="49"/>
  <c r="E184" i="49"/>
  <c r="D184" i="49"/>
  <c r="C184" i="49"/>
  <c r="B184" i="49"/>
  <c r="A184" i="49"/>
  <c r="G183" i="49"/>
  <c r="F183" i="49"/>
  <c r="E183" i="49"/>
  <c r="D183" i="49"/>
  <c r="C183" i="49"/>
  <c r="B183" i="49"/>
  <c r="A183" i="49"/>
  <c r="G182" i="49"/>
  <c r="F182" i="49"/>
  <c r="E182" i="49"/>
  <c r="D182" i="49"/>
  <c r="C182" i="49"/>
  <c r="B182" i="49"/>
  <c r="A182" i="49"/>
  <c r="G181" i="49"/>
  <c r="F181" i="49"/>
  <c r="E181" i="49"/>
  <c r="D181" i="49"/>
  <c r="C181" i="49"/>
  <c r="B181" i="49"/>
  <c r="A181" i="49"/>
  <c r="G180" i="49"/>
  <c r="F180" i="49"/>
  <c r="E180" i="49"/>
  <c r="D180" i="49"/>
  <c r="C180" i="49"/>
  <c r="B180" i="49"/>
  <c r="A180" i="49"/>
  <c r="G179" i="49"/>
  <c r="F179" i="49"/>
  <c r="E179" i="49"/>
  <c r="D179" i="49"/>
  <c r="C179" i="49"/>
  <c r="B179" i="49"/>
  <c r="A179" i="49"/>
  <c r="G178" i="49"/>
  <c r="F178" i="49"/>
  <c r="E178" i="49"/>
  <c r="D178" i="49"/>
  <c r="C178" i="49"/>
  <c r="B178" i="49"/>
  <c r="A178" i="49"/>
  <c r="G177" i="49"/>
  <c r="F177" i="49"/>
  <c r="E177" i="49"/>
  <c r="D177" i="49"/>
  <c r="C177" i="49"/>
  <c r="B177" i="49"/>
  <c r="A177" i="49"/>
  <c r="G176" i="49"/>
  <c r="F176" i="49"/>
  <c r="E176" i="49"/>
  <c r="D176" i="49"/>
  <c r="C176" i="49"/>
  <c r="B176" i="49"/>
  <c r="A176" i="49"/>
  <c r="G175" i="49"/>
  <c r="F175" i="49"/>
  <c r="E175" i="49"/>
  <c r="D175" i="49"/>
  <c r="C175" i="49"/>
  <c r="B175" i="49"/>
  <c r="A175" i="49"/>
  <c r="G174" i="49"/>
  <c r="F174" i="49"/>
  <c r="E174" i="49"/>
  <c r="D174" i="49"/>
  <c r="C174" i="49"/>
  <c r="B174" i="49"/>
  <c r="A174" i="49"/>
  <c r="G173" i="49"/>
  <c r="F173" i="49"/>
  <c r="E173" i="49"/>
  <c r="D173" i="49"/>
  <c r="C173" i="49"/>
  <c r="B173" i="49"/>
  <c r="A173" i="49"/>
  <c r="G172" i="49"/>
  <c r="F172" i="49"/>
  <c r="E172" i="49"/>
  <c r="D172" i="49"/>
  <c r="C172" i="49"/>
  <c r="B172" i="49"/>
  <c r="A172" i="49"/>
  <c r="G171" i="49"/>
  <c r="F171" i="49"/>
  <c r="E171" i="49"/>
  <c r="D171" i="49"/>
  <c r="C171" i="49"/>
  <c r="B171" i="49"/>
  <c r="A171" i="49"/>
  <c r="G170" i="49"/>
  <c r="F170" i="49"/>
  <c r="E170" i="49"/>
  <c r="D170" i="49"/>
  <c r="C170" i="49"/>
  <c r="B170" i="49"/>
  <c r="A170" i="49"/>
  <c r="G169" i="49"/>
  <c r="F169" i="49"/>
  <c r="E169" i="49"/>
  <c r="D169" i="49"/>
  <c r="C169" i="49"/>
  <c r="B169" i="49"/>
  <c r="A169" i="49"/>
  <c r="G168" i="49"/>
  <c r="F168" i="49"/>
  <c r="E168" i="49"/>
  <c r="D168" i="49"/>
  <c r="C168" i="49"/>
  <c r="B168" i="49"/>
  <c r="A168" i="49"/>
  <c r="G167" i="49"/>
  <c r="F167" i="49"/>
  <c r="E167" i="49"/>
  <c r="D167" i="49"/>
  <c r="C167" i="49"/>
  <c r="B167" i="49"/>
  <c r="A167" i="49"/>
  <c r="G166" i="49"/>
  <c r="F166" i="49"/>
  <c r="E166" i="49"/>
  <c r="D166" i="49"/>
  <c r="C166" i="49"/>
  <c r="B166" i="49"/>
  <c r="A166" i="49"/>
  <c r="G165" i="49"/>
  <c r="F165" i="49"/>
  <c r="E165" i="49"/>
  <c r="D165" i="49"/>
  <c r="C165" i="49"/>
  <c r="B165" i="49"/>
  <c r="A165" i="49"/>
  <c r="G164" i="49"/>
  <c r="F164" i="49"/>
  <c r="E164" i="49"/>
  <c r="D164" i="49"/>
  <c r="C164" i="49"/>
  <c r="B164" i="49"/>
  <c r="A164" i="49"/>
  <c r="G163" i="49"/>
  <c r="F163" i="49"/>
  <c r="E163" i="49"/>
  <c r="D163" i="49"/>
  <c r="C163" i="49"/>
  <c r="B163" i="49"/>
  <c r="A163" i="49"/>
  <c r="G162" i="49"/>
  <c r="F162" i="49"/>
  <c r="E162" i="49"/>
  <c r="D162" i="49"/>
  <c r="C162" i="49"/>
  <c r="B162" i="49"/>
  <c r="A162" i="49"/>
  <c r="G161" i="49"/>
  <c r="F161" i="49"/>
  <c r="E161" i="49"/>
  <c r="D161" i="49"/>
  <c r="C161" i="49"/>
  <c r="B161" i="49"/>
  <c r="A161" i="49"/>
  <c r="G160" i="49"/>
  <c r="F160" i="49"/>
  <c r="E160" i="49"/>
  <c r="D160" i="49"/>
  <c r="C160" i="49"/>
  <c r="B160" i="49"/>
  <c r="A160" i="49"/>
  <c r="G159" i="49"/>
  <c r="F159" i="49"/>
  <c r="E159" i="49"/>
  <c r="D159" i="49"/>
  <c r="C159" i="49"/>
  <c r="B159" i="49"/>
  <c r="A159" i="49"/>
  <c r="G158" i="49"/>
  <c r="F158" i="49"/>
  <c r="E158" i="49"/>
  <c r="D158" i="49"/>
  <c r="C158" i="49"/>
  <c r="B158" i="49"/>
  <c r="A158" i="49"/>
  <c r="G157" i="49"/>
  <c r="F157" i="49"/>
  <c r="E157" i="49"/>
  <c r="D157" i="49"/>
  <c r="C157" i="49"/>
  <c r="B157" i="49"/>
  <c r="A157" i="49"/>
  <c r="G156" i="49"/>
  <c r="F156" i="49"/>
  <c r="E156" i="49"/>
  <c r="D156" i="49"/>
  <c r="C156" i="49"/>
  <c r="B156" i="49"/>
  <c r="A156" i="49"/>
  <c r="G155" i="49"/>
  <c r="F155" i="49"/>
  <c r="E155" i="49"/>
  <c r="D155" i="49"/>
  <c r="C155" i="49"/>
  <c r="B155" i="49"/>
  <c r="A155" i="49"/>
  <c r="G154" i="49"/>
  <c r="F154" i="49"/>
  <c r="E154" i="49"/>
  <c r="D154" i="49"/>
  <c r="C154" i="49"/>
  <c r="B154" i="49"/>
  <c r="A154" i="49"/>
  <c r="G153" i="49"/>
  <c r="F153" i="49"/>
  <c r="E153" i="49"/>
  <c r="D153" i="49"/>
  <c r="C153" i="49"/>
  <c r="B153" i="49"/>
  <c r="A153" i="49"/>
  <c r="G148" i="49"/>
  <c r="F148" i="49"/>
  <c r="E148" i="49"/>
  <c r="D148" i="49"/>
  <c r="C148" i="49"/>
  <c r="B148" i="49"/>
  <c r="A148" i="49"/>
  <c r="G147" i="49"/>
  <c r="F147" i="49"/>
  <c r="E147" i="49"/>
  <c r="D147" i="49"/>
  <c r="C147" i="49"/>
  <c r="B147" i="49"/>
  <c r="A147" i="49"/>
  <c r="G146" i="49"/>
  <c r="F146" i="49"/>
  <c r="E146" i="49"/>
  <c r="D146" i="49"/>
  <c r="C146" i="49"/>
  <c r="B146" i="49"/>
  <c r="A146" i="49"/>
  <c r="G145" i="49"/>
  <c r="F145" i="49"/>
  <c r="E145" i="49"/>
  <c r="D145" i="49"/>
  <c r="C145" i="49"/>
  <c r="B145" i="49"/>
  <c r="A145" i="49"/>
  <c r="G144" i="49"/>
  <c r="F144" i="49"/>
  <c r="E144" i="49"/>
  <c r="D144" i="49"/>
  <c r="C144" i="49"/>
  <c r="B144" i="49"/>
  <c r="A144" i="49"/>
  <c r="G143" i="49"/>
  <c r="F143" i="49"/>
  <c r="E143" i="49"/>
  <c r="D143" i="49"/>
  <c r="C143" i="49"/>
  <c r="B143" i="49"/>
  <c r="A143" i="49"/>
  <c r="G142" i="49"/>
  <c r="F142" i="49"/>
  <c r="E142" i="49"/>
  <c r="D142" i="49"/>
  <c r="C142" i="49"/>
  <c r="B142" i="49"/>
  <c r="A142" i="49"/>
  <c r="G141" i="49"/>
  <c r="F141" i="49"/>
  <c r="E141" i="49"/>
  <c r="D141" i="49"/>
  <c r="C141" i="49"/>
  <c r="B141" i="49"/>
  <c r="A141" i="49"/>
  <c r="G140" i="49"/>
  <c r="F140" i="49"/>
  <c r="E140" i="49"/>
  <c r="D140" i="49"/>
  <c r="C140" i="49"/>
  <c r="B140" i="49"/>
  <c r="A140" i="49"/>
  <c r="G139" i="49"/>
  <c r="F139" i="49"/>
  <c r="E139" i="49"/>
  <c r="D139" i="49"/>
  <c r="C139" i="49"/>
  <c r="B139" i="49"/>
  <c r="A139" i="49"/>
  <c r="G138" i="49"/>
  <c r="F138" i="49"/>
  <c r="E138" i="49"/>
  <c r="D138" i="49"/>
  <c r="C138" i="49"/>
  <c r="B138" i="49"/>
  <c r="A138" i="49"/>
  <c r="G137" i="49"/>
  <c r="F137" i="49"/>
  <c r="E137" i="49"/>
  <c r="D137" i="49"/>
  <c r="C137" i="49"/>
  <c r="B137" i="49"/>
  <c r="A137" i="49"/>
  <c r="G136" i="49"/>
  <c r="F136" i="49"/>
  <c r="E136" i="49"/>
  <c r="D136" i="49"/>
  <c r="C136" i="49"/>
  <c r="B136" i="49"/>
  <c r="A136" i="49"/>
  <c r="G135" i="49"/>
  <c r="F135" i="49"/>
  <c r="E135" i="49"/>
  <c r="D135" i="49"/>
  <c r="C135" i="49"/>
  <c r="B135" i="49"/>
  <c r="A135" i="49"/>
  <c r="G134" i="49"/>
  <c r="F134" i="49"/>
  <c r="E134" i="49"/>
  <c r="D134" i="49"/>
  <c r="C134" i="49"/>
  <c r="B134" i="49"/>
  <c r="A134" i="49"/>
  <c r="G133" i="49"/>
  <c r="F133" i="49"/>
  <c r="E133" i="49"/>
  <c r="D133" i="49"/>
  <c r="C133" i="49"/>
  <c r="B133" i="49"/>
  <c r="A133" i="49"/>
  <c r="G132" i="49"/>
  <c r="F132" i="49"/>
  <c r="E132" i="49"/>
  <c r="D132" i="49"/>
  <c r="C132" i="49"/>
  <c r="B132" i="49"/>
  <c r="A132" i="49"/>
  <c r="G131" i="49"/>
  <c r="F131" i="49"/>
  <c r="E131" i="49"/>
  <c r="D131" i="49"/>
  <c r="C131" i="49"/>
  <c r="B131" i="49"/>
  <c r="A131" i="49"/>
  <c r="G130" i="49"/>
  <c r="F130" i="49"/>
  <c r="E130" i="49"/>
  <c r="D130" i="49"/>
  <c r="C130" i="49"/>
  <c r="B130" i="49"/>
  <c r="A130" i="49"/>
  <c r="G129" i="49"/>
  <c r="F129" i="49"/>
  <c r="E129" i="49"/>
  <c r="D129" i="49"/>
  <c r="C129" i="49"/>
  <c r="B129" i="49"/>
  <c r="A129" i="49"/>
  <c r="G128" i="49"/>
  <c r="F128" i="49"/>
  <c r="E128" i="49"/>
  <c r="D128" i="49"/>
  <c r="C128" i="49"/>
  <c r="B128" i="49"/>
  <c r="A128" i="49"/>
  <c r="G127" i="49"/>
  <c r="F127" i="49"/>
  <c r="E127" i="49"/>
  <c r="D127" i="49"/>
  <c r="C127" i="49"/>
  <c r="B127" i="49"/>
  <c r="A127" i="49"/>
  <c r="G126" i="49"/>
  <c r="F126" i="49"/>
  <c r="E126" i="49"/>
  <c r="D126" i="49"/>
  <c r="C126" i="49"/>
  <c r="B126" i="49"/>
  <c r="A126" i="49"/>
  <c r="G125" i="49"/>
  <c r="F125" i="49"/>
  <c r="E125" i="49"/>
  <c r="D125" i="49"/>
  <c r="C125" i="49"/>
  <c r="B125" i="49"/>
  <c r="A125" i="49"/>
  <c r="G124" i="49"/>
  <c r="F124" i="49"/>
  <c r="E124" i="49"/>
  <c r="D124" i="49"/>
  <c r="C124" i="49"/>
  <c r="B124" i="49"/>
  <c r="A124" i="49"/>
  <c r="G123" i="49"/>
  <c r="F123" i="49"/>
  <c r="E123" i="49"/>
  <c r="D123" i="49"/>
  <c r="C123" i="49"/>
  <c r="B123" i="49"/>
  <c r="A123" i="49"/>
  <c r="G122" i="49"/>
  <c r="F122" i="49"/>
  <c r="E122" i="49"/>
  <c r="D122" i="49"/>
  <c r="C122" i="49"/>
  <c r="B122" i="49"/>
  <c r="A122" i="49"/>
  <c r="G121" i="49"/>
  <c r="F121" i="49"/>
  <c r="E121" i="49"/>
  <c r="D121" i="49"/>
  <c r="C121" i="49"/>
  <c r="B121" i="49"/>
  <c r="A121" i="49"/>
  <c r="G120" i="49"/>
  <c r="F120" i="49"/>
  <c r="E120" i="49"/>
  <c r="D120" i="49"/>
  <c r="C120" i="49"/>
  <c r="B120" i="49"/>
  <c r="A120" i="49"/>
  <c r="G119" i="49"/>
  <c r="F119" i="49"/>
  <c r="E119" i="49"/>
  <c r="D119" i="49"/>
  <c r="C119" i="49"/>
  <c r="B119" i="49"/>
  <c r="A119" i="49"/>
  <c r="G118" i="49"/>
  <c r="F118" i="49"/>
  <c r="E118" i="49"/>
  <c r="D118" i="49"/>
  <c r="C118" i="49"/>
  <c r="B118" i="49"/>
  <c r="A118" i="49"/>
  <c r="G117" i="49"/>
  <c r="F117" i="49"/>
  <c r="E117" i="49"/>
  <c r="D117" i="49"/>
  <c r="C117" i="49"/>
  <c r="B117" i="49"/>
  <c r="A117" i="49"/>
  <c r="G116" i="49"/>
  <c r="F116" i="49"/>
  <c r="E116" i="49"/>
  <c r="D116" i="49"/>
  <c r="C116" i="49"/>
  <c r="B116" i="49"/>
  <c r="A116" i="49"/>
  <c r="G115" i="49"/>
  <c r="F115" i="49"/>
  <c r="E115" i="49"/>
  <c r="D115" i="49"/>
  <c r="C115" i="49"/>
  <c r="B115" i="49"/>
  <c r="A115" i="49"/>
  <c r="G114" i="49"/>
  <c r="F114" i="49"/>
  <c r="E114" i="49"/>
  <c r="D114" i="49"/>
  <c r="C114" i="49"/>
  <c r="B114" i="49"/>
  <c r="A114" i="49"/>
  <c r="G113" i="49"/>
  <c r="F113" i="49"/>
  <c r="E113" i="49"/>
  <c r="D113" i="49"/>
  <c r="C113" i="49"/>
  <c r="B113" i="49"/>
  <c r="A113" i="49"/>
  <c r="G112" i="49"/>
  <c r="F112" i="49"/>
  <c r="E112" i="49"/>
  <c r="D112" i="49"/>
  <c r="C112" i="49"/>
  <c r="B112" i="49"/>
  <c r="A112" i="49"/>
  <c r="G111" i="49"/>
  <c r="F111" i="49"/>
  <c r="E111" i="49"/>
  <c r="D111" i="49"/>
  <c r="C111" i="49"/>
  <c r="B111" i="49"/>
  <c r="A111" i="49"/>
  <c r="G110" i="49"/>
  <c r="F110" i="49"/>
  <c r="E110" i="49"/>
  <c r="D110" i="49"/>
  <c r="C110" i="49"/>
  <c r="B110" i="49"/>
  <c r="A110" i="49"/>
  <c r="G109" i="49"/>
  <c r="F109" i="49"/>
  <c r="E109" i="49"/>
  <c r="D109" i="49"/>
  <c r="C109" i="49"/>
  <c r="B109" i="49"/>
  <c r="A109" i="49"/>
  <c r="G108" i="49"/>
  <c r="F108" i="49"/>
  <c r="E108" i="49"/>
  <c r="D108" i="49"/>
  <c r="C108" i="49"/>
  <c r="B108" i="49"/>
  <c r="A108" i="49"/>
  <c r="G107" i="49"/>
  <c r="F107" i="49"/>
  <c r="E107" i="49"/>
  <c r="D107" i="49"/>
  <c r="C107" i="49"/>
  <c r="B107" i="49"/>
  <c r="A107" i="49"/>
  <c r="G106" i="49"/>
  <c r="F106" i="49"/>
  <c r="E106" i="49"/>
  <c r="D106" i="49"/>
  <c r="C106" i="49"/>
  <c r="B106" i="49"/>
  <c r="A106" i="49"/>
  <c r="G105" i="49"/>
  <c r="F105" i="49"/>
  <c r="E105" i="49"/>
  <c r="D105" i="49"/>
  <c r="C105" i="49"/>
  <c r="B105" i="49"/>
  <c r="A105" i="49"/>
  <c r="G104" i="49"/>
  <c r="F104" i="49"/>
  <c r="E104" i="49"/>
  <c r="D104" i="49"/>
  <c r="C104" i="49"/>
  <c r="B104" i="49"/>
  <c r="A104" i="49"/>
  <c r="G103" i="49"/>
  <c r="F103" i="49"/>
  <c r="E103" i="49"/>
  <c r="D103" i="49"/>
  <c r="C103" i="49"/>
  <c r="B103" i="49"/>
  <c r="A103" i="49"/>
  <c r="G102" i="49"/>
  <c r="F102" i="49"/>
  <c r="E102" i="49"/>
  <c r="D102" i="49"/>
  <c r="C102" i="49"/>
  <c r="B102" i="49"/>
  <c r="A102" i="49"/>
  <c r="G101" i="49"/>
  <c r="F101" i="49"/>
  <c r="E101" i="49"/>
  <c r="D101" i="49"/>
  <c r="C101" i="49"/>
  <c r="B101" i="49"/>
  <c r="A101" i="49"/>
  <c r="G100" i="49"/>
  <c r="F100" i="49"/>
  <c r="E100" i="49"/>
  <c r="D100" i="49"/>
  <c r="C100" i="49"/>
  <c r="B100" i="49"/>
  <c r="A100" i="49"/>
  <c r="G99" i="49"/>
  <c r="F99" i="49"/>
  <c r="E99" i="49"/>
  <c r="D99" i="49"/>
  <c r="C99" i="49"/>
  <c r="B99" i="49"/>
  <c r="A99" i="49"/>
  <c r="G98" i="49"/>
  <c r="F98" i="49"/>
  <c r="E98" i="49"/>
  <c r="D98" i="49"/>
  <c r="C98" i="49"/>
  <c r="B98" i="49"/>
  <c r="A98" i="49"/>
  <c r="G97" i="49"/>
  <c r="F97" i="49"/>
  <c r="E97" i="49"/>
  <c r="D97" i="49"/>
  <c r="C97" i="49"/>
  <c r="B97" i="49"/>
  <c r="A97" i="49"/>
  <c r="G96" i="49"/>
  <c r="F96" i="49"/>
  <c r="E96" i="49"/>
  <c r="D96" i="49"/>
  <c r="C96" i="49"/>
  <c r="B96" i="49"/>
  <c r="A96" i="49"/>
  <c r="G95" i="49"/>
  <c r="F95" i="49"/>
  <c r="E95" i="49"/>
  <c r="D95" i="49"/>
  <c r="C95" i="49"/>
  <c r="B95" i="49"/>
  <c r="A95" i="49"/>
  <c r="G94" i="49"/>
  <c r="F94" i="49"/>
  <c r="E94" i="49"/>
  <c r="D94" i="49"/>
  <c r="C94" i="49"/>
  <c r="B94" i="49"/>
  <c r="A94" i="49"/>
  <c r="G93" i="49"/>
  <c r="F93" i="49"/>
  <c r="E93" i="49"/>
  <c r="D93" i="49"/>
  <c r="C93" i="49"/>
  <c r="B93" i="49"/>
  <c r="A93" i="49"/>
  <c r="G92" i="49"/>
  <c r="F92" i="49"/>
  <c r="E92" i="49"/>
  <c r="D92" i="49"/>
  <c r="C92" i="49"/>
  <c r="B92" i="49"/>
  <c r="A92" i="49"/>
  <c r="G91" i="49"/>
  <c r="F91" i="49"/>
  <c r="E91" i="49"/>
  <c r="D91" i="49"/>
  <c r="C91" i="49"/>
  <c r="B91" i="49"/>
  <c r="A91" i="49"/>
  <c r="G90" i="49"/>
  <c r="F90" i="49"/>
  <c r="E90" i="49"/>
  <c r="D90" i="49"/>
  <c r="C90" i="49"/>
  <c r="B90" i="49"/>
  <c r="A90" i="49"/>
  <c r="G88" i="49"/>
  <c r="F88" i="49"/>
  <c r="E88" i="49"/>
  <c r="D88" i="49"/>
  <c r="C88" i="49"/>
  <c r="B88" i="49"/>
  <c r="A88" i="49"/>
  <c r="G87" i="49"/>
  <c r="F87" i="49"/>
  <c r="E87" i="49"/>
  <c r="D87" i="49"/>
  <c r="C87" i="49"/>
  <c r="B87" i="49"/>
  <c r="A87" i="49"/>
  <c r="G86" i="49"/>
  <c r="F86" i="49"/>
  <c r="E86" i="49"/>
  <c r="D86" i="49"/>
  <c r="C86" i="49"/>
  <c r="B86" i="49"/>
  <c r="A86" i="49"/>
  <c r="G85" i="49"/>
  <c r="F85" i="49"/>
  <c r="E85" i="49"/>
  <c r="D85" i="49"/>
  <c r="C85" i="49"/>
  <c r="B85" i="49"/>
  <c r="A85" i="49"/>
  <c r="G84" i="49"/>
  <c r="F84" i="49"/>
  <c r="E84" i="49"/>
  <c r="D84" i="49"/>
  <c r="C84" i="49"/>
  <c r="B84" i="49"/>
  <c r="A84" i="49"/>
  <c r="G83" i="49"/>
  <c r="F83" i="49"/>
  <c r="E83" i="49"/>
  <c r="D83" i="49"/>
  <c r="C83" i="49"/>
  <c r="B83" i="49"/>
  <c r="A83" i="49"/>
  <c r="G82" i="49"/>
  <c r="F82" i="49"/>
  <c r="E82" i="49"/>
  <c r="D82" i="49"/>
  <c r="C82" i="49"/>
  <c r="B82" i="49"/>
  <c r="A82" i="49"/>
  <c r="G81" i="49"/>
  <c r="F81" i="49"/>
  <c r="E81" i="49"/>
  <c r="D81" i="49"/>
  <c r="C81" i="49"/>
  <c r="B81" i="49"/>
  <c r="A81" i="49"/>
  <c r="G80" i="49"/>
  <c r="F80" i="49"/>
  <c r="E80" i="49"/>
  <c r="D80" i="49"/>
  <c r="C80" i="49"/>
  <c r="B80" i="49"/>
  <c r="A80" i="49"/>
  <c r="G79" i="49"/>
  <c r="F79" i="49"/>
  <c r="E79" i="49"/>
  <c r="D79" i="49"/>
  <c r="C79" i="49"/>
  <c r="B79" i="49"/>
  <c r="A79" i="49"/>
  <c r="G78" i="49"/>
  <c r="F78" i="49"/>
  <c r="E78" i="49"/>
  <c r="D78" i="49"/>
  <c r="C78" i="49"/>
  <c r="B78" i="49"/>
  <c r="A78" i="49"/>
  <c r="G77" i="49"/>
  <c r="F77" i="49"/>
  <c r="E77" i="49"/>
  <c r="D77" i="49"/>
  <c r="C77" i="49"/>
  <c r="B77" i="49"/>
  <c r="A77" i="49"/>
  <c r="G76" i="49"/>
  <c r="F76" i="49"/>
  <c r="E76" i="49"/>
  <c r="D76" i="49"/>
  <c r="C76" i="49"/>
  <c r="B76" i="49"/>
  <c r="A76" i="49"/>
  <c r="G75" i="49"/>
  <c r="F75" i="49"/>
  <c r="E75" i="49"/>
  <c r="D75" i="49"/>
  <c r="C75" i="49"/>
  <c r="B75" i="49"/>
  <c r="A75" i="49"/>
  <c r="G74" i="49"/>
  <c r="F74" i="49"/>
  <c r="E74" i="49"/>
  <c r="D74" i="49"/>
  <c r="C74" i="49"/>
  <c r="B74" i="49"/>
  <c r="A74" i="49"/>
  <c r="G73" i="49"/>
  <c r="F73" i="49"/>
  <c r="E73" i="49"/>
  <c r="D73" i="49"/>
  <c r="C73" i="49"/>
  <c r="B73" i="49"/>
  <c r="A73" i="49"/>
  <c r="G72" i="49"/>
  <c r="F72" i="49"/>
  <c r="E72" i="49"/>
  <c r="D72" i="49"/>
  <c r="C72" i="49"/>
  <c r="B72" i="49"/>
  <c r="A72" i="49"/>
  <c r="G71" i="49"/>
  <c r="F71" i="49"/>
  <c r="E71" i="49"/>
  <c r="D71" i="49"/>
  <c r="C71" i="49"/>
  <c r="B71" i="49"/>
  <c r="A71" i="49"/>
  <c r="G70" i="49"/>
  <c r="F70" i="49"/>
  <c r="E70" i="49"/>
  <c r="D70" i="49"/>
  <c r="C70" i="49"/>
  <c r="B70" i="49"/>
  <c r="A70" i="49"/>
  <c r="G69" i="49"/>
  <c r="F69" i="49"/>
  <c r="E69" i="49"/>
  <c r="D69" i="49"/>
  <c r="C69" i="49"/>
  <c r="B69" i="49"/>
  <c r="A69" i="49"/>
  <c r="G68" i="49"/>
  <c r="F68" i="49"/>
  <c r="E68" i="49"/>
  <c r="D68" i="49"/>
  <c r="C68" i="49"/>
  <c r="B68" i="49"/>
  <c r="A68" i="49"/>
  <c r="G67" i="49"/>
  <c r="F67" i="49"/>
  <c r="E67" i="49"/>
  <c r="D67" i="49"/>
  <c r="C67" i="49"/>
  <c r="B67" i="49"/>
  <c r="A67" i="49"/>
  <c r="G66" i="49"/>
  <c r="F66" i="49"/>
  <c r="E66" i="49"/>
  <c r="D66" i="49"/>
  <c r="C66" i="49"/>
  <c r="B66" i="49"/>
  <c r="A66" i="49"/>
  <c r="G65" i="49"/>
  <c r="F65" i="49"/>
  <c r="E65" i="49"/>
  <c r="D65" i="49"/>
  <c r="C65" i="49"/>
  <c r="B65" i="49"/>
  <c r="A65" i="49"/>
  <c r="G64" i="49"/>
  <c r="F64" i="49"/>
  <c r="E64" i="49"/>
  <c r="D64" i="49"/>
  <c r="C64" i="49"/>
  <c r="B64" i="49"/>
  <c r="A64" i="49"/>
  <c r="G63" i="49"/>
  <c r="F63" i="49"/>
  <c r="E63" i="49"/>
  <c r="D63" i="49"/>
  <c r="C63" i="49"/>
  <c r="B63" i="49"/>
  <c r="A63" i="49"/>
  <c r="G62" i="49"/>
  <c r="F62" i="49"/>
  <c r="E62" i="49"/>
  <c r="D62" i="49"/>
  <c r="C62" i="49"/>
  <c r="B62" i="49"/>
  <c r="A62" i="49"/>
  <c r="G61" i="49"/>
  <c r="F61" i="49"/>
  <c r="E61" i="49"/>
  <c r="D61" i="49"/>
  <c r="C61" i="49"/>
  <c r="B61" i="49"/>
  <c r="A61" i="49"/>
  <c r="G60" i="49"/>
  <c r="F60" i="49"/>
  <c r="E60" i="49"/>
  <c r="D60" i="49"/>
  <c r="C60" i="49"/>
  <c r="B60" i="49"/>
  <c r="A60" i="49"/>
  <c r="G59" i="49"/>
  <c r="F59" i="49"/>
  <c r="E59" i="49"/>
  <c r="D59" i="49"/>
  <c r="C59" i="49"/>
  <c r="B59" i="49"/>
  <c r="A59" i="49"/>
  <c r="G58" i="49"/>
  <c r="F58" i="49"/>
  <c r="E58" i="49"/>
  <c r="D58" i="49"/>
  <c r="C58" i="49"/>
  <c r="B58" i="49"/>
  <c r="A58" i="49"/>
  <c r="G57" i="49"/>
  <c r="F57" i="49"/>
  <c r="E57" i="49"/>
  <c r="D57" i="49"/>
  <c r="C57" i="49"/>
  <c r="B57" i="49"/>
  <c r="A57" i="49"/>
  <c r="G56" i="49"/>
  <c r="F56" i="49"/>
  <c r="E56" i="49"/>
  <c r="D56" i="49"/>
  <c r="C56" i="49"/>
  <c r="B56" i="49"/>
  <c r="A56" i="49"/>
  <c r="G55" i="49"/>
  <c r="F55" i="49"/>
  <c r="E55" i="49"/>
  <c r="D55" i="49"/>
  <c r="C55" i="49"/>
  <c r="B55" i="49"/>
  <c r="A55" i="49"/>
  <c r="G54" i="49"/>
  <c r="F54" i="49"/>
  <c r="E54" i="49"/>
  <c r="D54" i="49"/>
  <c r="C54" i="49"/>
  <c r="B54" i="49"/>
  <c r="A54" i="49"/>
  <c r="G53" i="49"/>
  <c r="F53" i="49"/>
  <c r="E53" i="49"/>
  <c r="D53" i="49"/>
  <c r="C53" i="49"/>
  <c r="B53" i="49"/>
  <c r="A53" i="49"/>
  <c r="G52" i="49"/>
  <c r="F52" i="49"/>
  <c r="E52" i="49"/>
  <c r="D52" i="49"/>
  <c r="C52" i="49"/>
  <c r="B52" i="49"/>
  <c r="A52" i="49"/>
  <c r="G51" i="49"/>
  <c r="F51" i="49"/>
  <c r="E51" i="49"/>
  <c r="D51" i="49"/>
  <c r="C51" i="49"/>
  <c r="B51" i="49"/>
  <c r="A51" i="49"/>
  <c r="G50" i="49"/>
  <c r="F50" i="49"/>
  <c r="E50" i="49"/>
  <c r="D50" i="49"/>
  <c r="C50" i="49"/>
  <c r="B50" i="49"/>
  <c r="A50" i="49"/>
  <c r="G49" i="49"/>
  <c r="F49" i="49"/>
  <c r="E49" i="49"/>
  <c r="D49" i="49"/>
  <c r="C49" i="49"/>
  <c r="B49" i="49"/>
  <c r="A49" i="49"/>
  <c r="G48" i="49"/>
  <c r="F48" i="49"/>
  <c r="E48" i="49"/>
  <c r="D48" i="49"/>
  <c r="C48" i="49"/>
  <c r="B48" i="49"/>
  <c r="A48" i="49"/>
  <c r="G47" i="49"/>
  <c r="F47" i="49"/>
  <c r="E47" i="49"/>
  <c r="D47" i="49"/>
  <c r="C47" i="49"/>
  <c r="B47" i="49"/>
  <c r="A47" i="49"/>
  <c r="G46" i="49"/>
  <c r="F46" i="49"/>
  <c r="E46" i="49"/>
  <c r="D46" i="49"/>
  <c r="C46" i="49"/>
  <c r="B46" i="49"/>
  <c r="A46" i="49"/>
  <c r="G45" i="49"/>
  <c r="F45" i="49"/>
  <c r="E45" i="49"/>
  <c r="D45" i="49"/>
  <c r="C45" i="49"/>
  <c r="B45" i="49"/>
  <c r="A45" i="49"/>
  <c r="G44" i="49"/>
  <c r="F44" i="49"/>
  <c r="E44" i="49"/>
  <c r="D44" i="49"/>
  <c r="C44" i="49"/>
  <c r="B44" i="49"/>
  <c r="A44" i="49"/>
  <c r="G43" i="49"/>
  <c r="F43" i="49"/>
  <c r="E43" i="49"/>
  <c r="D43" i="49"/>
  <c r="C43" i="49"/>
  <c r="B43" i="49"/>
  <c r="A43" i="49"/>
  <c r="G42" i="49"/>
  <c r="F42" i="49"/>
  <c r="E42" i="49"/>
  <c r="D42" i="49"/>
  <c r="C42" i="49"/>
  <c r="B42" i="49"/>
  <c r="A42" i="49"/>
  <c r="G41" i="49"/>
  <c r="F41" i="49"/>
  <c r="E41" i="49"/>
  <c r="D41" i="49"/>
  <c r="C41" i="49"/>
  <c r="B41" i="49"/>
  <c r="A41" i="49"/>
  <c r="G40" i="49"/>
  <c r="F40" i="49"/>
  <c r="E40" i="49"/>
  <c r="D40" i="49"/>
  <c r="C40" i="49"/>
  <c r="B40" i="49"/>
  <c r="A40" i="49"/>
  <c r="G39" i="49"/>
  <c r="F39" i="49"/>
  <c r="E39" i="49"/>
  <c r="D39" i="49"/>
  <c r="C39" i="49"/>
  <c r="B39" i="49"/>
  <c r="A39" i="49"/>
  <c r="G38" i="49"/>
  <c r="F38" i="49"/>
  <c r="E38" i="49"/>
  <c r="D38" i="49"/>
  <c r="C38" i="49"/>
  <c r="B38" i="49"/>
  <c r="A38" i="49"/>
  <c r="G37" i="49"/>
  <c r="F37" i="49"/>
  <c r="E37" i="49"/>
  <c r="D37" i="49"/>
  <c r="C37" i="49"/>
  <c r="B37" i="49"/>
  <c r="A37" i="49"/>
  <c r="G36" i="49"/>
  <c r="F36" i="49"/>
  <c r="E36" i="49"/>
  <c r="D36" i="49"/>
  <c r="C36" i="49"/>
  <c r="B36" i="49"/>
  <c r="A36" i="49"/>
  <c r="G35" i="49"/>
  <c r="F35" i="49"/>
  <c r="E35" i="49"/>
  <c r="D35" i="49"/>
  <c r="C35" i="49"/>
  <c r="B35" i="49"/>
  <c r="A35" i="49"/>
  <c r="G34" i="49"/>
  <c r="F34" i="49"/>
  <c r="E34" i="49"/>
  <c r="D34" i="49"/>
  <c r="C34" i="49"/>
  <c r="B34" i="49"/>
  <c r="A34" i="49"/>
  <c r="G33" i="49"/>
  <c r="F33" i="49"/>
  <c r="E33" i="49"/>
  <c r="D33" i="49"/>
  <c r="C33" i="49"/>
  <c r="B33" i="49"/>
  <c r="A33" i="49"/>
  <c r="G32" i="49"/>
  <c r="F32" i="49"/>
  <c r="E32" i="49"/>
  <c r="D32" i="49"/>
  <c r="C32" i="49"/>
  <c r="B32" i="49"/>
  <c r="A32" i="49"/>
  <c r="G31" i="49"/>
  <c r="F31" i="49"/>
  <c r="E31" i="49"/>
  <c r="D31" i="49"/>
  <c r="C31" i="49"/>
  <c r="B31" i="49"/>
  <c r="A31" i="49"/>
  <c r="G30" i="49"/>
  <c r="F30" i="49"/>
  <c r="E30" i="49"/>
  <c r="D30" i="49"/>
  <c r="C30" i="49"/>
  <c r="B30" i="49"/>
  <c r="A30" i="49"/>
  <c r="G29" i="49"/>
  <c r="F29" i="49"/>
  <c r="E29" i="49"/>
  <c r="D29" i="49"/>
  <c r="C29" i="49"/>
  <c r="B29" i="49"/>
  <c r="A29" i="49"/>
  <c r="G28" i="49"/>
  <c r="F28" i="49"/>
  <c r="E28" i="49"/>
  <c r="D28" i="49"/>
  <c r="C28" i="49"/>
  <c r="B28" i="49"/>
  <c r="A28" i="49"/>
  <c r="G27" i="49"/>
  <c r="F27" i="49"/>
  <c r="E27" i="49"/>
  <c r="D27" i="49"/>
  <c r="C27" i="49"/>
  <c r="B27" i="49"/>
  <c r="A27" i="49"/>
  <c r="G26" i="49"/>
  <c r="F26" i="49"/>
  <c r="E26" i="49"/>
  <c r="D26" i="49"/>
  <c r="C26" i="49"/>
  <c r="B26" i="49"/>
  <c r="A26" i="49"/>
  <c r="G25" i="49"/>
  <c r="F25" i="49"/>
  <c r="E25" i="49"/>
  <c r="D25" i="49"/>
  <c r="C25" i="49"/>
  <c r="B25" i="49"/>
  <c r="A25" i="49"/>
  <c r="G24" i="49"/>
  <c r="F24" i="49"/>
  <c r="E24" i="49"/>
  <c r="D24" i="49"/>
  <c r="C24" i="49"/>
  <c r="B24" i="49"/>
  <c r="A24" i="49"/>
  <c r="G23" i="49"/>
  <c r="F23" i="49"/>
  <c r="E23" i="49"/>
  <c r="D23" i="49"/>
  <c r="C23" i="49"/>
  <c r="B23" i="49"/>
  <c r="A23" i="49"/>
  <c r="G22" i="49"/>
  <c r="F22" i="49"/>
  <c r="E22" i="49"/>
  <c r="D22" i="49"/>
  <c r="C22" i="49"/>
  <c r="B22" i="49"/>
  <c r="A22" i="49"/>
  <c r="G21" i="49"/>
  <c r="F21" i="49"/>
  <c r="E21" i="49"/>
  <c r="D21" i="49"/>
  <c r="C21" i="49"/>
  <c r="B21" i="49"/>
  <c r="A21" i="49"/>
  <c r="G20" i="49"/>
  <c r="F20" i="49"/>
  <c r="E20" i="49"/>
  <c r="D20" i="49"/>
  <c r="C20" i="49"/>
  <c r="B20" i="49"/>
  <c r="A20" i="49"/>
  <c r="G19" i="49"/>
  <c r="F19" i="49"/>
  <c r="E19" i="49"/>
  <c r="D19" i="49"/>
  <c r="C19" i="49"/>
  <c r="B19" i="49"/>
  <c r="A19" i="49"/>
  <c r="G18" i="49"/>
  <c r="F18" i="49"/>
  <c r="E18" i="49"/>
  <c r="D18" i="49"/>
  <c r="C18" i="49"/>
  <c r="B18" i="49"/>
  <c r="A18" i="49"/>
  <c r="G17" i="49"/>
  <c r="F17" i="49"/>
  <c r="E17" i="49"/>
  <c r="D17" i="49"/>
  <c r="C17" i="49"/>
  <c r="B17" i="49"/>
  <c r="A17" i="49"/>
  <c r="G16" i="49"/>
  <c r="F16" i="49"/>
  <c r="E16" i="49"/>
  <c r="D16" i="49"/>
  <c r="C16" i="49"/>
  <c r="B16" i="49"/>
  <c r="A16" i="49"/>
  <c r="G15" i="49"/>
  <c r="F15" i="49"/>
  <c r="E15" i="49"/>
  <c r="D15" i="49"/>
  <c r="C15" i="49"/>
  <c r="B15" i="49"/>
  <c r="A15" i="49"/>
  <c r="G14" i="49"/>
  <c r="F14" i="49"/>
  <c r="E14" i="49"/>
  <c r="D14" i="49"/>
  <c r="C14" i="49"/>
  <c r="B14" i="49"/>
  <c r="A14" i="49"/>
  <c r="G13" i="49"/>
  <c r="F13" i="49"/>
  <c r="E13" i="49"/>
  <c r="D13" i="49"/>
  <c r="C13" i="49"/>
  <c r="B13" i="49"/>
  <c r="A13" i="49"/>
  <c r="G12" i="49"/>
  <c r="F12" i="49"/>
  <c r="E12" i="49"/>
  <c r="D12" i="49"/>
  <c r="C12" i="49"/>
  <c r="B12" i="49"/>
  <c r="A12" i="49"/>
  <c r="G11" i="49"/>
  <c r="F11" i="49"/>
  <c r="E11" i="49"/>
  <c r="D11" i="49"/>
  <c r="C11" i="49"/>
  <c r="B11" i="49"/>
  <c r="A11" i="49"/>
  <c r="G10" i="49"/>
  <c r="F10" i="49"/>
  <c r="E10" i="49"/>
  <c r="D10" i="49"/>
  <c r="C10" i="49"/>
  <c r="B10" i="49"/>
  <c r="A10" i="49"/>
  <c r="G9" i="49"/>
  <c r="F9" i="49"/>
  <c r="E9" i="49"/>
  <c r="D9" i="49"/>
  <c r="C9" i="49"/>
  <c r="B9" i="49"/>
  <c r="A9" i="49"/>
  <c r="G203" i="50"/>
  <c r="F203" i="50"/>
  <c r="E203" i="50"/>
  <c r="D203" i="50"/>
  <c r="C203" i="50"/>
  <c r="B203" i="50"/>
  <c r="A203" i="50"/>
  <c r="G202" i="50"/>
  <c r="F202" i="50"/>
  <c r="E202" i="50"/>
  <c r="D202" i="50"/>
  <c r="C202" i="50"/>
  <c r="B202" i="50"/>
  <c r="A202" i="50"/>
  <c r="G201" i="50"/>
  <c r="F201" i="50"/>
  <c r="E201" i="50"/>
  <c r="D201" i="50"/>
  <c r="C201" i="50"/>
  <c r="B201" i="50"/>
  <c r="A201" i="50"/>
  <c r="G200" i="50"/>
  <c r="F200" i="50"/>
  <c r="E200" i="50"/>
  <c r="D200" i="50"/>
  <c r="C200" i="50"/>
  <c r="B200" i="50"/>
  <c r="A200" i="50"/>
  <c r="G199" i="50"/>
  <c r="F199" i="50"/>
  <c r="E199" i="50"/>
  <c r="D199" i="50"/>
  <c r="C199" i="50"/>
  <c r="B199" i="50"/>
  <c r="A199" i="50"/>
  <c r="G198" i="50"/>
  <c r="F198" i="50"/>
  <c r="E198" i="50"/>
  <c r="D198" i="50"/>
  <c r="C198" i="50"/>
  <c r="B198" i="50"/>
  <c r="A198" i="50"/>
  <c r="G197" i="50"/>
  <c r="F197" i="50"/>
  <c r="E197" i="50"/>
  <c r="D197" i="50"/>
  <c r="C197" i="50"/>
  <c r="B197" i="50"/>
  <c r="A197" i="50"/>
  <c r="G196" i="50"/>
  <c r="F196" i="50"/>
  <c r="E196" i="50"/>
  <c r="D196" i="50"/>
  <c r="C196" i="50"/>
  <c r="B196" i="50"/>
  <c r="A196" i="50"/>
  <c r="G195" i="50"/>
  <c r="F195" i="50"/>
  <c r="E195" i="50"/>
  <c r="D195" i="50"/>
  <c r="C195" i="50"/>
  <c r="B195" i="50"/>
  <c r="A195" i="50"/>
  <c r="G194" i="50"/>
  <c r="F194" i="50"/>
  <c r="E194" i="50"/>
  <c r="D194" i="50"/>
  <c r="C194" i="50"/>
  <c r="B194" i="50"/>
  <c r="A194" i="50"/>
  <c r="G193" i="50"/>
  <c r="F193" i="50"/>
  <c r="E193" i="50"/>
  <c r="D193" i="50"/>
  <c r="C193" i="50"/>
  <c r="B193" i="50"/>
  <c r="A193" i="50"/>
  <c r="G192" i="50"/>
  <c r="F192" i="50"/>
  <c r="E192" i="50"/>
  <c r="D192" i="50"/>
  <c r="C192" i="50"/>
  <c r="B192" i="50"/>
  <c r="A192" i="50"/>
  <c r="G191" i="50"/>
  <c r="F191" i="50"/>
  <c r="E191" i="50"/>
  <c r="D191" i="50"/>
  <c r="C191" i="50"/>
  <c r="B191" i="50"/>
  <c r="A191" i="50"/>
  <c r="G190" i="50"/>
  <c r="F190" i="50"/>
  <c r="E190" i="50"/>
  <c r="D190" i="50"/>
  <c r="C190" i="50"/>
  <c r="B190" i="50"/>
  <c r="A190" i="50"/>
  <c r="G189" i="50"/>
  <c r="F189" i="50"/>
  <c r="E189" i="50"/>
  <c r="D189" i="50"/>
  <c r="C189" i="50"/>
  <c r="B189" i="50"/>
  <c r="A189" i="50"/>
  <c r="G188" i="50"/>
  <c r="F188" i="50"/>
  <c r="E188" i="50"/>
  <c r="D188" i="50"/>
  <c r="C188" i="50"/>
  <c r="B188" i="50"/>
  <c r="A188" i="50"/>
  <c r="G187" i="50"/>
  <c r="F187" i="50"/>
  <c r="E187" i="50"/>
  <c r="D187" i="50"/>
  <c r="C187" i="50"/>
  <c r="B187" i="50"/>
  <c r="A187" i="50"/>
  <c r="G186" i="50"/>
  <c r="F186" i="50"/>
  <c r="E186" i="50"/>
  <c r="D186" i="50"/>
  <c r="C186" i="50"/>
  <c r="B186" i="50"/>
  <c r="A186" i="50"/>
  <c r="G185" i="50"/>
  <c r="F185" i="50"/>
  <c r="E185" i="50"/>
  <c r="D185" i="50"/>
  <c r="C185" i="50"/>
  <c r="B185" i="50"/>
  <c r="A185" i="50"/>
  <c r="G184" i="50"/>
  <c r="F184" i="50"/>
  <c r="E184" i="50"/>
  <c r="D184" i="50"/>
  <c r="C184" i="50"/>
  <c r="B184" i="50"/>
  <c r="A184" i="50"/>
  <c r="G183" i="50"/>
  <c r="F183" i="50"/>
  <c r="E183" i="50"/>
  <c r="D183" i="50"/>
  <c r="C183" i="50"/>
  <c r="B183" i="50"/>
  <c r="A183" i="50"/>
  <c r="G182" i="50"/>
  <c r="F182" i="50"/>
  <c r="E182" i="50"/>
  <c r="D182" i="50"/>
  <c r="C182" i="50"/>
  <c r="B182" i="50"/>
  <c r="A182" i="50"/>
  <c r="G181" i="50"/>
  <c r="F181" i="50"/>
  <c r="E181" i="50"/>
  <c r="D181" i="50"/>
  <c r="C181" i="50"/>
  <c r="B181" i="50"/>
  <c r="A181" i="50"/>
  <c r="G180" i="50"/>
  <c r="F180" i="50"/>
  <c r="E180" i="50"/>
  <c r="D180" i="50"/>
  <c r="C180" i="50"/>
  <c r="B180" i="50"/>
  <c r="A180" i="50"/>
  <c r="G179" i="50"/>
  <c r="F179" i="50"/>
  <c r="E179" i="50"/>
  <c r="D179" i="50"/>
  <c r="C179" i="50"/>
  <c r="B179" i="50"/>
  <c r="A179" i="50"/>
  <c r="G178" i="50"/>
  <c r="F178" i="50"/>
  <c r="E178" i="50"/>
  <c r="D178" i="50"/>
  <c r="C178" i="50"/>
  <c r="B178" i="50"/>
  <c r="A178" i="50"/>
  <c r="G177" i="50"/>
  <c r="F177" i="50"/>
  <c r="E177" i="50"/>
  <c r="D177" i="50"/>
  <c r="C177" i="50"/>
  <c r="B177" i="50"/>
  <c r="A177" i="50"/>
  <c r="G176" i="50"/>
  <c r="F176" i="50"/>
  <c r="E176" i="50"/>
  <c r="D176" i="50"/>
  <c r="C176" i="50"/>
  <c r="B176" i="50"/>
  <c r="A176" i="50"/>
  <c r="G175" i="50"/>
  <c r="F175" i="50"/>
  <c r="E175" i="50"/>
  <c r="D175" i="50"/>
  <c r="C175" i="50"/>
  <c r="B175" i="50"/>
  <c r="A175" i="50"/>
  <c r="G174" i="50"/>
  <c r="F174" i="50"/>
  <c r="E174" i="50"/>
  <c r="D174" i="50"/>
  <c r="C174" i="50"/>
  <c r="B174" i="50"/>
  <c r="A174" i="50"/>
  <c r="G173" i="50"/>
  <c r="F173" i="50"/>
  <c r="E173" i="50"/>
  <c r="D173" i="50"/>
  <c r="C173" i="50"/>
  <c r="B173" i="50"/>
  <c r="A173" i="50"/>
  <c r="G172" i="50"/>
  <c r="F172" i="50"/>
  <c r="E172" i="50"/>
  <c r="D172" i="50"/>
  <c r="C172" i="50"/>
  <c r="B172" i="50"/>
  <c r="A172" i="50"/>
  <c r="G171" i="50"/>
  <c r="F171" i="50"/>
  <c r="E171" i="50"/>
  <c r="D171" i="50"/>
  <c r="C171" i="50"/>
  <c r="B171" i="50"/>
  <c r="A171" i="50"/>
  <c r="G170" i="50"/>
  <c r="F170" i="50"/>
  <c r="E170" i="50"/>
  <c r="D170" i="50"/>
  <c r="C170" i="50"/>
  <c r="B170" i="50"/>
  <c r="A170" i="50"/>
  <c r="G169" i="50"/>
  <c r="F169" i="50"/>
  <c r="E169" i="50"/>
  <c r="D169" i="50"/>
  <c r="C169" i="50"/>
  <c r="B169" i="50"/>
  <c r="A169" i="50"/>
  <c r="G168" i="50"/>
  <c r="F168" i="50"/>
  <c r="E168" i="50"/>
  <c r="D168" i="50"/>
  <c r="C168" i="50"/>
  <c r="B168" i="50"/>
  <c r="A168" i="50"/>
  <c r="G167" i="50"/>
  <c r="F167" i="50"/>
  <c r="E167" i="50"/>
  <c r="D167" i="50"/>
  <c r="C167" i="50"/>
  <c r="B167" i="50"/>
  <c r="A167" i="50"/>
  <c r="G166" i="50"/>
  <c r="F166" i="50"/>
  <c r="E166" i="50"/>
  <c r="D166" i="50"/>
  <c r="C166" i="50"/>
  <c r="B166" i="50"/>
  <c r="A166" i="50"/>
  <c r="G165" i="50"/>
  <c r="F165" i="50"/>
  <c r="E165" i="50"/>
  <c r="D165" i="50"/>
  <c r="C165" i="50"/>
  <c r="B165" i="50"/>
  <c r="A165" i="50"/>
  <c r="G164" i="50"/>
  <c r="F164" i="50"/>
  <c r="E164" i="50"/>
  <c r="D164" i="50"/>
  <c r="C164" i="50"/>
  <c r="B164" i="50"/>
  <c r="A164" i="50"/>
  <c r="G163" i="50"/>
  <c r="F163" i="50"/>
  <c r="E163" i="50"/>
  <c r="D163" i="50"/>
  <c r="C163" i="50"/>
  <c r="B163" i="50"/>
  <c r="A163" i="50"/>
  <c r="G162" i="50"/>
  <c r="F162" i="50"/>
  <c r="E162" i="50"/>
  <c r="D162" i="50"/>
  <c r="C162" i="50"/>
  <c r="B162" i="50"/>
  <c r="A162" i="50"/>
  <c r="G161" i="50"/>
  <c r="F161" i="50"/>
  <c r="E161" i="50"/>
  <c r="D161" i="50"/>
  <c r="C161" i="50"/>
  <c r="B161" i="50"/>
  <c r="A161" i="50"/>
  <c r="G160" i="50"/>
  <c r="F160" i="50"/>
  <c r="E160" i="50"/>
  <c r="D160" i="50"/>
  <c r="C160" i="50"/>
  <c r="B160" i="50"/>
  <c r="A160" i="50"/>
  <c r="G159" i="50"/>
  <c r="F159" i="50"/>
  <c r="E159" i="50"/>
  <c r="D159" i="50"/>
  <c r="C159" i="50"/>
  <c r="B159" i="50"/>
  <c r="A159" i="50"/>
  <c r="G158" i="50"/>
  <c r="F158" i="50"/>
  <c r="E158" i="50"/>
  <c r="D158" i="50"/>
  <c r="C158" i="50"/>
  <c r="B158" i="50"/>
  <c r="A158" i="50"/>
  <c r="G157" i="50"/>
  <c r="F157" i="50"/>
  <c r="E157" i="50"/>
  <c r="D157" i="50"/>
  <c r="C157" i="50"/>
  <c r="B157" i="50"/>
  <c r="A157" i="50"/>
  <c r="G156" i="50"/>
  <c r="F156" i="50"/>
  <c r="E156" i="50"/>
  <c r="D156" i="50"/>
  <c r="C156" i="50"/>
  <c r="B156" i="50"/>
  <c r="A156" i="50"/>
  <c r="G155" i="50"/>
  <c r="F155" i="50"/>
  <c r="E155" i="50"/>
  <c r="D155" i="50"/>
  <c r="C155" i="50"/>
  <c r="B155" i="50"/>
  <c r="A155" i="50"/>
  <c r="G154" i="50"/>
  <c r="F154" i="50"/>
  <c r="E154" i="50"/>
  <c r="D154" i="50"/>
  <c r="C154" i="50"/>
  <c r="B154" i="50"/>
  <c r="A154" i="50"/>
  <c r="G153" i="50"/>
  <c r="F153" i="50"/>
  <c r="E153" i="50"/>
  <c r="D153" i="50"/>
  <c r="C153" i="50"/>
  <c r="B153" i="50"/>
  <c r="A153" i="50"/>
  <c r="G148" i="50"/>
  <c r="F148" i="50"/>
  <c r="E148" i="50"/>
  <c r="D148" i="50"/>
  <c r="C148" i="50"/>
  <c r="B148" i="50"/>
  <c r="A148" i="50"/>
  <c r="G147" i="50"/>
  <c r="F147" i="50"/>
  <c r="E147" i="50"/>
  <c r="D147" i="50"/>
  <c r="C147" i="50"/>
  <c r="B147" i="50"/>
  <c r="A147" i="50"/>
  <c r="G146" i="50"/>
  <c r="F146" i="50"/>
  <c r="E146" i="50"/>
  <c r="D146" i="50"/>
  <c r="C146" i="50"/>
  <c r="B146" i="50"/>
  <c r="A146" i="50"/>
  <c r="G145" i="50"/>
  <c r="F145" i="50"/>
  <c r="E145" i="50"/>
  <c r="D145" i="50"/>
  <c r="C145" i="50"/>
  <c r="B145" i="50"/>
  <c r="A145" i="50"/>
  <c r="G144" i="50"/>
  <c r="F144" i="50"/>
  <c r="E144" i="50"/>
  <c r="D144" i="50"/>
  <c r="C144" i="50"/>
  <c r="B144" i="50"/>
  <c r="A144" i="50"/>
  <c r="G143" i="50"/>
  <c r="F143" i="50"/>
  <c r="E143" i="50"/>
  <c r="D143" i="50"/>
  <c r="C143" i="50"/>
  <c r="B143" i="50"/>
  <c r="A143" i="50"/>
  <c r="G142" i="50"/>
  <c r="F142" i="50"/>
  <c r="E142" i="50"/>
  <c r="D142" i="50"/>
  <c r="C142" i="50"/>
  <c r="B142" i="50"/>
  <c r="A142" i="50"/>
  <c r="G141" i="50"/>
  <c r="F141" i="50"/>
  <c r="E141" i="50"/>
  <c r="D141" i="50"/>
  <c r="C141" i="50"/>
  <c r="B141" i="50"/>
  <c r="A141" i="50"/>
  <c r="G140" i="50"/>
  <c r="F140" i="50"/>
  <c r="E140" i="50"/>
  <c r="D140" i="50"/>
  <c r="C140" i="50"/>
  <c r="B140" i="50"/>
  <c r="A140" i="50"/>
  <c r="G139" i="50"/>
  <c r="F139" i="50"/>
  <c r="E139" i="50"/>
  <c r="D139" i="50"/>
  <c r="C139" i="50"/>
  <c r="B139" i="50"/>
  <c r="A139" i="50"/>
  <c r="G138" i="50"/>
  <c r="F138" i="50"/>
  <c r="E138" i="50"/>
  <c r="D138" i="50"/>
  <c r="C138" i="50"/>
  <c r="B138" i="50"/>
  <c r="A138" i="50"/>
  <c r="G137" i="50"/>
  <c r="F137" i="50"/>
  <c r="E137" i="50"/>
  <c r="D137" i="50"/>
  <c r="C137" i="50"/>
  <c r="B137" i="50"/>
  <c r="A137" i="50"/>
  <c r="G136" i="50"/>
  <c r="F136" i="50"/>
  <c r="E136" i="50"/>
  <c r="D136" i="50"/>
  <c r="C136" i="50"/>
  <c r="B136" i="50"/>
  <c r="A136" i="50"/>
  <c r="G135" i="50"/>
  <c r="F135" i="50"/>
  <c r="E135" i="50"/>
  <c r="D135" i="50"/>
  <c r="C135" i="50"/>
  <c r="B135" i="50"/>
  <c r="A135" i="50"/>
  <c r="G134" i="50"/>
  <c r="F134" i="50"/>
  <c r="E134" i="50"/>
  <c r="D134" i="50"/>
  <c r="C134" i="50"/>
  <c r="B134" i="50"/>
  <c r="A134" i="50"/>
  <c r="G133" i="50"/>
  <c r="F133" i="50"/>
  <c r="E133" i="50"/>
  <c r="D133" i="50"/>
  <c r="C133" i="50"/>
  <c r="B133" i="50"/>
  <c r="A133" i="50"/>
  <c r="G132" i="50"/>
  <c r="F132" i="50"/>
  <c r="E132" i="50"/>
  <c r="D132" i="50"/>
  <c r="C132" i="50"/>
  <c r="B132" i="50"/>
  <c r="A132" i="50"/>
  <c r="G131" i="50"/>
  <c r="F131" i="50"/>
  <c r="E131" i="50"/>
  <c r="D131" i="50"/>
  <c r="C131" i="50"/>
  <c r="B131" i="50"/>
  <c r="A131" i="50"/>
  <c r="G130" i="50"/>
  <c r="F130" i="50"/>
  <c r="E130" i="50"/>
  <c r="D130" i="50"/>
  <c r="C130" i="50"/>
  <c r="B130" i="50"/>
  <c r="A130" i="50"/>
  <c r="G129" i="50"/>
  <c r="F129" i="50"/>
  <c r="E129" i="50"/>
  <c r="D129" i="50"/>
  <c r="C129" i="50"/>
  <c r="B129" i="50"/>
  <c r="A129" i="50"/>
  <c r="G128" i="50"/>
  <c r="F128" i="50"/>
  <c r="E128" i="50"/>
  <c r="D128" i="50"/>
  <c r="C128" i="50"/>
  <c r="B128" i="50"/>
  <c r="A128" i="50"/>
  <c r="G127" i="50"/>
  <c r="F127" i="50"/>
  <c r="E127" i="50"/>
  <c r="D127" i="50"/>
  <c r="C127" i="50"/>
  <c r="B127" i="50"/>
  <c r="A127" i="50"/>
  <c r="G126" i="50"/>
  <c r="F126" i="50"/>
  <c r="E126" i="50"/>
  <c r="D126" i="50"/>
  <c r="C126" i="50"/>
  <c r="B126" i="50"/>
  <c r="A126" i="50"/>
  <c r="G125" i="50"/>
  <c r="F125" i="50"/>
  <c r="E125" i="50"/>
  <c r="D125" i="50"/>
  <c r="C125" i="50"/>
  <c r="B125" i="50"/>
  <c r="A125" i="50"/>
  <c r="G124" i="50"/>
  <c r="F124" i="50"/>
  <c r="E124" i="50"/>
  <c r="D124" i="50"/>
  <c r="C124" i="50"/>
  <c r="B124" i="50"/>
  <c r="A124" i="50"/>
  <c r="G123" i="50"/>
  <c r="F123" i="50"/>
  <c r="E123" i="50"/>
  <c r="D123" i="50"/>
  <c r="C123" i="50"/>
  <c r="B123" i="50"/>
  <c r="A123" i="50"/>
  <c r="G122" i="50"/>
  <c r="F122" i="50"/>
  <c r="E122" i="50"/>
  <c r="D122" i="50"/>
  <c r="C122" i="50"/>
  <c r="B122" i="50"/>
  <c r="A122" i="50"/>
  <c r="G121" i="50"/>
  <c r="F121" i="50"/>
  <c r="E121" i="50"/>
  <c r="D121" i="50"/>
  <c r="C121" i="50"/>
  <c r="B121" i="50"/>
  <c r="A121" i="50"/>
  <c r="G120" i="50"/>
  <c r="F120" i="50"/>
  <c r="E120" i="50"/>
  <c r="D120" i="50"/>
  <c r="C120" i="50"/>
  <c r="B120" i="50"/>
  <c r="A120" i="50"/>
  <c r="G119" i="50"/>
  <c r="F119" i="50"/>
  <c r="E119" i="50"/>
  <c r="D119" i="50"/>
  <c r="C119" i="50"/>
  <c r="B119" i="50"/>
  <c r="A119" i="50"/>
  <c r="G118" i="50"/>
  <c r="F118" i="50"/>
  <c r="E118" i="50"/>
  <c r="D118" i="50"/>
  <c r="C118" i="50"/>
  <c r="B118" i="50"/>
  <c r="A118" i="50"/>
  <c r="G117" i="50"/>
  <c r="F117" i="50"/>
  <c r="E117" i="50"/>
  <c r="D117" i="50"/>
  <c r="C117" i="50"/>
  <c r="B117" i="50"/>
  <c r="A117" i="50"/>
  <c r="G116" i="50"/>
  <c r="F116" i="50"/>
  <c r="E116" i="50"/>
  <c r="D116" i="50"/>
  <c r="C116" i="50"/>
  <c r="B116" i="50"/>
  <c r="A116" i="50"/>
  <c r="G115" i="50"/>
  <c r="F115" i="50"/>
  <c r="E115" i="50"/>
  <c r="D115" i="50"/>
  <c r="C115" i="50"/>
  <c r="B115" i="50"/>
  <c r="A115" i="50"/>
  <c r="G114" i="50"/>
  <c r="F114" i="50"/>
  <c r="E114" i="50"/>
  <c r="D114" i="50"/>
  <c r="C114" i="50"/>
  <c r="B114" i="50"/>
  <c r="A114" i="50"/>
  <c r="G113" i="50"/>
  <c r="F113" i="50"/>
  <c r="E113" i="50"/>
  <c r="D113" i="50"/>
  <c r="C113" i="50"/>
  <c r="B113" i="50"/>
  <c r="A113" i="50"/>
  <c r="G112" i="50"/>
  <c r="F112" i="50"/>
  <c r="E112" i="50"/>
  <c r="D112" i="50"/>
  <c r="C112" i="50"/>
  <c r="B112" i="50"/>
  <c r="A112" i="50"/>
  <c r="G111" i="50"/>
  <c r="F111" i="50"/>
  <c r="E111" i="50"/>
  <c r="D111" i="50"/>
  <c r="C111" i="50"/>
  <c r="B111" i="50"/>
  <c r="A111" i="50"/>
  <c r="G110" i="50"/>
  <c r="F110" i="50"/>
  <c r="E110" i="50"/>
  <c r="D110" i="50"/>
  <c r="C110" i="50"/>
  <c r="B110" i="50"/>
  <c r="A110" i="50"/>
  <c r="G109" i="50"/>
  <c r="F109" i="50"/>
  <c r="E109" i="50"/>
  <c r="D109" i="50"/>
  <c r="C109" i="50"/>
  <c r="B109" i="50"/>
  <c r="A109" i="50"/>
  <c r="G108" i="50"/>
  <c r="F108" i="50"/>
  <c r="E108" i="50"/>
  <c r="D108" i="50"/>
  <c r="C108" i="50"/>
  <c r="B108" i="50"/>
  <c r="A108" i="50"/>
  <c r="G107" i="50"/>
  <c r="F107" i="50"/>
  <c r="E107" i="50"/>
  <c r="D107" i="50"/>
  <c r="C107" i="50"/>
  <c r="B107" i="50"/>
  <c r="A107" i="50"/>
  <c r="G106" i="50"/>
  <c r="F106" i="50"/>
  <c r="E106" i="50"/>
  <c r="D106" i="50"/>
  <c r="C106" i="50"/>
  <c r="B106" i="50"/>
  <c r="A106" i="50"/>
  <c r="G105" i="50"/>
  <c r="F105" i="50"/>
  <c r="E105" i="50"/>
  <c r="D105" i="50"/>
  <c r="C105" i="50"/>
  <c r="B105" i="50"/>
  <c r="A105" i="50"/>
  <c r="G104" i="50"/>
  <c r="F104" i="50"/>
  <c r="E104" i="50"/>
  <c r="D104" i="50"/>
  <c r="C104" i="50"/>
  <c r="B104" i="50"/>
  <c r="A104" i="50"/>
  <c r="G103" i="50"/>
  <c r="F103" i="50"/>
  <c r="E103" i="50"/>
  <c r="D103" i="50"/>
  <c r="C103" i="50"/>
  <c r="B103" i="50"/>
  <c r="A103" i="50"/>
  <c r="G102" i="50"/>
  <c r="F102" i="50"/>
  <c r="E102" i="50"/>
  <c r="D102" i="50"/>
  <c r="C102" i="50"/>
  <c r="B102" i="50"/>
  <c r="A102" i="50"/>
  <c r="G101" i="50"/>
  <c r="F101" i="50"/>
  <c r="E101" i="50"/>
  <c r="D101" i="50"/>
  <c r="C101" i="50"/>
  <c r="B101" i="50"/>
  <c r="A101" i="50"/>
  <c r="G100" i="50"/>
  <c r="F100" i="50"/>
  <c r="E100" i="50"/>
  <c r="D100" i="50"/>
  <c r="C100" i="50"/>
  <c r="B100" i="50"/>
  <c r="A100" i="50"/>
  <c r="G99" i="50"/>
  <c r="F99" i="50"/>
  <c r="E99" i="50"/>
  <c r="D99" i="50"/>
  <c r="C99" i="50"/>
  <c r="B99" i="50"/>
  <c r="A99" i="50"/>
  <c r="G98" i="50"/>
  <c r="F98" i="50"/>
  <c r="E98" i="50"/>
  <c r="D98" i="50"/>
  <c r="C98" i="50"/>
  <c r="B98" i="50"/>
  <c r="A98" i="50"/>
  <c r="G97" i="50"/>
  <c r="F97" i="50"/>
  <c r="E97" i="50"/>
  <c r="D97" i="50"/>
  <c r="C97" i="50"/>
  <c r="B97" i="50"/>
  <c r="A97" i="50"/>
  <c r="G96" i="50"/>
  <c r="F96" i="50"/>
  <c r="E96" i="50"/>
  <c r="D96" i="50"/>
  <c r="C96" i="50"/>
  <c r="B96" i="50"/>
  <c r="A96" i="50"/>
  <c r="G95" i="50"/>
  <c r="F95" i="50"/>
  <c r="E95" i="50"/>
  <c r="D95" i="50"/>
  <c r="C95" i="50"/>
  <c r="B95" i="50"/>
  <c r="A95" i="50"/>
  <c r="G94" i="50"/>
  <c r="F94" i="50"/>
  <c r="E94" i="50"/>
  <c r="D94" i="50"/>
  <c r="C94" i="50"/>
  <c r="B94" i="50"/>
  <c r="A94" i="50"/>
  <c r="G93" i="50"/>
  <c r="F93" i="50"/>
  <c r="E93" i="50"/>
  <c r="D93" i="50"/>
  <c r="C93" i="50"/>
  <c r="B93" i="50"/>
  <c r="A93" i="50"/>
  <c r="G92" i="50"/>
  <c r="F92" i="50"/>
  <c r="E92" i="50"/>
  <c r="D92" i="50"/>
  <c r="C92" i="50"/>
  <c r="B92" i="50"/>
  <c r="A92" i="50"/>
  <c r="G91" i="50"/>
  <c r="F91" i="50"/>
  <c r="E91" i="50"/>
  <c r="D91" i="50"/>
  <c r="C91" i="50"/>
  <c r="B91" i="50"/>
  <c r="A91" i="50"/>
  <c r="G90" i="50"/>
  <c r="F90" i="50"/>
  <c r="E90" i="50"/>
  <c r="D90" i="50"/>
  <c r="C90" i="50"/>
  <c r="B90" i="50"/>
  <c r="A90" i="50"/>
  <c r="G88" i="50"/>
  <c r="F88" i="50"/>
  <c r="E88" i="50"/>
  <c r="D88" i="50"/>
  <c r="C88" i="50"/>
  <c r="B88" i="50"/>
  <c r="A88" i="50"/>
  <c r="G87" i="50"/>
  <c r="F87" i="50"/>
  <c r="E87" i="50"/>
  <c r="D87" i="50"/>
  <c r="C87" i="50"/>
  <c r="B87" i="50"/>
  <c r="A87" i="50"/>
  <c r="G86" i="50"/>
  <c r="F86" i="50"/>
  <c r="E86" i="50"/>
  <c r="D86" i="50"/>
  <c r="C86" i="50"/>
  <c r="B86" i="50"/>
  <c r="A86" i="50"/>
  <c r="G85" i="50"/>
  <c r="F85" i="50"/>
  <c r="E85" i="50"/>
  <c r="D85" i="50"/>
  <c r="C85" i="50"/>
  <c r="B85" i="50"/>
  <c r="A85" i="50"/>
  <c r="G84" i="50"/>
  <c r="F84" i="50"/>
  <c r="E84" i="50"/>
  <c r="D84" i="50"/>
  <c r="C84" i="50"/>
  <c r="B84" i="50"/>
  <c r="A84" i="50"/>
  <c r="G83" i="50"/>
  <c r="F83" i="50"/>
  <c r="E83" i="50"/>
  <c r="D83" i="50"/>
  <c r="C83" i="50"/>
  <c r="B83" i="50"/>
  <c r="A83" i="50"/>
  <c r="G82" i="50"/>
  <c r="F82" i="50"/>
  <c r="E82" i="50"/>
  <c r="D82" i="50"/>
  <c r="C82" i="50"/>
  <c r="B82" i="50"/>
  <c r="A82" i="50"/>
  <c r="G81" i="50"/>
  <c r="F81" i="50"/>
  <c r="E81" i="50"/>
  <c r="D81" i="50"/>
  <c r="C81" i="50"/>
  <c r="B81" i="50"/>
  <c r="A81" i="50"/>
  <c r="G80" i="50"/>
  <c r="F80" i="50"/>
  <c r="E80" i="50"/>
  <c r="D80" i="50"/>
  <c r="C80" i="50"/>
  <c r="B80" i="50"/>
  <c r="A80" i="50"/>
  <c r="G79" i="50"/>
  <c r="F79" i="50"/>
  <c r="E79" i="50"/>
  <c r="D79" i="50"/>
  <c r="C79" i="50"/>
  <c r="B79" i="50"/>
  <c r="A79" i="50"/>
  <c r="G78" i="50"/>
  <c r="F78" i="50"/>
  <c r="E78" i="50"/>
  <c r="D78" i="50"/>
  <c r="C78" i="50"/>
  <c r="B78" i="50"/>
  <c r="A78" i="50"/>
  <c r="G77" i="50"/>
  <c r="F77" i="50"/>
  <c r="E77" i="50"/>
  <c r="D77" i="50"/>
  <c r="C77" i="50"/>
  <c r="B77" i="50"/>
  <c r="A77" i="50"/>
  <c r="G76" i="50"/>
  <c r="F76" i="50"/>
  <c r="E76" i="50"/>
  <c r="D76" i="50"/>
  <c r="C76" i="50"/>
  <c r="B76" i="50"/>
  <c r="A76" i="50"/>
  <c r="G75" i="50"/>
  <c r="F75" i="50"/>
  <c r="E75" i="50"/>
  <c r="D75" i="50"/>
  <c r="C75" i="50"/>
  <c r="B75" i="50"/>
  <c r="A75" i="50"/>
  <c r="G74" i="50"/>
  <c r="F74" i="50"/>
  <c r="E74" i="50"/>
  <c r="D74" i="50"/>
  <c r="C74" i="50"/>
  <c r="B74" i="50"/>
  <c r="A74" i="50"/>
  <c r="G73" i="50"/>
  <c r="F73" i="50"/>
  <c r="E73" i="50"/>
  <c r="D73" i="50"/>
  <c r="C73" i="50"/>
  <c r="B73" i="50"/>
  <c r="A73" i="50"/>
  <c r="G72" i="50"/>
  <c r="F72" i="50"/>
  <c r="E72" i="50"/>
  <c r="D72" i="50"/>
  <c r="C72" i="50"/>
  <c r="B72" i="50"/>
  <c r="A72" i="50"/>
  <c r="G71" i="50"/>
  <c r="F71" i="50"/>
  <c r="E71" i="50"/>
  <c r="D71" i="50"/>
  <c r="C71" i="50"/>
  <c r="B71" i="50"/>
  <c r="A71" i="50"/>
  <c r="G70" i="50"/>
  <c r="F70" i="50"/>
  <c r="E70" i="50"/>
  <c r="D70" i="50"/>
  <c r="C70" i="50"/>
  <c r="B70" i="50"/>
  <c r="A70" i="50"/>
  <c r="G69" i="50"/>
  <c r="F69" i="50"/>
  <c r="E69" i="50"/>
  <c r="D69" i="50"/>
  <c r="C69" i="50"/>
  <c r="B69" i="50"/>
  <c r="A69" i="50"/>
  <c r="G68" i="50"/>
  <c r="F68" i="50"/>
  <c r="E68" i="50"/>
  <c r="D68" i="50"/>
  <c r="C68" i="50"/>
  <c r="B68" i="50"/>
  <c r="A68" i="50"/>
  <c r="G67" i="50"/>
  <c r="F67" i="50"/>
  <c r="E67" i="50"/>
  <c r="D67" i="50"/>
  <c r="C67" i="50"/>
  <c r="B67" i="50"/>
  <c r="A67" i="50"/>
  <c r="G66" i="50"/>
  <c r="F66" i="50"/>
  <c r="E66" i="50"/>
  <c r="D66" i="50"/>
  <c r="C66" i="50"/>
  <c r="B66" i="50"/>
  <c r="A66" i="50"/>
  <c r="G65" i="50"/>
  <c r="F65" i="50"/>
  <c r="E65" i="50"/>
  <c r="D65" i="50"/>
  <c r="C65" i="50"/>
  <c r="B65" i="50"/>
  <c r="A65" i="50"/>
  <c r="G64" i="50"/>
  <c r="F64" i="50"/>
  <c r="E64" i="50"/>
  <c r="D64" i="50"/>
  <c r="C64" i="50"/>
  <c r="B64" i="50"/>
  <c r="A64" i="50"/>
  <c r="G63" i="50"/>
  <c r="F63" i="50"/>
  <c r="E63" i="50"/>
  <c r="D63" i="50"/>
  <c r="C63" i="50"/>
  <c r="B63" i="50"/>
  <c r="A63" i="50"/>
  <c r="G62" i="50"/>
  <c r="F62" i="50"/>
  <c r="E62" i="50"/>
  <c r="D62" i="50"/>
  <c r="C62" i="50"/>
  <c r="B62" i="50"/>
  <c r="A62" i="50"/>
  <c r="G61" i="50"/>
  <c r="F61" i="50"/>
  <c r="E61" i="50"/>
  <c r="D61" i="50"/>
  <c r="C61" i="50"/>
  <c r="B61" i="50"/>
  <c r="A61" i="50"/>
  <c r="G60" i="50"/>
  <c r="F60" i="50"/>
  <c r="E60" i="50"/>
  <c r="D60" i="50"/>
  <c r="C60" i="50"/>
  <c r="B60" i="50"/>
  <c r="A60" i="50"/>
  <c r="G59" i="50"/>
  <c r="F59" i="50"/>
  <c r="E59" i="50"/>
  <c r="D59" i="50"/>
  <c r="C59" i="50"/>
  <c r="B59" i="50"/>
  <c r="A59" i="50"/>
  <c r="G58" i="50"/>
  <c r="F58" i="50"/>
  <c r="E58" i="50"/>
  <c r="D58" i="50"/>
  <c r="C58" i="50"/>
  <c r="B58" i="50"/>
  <c r="A58" i="50"/>
  <c r="G57" i="50"/>
  <c r="F57" i="50"/>
  <c r="E57" i="50"/>
  <c r="D57" i="50"/>
  <c r="C57" i="50"/>
  <c r="B57" i="50"/>
  <c r="A57" i="50"/>
  <c r="G56" i="50"/>
  <c r="F56" i="50"/>
  <c r="E56" i="50"/>
  <c r="D56" i="50"/>
  <c r="C56" i="50"/>
  <c r="B56" i="50"/>
  <c r="A56" i="50"/>
  <c r="G55" i="50"/>
  <c r="F55" i="50"/>
  <c r="E55" i="50"/>
  <c r="D55" i="50"/>
  <c r="C55" i="50"/>
  <c r="B55" i="50"/>
  <c r="A55" i="50"/>
  <c r="G54" i="50"/>
  <c r="F54" i="50"/>
  <c r="E54" i="50"/>
  <c r="D54" i="50"/>
  <c r="C54" i="50"/>
  <c r="B54" i="50"/>
  <c r="A54" i="50"/>
  <c r="G53" i="50"/>
  <c r="F53" i="50"/>
  <c r="E53" i="50"/>
  <c r="D53" i="50"/>
  <c r="C53" i="50"/>
  <c r="B53" i="50"/>
  <c r="A53" i="50"/>
  <c r="G52" i="50"/>
  <c r="F52" i="50"/>
  <c r="E52" i="50"/>
  <c r="D52" i="50"/>
  <c r="C52" i="50"/>
  <c r="B52" i="50"/>
  <c r="A52" i="50"/>
  <c r="G51" i="50"/>
  <c r="F51" i="50"/>
  <c r="E51" i="50"/>
  <c r="D51" i="50"/>
  <c r="C51" i="50"/>
  <c r="B51" i="50"/>
  <c r="A51" i="50"/>
  <c r="G50" i="50"/>
  <c r="F50" i="50"/>
  <c r="E50" i="50"/>
  <c r="D50" i="50"/>
  <c r="C50" i="50"/>
  <c r="B50" i="50"/>
  <c r="A50" i="50"/>
  <c r="G49" i="50"/>
  <c r="F49" i="50"/>
  <c r="E49" i="50"/>
  <c r="D49" i="50"/>
  <c r="C49" i="50"/>
  <c r="B49" i="50"/>
  <c r="A49" i="50"/>
  <c r="G48" i="50"/>
  <c r="F48" i="50"/>
  <c r="E48" i="50"/>
  <c r="D48" i="50"/>
  <c r="C48" i="50"/>
  <c r="B48" i="50"/>
  <c r="A48" i="50"/>
  <c r="G47" i="50"/>
  <c r="F47" i="50"/>
  <c r="E47" i="50"/>
  <c r="D47" i="50"/>
  <c r="C47" i="50"/>
  <c r="B47" i="50"/>
  <c r="A47" i="50"/>
  <c r="G46" i="50"/>
  <c r="F46" i="50"/>
  <c r="E46" i="50"/>
  <c r="D46" i="50"/>
  <c r="C46" i="50"/>
  <c r="B46" i="50"/>
  <c r="A46" i="50"/>
  <c r="G45" i="50"/>
  <c r="F45" i="50"/>
  <c r="E45" i="50"/>
  <c r="D45" i="50"/>
  <c r="C45" i="50"/>
  <c r="B45" i="50"/>
  <c r="A45" i="50"/>
  <c r="G44" i="50"/>
  <c r="F44" i="50"/>
  <c r="E44" i="50"/>
  <c r="D44" i="50"/>
  <c r="C44" i="50"/>
  <c r="B44" i="50"/>
  <c r="A44" i="50"/>
  <c r="G43" i="50"/>
  <c r="F43" i="50"/>
  <c r="E43" i="50"/>
  <c r="D43" i="50"/>
  <c r="C43" i="50"/>
  <c r="B43" i="50"/>
  <c r="A43" i="50"/>
  <c r="G42" i="50"/>
  <c r="F42" i="50"/>
  <c r="E42" i="50"/>
  <c r="D42" i="50"/>
  <c r="C42" i="50"/>
  <c r="B42" i="50"/>
  <c r="A42" i="50"/>
  <c r="G41" i="50"/>
  <c r="F41" i="50"/>
  <c r="E41" i="50"/>
  <c r="D41" i="50"/>
  <c r="C41" i="50"/>
  <c r="B41" i="50"/>
  <c r="A41" i="50"/>
  <c r="G40" i="50"/>
  <c r="F40" i="50"/>
  <c r="E40" i="50"/>
  <c r="D40" i="50"/>
  <c r="C40" i="50"/>
  <c r="B40" i="50"/>
  <c r="A40" i="50"/>
  <c r="G39" i="50"/>
  <c r="F39" i="50"/>
  <c r="E39" i="50"/>
  <c r="D39" i="50"/>
  <c r="C39" i="50"/>
  <c r="B39" i="50"/>
  <c r="A39" i="50"/>
  <c r="G38" i="50"/>
  <c r="F38" i="50"/>
  <c r="E38" i="50"/>
  <c r="D38" i="50"/>
  <c r="C38" i="50"/>
  <c r="B38" i="50"/>
  <c r="A38" i="50"/>
  <c r="G37" i="50"/>
  <c r="F37" i="50"/>
  <c r="E37" i="50"/>
  <c r="D37" i="50"/>
  <c r="C37" i="50"/>
  <c r="B37" i="50"/>
  <c r="A37" i="50"/>
  <c r="G36" i="50"/>
  <c r="F36" i="50"/>
  <c r="E36" i="50"/>
  <c r="D36" i="50"/>
  <c r="C36" i="50"/>
  <c r="B36" i="50"/>
  <c r="A36" i="50"/>
  <c r="G35" i="50"/>
  <c r="F35" i="50"/>
  <c r="E35" i="50"/>
  <c r="D35" i="50"/>
  <c r="C35" i="50"/>
  <c r="B35" i="50"/>
  <c r="A35" i="50"/>
  <c r="G34" i="50"/>
  <c r="F34" i="50"/>
  <c r="E34" i="50"/>
  <c r="D34" i="50"/>
  <c r="C34" i="50"/>
  <c r="B34" i="50"/>
  <c r="A34" i="50"/>
  <c r="G33" i="50"/>
  <c r="F33" i="50"/>
  <c r="E33" i="50"/>
  <c r="D33" i="50"/>
  <c r="C33" i="50"/>
  <c r="B33" i="50"/>
  <c r="A33" i="50"/>
  <c r="G32" i="50"/>
  <c r="F32" i="50"/>
  <c r="E32" i="50"/>
  <c r="D32" i="50"/>
  <c r="C32" i="50"/>
  <c r="B32" i="50"/>
  <c r="A32" i="50"/>
  <c r="G31" i="50"/>
  <c r="F31" i="50"/>
  <c r="E31" i="50"/>
  <c r="D31" i="50"/>
  <c r="C31" i="50"/>
  <c r="B31" i="50"/>
  <c r="A31" i="50"/>
  <c r="G30" i="50"/>
  <c r="F30" i="50"/>
  <c r="E30" i="50"/>
  <c r="D30" i="50"/>
  <c r="C30" i="50"/>
  <c r="B30" i="50"/>
  <c r="A30" i="50"/>
  <c r="G29" i="50"/>
  <c r="F29" i="50"/>
  <c r="E29" i="50"/>
  <c r="D29" i="50"/>
  <c r="C29" i="50"/>
  <c r="B29" i="50"/>
  <c r="A29" i="50"/>
  <c r="G28" i="50"/>
  <c r="F28" i="50"/>
  <c r="E28" i="50"/>
  <c r="D28" i="50"/>
  <c r="C28" i="50"/>
  <c r="B28" i="50"/>
  <c r="A28" i="50"/>
  <c r="G27" i="50"/>
  <c r="F27" i="50"/>
  <c r="E27" i="50"/>
  <c r="D27" i="50"/>
  <c r="C27" i="50"/>
  <c r="B27" i="50"/>
  <c r="A27" i="50"/>
  <c r="G26" i="50"/>
  <c r="F26" i="50"/>
  <c r="E26" i="50"/>
  <c r="D26" i="50"/>
  <c r="C26" i="50"/>
  <c r="B26" i="50"/>
  <c r="A26" i="50"/>
  <c r="G25" i="50"/>
  <c r="F25" i="50"/>
  <c r="E25" i="50"/>
  <c r="D25" i="50"/>
  <c r="C25" i="50"/>
  <c r="B25" i="50"/>
  <c r="A25" i="50"/>
  <c r="G24" i="50"/>
  <c r="F24" i="50"/>
  <c r="E24" i="50"/>
  <c r="D24" i="50"/>
  <c r="C24" i="50"/>
  <c r="B24" i="50"/>
  <c r="A24" i="50"/>
  <c r="G23" i="50"/>
  <c r="F23" i="50"/>
  <c r="E23" i="50"/>
  <c r="D23" i="50"/>
  <c r="C23" i="50"/>
  <c r="B23" i="50"/>
  <c r="A23" i="50"/>
  <c r="G22" i="50"/>
  <c r="F22" i="50"/>
  <c r="E22" i="50"/>
  <c r="D22" i="50"/>
  <c r="C22" i="50"/>
  <c r="B22" i="50"/>
  <c r="A22" i="50"/>
  <c r="G21" i="50"/>
  <c r="F21" i="50"/>
  <c r="E21" i="50"/>
  <c r="D21" i="50"/>
  <c r="C21" i="50"/>
  <c r="B21" i="50"/>
  <c r="A21" i="50"/>
  <c r="G20" i="50"/>
  <c r="F20" i="50"/>
  <c r="E20" i="50"/>
  <c r="D20" i="50"/>
  <c r="C20" i="50"/>
  <c r="B20" i="50"/>
  <c r="A20" i="50"/>
  <c r="G19" i="50"/>
  <c r="F19" i="50"/>
  <c r="E19" i="50"/>
  <c r="D19" i="50"/>
  <c r="C19" i="50"/>
  <c r="B19" i="50"/>
  <c r="A19" i="50"/>
  <c r="G18" i="50"/>
  <c r="F18" i="50"/>
  <c r="E18" i="50"/>
  <c r="D18" i="50"/>
  <c r="C18" i="50"/>
  <c r="B18" i="50"/>
  <c r="A18" i="50"/>
  <c r="G17" i="50"/>
  <c r="F17" i="50"/>
  <c r="E17" i="50"/>
  <c r="D17" i="50"/>
  <c r="C17" i="50"/>
  <c r="B17" i="50"/>
  <c r="A17" i="50"/>
  <c r="G16" i="50"/>
  <c r="F16" i="50"/>
  <c r="E16" i="50"/>
  <c r="D16" i="50"/>
  <c r="C16" i="50"/>
  <c r="B16" i="50"/>
  <c r="A16" i="50"/>
  <c r="G15" i="50"/>
  <c r="F15" i="50"/>
  <c r="E15" i="50"/>
  <c r="D15" i="50"/>
  <c r="C15" i="50"/>
  <c r="B15" i="50"/>
  <c r="A15" i="50"/>
  <c r="G14" i="50"/>
  <c r="F14" i="50"/>
  <c r="E14" i="50"/>
  <c r="D14" i="50"/>
  <c r="C14" i="50"/>
  <c r="B14" i="50"/>
  <c r="A14" i="50"/>
  <c r="G13" i="50"/>
  <c r="F13" i="50"/>
  <c r="E13" i="50"/>
  <c r="D13" i="50"/>
  <c r="C13" i="50"/>
  <c r="B13" i="50"/>
  <c r="A13" i="50"/>
  <c r="G12" i="50"/>
  <c r="F12" i="50"/>
  <c r="E12" i="50"/>
  <c r="D12" i="50"/>
  <c r="C12" i="50"/>
  <c r="B12" i="50"/>
  <c r="A12" i="50"/>
  <c r="G11" i="50"/>
  <c r="F11" i="50"/>
  <c r="E11" i="50"/>
  <c r="D11" i="50"/>
  <c r="C11" i="50"/>
  <c r="B11" i="50"/>
  <c r="A11" i="50"/>
  <c r="G10" i="50"/>
  <c r="F10" i="50"/>
  <c r="E10" i="50"/>
  <c r="D10" i="50"/>
  <c r="C10" i="50"/>
  <c r="B10" i="50"/>
  <c r="A10" i="50"/>
  <c r="G9" i="50"/>
  <c r="F9" i="50"/>
  <c r="E9" i="50"/>
  <c r="D9" i="50"/>
  <c r="C9" i="50"/>
  <c r="B9" i="50"/>
  <c r="A9" i="50"/>
  <c r="G203" i="51"/>
  <c r="F203" i="51"/>
  <c r="E203" i="51"/>
  <c r="D203" i="51"/>
  <c r="C203" i="51"/>
  <c r="B203" i="51"/>
  <c r="A203" i="51"/>
  <c r="G202" i="51"/>
  <c r="F202" i="51"/>
  <c r="E202" i="51"/>
  <c r="D202" i="51"/>
  <c r="C202" i="51"/>
  <c r="B202" i="51"/>
  <c r="A202" i="51"/>
  <c r="G201" i="51"/>
  <c r="F201" i="51"/>
  <c r="E201" i="51"/>
  <c r="D201" i="51"/>
  <c r="C201" i="51"/>
  <c r="B201" i="51"/>
  <c r="A201" i="51"/>
  <c r="G200" i="51"/>
  <c r="F200" i="51"/>
  <c r="E200" i="51"/>
  <c r="D200" i="51"/>
  <c r="C200" i="51"/>
  <c r="B200" i="51"/>
  <c r="A200" i="51"/>
  <c r="G199" i="51"/>
  <c r="F199" i="51"/>
  <c r="E199" i="51"/>
  <c r="D199" i="51"/>
  <c r="C199" i="51"/>
  <c r="B199" i="51"/>
  <c r="A199" i="51"/>
  <c r="G198" i="51"/>
  <c r="F198" i="51"/>
  <c r="E198" i="51"/>
  <c r="D198" i="51"/>
  <c r="C198" i="51"/>
  <c r="B198" i="51"/>
  <c r="A198" i="51"/>
  <c r="G197" i="51"/>
  <c r="F197" i="51"/>
  <c r="E197" i="51"/>
  <c r="D197" i="51"/>
  <c r="C197" i="51"/>
  <c r="B197" i="51"/>
  <c r="A197" i="51"/>
  <c r="G196" i="51"/>
  <c r="F196" i="51"/>
  <c r="E196" i="51"/>
  <c r="D196" i="51"/>
  <c r="C196" i="51"/>
  <c r="B196" i="51"/>
  <c r="A196" i="51"/>
  <c r="G195" i="51"/>
  <c r="F195" i="51"/>
  <c r="E195" i="51"/>
  <c r="D195" i="51"/>
  <c r="C195" i="51"/>
  <c r="B195" i="51"/>
  <c r="A195" i="51"/>
  <c r="G194" i="51"/>
  <c r="F194" i="51"/>
  <c r="E194" i="51"/>
  <c r="D194" i="51"/>
  <c r="C194" i="51"/>
  <c r="B194" i="51"/>
  <c r="A194" i="51"/>
  <c r="G193" i="51"/>
  <c r="F193" i="51"/>
  <c r="E193" i="51"/>
  <c r="D193" i="51"/>
  <c r="C193" i="51"/>
  <c r="B193" i="51"/>
  <c r="A193" i="51"/>
  <c r="G192" i="51"/>
  <c r="F192" i="51"/>
  <c r="E192" i="51"/>
  <c r="D192" i="51"/>
  <c r="C192" i="51"/>
  <c r="B192" i="51"/>
  <c r="A192" i="51"/>
  <c r="G191" i="51"/>
  <c r="F191" i="51"/>
  <c r="E191" i="51"/>
  <c r="D191" i="51"/>
  <c r="C191" i="51"/>
  <c r="B191" i="51"/>
  <c r="A191" i="51"/>
  <c r="G190" i="51"/>
  <c r="F190" i="51"/>
  <c r="E190" i="51"/>
  <c r="D190" i="51"/>
  <c r="C190" i="51"/>
  <c r="B190" i="51"/>
  <c r="A190" i="51"/>
  <c r="G189" i="51"/>
  <c r="F189" i="51"/>
  <c r="E189" i="51"/>
  <c r="D189" i="51"/>
  <c r="C189" i="51"/>
  <c r="B189" i="51"/>
  <c r="A189" i="51"/>
  <c r="G188" i="51"/>
  <c r="F188" i="51"/>
  <c r="E188" i="51"/>
  <c r="D188" i="51"/>
  <c r="C188" i="51"/>
  <c r="B188" i="51"/>
  <c r="A188" i="51"/>
  <c r="G187" i="51"/>
  <c r="F187" i="51"/>
  <c r="E187" i="51"/>
  <c r="D187" i="51"/>
  <c r="C187" i="51"/>
  <c r="B187" i="51"/>
  <c r="A187" i="51"/>
  <c r="G186" i="51"/>
  <c r="F186" i="51"/>
  <c r="E186" i="51"/>
  <c r="D186" i="51"/>
  <c r="C186" i="51"/>
  <c r="B186" i="51"/>
  <c r="A186" i="51"/>
  <c r="G185" i="51"/>
  <c r="F185" i="51"/>
  <c r="E185" i="51"/>
  <c r="D185" i="51"/>
  <c r="C185" i="51"/>
  <c r="B185" i="51"/>
  <c r="A185" i="51"/>
  <c r="G184" i="51"/>
  <c r="F184" i="51"/>
  <c r="E184" i="51"/>
  <c r="D184" i="51"/>
  <c r="C184" i="51"/>
  <c r="B184" i="51"/>
  <c r="A184" i="51"/>
  <c r="G183" i="51"/>
  <c r="F183" i="51"/>
  <c r="E183" i="51"/>
  <c r="D183" i="51"/>
  <c r="C183" i="51"/>
  <c r="B183" i="51"/>
  <c r="A183" i="51"/>
  <c r="G182" i="51"/>
  <c r="F182" i="51"/>
  <c r="E182" i="51"/>
  <c r="D182" i="51"/>
  <c r="C182" i="51"/>
  <c r="B182" i="51"/>
  <c r="A182" i="51"/>
  <c r="G181" i="51"/>
  <c r="F181" i="51"/>
  <c r="E181" i="51"/>
  <c r="D181" i="51"/>
  <c r="C181" i="51"/>
  <c r="B181" i="51"/>
  <c r="A181" i="51"/>
  <c r="G180" i="51"/>
  <c r="F180" i="51"/>
  <c r="E180" i="51"/>
  <c r="D180" i="51"/>
  <c r="C180" i="51"/>
  <c r="B180" i="51"/>
  <c r="A180" i="51"/>
  <c r="G179" i="51"/>
  <c r="F179" i="51"/>
  <c r="E179" i="51"/>
  <c r="D179" i="51"/>
  <c r="C179" i="51"/>
  <c r="B179" i="51"/>
  <c r="A179" i="51"/>
  <c r="G178" i="51"/>
  <c r="F178" i="51"/>
  <c r="E178" i="51"/>
  <c r="D178" i="51"/>
  <c r="C178" i="51"/>
  <c r="B178" i="51"/>
  <c r="A178" i="51"/>
  <c r="G177" i="51"/>
  <c r="F177" i="51"/>
  <c r="E177" i="51"/>
  <c r="D177" i="51"/>
  <c r="C177" i="51"/>
  <c r="B177" i="51"/>
  <c r="A177" i="51"/>
  <c r="G176" i="51"/>
  <c r="F176" i="51"/>
  <c r="E176" i="51"/>
  <c r="D176" i="51"/>
  <c r="C176" i="51"/>
  <c r="B176" i="51"/>
  <c r="A176" i="51"/>
  <c r="G175" i="51"/>
  <c r="F175" i="51"/>
  <c r="E175" i="51"/>
  <c r="D175" i="51"/>
  <c r="C175" i="51"/>
  <c r="B175" i="51"/>
  <c r="A175" i="51"/>
  <c r="G174" i="51"/>
  <c r="F174" i="51"/>
  <c r="E174" i="51"/>
  <c r="D174" i="51"/>
  <c r="C174" i="51"/>
  <c r="B174" i="51"/>
  <c r="A174" i="51"/>
  <c r="G173" i="51"/>
  <c r="F173" i="51"/>
  <c r="E173" i="51"/>
  <c r="D173" i="51"/>
  <c r="C173" i="51"/>
  <c r="B173" i="51"/>
  <c r="A173" i="51"/>
  <c r="G172" i="51"/>
  <c r="F172" i="51"/>
  <c r="E172" i="51"/>
  <c r="D172" i="51"/>
  <c r="C172" i="51"/>
  <c r="B172" i="51"/>
  <c r="A172" i="51"/>
  <c r="G171" i="51"/>
  <c r="F171" i="51"/>
  <c r="E171" i="51"/>
  <c r="D171" i="51"/>
  <c r="C171" i="51"/>
  <c r="B171" i="51"/>
  <c r="A171" i="51"/>
  <c r="G170" i="51"/>
  <c r="F170" i="51"/>
  <c r="E170" i="51"/>
  <c r="D170" i="51"/>
  <c r="C170" i="51"/>
  <c r="B170" i="51"/>
  <c r="A170" i="51"/>
  <c r="G169" i="51"/>
  <c r="F169" i="51"/>
  <c r="E169" i="51"/>
  <c r="D169" i="51"/>
  <c r="C169" i="51"/>
  <c r="B169" i="51"/>
  <c r="A169" i="51"/>
  <c r="G168" i="51"/>
  <c r="F168" i="51"/>
  <c r="E168" i="51"/>
  <c r="D168" i="51"/>
  <c r="C168" i="51"/>
  <c r="B168" i="51"/>
  <c r="A168" i="51"/>
  <c r="G167" i="51"/>
  <c r="F167" i="51"/>
  <c r="E167" i="51"/>
  <c r="D167" i="51"/>
  <c r="C167" i="51"/>
  <c r="B167" i="51"/>
  <c r="A167" i="51"/>
  <c r="G166" i="51"/>
  <c r="F166" i="51"/>
  <c r="E166" i="51"/>
  <c r="D166" i="51"/>
  <c r="C166" i="51"/>
  <c r="B166" i="51"/>
  <c r="A166" i="51"/>
  <c r="G165" i="51"/>
  <c r="F165" i="51"/>
  <c r="E165" i="51"/>
  <c r="D165" i="51"/>
  <c r="C165" i="51"/>
  <c r="B165" i="51"/>
  <c r="A165" i="51"/>
  <c r="G164" i="51"/>
  <c r="F164" i="51"/>
  <c r="E164" i="51"/>
  <c r="D164" i="51"/>
  <c r="C164" i="51"/>
  <c r="B164" i="51"/>
  <c r="A164" i="51"/>
  <c r="G163" i="51"/>
  <c r="F163" i="51"/>
  <c r="E163" i="51"/>
  <c r="D163" i="51"/>
  <c r="C163" i="51"/>
  <c r="B163" i="51"/>
  <c r="A163" i="51"/>
  <c r="G162" i="51"/>
  <c r="F162" i="51"/>
  <c r="E162" i="51"/>
  <c r="D162" i="51"/>
  <c r="C162" i="51"/>
  <c r="B162" i="51"/>
  <c r="A162" i="51"/>
  <c r="G161" i="51"/>
  <c r="F161" i="51"/>
  <c r="E161" i="51"/>
  <c r="D161" i="51"/>
  <c r="C161" i="51"/>
  <c r="B161" i="51"/>
  <c r="A161" i="51"/>
  <c r="G160" i="51"/>
  <c r="F160" i="51"/>
  <c r="E160" i="51"/>
  <c r="D160" i="51"/>
  <c r="C160" i="51"/>
  <c r="B160" i="51"/>
  <c r="A160" i="51"/>
  <c r="G159" i="51"/>
  <c r="F159" i="51"/>
  <c r="E159" i="51"/>
  <c r="D159" i="51"/>
  <c r="C159" i="51"/>
  <c r="B159" i="51"/>
  <c r="A159" i="51"/>
  <c r="G158" i="51"/>
  <c r="F158" i="51"/>
  <c r="E158" i="51"/>
  <c r="D158" i="51"/>
  <c r="C158" i="51"/>
  <c r="B158" i="51"/>
  <c r="A158" i="51"/>
  <c r="G157" i="51"/>
  <c r="F157" i="51"/>
  <c r="E157" i="51"/>
  <c r="D157" i="51"/>
  <c r="C157" i="51"/>
  <c r="B157" i="51"/>
  <c r="A157" i="51"/>
  <c r="G156" i="51"/>
  <c r="F156" i="51"/>
  <c r="E156" i="51"/>
  <c r="D156" i="51"/>
  <c r="C156" i="51"/>
  <c r="B156" i="51"/>
  <c r="A156" i="51"/>
  <c r="G155" i="51"/>
  <c r="F155" i="51"/>
  <c r="E155" i="51"/>
  <c r="D155" i="51"/>
  <c r="C155" i="51"/>
  <c r="B155" i="51"/>
  <c r="A155" i="51"/>
  <c r="G154" i="51"/>
  <c r="F154" i="51"/>
  <c r="E154" i="51"/>
  <c r="D154" i="51"/>
  <c r="C154" i="51"/>
  <c r="B154" i="51"/>
  <c r="A154" i="51"/>
  <c r="G153" i="51"/>
  <c r="F153" i="51"/>
  <c r="E153" i="51"/>
  <c r="D153" i="51"/>
  <c r="C153" i="51"/>
  <c r="B153" i="51"/>
  <c r="A153" i="51"/>
  <c r="G148" i="51"/>
  <c r="F148" i="51"/>
  <c r="E148" i="51"/>
  <c r="D148" i="51"/>
  <c r="C148" i="51"/>
  <c r="B148" i="51"/>
  <c r="A148" i="51"/>
  <c r="G147" i="51"/>
  <c r="F147" i="51"/>
  <c r="E147" i="51"/>
  <c r="D147" i="51"/>
  <c r="C147" i="51"/>
  <c r="B147" i="51"/>
  <c r="A147" i="51"/>
  <c r="G146" i="51"/>
  <c r="F146" i="51"/>
  <c r="E146" i="51"/>
  <c r="D146" i="51"/>
  <c r="C146" i="51"/>
  <c r="B146" i="51"/>
  <c r="A146" i="51"/>
  <c r="G145" i="51"/>
  <c r="F145" i="51"/>
  <c r="E145" i="51"/>
  <c r="D145" i="51"/>
  <c r="C145" i="51"/>
  <c r="B145" i="51"/>
  <c r="A145" i="51"/>
  <c r="G144" i="51"/>
  <c r="F144" i="51"/>
  <c r="E144" i="51"/>
  <c r="D144" i="51"/>
  <c r="C144" i="51"/>
  <c r="B144" i="51"/>
  <c r="A144" i="51"/>
  <c r="G143" i="51"/>
  <c r="F143" i="51"/>
  <c r="E143" i="51"/>
  <c r="D143" i="51"/>
  <c r="C143" i="51"/>
  <c r="B143" i="51"/>
  <c r="A143" i="51"/>
  <c r="G142" i="51"/>
  <c r="F142" i="51"/>
  <c r="E142" i="51"/>
  <c r="D142" i="51"/>
  <c r="C142" i="51"/>
  <c r="B142" i="51"/>
  <c r="A142" i="51"/>
  <c r="G141" i="51"/>
  <c r="F141" i="51"/>
  <c r="E141" i="51"/>
  <c r="D141" i="51"/>
  <c r="C141" i="51"/>
  <c r="B141" i="51"/>
  <c r="A141" i="51"/>
  <c r="G140" i="51"/>
  <c r="F140" i="51"/>
  <c r="E140" i="51"/>
  <c r="D140" i="51"/>
  <c r="C140" i="51"/>
  <c r="B140" i="51"/>
  <c r="A140" i="51"/>
  <c r="G139" i="51"/>
  <c r="F139" i="51"/>
  <c r="E139" i="51"/>
  <c r="D139" i="51"/>
  <c r="C139" i="51"/>
  <c r="B139" i="51"/>
  <c r="A139" i="51"/>
  <c r="G138" i="51"/>
  <c r="F138" i="51"/>
  <c r="E138" i="51"/>
  <c r="D138" i="51"/>
  <c r="C138" i="51"/>
  <c r="B138" i="51"/>
  <c r="A138" i="51"/>
  <c r="G137" i="51"/>
  <c r="F137" i="51"/>
  <c r="E137" i="51"/>
  <c r="D137" i="51"/>
  <c r="C137" i="51"/>
  <c r="B137" i="51"/>
  <c r="A137" i="51"/>
  <c r="G136" i="51"/>
  <c r="F136" i="51"/>
  <c r="E136" i="51"/>
  <c r="D136" i="51"/>
  <c r="C136" i="51"/>
  <c r="B136" i="51"/>
  <c r="A136" i="51"/>
  <c r="G135" i="51"/>
  <c r="F135" i="51"/>
  <c r="E135" i="51"/>
  <c r="D135" i="51"/>
  <c r="C135" i="51"/>
  <c r="B135" i="51"/>
  <c r="A135" i="51"/>
  <c r="G134" i="51"/>
  <c r="F134" i="51"/>
  <c r="E134" i="51"/>
  <c r="D134" i="51"/>
  <c r="C134" i="51"/>
  <c r="B134" i="51"/>
  <c r="A134" i="51"/>
  <c r="G133" i="51"/>
  <c r="F133" i="51"/>
  <c r="E133" i="51"/>
  <c r="D133" i="51"/>
  <c r="C133" i="51"/>
  <c r="B133" i="51"/>
  <c r="A133" i="51"/>
  <c r="G132" i="51"/>
  <c r="F132" i="51"/>
  <c r="E132" i="51"/>
  <c r="D132" i="51"/>
  <c r="C132" i="51"/>
  <c r="B132" i="51"/>
  <c r="A132" i="51"/>
  <c r="G131" i="51"/>
  <c r="F131" i="51"/>
  <c r="E131" i="51"/>
  <c r="D131" i="51"/>
  <c r="C131" i="51"/>
  <c r="B131" i="51"/>
  <c r="A131" i="51"/>
  <c r="G130" i="51"/>
  <c r="F130" i="51"/>
  <c r="E130" i="51"/>
  <c r="D130" i="51"/>
  <c r="C130" i="51"/>
  <c r="B130" i="51"/>
  <c r="A130" i="51"/>
  <c r="G129" i="51"/>
  <c r="F129" i="51"/>
  <c r="E129" i="51"/>
  <c r="D129" i="51"/>
  <c r="C129" i="51"/>
  <c r="B129" i="51"/>
  <c r="A129" i="51"/>
  <c r="G128" i="51"/>
  <c r="F128" i="51"/>
  <c r="E128" i="51"/>
  <c r="D128" i="51"/>
  <c r="C128" i="51"/>
  <c r="B128" i="51"/>
  <c r="A128" i="51"/>
  <c r="G127" i="51"/>
  <c r="F127" i="51"/>
  <c r="E127" i="51"/>
  <c r="D127" i="51"/>
  <c r="C127" i="51"/>
  <c r="B127" i="51"/>
  <c r="A127" i="51"/>
  <c r="G126" i="51"/>
  <c r="F126" i="51"/>
  <c r="E126" i="51"/>
  <c r="D126" i="51"/>
  <c r="C126" i="51"/>
  <c r="B126" i="51"/>
  <c r="A126" i="51"/>
  <c r="G125" i="51"/>
  <c r="F125" i="51"/>
  <c r="E125" i="51"/>
  <c r="D125" i="51"/>
  <c r="C125" i="51"/>
  <c r="B125" i="51"/>
  <c r="A125" i="51"/>
  <c r="G124" i="51"/>
  <c r="F124" i="51"/>
  <c r="E124" i="51"/>
  <c r="D124" i="51"/>
  <c r="C124" i="51"/>
  <c r="B124" i="51"/>
  <c r="A124" i="51"/>
  <c r="G123" i="51"/>
  <c r="F123" i="51"/>
  <c r="E123" i="51"/>
  <c r="D123" i="51"/>
  <c r="C123" i="51"/>
  <c r="B123" i="51"/>
  <c r="A123" i="51"/>
  <c r="G122" i="51"/>
  <c r="F122" i="51"/>
  <c r="E122" i="51"/>
  <c r="D122" i="51"/>
  <c r="C122" i="51"/>
  <c r="B122" i="51"/>
  <c r="A122" i="51"/>
  <c r="G121" i="51"/>
  <c r="F121" i="51"/>
  <c r="E121" i="51"/>
  <c r="D121" i="51"/>
  <c r="C121" i="51"/>
  <c r="B121" i="51"/>
  <c r="A121" i="51"/>
  <c r="G120" i="51"/>
  <c r="F120" i="51"/>
  <c r="E120" i="51"/>
  <c r="D120" i="51"/>
  <c r="C120" i="51"/>
  <c r="B120" i="51"/>
  <c r="A120" i="51"/>
  <c r="G119" i="51"/>
  <c r="F119" i="51"/>
  <c r="E119" i="51"/>
  <c r="D119" i="51"/>
  <c r="C119" i="51"/>
  <c r="B119" i="51"/>
  <c r="A119" i="51"/>
  <c r="G118" i="51"/>
  <c r="F118" i="51"/>
  <c r="E118" i="51"/>
  <c r="D118" i="51"/>
  <c r="C118" i="51"/>
  <c r="B118" i="51"/>
  <c r="A118" i="51"/>
  <c r="G117" i="51"/>
  <c r="F117" i="51"/>
  <c r="E117" i="51"/>
  <c r="D117" i="51"/>
  <c r="C117" i="51"/>
  <c r="B117" i="51"/>
  <c r="A117" i="51"/>
  <c r="G116" i="51"/>
  <c r="F116" i="51"/>
  <c r="E116" i="51"/>
  <c r="D116" i="51"/>
  <c r="C116" i="51"/>
  <c r="B116" i="51"/>
  <c r="A116" i="51"/>
  <c r="G115" i="51"/>
  <c r="F115" i="51"/>
  <c r="E115" i="51"/>
  <c r="D115" i="51"/>
  <c r="C115" i="51"/>
  <c r="B115" i="51"/>
  <c r="A115" i="51"/>
  <c r="G114" i="51"/>
  <c r="F114" i="51"/>
  <c r="E114" i="51"/>
  <c r="D114" i="51"/>
  <c r="C114" i="51"/>
  <c r="B114" i="51"/>
  <c r="A114" i="51"/>
  <c r="G113" i="51"/>
  <c r="F113" i="51"/>
  <c r="E113" i="51"/>
  <c r="D113" i="51"/>
  <c r="C113" i="51"/>
  <c r="B113" i="51"/>
  <c r="A113" i="51"/>
  <c r="G112" i="51"/>
  <c r="F112" i="51"/>
  <c r="E112" i="51"/>
  <c r="D112" i="51"/>
  <c r="C112" i="51"/>
  <c r="B112" i="51"/>
  <c r="A112" i="51"/>
  <c r="G111" i="51"/>
  <c r="F111" i="51"/>
  <c r="E111" i="51"/>
  <c r="D111" i="51"/>
  <c r="C111" i="51"/>
  <c r="B111" i="51"/>
  <c r="A111" i="51"/>
  <c r="G110" i="51"/>
  <c r="F110" i="51"/>
  <c r="E110" i="51"/>
  <c r="D110" i="51"/>
  <c r="C110" i="51"/>
  <c r="B110" i="51"/>
  <c r="A110" i="51"/>
  <c r="G109" i="51"/>
  <c r="F109" i="51"/>
  <c r="E109" i="51"/>
  <c r="D109" i="51"/>
  <c r="C109" i="51"/>
  <c r="B109" i="51"/>
  <c r="A109" i="51"/>
  <c r="G108" i="51"/>
  <c r="F108" i="51"/>
  <c r="E108" i="51"/>
  <c r="D108" i="51"/>
  <c r="C108" i="51"/>
  <c r="B108" i="51"/>
  <c r="A108" i="51"/>
  <c r="G107" i="51"/>
  <c r="F107" i="51"/>
  <c r="E107" i="51"/>
  <c r="D107" i="51"/>
  <c r="C107" i="51"/>
  <c r="B107" i="51"/>
  <c r="A107" i="51"/>
  <c r="G106" i="51"/>
  <c r="F106" i="51"/>
  <c r="E106" i="51"/>
  <c r="D106" i="51"/>
  <c r="C106" i="51"/>
  <c r="B106" i="51"/>
  <c r="A106" i="51"/>
  <c r="G105" i="51"/>
  <c r="F105" i="51"/>
  <c r="E105" i="51"/>
  <c r="D105" i="51"/>
  <c r="C105" i="51"/>
  <c r="B105" i="51"/>
  <c r="A105" i="51"/>
  <c r="G104" i="51"/>
  <c r="F104" i="51"/>
  <c r="E104" i="51"/>
  <c r="D104" i="51"/>
  <c r="C104" i="51"/>
  <c r="B104" i="51"/>
  <c r="A104" i="51"/>
  <c r="G103" i="51"/>
  <c r="F103" i="51"/>
  <c r="E103" i="51"/>
  <c r="D103" i="51"/>
  <c r="C103" i="51"/>
  <c r="B103" i="51"/>
  <c r="A103" i="51"/>
  <c r="G102" i="51"/>
  <c r="F102" i="51"/>
  <c r="E102" i="51"/>
  <c r="D102" i="51"/>
  <c r="C102" i="51"/>
  <c r="B102" i="51"/>
  <c r="A102" i="51"/>
  <c r="G101" i="51"/>
  <c r="F101" i="51"/>
  <c r="E101" i="51"/>
  <c r="D101" i="51"/>
  <c r="C101" i="51"/>
  <c r="B101" i="51"/>
  <c r="A101" i="51"/>
  <c r="G100" i="51"/>
  <c r="F100" i="51"/>
  <c r="E100" i="51"/>
  <c r="D100" i="51"/>
  <c r="C100" i="51"/>
  <c r="B100" i="51"/>
  <c r="A100" i="51"/>
  <c r="G99" i="51"/>
  <c r="F99" i="51"/>
  <c r="E99" i="51"/>
  <c r="D99" i="51"/>
  <c r="C99" i="51"/>
  <c r="B99" i="51"/>
  <c r="A99" i="51"/>
  <c r="G98" i="51"/>
  <c r="F98" i="51"/>
  <c r="E98" i="51"/>
  <c r="D98" i="51"/>
  <c r="C98" i="51"/>
  <c r="B98" i="51"/>
  <c r="A98" i="51"/>
  <c r="G97" i="51"/>
  <c r="F97" i="51"/>
  <c r="E97" i="51"/>
  <c r="D97" i="51"/>
  <c r="C97" i="51"/>
  <c r="B97" i="51"/>
  <c r="A97" i="51"/>
  <c r="G96" i="51"/>
  <c r="F96" i="51"/>
  <c r="E96" i="51"/>
  <c r="D96" i="51"/>
  <c r="C96" i="51"/>
  <c r="B96" i="51"/>
  <c r="A96" i="51"/>
  <c r="G95" i="51"/>
  <c r="F95" i="51"/>
  <c r="E95" i="51"/>
  <c r="D95" i="51"/>
  <c r="C95" i="51"/>
  <c r="B95" i="51"/>
  <c r="A95" i="51"/>
  <c r="G94" i="51"/>
  <c r="F94" i="51"/>
  <c r="E94" i="51"/>
  <c r="D94" i="51"/>
  <c r="C94" i="51"/>
  <c r="B94" i="51"/>
  <c r="A94" i="51"/>
  <c r="G93" i="51"/>
  <c r="F93" i="51"/>
  <c r="E93" i="51"/>
  <c r="D93" i="51"/>
  <c r="C93" i="51"/>
  <c r="B93" i="51"/>
  <c r="A93" i="51"/>
  <c r="G92" i="51"/>
  <c r="F92" i="51"/>
  <c r="E92" i="51"/>
  <c r="D92" i="51"/>
  <c r="C92" i="51"/>
  <c r="B92" i="51"/>
  <c r="A92" i="51"/>
  <c r="G91" i="51"/>
  <c r="F91" i="51"/>
  <c r="E91" i="51"/>
  <c r="D91" i="51"/>
  <c r="C91" i="51"/>
  <c r="B91" i="51"/>
  <c r="A91" i="51"/>
  <c r="G90" i="51"/>
  <c r="F90" i="51"/>
  <c r="E90" i="51"/>
  <c r="D90" i="51"/>
  <c r="C90" i="51"/>
  <c r="B90" i="51"/>
  <c r="A90" i="51"/>
  <c r="G88" i="51"/>
  <c r="F88" i="51"/>
  <c r="E88" i="51"/>
  <c r="D88" i="51"/>
  <c r="C88" i="51"/>
  <c r="B88" i="51"/>
  <c r="A88" i="51"/>
  <c r="G87" i="51"/>
  <c r="F87" i="51"/>
  <c r="E87" i="51"/>
  <c r="D87" i="51"/>
  <c r="C87" i="51"/>
  <c r="B87" i="51"/>
  <c r="A87" i="51"/>
  <c r="G86" i="51"/>
  <c r="F86" i="51"/>
  <c r="E86" i="51"/>
  <c r="D86" i="51"/>
  <c r="C86" i="51"/>
  <c r="B86" i="51"/>
  <c r="A86" i="51"/>
  <c r="G85" i="51"/>
  <c r="F85" i="51"/>
  <c r="E85" i="51"/>
  <c r="D85" i="51"/>
  <c r="C85" i="51"/>
  <c r="B85" i="51"/>
  <c r="A85" i="51"/>
  <c r="G84" i="51"/>
  <c r="F84" i="51"/>
  <c r="E84" i="51"/>
  <c r="D84" i="51"/>
  <c r="C84" i="51"/>
  <c r="B84" i="51"/>
  <c r="A84" i="51"/>
  <c r="G83" i="51"/>
  <c r="F83" i="51"/>
  <c r="E83" i="51"/>
  <c r="D83" i="51"/>
  <c r="C83" i="51"/>
  <c r="B83" i="51"/>
  <c r="A83" i="51"/>
  <c r="G82" i="51"/>
  <c r="F82" i="51"/>
  <c r="E82" i="51"/>
  <c r="D82" i="51"/>
  <c r="C82" i="51"/>
  <c r="B82" i="51"/>
  <c r="A82" i="51"/>
  <c r="G81" i="51"/>
  <c r="F81" i="51"/>
  <c r="E81" i="51"/>
  <c r="D81" i="51"/>
  <c r="C81" i="51"/>
  <c r="B81" i="51"/>
  <c r="A81" i="51"/>
  <c r="G80" i="51"/>
  <c r="F80" i="51"/>
  <c r="E80" i="51"/>
  <c r="D80" i="51"/>
  <c r="C80" i="51"/>
  <c r="B80" i="51"/>
  <c r="A80" i="51"/>
  <c r="G79" i="51"/>
  <c r="F79" i="51"/>
  <c r="E79" i="51"/>
  <c r="D79" i="51"/>
  <c r="C79" i="51"/>
  <c r="B79" i="51"/>
  <c r="A79" i="51"/>
  <c r="G78" i="51"/>
  <c r="F78" i="51"/>
  <c r="E78" i="51"/>
  <c r="D78" i="51"/>
  <c r="C78" i="51"/>
  <c r="B78" i="51"/>
  <c r="A78" i="51"/>
  <c r="G77" i="51"/>
  <c r="F77" i="51"/>
  <c r="E77" i="51"/>
  <c r="D77" i="51"/>
  <c r="C77" i="51"/>
  <c r="B77" i="51"/>
  <c r="A77" i="51"/>
  <c r="G76" i="51"/>
  <c r="F76" i="51"/>
  <c r="E76" i="51"/>
  <c r="D76" i="51"/>
  <c r="C76" i="51"/>
  <c r="B76" i="51"/>
  <c r="A76" i="51"/>
  <c r="G75" i="51"/>
  <c r="F75" i="51"/>
  <c r="E75" i="51"/>
  <c r="D75" i="51"/>
  <c r="C75" i="51"/>
  <c r="B75" i="51"/>
  <c r="A75" i="51"/>
  <c r="G74" i="51"/>
  <c r="F74" i="51"/>
  <c r="E74" i="51"/>
  <c r="D74" i="51"/>
  <c r="C74" i="51"/>
  <c r="B74" i="51"/>
  <c r="A74" i="51"/>
  <c r="G73" i="51"/>
  <c r="F73" i="51"/>
  <c r="E73" i="51"/>
  <c r="D73" i="51"/>
  <c r="C73" i="51"/>
  <c r="B73" i="51"/>
  <c r="A73" i="51"/>
  <c r="G72" i="51"/>
  <c r="F72" i="51"/>
  <c r="E72" i="51"/>
  <c r="D72" i="51"/>
  <c r="C72" i="51"/>
  <c r="B72" i="51"/>
  <c r="A72" i="51"/>
  <c r="G71" i="51"/>
  <c r="F71" i="51"/>
  <c r="E71" i="51"/>
  <c r="D71" i="51"/>
  <c r="C71" i="51"/>
  <c r="B71" i="51"/>
  <c r="A71" i="51"/>
  <c r="G70" i="51"/>
  <c r="F70" i="51"/>
  <c r="E70" i="51"/>
  <c r="D70" i="51"/>
  <c r="C70" i="51"/>
  <c r="B70" i="51"/>
  <c r="A70" i="51"/>
  <c r="G69" i="51"/>
  <c r="F69" i="51"/>
  <c r="E69" i="51"/>
  <c r="D69" i="51"/>
  <c r="C69" i="51"/>
  <c r="B69" i="51"/>
  <c r="A69" i="51"/>
  <c r="G68" i="51"/>
  <c r="F68" i="51"/>
  <c r="E68" i="51"/>
  <c r="D68" i="51"/>
  <c r="C68" i="51"/>
  <c r="B68" i="51"/>
  <c r="A68" i="51"/>
  <c r="G67" i="51"/>
  <c r="F67" i="51"/>
  <c r="E67" i="51"/>
  <c r="D67" i="51"/>
  <c r="C67" i="51"/>
  <c r="B67" i="51"/>
  <c r="A67" i="51"/>
  <c r="G66" i="51"/>
  <c r="F66" i="51"/>
  <c r="E66" i="51"/>
  <c r="D66" i="51"/>
  <c r="C66" i="51"/>
  <c r="B66" i="51"/>
  <c r="A66" i="51"/>
  <c r="G65" i="51"/>
  <c r="F65" i="51"/>
  <c r="E65" i="51"/>
  <c r="D65" i="51"/>
  <c r="C65" i="51"/>
  <c r="B65" i="51"/>
  <c r="A65" i="51"/>
  <c r="G64" i="51"/>
  <c r="F64" i="51"/>
  <c r="E64" i="51"/>
  <c r="D64" i="51"/>
  <c r="C64" i="51"/>
  <c r="B64" i="51"/>
  <c r="A64" i="51"/>
  <c r="G63" i="51"/>
  <c r="F63" i="51"/>
  <c r="E63" i="51"/>
  <c r="D63" i="51"/>
  <c r="C63" i="51"/>
  <c r="B63" i="51"/>
  <c r="A63" i="51"/>
  <c r="G62" i="51"/>
  <c r="F62" i="51"/>
  <c r="E62" i="51"/>
  <c r="D62" i="51"/>
  <c r="C62" i="51"/>
  <c r="B62" i="51"/>
  <c r="A62" i="51"/>
  <c r="G61" i="51"/>
  <c r="F61" i="51"/>
  <c r="E61" i="51"/>
  <c r="D61" i="51"/>
  <c r="C61" i="51"/>
  <c r="B61" i="51"/>
  <c r="A61" i="51"/>
  <c r="G60" i="51"/>
  <c r="F60" i="51"/>
  <c r="E60" i="51"/>
  <c r="D60" i="51"/>
  <c r="C60" i="51"/>
  <c r="B60" i="51"/>
  <c r="A60" i="51"/>
  <c r="G59" i="51"/>
  <c r="F59" i="51"/>
  <c r="E59" i="51"/>
  <c r="D59" i="51"/>
  <c r="C59" i="51"/>
  <c r="B59" i="51"/>
  <c r="A59" i="51"/>
  <c r="G58" i="51"/>
  <c r="F58" i="51"/>
  <c r="E58" i="51"/>
  <c r="D58" i="51"/>
  <c r="C58" i="51"/>
  <c r="B58" i="51"/>
  <c r="A58" i="51"/>
  <c r="G57" i="51"/>
  <c r="F57" i="51"/>
  <c r="E57" i="51"/>
  <c r="D57" i="51"/>
  <c r="C57" i="51"/>
  <c r="B57" i="51"/>
  <c r="A57" i="51"/>
  <c r="G56" i="51"/>
  <c r="F56" i="51"/>
  <c r="E56" i="51"/>
  <c r="D56" i="51"/>
  <c r="C56" i="51"/>
  <c r="B56" i="51"/>
  <c r="A56" i="51"/>
  <c r="G55" i="51"/>
  <c r="F55" i="51"/>
  <c r="E55" i="51"/>
  <c r="D55" i="51"/>
  <c r="C55" i="51"/>
  <c r="B55" i="51"/>
  <c r="A55" i="51"/>
  <c r="G54" i="51"/>
  <c r="F54" i="51"/>
  <c r="E54" i="51"/>
  <c r="D54" i="51"/>
  <c r="C54" i="51"/>
  <c r="B54" i="51"/>
  <c r="A54" i="51"/>
  <c r="G53" i="51"/>
  <c r="F53" i="51"/>
  <c r="E53" i="51"/>
  <c r="D53" i="51"/>
  <c r="C53" i="51"/>
  <c r="B53" i="51"/>
  <c r="A53" i="51"/>
  <c r="G52" i="51"/>
  <c r="F52" i="51"/>
  <c r="E52" i="51"/>
  <c r="D52" i="51"/>
  <c r="C52" i="51"/>
  <c r="B52" i="51"/>
  <c r="A52" i="51"/>
  <c r="G51" i="51"/>
  <c r="F51" i="51"/>
  <c r="E51" i="51"/>
  <c r="D51" i="51"/>
  <c r="C51" i="51"/>
  <c r="B51" i="51"/>
  <c r="A51" i="51"/>
  <c r="G50" i="51"/>
  <c r="F50" i="51"/>
  <c r="E50" i="51"/>
  <c r="D50" i="51"/>
  <c r="C50" i="51"/>
  <c r="B50" i="51"/>
  <c r="A50" i="51"/>
  <c r="G49" i="51"/>
  <c r="F49" i="51"/>
  <c r="E49" i="51"/>
  <c r="D49" i="51"/>
  <c r="C49" i="51"/>
  <c r="B49" i="51"/>
  <c r="A49" i="51"/>
  <c r="G48" i="51"/>
  <c r="F48" i="51"/>
  <c r="E48" i="51"/>
  <c r="D48" i="51"/>
  <c r="C48" i="51"/>
  <c r="B48" i="51"/>
  <c r="A48" i="51"/>
  <c r="G47" i="51"/>
  <c r="F47" i="51"/>
  <c r="E47" i="51"/>
  <c r="D47" i="51"/>
  <c r="C47" i="51"/>
  <c r="B47" i="51"/>
  <c r="A47" i="51"/>
  <c r="G46" i="51"/>
  <c r="F46" i="51"/>
  <c r="E46" i="51"/>
  <c r="D46" i="51"/>
  <c r="C46" i="51"/>
  <c r="B46" i="51"/>
  <c r="A46" i="51"/>
  <c r="G45" i="51"/>
  <c r="F45" i="51"/>
  <c r="E45" i="51"/>
  <c r="D45" i="51"/>
  <c r="C45" i="51"/>
  <c r="B45" i="51"/>
  <c r="A45" i="51"/>
  <c r="G44" i="51"/>
  <c r="F44" i="51"/>
  <c r="E44" i="51"/>
  <c r="D44" i="51"/>
  <c r="C44" i="51"/>
  <c r="B44" i="51"/>
  <c r="A44" i="51"/>
  <c r="G43" i="51"/>
  <c r="F43" i="51"/>
  <c r="E43" i="51"/>
  <c r="D43" i="51"/>
  <c r="C43" i="51"/>
  <c r="B43" i="51"/>
  <c r="A43" i="51"/>
  <c r="G42" i="51"/>
  <c r="F42" i="51"/>
  <c r="E42" i="51"/>
  <c r="D42" i="51"/>
  <c r="C42" i="51"/>
  <c r="B42" i="51"/>
  <c r="A42" i="51"/>
  <c r="G41" i="51"/>
  <c r="F41" i="51"/>
  <c r="E41" i="51"/>
  <c r="D41" i="51"/>
  <c r="C41" i="51"/>
  <c r="B41" i="51"/>
  <c r="A41" i="51"/>
  <c r="G40" i="51"/>
  <c r="F40" i="51"/>
  <c r="E40" i="51"/>
  <c r="D40" i="51"/>
  <c r="C40" i="51"/>
  <c r="B40" i="51"/>
  <c r="A40" i="51"/>
  <c r="G39" i="51"/>
  <c r="F39" i="51"/>
  <c r="E39" i="51"/>
  <c r="D39" i="51"/>
  <c r="C39" i="51"/>
  <c r="B39" i="51"/>
  <c r="A39" i="51"/>
  <c r="G38" i="51"/>
  <c r="F38" i="51"/>
  <c r="E38" i="51"/>
  <c r="D38" i="51"/>
  <c r="C38" i="51"/>
  <c r="B38" i="51"/>
  <c r="A38" i="51"/>
  <c r="G37" i="51"/>
  <c r="F37" i="51"/>
  <c r="E37" i="51"/>
  <c r="D37" i="51"/>
  <c r="C37" i="51"/>
  <c r="B37" i="51"/>
  <c r="A37" i="51"/>
  <c r="G36" i="51"/>
  <c r="F36" i="51"/>
  <c r="E36" i="51"/>
  <c r="D36" i="51"/>
  <c r="C36" i="51"/>
  <c r="B36" i="51"/>
  <c r="A36" i="51"/>
  <c r="G35" i="51"/>
  <c r="F35" i="51"/>
  <c r="E35" i="51"/>
  <c r="D35" i="51"/>
  <c r="C35" i="51"/>
  <c r="B35" i="51"/>
  <c r="A35" i="51"/>
  <c r="G34" i="51"/>
  <c r="F34" i="51"/>
  <c r="E34" i="51"/>
  <c r="D34" i="51"/>
  <c r="C34" i="51"/>
  <c r="B34" i="51"/>
  <c r="A34" i="51"/>
  <c r="G33" i="51"/>
  <c r="F33" i="51"/>
  <c r="E33" i="51"/>
  <c r="D33" i="51"/>
  <c r="C33" i="51"/>
  <c r="B33" i="51"/>
  <c r="A33" i="51"/>
  <c r="G32" i="51"/>
  <c r="F32" i="51"/>
  <c r="E32" i="51"/>
  <c r="D32" i="51"/>
  <c r="C32" i="51"/>
  <c r="B32" i="51"/>
  <c r="A32" i="51"/>
  <c r="G31" i="51"/>
  <c r="F31" i="51"/>
  <c r="E31" i="51"/>
  <c r="D31" i="51"/>
  <c r="C31" i="51"/>
  <c r="B31" i="51"/>
  <c r="A31" i="51"/>
  <c r="G30" i="51"/>
  <c r="F30" i="51"/>
  <c r="E30" i="51"/>
  <c r="D30" i="51"/>
  <c r="C30" i="51"/>
  <c r="B30" i="51"/>
  <c r="A30" i="51"/>
  <c r="G29" i="51"/>
  <c r="F29" i="51"/>
  <c r="E29" i="51"/>
  <c r="D29" i="51"/>
  <c r="C29" i="51"/>
  <c r="B29" i="51"/>
  <c r="A29" i="51"/>
  <c r="G28" i="51"/>
  <c r="F28" i="51"/>
  <c r="E28" i="51"/>
  <c r="D28" i="51"/>
  <c r="C28" i="51"/>
  <c r="B28" i="51"/>
  <c r="A28" i="51"/>
  <c r="G27" i="51"/>
  <c r="F27" i="51"/>
  <c r="E27" i="51"/>
  <c r="D27" i="51"/>
  <c r="C27" i="51"/>
  <c r="B27" i="51"/>
  <c r="A27" i="51"/>
  <c r="G26" i="51"/>
  <c r="F26" i="51"/>
  <c r="E26" i="51"/>
  <c r="D26" i="51"/>
  <c r="C26" i="51"/>
  <c r="B26" i="51"/>
  <c r="A26" i="51"/>
  <c r="G25" i="51"/>
  <c r="F25" i="51"/>
  <c r="E25" i="51"/>
  <c r="D25" i="51"/>
  <c r="C25" i="51"/>
  <c r="B25" i="51"/>
  <c r="A25" i="51"/>
  <c r="G24" i="51"/>
  <c r="F24" i="51"/>
  <c r="E24" i="51"/>
  <c r="D24" i="51"/>
  <c r="C24" i="51"/>
  <c r="B24" i="51"/>
  <c r="A24" i="51"/>
  <c r="G23" i="51"/>
  <c r="F23" i="51"/>
  <c r="E23" i="51"/>
  <c r="D23" i="51"/>
  <c r="C23" i="51"/>
  <c r="B23" i="51"/>
  <c r="A23" i="51"/>
  <c r="G22" i="51"/>
  <c r="F22" i="51"/>
  <c r="E22" i="51"/>
  <c r="D22" i="51"/>
  <c r="C22" i="51"/>
  <c r="B22" i="51"/>
  <c r="A22" i="51"/>
  <c r="G21" i="51"/>
  <c r="F21" i="51"/>
  <c r="E21" i="51"/>
  <c r="D21" i="51"/>
  <c r="C21" i="51"/>
  <c r="B21" i="51"/>
  <c r="A21" i="51"/>
  <c r="G20" i="51"/>
  <c r="F20" i="51"/>
  <c r="E20" i="51"/>
  <c r="D20" i="51"/>
  <c r="C20" i="51"/>
  <c r="B20" i="51"/>
  <c r="A20" i="51"/>
  <c r="G19" i="51"/>
  <c r="F19" i="51"/>
  <c r="E19" i="51"/>
  <c r="D19" i="51"/>
  <c r="C19" i="51"/>
  <c r="B19" i="51"/>
  <c r="A19" i="51"/>
  <c r="G18" i="51"/>
  <c r="F18" i="51"/>
  <c r="E18" i="51"/>
  <c r="D18" i="51"/>
  <c r="C18" i="51"/>
  <c r="B18" i="51"/>
  <c r="A18" i="51"/>
  <c r="G17" i="51"/>
  <c r="F17" i="51"/>
  <c r="E17" i="51"/>
  <c r="D17" i="51"/>
  <c r="C17" i="51"/>
  <c r="B17" i="51"/>
  <c r="A17" i="51"/>
  <c r="G16" i="51"/>
  <c r="F16" i="51"/>
  <c r="E16" i="51"/>
  <c r="D16" i="51"/>
  <c r="C16" i="51"/>
  <c r="B16" i="51"/>
  <c r="A16" i="51"/>
  <c r="G15" i="51"/>
  <c r="F15" i="51"/>
  <c r="E15" i="51"/>
  <c r="D15" i="51"/>
  <c r="C15" i="51"/>
  <c r="B15" i="51"/>
  <c r="A15" i="51"/>
  <c r="G14" i="51"/>
  <c r="F14" i="51"/>
  <c r="E14" i="51"/>
  <c r="D14" i="51"/>
  <c r="C14" i="51"/>
  <c r="B14" i="51"/>
  <c r="A14" i="51"/>
  <c r="G13" i="51"/>
  <c r="F13" i="51"/>
  <c r="E13" i="51"/>
  <c r="D13" i="51"/>
  <c r="C13" i="51"/>
  <c r="B13" i="51"/>
  <c r="A13" i="51"/>
  <c r="G12" i="51"/>
  <c r="F12" i="51"/>
  <c r="E12" i="51"/>
  <c r="D12" i="51"/>
  <c r="C12" i="51"/>
  <c r="B12" i="51"/>
  <c r="A12" i="51"/>
  <c r="G11" i="51"/>
  <c r="F11" i="51"/>
  <c r="E11" i="51"/>
  <c r="D11" i="51"/>
  <c r="C11" i="51"/>
  <c r="B11" i="51"/>
  <c r="A11" i="51"/>
  <c r="G10" i="51"/>
  <c r="F10" i="51"/>
  <c r="E10" i="51"/>
  <c r="D10" i="51"/>
  <c r="C10" i="51"/>
  <c r="B10" i="51"/>
  <c r="A10" i="51"/>
  <c r="G9" i="51"/>
  <c r="F9" i="51"/>
  <c r="E9" i="51"/>
  <c r="D9" i="51"/>
  <c r="C9" i="51"/>
  <c r="B9" i="51"/>
  <c r="A9" i="51"/>
  <c r="G203" i="52"/>
  <c r="F203" i="52"/>
  <c r="E203" i="52"/>
  <c r="D203" i="52"/>
  <c r="C203" i="52"/>
  <c r="B203" i="52"/>
  <c r="A203" i="52"/>
  <c r="G202" i="52"/>
  <c r="F202" i="52"/>
  <c r="E202" i="52"/>
  <c r="D202" i="52"/>
  <c r="C202" i="52"/>
  <c r="B202" i="52"/>
  <c r="A202" i="52"/>
  <c r="G201" i="52"/>
  <c r="F201" i="52"/>
  <c r="E201" i="52"/>
  <c r="D201" i="52"/>
  <c r="C201" i="52"/>
  <c r="B201" i="52"/>
  <c r="A201" i="52"/>
  <c r="G200" i="52"/>
  <c r="F200" i="52"/>
  <c r="E200" i="52"/>
  <c r="D200" i="52"/>
  <c r="C200" i="52"/>
  <c r="B200" i="52"/>
  <c r="A200" i="52"/>
  <c r="G199" i="52"/>
  <c r="F199" i="52"/>
  <c r="E199" i="52"/>
  <c r="D199" i="52"/>
  <c r="C199" i="52"/>
  <c r="B199" i="52"/>
  <c r="A199" i="52"/>
  <c r="G198" i="52"/>
  <c r="F198" i="52"/>
  <c r="E198" i="52"/>
  <c r="D198" i="52"/>
  <c r="C198" i="52"/>
  <c r="B198" i="52"/>
  <c r="A198" i="52"/>
  <c r="G197" i="52"/>
  <c r="F197" i="52"/>
  <c r="E197" i="52"/>
  <c r="D197" i="52"/>
  <c r="C197" i="52"/>
  <c r="B197" i="52"/>
  <c r="A197" i="52"/>
  <c r="G196" i="52"/>
  <c r="F196" i="52"/>
  <c r="E196" i="52"/>
  <c r="D196" i="52"/>
  <c r="C196" i="52"/>
  <c r="B196" i="52"/>
  <c r="A196" i="52"/>
  <c r="G195" i="52"/>
  <c r="F195" i="52"/>
  <c r="E195" i="52"/>
  <c r="D195" i="52"/>
  <c r="C195" i="52"/>
  <c r="B195" i="52"/>
  <c r="A195" i="52"/>
  <c r="G194" i="52"/>
  <c r="F194" i="52"/>
  <c r="E194" i="52"/>
  <c r="D194" i="52"/>
  <c r="C194" i="52"/>
  <c r="B194" i="52"/>
  <c r="A194" i="52"/>
  <c r="G193" i="52"/>
  <c r="F193" i="52"/>
  <c r="E193" i="52"/>
  <c r="D193" i="52"/>
  <c r="C193" i="52"/>
  <c r="B193" i="52"/>
  <c r="A193" i="52"/>
  <c r="G192" i="52"/>
  <c r="F192" i="52"/>
  <c r="E192" i="52"/>
  <c r="D192" i="52"/>
  <c r="C192" i="52"/>
  <c r="B192" i="52"/>
  <c r="A192" i="52"/>
  <c r="G191" i="52"/>
  <c r="F191" i="52"/>
  <c r="E191" i="52"/>
  <c r="D191" i="52"/>
  <c r="C191" i="52"/>
  <c r="B191" i="52"/>
  <c r="A191" i="52"/>
  <c r="G190" i="52"/>
  <c r="F190" i="52"/>
  <c r="E190" i="52"/>
  <c r="D190" i="52"/>
  <c r="C190" i="52"/>
  <c r="B190" i="52"/>
  <c r="A190" i="52"/>
  <c r="G189" i="52"/>
  <c r="F189" i="52"/>
  <c r="E189" i="52"/>
  <c r="D189" i="52"/>
  <c r="C189" i="52"/>
  <c r="B189" i="52"/>
  <c r="A189" i="52"/>
  <c r="G188" i="52"/>
  <c r="F188" i="52"/>
  <c r="E188" i="52"/>
  <c r="D188" i="52"/>
  <c r="C188" i="52"/>
  <c r="B188" i="52"/>
  <c r="A188" i="52"/>
  <c r="G187" i="52"/>
  <c r="F187" i="52"/>
  <c r="E187" i="52"/>
  <c r="D187" i="52"/>
  <c r="C187" i="52"/>
  <c r="B187" i="52"/>
  <c r="A187" i="52"/>
  <c r="G186" i="52"/>
  <c r="F186" i="52"/>
  <c r="E186" i="52"/>
  <c r="D186" i="52"/>
  <c r="C186" i="52"/>
  <c r="B186" i="52"/>
  <c r="A186" i="52"/>
  <c r="G185" i="52"/>
  <c r="F185" i="52"/>
  <c r="E185" i="52"/>
  <c r="D185" i="52"/>
  <c r="C185" i="52"/>
  <c r="B185" i="52"/>
  <c r="A185" i="52"/>
  <c r="G184" i="52"/>
  <c r="F184" i="52"/>
  <c r="E184" i="52"/>
  <c r="D184" i="52"/>
  <c r="C184" i="52"/>
  <c r="B184" i="52"/>
  <c r="A184" i="52"/>
  <c r="G183" i="52"/>
  <c r="F183" i="52"/>
  <c r="E183" i="52"/>
  <c r="D183" i="52"/>
  <c r="C183" i="52"/>
  <c r="B183" i="52"/>
  <c r="A183" i="52"/>
  <c r="G182" i="52"/>
  <c r="F182" i="52"/>
  <c r="E182" i="52"/>
  <c r="D182" i="52"/>
  <c r="C182" i="52"/>
  <c r="B182" i="52"/>
  <c r="A182" i="52"/>
  <c r="G181" i="52"/>
  <c r="F181" i="52"/>
  <c r="E181" i="52"/>
  <c r="D181" i="52"/>
  <c r="C181" i="52"/>
  <c r="B181" i="52"/>
  <c r="A181" i="52"/>
  <c r="G180" i="52"/>
  <c r="F180" i="52"/>
  <c r="E180" i="52"/>
  <c r="D180" i="52"/>
  <c r="C180" i="52"/>
  <c r="B180" i="52"/>
  <c r="A180" i="52"/>
  <c r="G179" i="52"/>
  <c r="F179" i="52"/>
  <c r="E179" i="52"/>
  <c r="D179" i="52"/>
  <c r="C179" i="52"/>
  <c r="B179" i="52"/>
  <c r="A179" i="52"/>
  <c r="G178" i="52"/>
  <c r="F178" i="52"/>
  <c r="E178" i="52"/>
  <c r="D178" i="52"/>
  <c r="C178" i="52"/>
  <c r="B178" i="52"/>
  <c r="A178" i="52"/>
  <c r="G177" i="52"/>
  <c r="F177" i="52"/>
  <c r="E177" i="52"/>
  <c r="D177" i="52"/>
  <c r="C177" i="52"/>
  <c r="B177" i="52"/>
  <c r="A177" i="52"/>
  <c r="G176" i="52"/>
  <c r="F176" i="52"/>
  <c r="E176" i="52"/>
  <c r="D176" i="52"/>
  <c r="C176" i="52"/>
  <c r="B176" i="52"/>
  <c r="A176" i="52"/>
  <c r="G175" i="52"/>
  <c r="F175" i="52"/>
  <c r="E175" i="52"/>
  <c r="D175" i="52"/>
  <c r="C175" i="52"/>
  <c r="B175" i="52"/>
  <c r="A175" i="52"/>
  <c r="G174" i="52"/>
  <c r="F174" i="52"/>
  <c r="E174" i="52"/>
  <c r="D174" i="52"/>
  <c r="C174" i="52"/>
  <c r="B174" i="52"/>
  <c r="A174" i="52"/>
  <c r="G173" i="52"/>
  <c r="F173" i="52"/>
  <c r="E173" i="52"/>
  <c r="D173" i="52"/>
  <c r="C173" i="52"/>
  <c r="B173" i="52"/>
  <c r="A173" i="52"/>
  <c r="G172" i="52"/>
  <c r="F172" i="52"/>
  <c r="E172" i="52"/>
  <c r="D172" i="52"/>
  <c r="C172" i="52"/>
  <c r="B172" i="52"/>
  <c r="A172" i="52"/>
  <c r="G171" i="52"/>
  <c r="F171" i="52"/>
  <c r="E171" i="52"/>
  <c r="D171" i="52"/>
  <c r="C171" i="52"/>
  <c r="B171" i="52"/>
  <c r="A171" i="52"/>
  <c r="G170" i="52"/>
  <c r="F170" i="52"/>
  <c r="E170" i="52"/>
  <c r="D170" i="52"/>
  <c r="C170" i="52"/>
  <c r="B170" i="52"/>
  <c r="A170" i="52"/>
  <c r="G169" i="52"/>
  <c r="F169" i="52"/>
  <c r="E169" i="52"/>
  <c r="D169" i="52"/>
  <c r="C169" i="52"/>
  <c r="B169" i="52"/>
  <c r="A169" i="52"/>
  <c r="G168" i="52"/>
  <c r="F168" i="52"/>
  <c r="E168" i="52"/>
  <c r="D168" i="52"/>
  <c r="C168" i="52"/>
  <c r="B168" i="52"/>
  <c r="A168" i="52"/>
  <c r="G167" i="52"/>
  <c r="F167" i="52"/>
  <c r="E167" i="52"/>
  <c r="D167" i="52"/>
  <c r="C167" i="52"/>
  <c r="B167" i="52"/>
  <c r="A167" i="52"/>
  <c r="G166" i="52"/>
  <c r="F166" i="52"/>
  <c r="E166" i="52"/>
  <c r="D166" i="52"/>
  <c r="C166" i="52"/>
  <c r="B166" i="52"/>
  <c r="A166" i="52"/>
  <c r="G165" i="52"/>
  <c r="F165" i="52"/>
  <c r="E165" i="52"/>
  <c r="D165" i="52"/>
  <c r="C165" i="52"/>
  <c r="B165" i="52"/>
  <c r="A165" i="52"/>
  <c r="G164" i="52"/>
  <c r="F164" i="52"/>
  <c r="E164" i="52"/>
  <c r="D164" i="52"/>
  <c r="C164" i="52"/>
  <c r="B164" i="52"/>
  <c r="A164" i="52"/>
  <c r="G163" i="52"/>
  <c r="F163" i="52"/>
  <c r="E163" i="52"/>
  <c r="D163" i="52"/>
  <c r="C163" i="52"/>
  <c r="B163" i="52"/>
  <c r="A163" i="52"/>
  <c r="G162" i="52"/>
  <c r="F162" i="52"/>
  <c r="E162" i="52"/>
  <c r="D162" i="52"/>
  <c r="C162" i="52"/>
  <c r="B162" i="52"/>
  <c r="A162" i="52"/>
  <c r="G161" i="52"/>
  <c r="F161" i="52"/>
  <c r="E161" i="52"/>
  <c r="D161" i="52"/>
  <c r="C161" i="52"/>
  <c r="B161" i="52"/>
  <c r="A161" i="52"/>
  <c r="G160" i="52"/>
  <c r="F160" i="52"/>
  <c r="E160" i="52"/>
  <c r="D160" i="52"/>
  <c r="C160" i="52"/>
  <c r="B160" i="52"/>
  <c r="A160" i="52"/>
  <c r="G159" i="52"/>
  <c r="F159" i="52"/>
  <c r="E159" i="52"/>
  <c r="D159" i="52"/>
  <c r="C159" i="52"/>
  <c r="B159" i="52"/>
  <c r="A159" i="52"/>
  <c r="G158" i="52"/>
  <c r="F158" i="52"/>
  <c r="E158" i="52"/>
  <c r="D158" i="52"/>
  <c r="C158" i="52"/>
  <c r="B158" i="52"/>
  <c r="A158" i="52"/>
  <c r="G157" i="52"/>
  <c r="F157" i="52"/>
  <c r="E157" i="52"/>
  <c r="D157" i="52"/>
  <c r="C157" i="52"/>
  <c r="B157" i="52"/>
  <c r="A157" i="52"/>
  <c r="G156" i="52"/>
  <c r="F156" i="52"/>
  <c r="E156" i="52"/>
  <c r="D156" i="52"/>
  <c r="C156" i="52"/>
  <c r="B156" i="52"/>
  <c r="A156" i="52"/>
  <c r="G155" i="52"/>
  <c r="F155" i="52"/>
  <c r="E155" i="52"/>
  <c r="D155" i="52"/>
  <c r="C155" i="52"/>
  <c r="B155" i="52"/>
  <c r="A155" i="52"/>
  <c r="G154" i="52"/>
  <c r="F154" i="52"/>
  <c r="E154" i="52"/>
  <c r="D154" i="52"/>
  <c r="C154" i="52"/>
  <c r="B154" i="52"/>
  <c r="A154" i="52"/>
  <c r="G153" i="52"/>
  <c r="F153" i="52"/>
  <c r="E153" i="52"/>
  <c r="D153" i="52"/>
  <c r="C153" i="52"/>
  <c r="B153" i="52"/>
  <c r="A153" i="52"/>
  <c r="G148" i="52"/>
  <c r="F148" i="52"/>
  <c r="E148" i="52"/>
  <c r="D148" i="52"/>
  <c r="C148" i="52"/>
  <c r="B148" i="52"/>
  <c r="A148" i="52"/>
  <c r="G147" i="52"/>
  <c r="F147" i="52"/>
  <c r="E147" i="52"/>
  <c r="D147" i="52"/>
  <c r="C147" i="52"/>
  <c r="B147" i="52"/>
  <c r="A147" i="52"/>
  <c r="G146" i="52"/>
  <c r="F146" i="52"/>
  <c r="E146" i="52"/>
  <c r="D146" i="52"/>
  <c r="C146" i="52"/>
  <c r="B146" i="52"/>
  <c r="A146" i="52"/>
  <c r="G145" i="52"/>
  <c r="F145" i="52"/>
  <c r="E145" i="52"/>
  <c r="D145" i="52"/>
  <c r="C145" i="52"/>
  <c r="B145" i="52"/>
  <c r="A145" i="52"/>
  <c r="G144" i="52"/>
  <c r="F144" i="52"/>
  <c r="E144" i="52"/>
  <c r="D144" i="52"/>
  <c r="C144" i="52"/>
  <c r="B144" i="52"/>
  <c r="A144" i="52"/>
  <c r="G143" i="52"/>
  <c r="F143" i="52"/>
  <c r="E143" i="52"/>
  <c r="D143" i="52"/>
  <c r="C143" i="52"/>
  <c r="B143" i="52"/>
  <c r="A143" i="52"/>
  <c r="G142" i="52"/>
  <c r="F142" i="52"/>
  <c r="E142" i="52"/>
  <c r="D142" i="52"/>
  <c r="C142" i="52"/>
  <c r="B142" i="52"/>
  <c r="A142" i="52"/>
  <c r="G141" i="52"/>
  <c r="F141" i="52"/>
  <c r="E141" i="52"/>
  <c r="D141" i="52"/>
  <c r="C141" i="52"/>
  <c r="B141" i="52"/>
  <c r="A141" i="52"/>
  <c r="G140" i="52"/>
  <c r="F140" i="52"/>
  <c r="E140" i="52"/>
  <c r="D140" i="52"/>
  <c r="C140" i="52"/>
  <c r="B140" i="52"/>
  <c r="A140" i="52"/>
  <c r="G139" i="52"/>
  <c r="F139" i="52"/>
  <c r="E139" i="52"/>
  <c r="D139" i="52"/>
  <c r="C139" i="52"/>
  <c r="B139" i="52"/>
  <c r="A139" i="52"/>
  <c r="G138" i="52"/>
  <c r="F138" i="52"/>
  <c r="E138" i="52"/>
  <c r="D138" i="52"/>
  <c r="C138" i="52"/>
  <c r="B138" i="52"/>
  <c r="A138" i="52"/>
  <c r="G137" i="52"/>
  <c r="F137" i="52"/>
  <c r="E137" i="52"/>
  <c r="D137" i="52"/>
  <c r="C137" i="52"/>
  <c r="B137" i="52"/>
  <c r="A137" i="52"/>
  <c r="G136" i="52"/>
  <c r="F136" i="52"/>
  <c r="E136" i="52"/>
  <c r="D136" i="52"/>
  <c r="C136" i="52"/>
  <c r="B136" i="52"/>
  <c r="A136" i="52"/>
  <c r="G135" i="52"/>
  <c r="F135" i="52"/>
  <c r="E135" i="52"/>
  <c r="D135" i="52"/>
  <c r="C135" i="52"/>
  <c r="B135" i="52"/>
  <c r="A135" i="52"/>
  <c r="G134" i="52"/>
  <c r="F134" i="52"/>
  <c r="E134" i="52"/>
  <c r="D134" i="52"/>
  <c r="C134" i="52"/>
  <c r="B134" i="52"/>
  <c r="A134" i="52"/>
  <c r="G133" i="52"/>
  <c r="F133" i="52"/>
  <c r="E133" i="52"/>
  <c r="D133" i="52"/>
  <c r="C133" i="52"/>
  <c r="B133" i="52"/>
  <c r="A133" i="52"/>
  <c r="G132" i="52"/>
  <c r="F132" i="52"/>
  <c r="E132" i="52"/>
  <c r="D132" i="52"/>
  <c r="C132" i="52"/>
  <c r="B132" i="52"/>
  <c r="A132" i="52"/>
  <c r="G131" i="52"/>
  <c r="F131" i="52"/>
  <c r="E131" i="52"/>
  <c r="D131" i="52"/>
  <c r="C131" i="52"/>
  <c r="B131" i="52"/>
  <c r="A131" i="52"/>
  <c r="G130" i="52"/>
  <c r="F130" i="52"/>
  <c r="E130" i="52"/>
  <c r="D130" i="52"/>
  <c r="C130" i="52"/>
  <c r="B130" i="52"/>
  <c r="A130" i="52"/>
  <c r="G129" i="52"/>
  <c r="F129" i="52"/>
  <c r="E129" i="52"/>
  <c r="D129" i="52"/>
  <c r="C129" i="52"/>
  <c r="B129" i="52"/>
  <c r="A129" i="52"/>
  <c r="G128" i="52"/>
  <c r="F128" i="52"/>
  <c r="E128" i="52"/>
  <c r="D128" i="52"/>
  <c r="C128" i="52"/>
  <c r="B128" i="52"/>
  <c r="A128" i="52"/>
  <c r="G127" i="52"/>
  <c r="F127" i="52"/>
  <c r="E127" i="52"/>
  <c r="D127" i="52"/>
  <c r="C127" i="52"/>
  <c r="B127" i="52"/>
  <c r="A127" i="52"/>
  <c r="G126" i="52"/>
  <c r="F126" i="52"/>
  <c r="E126" i="52"/>
  <c r="D126" i="52"/>
  <c r="C126" i="52"/>
  <c r="B126" i="52"/>
  <c r="A126" i="52"/>
  <c r="G125" i="52"/>
  <c r="F125" i="52"/>
  <c r="E125" i="52"/>
  <c r="D125" i="52"/>
  <c r="C125" i="52"/>
  <c r="B125" i="52"/>
  <c r="A125" i="52"/>
  <c r="G124" i="52"/>
  <c r="F124" i="52"/>
  <c r="E124" i="52"/>
  <c r="D124" i="52"/>
  <c r="C124" i="52"/>
  <c r="B124" i="52"/>
  <c r="A124" i="52"/>
  <c r="G123" i="52"/>
  <c r="F123" i="52"/>
  <c r="E123" i="52"/>
  <c r="D123" i="52"/>
  <c r="C123" i="52"/>
  <c r="B123" i="52"/>
  <c r="A123" i="52"/>
  <c r="G122" i="52"/>
  <c r="F122" i="52"/>
  <c r="E122" i="52"/>
  <c r="D122" i="52"/>
  <c r="C122" i="52"/>
  <c r="B122" i="52"/>
  <c r="A122" i="52"/>
  <c r="G121" i="52"/>
  <c r="F121" i="52"/>
  <c r="E121" i="52"/>
  <c r="D121" i="52"/>
  <c r="C121" i="52"/>
  <c r="B121" i="52"/>
  <c r="A121" i="52"/>
  <c r="G120" i="52"/>
  <c r="F120" i="52"/>
  <c r="E120" i="52"/>
  <c r="D120" i="52"/>
  <c r="C120" i="52"/>
  <c r="B120" i="52"/>
  <c r="A120" i="52"/>
  <c r="G119" i="52"/>
  <c r="F119" i="52"/>
  <c r="E119" i="52"/>
  <c r="D119" i="52"/>
  <c r="C119" i="52"/>
  <c r="B119" i="52"/>
  <c r="A119" i="52"/>
  <c r="G118" i="52"/>
  <c r="F118" i="52"/>
  <c r="E118" i="52"/>
  <c r="D118" i="52"/>
  <c r="C118" i="52"/>
  <c r="B118" i="52"/>
  <c r="A118" i="52"/>
  <c r="G117" i="52"/>
  <c r="F117" i="52"/>
  <c r="E117" i="52"/>
  <c r="D117" i="52"/>
  <c r="C117" i="52"/>
  <c r="B117" i="52"/>
  <c r="A117" i="52"/>
  <c r="G116" i="52"/>
  <c r="F116" i="52"/>
  <c r="E116" i="52"/>
  <c r="D116" i="52"/>
  <c r="C116" i="52"/>
  <c r="B116" i="52"/>
  <c r="A116" i="52"/>
  <c r="G115" i="52"/>
  <c r="F115" i="52"/>
  <c r="E115" i="52"/>
  <c r="D115" i="52"/>
  <c r="C115" i="52"/>
  <c r="B115" i="52"/>
  <c r="A115" i="52"/>
  <c r="G114" i="52"/>
  <c r="F114" i="52"/>
  <c r="E114" i="52"/>
  <c r="D114" i="52"/>
  <c r="C114" i="52"/>
  <c r="B114" i="52"/>
  <c r="A114" i="52"/>
  <c r="G113" i="52"/>
  <c r="F113" i="52"/>
  <c r="E113" i="52"/>
  <c r="D113" i="52"/>
  <c r="C113" i="52"/>
  <c r="B113" i="52"/>
  <c r="A113" i="52"/>
  <c r="G112" i="52"/>
  <c r="F112" i="52"/>
  <c r="E112" i="52"/>
  <c r="D112" i="52"/>
  <c r="C112" i="52"/>
  <c r="B112" i="52"/>
  <c r="A112" i="52"/>
  <c r="G111" i="52"/>
  <c r="F111" i="52"/>
  <c r="E111" i="52"/>
  <c r="D111" i="52"/>
  <c r="C111" i="52"/>
  <c r="B111" i="52"/>
  <c r="A111" i="52"/>
  <c r="G110" i="52"/>
  <c r="F110" i="52"/>
  <c r="E110" i="52"/>
  <c r="D110" i="52"/>
  <c r="C110" i="52"/>
  <c r="B110" i="52"/>
  <c r="A110" i="52"/>
  <c r="G109" i="52"/>
  <c r="F109" i="52"/>
  <c r="E109" i="52"/>
  <c r="D109" i="52"/>
  <c r="C109" i="52"/>
  <c r="B109" i="52"/>
  <c r="A109" i="52"/>
  <c r="G108" i="52"/>
  <c r="F108" i="52"/>
  <c r="E108" i="52"/>
  <c r="D108" i="52"/>
  <c r="C108" i="52"/>
  <c r="B108" i="52"/>
  <c r="A108" i="52"/>
  <c r="G107" i="52"/>
  <c r="F107" i="52"/>
  <c r="E107" i="52"/>
  <c r="D107" i="52"/>
  <c r="C107" i="52"/>
  <c r="B107" i="52"/>
  <c r="A107" i="52"/>
  <c r="G106" i="52"/>
  <c r="F106" i="52"/>
  <c r="E106" i="52"/>
  <c r="D106" i="52"/>
  <c r="C106" i="52"/>
  <c r="B106" i="52"/>
  <c r="A106" i="52"/>
  <c r="G105" i="52"/>
  <c r="F105" i="52"/>
  <c r="E105" i="52"/>
  <c r="D105" i="52"/>
  <c r="C105" i="52"/>
  <c r="B105" i="52"/>
  <c r="A105" i="52"/>
  <c r="G104" i="52"/>
  <c r="F104" i="52"/>
  <c r="E104" i="52"/>
  <c r="D104" i="52"/>
  <c r="C104" i="52"/>
  <c r="B104" i="52"/>
  <c r="A104" i="52"/>
  <c r="G103" i="52"/>
  <c r="F103" i="52"/>
  <c r="E103" i="52"/>
  <c r="D103" i="52"/>
  <c r="C103" i="52"/>
  <c r="B103" i="52"/>
  <c r="A103" i="52"/>
  <c r="G102" i="52"/>
  <c r="F102" i="52"/>
  <c r="E102" i="52"/>
  <c r="D102" i="52"/>
  <c r="C102" i="52"/>
  <c r="B102" i="52"/>
  <c r="A102" i="52"/>
  <c r="G101" i="52"/>
  <c r="F101" i="52"/>
  <c r="E101" i="52"/>
  <c r="D101" i="52"/>
  <c r="C101" i="52"/>
  <c r="B101" i="52"/>
  <c r="A101" i="52"/>
  <c r="G100" i="52"/>
  <c r="F100" i="52"/>
  <c r="E100" i="52"/>
  <c r="D100" i="52"/>
  <c r="C100" i="52"/>
  <c r="B100" i="52"/>
  <c r="A100" i="52"/>
  <c r="G99" i="52"/>
  <c r="F99" i="52"/>
  <c r="E99" i="52"/>
  <c r="D99" i="52"/>
  <c r="C99" i="52"/>
  <c r="B99" i="52"/>
  <c r="A99" i="52"/>
  <c r="G98" i="52"/>
  <c r="F98" i="52"/>
  <c r="E98" i="52"/>
  <c r="D98" i="52"/>
  <c r="C98" i="52"/>
  <c r="B98" i="52"/>
  <c r="A98" i="52"/>
  <c r="G97" i="52"/>
  <c r="F97" i="52"/>
  <c r="E97" i="52"/>
  <c r="D97" i="52"/>
  <c r="C97" i="52"/>
  <c r="B97" i="52"/>
  <c r="A97" i="52"/>
  <c r="G96" i="52"/>
  <c r="F96" i="52"/>
  <c r="E96" i="52"/>
  <c r="D96" i="52"/>
  <c r="C96" i="52"/>
  <c r="B96" i="52"/>
  <c r="A96" i="52"/>
  <c r="G95" i="52"/>
  <c r="F95" i="52"/>
  <c r="E95" i="52"/>
  <c r="D95" i="52"/>
  <c r="C95" i="52"/>
  <c r="B95" i="52"/>
  <c r="A95" i="52"/>
  <c r="G94" i="52"/>
  <c r="F94" i="52"/>
  <c r="E94" i="52"/>
  <c r="D94" i="52"/>
  <c r="C94" i="52"/>
  <c r="B94" i="52"/>
  <c r="A94" i="52"/>
  <c r="G93" i="52"/>
  <c r="F93" i="52"/>
  <c r="E93" i="52"/>
  <c r="D93" i="52"/>
  <c r="C93" i="52"/>
  <c r="B93" i="52"/>
  <c r="A93" i="52"/>
  <c r="G92" i="52"/>
  <c r="F92" i="52"/>
  <c r="E92" i="52"/>
  <c r="D92" i="52"/>
  <c r="C92" i="52"/>
  <c r="B92" i="52"/>
  <c r="A92" i="52"/>
  <c r="G91" i="52"/>
  <c r="F91" i="52"/>
  <c r="E91" i="52"/>
  <c r="D91" i="52"/>
  <c r="C91" i="52"/>
  <c r="B91" i="52"/>
  <c r="A91" i="52"/>
  <c r="G90" i="52"/>
  <c r="F90" i="52"/>
  <c r="E90" i="52"/>
  <c r="D90" i="52"/>
  <c r="C90" i="52"/>
  <c r="B90" i="52"/>
  <c r="A90" i="52"/>
  <c r="G88" i="52"/>
  <c r="F88" i="52"/>
  <c r="E88" i="52"/>
  <c r="D88" i="52"/>
  <c r="C88" i="52"/>
  <c r="B88" i="52"/>
  <c r="A88" i="52"/>
  <c r="G87" i="52"/>
  <c r="F87" i="52"/>
  <c r="E87" i="52"/>
  <c r="D87" i="52"/>
  <c r="C87" i="52"/>
  <c r="B87" i="52"/>
  <c r="A87" i="52"/>
  <c r="G86" i="52"/>
  <c r="F86" i="52"/>
  <c r="E86" i="52"/>
  <c r="D86" i="52"/>
  <c r="C86" i="52"/>
  <c r="B86" i="52"/>
  <c r="A86" i="52"/>
  <c r="G85" i="52"/>
  <c r="F85" i="52"/>
  <c r="E85" i="52"/>
  <c r="D85" i="52"/>
  <c r="C85" i="52"/>
  <c r="B85" i="52"/>
  <c r="A85" i="52"/>
  <c r="G84" i="52"/>
  <c r="F84" i="52"/>
  <c r="E84" i="52"/>
  <c r="D84" i="52"/>
  <c r="C84" i="52"/>
  <c r="B84" i="52"/>
  <c r="A84" i="52"/>
  <c r="G83" i="52"/>
  <c r="F83" i="52"/>
  <c r="E83" i="52"/>
  <c r="D83" i="52"/>
  <c r="C83" i="52"/>
  <c r="B83" i="52"/>
  <c r="A83" i="52"/>
  <c r="G82" i="52"/>
  <c r="F82" i="52"/>
  <c r="E82" i="52"/>
  <c r="D82" i="52"/>
  <c r="C82" i="52"/>
  <c r="B82" i="52"/>
  <c r="A82" i="52"/>
  <c r="G81" i="52"/>
  <c r="F81" i="52"/>
  <c r="E81" i="52"/>
  <c r="D81" i="52"/>
  <c r="C81" i="52"/>
  <c r="B81" i="52"/>
  <c r="A81" i="52"/>
  <c r="G80" i="52"/>
  <c r="F80" i="52"/>
  <c r="E80" i="52"/>
  <c r="D80" i="52"/>
  <c r="C80" i="52"/>
  <c r="B80" i="52"/>
  <c r="A80" i="52"/>
  <c r="G79" i="52"/>
  <c r="F79" i="52"/>
  <c r="E79" i="52"/>
  <c r="D79" i="52"/>
  <c r="C79" i="52"/>
  <c r="B79" i="52"/>
  <c r="A79" i="52"/>
  <c r="G78" i="52"/>
  <c r="F78" i="52"/>
  <c r="E78" i="52"/>
  <c r="D78" i="52"/>
  <c r="C78" i="52"/>
  <c r="B78" i="52"/>
  <c r="A78" i="52"/>
  <c r="G77" i="52"/>
  <c r="F77" i="52"/>
  <c r="E77" i="52"/>
  <c r="D77" i="52"/>
  <c r="C77" i="52"/>
  <c r="B77" i="52"/>
  <c r="A77" i="52"/>
  <c r="G76" i="52"/>
  <c r="F76" i="52"/>
  <c r="E76" i="52"/>
  <c r="D76" i="52"/>
  <c r="C76" i="52"/>
  <c r="B76" i="52"/>
  <c r="A76" i="52"/>
  <c r="G75" i="52"/>
  <c r="F75" i="52"/>
  <c r="E75" i="52"/>
  <c r="D75" i="52"/>
  <c r="C75" i="52"/>
  <c r="B75" i="52"/>
  <c r="A75" i="52"/>
  <c r="G74" i="52"/>
  <c r="F74" i="52"/>
  <c r="E74" i="52"/>
  <c r="D74" i="52"/>
  <c r="C74" i="52"/>
  <c r="B74" i="52"/>
  <c r="A74" i="52"/>
  <c r="G73" i="52"/>
  <c r="F73" i="52"/>
  <c r="E73" i="52"/>
  <c r="D73" i="52"/>
  <c r="C73" i="52"/>
  <c r="B73" i="52"/>
  <c r="A73" i="52"/>
  <c r="G72" i="52"/>
  <c r="F72" i="52"/>
  <c r="E72" i="52"/>
  <c r="D72" i="52"/>
  <c r="C72" i="52"/>
  <c r="B72" i="52"/>
  <c r="A72" i="52"/>
  <c r="G71" i="52"/>
  <c r="F71" i="52"/>
  <c r="E71" i="52"/>
  <c r="D71" i="52"/>
  <c r="C71" i="52"/>
  <c r="B71" i="52"/>
  <c r="A71" i="52"/>
  <c r="G70" i="52"/>
  <c r="F70" i="52"/>
  <c r="E70" i="52"/>
  <c r="D70" i="52"/>
  <c r="C70" i="52"/>
  <c r="B70" i="52"/>
  <c r="A70" i="52"/>
  <c r="G69" i="52"/>
  <c r="F69" i="52"/>
  <c r="E69" i="52"/>
  <c r="D69" i="52"/>
  <c r="C69" i="52"/>
  <c r="B69" i="52"/>
  <c r="A69" i="52"/>
  <c r="G68" i="52"/>
  <c r="F68" i="52"/>
  <c r="E68" i="52"/>
  <c r="D68" i="52"/>
  <c r="C68" i="52"/>
  <c r="B68" i="52"/>
  <c r="A68" i="52"/>
  <c r="G67" i="52"/>
  <c r="F67" i="52"/>
  <c r="E67" i="52"/>
  <c r="D67" i="52"/>
  <c r="C67" i="52"/>
  <c r="B67" i="52"/>
  <c r="A67" i="52"/>
  <c r="G66" i="52"/>
  <c r="F66" i="52"/>
  <c r="E66" i="52"/>
  <c r="D66" i="52"/>
  <c r="C66" i="52"/>
  <c r="B66" i="52"/>
  <c r="A66" i="52"/>
  <c r="G65" i="52"/>
  <c r="F65" i="52"/>
  <c r="E65" i="52"/>
  <c r="D65" i="52"/>
  <c r="C65" i="52"/>
  <c r="B65" i="52"/>
  <c r="A65" i="52"/>
  <c r="G64" i="52"/>
  <c r="F64" i="52"/>
  <c r="E64" i="52"/>
  <c r="D64" i="52"/>
  <c r="C64" i="52"/>
  <c r="B64" i="52"/>
  <c r="A64" i="52"/>
  <c r="G63" i="52"/>
  <c r="F63" i="52"/>
  <c r="E63" i="52"/>
  <c r="D63" i="52"/>
  <c r="C63" i="52"/>
  <c r="B63" i="52"/>
  <c r="A63" i="52"/>
  <c r="G62" i="52"/>
  <c r="F62" i="52"/>
  <c r="E62" i="52"/>
  <c r="D62" i="52"/>
  <c r="C62" i="52"/>
  <c r="B62" i="52"/>
  <c r="A62" i="52"/>
  <c r="G61" i="52"/>
  <c r="F61" i="52"/>
  <c r="E61" i="52"/>
  <c r="D61" i="52"/>
  <c r="C61" i="52"/>
  <c r="B61" i="52"/>
  <c r="A61" i="52"/>
  <c r="G60" i="52"/>
  <c r="F60" i="52"/>
  <c r="E60" i="52"/>
  <c r="D60" i="52"/>
  <c r="C60" i="52"/>
  <c r="B60" i="52"/>
  <c r="A60" i="52"/>
  <c r="G59" i="52"/>
  <c r="F59" i="52"/>
  <c r="E59" i="52"/>
  <c r="D59" i="52"/>
  <c r="C59" i="52"/>
  <c r="B59" i="52"/>
  <c r="A59" i="52"/>
  <c r="G58" i="52"/>
  <c r="F58" i="52"/>
  <c r="E58" i="52"/>
  <c r="D58" i="52"/>
  <c r="C58" i="52"/>
  <c r="B58" i="52"/>
  <c r="A58" i="52"/>
  <c r="G57" i="52"/>
  <c r="F57" i="52"/>
  <c r="E57" i="52"/>
  <c r="D57" i="52"/>
  <c r="C57" i="52"/>
  <c r="B57" i="52"/>
  <c r="A57" i="52"/>
  <c r="G56" i="52"/>
  <c r="F56" i="52"/>
  <c r="E56" i="52"/>
  <c r="D56" i="52"/>
  <c r="C56" i="52"/>
  <c r="B56" i="52"/>
  <c r="A56" i="52"/>
  <c r="G55" i="52"/>
  <c r="F55" i="52"/>
  <c r="E55" i="52"/>
  <c r="D55" i="52"/>
  <c r="C55" i="52"/>
  <c r="B55" i="52"/>
  <c r="A55" i="52"/>
  <c r="G54" i="52"/>
  <c r="F54" i="52"/>
  <c r="E54" i="52"/>
  <c r="D54" i="52"/>
  <c r="C54" i="52"/>
  <c r="B54" i="52"/>
  <c r="A54" i="52"/>
  <c r="G53" i="52"/>
  <c r="F53" i="52"/>
  <c r="E53" i="52"/>
  <c r="D53" i="52"/>
  <c r="C53" i="52"/>
  <c r="B53" i="52"/>
  <c r="A53" i="52"/>
  <c r="G52" i="52"/>
  <c r="F52" i="52"/>
  <c r="E52" i="52"/>
  <c r="D52" i="52"/>
  <c r="C52" i="52"/>
  <c r="B52" i="52"/>
  <c r="A52" i="52"/>
  <c r="G51" i="52"/>
  <c r="F51" i="52"/>
  <c r="E51" i="52"/>
  <c r="D51" i="52"/>
  <c r="C51" i="52"/>
  <c r="B51" i="52"/>
  <c r="A51" i="52"/>
  <c r="G50" i="52"/>
  <c r="F50" i="52"/>
  <c r="E50" i="52"/>
  <c r="D50" i="52"/>
  <c r="C50" i="52"/>
  <c r="B50" i="52"/>
  <c r="A50" i="52"/>
  <c r="G49" i="52"/>
  <c r="F49" i="52"/>
  <c r="E49" i="52"/>
  <c r="D49" i="52"/>
  <c r="C49" i="52"/>
  <c r="B49" i="52"/>
  <c r="A49" i="52"/>
  <c r="G48" i="52"/>
  <c r="F48" i="52"/>
  <c r="E48" i="52"/>
  <c r="D48" i="52"/>
  <c r="C48" i="52"/>
  <c r="B48" i="52"/>
  <c r="A48" i="52"/>
  <c r="G47" i="52"/>
  <c r="F47" i="52"/>
  <c r="E47" i="52"/>
  <c r="D47" i="52"/>
  <c r="C47" i="52"/>
  <c r="B47" i="52"/>
  <c r="A47" i="52"/>
  <c r="G46" i="52"/>
  <c r="F46" i="52"/>
  <c r="E46" i="52"/>
  <c r="D46" i="52"/>
  <c r="C46" i="52"/>
  <c r="B46" i="52"/>
  <c r="A46" i="52"/>
  <c r="G45" i="52"/>
  <c r="F45" i="52"/>
  <c r="E45" i="52"/>
  <c r="D45" i="52"/>
  <c r="C45" i="52"/>
  <c r="B45" i="52"/>
  <c r="A45" i="52"/>
  <c r="G44" i="52"/>
  <c r="F44" i="52"/>
  <c r="E44" i="52"/>
  <c r="D44" i="52"/>
  <c r="C44" i="52"/>
  <c r="B44" i="52"/>
  <c r="A44" i="52"/>
  <c r="G43" i="52"/>
  <c r="F43" i="52"/>
  <c r="E43" i="52"/>
  <c r="D43" i="52"/>
  <c r="C43" i="52"/>
  <c r="B43" i="52"/>
  <c r="A43" i="52"/>
  <c r="G42" i="52"/>
  <c r="F42" i="52"/>
  <c r="E42" i="52"/>
  <c r="D42" i="52"/>
  <c r="C42" i="52"/>
  <c r="B42" i="52"/>
  <c r="A42" i="52"/>
  <c r="G41" i="52"/>
  <c r="F41" i="52"/>
  <c r="E41" i="52"/>
  <c r="D41" i="52"/>
  <c r="C41" i="52"/>
  <c r="B41" i="52"/>
  <c r="A41" i="52"/>
  <c r="G40" i="52"/>
  <c r="F40" i="52"/>
  <c r="E40" i="52"/>
  <c r="D40" i="52"/>
  <c r="C40" i="52"/>
  <c r="B40" i="52"/>
  <c r="A40" i="52"/>
  <c r="G39" i="52"/>
  <c r="F39" i="52"/>
  <c r="E39" i="52"/>
  <c r="D39" i="52"/>
  <c r="C39" i="52"/>
  <c r="B39" i="52"/>
  <c r="A39" i="52"/>
  <c r="G38" i="52"/>
  <c r="F38" i="52"/>
  <c r="E38" i="52"/>
  <c r="D38" i="52"/>
  <c r="C38" i="52"/>
  <c r="B38" i="52"/>
  <c r="A38" i="52"/>
  <c r="G37" i="52"/>
  <c r="F37" i="52"/>
  <c r="E37" i="52"/>
  <c r="D37" i="52"/>
  <c r="C37" i="52"/>
  <c r="B37" i="52"/>
  <c r="A37" i="52"/>
  <c r="G36" i="52"/>
  <c r="F36" i="52"/>
  <c r="E36" i="52"/>
  <c r="D36" i="52"/>
  <c r="C36" i="52"/>
  <c r="B36" i="52"/>
  <c r="A36" i="52"/>
  <c r="G35" i="52"/>
  <c r="F35" i="52"/>
  <c r="E35" i="52"/>
  <c r="D35" i="52"/>
  <c r="C35" i="52"/>
  <c r="B35" i="52"/>
  <c r="A35" i="52"/>
  <c r="G34" i="52"/>
  <c r="F34" i="52"/>
  <c r="E34" i="52"/>
  <c r="D34" i="52"/>
  <c r="C34" i="52"/>
  <c r="B34" i="52"/>
  <c r="A34" i="52"/>
  <c r="G33" i="52"/>
  <c r="F33" i="52"/>
  <c r="E33" i="52"/>
  <c r="D33" i="52"/>
  <c r="C33" i="52"/>
  <c r="B33" i="52"/>
  <c r="A33" i="52"/>
  <c r="G32" i="52"/>
  <c r="F32" i="52"/>
  <c r="E32" i="52"/>
  <c r="D32" i="52"/>
  <c r="C32" i="52"/>
  <c r="B32" i="52"/>
  <c r="A32" i="52"/>
  <c r="G31" i="52"/>
  <c r="F31" i="52"/>
  <c r="E31" i="52"/>
  <c r="D31" i="52"/>
  <c r="C31" i="52"/>
  <c r="B31" i="52"/>
  <c r="A31" i="52"/>
  <c r="G30" i="52"/>
  <c r="F30" i="52"/>
  <c r="E30" i="52"/>
  <c r="D30" i="52"/>
  <c r="C30" i="52"/>
  <c r="B30" i="52"/>
  <c r="A30" i="52"/>
  <c r="G29" i="52"/>
  <c r="F29" i="52"/>
  <c r="E29" i="52"/>
  <c r="D29" i="52"/>
  <c r="C29" i="52"/>
  <c r="B29" i="52"/>
  <c r="A29" i="52"/>
  <c r="G28" i="52"/>
  <c r="F28" i="52"/>
  <c r="E28" i="52"/>
  <c r="D28" i="52"/>
  <c r="C28" i="52"/>
  <c r="B28" i="52"/>
  <c r="A28" i="52"/>
  <c r="G27" i="52"/>
  <c r="F27" i="52"/>
  <c r="E27" i="52"/>
  <c r="D27" i="52"/>
  <c r="C27" i="52"/>
  <c r="B27" i="52"/>
  <c r="A27" i="52"/>
  <c r="G26" i="52"/>
  <c r="F26" i="52"/>
  <c r="E26" i="52"/>
  <c r="D26" i="52"/>
  <c r="C26" i="52"/>
  <c r="B26" i="52"/>
  <c r="A26" i="52"/>
  <c r="G25" i="52"/>
  <c r="F25" i="52"/>
  <c r="E25" i="52"/>
  <c r="D25" i="52"/>
  <c r="C25" i="52"/>
  <c r="B25" i="52"/>
  <c r="A25" i="52"/>
  <c r="G24" i="52"/>
  <c r="F24" i="52"/>
  <c r="E24" i="52"/>
  <c r="D24" i="52"/>
  <c r="C24" i="52"/>
  <c r="B24" i="52"/>
  <c r="A24" i="52"/>
  <c r="G23" i="52"/>
  <c r="F23" i="52"/>
  <c r="E23" i="52"/>
  <c r="D23" i="52"/>
  <c r="C23" i="52"/>
  <c r="B23" i="52"/>
  <c r="A23" i="52"/>
  <c r="G22" i="52"/>
  <c r="F22" i="52"/>
  <c r="E22" i="52"/>
  <c r="D22" i="52"/>
  <c r="C22" i="52"/>
  <c r="B22" i="52"/>
  <c r="A22" i="52"/>
  <c r="G21" i="52"/>
  <c r="F21" i="52"/>
  <c r="E21" i="52"/>
  <c r="D21" i="52"/>
  <c r="C21" i="52"/>
  <c r="B21" i="52"/>
  <c r="A21" i="52"/>
  <c r="G20" i="52"/>
  <c r="F20" i="52"/>
  <c r="E20" i="52"/>
  <c r="D20" i="52"/>
  <c r="C20" i="52"/>
  <c r="B20" i="52"/>
  <c r="A20" i="52"/>
  <c r="G19" i="52"/>
  <c r="F19" i="52"/>
  <c r="E19" i="52"/>
  <c r="D19" i="52"/>
  <c r="C19" i="52"/>
  <c r="B19" i="52"/>
  <c r="A19" i="52"/>
  <c r="G18" i="52"/>
  <c r="F18" i="52"/>
  <c r="E18" i="52"/>
  <c r="D18" i="52"/>
  <c r="C18" i="52"/>
  <c r="B18" i="52"/>
  <c r="A18" i="52"/>
  <c r="G17" i="52"/>
  <c r="F17" i="52"/>
  <c r="E17" i="52"/>
  <c r="D17" i="52"/>
  <c r="C17" i="52"/>
  <c r="B17" i="52"/>
  <c r="A17" i="52"/>
  <c r="G16" i="52"/>
  <c r="F16" i="52"/>
  <c r="E16" i="52"/>
  <c r="D16" i="52"/>
  <c r="C16" i="52"/>
  <c r="B16" i="52"/>
  <c r="A16" i="52"/>
  <c r="G15" i="52"/>
  <c r="F15" i="52"/>
  <c r="E15" i="52"/>
  <c r="D15" i="52"/>
  <c r="C15" i="52"/>
  <c r="B15" i="52"/>
  <c r="A15" i="52"/>
  <c r="G14" i="52"/>
  <c r="F14" i="52"/>
  <c r="E14" i="52"/>
  <c r="D14" i="52"/>
  <c r="C14" i="52"/>
  <c r="B14" i="52"/>
  <c r="A14" i="52"/>
  <c r="G13" i="52"/>
  <c r="F13" i="52"/>
  <c r="E13" i="52"/>
  <c r="D13" i="52"/>
  <c r="C13" i="52"/>
  <c r="B13" i="52"/>
  <c r="A13" i="52"/>
  <c r="G12" i="52"/>
  <c r="F12" i="52"/>
  <c r="E12" i="52"/>
  <c r="D12" i="52"/>
  <c r="C12" i="52"/>
  <c r="B12" i="52"/>
  <c r="A12" i="52"/>
  <c r="G11" i="52"/>
  <c r="F11" i="52"/>
  <c r="E11" i="52"/>
  <c r="D11" i="52"/>
  <c r="C11" i="52"/>
  <c r="B11" i="52"/>
  <c r="A11" i="52"/>
  <c r="G10" i="52"/>
  <c r="F10" i="52"/>
  <c r="E10" i="52"/>
  <c r="D10" i="52"/>
  <c r="C10" i="52"/>
  <c r="B10" i="52"/>
  <c r="A10" i="52"/>
  <c r="G9" i="52"/>
  <c r="F9" i="52"/>
  <c r="E9" i="52"/>
  <c r="D9" i="52"/>
  <c r="C9" i="52"/>
  <c r="B9" i="52"/>
  <c r="A9" i="52"/>
  <c r="G203" i="40"/>
  <c r="F203" i="40"/>
  <c r="E203" i="40"/>
  <c r="D203" i="40"/>
  <c r="C203" i="40"/>
  <c r="B203" i="40"/>
  <c r="A203" i="40"/>
  <c r="G202" i="40"/>
  <c r="F202" i="40"/>
  <c r="E202" i="40"/>
  <c r="D202" i="40"/>
  <c r="C202" i="40"/>
  <c r="B202" i="40"/>
  <c r="A202" i="40"/>
  <c r="G201" i="40"/>
  <c r="F201" i="40"/>
  <c r="E201" i="40"/>
  <c r="D201" i="40"/>
  <c r="C201" i="40"/>
  <c r="B201" i="40"/>
  <c r="A201" i="40"/>
  <c r="G200" i="40"/>
  <c r="F200" i="40"/>
  <c r="E200" i="40"/>
  <c r="D200" i="40"/>
  <c r="C200" i="40"/>
  <c r="B200" i="40"/>
  <c r="A200" i="40"/>
  <c r="G199" i="40"/>
  <c r="F199" i="40"/>
  <c r="E199" i="40"/>
  <c r="D199" i="40"/>
  <c r="C199" i="40"/>
  <c r="B199" i="40"/>
  <c r="A199" i="40"/>
  <c r="G198" i="40"/>
  <c r="F198" i="40"/>
  <c r="E198" i="40"/>
  <c r="D198" i="40"/>
  <c r="C198" i="40"/>
  <c r="B198" i="40"/>
  <c r="A198" i="40"/>
  <c r="G197" i="40"/>
  <c r="F197" i="40"/>
  <c r="E197" i="40"/>
  <c r="D197" i="40"/>
  <c r="C197" i="40"/>
  <c r="B197" i="40"/>
  <c r="A197" i="40"/>
  <c r="G196" i="40"/>
  <c r="F196" i="40"/>
  <c r="E196" i="40"/>
  <c r="D196" i="40"/>
  <c r="C196" i="40"/>
  <c r="B196" i="40"/>
  <c r="A196" i="40"/>
  <c r="G195" i="40"/>
  <c r="F195" i="40"/>
  <c r="E195" i="40"/>
  <c r="D195" i="40"/>
  <c r="C195" i="40"/>
  <c r="B195" i="40"/>
  <c r="A195" i="40"/>
  <c r="G194" i="40"/>
  <c r="F194" i="40"/>
  <c r="E194" i="40"/>
  <c r="D194" i="40"/>
  <c r="C194" i="40"/>
  <c r="B194" i="40"/>
  <c r="A194" i="40"/>
  <c r="G193" i="40"/>
  <c r="F193" i="40"/>
  <c r="E193" i="40"/>
  <c r="D193" i="40"/>
  <c r="C193" i="40"/>
  <c r="B193" i="40"/>
  <c r="A193" i="40"/>
  <c r="G192" i="40"/>
  <c r="F192" i="40"/>
  <c r="E192" i="40"/>
  <c r="D192" i="40"/>
  <c r="C192" i="40"/>
  <c r="B192" i="40"/>
  <c r="A192" i="40"/>
  <c r="G191" i="40"/>
  <c r="F191" i="40"/>
  <c r="E191" i="40"/>
  <c r="D191" i="40"/>
  <c r="C191" i="40"/>
  <c r="B191" i="40"/>
  <c r="A191" i="40"/>
  <c r="G190" i="40"/>
  <c r="F190" i="40"/>
  <c r="E190" i="40"/>
  <c r="D190" i="40"/>
  <c r="C190" i="40"/>
  <c r="B190" i="40"/>
  <c r="A190" i="40"/>
  <c r="G189" i="40"/>
  <c r="F189" i="40"/>
  <c r="E189" i="40"/>
  <c r="D189" i="40"/>
  <c r="C189" i="40"/>
  <c r="B189" i="40"/>
  <c r="A189" i="40"/>
  <c r="G188" i="40"/>
  <c r="F188" i="40"/>
  <c r="E188" i="40"/>
  <c r="D188" i="40"/>
  <c r="C188" i="40"/>
  <c r="B188" i="40"/>
  <c r="A188" i="40"/>
  <c r="G187" i="40"/>
  <c r="F187" i="40"/>
  <c r="E187" i="40"/>
  <c r="D187" i="40"/>
  <c r="C187" i="40"/>
  <c r="B187" i="40"/>
  <c r="A187" i="40"/>
  <c r="G186" i="40"/>
  <c r="F186" i="40"/>
  <c r="E186" i="40"/>
  <c r="D186" i="40"/>
  <c r="C186" i="40"/>
  <c r="B186" i="40"/>
  <c r="A186" i="40"/>
  <c r="G185" i="40"/>
  <c r="F185" i="40"/>
  <c r="E185" i="40"/>
  <c r="D185" i="40"/>
  <c r="C185" i="40"/>
  <c r="B185" i="40"/>
  <c r="A185" i="40"/>
  <c r="G184" i="40"/>
  <c r="F184" i="40"/>
  <c r="E184" i="40"/>
  <c r="D184" i="40"/>
  <c r="C184" i="40"/>
  <c r="B184" i="40"/>
  <c r="A184" i="40"/>
  <c r="G183" i="40"/>
  <c r="F183" i="40"/>
  <c r="E183" i="40"/>
  <c r="D183" i="40"/>
  <c r="C183" i="40"/>
  <c r="B183" i="40"/>
  <c r="A183" i="40"/>
  <c r="G182" i="40"/>
  <c r="F182" i="40"/>
  <c r="E182" i="40"/>
  <c r="D182" i="40"/>
  <c r="C182" i="40"/>
  <c r="B182" i="40"/>
  <c r="A182" i="40"/>
  <c r="G181" i="40"/>
  <c r="F181" i="40"/>
  <c r="E181" i="40"/>
  <c r="D181" i="40"/>
  <c r="C181" i="40"/>
  <c r="B181" i="40"/>
  <c r="A181" i="40"/>
  <c r="G180" i="40"/>
  <c r="F180" i="40"/>
  <c r="E180" i="40"/>
  <c r="D180" i="40"/>
  <c r="C180" i="40"/>
  <c r="B180" i="40"/>
  <c r="A180" i="40"/>
  <c r="G179" i="40"/>
  <c r="F179" i="40"/>
  <c r="E179" i="40"/>
  <c r="D179" i="40"/>
  <c r="C179" i="40"/>
  <c r="B179" i="40"/>
  <c r="A179" i="40"/>
  <c r="G178" i="40"/>
  <c r="F178" i="40"/>
  <c r="E178" i="40"/>
  <c r="D178" i="40"/>
  <c r="C178" i="40"/>
  <c r="B178" i="40"/>
  <c r="A178" i="40"/>
  <c r="G177" i="40"/>
  <c r="F177" i="40"/>
  <c r="E177" i="40"/>
  <c r="D177" i="40"/>
  <c r="C177" i="40"/>
  <c r="B177" i="40"/>
  <c r="A177" i="40"/>
  <c r="G176" i="40"/>
  <c r="F176" i="40"/>
  <c r="E176" i="40"/>
  <c r="D176" i="40"/>
  <c r="C176" i="40"/>
  <c r="B176" i="40"/>
  <c r="A176" i="40"/>
  <c r="G175" i="40"/>
  <c r="F175" i="40"/>
  <c r="E175" i="40"/>
  <c r="D175" i="40"/>
  <c r="C175" i="40"/>
  <c r="B175" i="40"/>
  <c r="A175" i="40"/>
  <c r="G174" i="40"/>
  <c r="F174" i="40"/>
  <c r="E174" i="40"/>
  <c r="D174" i="40"/>
  <c r="C174" i="40"/>
  <c r="B174" i="40"/>
  <c r="A174" i="40"/>
  <c r="G173" i="40"/>
  <c r="F173" i="40"/>
  <c r="E173" i="40"/>
  <c r="D173" i="40"/>
  <c r="C173" i="40"/>
  <c r="B173" i="40"/>
  <c r="A173" i="40"/>
  <c r="G172" i="40"/>
  <c r="F172" i="40"/>
  <c r="E172" i="40"/>
  <c r="D172" i="40"/>
  <c r="C172" i="40"/>
  <c r="B172" i="40"/>
  <c r="A172" i="40"/>
  <c r="G171" i="40"/>
  <c r="F171" i="40"/>
  <c r="E171" i="40"/>
  <c r="D171" i="40"/>
  <c r="C171" i="40"/>
  <c r="B171" i="40"/>
  <c r="A171" i="40"/>
  <c r="G170" i="40"/>
  <c r="F170" i="40"/>
  <c r="E170" i="40"/>
  <c r="D170" i="40"/>
  <c r="C170" i="40"/>
  <c r="B170" i="40"/>
  <c r="A170" i="40"/>
  <c r="G169" i="40"/>
  <c r="F169" i="40"/>
  <c r="E169" i="40"/>
  <c r="D169" i="40"/>
  <c r="C169" i="40"/>
  <c r="B169" i="40"/>
  <c r="A169" i="40"/>
  <c r="G168" i="40"/>
  <c r="F168" i="40"/>
  <c r="E168" i="40"/>
  <c r="D168" i="40"/>
  <c r="C168" i="40"/>
  <c r="B168" i="40"/>
  <c r="A168" i="40"/>
  <c r="G167" i="40"/>
  <c r="F167" i="40"/>
  <c r="E167" i="40"/>
  <c r="D167" i="40"/>
  <c r="C167" i="40"/>
  <c r="B167" i="40"/>
  <c r="A167" i="40"/>
  <c r="G166" i="40"/>
  <c r="F166" i="40"/>
  <c r="E166" i="40"/>
  <c r="D166" i="40"/>
  <c r="C166" i="40"/>
  <c r="B166" i="40"/>
  <c r="A166" i="40"/>
  <c r="G165" i="40"/>
  <c r="F165" i="40"/>
  <c r="E165" i="40"/>
  <c r="D165" i="40"/>
  <c r="C165" i="40"/>
  <c r="B165" i="40"/>
  <c r="A165" i="40"/>
  <c r="G164" i="40"/>
  <c r="F164" i="40"/>
  <c r="E164" i="40"/>
  <c r="D164" i="40"/>
  <c r="C164" i="40"/>
  <c r="B164" i="40"/>
  <c r="A164" i="40"/>
  <c r="G163" i="40"/>
  <c r="F163" i="40"/>
  <c r="E163" i="40"/>
  <c r="D163" i="40"/>
  <c r="C163" i="40"/>
  <c r="B163" i="40"/>
  <c r="A163" i="40"/>
  <c r="G162" i="40"/>
  <c r="F162" i="40"/>
  <c r="E162" i="40"/>
  <c r="D162" i="40"/>
  <c r="C162" i="40"/>
  <c r="B162" i="40"/>
  <c r="A162" i="40"/>
  <c r="G161" i="40"/>
  <c r="F161" i="40"/>
  <c r="E161" i="40"/>
  <c r="D161" i="40"/>
  <c r="C161" i="40"/>
  <c r="B161" i="40"/>
  <c r="A161" i="40"/>
  <c r="G160" i="40"/>
  <c r="F160" i="40"/>
  <c r="E160" i="40"/>
  <c r="D160" i="40"/>
  <c r="C160" i="40"/>
  <c r="B160" i="40"/>
  <c r="A160" i="40"/>
  <c r="G159" i="40"/>
  <c r="F159" i="40"/>
  <c r="E159" i="40"/>
  <c r="D159" i="40"/>
  <c r="C159" i="40"/>
  <c r="B159" i="40"/>
  <c r="A159" i="40"/>
  <c r="G158" i="40"/>
  <c r="F158" i="40"/>
  <c r="E158" i="40"/>
  <c r="D158" i="40"/>
  <c r="C158" i="40"/>
  <c r="B158" i="40"/>
  <c r="A158" i="40"/>
  <c r="G157" i="40"/>
  <c r="F157" i="40"/>
  <c r="E157" i="40"/>
  <c r="D157" i="40"/>
  <c r="C157" i="40"/>
  <c r="B157" i="40"/>
  <c r="A157" i="40"/>
  <c r="G156" i="40"/>
  <c r="F156" i="40"/>
  <c r="E156" i="40"/>
  <c r="D156" i="40"/>
  <c r="C156" i="40"/>
  <c r="B156" i="40"/>
  <c r="A156" i="40"/>
  <c r="G155" i="40"/>
  <c r="F155" i="40"/>
  <c r="E155" i="40"/>
  <c r="D155" i="40"/>
  <c r="C155" i="40"/>
  <c r="B155" i="40"/>
  <c r="A155" i="40"/>
  <c r="G154" i="40"/>
  <c r="F154" i="40"/>
  <c r="E154" i="40"/>
  <c r="D154" i="40"/>
  <c r="C154" i="40"/>
  <c r="B154" i="40"/>
  <c r="A154" i="40"/>
  <c r="G153" i="40"/>
  <c r="F153" i="40"/>
  <c r="E153" i="40"/>
  <c r="D153" i="40"/>
  <c r="C153" i="40"/>
  <c r="B153" i="40"/>
  <c r="A153" i="40"/>
  <c r="G148" i="40"/>
  <c r="F148" i="40"/>
  <c r="E148" i="40"/>
  <c r="D148" i="40"/>
  <c r="C148" i="40"/>
  <c r="B148" i="40"/>
  <c r="A148" i="40"/>
  <c r="G147" i="40"/>
  <c r="F147" i="40"/>
  <c r="E147" i="40"/>
  <c r="D147" i="40"/>
  <c r="C147" i="40"/>
  <c r="B147" i="40"/>
  <c r="A147" i="40"/>
  <c r="G146" i="40"/>
  <c r="F146" i="40"/>
  <c r="E146" i="40"/>
  <c r="D146" i="40"/>
  <c r="C146" i="40"/>
  <c r="B146" i="40"/>
  <c r="A146" i="40"/>
  <c r="G145" i="40"/>
  <c r="F145" i="40"/>
  <c r="E145" i="40"/>
  <c r="D145" i="40"/>
  <c r="C145" i="40"/>
  <c r="B145" i="40"/>
  <c r="A145" i="40"/>
  <c r="G144" i="40"/>
  <c r="F144" i="40"/>
  <c r="E144" i="40"/>
  <c r="D144" i="40"/>
  <c r="C144" i="40"/>
  <c r="B144" i="40"/>
  <c r="A144" i="40"/>
  <c r="G143" i="40"/>
  <c r="F143" i="40"/>
  <c r="E143" i="40"/>
  <c r="D143" i="40"/>
  <c r="C143" i="40"/>
  <c r="B143" i="40"/>
  <c r="A143" i="40"/>
  <c r="G142" i="40"/>
  <c r="F142" i="40"/>
  <c r="E142" i="40"/>
  <c r="D142" i="40"/>
  <c r="C142" i="40"/>
  <c r="B142" i="40"/>
  <c r="A142" i="40"/>
  <c r="G141" i="40"/>
  <c r="F141" i="40"/>
  <c r="E141" i="40"/>
  <c r="D141" i="40"/>
  <c r="C141" i="40"/>
  <c r="B141" i="40"/>
  <c r="A141" i="40"/>
  <c r="G140" i="40"/>
  <c r="F140" i="40"/>
  <c r="E140" i="40"/>
  <c r="D140" i="40"/>
  <c r="C140" i="40"/>
  <c r="B140" i="40"/>
  <c r="A140" i="40"/>
  <c r="G139" i="40"/>
  <c r="F139" i="40"/>
  <c r="E139" i="40"/>
  <c r="D139" i="40"/>
  <c r="C139" i="40"/>
  <c r="B139" i="40"/>
  <c r="A139" i="40"/>
  <c r="G138" i="40"/>
  <c r="F138" i="40"/>
  <c r="E138" i="40"/>
  <c r="D138" i="40"/>
  <c r="C138" i="40"/>
  <c r="B138" i="40"/>
  <c r="A138" i="40"/>
  <c r="G137" i="40"/>
  <c r="F137" i="40"/>
  <c r="E137" i="40"/>
  <c r="D137" i="40"/>
  <c r="C137" i="40"/>
  <c r="B137" i="40"/>
  <c r="A137" i="40"/>
  <c r="G136" i="40"/>
  <c r="F136" i="40"/>
  <c r="E136" i="40"/>
  <c r="D136" i="40"/>
  <c r="C136" i="40"/>
  <c r="B136" i="40"/>
  <c r="A136" i="40"/>
  <c r="G135" i="40"/>
  <c r="F135" i="40"/>
  <c r="E135" i="40"/>
  <c r="D135" i="40"/>
  <c r="C135" i="40"/>
  <c r="B135" i="40"/>
  <c r="A135" i="40"/>
  <c r="G134" i="40"/>
  <c r="F134" i="40"/>
  <c r="E134" i="40"/>
  <c r="D134" i="40"/>
  <c r="C134" i="40"/>
  <c r="B134" i="40"/>
  <c r="A134" i="40"/>
  <c r="G133" i="40"/>
  <c r="F133" i="40"/>
  <c r="E133" i="40"/>
  <c r="D133" i="40"/>
  <c r="C133" i="40"/>
  <c r="B133" i="40"/>
  <c r="A133" i="40"/>
  <c r="G132" i="40"/>
  <c r="F132" i="40"/>
  <c r="E132" i="40"/>
  <c r="D132" i="40"/>
  <c r="C132" i="40"/>
  <c r="B132" i="40"/>
  <c r="A132" i="40"/>
  <c r="G131" i="40"/>
  <c r="F131" i="40"/>
  <c r="E131" i="40"/>
  <c r="D131" i="40"/>
  <c r="C131" i="40"/>
  <c r="B131" i="40"/>
  <c r="A131" i="40"/>
  <c r="G130" i="40"/>
  <c r="F130" i="40"/>
  <c r="E130" i="40"/>
  <c r="D130" i="40"/>
  <c r="C130" i="40"/>
  <c r="B130" i="40"/>
  <c r="A130" i="40"/>
  <c r="G129" i="40"/>
  <c r="F129" i="40"/>
  <c r="E129" i="40"/>
  <c r="D129" i="40"/>
  <c r="C129" i="40"/>
  <c r="B129" i="40"/>
  <c r="A129" i="40"/>
  <c r="G128" i="40"/>
  <c r="F128" i="40"/>
  <c r="E128" i="40"/>
  <c r="D128" i="40"/>
  <c r="C128" i="40"/>
  <c r="B128" i="40"/>
  <c r="A128" i="40"/>
  <c r="G127" i="40"/>
  <c r="F127" i="40"/>
  <c r="E127" i="40"/>
  <c r="D127" i="40"/>
  <c r="C127" i="40"/>
  <c r="B127" i="40"/>
  <c r="A127" i="40"/>
  <c r="G126" i="40"/>
  <c r="F126" i="40"/>
  <c r="E126" i="40"/>
  <c r="D126" i="40"/>
  <c r="C126" i="40"/>
  <c r="B126" i="40"/>
  <c r="A126" i="40"/>
  <c r="G125" i="40"/>
  <c r="F125" i="40"/>
  <c r="E125" i="40"/>
  <c r="D125" i="40"/>
  <c r="C125" i="40"/>
  <c r="B125" i="40"/>
  <c r="A125" i="40"/>
  <c r="G124" i="40"/>
  <c r="F124" i="40"/>
  <c r="E124" i="40"/>
  <c r="D124" i="40"/>
  <c r="C124" i="40"/>
  <c r="B124" i="40"/>
  <c r="A124" i="40"/>
  <c r="G123" i="40"/>
  <c r="F123" i="40"/>
  <c r="E123" i="40"/>
  <c r="D123" i="40"/>
  <c r="C123" i="40"/>
  <c r="B123" i="40"/>
  <c r="A123" i="40"/>
  <c r="G122" i="40"/>
  <c r="F122" i="40"/>
  <c r="E122" i="40"/>
  <c r="D122" i="40"/>
  <c r="C122" i="40"/>
  <c r="B122" i="40"/>
  <c r="A122" i="40"/>
  <c r="G121" i="40"/>
  <c r="F121" i="40"/>
  <c r="E121" i="40"/>
  <c r="D121" i="40"/>
  <c r="C121" i="40"/>
  <c r="B121" i="40"/>
  <c r="A121" i="40"/>
  <c r="G120" i="40"/>
  <c r="F120" i="40"/>
  <c r="E120" i="40"/>
  <c r="D120" i="40"/>
  <c r="C120" i="40"/>
  <c r="B120" i="40"/>
  <c r="A120" i="40"/>
  <c r="G119" i="40"/>
  <c r="F119" i="40"/>
  <c r="E119" i="40"/>
  <c r="D119" i="40"/>
  <c r="C119" i="40"/>
  <c r="B119" i="40"/>
  <c r="A119" i="40"/>
  <c r="G118" i="40"/>
  <c r="F118" i="40"/>
  <c r="E118" i="40"/>
  <c r="D118" i="40"/>
  <c r="C118" i="40"/>
  <c r="B118" i="40"/>
  <c r="A118" i="40"/>
  <c r="G117" i="40"/>
  <c r="F117" i="40"/>
  <c r="E117" i="40"/>
  <c r="D117" i="40"/>
  <c r="C117" i="40"/>
  <c r="B117" i="40"/>
  <c r="A117" i="40"/>
  <c r="G116" i="40"/>
  <c r="F116" i="40"/>
  <c r="E116" i="40"/>
  <c r="D116" i="40"/>
  <c r="C116" i="40"/>
  <c r="B116" i="40"/>
  <c r="A116" i="40"/>
  <c r="G115" i="40"/>
  <c r="F115" i="40"/>
  <c r="E115" i="40"/>
  <c r="D115" i="40"/>
  <c r="C115" i="40"/>
  <c r="B115" i="40"/>
  <c r="A115" i="40"/>
  <c r="G114" i="40"/>
  <c r="F114" i="40"/>
  <c r="E114" i="40"/>
  <c r="D114" i="40"/>
  <c r="C114" i="40"/>
  <c r="B114" i="40"/>
  <c r="A114" i="40"/>
  <c r="G113" i="40"/>
  <c r="F113" i="40"/>
  <c r="E113" i="40"/>
  <c r="D113" i="40"/>
  <c r="C113" i="40"/>
  <c r="B113" i="40"/>
  <c r="A113" i="40"/>
  <c r="G112" i="40"/>
  <c r="F112" i="40"/>
  <c r="E112" i="40"/>
  <c r="D112" i="40"/>
  <c r="C112" i="40"/>
  <c r="B112" i="40"/>
  <c r="A112" i="40"/>
  <c r="G111" i="40"/>
  <c r="F111" i="40"/>
  <c r="E111" i="40"/>
  <c r="D111" i="40"/>
  <c r="C111" i="40"/>
  <c r="B111" i="40"/>
  <c r="A111" i="40"/>
  <c r="G110" i="40"/>
  <c r="F110" i="40"/>
  <c r="E110" i="40"/>
  <c r="D110" i="40"/>
  <c r="C110" i="40"/>
  <c r="B110" i="40"/>
  <c r="A110" i="40"/>
  <c r="G109" i="40"/>
  <c r="F109" i="40"/>
  <c r="E109" i="40"/>
  <c r="D109" i="40"/>
  <c r="C109" i="40"/>
  <c r="B109" i="40"/>
  <c r="A109" i="40"/>
  <c r="G108" i="40"/>
  <c r="F108" i="40"/>
  <c r="E108" i="40"/>
  <c r="D108" i="40"/>
  <c r="C108" i="40"/>
  <c r="B108" i="40"/>
  <c r="A108" i="40"/>
  <c r="G107" i="40"/>
  <c r="F107" i="40"/>
  <c r="E107" i="40"/>
  <c r="D107" i="40"/>
  <c r="C107" i="40"/>
  <c r="B107" i="40"/>
  <c r="A107" i="40"/>
  <c r="G106" i="40"/>
  <c r="F106" i="40"/>
  <c r="E106" i="40"/>
  <c r="D106" i="40"/>
  <c r="C106" i="40"/>
  <c r="B106" i="40"/>
  <c r="A106" i="40"/>
  <c r="G105" i="40"/>
  <c r="F105" i="40"/>
  <c r="E105" i="40"/>
  <c r="D105" i="40"/>
  <c r="C105" i="40"/>
  <c r="B105" i="40"/>
  <c r="A105" i="40"/>
  <c r="G104" i="40"/>
  <c r="F104" i="40"/>
  <c r="E104" i="40"/>
  <c r="D104" i="40"/>
  <c r="C104" i="40"/>
  <c r="B104" i="40"/>
  <c r="A104" i="40"/>
  <c r="G103" i="40"/>
  <c r="F103" i="40"/>
  <c r="E103" i="40"/>
  <c r="D103" i="40"/>
  <c r="C103" i="40"/>
  <c r="B103" i="40"/>
  <c r="A103" i="40"/>
  <c r="G102" i="40"/>
  <c r="F102" i="40"/>
  <c r="E102" i="40"/>
  <c r="D102" i="40"/>
  <c r="C102" i="40"/>
  <c r="B102" i="40"/>
  <c r="A102" i="40"/>
  <c r="G101" i="40"/>
  <c r="F101" i="40"/>
  <c r="E101" i="40"/>
  <c r="D101" i="40"/>
  <c r="C101" i="40"/>
  <c r="B101" i="40"/>
  <c r="A101" i="40"/>
  <c r="G100" i="40"/>
  <c r="F100" i="40"/>
  <c r="E100" i="40"/>
  <c r="D100" i="40"/>
  <c r="C100" i="40"/>
  <c r="B100" i="40"/>
  <c r="A100" i="40"/>
  <c r="G99" i="40"/>
  <c r="F99" i="40"/>
  <c r="E99" i="40"/>
  <c r="D99" i="40"/>
  <c r="C99" i="40"/>
  <c r="B99" i="40"/>
  <c r="A99" i="40"/>
  <c r="G98" i="40"/>
  <c r="F98" i="40"/>
  <c r="E98" i="40"/>
  <c r="D98" i="40"/>
  <c r="C98" i="40"/>
  <c r="B98" i="40"/>
  <c r="A98" i="40"/>
  <c r="G97" i="40"/>
  <c r="F97" i="40"/>
  <c r="E97" i="40"/>
  <c r="D97" i="40"/>
  <c r="C97" i="40"/>
  <c r="B97" i="40"/>
  <c r="A97" i="40"/>
  <c r="G96" i="40"/>
  <c r="F96" i="40"/>
  <c r="E96" i="40"/>
  <c r="D96" i="40"/>
  <c r="C96" i="40"/>
  <c r="B96" i="40"/>
  <c r="A96" i="40"/>
  <c r="G95" i="40"/>
  <c r="F95" i="40"/>
  <c r="E95" i="40"/>
  <c r="D95" i="40"/>
  <c r="C95" i="40"/>
  <c r="B95" i="40"/>
  <c r="A95" i="40"/>
  <c r="G94" i="40"/>
  <c r="F94" i="40"/>
  <c r="E94" i="40"/>
  <c r="D94" i="40"/>
  <c r="C94" i="40"/>
  <c r="B94" i="40"/>
  <c r="A94" i="40"/>
  <c r="G93" i="40"/>
  <c r="F93" i="40"/>
  <c r="E93" i="40"/>
  <c r="D93" i="40"/>
  <c r="C93" i="40"/>
  <c r="B93" i="40"/>
  <c r="A93" i="40"/>
  <c r="G92" i="40"/>
  <c r="F92" i="40"/>
  <c r="E92" i="40"/>
  <c r="D92" i="40"/>
  <c r="C92" i="40"/>
  <c r="B92" i="40"/>
  <c r="A92" i="40"/>
  <c r="G91" i="40"/>
  <c r="F91" i="40"/>
  <c r="E91" i="40"/>
  <c r="D91" i="40"/>
  <c r="C91" i="40"/>
  <c r="B91" i="40"/>
  <c r="A91" i="40"/>
  <c r="G90" i="40"/>
  <c r="F90" i="40"/>
  <c r="E90" i="40"/>
  <c r="D90" i="40"/>
  <c r="C90" i="40"/>
  <c r="B90" i="40"/>
  <c r="A90" i="40"/>
  <c r="G88" i="40"/>
  <c r="F88" i="40"/>
  <c r="E88" i="40"/>
  <c r="D88" i="40"/>
  <c r="C88" i="40"/>
  <c r="B88" i="40"/>
  <c r="A88" i="40"/>
  <c r="G87" i="40"/>
  <c r="F87" i="40"/>
  <c r="E87" i="40"/>
  <c r="D87" i="40"/>
  <c r="C87" i="40"/>
  <c r="B87" i="40"/>
  <c r="A87" i="40"/>
  <c r="G86" i="40"/>
  <c r="F86" i="40"/>
  <c r="E86" i="40"/>
  <c r="D86" i="40"/>
  <c r="C86" i="40"/>
  <c r="B86" i="40"/>
  <c r="A86" i="40"/>
  <c r="G85" i="40"/>
  <c r="F85" i="40"/>
  <c r="E85" i="40"/>
  <c r="D85" i="40"/>
  <c r="C85" i="40"/>
  <c r="B85" i="40"/>
  <c r="A85" i="40"/>
  <c r="G84" i="40"/>
  <c r="F84" i="40"/>
  <c r="E84" i="40"/>
  <c r="D84" i="40"/>
  <c r="C84" i="40"/>
  <c r="B84" i="40"/>
  <c r="A84" i="40"/>
  <c r="G83" i="40"/>
  <c r="F83" i="40"/>
  <c r="E83" i="40"/>
  <c r="D83" i="40"/>
  <c r="C83" i="40"/>
  <c r="B83" i="40"/>
  <c r="A83" i="40"/>
  <c r="G82" i="40"/>
  <c r="F82" i="40"/>
  <c r="E82" i="40"/>
  <c r="D82" i="40"/>
  <c r="C82" i="40"/>
  <c r="B82" i="40"/>
  <c r="A82" i="40"/>
  <c r="G81" i="40"/>
  <c r="F81" i="40"/>
  <c r="E81" i="40"/>
  <c r="D81" i="40"/>
  <c r="C81" i="40"/>
  <c r="B81" i="40"/>
  <c r="A81" i="40"/>
  <c r="G80" i="40"/>
  <c r="F80" i="40"/>
  <c r="E80" i="40"/>
  <c r="D80" i="40"/>
  <c r="C80" i="40"/>
  <c r="B80" i="40"/>
  <c r="A80" i="40"/>
  <c r="G79" i="40"/>
  <c r="F79" i="40"/>
  <c r="E79" i="40"/>
  <c r="D79" i="40"/>
  <c r="C79" i="40"/>
  <c r="B79" i="40"/>
  <c r="A79" i="40"/>
  <c r="G78" i="40"/>
  <c r="F78" i="40"/>
  <c r="E78" i="40"/>
  <c r="D78" i="40"/>
  <c r="C78" i="40"/>
  <c r="B78" i="40"/>
  <c r="A78" i="40"/>
  <c r="G77" i="40"/>
  <c r="F77" i="40"/>
  <c r="E77" i="40"/>
  <c r="D77" i="40"/>
  <c r="C77" i="40"/>
  <c r="B77" i="40"/>
  <c r="A77" i="40"/>
  <c r="G76" i="40"/>
  <c r="F76" i="40"/>
  <c r="E76" i="40"/>
  <c r="D76" i="40"/>
  <c r="C76" i="40"/>
  <c r="B76" i="40"/>
  <c r="A76" i="40"/>
  <c r="G75" i="40"/>
  <c r="F75" i="40"/>
  <c r="E75" i="40"/>
  <c r="D75" i="40"/>
  <c r="C75" i="40"/>
  <c r="B75" i="40"/>
  <c r="A75" i="40"/>
  <c r="G74" i="40"/>
  <c r="F74" i="40"/>
  <c r="E74" i="40"/>
  <c r="D74" i="40"/>
  <c r="C74" i="40"/>
  <c r="B74" i="40"/>
  <c r="A74" i="40"/>
  <c r="G73" i="40"/>
  <c r="F73" i="40"/>
  <c r="E73" i="40"/>
  <c r="D73" i="40"/>
  <c r="C73" i="40"/>
  <c r="B73" i="40"/>
  <c r="A73" i="40"/>
  <c r="G72" i="40"/>
  <c r="F72" i="40"/>
  <c r="E72" i="40"/>
  <c r="D72" i="40"/>
  <c r="C72" i="40"/>
  <c r="B72" i="40"/>
  <c r="A72" i="40"/>
  <c r="G71" i="40"/>
  <c r="F71" i="40"/>
  <c r="E71" i="40"/>
  <c r="D71" i="40"/>
  <c r="C71" i="40"/>
  <c r="B71" i="40"/>
  <c r="A71" i="40"/>
  <c r="G70" i="40"/>
  <c r="F70" i="40"/>
  <c r="E70" i="40"/>
  <c r="D70" i="40"/>
  <c r="C70" i="40"/>
  <c r="B70" i="40"/>
  <c r="A70" i="40"/>
  <c r="G69" i="40"/>
  <c r="F69" i="40"/>
  <c r="E69" i="40"/>
  <c r="D69" i="40"/>
  <c r="C69" i="40"/>
  <c r="B69" i="40"/>
  <c r="A69" i="40"/>
  <c r="G68" i="40"/>
  <c r="F68" i="40"/>
  <c r="E68" i="40"/>
  <c r="D68" i="40"/>
  <c r="C68" i="40"/>
  <c r="B68" i="40"/>
  <c r="A68" i="40"/>
  <c r="G67" i="40"/>
  <c r="F67" i="40"/>
  <c r="E67" i="40"/>
  <c r="D67" i="40"/>
  <c r="C67" i="40"/>
  <c r="B67" i="40"/>
  <c r="A67" i="40"/>
  <c r="G66" i="40"/>
  <c r="F66" i="40"/>
  <c r="E66" i="40"/>
  <c r="D66" i="40"/>
  <c r="C66" i="40"/>
  <c r="B66" i="40"/>
  <c r="A66" i="40"/>
  <c r="G65" i="40"/>
  <c r="F65" i="40"/>
  <c r="E65" i="40"/>
  <c r="D65" i="40"/>
  <c r="C65" i="40"/>
  <c r="B65" i="40"/>
  <c r="A65" i="40"/>
  <c r="G64" i="40"/>
  <c r="F64" i="40"/>
  <c r="E64" i="40"/>
  <c r="D64" i="40"/>
  <c r="C64" i="40"/>
  <c r="B64" i="40"/>
  <c r="A64" i="40"/>
  <c r="G63" i="40"/>
  <c r="F63" i="40"/>
  <c r="E63" i="40"/>
  <c r="D63" i="40"/>
  <c r="C63" i="40"/>
  <c r="B63" i="40"/>
  <c r="A63" i="40"/>
  <c r="G62" i="40"/>
  <c r="F62" i="40"/>
  <c r="E62" i="40"/>
  <c r="D62" i="40"/>
  <c r="C62" i="40"/>
  <c r="B62" i="40"/>
  <c r="A62" i="40"/>
  <c r="G61" i="40"/>
  <c r="F61" i="40"/>
  <c r="E61" i="40"/>
  <c r="D61" i="40"/>
  <c r="C61" i="40"/>
  <c r="B61" i="40"/>
  <c r="A61" i="40"/>
  <c r="G60" i="40"/>
  <c r="F60" i="40"/>
  <c r="E60" i="40"/>
  <c r="D60" i="40"/>
  <c r="C60" i="40"/>
  <c r="B60" i="40"/>
  <c r="A60" i="40"/>
  <c r="G59" i="40"/>
  <c r="F59" i="40"/>
  <c r="E59" i="40"/>
  <c r="D59" i="40"/>
  <c r="C59" i="40"/>
  <c r="B59" i="40"/>
  <c r="A59" i="40"/>
  <c r="G58" i="40"/>
  <c r="F58" i="40"/>
  <c r="E58" i="40"/>
  <c r="D58" i="40"/>
  <c r="C58" i="40"/>
  <c r="B58" i="40"/>
  <c r="A58" i="40"/>
  <c r="G57" i="40"/>
  <c r="F57" i="40"/>
  <c r="E57" i="40"/>
  <c r="D57" i="40"/>
  <c r="C57" i="40"/>
  <c r="B57" i="40"/>
  <c r="A57" i="40"/>
  <c r="G56" i="40"/>
  <c r="F56" i="40"/>
  <c r="E56" i="40"/>
  <c r="D56" i="40"/>
  <c r="C56" i="40"/>
  <c r="B56" i="40"/>
  <c r="A56" i="40"/>
  <c r="G55" i="40"/>
  <c r="F55" i="40"/>
  <c r="E55" i="40"/>
  <c r="D55" i="40"/>
  <c r="C55" i="40"/>
  <c r="B55" i="40"/>
  <c r="A55" i="40"/>
  <c r="G54" i="40"/>
  <c r="F54" i="40"/>
  <c r="E54" i="40"/>
  <c r="D54" i="40"/>
  <c r="C54" i="40"/>
  <c r="B54" i="40"/>
  <c r="A54" i="40"/>
  <c r="G53" i="40"/>
  <c r="F53" i="40"/>
  <c r="E53" i="40"/>
  <c r="D53" i="40"/>
  <c r="C53" i="40"/>
  <c r="B53" i="40"/>
  <c r="A53" i="40"/>
  <c r="G52" i="40"/>
  <c r="F52" i="40"/>
  <c r="E52" i="40"/>
  <c r="D52" i="40"/>
  <c r="C52" i="40"/>
  <c r="B52" i="40"/>
  <c r="A52" i="40"/>
  <c r="G51" i="40"/>
  <c r="F51" i="40"/>
  <c r="E51" i="40"/>
  <c r="D51" i="40"/>
  <c r="C51" i="40"/>
  <c r="B51" i="40"/>
  <c r="A51" i="40"/>
  <c r="G50" i="40"/>
  <c r="F50" i="40"/>
  <c r="E50" i="40"/>
  <c r="D50" i="40"/>
  <c r="C50" i="40"/>
  <c r="B50" i="40"/>
  <c r="A50" i="40"/>
  <c r="G49" i="40"/>
  <c r="F49" i="40"/>
  <c r="E49" i="40"/>
  <c r="D49" i="40"/>
  <c r="C49" i="40"/>
  <c r="B49" i="40"/>
  <c r="A49" i="40"/>
  <c r="G48" i="40"/>
  <c r="F48" i="40"/>
  <c r="E48" i="40"/>
  <c r="D48" i="40"/>
  <c r="C48" i="40"/>
  <c r="B48" i="40"/>
  <c r="A48" i="40"/>
  <c r="G47" i="40"/>
  <c r="F47" i="40"/>
  <c r="E47" i="40"/>
  <c r="D47" i="40"/>
  <c r="C47" i="40"/>
  <c r="B47" i="40"/>
  <c r="A47" i="40"/>
  <c r="G46" i="40"/>
  <c r="F46" i="40"/>
  <c r="E46" i="40"/>
  <c r="D46" i="40"/>
  <c r="C46" i="40"/>
  <c r="B46" i="40"/>
  <c r="A46" i="40"/>
  <c r="G45" i="40"/>
  <c r="F45" i="40"/>
  <c r="E45" i="40"/>
  <c r="D45" i="40"/>
  <c r="C45" i="40"/>
  <c r="B45" i="40"/>
  <c r="A45" i="40"/>
  <c r="G44" i="40"/>
  <c r="F44" i="40"/>
  <c r="E44" i="40"/>
  <c r="D44" i="40"/>
  <c r="C44" i="40"/>
  <c r="B44" i="40"/>
  <c r="A44" i="40"/>
  <c r="G43" i="40"/>
  <c r="F43" i="40"/>
  <c r="E43" i="40"/>
  <c r="D43" i="40"/>
  <c r="C43" i="40"/>
  <c r="B43" i="40"/>
  <c r="A43" i="40"/>
  <c r="G42" i="40"/>
  <c r="F42" i="40"/>
  <c r="E42" i="40"/>
  <c r="D42" i="40"/>
  <c r="C42" i="40"/>
  <c r="B42" i="40"/>
  <c r="A42" i="40"/>
  <c r="G41" i="40"/>
  <c r="F41" i="40"/>
  <c r="E41" i="40"/>
  <c r="D41" i="40"/>
  <c r="C41" i="40"/>
  <c r="B41" i="40"/>
  <c r="A41" i="40"/>
  <c r="G40" i="40"/>
  <c r="F40" i="40"/>
  <c r="E40" i="40"/>
  <c r="D40" i="40"/>
  <c r="C40" i="40"/>
  <c r="B40" i="40"/>
  <c r="A40" i="40"/>
  <c r="G39" i="40"/>
  <c r="F39" i="40"/>
  <c r="E39" i="40"/>
  <c r="D39" i="40"/>
  <c r="C39" i="40"/>
  <c r="B39" i="40"/>
  <c r="A39" i="40"/>
  <c r="G38" i="40"/>
  <c r="F38" i="40"/>
  <c r="E38" i="40"/>
  <c r="D38" i="40"/>
  <c r="C38" i="40"/>
  <c r="B38" i="40"/>
  <c r="A38" i="40"/>
  <c r="G37" i="40"/>
  <c r="F37" i="40"/>
  <c r="E37" i="40"/>
  <c r="D37" i="40"/>
  <c r="C37" i="40"/>
  <c r="B37" i="40"/>
  <c r="A37" i="40"/>
  <c r="G36" i="40"/>
  <c r="F36" i="40"/>
  <c r="E36" i="40"/>
  <c r="D36" i="40"/>
  <c r="C36" i="40"/>
  <c r="B36" i="40"/>
  <c r="A36" i="40"/>
  <c r="G35" i="40"/>
  <c r="F35" i="40"/>
  <c r="E35" i="40"/>
  <c r="D35" i="40"/>
  <c r="C35" i="40"/>
  <c r="B35" i="40"/>
  <c r="A35" i="40"/>
  <c r="G34" i="40"/>
  <c r="F34" i="40"/>
  <c r="E34" i="40"/>
  <c r="D34" i="40"/>
  <c r="C34" i="40"/>
  <c r="B34" i="40"/>
  <c r="A34" i="40"/>
  <c r="G33" i="40"/>
  <c r="F33" i="40"/>
  <c r="E33" i="40"/>
  <c r="D33" i="40"/>
  <c r="C33" i="40"/>
  <c r="B33" i="40"/>
  <c r="A33" i="40"/>
  <c r="G32" i="40"/>
  <c r="F32" i="40"/>
  <c r="E32" i="40"/>
  <c r="D32" i="40"/>
  <c r="C32" i="40"/>
  <c r="B32" i="40"/>
  <c r="A32" i="40"/>
  <c r="G31" i="40"/>
  <c r="F31" i="40"/>
  <c r="E31" i="40"/>
  <c r="D31" i="40"/>
  <c r="C31" i="40"/>
  <c r="B31" i="40"/>
  <c r="A31" i="40"/>
  <c r="G30" i="40"/>
  <c r="F30" i="40"/>
  <c r="E30" i="40"/>
  <c r="D30" i="40"/>
  <c r="C30" i="40"/>
  <c r="B30" i="40"/>
  <c r="A30" i="40"/>
  <c r="G29" i="40"/>
  <c r="F29" i="40"/>
  <c r="E29" i="40"/>
  <c r="D29" i="40"/>
  <c r="C29" i="40"/>
  <c r="B29" i="40"/>
  <c r="A29" i="40"/>
  <c r="G28" i="40"/>
  <c r="F28" i="40"/>
  <c r="E28" i="40"/>
  <c r="D28" i="40"/>
  <c r="C28" i="40"/>
  <c r="B28" i="40"/>
  <c r="A28" i="40"/>
  <c r="G27" i="40"/>
  <c r="F27" i="40"/>
  <c r="E27" i="40"/>
  <c r="D27" i="40"/>
  <c r="C27" i="40"/>
  <c r="B27" i="40"/>
  <c r="A27" i="40"/>
  <c r="G26" i="40"/>
  <c r="F26" i="40"/>
  <c r="E26" i="40"/>
  <c r="D26" i="40"/>
  <c r="C26" i="40"/>
  <c r="B26" i="40"/>
  <c r="A26" i="40"/>
  <c r="G25" i="40"/>
  <c r="F25" i="40"/>
  <c r="E25" i="40"/>
  <c r="D25" i="40"/>
  <c r="C25" i="40"/>
  <c r="B25" i="40"/>
  <c r="A25" i="40"/>
  <c r="G24" i="40"/>
  <c r="F24" i="40"/>
  <c r="E24" i="40"/>
  <c r="D24" i="40"/>
  <c r="C24" i="40"/>
  <c r="B24" i="40"/>
  <c r="A24" i="40"/>
  <c r="G23" i="40"/>
  <c r="F23" i="40"/>
  <c r="E23" i="40"/>
  <c r="D23" i="40"/>
  <c r="C23" i="40"/>
  <c r="B23" i="40"/>
  <c r="A23" i="40"/>
  <c r="G22" i="40"/>
  <c r="F22" i="40"/>
  <c r="E22" i="40"/>
  <c r="D22" i="40"/>
  <c r="C22" i="40"/>
  <c r="B22" i="40"/>
  <c r="A22" i="40"/>
  <c r="G21" i="40"/>
  <c r="F21" i="40"/>
  <c r="E21" i="40"/>
  <c r="D21" i="40"/>
  <c r="C21" i="40"/>
  <c r="B21" i="40"/>
  <c r="A21" i="40"/>
  <c r="G20" i="40"/>
  <c r="F20" i="40"/>
  <c r="E20" i="40"/>
  <c r="D20" i="40"/>
  <c r="C20" i="40"/>
  <c r="B20" i="40"/>
  <c r="A20" i="40"/>
  <c r="G19" i="40"/>
  <c r="F19" i="40"/>
  <c r="E19" i="40"/>
  <c r="D19" i="40"/>
  <c r="C19" i="40"/>
  <c r="B19" i="40"/>
  <c r="A19" i="40"/>
  <c r="G18" i="40"/>
  <c r="F18" i="40"/>
  <c r="E18" i="40"/>
  <c r="D18" i="40"/>
  <c r="C18" i="40"/>
  <c r="B18" i="40"/>
  <c r="A18" i="40"/>
  <c r="G17" i="40"/>
  <c r="F17" i="40"/>
  <c r="E17" i="40"/>
  <c r="D17" i="40"/>
  <c r="C17" i="40"/>
  <c r="B17" i="40"/>
  <c r="A17" i="40"/>
  <c r="G16" i="40"/>
  <c r="F16" i="40"/>
  <c r="E16" i="40"/>
  <c r="D16" i="40"/>
  <c r="C16" i="40"/>
  <c r="B16" i="40"/>
  <c r="A16" i="40"/>
  <c r="G15" i="40"/>
  <c r="F15" i="40"/>
  <c r="E15" i="40"/>
  <c r="D15" i="40"/>
  <c r="C15" i="40"/>
  <c r="B15" i="40"/>
  <c r="A15" i="40"/>
  <c r="G14" i="40"/>
  <c r="F14" i="40"/>
  <c r="E14" i="40"/>
  <c r="D14" i="40"/>
  <c r="C14" i="40"/>
  <c r="B14" i="40"/>
  <c r="A14" i="40"/>
  <c r="G13" i="40"/>
  <c r="F13" i="40"/>
  <c r="E13" i="40"/>
  <c r="D13" i="40"/>
  <c r="C13" i="40"/>
  <c r="B13" i="40"/>
  <c r="A13" i="40"/>
  <c r="G12" i="40"/>
  <c r="F12" i="40"/>
  <c r="E12" i="40"/>
  <c r="D12" i="40"/>
  <c r="C12" i="40"/>
  <c r="B12" i="40"/>
  <c r="A12" i="40"/>
  <c r="G11" i="40"/>
  <c r="F11" i="40"/>
  <c r="E11" i="40"/>
  <c r="D11" i="40"/>
  <c r="C11" i="40"/>
  <c r="B11" i="40"/>
  <c r="A11" i="40"/>
  <c r="G10" i="40"/>
  <c r="F10" i="40"/>
  <c r="E10" i="40"/>
  <c r="D10" i="40"/>
  <c r="C10" i="40"/>
  <c r="B10" i="40"/>
  <c r="A10" i="40"/>
  <c r="G9" i="40"/>
  <c r="F9" i="40"/>
  <c r="E9" i="40"/>
  <c r="D9" i="40"/>
  <c r="C9" i="40"/>
  <c r="B9" i="40"/>
  <c r="A9" i="40"/>
  <c r="H157" i="46" l="1"/>
  <c r="I157" i="46"/>
  <c r="J157" i="46"/>
  <c r="K157" i="46"/>
  <c r="L157" i="46"/>
  <c r="M157" i="46"/>
  <c r="N157" i="46"/>
  <c r="O157" i="46"/>
  <c r="P157" i="46"/>
  <c r="Q157" i="46"/>
  <c r="R157" i="46"/>
  <c r="S157" i="46"/>
  <c r="H158" i="46"/>
  <c r="I158" i="46"/>
  <c r="J158" i="46"/>
  <c r="K158" i="46"/>
  <c r="L158" i="46"/>
  <c r="M158" i="46"/>
  <c r="N158" i="46"/>
  <c r="O158" i="46"/>
  <c r="P158" i="46"/>
  <c r="Q158" i="46"/>
  <c r="R158" i="46"/>
  <c r="S158" i="46"/>
  <c r="H159" i="46"/>
  <c r="I159" i="46"/>
  <c r="J159" i="46"/>
  <c r="K159" i="46"/>
  <c r="L159" i="46"/>
  <c r="M159" i="46"/>
  <c r="N159" i="46"/>
  <c r="O159" i="46"/>
  <c r="P159" i="46"/>
  <c r="Q159" i="46"/>
  <c r="R159" i="46"/>
  <c r="S159" i="46"/>
  <c r="H157" i="47"/>
  <c r="I157" i="47"/>
  <c r="J157" i="47"/>
  <c r="K157" i="47"/>
  <c r="L157" i="47"/>
  <c r="M157" i="47"/>
  <c r="N157" i="47"/>
  <c r="O157" i="47"/>
  <c r="P157" i="47"/>
  <c r="Q157" i="47"/>
  <c r="R157" i="47"/>
  <c r="S157" i="47"/>
  <c r="H158" i="47"/>
  <c r="I158" i="47"/>
  <c r="J158" i="47"/>
  <c r="K158" i="47"/>
  <c r="L158" i="47"/>
  <c r="M158" i="47"/>
  <c r="N158" i="47"/>
  <c r="O158" i="47"/>
  <c r="P158" i="47"/>
  <c r="Q158" i="47"/>
  <c r="R158" i="47"/>
  <c r="S158" i="47"/>
  <c r="H159" i="47"/>
  <c r="I159" i="47"/>
  <c r="J159" i="47"/>
  <c r="K159" i="47"/>
  <c r="L159" i="47"/>
  <c r="M159" i="47"/>
  <c r="N159" i="47"/>
  <c r="O159" i="47"/>
  <c r="P159" i="47"/>
  <c r="Q159" i="47"/>
  <c r="R159" i="47"/>
  <c r="S159" i="47"/>
  <c r="H157" i="48"/>
  <c r="I157" i="48"/>
  <c r="J157" i="48"/>
  <c r="K157" i="48"/>
  <c r="L157" i="48"/>
  <c r="M157" i="48"/>
  <c r="N157" i="48"/>
  <c r="O157" i="48"/>
  <c r="P157" i="48"/>
  <c r="Q157" i="48"/>
  <c r="R157" i="48"/>
  <c r="S157" i="48"/>
  <c r="H158" i="48"/>
  <c r="I158" i="48"/>
  <c r="J158" i="48"/>
  <c r="K158" i="48"/>
  <c r="L158" i="48"/>
  <c r="M158" i="48"/>
  <c r="N158" i="48"/>
  <c r="O158" i="48"/>
  <c r="P158" i="48"/>
  <c r="Q158" i="48"/>
  <c r="R158" i="48"/>
  <c r="S158" i="48"/>
  <c r="H159" i="48"/>
  <c r="I159" i="48"/>
  <c r="J159" i="48"/>
  <c r="K159" i="48"/>
  <c r="L159" i="48"/>
  <c r="M159" i="48"/>
  <c r="N159" i="48"/>
  <c r="O159" i="48"/>
  <c r="P159" i="48"/>
  <c r="Q159" i="48"/>
  <c r="R159" i="48"/>
  <c r="S159" i="48"/>
  <c r="H157" i="49"/>
  <c r="I157" i="49"/>
  <c r="J157" i="49"/>
  <c r="K157" i="49"/>
  <c r="L157" i="49"/>
  <c r="M157" i="49"/>
  <c r="N157" i="49"/>
  <c r="O157" i="49"/>
  <c r="P157" i="49"/>
  <c r="Q157" i="49"/>
  <c r="R157" i="49"/>
  <c r="S157" i="49"/>
  <c r="H158" i="49"/>
  <c r="I158" i="49"/>
  <c r="J158" i="49"/>
  <c r="K158" i="49"/>
  <c r="L158" i="49"/>
  <c r="M158" i="49"/>
  <c r="N158" i="49"/>
  <c r="O158" i="49"/>
  <c r="P158" i="49"/>
  <c r="Q158" i="49"/>
  <c r="R158" i="49"/>
  <c r="S158" i="49"/>
  <c r="H159" i="49"/>
  <c r="I159" i="49"/>
  <c r="J159" i="49"/>
  <c r="K159" i="49"/>
  <c r="L159" i="49"/>
  <c r="M159" i="49"/>
  <c r="N159" i="49"/>
  <c r="O159" i="49"/>
  <c r="P159" i="49"/>
  <c r="Q159" i="49"/>
  <c r="R159" i="49"/>
  <c r="S159" i="49"/>
  <c r="H157" i="50"/>
  <c r="I157" i="50"/>
  <c r="J157" i="50"/>
  <c r="K157" i="50"/>
  <c r="L157" i="50"/>
  <c r="M157" i="50"/>
  <c r="N157" i="50"/>
  <c r="O157" i="50"/>
  <c r="P157" i="50"/>
  <c r="Q157" i="50"/>
  <c r="R157" i="50"/>
  <c r="S157" i="50"/>
  <c r="H158" i="50"/>
  <c r="I158" i="50"/>
  <c r="J158" i="50"/>
  <c r="K158" i="50"/>
  <c r="L158" i="50"/>
  <c r="M158" i="50"/>
  <c r="N158" i="50"/>
  <c r="O158" i="50"/>
  <c r="P158" i="50"/>
  <c r="Q158" i="50"/>
  <c r="R158" i="50"/>
  <c r="S158" i="50"/>
  <c r="H159" i="50"/>
  <c r="I159" i="50"/>
  <c r="J159" i="50"/>
  <c r="K159" i="50"/>
  <c r="L159" i="50"/>
  <c r="M159" i="50"/>
  <c r="N159" i="50"/>
  <c r="O159" i="50"/>
  <c r="P159" i="50"/>
  <c r="Q159" i="50"/>
  <c r="R159" i="50"/>
  <c r="S159" i="50"/>
  <c r="H157" i="51"/>
  <c r="I157" i="51"/>
  <c r="J157" i="51"/>
  <c r="K157" i="51"/>
  <c r="L157" i="51"/>
  <c r="M157" i="51"/>
  <c r="N157" i="51"/>
  <c r="O157" i="51"/>
  <c r="P157" i="51"/>
  <c r="Q157" i="51"/>
  <c r="R157" i="51"/>
  <c r="S157" i="51"/>
  <c r="H158" i="51"/>
  <c r="I158" i="51"/>
  <c r="J158" i="51"/>
  <c r="K158" i="51"/>
  <c r="L158" i="51"/>
  <c r="M158" i="51"/>
  <c r="N158" i="51"/>
  <c r="O158" i="51"/>
  <c r="P158" i="51"/>
  <c r="Q158" i="51"/>
  <c r="R158" i="51"/>
  <c r="S158" i="51"/>
  <c r="H159" i="51"/>
  <c r="I159" i="51"/>
  <c r="J159" i="51"/>
  <c r="K159" i="51"/>
  <c r="L159" i="51"/>
  <c r="M159" i="51"/>
  <c r="N159" i="51"/>
  <c r="O159" i="51"/>
  <c r="P159" i="51"/>
  <c r="Q159" i="51"/>
  <c r="R159" i="51"/>
  <c r="S159" i="51"/>
  <c r="H157" i="52"/>
  <c r="I157" i="52"/>
  <c r="J157" i="52"/>
  <c r="K157" i="52"/>
  <c r="L157" i="52"/>
  <c r="M157" i="52"/>
  <c r="N157" i="52"/>
  <c r="O157" i="52"/>
  <c r="P157" i="52"/>
  <c r="Q157" i="52"/>
  <c r="R157" i="52"/>
  <c r="S157" i="52"/>
  <c r="H158" i="52"/>
  <c r="I158" i="52"/>
  <c r="J158" i="52"/>
  <c r="K158" i="52"/>
  <c r="L158" i="52"/>
  <c r="M158" i="52"/>
  <c r="N158" i="52"/>
  <c r="O158" i="52"/>
  <c r="P158" i="52"/>
  <c r="Q158" i="52"/>
  <c r="R158" i="52"/>
  <c r="S158" i="52"/>
  <c r="H159" i="52"/>
  <c r="I159" i="52"/>
  <c r="J159" i="52"/>
  <c r="K159" i="52"/>
  <c r="L159" i="52"/>
  <c r="M159" i="52"/>
  <c r="N159" i="52"/>
  <c r="O159" i="52"/>
  <c r="P159" i="52"/>
  <c r="Q159" i="52"/>
  <c r="R159" i="52"/>
  <c r="S159" i="52"/>
  <c r="H157" i="40"/>
  <c r="I157" i="40"/>
  <c r="J157" i="40"/>
  <c r="K157" i="40"/>
  <c r="L157" i="40"/>
  <c r="M157" i="40"/>
  <c r="N157" i="40"/>
  <c r="O157" i="40"/>
  <c r="P157" i="40"/>
  <c r="Q157" i="40"/>
  <c r="R157" i="40"/>
  <c r="S157" i="40"/>
  <c r="H158" i="40"/>
  <c r="I158" i="40"/>
  <c r="J158" i="40"/>
  <c r="K158" i="40"/>
  <c r="L158" i="40"/>
  <c r="M158" i="40"/>
  <c r="N158" i="40"/>
  <c r="O158" i="40"/>
  <c r="P158" i="40"/>
  <c r="Q158" i="40"/>
  <c r="R158" i="40"/>
  <c r="S158" i="40"/>
  <c r="H159" i="40"/>
  <c r="I159" i="40"/>
  <c r="J159" i="40"/>
  <c r="K159" i="40"/>
  <c r="L159" i="40"/>
  <c r="M159" i="40"/>
  <c r="N159" i="40"/>
  <c r="O159" i="40"/>
  <c r="P159" i="40"/>
  <c r="Q159" i="40"/>
  <c r="R159" i="40"/>
  <c r="S159" i="40"/>
  <c r="C156" i="45"/>
  <c r="D156" i="45"/>
  <c r="E156" i="45"/>
  <c r="F156" i="45"/>
  <c r="C157" i="45"/>
  <c r="D157" i="45"/>
  <c r="E157" i="45"/>
  <c r="F157" i="45"/>
  <c r="C158" i="45"/>
  <c r="D158" i="45"/>
  <c r="E158" i="45"/>
  <c r="F158" i="45"/>
  <c r="C159" i="45"/>
  <c r="D159" i="45"/>
  <c r="E159" i="45"/>
  <c r="F159" i="45"/>
  <c r="U159" i="52" l="1"/>
  <c r="U158" i="52"/>
  <c r="U157" i="52"/>
  <c r="T159" i="49"/>
  <c r="Y159" i="3" s="1"/>
  <c r="T159" i="40"/>
  <c r="U159" i="3" s="1"/>
  <c r="AB159" i="3"/>
  <c r="AB157" i="3"/>
  <c r="T159" i="51"/>
  <c r="AA159" i="3" s="1"/>
  <c r="T159" i="48"/>
  <c r="X159" i="3" s="1"/>
  <c r="T159" i="47"/>
  <c r="W159" i="3" s="1"/>
  <c r="T159" i="46"/>
  <c r="V159" i="3" s="1"/>
  <c r="T159" i="50"/>
  <c r="Z159" i="3" s="1"/>
  <c r="T158" i="51"/>
  <c r="AA158" i="3" s="1"/>
  <c r="T157" i="50"/>
  <c r="Z157" i="3" s="1"/>
  <c r="T158" i="47"/>
  <c r="W158" i="3" s="1"/>
  <c r="T157" i="47"/>
  <c r="W157" i="3" s="1"/>
  <c r="AB158" i="3"/>
  <c r="T157" i="51"/>
  <c r="AA157" i="3" s="1"/>
  <c r="T158" i="48"/>
  <c r="X158" i="3" s="1"/>
  <c r="T157" i="40"/>
  <c r="U157" i="3" s="1"/>
  <c r="T158" i="50"/>
  <c r="Z158" i="3" s="1"/>
  <c r="T157" i="49"/>
  <c r="Y157" i="3" s="1"/>
  <c r="T158" i="46"/>
  <c r="V158" i="3" s="1"/>
  <c r="T157" i="46"/>
  <c r="V157" i="3" s="1"/>
  <c r="T158" i="40"/>
  <c r="U158" i="3" s="1"/>
  <c r="T158" i="49"/>
  <c r="Y158" i="3" s="1"/>
  <c r="T157" i="48"/>
  <c r="X157" i="3" s="1"/>
  <c r="S197" i="46"/>
  <c r="R197" i="46"/>
  <c r="Q197" i="46"/>
  <c r="P197" i="46"/>
  <c r="O197" i="46"/>
  <c r="N197" i="46"/>
  <c r="M197" i="46"/>
  <c r="L197" i="46"/>
  <c r="K197" i="46"/>
  <c r="J197" i="46"/>
  <c r="I197" i="46"/>
  <c r="H197" i="46"/>
  <c r="S196" i="46"/>
  <c r="R196" i="46"/>
  <c r="Q196" i="46"/>
  <c r="P196" i="46"/>
  <c r="O196" i="46"/>
  <c r="N196" i="46"/>
  <c r="M196" i="46"/>
  <c r="L196" i="46"/>
  <c r="K196" i="46"/>
  <c r="J196" i="46"/>
  <c r="I196" i="46"/>
  <c r="H196" i="46"/>
  <c r="S195" i="46"/>
  <c r="R195" i="46"/>
  <c r="Q195" i="46"/>
  <c r="P195" i="46"/>
  <c r="O195" i="46"/>
  <c r="N195" i="46"/>
  <c r="M195" i="46"/>
  <c r="L195" i="46"/>
  <c r="K195" i="46"/>
  <c r="J195" i="46"/>
  <c r="I195" i="46"/>
  <c r="H195" i="46"/>
  <c r="S194" i="46"/>
  <c r="R194" i="46"/>
  <c r="Q194" i="46"/>
  <c r="P194" i="46"/>
  <c r="O194" i="46"/>
  <c r="N194" i="46"/>
  <c r="M194" i="46"/>
  <c r="L194" i="46"/>
  <c r="K194" i="46"/>
  <c r="J194" i="46"/>
  <c r="I194" i="46"/>
  <c r="H194" i="46"/>
  <c r="S193" i="46"/>
  <c r="R193" i="46"/>
  <c r="Q193" i="46"/>
  <c r="P193" i="46"/>
  <c r="O193" i="46"/>
  <c r="N193" i="46"/>
  <c r="M193" i="46"/>
  <c r="L193" i="46"/>
  <c r="K193" i="46"/>
  <c r="J193" i="46"/>
  <c r="I193" i="46"/>
  <c r="H193" i="46"/>
  <c r="S192" i="46"/>
  <c r="R192" i="46"/>
  <c r="Q192" i="46"/>
  <c r="P192" i="46"/>
  <c r="O192" i="46"/>
  <c r="N192" i="46"/>
  <c r="M192" i="46"/>
  <c r="L192" i="46"/>
  <c r="K192" i="46"/>
  <c r="J192" i="46"/>
  <c r="I192" i="46"/>
  <c r="H192" i="46"/>
  <c r="S191" i="46"/>
  <c r="R191" i="46"/>
  <c r="Q191" i="46"/>
  <c r="P191" i="46"/>
  <c r="O191" i="46"/>
  <c r="N191" i="46"/>
  <c r="M191" i="46"/>
  <c r="L191" i="46"/>
  <c r="K191" i="46"/>
  <c r="J191" i="46"/>
  <c r="I191" i="46"/>
  <c r="H191" i="46"/>
  <c r="S190" i="46"/>
  <c r="R190" i="46"/>
  <c r="Q190" i="46"/>
  <c r="P190" i="46"/>
  <c r="O190" i="46"/>
  <c r="N190" i="46"/>
  <c r="M190" i="46"/>
  <c r="L190" i="46"/>
  <c r="K190" i="46"/>
  <c r="J190" i="46"/>
  <c r="I190" i="46"/>
  <c r="H190" i="46"/>
  <c r="S188" i="46"/>
  <c r="R188" i="46"/>
  <c r="Q188" i="46"/>
  <c r="P188" i="46"/>
  <c r="O188" i="46"/>
  <c r="N188" i="46"/>
  <c r="M188" i="46"/>
  <c r="L188" i="46"/>
  <c r="K188" i="46"/>
  <c r="J188" i="46"/>
  <c r="I188" i="46"/>
  <c r="H188" i="46"/>
  <c r="S187" i="46"/>
  <c r="R187" i="46"/>
  <c r="Q187" i="46"/>
  <c r="P187" i="46"/>
  <c r="O187" i="46"/>
  <c r="N187" i="46"/>
  <c r="M187" i="46"/>
  <c r="L187" i="46"/>
  <c r="K187" i="46"/>
  <c r="J187" i="46"/>
  <c r="I187" i="46"/>
  <c r="H187" i="46"/>
  <c r="S186" i="46"/>
  <c r="R186" i="46"/>
  <c r="Q186" i="46"/>
  <c r="P186" i="46"/>
  <c r="O186" i="46"/>
  <c r="N186" i="46"/>
  <c r="M186" i="46"/>
  <c r="L186" i="46"/>
  <c r="K186" i="46"/>
  <c r="J186" i="46"/>
  <c r="I186" i="46"/>
  <c r="H186" i="46"/>
  <c r="S185" i="46"/>
  <c r="R185" i="46"/>
  <c r="Q185" i="46"/>
  <c r="P185" i="46"/>
  <c r="O185" i="46"/>
  <c r="N185" i="46"/>
  <c r="M185" i="46"/>
  <c r="L185" i="46"/>
  <c r="K185" i="46"/>
  <c r="J185" i="46"/>
  <c r="I185" i="46"/>
  <c r="H185" i="46"/>
  <c r="S184" i="46"/>
  <c r="R184" i="46"/>
  <c r="Q184" i="46"/>
  <c r="P184" i="46"/>
  <c r="O184" i="46"/>
  <c r="N184" i="46"/>
  <c r="M184" i="46"/>
  <c r="L184" i="46"/>
  <c r="K184" i="46"/>
  <c r="J184" i="46"/>
  <c r="I184" i="46"/>
  <c r="H184" i="46"/>
  <c r="S183" i="46"/>
  <c r="R183" i="46"/>
  <c r="Q183" i="46"/>
  <c r="P183" i="46"/>
  <c r="O183" i="46"/>
  <c r="N183" i="46"/>
  <c r="M183" i="46"/>
  <c r="L183" i="46"/>
  <c r="K183" i="46"/>
  <c r="J183" i="46"/>
  <c r="I183" i="46"/>
  <c r="H183" i="46"/>
  <c r="S182" i="46"/>
  <c r="R182" i="46"/>
  <c r="Q182" i="46"/>
  <c r="P182" i="46"/>
  <c r="O182" i="46"/>
  <c r="N182" i="46"/>
  <c r="M182" i="46"/>
  <c r="L182" i="46"/>
  <c r="K182" i="46"/>
  <c r="J182" i="46"/>
  <c r="I182" i="46"/>
  <c r="H182" i="46"/>
  <c r="S181" i="46"/>
  <c r="R181" i="46"/>
  <c r="Q181" i="46"/>
  <c r="P181" i="46"/>
  <c r="O181" i="46"/>
  <c r="N181" i="46"/>
  <c r="M181" i="46"/>
  <c r="L181" i="46"/>
  <c r="K181" i="46"/>
  <c r="J181" i="46"/>
  <c r="I181" i="46"/>
  <c r="H181" i="46"/>
  <c r="S180" i="46"/>
  <c r="R180" i="46"/>
  <c r="Q180" i="46"/>
  <c r="P180" i="46"/>
  <c r="O180" i="46"/>
  <c r="N180" i="46"/>
  <c r="M180" i="46"/>
  <c r="L180" i="46"/>
  <c r="K180" i="46"/>
  <c r="J180" i="46"/>
  <c r="I180" i="46"/>
  <c r="H180" i="46"/>
  <c r="S179" i="46"/>
  <c r="R179" i="46"/>
  <c r="Q179" i="46"/>
  <c r="P179" i="46"/>
  <c r="O179" i="46"/>
  <c r="N179" i="46"/>
  <c r="M179" i="46"/>
  <c r="L179" i="46"/>
  <c r="K179" i="46"/>
  <c r="J179" i="46"/>
  <c r="I179" i="46"/>
  <c r="H179" i="46"/>
  <c r="S178" i="46"/>
  <c r="R178" i="46"/>
  <c r="Q178" i="46"/>
  <c r="P178" i="46"/>
  <c r="O178" i="46"/>
  <c r="N178" i="46"/>
  <c r="M178" i="46"/>
  <c r="L178" i="46"/>
  <c r="K178" i="46"/>
  <c r="J178" i="46"/>
  <c r="I178" i="46"/>
  <c r="H178" i="46"/>
  <c r="S177" i="46"/>
  <c r="R177" i="46"/>
  <c r="Q177" i="46"/>
  <c r="P177" i="46"/>
  <c r="O177" i="46"/>
  <c r="N177" i="46"/>
  <c r="M177" i="46"/>
  <c r="L177" i="46"/>
  <c r="K177" i="46"/>
  <c r="J177" i="46"/>
  <c r="I177" i="46"/>
  <c r="H177" i="46"/>
  <c r="S176" i="46"/>
  <c r="R176" i="46"/>
  <c r="Q176" i="46"/>
  <c r="P176" i="46"/>
  <c r="O176" i="46"/>
  <c r="N176" i="46"/>
  <c r="M176" i="46"/>
  <c r="L176" i="46"/>
  <c r="K176" i="46"/>
  <c r="J176" i="46"/>
  <c r="I176" i="46"/>
  <c r="H176" i="46"/>
  <c r="S174" i="46"/>
  <c r="R174" i="46"/>
  <c r="Q174" i="46"/>
  <c r="P174" i="46"/>
  <c r="O174" i="46"/>
  <c r="N174" i="46"/>
  <c r="M174" i="46"/>
  <c r="L174" i="46"/>
  <c r="K174" i="46"/>
  <c r="J174" i="46"/>
  <c r="I174" i="46"/>
  <c r="H174" i="46"/>
  <c r="S173" i="46"/>
  <c r="R173" i="46"/>
  <c r="Q173" i="46"/>
  <c r="P173" i="46"/>
  <c r="O173" i="46"/>
  <c r="N173" i="46"/>
  <c r="M173" i="46"/>
  <c r="L173" i="46"/>
  <c r="K173" i="46"/>
  <c r="J173" i="46"/>
  <c r="I173" i="46"/>
  <c r="H173" i="46"/>
  <c r="S172" i="46"/>
  <c r="R172" i="46"/>
  <c r="Q172" i="46"/>
  <c r="P172" i="46"/>
  <c r="O172" i="46"/>
  <c r="N172" i="46"/>
  <c r="M172" i="46"/>
  <c r="L172" i="46"/>
  <c r="K172" i="46"/>
  <c r="J172" i="46"/>
  <c r="I172" i="46"/>
  <c r="H172" i="46"/>
  <c r="S170" i="46"/>
  <c r="R170" i="46"/>
  <c r="Q170" i="46"/>
  <c r="P170" i="46"/>
  <c r="O170" i="46"/>
  <c r="N170" i="46"/>
  <c r="M170" i="46"/>
  <c r="L170" i="46"/>
  <c r="K170" i="46"/>
  <c r="J170" i="46"/>
  <c r="I170" i="46"/>
  <c r="H170" i="46"/>
  <c r="S169" i="46"/>
  <c r="R169" i="46"/>
  <c r="Q169" i="46"/>
  <c r="P169" i="46"/>
  <c r="O169" i="46"/>
  <c r="N169" i="46"/>
  <c r="M169" i="46"/>
  <c r="L169" i="46"/>
  <c r="K169" i="46"/>
  <c r="J169" i="46"/>
  <c r="I169" i="46"/>
  <c r="H169" i="46"/>
  <c r="S168" i="46"/>
  <c r="R168" i="46"/>
  <c r="Q168" i="46"/>
  <c r="P168" i="46"/>
  <c r="O168" i="46"/>
  <c r="N168" i="46"/>
  <c r="M168" i="46"/>
  <c r="L168" i="46"/>
  <c r="K168" i="46"/>
  <c r="J168" i="46"/>
  <c r="I168" i="46"/>
  <c r="H168" i="46"/>
  <c r="S166" i="46"/>
  <c r="R166" i="46"/>
  <c r="Q166" i="46"/>
  <c r="P166" i="46"/>
  <c r="O166" i="46"/>
  <c r="N166" i="46"/>
  <c r="M166" i="46"/>
  <c r="L166" i="46"/>
  <c r="K166" i="46"/>
  <c r="J166" i="46"/>
  <c r="I166" i="46"/>
  <c r="H166" i="46"/>
  <c r="S165" i="46"/>
  <c r="R165" i="46"/>
  <c r="Q165" i="46"/>
  <c r="P165" i="46"/>
  <c r="O165" i="46"/>
  <c r="N165" i="46"/>
  <c r="M165" i="46"/>
  <c r="L165" i="46"/>
  <c r="K165" i="46"/>
  <c r="J165" i="46"/>
  <c r="I165" i="46"/>
  <c r="H165" i="46"/>
  <c r="S164" i="46"/>
  <c r="R164" i="46"/>
  <c r="Q164" i="46"/>
  <c r="P164" i="46"/>
  <c r="O164" i="46"/>
  <c r="N164" i="46"/>
  <c r="M164" i="46"/>
  <c r="L164" i="46"/>
  <c r="K164" i="46"/>
  <c r="J164" i="46"/>
  <c r="I164" i="46"/>
  <c r="H164" i="46"/>
  <c r="S162" i="46"/>
  <c r="R162" i="46"/>
  <c r="Q162" i="46"/>
  <c r="P162" i="46"/>
  <c r="O162" i="46"/>
  <c r="N162" i="46"/>
  <c r="M162" i="46"/>
  <c r="L162" i="46"/>
  <c r="K162" i="46"/>
  <c r="J162" i="46"/>
  <c r="I162" i="46"/>
  <c r="H162" i="46"/>
  <c r="S161" i="46"/>
  <c r="R161" i="46"/>
  <c r="Q161" i="46"/>
  <c r="P161" i="46"/>
  <c r="O161" i="46"/>
  <c r="N161" i="46"/>
  <c r="M161" i="46"/>
  <c r="L161" i="46"/>
  <c r="K161" i="46"/>
  <c r="J161" i="46"/>
  <c r="I161" i="46"/>
  <c r="H161" i="46"/>
  <c r="S155" i="46"/>
  <c r="R155" i="46"/>
  <c r="Q155" i="46"/>
  <c r="P155" i="46"/>
  <c r="O155" i="46"/>
  <c r="N155" i="46"/>
  <c r="M155" i="46"/>
  <c r="L155" i="46"/>
  <c r="K155" i="46"/>
  <c r="J155" i="46"/>
  <c r="I155" i="46"/>
  <c r="H155" i="46"/>
  <c r="S154" i="46"/>
  <c r="R154" i="46"/>
  <c r="Q154" i="46"/>
  <c r="P154" i="46"/>
  <c r="O154" i="46"/>
  <c r="N154" i="46"/>
  <c r="M154" i="46"/>
  <c r="L154" i="46"/>
  <c r="K154" i="46"/>
  <c r="J154" i="46"/>
  <c r="I154" i="46"/>
  <c r="H154" i="46"/>
  <c r="S148" i="46"/>
  <c r="R148" i="46"/>
  <c r="Q148" i="46"/>
  <c r="P148" i="46"/>
  <c r="O148" i="46"/>
  <c r="N148" i="46"/>
  <c r="M148" i="46"/>
  <c r="L148" i="46"/>
  <c r="K148" i="46"/>
  <c r="J148" i="46"/>
  <c r="I148" i="46"/>
  <c r="H148" i="46"/>
  <c r="S147" i="46"/>
  <c r="R147" i="46"/>
  <c r="Q147" i="46"/>
  <c r="P147" i="46"/>
  <c r="O147" i="46"/>
  <c r="N147" i="46"/>
  <c r="M147" i="46"/>
  <c r="L147" i="46"/>
  <c r="K147" i="46"/>
  <c r="J147" i="46"/>
  <c r="I147" i="46"/>
  <c r="H147" i="46"/>
  <c r="S145" i="46"/>
  <c r="R145" i="46"/>
  <c r="Q145" i="46"/>
  <c r="P145" i="46"/>
  <c r="O145" i="46"/>
  <c r="N145" i="46"/>
  <c r="M145" i="46"/>
  <c r="L145" i="46"/>
  <c r="K145" i="46"/>
  <c r="J145" i="46"/>
  <c r="I145" i="46"/>
  <c r="H145" i="46"/>
  <c r="S144" i="46"/>
  <c r="R144" i="46"/>
  <c r="Q144" i="46"/>
  <c r="P144" i="46"/>
  <c r="O144" i="46"/>
  <c r="N144" i="46"/>
  <c r="M144" i="46"/>
  <c r="L144" i="46"/>
  <c r="K144" i="46"/>
  <c r="J144" i="46"/>
  <c r="I144" i="46"/>
  <c r="H144" i="46"/>
  <c r="S143" i="46"/>
  <c r="R143" i="46"/>
  <c r="Q143" i="46"/>
  <c r="P143" i="46"/>
  <c r="O143" i="46"/>
  <c r="N143" i="46"/>
  <c r="M143" i="46"/>
  <c r="L143" i="46"/>
  <c r="K143" i="46"/>
  <c r="J143" i="46"/>
  <c r="I143" i="46"/>
  <c r="H143" i="46"/>
  <c r="S141" i="46"/>
  <c r="R141" i="46"/>
  <c r="Q141" i="46"/>
  <c r="P141" i="46"/>
  <c r="O141" i="46"/>
  <c r="N141" i="46"/>
  <c r="M141" i="46"/>
  <c r="L141" i="46"/>
  <c r="K141" i="46"/>
  <c r="J141" i="46"/>
  <c r="I141" i="46"/>
  <c r="H141" i="46"/>
  <c r="S140" i="46"/>
  <c r="R140" i="46"/>
  <c r="Q140" i="46"/>
  <c r="P140" i="46"/>
  <c r="O140" i="46"/>
  <c r="N140" i="46"/>
  <c r="M140" i="46"/>
  <c r="L140" i="46"/>
  <c r="K140" i="46"/>
  <c r="J140" i="46"/>
  <c r="I140" i="46"/>
  <c r="H140" i="46"/>
  <c r="S139" i="46"/>
  <c r="R139" i="46"/>
  <c r="Q139" i="46"/>
  <c r="P139" i="46"/>
  <c r="O139" i="46"/>
  <c r="N139" i="46"/>
  <c r="M139" i="46"/>
  <c r="L139" i="46"/>
  <c r="K139" i="46"/>
  <c r="J139" i="46"/>
  <c r="I139" i="46"/>
  <c r="H139" i="46"/>
  <c r="S138" i="46"/>
  <c r="R138" i="46"/>
  <c r="Q138" i="46"/>
  <c r="P138" i="46"/>
  <c r="O138" i="46"/>
  <c r="N138" i="46"/>
  <c r="M138" i="46"/>
  <c r="L138" i="46"/>
  <c r="K138" i="46"/>
  <c r="J138" i="46"/>
  <c r="I138" i="46"/>
  <c r="H138" i="46"/>
  <c r="S136" i="46"/>
  <c r="R136" i="46"/>
  <c r="Q136" i="46"/>
  <c r="P136" i="46"/>
  <c r="O136" i="46"/>
  <c r="N136" i="46"/>
  <c r="M136" i="46"/>
  <c r="L136" i="46"/>
  <c r="K136" i="46"/>
  <c r="J136" i="46"/>
  <c r="I136" i="46"/>
  <c r="H136" i="46"/>
  <c r="S135" i="46"/>
  <c r="R135" i="46"/>
  <c r="Q135" i="46"/>
  <c r="P135" i="46"/>
  <c r="O135" i="46"/>
  <c r="N135" i="46"/>
  <c r="M135" i="46"/>
  <c r="L135" i="46"/>
  <c r="K135" i="46"/>
  <c r="J135" i="46"/>
  <c r="I135" i="46"/>
  <c r="H135" i="46"/>
  <c r="S134" i="46"/>
  <c r="R134" i="46"/>
  <c r="Q134" i="46"/>
  <c r="P134" i="46"/>
  <c r="O134" i="46"/>
  <c r="N134" i="46"/>
  <c r="M134" i="46"/>
  <c r="L134" i="46"/>
  <c r="K134" i="46"/>
  <c r="J134" i="46"/>
  <c r="I134" i="46"/>
  <c r="H134" i="46"/>
  <c r="S133" i="46"/>
  <c r="R133" i="46"/>
  <c r="Q133" i="46"/>
  <c r="P133" i="46"/>
  <c r="O133" i="46"/>
  <c r="N133" i="46"/>
  <c r="M133" i="46"/>
  <c r="L133" i="46"/>
  <c r="K133" i="46"/>
  <c r="J133" i="46"/>
  <c r="I133" i="46"/>
  <c r="H133" i="46"/>
  <c r="S132" i="46"/>
  <c r="R132" i="46"/>
  <c r="Q132" i="46"/>
  <c r="P132" i="46"/>
  <c r="O132" i="46"/>
  <c r="N132" i="46"/>
  <c r="M132" i="46"/>
  <c r="L132" i="46"/>
  <c r="K132" i="46"/>
  <c r="J132" i="46"/>
  <c r="I132" i="46"/>
  <c r="H132" i="46"/>
  <c r="S131" i="46"/>
  <c r="R131" i="46"/>
  <c r="Q131" i="46"/>
  <c r="P131" i="46"/>
  <c r="O131" i="46"/>
  <c r="N131" i="46"/>
  <c r="M131" i="46"/>
  <c r="L131" i="46"/>
  <c r="K131" i="46"/>
  <c r="J131" i="46"/>
  <c r="I131" i="46"/>
  <c r="H131" i="46"/>
  <c r="S130" i="46"/>
  <c r="R130" i="46"/>
  <c r="Q130" i="46"/>
  <c r="P130" i="46"/>
  <c r="O130" i="46"/>
  <c r="N130" i="46"/>
  <c r="M130" i="46"/>
  <c r="L130" i="46"/>
  <c r="K130" i="46"/>
  <c r="J130" i="46"/>
  <c r="I130" i="46"/>
  <c r="H130" i="46"/>
  <c r="S129" i="46"/>
  <c r="R129" i="46"/>
  <c r="Q129" i="46"/>
  <c r="P129" i="46"/>
  <c r="O129" i="46"/>
  <c r="N129" i="46"/>
  <c r="M129" i="46"/>
  <c r="L129" i="46"/>
  <c r="K129" i="46"/>
  <c r="J129" i="46"/>
  <c r="I129" i="46"/>
  <c r="H129" i="46"/>
  <c r="S127" i="46"/>
  <c r="R127" i="46"/>
  <c r="Q127" i="46"/>
  <c r="P127" i="46"/>
  <c r="O127" i="46"/>
  <c r="N127" i="46"/>
  <c r="M127" i="46"/>
  <c r="L127" i="46"/>
  <c r="K127" i="46"/>
  <c r="J127" i="46"/>
  <c r="I127" i="46"/>
  <c r="H127" i="46"/>
  <c r="S126" i="46"/>
  <c r="R126" i="46"/>
  <c r="Q126" i="46"/>
  <c r="P126" i="46"/>
  <c r="O126" i="46"/>
  <c r="N126" i="46"/>
  <c r="M126" i="46"/>
  <c r="L126" i="46"/>
  <c r="K126" i="46"/>
  <c r="J126" i="46"/>
  <c r="I126" i="46"/>
  <c r="H126" i="46"/>
  <c r="S123" i="46"/>
  <c r="R123" i="46"/>
  <c r="Q123" i="46"/>
  <c r="P123" i="46"/>
  <c r="O123" i="46"/>
  <c r="N123" i="46"/>
  <c r="M123" i="46"/>
  <c r="L123" i="46"/>
  <c r="K123" i="46"/>
  <c r="J123" i="46"/>
  <c r="I123" i="46"/>
  <c r="H123" i="46"/>
  <c r="S122" i="46"/>
  <c r="R122" i="46"/>
  <c r="Q122" i="46"/>
  <c r="P122" i="46"/>
  <c r="O122" i="46"/>
  <c r="N122" i="46"/>
  <c r="M122" i="46"/>
  <c r="L122" i="46"/>
  <c r="K122" i="46"/>
  <c r="J122" i="46"/>
  <c r="I122" i="46"/>
  <c r="H122" i="46"/>
  <c r="S121" i="46"/>
  <c r="R121" i="46"/>
  <c r="Q121" i="46"/>
  <c r="P121" i="46"/>
  <c r="O121" i="46"/>
  <c r="N121" i="46"/>
  <c r="M121" i="46"/>
  <c r="L121" i="46"/>
  <c r="K121" i="46"/>
  <c r="J121" i="46"/>
  <c r="I121" i="46"/>
  <c r="H121" i="46"/>
  <c r="S120" i="46"/>
  <c r="R120" i="46"/>
  <c r="Q120" i="46"/>
  <c r="P120" i="46"/>
  <c r="O120" i="46"/>
  <c r="N120" i="46"/>
  <c r="M120" i="46"/>
  <c r="L120" i="46"/>
  <c r="K120" i="46"/>
  <c r="J120" i="46"/>
  <c r="I120" i="46"/>
  <c r="H120" i="46"/>
  <c r="S119" i="46"/>
  <c r="R119" i="46"/>
  <c r="Q119" i="46"/>
  <c r="P119" i="46"/>
  <c r="O119" i="46"/>
  <c r="N119" i="46"/>
  <c r="M119" i="46"/>
  <c r="L119" i="46"/>
  <c r="K119" i="46"/>
  <c r="J119" i="46"/>
  <c r="I119" i="46"/>
  <c r="H119" i="46"/>
  <c r="S118" i="46"/>
  <c r="R118" i="46"/>
  <c r="Q118" i="46"/>
  <c r="P118" i="46"/>
  <c r="O118" i="46"/>
  <c r="N118" i="46"/>
  <c r="M118" i="46"/>
  <c r="L118" i="46"/>
  <c r="K118" i="46"/>
  <c r="J118" i="46"/>
  <c r="I118" i="46"/>
  <c r="H118" i="46"/>
  <c r="S117" i="46"/>
  <c r="R117" i="46"/>
  <c r="Q117" i="46"/>
  <c r="P117" i="46"/>
  <c r="O117" i="46"/>
  <c r="N117" i="46"/>
  <c r="M117" i="46"/>
  <c r="L117" i="46"/>
  <c r="K117" i="46"/>
  <c r="J117" i="46"/>
  <c r="I117" i="46"/>
  <c r="H117" i="46"/>
  <c r="S116" i="46"/>
  <c r="R116" i="46"/>
  <c r="Q116" i="46"/>
  <c r="P116" i="46"/>
  <c r="O116" i="46"/>
  <c r="N116" i="46"/>
  <c r="M116" i="46"/>
  <c r="L116" i="46"/>
  <c r="K116" i="46"/>
  <c r="J116" i="46"/>
  <c r="I116" i="46"/>
  <c r="H116" i="46"/>
  <c r="S115" i="46"/>
  <c r="R115" i="46"/>
  <c r="Q115" i="46"/>
  <c r="P115" i="46"/>
  <c r="O115" i="46"/>
  <c r="N115" i="46"/>
  <c r="M115" i="46"/>
  <c r="L115" i="46"/>
  <c r="K115" i="46"/>
  <c r="J115" i="46"/>
  <c r="I115" i="46"/>
  <c r="H115" i="46"/>
  <c r="S114" i="46"/>
  <c r="R114" i="46"/>
  <c r="Q114" i="46"/>
  <c r="P114" i="46"/>
  <c r="O114" i="46"/>
  <c r="N114" i="46"/>
  <c r="M114" i="46"/>
  <c r="L114" i="46"/>
  <c r="K114" i="46"/>
  <c r="J114" i="46"/>
  <c r="I114" i="46"/>
  <c r="H114" i="46"/>
  <c r="S112" i="46"/>
  <c r="R112" i="46"/>
  <c r="Q112" i="46"/>
  <c r="P112" i="46"/>
  <c r="O112" i="46"/>
  <c r="N112" i="46"/>
  <c r="M112" i="46"/>
  <c r="L112" i="46"/>
  <c r="K112" i="46"/>
  <c r="J112" i="46"/>
  <c r="I112" i="46"/>
  <c r="H112" i="46"/>
  <c r="S111" i="46"/>
  <c r="R111" i="46"/>
  <c r="Q111" i="46"/>
  <c r="P111" i="46"/>
  <c r="O111" i="46"/>
  <c r="N111" i="46"/>
  <c r="M111" i="46"/>
  <c r="L111" i="46"/>
  <c r="K111" i="46"/>
  <c r="J111" i="46"/>
  <c r="I111" i="46"/>
  <c r="H111" i="46"/>
  <c r="S110" i="46"/>
  <c r="R110" i="46"/>
  <c r="Q110" i="46"/>
  <c r="P110" i="46"/>
  <c r="O110" i="46"/>
  <c r="N110" i="46"/>
  <c r="M110" i="46"/>
  <c r="L110" i="46"/>
  <c r="K110" i="46"/>
  <c r="J110" i="46"/>
  <c r="I110" i="46"/>
  <c r="H110" i="46"/>
  <c r="S109" i="46"/>
  <c r="R109" i="46"/>
  <c r="Q109" i="46"/>
  <c r="P109" i="46"/>
  <c r="O109" i="46"/>
  <c r="N109" i="46"/>
  <c r="M109" i="46"/>
  <c r="L109" i="46"/>
  <c r="K109" i="46"/>
  <c r="J109" i="46"/>
  <c r="I109" i="46"/>
  <c r="H109" i="46"/>
  <c r="S108" i="46"/>
  <c r="R108" i="46"/>
  <c r="Q108" i="46"/>
  <c r="P108" i="46"/>
  <c r="O108" i="46"/>
  <c r="N108" i="46"/>
  <c r="M108" i="46"/>
  <c r="L108" i="46"/>
  <c r="K108" i="46"/>
  <c r="J108" i="46"/>
  <c r="I108" i="46"/>
  <c r="H108" i="46"/>
  <c r="S105" i="46"/>
  <c r="R105" i="46"/>
  <c r="Q105" i="46"/>
  <c r="P105" i="46"/>
  <c r="O105" i="46"/>
  <c r="N105" i="46"/>
  <c r="M105" i="46"/>
  <c r="L105" i="46"/>
  <c r="K105" i="46"/>
  <c r="J105" i="46"/>
  <c r="I105" i="46"/>
  <c r="H105" i="46"/>
  <c r="S104" i="46"/>
  <c r="R104" i="46"/>
  <c r="Q104" i="46"/>
  <c r="P104" i="46"/>
  <c r="O104" i="46"/>
  <c r="N104" i="46"/>
  <c r="M104" i="46"/>
  <c r="L104" i="46"/>
  <c r="K104" i="46"/>
  <c r="J104" i="46"/>
  <c r="I104" i="46"/>
  <c r="H104" i="46"/>
  <c r="S103" i="46"/>
  <c r="R103" i="46"/>
  <c r="Q103" i="46"/>
  <c r="P103" i="46"/>
  <c r="O103" i="46"/>
  <c r="N103" i="46"/>
  <c r="M103" i="46"/>
  <c r="L103" i="46"/>
  <c r="K103" i="46"/>
  <c r="J103" i="46"/>
  <c r="I103" i="46"/>
  <c r="H103" i="46"/>
  <c r="S102" i="46"/>
  <c r="R102" i="46"/>
  <c r="Q102" i="46"/>
  <c r="P102" i="46"/>
  <c r="O102" i="46"/>
  <c r="N102" i="46"/>
  <c r="M102" i="46"/>
  <c r="L102" i="46"/>
  <c r="K102" i="46"/>
  <c r="J102" i="46"/>
  <c r="I102" i="46"/>
  <c r="H102" i="46"/>
  <c r="S100" i="46"/>
  <c r="R100" i="46"/>
  <c r="Q100" i="46"/>
  <c r="P100" i="46"/>
  <c r="O100" i="46"/>
  <c r="N100" i="46"/>
  <c r="M100" i="46"/>
  <c r="L100" i="46"/>
  <c r="K100" i="46"/>
  <c r="J100" i="46"/>
  <c r="I100" i="46"/>
  <c r="H100" i="46"/>
  <c r="S99" i="46"/>
  <c r="R99" i="46"/>
  <c r="Q99" i="46"/>
  <c r="P99" i="46"/>
  <c r="O99" i="46"/>
  <c r="N99" i="46"/>
  <c r="M99" i="46"/>
  <c r="L99" i="46"/>
  <c r="K99" i="46"/>
  <c r="J99" i="46"/>
  <c r="I99" i="46"/>
  <c r="H99" i="46"/>
  <c r="S97" i="46"/>
  <c r="R97" i="46"/>
  <c r="Q97" i="46"/>
  <c r="P97" i="46"/>
  <c r="O97" i="46"/>
  <c r="N97" i="46"/>
  <c r="M97" i="46"/>
  <c r="L97" i="46"/>
  <c r="K97" i="46"/>
  <c r="J97" i="46"/>
  <c r="I97" i="46"/>
  <c r="H97" i="46"/>
  <c r="S96" i="46"/>
  <c r="R96" i="46"/>
  <c r="Q96" i="46"/>
  <c r="P96" i="46"/>
  <c r="O96" i="46"/>
  <c r="N96" i="46"/>
  <c r="M96" i="46"/>
  <c r="L96" i="46"/>
  <c r="K96" i="46"/>
  <c r="J96" i="46"/>
  <c r="I96" i="46"/>
  <c r="H96" i="46"/>
  <c r="S94" i="46"/>
  <c r="R94" i="46"/>
  <c r="Q94" i="46"/>
  <c r="P94" i="46"/>
  <c r="O94" i="46"/>
  <c r="N94" i="46"/>
  <c r="M94" i="46"/>
  <c r="L94" i="46"/>
  <c r="K94" i="46"/>
  <c r="J94" i="46"/>
  <c r="I94" i="46"/>
  <c r="H94" i="46"/>
  <c r="S93" i="46"/>
  <c r="R93" i="46"/>
  <c r="Q93" i="46"/>
  <c r="P93" i="46"/>
  <c r="O93" i="46"/>
  <c r="N93" i="46"/>
  <c r="M93" i="46"/>
  <c r="L93" i="46"/>
  <c r="K93" i="46"/>
  <c r="J93" i="46"/>
  <c r="I93" i="46"/>
  <c r="H93" i="46"/>
  <c r="S92" i="46"/>
  <c r="R92" i="46"/>
  <c r="Q92" i="46"/>
  <c r="P92" i="46"/>
  <c r="O92" i="46"/>
  <c r="N92" i="46"/>
  <c r="M92" i="46"/>
  <c r="L92" i="46"/>
  <c r="K92" i="46"/>
  <c r="J92" i="46"/>
  <c r="I92" i="46"/>
  <c r="H92" i="46"/>
  <c r="S91" i="46"/>
  <c r="R91" i="46"/>
  <c r="Q91" i="46"/>
  <c r="P91" i="46"/>
  <c r="O91" i="46"/>
  <c r="N91" i="46"/>
  <c r="M91" i="46"/>
  <c r="L91" i="46"/>
  <c r="K91" i="46"/>
  <c r="J91" i="46"/>
  <c r="I91" i="46"/>
  <c r="H91" i="46"/>
  <c r="S88" i="46"/>
  <c r="R88" i="46"/>
  <c r="Q88" i="46"/>
  <c r="P88" i="46"/>
  <c r="O88" i="46"/>
  <c r="N88" i="46"/>
  <c r="M88" i="46"/>
  <c r="L88" i="46"/>
  <c r="K88" i="46"/>
  <c r="J88" i="46"/>
  <c r="I88" i="46"/>
  <c r="H88" i="46"/>
  <c r="S87" i="46"/>
  <c r="R87" i="46"/>
  <c r="Q87" i="46"/>
  <c r="P87" i="46"/>
  <c r="O87" i="46"/>
  <c r="N87" i="46"/>
  <c r="M87" i="46"/>
  <c r="L87" i="46"/>
  <c r="K87" i="46"/>
  <c r="J87" i="46"/>
  <c r="I87" i="46"/>
  <c r="H87" i="46"/>
  <c r="S86" i="46"/>
  <c r="R86" i="46"/>
  <c r="Q86" i="46"/>
  <c r="P86" i="46"/>
  <c r="O86" i="46"/>
  <c r="N86" i="46"/>
  <c r="M86" i="46"/>
  <c r="L86" i="46"/>
  <c r="K86" i="46"/>
  <c r="J86" i="46"/>
  <c r="I86" i="46"/>
  <c r="H86" i="46"/>
  <c r="S85" i="46"/>
  <c r="R85" i="46"/>
  <c r="Q85" i="46"/>
  <c r="P85" i="46"/>
  <c r="O85" i="46"/>
  <c r="N85" i="46"/>
  <c r="M85" i="46"/>
  <c r="L85" i="46"/>
  <c r="K85" i="46"/>
  <c r="J85" i="46"/>
  <c r="I85" i="46"/>
  <c r="H85" i="46"/>
  <c r="S84" i="46"/>
  <c r="R84" i="46"/>
  <c r="Q84" i="46"/>
  <c r="P84" i="46"/>
  <c r="O84" i="46"/>
  <c r="N84" i="46"/>
  <c r="M84" i="46"/>
  <c r="L84" i="46"/>
  <c r="K84" i="46"/>
  <c r="J84" i="46"/>
  <c r="I84" i="46"/>
  <c r="H84" i="46"/>
  <c r="S83" i="46"/>
  <c r="R83" i="46"/>
  <c r="Q83" i="46"/>
  <c r="P83" i="46"/>
  <c r="O83" i="46"/>
  <c r="N83" i="46"/>
  <c r="M83" i="46"/>
  <c r="L83" i="46"/>
  <c r="K83" i="46"/>
  <c r="J83" i="46"/>
  <c r="I83" i="46"/>
  <c r="H83" i="46"/>
  <c r="S82" i="46"/>
  <c r="R82" i="46"/>
  <c r="Q82" i="46"/>
  <c r="P82" i="46"/>
  <c r="O82" i="46"/>
  <c r="N82" i="46"/>
  <c r="M82" i="46"/>
  <c r="L82" i="46"/>
  <c r="K82" i="46"/>
  <c r="J82" i="46"/>
  <c r="I82" i="46"/>
  <c r="H82" i="46"/>
  <c r="S81" i="46"/>
  <c r="R81" i="46"/>
  <c r="Q81" i="46"/>
  <c r="P81" i="46"/>
  <c r="O81" i="46"/>
  <c r="N81" i="46"/>
  <c r="M81" i="46"/>
  <c r="L81" i="46"/>
  <c r="K81" i="46"/>
  <c r="J81" i="46"/>
  <c r="I81" i="46"/>
  <c r="H81" i="46"/>
  <c r="S80" i="46"/>
  <c r="R80" i="46"/>
  <c r="Q80" i="46"/>
  <c r="P80" i="46"/>
  <c r="O80" i="46"/>
  <c r="N80" i="46"/>
  <c r="M80" i="46"/>
  <c r="L80" i="46"/>
  <c r="K80" i="46"/>
  <c r="J80" i="46"/>
  <c r="I80" i="46"/>
  <c r="H80" i="46"/>
  <c r="S78" i="46"/>
  <c r="R78" i="46"/>
  <c r="Q78" i="46"/>
  <c r="P78" i="46"/>
  <c r="O78" i="46"/>
  <c r="N78" i="46"/>
  <c r="M78" i="46"/>
  <c r="L78" i="46"/>
  <c r="K78" i="46"/>
  <c r="J78" i="46"/>
  <c r="I78" i="46"/>
  <c r="H78" i="46"/>
  <c r="S77" i="46"/>
  <c r="R77" i="46"/>
  <c r="Q77" i="46"/>
  <c r="P77" i="46"/>
  <c r="O77" i="46"/>
  <c r="N77" i="46"/>
  <c r="M77" i="46"/>
  <c r="L77" i="46"/>
  <c r="K77" i="46"/>
  <c r="J77" i="46"/>
  <c r="I77" i="46"/>
  <c r="H77" i="46"/>
  <c r="S76" i="46"/>
  <c r="R76" i="46"/>
  <c r="Q76" i="46"/>
  <c r="P76" i="46"/>
  <c r="O76" i="46"/>
  <c r="N76" i="46"/>
  <c r="M76" i="46"/>
  <c r="L76" i="46"/>
  <c r="K76" i="46"/>
  <c r="J76" i="46"/>
  <c r="I76" i="46"/>
  <c r="H76" i="46"/>
  <c r="S74" i="46"/>
  <c r="R74" i="46"/>
  <c r="Q74" i="46"/>
  <c r="P74" i="46"/>
  <c r="O74" i="46"/>
  <c r="N74" i="46"/>
  <c r="M74" i="46"/>
  <c r="L74" i="46"/>
  <c r="K74" i="46"/>
  <c r="J74" i="46"/>
  <c r="I74" i="46"/>
  <c r="H74" i="46"/>
  <c r="S73" i="46"/>
  <c r="R73" i="46"/>
  <c r="Q73" i="46"/>
  <c r="P73" i="46"/>
  <c r="O73" i="46"/>
  <c r="N73" i="46"/>
  <c r="M73" i="46"/>
  <c r="L73" i="46"/>
  <c r="K73" i="46"/>
  <c r="J73" i="46"/>
  <c r="I73" i="46"/>
  <c r="H73" i="46"/>
  <c r="S70" i="46"/>
  <c r="R70" i="46"/>
  <c r="Q70" i="46"/>
  <c r="P70" i="46"/>
  <c r="O70" i="46"/>
  <c r="N70" i="46"/>
  <c r="M70" i="46"/>
  <c r="L70" i="46"/>
  <c r="K70" i="46"/>
  <c r="J70" i="46"/>
  <c r="I70" i="46"/>
  <c r="H70" i="46"/>
  <c r="S69" i="46"/>
  <c r="R69" i="46"/>
  <c r="Q69" i="46"/>
  <c r="P69" i="46"/>
  <c r="O69" i="46"/>
  <c r="N69" i="46"/>
  <c r="M69" i="46"/>
  <c r="L69" i="46"/>
  <c r="K69" i="46"/>
  <c r="J69" i="46"/>
  <c r="I69" i="46"/>
  <c r="H69" i="46"/>
  <c r="S68" i="46"/>
  <c r="R68" i="46"/>
  <c r="Q68" i="46"/>
  <c r="P68" i="46"/>
  <c r="O68" i="46"/>
  <c r="N68" i="46"/>
  <c r="M68" i="46"/>
  <c r="L68" i="46"/>
  <c r="K68" i="46"/>
  <c r="J68" i="46"/>
  <c r="I68" i="46"/>
  <c r="H68" i="46"/>
  <c r="S197" i="47"/>
  <c r="R197" i="47"/>
  <c r="Q197" i="47"/>
  <c r="P197" i="47"/>
  <c r="O197" i="47"/>
  <c r="N197" i="47"/>
  <c r="M197" i="47"/>
  <c r="L197" i="47"/>
  <c r="K197" i="47"/>
  <c r="J197" i="47"/>
  <c r="I197" i="47"/>
  <c r="H197" i="47"/>
  <c r="S196" i="47"/>
  <c r="R196" i="47"/>
  <c r="Q196" i="47"/>
  <c r="P196" i="47"/>
  <c r="O196" i="47"/>
  <c r="N196" i="47"/>
  <c r="M196" i="47"/>
  <c r="L196" i="47"/>
  <c r="K196" i="47"/>
  <c r="J196" i="47"/>
  <c r="I196" i="47"/>
  <c r="H196" i="47"/>
  <c r="S195" i="47"/>
  <c r="R195" i="47"/>
  <c r="Q195" i="47"/>
  <c r="P195" i="47"/>
  <c r="O195" i="47"/>
  <c r="N195" i="47"/>
  <c r="M195" i="47"/>
  <c r="L195" i="47"/>
  <c r="K195" i="47"/>
  <c r="J195" i="47"/>
  <c r="I195" i="47"/>
  <c r="H195" i="47"/>
  <c r="S194" i="47"/>
  <c r="R194" i="47"/>
  <c r="Q194" i="47"/>
  <c r="P194" i="47"/>
  <c r="O194" i="47"/>
  <c r="N194" i="47"/>
  <c r="M194" i="47"/>
  <c r="L194" i="47"/>
  <c r="K194" i="47"/>
  <c r="J194" i="47"/>
  <c r="I194" i="47"/>
  <c r="H194" i="47"/>
  <c r="S193" i="47"/>
  <c r="R193" i="47"/>
  <c r="Q193" i="47"/>
  <c r="P193" i="47"/>
  <c r="O193" i="47"/>
  <c r="N193" i="47"/>
  <c r="M193" i="47"/>
  <c r="L193" i="47"/>
  <c r="K193" i="47"/>
  <c r="J193" i="47"/>
  <c r="I193" i="47"/>
  <c r="H193" i="47"/>
  <c r="S192" i="47"/>
  <c r="R192" i="47"/>
  <c r="Q192" i="47"/>
  <c r="P192" i="47"/>
  <c r="O192" i="47"/>
  <c r="N192" i="47"/>
  <c r="M192" i="47"/>
  <c r="L192" i="47"/>
  <c r="K192" i="47"/>
  <c r="J192" i="47"/>
  <c r="I192" i="47"/>
  <c r="H192" i="47"/>
  <c r="S191" i="47"/>
  <c r="R191" i="47"/>
  <c r="Q191" i="47"/>
  <c r="P191" i="47"/>
  <c r="O191" i="47"/>
  <c r="N191" i="47"/>
  <c r="M191" i="47"/>
  <c r="L191" i="47"/>
  <c r="K191" i="47"/>
  <c r="J191" i="47"/>
  <c r="I191" i="47"/>
  <c r="H191" i="47"/>
  <c r="S190" i="47"/>
  <c r="R190" i="47"/>
  <c r="Q190" i="47"/>
  <c r="P190" i="47"/>
  <c r="O190" i="47"/>
  <c r="N190" i="47"/>
  <c r="M190" i="47"/>
  <c r="L190" i="47"/>
  <c r="K190" i="47"/>
  <c r="J190" i="47"/>
  <c r="I190" i="47"/>
  <c r="H190" i="47"/>
  <c r="S188" i="47"/>
  <c r="R188" i="47"/>
  <c r="Q188" i="47"/>
  <c r="P188" i="47"/>
  <c r="O188" i="47"/>
  <c r="N188" i="47"/>
  <c r="M188" i="47"/>
  <c r="L188" i="47"/>
  <c r="K188" i="47"/>
  <c r="J188" i="47"/>
  <c r="I188" i="47"/>
  <c r="H188" i="47"/>
  <c r="S187" i="47"/>
  <c r="R187" i="47"/>
  <c r="Q187" i="47"/>
  <c r="P187" i="47"/>
  <c r="O187" i="47"/>
  <c r="N187" i="47"/>
  <c r="M187" i="47"/>
  <c r="L187" i="47"/>
  <c r="K187" i="47"/>
  <c r="J187" i="47"/>
  <c r="I187" i="47"/>
  <c r="H187" i="47"/>
  <c r="S186" i="47"/>
  <c r="R186" i="47"/>
  <c r="Q186" i="47"/>
  <c r="P186" i="47"/>
  <c r="O186" i="47"/>
  <c r="N186" i="47"/>
  <c r="M186" i="47"/>
  <c r="L186" i="47"/>
  <c r="K186" i="47"/>
  <c r="J186" i="47"/>
  <c r="I186" i="47"/>
  <c r="H186" i="47"/>
  <c r="S185" i="47"/>
  <c r="R185" i="47"/>
  <c r="Q185" i="47"/>
  <c r="P185" i="47"/>
  <c r="O185" i="47"/>
  <c r="N185" i="47"/>
  <c r="M185" i="47"/>
  <c r="L185" i="47"/>
  <c r="K185" i="47"/>
  <c r="J185" i="47"/>
  <c r="I185" i="47"/>
  <c r="H185" i="47"/>
  <c r="S184" i="47"/>
  <c r="R184" i="47"/>
  <c r="Q184" i="47"/>
  <c r="P184" i="47"/>
  <c r="O184" i="47"/>
  <c r="N184" i="47"/>
  <c r="M184" i="47"/>
  <c r="L184" i="47"/>
  <c r="K184" i="47"/>
  <c r="J184" i="47"/>
  <c r="I184" i="47"/>
  <c r="H184" i="47"/>
  <c r="S183" i="47"/>
  <c r="R183" i="47"/>
  <c r="Q183" i="47"/>
  <c r="P183" i="47"/>
  <c r="O183" i="47"/>
  <c r="N183" i="47"/>
  <c r="M183" i="47"/>
  <c r="L183" i="47"/>
  <c r="K183" i="47"/>
  <c r="J183" i="47"/>
  <c r="I183" i="47"/>
  <c r="H183" i="47"/>
  <c r="S182" i="47"/>
  <c r="R182" i="47"/>
  <c r="Q182" i="47"/>
  <c r="P182" i="47"/>
  <c r="O182" i="47"/>
  <c r="N182" i="47"/>
  <c r="M182" i="47"/>
  <c r="L182" i="47"/>
  <c r="K182" i="47"/>
  <c r="J182" i="47"/>
  <c r="I182" i="47"/>
  <c r="H182" i="47"/>
  <c r="S181" i="47"/>
  <c r="R181" i="47"/>
  <c r="Q181" i="47"/>
  <c r="P181" i="47"/>
  <c r="O181" i="47"/>
  <c r="N181" i="47"/>
  <c r="M181" i="47"/>
  <c r="L181" i="47"/>
  <c r="K181" i="47"/>
  <c r="J181" i="47"/>
  <c r="I181" i="47"/>
  <c r="H181" i="47"/>
  <c r="S180" i="47"/>
  <c r="R180" i="47"/>
  <c r="Q180" i="47"/>
  <c r="P180" i="47"/>
  <c r="O180" i="47"/>
  <c r="N180" i="47"/>
  <c r="M180" i="47"/>
  <c r="L180" i="47"/>
  <c r="K180" i="47"/>
  <c r="J180" i="47"/>
  <c r="I180" i="47"/>
  <c r="H180" i="47"/>
  <c r="S179" i="47"/>
  <c r="R179" i="47"/>
  <c r="Q179" i="47"/>
  <c r="P179" i="47"/>
  <c r="O179" i="47"/>
  <c r="N179" i="47"/>
  <c r="M179" i="47"/>
  <c r="L179" i="47"/>
  <c r="K179" i="47"/>
  <c r="J179" i="47"/>
  <c r="I179" i="47"/>
  <c r="H179" i="47"/>
  <c r="S178" i="47"/>
  <c r="R178" i="47"/>
  <c r="Q178" i="47"/>
  <c r="P178" i="47"/>
  <c r="O178" i="47"/>
  <c r="N178" i="47"/>
  <c r="M178" i="47"/>
  <c r="L178" i="47"/>
  <c r="K178" i="47"/>
  <c r="J178" i="47"/>
  <c r="I178" i="47"/>
  <c r="H178" i="47"/>
  <c r="S177" i="47"/>
  <c r="R177" i="47"/>
  <c r="Q177" i="47"/>
  <c r="P177" i="47"/>
  <c r="O177" i="47"/>
  <c r="N177" i="47"/>
  <c r="M177" i="47"/>
  <c r="L177" i="47"/>
  <c r="K177" i="47"/>
  <c r="J177" i="47"/>
  <c r="I177" i="47"/>
  <c r="H177" i="47"/>
  <c r="S176" i="47"/>
  <c r="R176" i="47"/>
  <c r="Q176" i="47"/>
  <c r="P176" i="47"/>
  <c r="O176" i="47"/>
  <c r="N176" i="47"/>
  <c r="M176" i="47"/>
  <c r="L176" i="47"/>
  <c r="K176" i="47"/>
  <c r="J176" i="47"/>
  <c r="I176" i="47"/>
  <c r="H176" i="47"/>
  <c r="S174" i="47"/>
  <c r="R174" i="47"/>
  <c r="Q174" i="47"/>
  <c r="P174" i="47"/>
  <c r="O174" i="47"/>
  <c r="N174" i="47"/>
  <c r="M174" i="47"/>
  <c r="L174" i="47"/>
  <c r="K174" i="47"/>
  <c r="J174" i="47"/>
  <c r="I174" i="47"/>
  <c r="H174" i="47"/>
  <c r="S173" i="47"/>
  <c r="R173" i="47"/>
  <c r="Q173" i="47"/>
  <c r="P173" i="47"/>
  <c r="O173" i="47"/>
  <c r="N173" i="47"/>
  <c r="M173" i="47"/>
  <c r="L173" i="47"/>
  <c r="K173" i="47"/>
  <c r="J173" i="47"/>
  <c r="I173" i="47"/>
  <c r="H173" i="47"/>
  <c r="S172" i="47"/>
  <c r="R172" i="47"/>
  <c r="Q172" i="47"/>
  <c r="P172" i="47"/>
  <c r="O172" i="47"/>
  <c r="N172" i="47"/>
  <c r="M172" i="47"/>
  <c r="L172" i="47"/>
  <c r="K172" i="47"/>
  <c r="J172" i="47"/>
  <c r="I172" i="47"/>
  <c r="H172" i="47"/>
  <c r="S170" i="47"/>
  <c r="R170" i="47"/>
  <c r="Q170" i="47"/>
  <c r="P170" i="47"/>
  <c r="O170" i="47"/>
  <c r="N170" i="47"/>
  <c r="M170" i="47"/>
  <c r="L170" i="47"/>
  <c r="K170" i="47"/>
  <c r="J170" i="47"/>
  <c r="I170" i="47"/>
  <c r="H170" i="47"/>
  <c r="S169" i="47"/>
  <c r="R169" i="47"/>
  <c r="Q169" i="47"/>
  <c r="P169" i="47"/>
  <c r="O169" i="47"/>
  <c r="N169" i="47"/>
  <c r="M169" i="47"/>
  <c r="L169" i="47"/>
  <c r="K169" i="47"/>
  <c r="J169" i="47"/>
  <c r="I169" i="47"/>
  <c r="H169" i="47"/>
  <c r="S168" i="47"/>
  <c r="R168" i="47"/>
  <c r="Q168" i="47"/>
  <c r="P168" i="47"/>
  <c r="O168" i="47"/>
  <c r="N168" i="47"/>
  <c r="M168" i="47"/>
  <c r="L168" i="47"/>
  <c r="K168" i="47"/>
  <c r="J168" i="47"/>
  <c r="I168" i="47"/>
  <c r="H168" i="47"/>
  <c r="S166" i="47"/>
  <c r="R166" i="47"/>
  <c r="Q166" i="47"/>
  <c r="P166" i="47"/>
  <c r="O166" i="47"/>
  <c r="N166" i="47"/>
  <c r="M166" i="47"/>
  <c r="L166" i="47"/>
  <c r="K166" i="47"/>
  <c r="J166" i="47"/>
  <c r="I166" i="47"/>
  <c r="H166" i="47"/>
  <c r="S165" i="47"/>
  <c r="R165" i="47"/>
  <c r="Q165" i="47"/>
  <c r="P165" i="47"/>
  <c r="O165" i="47"/>
  <c r="N165" i="47"/>
  <c r="M165" i="47"/>
  <c r="L165" i="47"/>
  <c r="K165" i="47"/>
  <c r="J165" i="47"/>
  <c r="I165" i="47"/>
  <c r="H165" i="47"/>
  <c r="S164" i="47"/>
  <c r="R164" i="47"/>
  <c r="Q164" i="47"/>
  <c r="P164" i="47"/>
  <c r="O164" i="47"/>
  <c r="N164" i="47"/>
  <c r="M164" i="47"/>
  <c r="L164" i="47"/>
  <c r="K164" i="47"/>
  <c r="J164" i="47"/>
  <c r="I164" i="47"/>
  <c r="H164" i="47"/>
  <c r="S162" i="47"/>
  <c r="R162" i="47"/>
  <c r="Q162" i="47"/>
  <c r="P162" i="47"/>
  <c r="O162" i="47"/>
  <c r="N162" i="47"/>
  <c r="M162" i="47"/>
  <c r="L162" i="47"/>
  <c r="K162" i="47"/>
  <c r="J162" i="47"/>
  <c r="I162" i="47"/>
  <c r="H162" i="47"/>
  <c r="S161" i="47"/>
  <c r="R161" i="47"/>
  <c r="Q161" i="47"/>
  <c r="P161" i="47"/>
  <c r="O161" i="47"/>
  <c r="N161" i="47"/>
  <c r="M161" i="47"/>
  <c r="L161" i="47"/>
  <c r="K161" i="47"/>
  <c r="J161" i="47"/>
  <c r="I161" i="47"/>
  <c r="H161" i="47"/>
  <c r="S155" i="47"/>
  <c r="R155" i="47"/>
  <c r="Q155" i="47"/>
  <c r="P155" i="47"/>
  <c r="O155" i="47"/>
  <c r="N155" i="47"/>
  <c r="M155" i="47"/>
  <c r="L155" i="47"/>
  <c r="K155" i="47"/>
  <c r="J155" i="47"/>
  <c r="I155" i="47"/>
  <c r="H155" i="47"/>
  <c r="S154" i="47"/>
  <c r="R154" i="47"/>
  <c r="Q154" i="47"/>
  <c r="P154" i="47"/>
  <c r="O154" i="47"/>
  <c r="N154" i="47"/>
  <c r="M154" i="47"/>
  <c r="L154" i="47"/>
  <c r="K154" i="47"/>
  <c r="J154" i="47"/>
  <c r="I154" i="47"/>
  <c r="H154" i="47"/>
  <c r="S148" i="47"/>
  <c r="R148" i="47"/>
  <c r="Q148" i="47"/>
  <c r="P148" i="47"/>
  <c r="O148" i="47"/>
  <c r="N148" i="47"/>
  <c r="M148" i="47"/>
  <c r="L148" i="47"/>
  <c r="K148" i="47"/>
  <c r="J148" i="47"/>
  <c r="I148" i="47"/>
  <c r="H148" i="47"/>
  <c r="S147" i="47"/>
  <c r="R147" i="47"/>
  <c r="Q147" i="47"/>
  <c r="P147" i="47"/>
  <c r="O147" i="47"/>
  <c r="N147" i="47"/>
  <c r="M147" i="47"/>
  <c r="L147" i="47"/>
  <c r="K147" i="47"/>
  <c r="J147" i="47"/>
  <c r="I147" i="47"/>
  <c r="H147" i="47"/>
  <c r="S145" i="47"/>
  <c r="R145" i="47"/>
  <c r="Q145" i="47"/>
  <c r="P145" i="47"/>
  <c r="O145" i="47"/>
  <c r="N145" i="47"/>
  <c r="M145" i="47"/>
  <c r="L145" i="47"/>
  <c r="K145" i="47"/>
  <c r="J145" i="47"/>
  <c r="I145" i="47"/>
  <c r="H145" i="47"/>
  <c r="S144" i="47"/>
  <c r="R144" i="47"/>
  <c r="Q144" i="47"/>
  <c r="P144" i="47"/>
  <c r="O144" i="47"/>
  <c r="N144" i="47"/>
  <c r="M144" i="47"/>
  <c r="L144" i="47"/>
  <c r="K144" i="47"/>
  <c r="J144" i="47"/>
  <c r="I144" i="47"/>
  <c r="H144" i="47"/>
  <c r="S143" i="47"/>
  <c r="R143" i="47"/>
  <c r="Q143" i="47"/>
  <c r="P143" i="47"/>
  <c r="O143" i="47"/>
  <c r="N143" i="47"/>
  <c r="M143" i="47"/>
  <c r="L143" i="47"/>
  <c r="K143" i="47"/>
  <c r="J143" i="47"/>
  <c r="I143" i="47"/>
  <c r="H143" i="47"/>
  <c r="S141" i="47"/>
  <c r="R141" i="47"/>
  <c r="Q141" i="47"/>
  <c r="P141" i="47"/>
  <c r="O141" i="47"/>
  <c r="N141" i="47"/>
  <c r="M141" i="47"/>
  <c r="L141" i="47"/>
  <c r="K141" i="47"/>
  <c r="J141" i="47"/>
  <c r="I141" i="47"/>
  <c r="H141" i="47"/>
  <c r="S140" i="47"/>
  <c r="R140" i="47"/>
  <c r="Q140" i="47"/>
  <c r="P140" i="47"/>
  <c r="O140" i="47"/>
  <c r="N140" i="47"/>
  <c r="M140" i="47"/>
  <c r="L140" i="47"/>
  <c r="K140" i="47"/>
  <c r="J140" i="47"/>
  <c r="I140" i="47"/>
  <c r="H140" i="47"/>
  <c r="S139" i="47"/>
  <c r="R139" i="47"/>
  <c r="Q139" i="47"/>
  <c r="P139" i="47"/>
  <c r="O139" i="47"/>
  <c r="N139" i="47"/>
  <c r="M139" i="47"/>
  <c r="L139" i="47"/>
  <c r="K139" i="47"/>
  <c r="J139" i="47"/>
  <c r="I139" i="47"/>
  <c r="H139" i="47"/>
  <c r="S138" i="47"/>
  <c r="R138" i="47"/>
  <c r="Q138" i="47"/>
  <c r="P138" i="47"/>
  <c r="O138" i="47"/>
  <c r="N138" i="47"/>
  <c r="M138" i="47"/>
  <c r="L138" i="47"/>
  <c r="K138" i="47"/>
  <c r="J138" i="47"/>
  <c r="I138" i="47"/>
  <c r="H138" i="47"/>
  <c r="S136" i="47"/>
  <c r="R136" i="47"/>
  <c r="Q136" i="47"/>
  <c r="P136" i="47"/>
  <c r="O136" i="47"/>
  <c r="N136" i="47"/>
  <c r="M136" i="47"/>
  <c r="L136" i="47"/>
  <c r="K136" i="47"/>
  <c r="J136" i="47"/>
  <c r="I136" i="47"/>
  <c r="H136" i="47"/>
  <c r="S135" i="47"/>
  <c r="R135" i="47"/>
  <c r="Q135" i="47"/>
  <c r="P135" i="47"/>
  <c r="O135" i="47"/>
  <c r="N135" i="47"/>
  <c r="M135" i="47"/>
  <c r="L135" i="47"/>
  <c r="K135" i="47"/>
  <c r="J135" i="47"/>
  <c r="I135" i="47"/>
  <c r="H135" i="47"/>
  <c r="S134" i="47"/>
  <c r="R134" i="47"/>
  <c r="Q134" i="47"/>
  <c r="P134" i="47"/>
  <c r="O134" i="47"/>
  <c r="N134" i="47"/>
  <c r="M134" i="47"/>
  <c r="L134" i="47"/>
  <c r="K134" i="47"/>
  <c r="J134" i="47"/>
  <c r="I134" i="47"/>
  <c r="H134" i="47"/>
  <c r="S133" i="47"/>
  <c r="R133" i="47"/>
  <c r="Q133" i="47"/>
  <c r="P133" i="47"/>
  <c r="O133" i="47"/>
  <c r="N133" i="47"/>
  <c r="M133" i="47"/>
  <c r="L133" i="47"/>
  <c r="K133" i="47"/>
  <c r="J133" i="47"/>
  <c r="I133" i="47"/>
  <c r="H133" i="47"/>
  <c r="S132" i="47"/>
  <c r="R132" i="47"/>
  <c r="Q132" i="47"/>
  <c r="P132" i="47"/>
  <c r="O132" i="47"/>
  <c r="N132" i="47"/>
  <c r="M132" i="47"/>
  <c r="L132" i="47"/>
  <c r="K132" i="47"/>
  <c r="J132" i="47"/>
  <c r="I132" i="47"/>
  <c r="H132" i="47"/>
  <c r="S131" i="47"/>
  <c r="R131" i="47"/>
  <c r="Q131" i="47"/>
  <c r="P131" i="47"/>
  <c r="O131" i="47"/>
  <c r="N131" i="47"/>
  <c r="M131" i="47"/>
  <c r="L131" i="47"/>
  <c r="K131" i="47"/>
  <c r="J131" i="47"/>
  <c r="I131" i="47"/>
  <c r="H131" i="47"/>
  <c r="S130" i="47"/>
  <c r="R130" i="47"/>
  <c r="Q130" i="47"/>
  <c r="P130" i="47"/>
  <c r="O130" i="47"/>
  <c r="N130" i="47"/>
  <c r="M130" i="47"/>
  <c r="L130" i="47"/>
  <c r="K130" i="47"/>
  <c r="J130" i="47"/>
  <c r="I130" i="47"/>
  <c r="H130" i="47"/>
  <c r="S129" i="47"/>
  <c r="R129" i="47"/>
  <c r="Q129" i="47"/>
  <c r="P129" i="47"/>
  <c r="O129" i="47"/>
  <c r="N129" i="47"/>
  <c r="M129" i="47"/>
  <c r="L129" i="47"/>
  <c r="K129" i="47"/>
  <c r="J129" i="47"/>
  <c r="I129" i="47"/>
  <c r="H129" i="47"/>
  <c r="S127" i="47"/>
  <c r="R127" i="47"/>
  <c r="Q127" i="47"/>
  <c r="P127" i="47"/>
  <c r="O127" i="47"/>
  <c r="N127" i="47"/>
  <c r="M127" i="47"/>
  <c r="L127" i="47"/>
  <c r="K127" i="47"/>
  <c r="J127" i="47"/>
  <c r="I127" i="47"/>
  <c r="H127" i="47"/>
  <c r="S126" i="47"/>
  <c r="R126" i="47"/>
  <c r="Q126" i="47"/>
  <c r="P126" i="47"/>
  <c r="O126" i="47"/>
  <c r="N126" i="47"/>
  <c r="M126" i="47"/>
  <c r="L126" i="47"/>
  <c r="K126" i="47"/>
  <c r="J126" i="47"/>
  <c r="I126" i="47"/>
  <c r="H126" i="47"/>
  <c r="S123" i="47"/>
  <c r="R123" i="47"/>
  <c r="Q123" i="47"/>
  <c r="P123" i="47"/>
  <c r="O123" i="47"/>
  <c r="N123" i="47"/>
  <c r="M123" i="47"/>
  <c r="L123" i="47"/>
  <c r="K123" i="47"/>
  <c r="J123" i="47"/>
  <c r="I123" i="47"/>
  <c r="H123" i="47"/>
  <c r="S122" i="47"/>
  <c r="R122" i="47"/>
  <c r="Q122" i="47"/>
  <c r="P122" i="47"/>
  <c r="O122" i="47"/>
  <c r="N122" i="47"/>
  <c r="M122" i="47"/>
  <c r="L122" i="47"/>
  <c r="K122" i="47"/>
  <c r="J122" i="47"/>
  <c r="I122" i="47"/>
  <c r="H122" i="47"/>
  <c r="S121" i="47"/>
  <c r="R121" i="47"/>
  <c r="Q121" i="47"/>
  <c r="P121" i="47"/>
  <c r="O121" i="47"/>
  <c r="N121" i="47"/>
  <c r="M121" i="47"/>
  <c r="L121" i="47"/>
  <c r="K121" i="47"/>
  <c r="J121" i="47"/>
  <c r="I121" i="47"/>
  <c r="H121" i="47"/>
  <c r="S120" i="47"/>
  <c r="R120" i="47"/>
  <c r="Q120" i="47"/>
  <c r="P120" i="47"/>
  <c r="O120" i="47"/>
  <c r="N120" i="47"/>
  <c r="M120" i="47"/>
  <c r="L120" i="47"/>
  <c r="K120" i="47"/>
  <c r="J120" i="47"/>
  <c r="I120" i="47"/>
  <c r="H120" i="47"/>
  <c r="S119" i="47"/>
  <c r="R119" i="47"/>
  <c r="Q119" i="47"/>
  <c r="P119" i="47"/>
  <c r="O119" i="47"/>
  <c r="N119" i="47"/>
  <c r="M119" i="47"/>
  <c r="L119" i="47"/>
  <c r="K119" i="47"/>
  <c r="J119" i="47"/>
  <c r="I119" i="47"/>
  <c r="H119" i="47"/>
  <c r="S118" i="47"/>
  <c r="R118" i="47"/>
  <c r="Q118" i="47"/>
  <c r="P118" i="47"/>
  <c r="O118" i="47"/>
  <c r="N118" i="47"/>
  <c r="M118" i="47"/>
  <c r="L118" i="47"/>
  <c r="K118" i="47"/>
  <c r="J118" i="47"/>
  <c r="I118" i="47"/>
  <c r="H118" i="47"/>
  <c r="S117" i="47"/>
  <c r="R117" i="47"/>
  <c r="Q117" i="47"/>
  <c r="P117" i="47"/>
  <c r="O117" i="47"/>
  <c r="N117" i="47"/>
  <c r="M117" i="47"/>
  <c r="L117" i="47"/>
  <c r="K117" i="47"/>
  <c r="J117" i="47"/>
  <c r="I117" i="47"/>
  <c r="H117" i="47"/>
  <c r="S116" i="47"/>
  <c r="R116" i="47"/>
  <c r="Q116" i="47"/>
  <c r="P116" i="47"/>
  <c r="O116" i="47"/>
  <c r="N116" i="47"/>
  <c r="M116" i="47"/>
  <c r="L116" i="47"/>
  <c r="K116" i="47"/>
  <c r="J116" i="47"/>
  <c r="I116" i="47"/>
  <c r="H116" i="47"/>
  <c r="S115" i="47"/>
  <c r="R115" i="47"/>
  <c r="Q115" i="47"/>
  <c r="P115" i="47"/>
  <c r="O115" i="47"/>
  <c r="N115" i="47"/>
  <c r="M115" i="47"/>
  <c r="L115" i="47"/>
  <c r="K115" i="47"/>
  <c r="J115" i="47"/>
  <c r="I115" i="47"/>
  <c r="H115" i="47"/>
  <c r="S114" i="47"/>
  <c r="R114" i="47"/>
  <c r="Q114" i="47"/>
  <c r="P114" i="47"/>
  <c r="O114" i="47"/>
  <c r="N114" i="47"/>
  <c r="M114" i="47"/>
  <c r="L114" i="47"/>
  <c r="K114" i="47"/>
  <c r="J114" i="47"/>
  <c r="I114" i="47"/>
  <c r="H114" i="47"/>
  <c r="S112" i="47"/>
  <c r="R112" i="47"/>
  <c r="Q112" i="47"/>
  <c r="P112" i="47"/>
  <c r="O112" i="47"/>
  <c r="N112" i="47"/>
  <c r="M112" i="47"/>
  <c r="L112" i="47"/>
  <c r="K112" i="47"/>
  <c r="J112" i="47"/>
  <c r="I112" i="47"/>
  <c r="H112" i="47"/>
  <c r="S111" i="47"/>
  <c r="R111" i="47"/>
  <c r="Q111" i="47"/>
  <c r="P111" i="47"/>
  <c r="O111" i="47"/>
  <c r="N111" i="47"/>
  <c r="M111" i="47"/>
  <c r="L111" i="47"/>
  <c r="K111" i="47"/>
  <c r="J111" i="47"/>
  <c r="I111" i="47"/>
  <c r="H111" i="47"/>
  <c r="S110" i="47"/>
  <c r="R110" i="47"/>
  <c r="Q110" i="47"/>
  <c r="P110" i="47"/>
  <c r="O110" i="47"/>
  <c r="N110" i="47"/>
  <c r="M110" i="47"/>
  <c r="L110" i="47"/>
  <c r="K110" i="47"/>
  <c r="J110" i="47"/>
  <c r="I110" i="47"/>
  <c r="H110" i="47"/>
  <c r="S109" i="47"/>
  <c r="R109" i="47"/>
  <c r="Q109" i="47"/>
  <c r="P109" i="47"/>
  <c r="O109" i="47"/>
  <c r="N109" i="47"/>
  <c r="M109" i="47"/>
  <c r="L109" i="47"/>
  <c r="K109" i="47"/>
  <c r="J109" i="47"/>
  <c r="I109" i="47"/>
  <c r="H109" i="47"/>
  <c r="S108" i="47"/>
  <c r="R108" i="47"/>
  <c r="Q108" i="47"/>
  <c r="P108" i="47"/>
  <c r="O108" i="47"/>
  <c r="N108" i="47"/>
  <c r="M108" i="47"/>
  <c r="L108" i="47"/>
  <c r="K108" i="47"/>
  <c r="J108" i="47"/>
  <c r="I108" i="47"/>
  <c r="H108" i="47"/>
  <c r="S105" i="47"/>
  <c r="R105" i="47"/>
  <c r="Q105" i="47"/>
  <c r="P105" i="47"/>
  <c r="O105" i="47"/>
  <c r="N105" i="47"/>
  <c r="M105" i="47"/>
  <c r="L105" i="47"/>
  <c r="K105" i="47"/>
  <c r="J105" i="47"/>
  <c r="I105" i="47"/>
  <c r="H105" i="47"/>
  <c r="S104" i="47"/>
  <c r="R104" i="47"/>
  <c r="Q104" i="47"/>
  <c r="P104" i="47"/>
  <c r="O104" i="47"/>
  <c r="N104" i="47"/>
  <c r="M104" i="47"/>
  <c r="L104" i="47"/>
  <c r="K104" i="47"/>
  <c r="J104" i="47"/>
  <c r="I104" i="47"/>
  <c r="H104" i="47"/>
  <c r="S103" i="47"/>
  <c r="R103" i="47"/>
  <c r="Q103" i="47"/>
  <c r="P103" i="47"/>
  <c r="O103" i="47"/>
  <c r="N103" i="47"/>
  <c r="M103" i="47"/>
  <c r="L103" i="47"/>
  <c r="K103" i="47"/>
  <c r="J103" i="47"/>
  <c r="I103" i="47"/>
  <c r="H103" i="47"/>
  <c r="S102" i="47"/>
  <c r="R102" i="47"/>
  <c r="Q102" i="47"/>
  <c r="P102" i="47"/>
  <c r="O102" i="47"/>
  <c r="N102" i="47"/>
  <c r="M102" i="47"/>
  <c r="L102" i="47"/>
  <c r="K102" i="47"/>
  <c r="J102" i="47"/>
  <c r="I102" i="47"/>
  <c r="H102" i="47"/>
  <c r="S100" i="47"/>
  <c r="R100" i="47"/>
  <c r="Q100" i="47"/>
  <c r="P100" i="47"/>
  <c r="O100" i="47"/>
  <c r="N100" i="47"/>
  <c r="M100" i="47"/>
  <c r="L100" i="47"/>
  <c r="K100" i="47"/>
  <c r="J100" i="47"/>
  <c r="I100" i="47"/>
  <c r="H100" i="47"/>
  <c r="S99" i="47"/>
  <c r="R99" i="47"/>
  <c r="Q99" i="47"/>
  <c r="P99" i="47"/>
  <c r="O99" i="47"/>
  <c r="N99" i="47"/>
  <c r="M99" i="47"/>
  <c r="L99" i="47"/>
  <c r="K99" i="47"/>
  <c r="J99" i="47"/>
  <c r="I99" i="47"/>
  <c r="H99" i="47"/>
  <c r="S97" i="47"/>
  <c r="R97" i="47"/>
  <c r="Q97" i="47"/>
  <c r="P97" i="47"/>
  <c r="O97" i="47"/>
  <c r="N97" i="47"/>
  <c r="M97" i="47"/>
  <c r="L97" i="47"/>
  <c r="K97" i="47"/>
  <c r="J97" i="47"/>
  <c r="I97" i="47"/>
  <c r="H97" i="47"/>
  <c r="S96" i="47"/>
  <c r="R96" i="47"/>
  <c r="Q96" i="47"/>
  <c r="P96" i="47"/>
  <c r="O96" i="47"/>
  <c r="N96" i="47"/>
  <c r="M96" i="47"/>
  <c r="L96" i="47"/>
  <c r="K96" i="47"/>
  <c r="J96" i="47"/>
  <c r="I96" i="47"/>
  <c r="H96" i="47"/>
  <c r="S94" i="47"/>
  <c r="R94" i="47"/>
  <c r="Q94" i="47"/>
  <c r="P94" i="47"/>
  <c r="O94" i="47"/>
  <c r="N94" i="47"/>
  <c r="M94" i="47"/>
  <c r="L94" i="47"/>
  <c r="K94" i="47"/>
  <c r="J94" i="47"/>
  <c r="I94" i="47"/>
  <c r="H94" i="47"/>
  <c r="S93" i="47"/>
  <c r="R93" i="47"/>
  <c r="Q93" i="47"/>
  <c r="P93" i="47"/>
  <c r="O93" i="47"/>
  <c r="N93" i="47"/>
  <c r="M93" i="47"/>
  <c r="L93" i="47"/>
  <c r="K93" i="47"/>
  <c r="J93" i="47"/>
  <c r="I93" i="47"/>
  <c r="H93" i="47"/>
  <c r="S92" i="47"/>
  <c r="R92" i="47"/>
  <c r="Q92" i="47"/>
  <c r="P92" i="47"/>
  <c r="O92" i="47"/>
  <c r="N92" i="47"/>
  <c r="M92" i="47"/>
  <c r="L92" i="47"/>
  <c r="K92" i="47"/>
  <c r="J92" i="47"/>
  <c r="I92" i="47"/>
  <c r="H92" i="47"/>
  <c r="S91" i="47"/>
  <c r="R91" i="47"/>
  <c r="Q91" i="47"/>
  <c r="P91" i="47"/>
  <c r="O91" i="47"/>
  <c r="N91" i="47"/>
  <c r="M91" i="47"/>
  <c r="L91" i="47"/>
  <c r="K91" i="47"/>
  <c r="J91" i="47"/>
  <c r="I91" i="47"/>
  <c r="H91" i="47"/>
  <c r="S88" i="47"/>
  <c r="R88" i="47"/>
  <c r="Q88" i="47"/>
  <c r="P88" i="47"/>
  <c r="O88" i="47"/>
  <c r="N88" i="47"/>
  <c r="M88" i="47"/>
  <c r="L88" i="47"/>
  <c r="K88" i="47"/>
  <c r="J88" i="47"/>
  <c r="I88" i="47"/>
  <c r="H88" i="47"/>
  <c r="S87" i="47"/>
  <c r="R87" i="47"/>
  <c r="Q87" i="47"/>
  <c r="P87" i="47"/>
  <c r="O87" i="47"/>
  <c r="N87" i="47"/>
  <c r="M87" i="47"/>
  <c r="L87" i="47"/>
  <c r="K87" i="47"/>
  <c r="J87" i="47"/>
  <c r="I87" i="47"/>
  <c r="H87" i="47"/>
  <c r="S86" i="47"/>
  <c r="R86" i="47"/>
  <c r="Q86" i="47"/>
  <c r="P86" i="47"/>
  <c r="O86" i="47"/>
  <c r="N86" i="47"/>
  <c r="M86" i="47"/>
  <c r="L86" i="47"/>
  <c r="K86" i="47"/>
  <c r="J86" i="47"/>
  <c r="I86" i="47"/>
  <c r="H86" i="47"/>
  <c r="S85" i="47"/>
  <c r="R85" i="47"/>
  <c r="Q85" i="47"/>
  <c r="P85" i="47"/>
  <c r="O85" i="47"/>
  <c r="N85" i="47"/>
  <c r="M85" i="47"/>
  <c r="L85" i="47"/>
  <c r="K85" i="47"/>
  <c r="J85" i="47"/>
  <c r="I85" i="47"/>
  <c r="H85" i="47"/>
  <c r="S84" i="47"/>
  <c r="R84" i="47"/>
  <c r="Q84" i="47"/>
  <c r="P84" i="47"/>
  <c r="O84" i="47"/>
  <c r="N84" i="47"/>
  <c r="M84" i="47"/>
  <c r="L84" i="47"/>
  <c r="K84" i="47"/>
  <c r="J84" i="47"/>
  <c r="I84" i="47"/>
  <c r="H84" i="47"/>
  <c r="S83" i="47"/>
  <c r="R83" i="47"/>
  <c r="Q83" i="47"/>
  <c r="P83" i="47"/>
  <c r="O83" i="47"/>
  <c r="N83" i="47"/>
  <c r="M83" i="47"/>
  <c r="L83" i="47"/>
  <c r="K83" i="47"/>
  <c r="J83" i="47"/>
  <c r="I83" i="47"/>
  <c r="H83" i="47"/>
  <c r="S82" i="47"/>
  <c r="R82" i="47"/>
  <c r="Q82" i="47"/>
  <c r="P82" i="47"/>
  <c r="O82" i="47"/>
  <c r="N82" i="47"/>
  <c r="M82" i="47"/>
  <c r="L82" i="47"/>
  <c r="K82" i="47"/>
  <c r="J82" i="47"/>
  <c r="I82" i="47"/>
  <c r="H82" i="47"/>
  <c r="S81" i="47"/>
  <c r="R81" i="47"/>
  <c r="Q81" i="47"/>
  <c r="P81" i="47"/>
  <c r="O81" i="47"/>
  <c r="N81" i="47"/>
  <c r="M81" i="47"/>
  <c r="L81" i="47"/>
  <c r="K81" i="47"/>
  <c r="J81" i="47"/>
  <c r="I81" i="47"/>
  <c r="H81" i="47"/>
  <c r="S80" i="47"/>
  <c r="R80" i="47"/>
  <c r="Q80" i="47"/>
  <c r="P80" i="47"/>
  <c r="O80" i="47"/>
  <c r="N80" i="47"/>
  <c r="M80" i="47"/>
  <c r="L80" i="47"/>
  <c r="K80" i="47"/>
  <c r="J80" i="47"/>
  <c r="I80" i="47"/>
  <c r="H80" i="47"/>
  <c r="S78" i="47"/>
  <c r="R78" i="47"/>
  <c r="Q78" i="47"/>
  <c r="P78" i="47"/>
  <c r="O78" i="47"/>
  <c r="N78" i="47"/>
  <c r="M78" i="47"/>
  <c r="L78" i="47"/>
  <c r="K78" i="47"/>
  <c r="J78" i="47"/>
  <c r="I78" i="47"/>
  <c r="H78" i="47"/>
  <c r="S77" i="47"/>
  <c r="R77" i="47"/>
  <c r="Q77" i="47"/>
  <c r="P77" i="47"/>
  <c r="O77" i="47"/>
  <c r="N77" i="47"/>
  <c r="M77" i="47"/>
  <c r="L77" i="47"/>
  <c r="K77" i="47"/>
  <c r="J77" i="47"/>
  <c r="I77" i="47"/>
  <c r="H77" i="47"/>
  <c r="S76" i="47"/>
  <c r="R76" i="47"/>
  <c r="Q76" i="47"/>
  <c r="P76" i="47"/>
  <c r="O76" i="47"/>
  <c r="N76" i="47"/>
  <c r="M76" i="47"/>
  <c r="L76" i="47"/>
  <c r="K76" i="47"/>
  <c r="J76" i="47"/>
  <c r="I76" i="47"/>
  <c r="H76" i="47"/>
  <c r="S74" i="47"/>
  <c r="R74" i="47"/>
  <c r="Q74" i="47"/>
  <c r="P74" i="47"/>
  <c r="O74" i="47"/>
  <c r="N74" i="47"/>
  <c r="M74" i="47"/>
  <c r="L74" i="47"/>
  <c r="K74" i="47"/>
  <c r="J74" i="47"/>
  <c r="I74" i="47"/>
  <c r="H74" i="47"/>
  <c r="S73" i="47"/>
  <c r="R73" i="47"/>
  <c r="Q73" i="47"/>
  <c r="P73" i="47"/>
  <c r="O73" i="47"/>
  <c r="N73" i="47"/>
  <c r="M73" i="47"/>
  <c r="L73" i="47"/>
  <c r="K73" i="47"/>
  <c r="J73" i="47"/>
  <c r="I73" i="47"/>
  <c r="H73" i="47"/>
  <c r="S70" i="47"/>
  <c r="R70" i="47"/>
  <c r="Q70" i="47"/>
  <c r="P70" i="47"/>
  <c r="O70" i="47"/>
  <c r="N70" i="47"/>
  <c r="M70" i="47"/>
  <c r="L70" i="47"/>
  <c r="K70" i="47"/>
  <c r="J70" i="47"/>
  <c r="I70" i="47"/>
  <c r="H70" i="47"/>
  <c r="S69" i="47"/>
  <c r="R69" i="47"/>
  <c r="Q69" i="47"/>
  <c r="P69" i="47"/>
  <c r="O69" i="47"/>
  <c r="N69" i="47"/>
  <c r="M69" i="47"/>
  <c r="L69" i="47"/>
  <c r="K69" i="47"/>
  <c r="J69" i="47"/>
  <c r="I69" i="47"/>
  <c r="H69" i="47"/>
  <c r="S68" i="47"/>
  <c r="R68" i="47"/>
  <c r="Q68" i="47"/>
  <c r="P68" i="47"/>
  <c r="O68" i="47"/>
  <c r="N68" i="47"/>
  <c r="M68" i="47"/>
  <c r="L68" i="47"/>
  <c r="K68" i="47"/>
  <c r="J68" i="47"/>
  <c r="I68" i="47"/>
  <c r="H68" i="47"/>
  <c r="S197" i="48"/>
  <c r="R197" i="48"/>
  <c r="Q197" i="48"/>
  <c r="P197" i="48"/>
  <c r="O197" i="48"/>
  <c r="N197" i="48"/>
  <c r="M197" i="48"/>
  <c r="L197" i="48"/>
  <c r="K197" i="48"/>
  <c r="J197" i="48"/>
  <c r="I197" i="48"/>
  <c r="H197" i="48"/>
  <c r="S196" i="48"/>
  <c r="R196" i="48"/>
  <c r="Q196" i="48"/>
  <c r="P196" i="48"/>
  <c r="O196" i="48"/>
  <c r="N196" i="48"/>
  <c r="M196" i="48"/>
  <c r="L196" i="48"/>
  <c r="K196" i="48"/>
  <c r="J196" i="48"/>
  <c r="I196" i="48"/>
  <c r="H196" i="48"/>
  <c r="S195" i="48"/>
  <c r="R195" i="48"/>
  <c r="Q195" i="48"/>
  <c r="P195" i="48"/>
  <c r="O195" i="48"/>
  <c r="N195" i="48"/>
  <c r="M195" i="48"/>
  <c r="L195" i="48"/>
  <c r="K195" i="48"/>
  <c r="J195" i="48"/>
  <c r="I195" i="48"/>
  <c r="H195" i="48"/>
  <c r="S194" i="48"/>
  <c r="R194" i="48"/>
  <c r="Q194" i="48"/>
  <c r="P194" i="48"/>
  <c r="O194" i="48"/>
  <c r="N194" i="48"/>
  <c r="M194" i="48"/>
  <c r="L194" i="48"/>
  <c r="K194" i="48"/>
  <c r="J194" i="48"/>
  <c r="I194" i="48"/>
  <c r="H194" i="48"/>
  <c r="S193" i="48"/>
  <c r="R193" i="48"/>
  <c r="Q193" i="48"/>
  <c r="P193" i="48"/>
  <c r="O193" i="48"/>
  <c r="N193" i="48"/>
  <c r="M193" i="48"/>
  <c r="L193" i="48"/>
  <c r="K193" i="48"/>
  <c r="J193" i="48"/>
  <c r="I193" i="48"/>
  <c r="H193" i="48"/>
  <c r="S192" i="48"/>
  <c r="R192" i="48"/>
  <c r="Q192" i="48"/>
  <c r="P192" i="48"/>
  <c r="O192" i="48"/>
  <c r="N192" i="48"/>
  <c r="M192" i="48"/>
  <c r="L192" i="48"/>
  <c r="K192" i="48"/>
  <c r="J192" i="48"/>
  <c r="I192" i="48"/>
  <c r="H192" i="48"/>
  <c r="S191" i="48"/>
  <c r="R191" i="48"/>
  <c r="Q191" i="48"/>
  <c r="P191" i="48"/>
  <c r="O191" i="48"/>
  <c r="N191" i="48"/>
  <c r="M191" i="48"/>
  <c r="L191" i="48"/>
  <c r="K191" i="48"/>
  <c r="J191" i="48"/>
  <c r="I191" i="48"/>
  <c r="H191" i="48"/>
  <c r="S190" i="48"/>
  <c r="R190" i="48"/>
  <c r="Q190" i="48"/>
  <c r="P190" i="48"/>
  <c r="O190" i="48"/>
  <c r="N190" i="48"/>
  <c r="M190" i="48"/>
  <c r="L190" i="48"/>
  <c r="K190" i="48"/>
  <c r="J190" i="48"/>
  <c r="I190" i="48"/>
  <c r="H190" i="48"/>
  <c r="S188" i="48"/>
  <c r="R188" i="48"/>
  <c r="Q188" i="48"/>
  <c r="P188" i="48"/>
  <c r="O188" i="48"/>
  <c r="N188" i="48"/>
  <c r="M188" i="48"/>
  <c r="L188" i="48"/>
  <c r="K188" i="48"/>
  <c r="J188" i="48"/>
  <c r="I188" i="48"/>
  <c r="H188" i="48"/>
  <c r="S187" i="48"/>
  <c r="R187" i="48"/>
  <c r="Q187" i="48"/>
  <c r="P187" i="48"/>
  <c r="O187" i="48"/>
  <c r="N187" i="48"/>
  <c r="M187" i="48"/>
  <c r="L187" i="48"/>
  <c r="K187" i="48"/>
  <c r="J187" i="48"/>
  <c r="I187" i="48"/>
  <c r="H187" i="48"/>
  <c r="S186" i="48"/>
  <c r="R186" i="48"/>
  <c r="Q186" i="48"/>
  <c r="P186" i="48"/>
  <c r="O186" i="48"/>
  <c r="N186" i="48"/>
  <c r="M186" i="48"/>
  <c r="L186" i="48"/>
  <c r="K186" i="48"/>
  <c r="J186" i="48"/>
  <c r="I186" i="48"/>
  <c r="H186" i="48"/>
  <c r="S185" i="48"/>
  <c r="R185" i="48"/>
  <c r="Q185" i="48"/>
  <c r="P185" i="48"/>
  <c r="O185" i="48"/>
  <c r="N185" i="48"/>
  <c r="M185" i="48"/>
  <c r="L185" i="48"/>
  <c r="K185" i="48"/>
  <c r="J185" i="48"/>
  <c r="I185" i="48"/>
  <c r="H185" i="48"/>
  <c r="S184" i="48"/>
  <c r="R184" i="48"/>
  <c r="Q184" i="48"/>
  <c r="P184" i="48"/>
  <c r="O184" i="48"/>
  <c r="N184" i="48"/>
  <c r="M184" i="48"/>
  <c r="L184" i="48"/>
  <c r="K184" i="48"/>
  <c r="J184" i="48"/>
  <c r="I184" i="48"/>
  <c r="H184" i="48"/>
  <c r="S183" i="48"/>
  <c r="R183" i="48"/>
  <c r="Q183" i="48"/>
  <c r="P183" i="48"/>
  <c r="O183" i="48"/>
  <c r="N183" i="48"/>
  <c r="M183" i="48"/>
  <c r="L183" i="48"/>
  <c r="K183" i="48"/>
  <c r="J183" i="48"/>
  <c r="I183" i="48"/>
  <c r="H183" i="48"/>
  <c r="S182" i="48"/>
  <c r="R182" i="48"/>
  <c r="Q182" i="48"/>
  <c r="P182" i="48"/>
  <c r="O182" i="48"/>
  <c r="N182" i="48"/>
  <c r="M182" i="48"/>
  <c r="L182" i="48"/>
  <c r="K182" i="48"/>
  <c r="J182" i="48"/>
  <c r="I182" i="48"/>
  <c r="H182" i="48"/>
  <c r="S181" i="48"/>
  <c r="R181" i="48"/>
  <c r="Q181" i="48"/>
  <c r="P181" i="48"/>
  <c r="O181" i="48"/>
  <c r="N181" i="48"/>
  <c r="M181" i="48"/>
  <c r="L181" i="48"/>
  <c r="K181" i="48"/>
  <c r="J181" i="48"/>
  <c r="I181" i="48"/>
  <c r="H181" i="48"/>
  <c r="S180" i="48"/>
  <c r="R180" i="48"/>
  <c r="Q180" i="48"/>
  <c r="P180" i="48"/>
  <c r="O180" i="48"/>
  <c r="N180" i="48"/>
  <c r="M180" i="48"/>
  <c r="L180" i="48"/>
  <c r="K180" i="48"/>
  <c r="J180" i="48"/>
  <c r="I180" i="48"/>
  <c r="H180" i="48"/>
  <c r="S179" i="48"/>
  <c r="R179" i="48"/>
  <c r="Q179" i="48"/>
  <c r="P179" i="48"/>
  <c r="O179" i="48"/>
  <c r="N179" i="48"/>
  <c r="M179" i="48"/>
  <c r="L179" i="48"/>
  <c r="K179" i="48"/>
  <c r="J179" i="48"/>
  <c r="I179" i="48"/>
  <c r="H179" i="48"/>
  <c r="S178" i="48"/>
  <c r="R178" i="48"/>
  <c r="Q178" i="48"/>
  <c r="P178" i="48"/>
  <c r="O178" i="48"/>
  <c r="N178" i="48"/>
  <c r="M178" i="48"/>
  <c r="L178" i="48"/>
  <c r="K178" i="48"/>
  <c r="J178" i="48"/>
  <c r="I178" i="48"/>
  <c r="H178" i="48"/>
  <c r="S177" i="48"/>
  <c r="R177" i="48"/>
  <c r="Q177" i="48"/>
  <c r="P177" i="48"/>
  <c r="O177" i="48"/>
  <c r="N177" i="48"/>
  <c r="M177" i="48"/>
  <c r="L177" i="48"/>
  <c r="K177" i="48"/>
  <c r="J177" i="48"/>
  <c r="I177" i="48"/>
  <c r="H177" i="48"/>
  <c r="S176" i="48"/>
  <c r="R176" i="48"/>
  <c r="Q176" i="48"/>
  <c r="P176" i="48"/>
  <c r="O176" i="48"/>
  <c r="N176" i="48"/>
  <c r="M176" i="48"/>
  <c r="L176" i="48"/>
  <c r="K176" i="48"/>
  <c r="J176" i="48"/>
  <c r="I176" i="48"/>
  <c r="H176" i="48"/>
  <c r="S174" i="48"/>
  <c r="R174" i="48"/>
  <c r="Q174" i="48"/>
  <c r="P174" i="48"/>
  <c r="O174" i="48"/>
  <c r="N174" i="48"/>
  <c r="M174" i="48"/>
  <c r="L174" i="48"/>
  <c r="K174" i="48"/>
  <c r="J174" i="48"/>
  <c r="I174" i="48"/>
  <c r="H174" i="48"/>
  <c r="S173" i="48"/>
  <c r="R173" i="48"/>
  <c r="Q173" i="48"/>
  <c r="P173" i="48"/>
  <c r="O173" i="48"/>
  <c r="N173" i="48"/>
  <c r="M173" i="48"/>
  <c r="L173" i="48"/>
  <c r="K173" i="48"/>
  <c r="J173" i="48"/>
  <c r="I173" i="48"/>
  <c r="H173" i="48"/>
  <c r="S172" i="48"/>
  <c r="R172" i="48"/>
  <c r="Q172" i="48"/>
  <c r="P172" i="48"/>
  <c r="O172" i="48"/>
  <c r="N172" i="48"/>
  <c r="M172" i="48"/>
  <c r="L172" i="48"/>
  <c r="K172" i="48"/>
  <c r="J172" i="48"/>
  <c r="I172" i="48"/>
  <c r="H172" i="48"/>
  <c r="S170" i="48"/>
  <c r="R170" i="48"/>
  <c r="Q170" i="48"/>
  <c r="P170" i="48"/>
  <c r="O170" i="48"/>
  <c r="N170" i="48"/>
  <c r="M170" i="48"/>
  <c r="L170" i="48"/>
  <c r="K170" i="48"/>
  <c r="J170" i="48"/>
  <c r="I170" i="48"/>
  <c r="H170" i="48"/>
  <c r="S169" i="48"/>
  <c r="R169" i="48"/>
  <c r="Q169" i="48"/>
  <c r="P169" i="48"/>
  <c r="O169" i="48"/>
  <c r="N169" i="48"/>
  <c r="M169" i="48"/>
  <c r="L169" i="48"/>
  <c r="K169" i="48"/>
  <c r="J169" i="48"/>
  <c r="I169" i="48"/>
  <c r="H169" i="48"/>
  <c r="S168" i="48"/>
  <c r="R168" i="48"/>
  <c r="Q168" i="48"/>
  <c r="P168" i="48"/>
  <c r="O168" i="48"/>
  <c r="N168" i="48"/>
  <c r="M168" i="48"/>
  <c r="L168" i="48"/>
  <c r="K168" i="48"/>
  <c r="J168" i="48"/>
  <c r="I168" i="48"/>
  <c r="H168" i="48"/>
  <c r="S166" i="48"/>
  <c r="R166" i="48"/>
  <c r="Q166" i="48"/>
  <c r="P166" i="48"/>
  <c r="O166" i="48"/>
  <c r="N166" i="48"/>
  <c r="M166" i="48"/>
  <c r="L166" i="48"/>
  <c r="K166" i="48"/>
  <c r="J166" i="48"/>
  <c r="I166" i="48"/>
  <c r="H166" i="48"/>
  <c r="S165" i="48"/>
  <c r="R165" i="48"/>
  <c r="Q165" i="48"/>
  <c r="P165" i="48"/>
  <c r="O165" i="48"/>
  <c r="N165" i="48"/>
  <c r="M165" i="48"/>
  <c r="L165" i="48"/>
  <c r="K165" i="48"/>
  <c r="J165" i="48"/>
  <c r="I165" i="48"/>
  <c r="H165" i="48"/>
  <c r="S164" i="48"/>
  <c r="R164" i="48"/>
  <c r="Q164" i="48"/>
  <c r="P164" i="48"/>
  <c r="O164" i="48"/>
  <c r="N164" i="48"/>
  <c r="M164" i="48"/>
  <c r="L164" i="48"/>
  <c r="K164" i="48"/>
  <c r="J164" i="48"/>
  <c r="I164" i="48"/>
  <c r="H164" i="48"/>
  <c r="S162" i="48"/>
  <c r="R162" i="48"/>
  <c r="Q162" i="48"/>
  <c r="P162" i="48"/>
  <c r="O162" i="48"/>
  <c r="N162" i="48"/>
  <c r="M162" i="48"/>
  <c r="L162" i="48"/>
  <c r="K162" i="48"/>
  <c r="J162" i="48"/>
  <c r="I162" i="48"/>
  <c r="H162" i="48"/>
  <c r="S161" i="48"/>
  <c r="R161" i="48"/>
  <c r="Q161" i="48"/>
  <c r="P161" i="48"/>
  <c r="O161" i="48"/>
  <c r="N161" i="48"/>
  <c r="M161" i="48"/>
  <c r="L161" i="48"/>
  <c r="K161" i="48"/>
  <c r="J161" i="48"/>
  <c r="I161" i="48"/>
  <c r="H161" i="48"/>
  <c r="S155" i="48"/>
  <c r="R155" i="48"/>
  <c r="Q155" i="48"/>
  <c r="P155" i="48"/>
  <c r="O155" i="48"/>
  <c r="N155" i="48"/>
  <c r="M155" i="48"/>
  <c r="L155" i="48"/>
  <c r="K155" i="48"/>
  <c r="J155" i="48"/>
  <c r="I155" i="48"/>
  <c r="H155" i="48"/>
  <c r="S154" i="48"/>
  <c r="R154" i="48"/>
  <c r="Q154" i="48"/>
  <c r="P154" i="48"/>
  <c r="O154" i="48"/>
  <c r="N154" i="48"/>
  <c r="M154" i="48"/>
  <c r="L154" i="48"/>
  <c r="K154" i="48"/>
  <c r="J154" i="48"/>
  <c r="I154" i="48"/>
  <c r="H154" i="48"/>
  <c r="S148" i="48"/>
  <c r="R148" i="48"/>
  <c r="Q148" i="48"/>
  <c r="P148" i="48"/>
  <c r="O148" i="48"/>
  <c r="N148" i="48"/>
  <c r="M148" i="48"/>
  <c r="L148" i="48"/>
  <c r="K148" i="48"/>
  <c r="J148" i="48"/>
  <c r="I148" i="48"/>
  <c r="H148" i="48"/>
  <c r="S147" i="48"/>
  <c r="R147" i="48"/>
  <c r="Q147" i="48"/>
  <c r="P147" i="48"/>
  <c r="O147" i="48"/>
  <c r="N147" i="48"/>
  <c r="M147" i="48"/>
  <c r="L147" i="48"/>
  <c r="K147" i="48"/>
  <c r="J147" i="48"/>
  <c r="I147" i="48"/>
  <c r="H147" i="48"/>
  <c r="S145" i="48"/>
  <c r="R145" i="48"/>
  <c r="Q145" i="48"/>
  <c r="P145" i="48"/>
  <c r="O145" i="48"/>
  <c r="N145" i="48"/>
  <c r="M145" i="48"/>
  <c r="L145" i="48"/>
  <c r="K145" i="48"/>
  <c r="J145" i="48"/>
  <c r="I145" i="48"/>
  <c r="H145" i="48"/>
  <c r="S144" i="48"/>
  <c r="R144" i="48"/>
  <c r="Q144" i="48"/>
  <c r="P144" i="48"/>
  <c r="O144" i="48"/>
  <c r="N144" i="48"/>
  <c r="M144" i="48"/>
  <c r="L144" i="48"/>
  <c r="K144" i="48"/>
  <c r="J144" i="48"/>
  <c r="I144" i="48"/>
  <c r="H144" i="48"/>
  <c r="S143" i="48"/>
  <c r="R143" i="48"/>
  <c r="Q143" i="48"/>
  <c r="P143" i="48"/>
  <c r="O143" i="48"/>
  <c r="N143" i="48"/>
  <c r="M143" i="48"/>
  <c r="L143" i="48"/>
  <c r="K143" i="48"/>
  <c r="J143" i="48"/>
  <c r="I143" i="48"/>
  <c r="H143" i="48"/>
  <c r="S141" i="48"/>
  <c r="R141" i="48"/>
  <c r="Q141" i="48"/>
  <c r="P141" i="48"/>
  <c r="O141" i="48"/>
  <c r="N141" i="48"/>
  <c r="M141" i="48"/>
  <c r="L141" i="48"/>
  <c r="K141" i="48"/>
  <c r="J141" i="48"/>
  <c r="I141" i="48"/>
  <c r="H141" i="48"/>
  <c r="S140" i="48"/>
  <c r="R140" i="48"/>
  <c r="Q140" i="48"/>
  <c r="P140" i="48"/>
  <c r="O140" i="48"/>
  <c r="N140" i="48"/>
  <c r="M140" i="48"/>
  <c r="L140" i="48"/>
  <c r="K140" i="48"/>
  <c r="J140" i="48"/>
  <c r="I140" i="48"/>
  <c r="H140" i="48"/>
  <c r="S139" i="48"/>
  <c r="R139" i="48"/>
  <c r="Q139" i="48"/>
  <c r="P139" i="48"/>
  <c r="O139" i="48"/>
  <c r="N139" i="48"/>
  <c r="M139" i="48"/>
  <c r="L139" i="48"/>
  <c r="K139" i="48"/>
  <c r="J139" i="48"/>
  <c r="I139" i="48"/>
  <c r="H139" i="48"/>
  <c r="S138" i="48"/>
  <c r="R138" i="48"/>
  <c r="Q138" i="48"/>
  <c r="P138" i="48"/>
  <c r="O138" i="48"/>
  <c r="N138" i="48"/>
  <c r="M138" i="48"/>
  <c r="L138" i="48"/>
  <c r="K138" i="48"/>
  <c r="J138" i="48"/>
  <c r="I138" i="48"/>
  <c r="H138" i="48"/>
  <c r="S136" i="48"/>
  <c r="R136" i="48"/>
  <c r="Q136" i="48"/>
  <c r="P136" i="48"/>
  <c r="O136" i="48"/>
  <c r="N136" i="48"/>
  <c r="M136" i="48"/>
  <c r="L136" i="48"/>
  <c r="K136" i="48"/>
  <c r="J136" i="48"/>
  <c r="I136" i="48"/>
  <c r="H136" i="48"/>
  <c r="S135" i="48"/>
  <c r="R135" i="48"/>
  <c r="Q135" i="48"/>
  <c r="P135" i="48"/>
  <c r="O135" i="48"/>
  <c r="N135" i="48"/>
  <c r="M135" i="48"/>
  <c r="L135" i="48"/>
  <c r="K135" i="48"/>
  <c r="J135" i="48"/>
  <c r="I135" i="48"/>
  <c r="H135" i="48"/>
  <c r="S134" i="48"/>
  <c r="R134" i="48"/>
  <c r="Q134" i="48"/>
  <c r="P134" i="48"/>
  <c r="O134" i="48"/>
  <c r="N134" i="48"/>
  <c r="M134" i="48"/>
  <c r="L134" i="48"/>
  <c r="K134" i="48"/>
  <c r="J134" i="48"/>
  <c r="I134" i="48"/>
  <c r="H134" i="48"/>
  <c r="S133" i="48"/>
  <c r="R133" i="48"/>
  <c r="Q133" i="48"/>
  <c r="P133" i="48"/>
  <c r="O133" i="48"/>
  <c r="N133" i="48"/>
  <c r="M133" i="48"/>
  <c r="L133" i="48"/>
  <c r="K133" i="48"/>
  <c r="J133" i="48"/>
  <c r="I133" i="48"/>
  <c r="H133" i="48"/>
  <c r="S132" i="48"/>
  <c r="R132" i="48"/>
  <c r="Q132" i="48"/>
  <c r="P132" i="48"/>
  <c r="O132" i="48"/>
  <c r="N132" i="48"/>
  <c r="M132" i="48"/>
  <c r="L132" i="48"/>
  <c r="K132" i="48"/>
  <c r="J132" i="48"/>
  <c r="I132" i="48"/>
  <c r="H132" i="48"/>
  <c r="S131" i="48"/>
  <c r="R131" i="48"/>
  <c r="Q131" i="48"/>
  <c r="P131" i="48"/>
  <c r="O131" i="48"/>
  <c r="N131" i="48"/>
  <c r="M131" i="48"/>
  <c r="L131" i="48"/>
  <c r="K131" i="48"/>
  <c r="J131" i="48"/>
  <c r="I131" i="48"/>
  <c r="H131" i="48"/>
  <c r="S130" i="48"/>
  <c r="R130" i="48"/>
  <c r="Q130" i="48"/>
  <c r="P130" i="48"/>
  <c r="O130" i="48"/>
  <c r="N130" i="48"/>
  <c r="M130" i="48"/>
  <c r="L130" i="48"/>
  <c r="K130" i="48"/>
  <c r="J130" i="48"/>
  <c r="I130" i="48"/>
  <c r="H130" i="48"/>
  <c r="S129" i="48"/>
  <c r="R129" i="48"/>
  <c r="Q129" i="48"/>
  <c r="P129" i="48"/>
  <c r="O129" i="48"/>
  <c r="N129" i="48"/>
  <c r="M129" i="48"/>
  <c r="L129" i="48"/>
  <c r="K129" i="48"/>
  <c r="J129" i="48"/>
  <c r="I129" i="48"/>
  <c r="H129" i="48"/>
  <c r="S127" i="48"/>
  <c r="R127" i="48"/>
  <c r="Q127" i="48"/>
  <c r="P127" i="48"/>
  <c r="O127" i="48"/>
  <c r="N127" i="48"/>
  <c r="M127" i="48"/>
  <c r="L127" i="48"/>
  <c r="K127" i="48"/>
  <c r="J127" i="48"/>
  <c r="I127" i="48"/>
  <c r="H127" i="48"/>
  <c r="S126" i="48"/>
  <c r="R126" i="48"/>
  <c r="Q126" i="48"/>
  <c r="P126" i="48"/>
  <c r="O126" i="48"/>
  <c r="N126" i="48"/>
  <c r="M126" i="48"/>
  <c r="L126" i="48"/>
  <c r="K126" i="48"/>
  <c r="J126" i="48"/>
  <c r="I126" i="48"/>
  <c r="H126" i="48"/>
  <c r="S123" i="48"/>
  <c r="R123" i="48"/>
  <c r="Q123" i="48"/>
  <c r="P123" i="48"/>
  <c r="O123" i="48"/>
  <c r="N123" i="48"/>
  <c r="M123" i="48"/>
  <c r="L123" i="48"/>
  <c r="K123" i="48"/>
  <c r="J123" i="48"/>
  <c r="I123" i="48"/>
  <c r="H123" i="48"/>
  <c r="S122" i="48"/>
  <c r="R122" i="48"/>
  <c r="Q122" i="48"/>
  <c r="P122" i="48"/>
  <c r="O122" i="48"/>
  <c r="N122" i="48"/>
  <c r="M122" i="48"/>
  <c r="L122" i="48"/>
  <c r="K122" i="48"/>
  <c r="J122" i="48"/>
  <c r="I122" i="48"/>
  <c r="H122" i="48"/>
  <c r="S121" i="48"/>
  <c r="R121" i="48"/>
  <c r="Q121" i="48"/>
  <c r="P121" i="48"/>
  <c r="O121" i="48"/>
  <c r="N121" i="48"/>
  <c r="M121" i="48"/>
  <c r="L121" i="48"/>
  <c r="K121" i="48"/>
  <c r="J121" i="48"/>
  <c r="I121" i="48"/>
  <c r="H121" i="48"/>
  <c r="S120" i="48"/>
  <c r="R120" i="48"/>
  <c r="Q120" i="48"/>
  <c r="P120" i="48"/>
  <c r="O120" i="48"/>
  <c r="N120" i="48"/>
  <c r="M120" i="48"/>
  <c r="L120" i="48"/>
  <c r="K120" i="48"/>
  <c r="J120" i="48"/>
  <c r="I120" i="48"/>
  <c r="H120" i="48"/>
  <c r="S119" i="48"/>
  <c r="R119" i="48"/>
  <c r="Q119" i="48"/>
  <c r="P119" i="48"/>
  <c r="O119" i="48"/>
  <c r="N119" i="48"/>
  <c r="M119" i="48"/>
  <c r="L119" i="48"/>
  <c r="K119" i="48"/>
  <c r="J119" i="48"/>
  <c r="I119" i="48"/>
  <c r="H119" i="48"/>
  <c r="S118" i="48"/>
  <c r="R118" i="48"/>
  <c r="Q118" i="48"/>
  <c r="P118" i="48"/>
  <c r="O118" i="48"/>
  <c r="N118" i="48"/>
  <c r="M118" i="48"/>
  <c r="L118" i="48"/>
  <c r="K118" i="48"/>
  <c r="J118" i="48"/>
  <c r="I118" i="48"/>
  <c r="H118" i="48"/>
  <c r="S117" i="48"/>
  <c r="R117" i="48"/>
  <c r="Q117" i="48"/>
  <c r="P117" i="48"/>
  <c r="O117" i="48"/>
  <c r="N117" i="48"/>
  <c r="M117" i="48"/>
  <c r="L117" i="48"/>
  <c r="K117" i="48"/>
  <c r="J117" i="48"/>
  <c r="I117" i="48"/>
  <c r="H117" i="48"/>
  <c r="S116" i="48"/>
  <c r="R116" i="48"/>
  <c r="Q116" i="48"/>
  <c r="P116" i="48"/>
  <c r="O116" i="48"/>
  <c r="N116" i="48"/>
  <c r="M116" i="48"/>
  <c r="L116" i="48"/>
  <c r="K116" i="48"/>
  <c r="J116" i="48"/>
  <c r="I116" i="48"/>
  <c r="H116" i="48"/>
  <c r="S115" i="48"/>
  <c r="R115" i="48"/>
  <c r="Q115" i="48"/>
  <c r="P115" i="48"/>
  <c r="O115" i="48"/>
  <c r="N115" i="48"/>
  <c r="M115" i="48"/>
  <c r="L115" i="48"/>
  <c r="K115" i="48"/>
  <c r="J115" i="48"/>
  <c r="I115" i="48"/>
  <c r="H115" i="48"/>
  <c r="S114" i="48"/>
  <c r="R114" i="48"/>
  <c r="Q114" i="48"/>
  <c r="P114" i="48"/>
  <c r="O114" i="48"/>
  <c r="N114" i="48"/>
  <c r="M114" i="48"/>
  <c r="L114" i="48"/>
  <c r="K114" i="48"/>
  <c r="J114" i="48"/>
  <c r="I114" i="48"/>
  <c r="H114" i="48"/>
  <c r="S112" i="48"/>
  <c r="R112" i="48"/>
  <c r="Q112" i="48"/>
  <c r="P112" i="48"/>
  <c r="O112" i="48"/>
  <c r="N112" i="48"/>
  <c r="M112" i="48"/>
  <c r="L112" i="48"/>
  <c r="K112" i="48"/>
  <c r="J112" i="48"/>
  <c r="I112" i="48"/>
  <c r="H112" i="48"/>
  <c r="S111" i="48"/>
  <c r="R111" i="48"/>
  <c r="Q111" i="48"/>
  <c r="P111" i="48"/>
  <c r="O111" i="48"/>
  <c r="N111" i="48"/>
  <c r="M111" i="48"/>
  <c r="L111" i="48"/>
  <c r="K111" i="48"/>
  <c r="J111" i="48"/>
  <c r="I111" i="48"/>
  <c r="H111" i="48"/>
  <c r="S110" i="48"/>
  <c r="R110" i="48"/>
  <c r="Q110" i="48"/>
  <c r="P110" i="48"/>
  <c r="O110" i="48"/>
  <c r="N110" i="48"/>
  <c r="M110" i="48"/>
  <c r="L110" i="48"/>
  <c r="K110" i="48"/>
  <c r="J110" i="48"/>
  <c r="I110" i="48"/>
  <c r="H110" i="48"/>
  <c r="S109" i="48"/>
  <c r="R109" i="48"/>
  <c r="Q109" i="48"/>
  <c r="P109" i="48"/>
  <c r="O109" i="48"/>
  <c r="N109" i="48"/>
  <c r="M109" i="48"/>
  <c r="L109" i="48"/>
  <c r="K109" i="48"/>
  <c r="J109" i="48"/>
  <c r="I109" i="48"/>
  <c r="H109" i="48"/>
  <c r="S108" i="48"/>
  <c r="R108" i="48"/>
  <c r="Q108" i="48"/>
  <c r="P108" i="48"/>
  <c r="O108" i="48"/>
  <c r="N108" i="48"/>
  <c r="M108" i="48"/>
  <c r="L108" i="48"/>
  <c r="K108" i="48"/>
  <c r="J108" i="48"/>
  <c r="I108" i="48"/>
  <c r="H108" i="48"/>
  <c r="S105" i="48"/>
  <c r="R105" i="48"/>
  <c r="Q105" i="48"/>
  <c r="P105" i="48"/>
  <c r="O105" i="48"/>
  <c r="N105" i="48"/>
  <c r="M105" i="48"/>
  <c r="L105" i="48"/>
  <c r="K105" i="48"/>
  <c r="J105" i="48"/>
  <c r="I105" i="48"/>
  <c r="H105" i="48"/>
  <c r="S104" i="48"/>
  <c r="R104" i="48"/>
  <c r="Q104" i="48"/>
  <c r="P104" i="48"/>
  <c r="O104" i="48"/>
  <c r="N104" i="48"/>
  <c r="M104" i="48"/>
  <c r="L104" i="48"/>
  <c r="K104" i="48"/>
  <c r="J104" i="48"/>
  <c r="I104" i="48"/>
  <c r="H104" i="48"/>
  <c r="S103" i="48"/>
  <c r="R103" i="48"/>
  <c r="Q103" i="48"/>
  <c r="P103" i="48"/>
  <c r="O103" i="48"/>
  <c r="N103" i="48"/>
  <c r="M103" i="48"/>
  <c r="L103" i="48"/>
  <c r="K103" i="48"/>
  <c r="J103" i="48"/>
  <c r="I103" i="48"/>
  <c r="H103" i="48"/>
  <c r="S102" i="48"/>
  <c r="R102" i="48"/>
  <c r="Q102" i="48"/>
  <c r="P102" i="48"/>
  <c r="O102" i="48"/>
  <c r="N102" i="48"/>
  <c r="M102" i="48"/>
  <c r="L102" i="48"/>
  <c r="K102" i="48"/>
  <c r="J102" i="48"/>
  <c r="I102" i="48"/>
  <c r="H102" i="48"/>
  <c r="S100" i="48"/>
  <c r="R100" i="48"/>
  <c r="Q100" i="48"/>
  <c r="P100" i="48"/>
  <c r="O100" i="48"/>
  <c r="N100" i="48"/>
  <c r="M100" i="48"/>
  <c r="L100" i="48"/>
  <c r="K100" i="48"/>
  <c r="J100" i="48"/>
  <c r="I100" i="48"/>
  <c r="H100" i="48"/>
  <c r="S99" i="48"/>
  <c r="R99" i="48"/>
  <c r="Q99" i="48"/>
  <c r="P99" i="48"/>
  <c r="O99" i="48"/>
  <c r="N99" i="48"/>
  <c r="M99" i="48"/>
  <c r="L99" i="48"/>
  <c r="K99" i="48"/>
  <c r="J99" i="48"/>
  <c r="I99" i="48"/>
  <c r="H99" i="48"/>
  <c r="S97" i="48"/>
  <c r="R97" i="48"/>
  <c r="Q97" i="48"/>
  <c r="P97" i="48"/>
  <c r="O97" i="48"/>
  <c r="N97" i="48"/>
  <c r="M97" i="48"/>
  <c r="L97" i="48"/>
  <c r="K97" i="48"/>
  <c r="J97" i="48"/>
  <c r="I97" i="48"/>
  <c r="H97" i="48"/>
  <c r="S96" i="48"/>
  <c r="R96" i="48"/>
  <c r="Q96" i="48"/>
  <c r="P96" i="48"/>
  <c r="O96" i="48"/>
  <c r="N96" i="48"/>
  <c r="M96" i="48"/>
  <c r="L96" i="48"/>
  <c r="K96" i="48"/>
  <c r="J96" i="48"/>
  <c r="I96" i="48"/>
  <c r="H96" i="48"/>
  <c r="S94" i="48"/>
  <c r="R94" i="48"/>
  <c r="Q94" i="48"/>
  <c r="P94" i="48"/>
  <c r="O94" i="48"/>
  <c r="N94" i="48"/>
  <c r="M94" i="48"/>
  <c r="L94" i="48"/>
  <c r="K94" i="48"/>
  <c r="J94" i="48"/>
  <c r="I94" i="48"/>
  <c r="H94" i="48"/>
  <c r="S93" i="48"/>
  <c r="R93" i="48"/>
  <c r="Q93" i="48"/>
  <c r="P93" i="48"/>
  <c r="O93" i="48"/>
  <c r="N93" i="48"/>
  <c r="M93" i="48"/>
  <c r="L93" i="48"/>
  <c r="K93" i="48"/>
  <c r="J93" i="48"/>
  <c r="I93" i="48"/>
  <c r="H93" i="48"/>
  <c r="S92" i="48"/>
  <c r="R92" i="48"/>
  <c r="Q92" i="48"/>
  <c r="P92" i="48"/>
  <c r="O92" i="48"/>
  <c r="N92" i="48"/>
  <c r="M92" i="48"/>
  <c r="L92" i="48"/>
  <c r="K92" i="48"/>
  <c r="J92" i="48"/>
  <c r="I92" i="48"/>
  <c r="H92" i="48"/>
  <c r="S91" i="48"/>
  <c r="R91" i="48"/>
  <c r="Q91" i="48"/>
  <c r="P91" i="48"/>
  <c r="O91" i="48"/>
  <c r="N91" i="48"/>
  <c r="M91" i="48"/>
  <c r="L91" i="48"/>
  <c r="K91" i="48"/>
  <c r="J91" i="48"/>
  <c r="I91" i="48"/>
  <c r="H91" i="48"/>
  <c r="S88" i="48"/>
  <c r="R88" i="48"/>
  <c r="Q88" i="48"/>
  <c r="P88" i="48"/>
  <c r="O88" i="48"/>
  <c r="N88" i="48"/>
  <c r="M88" i="48"/>
  <c r="L88" i="48"/>
  <c r="K88" i="48"/>
  <c r="J88" i="48"/>
  <c r="I88" i="48"/>
  <c r="H88" i="48"/>
  <c r="S87" i="48"/>
  <c r="R87" i="48"/>
  <c r="Q87" i="48"/>
  <c r="P87" i="48"/>
  <c r="O87" i="48"/>
  <c r="N87" i="48"/>
  <c r="M87" i="48"/>
  <c r="L87" i="48"/>
  <c r="K87" i="48"/>
  <c r="J87" i="48"/>
  <c r="I87" i="48"/>
  <c r="H87" i="48"/>
  <c r="S86" i="48"/>
  <c r="R86" i="48"/>
  <c r="Q86" i="48"/>
  <c r="P86" i="48"/>
  <c r="O86" i="48"/>
  <c r="N86" i="48"/>
  <c r="M86" i="48"/>
  <c r="L86" i="48"/>
  <c r="K86" i="48"/>
  <c r="J86" i="48"/>
  <c r="I86" i="48"/>
  <c r="H86" i="48"/>
  <c r="S85" i="48"/>
  <c r="R85" i="48"/>
  <c r="Q85" i="48"/>
  <c r="P85" i="48"/>
  <c r="O85" i="48"/>
  <c r="N85" i="48"/>
  <c r="M85" i="48"/>
  <c r="L85" i="48"/>
  <c r="K85" i="48"/>
  <c r="J85" i="48"/>
  <c r="I85" i="48"/>
  <c r="H85" i="48"/>
  <c r="S84" i="48"/>
  <c r="R84" i="48"/>
  <c r="Q84" i="48"/>
  <c r="P84" i="48"/>
  <c r="O84" i="48"/>
  <c r="N84" i="48"/>
  <c r="M84" i="48"/>
  <c r="L84" i="48"/>
  <c r="K84" i="48"/>
  <c r="J84" i="48"/>
  <c r="I84" i="48"/>
  <c r="H84" i="48"/>
  <c r="S83" i="48"/>
  <c r="R83" i="48"/>
  <c r="Q83" i="48"/>
  <c r="P83" i="48"/>
  <c r="O83" i="48"/>
  <c r="N83" i="48"/>
  <c r="M83" i="48"/>
  <c r="L83" i="48"/>
  <c r="K83" i="48"/>
  <c r="J83" i="48"/>
  <c r="I83" i="48"/>
  <c r="H83" i="48"/>
  <c r="S82" i="48"/>
  <c r="R82" i="48"/>
  <c r="Q82" i="48"/>
  <c r="P82" i="48"/>
  <c r="O82" i="48"/>
  <c r="N82" i="48"/>
  <c r="M82" i="48"/>
  <c r="L82" i="48"/>
  <c r="K82" i="48"/>
  <c r="J82" i="48"/>
  <c r="I82" i="48"/>
  <c r="H82" i="48"/>
  <c r="S81" i="48"/>
  <c r="R81" i="48"/>
  <c r="Q81" i="48"/>
  <c r="P81" i="48"/>
  <c r="O81" i="48"/>
  <c r="N81" i="48"/>
  <c r="M81" i="48"/>
  <c r="L81" i="48"/>
  <c r="K81" i="48"/>
  <c r="J81" i="48"/>
  <c r="I81" i="48"/>
  <c r="H81" i="48"/>
  <c r="S80" i="48"/>
  <c r="R80" i="48"/>
  <c r="Q80" i="48"/>
  <c r="P80" i="48"/>
  <c r="O80" i="48"/>
  <c r="N80" i="48"/>
  <c r="M80" i="48"/>
  <c r="L80" i="48"/>
  <c r="K80" i="48"/>
  <c r="J80" i="48"/>
  <c r="I80" i="48"/>
  <c r="H80" i="48"/>
  <c r="S78" i="48"/>
  <c r="R78" i="48"/>
  <c r="Q78" i="48"/>
  <c r="P78" i="48"/>
  <c r="O78" i="48"/>
  <c r="N78" i="48"/>
  <c r="M78" i="48"/>
  <c r="L78" i="48"/>
  <c r="K78" i="48"/>
  <c r="J78" i="48"/>
  <c r="I78" i="48"/>
  <c r="H78" i="48"/>
  <c r="S77" i="48"/>
  <c r="R77" i="48"/>
  <c r="Q77" i="48"/>
  <c r="P77" i="48"/>
  <c r="O77" i="48"/>
  <c r="N77" i="48"/>
  <c r="M77" i="48"/>
  <c r="L77" i="48"/>
  <c r="K77" i="48"/>
  <c r="J77" i="48"/>
  <c r="I77" i="48"/>
  <c r="H77" i="48"/>
  <c r="S76" i="48"/>
  <c r="R76" i="48"/>
  <c r="Q76" i="48"/>
  <c r="P76" i="48"/>
  <c r="O76" i="48"/>
  <c r="N76" i="48"/>
  <c r="M76" i="48"/>
  <c r="L76" i="48"/>
  <c r="K76" i="48"/>
  <c r="J76" i="48"/>
  <c r="I76" i="48"/>
  <c r="H76" i="48"/>
  <c r="S74" i="48"/>
  <c r="R74" i="48"/>
  <c r="Q74" i="48"/>
  <c r="P74" i="48"/>
  <c r="O74" i="48"/>
  <c r="N74" i="48"/>
  <c r="M74" i="48"/>
  <c r="L74" i="48"/>
  <c r="K74" i="48"/>
  <c r="J74" i="48"/>
  <c r="I74" i="48"/>
  <c r="H74" i="48"/>
  <c r="S73" i="48"/>
  <c r="R73" i="48"/>
  <c r="Q73" i="48"/>
  <c r="P73" i="48"/>
  <c r="O73" i="48"/>
  <c r="N73" i="48"/>
  <c r="M73" i="48"/>
  <c r="L73" i="48"/>
  <c r="K73" i="48"/>
  <c r="J73" i="48"/>
  <c r="I73" i="48"/>
  <c r="H73" i="48"/>
  <c r="S70" i="48"/>
  <c r="R70" i="48"/>
  <c r="Q70" i="48"/>
  <c r="P70" i="48"/>
  <c r="O70" i="48"/>
  <c r="N70" i="48"/>
  <c r="M70" i="48"/>
  <c r="L70" i="48"/>
  <c r="K70" i="48"/>
  <c r="J70" i="48"/>
  <c r="I70" i="48"/>
  <c r="H70" i="48"/>
  <c r="S69" i="48"/>
  <c r="R69" i="48"/>
  <c r="Q69" i="48"/>
  <c r="P69" i="48"/>
  <c r="O69" i="48"/>
  <c r="N69" i="48"/>
  <c r="M69" i="48"/>
  <c r="L69" i="48"/>
  <c r="K69" i="48"/>
  <c r="J69" i="48"/>
  <c r="I69" i="48"/>
  <c r="H69" i="48"/>
  <c r="S68" i="48"/>
  <c r="R68" i="48"/>
  <c r="Q68" i="48"/>
  <c r="P68" i="48"/>
  <c r="O68" i="48"/>
  <c r="N68" i="48"/>
  <c r="M68" i="48"/>
  <c r="L68" i="48"/>
  <c r="K68" i="48"/>
  <c r="J68" i="48"/>
  <c r="I68" i="48"/>
  <c r="H68" i="48"/>
  <c r="S197" i="49"/>
  <c r="R197" i="49"/>
  <c r="Q197" i="49"/>
  <c r="P197" i="49"/>
  <c r="O197" i="49"/>
  <c r="N197" i="49"/>
  <c r="M197" i="49"/>
  <c r="L197" i="49"/>
  <c r="K197" i="49"/>
  <c r="J197" i="49"/>
  <c r="I197" i="49"/>
  <c r="H197" i="49"/>
  <c r="S196" i="49"/>
  <c r="R196" i="49"/>
  <c r="Q196" i="49"/>
  <c r="P196" i="49"/>
  <c r="O196" i="49"/>
  <c r="N196" i="49"/>
  <c r="M196" i="49"/>
  <c r="L196" i="49"/>
  <c r="K196" i="49"/>
  <c r="J196" i="49"/>
  <c r="I196" i="49"/>
  <c r="H196" i="49"/>
  <c r="S195" i="49"/>
  <c r="R195" i="49"/>
  <c r="Q195" i="49"/>
  <c r="P195" i="49"/>
  <c r="O195" i="49"/>
  <c r="N195" i="49"/>
  <c r="M195" i="49"/>
  <c r="L195" i="49"/>
  <c r="K195" i="49"/>
  <c r="J195" i="49"/>
  <c r="I195" i="49"/>
  <c r="H195" i="49"/>
  <c r="S194" i="49"/>
  <c r="R194" i="49"/>
  <c r="Q194" i="49"/>
  <c r="P194" i="49"/>
  <c r="O194" i="49"/>
  <c r="N194" i="49"/>
  <c r="M194" i="49"/>
  <c r="L194" i="49"/>
  <c r="K194" i="49"/>
  <c r="J194" i="49"/>
  <c r="I194" i="49"/>
  <c r="H194" i="49"/>
  <c r="S193" i="49"/>
  <c r="R193" i="49"/>
  <c r="Q193" i="49"/>
  <c r="P193" i="49"/>
  <c r="O193" i="49"/>
  <c r="N193" i="49"/>
  <c r="M193" i="49"/>
  <c r="L193" i="49"/>
  <c r="K193" i="49"/>
  <c r="J193" i="49"/>
  <c r="I193" i="49"/>
  <c r="H193" i="49"/>
  <c r="S192" i="49"/>
  <c r="R192" i="49"/>
  <c r="Q192" i="49"/>
  <c r="P192" i="49"/>
  <c r="O192" i="49"/>
  <c r="N192" i="49"/>
  <c r="M192" i="49"/>
  <c r="L192" i="49"/>
  <c r="K192" i="49"/>
  <c r="J192" i="49"/>
  <c r="I192" i="49"/>
  <c r="H192" i="49"/>
  <c r="S191" i="49"/>
  <c r="R191" i="49"/>
  <c r="Q191" i="49"/>
  <c r="P191" i="49"/>
  <c r="O191" i="49"/>
  <c r="N191" i="49"/>
  <c r="M191" i="49"/>
  <c r="L191" i="49"/>
  <c r="K191" i="49"/>
  <c r="J191" i="49"/>
  <c r="I191" i="49"/>
  <c r="H191" i="49"/>
  <c r="S190" i="49"/>
  <c r="R190" i="49"/>
  <c r="Q190" i="49"/>
  <c r="P190" i="49"/>
  <c r="O190" i="49"/>
  <c r="N190" i="49"/>
  <c r="M190" i="49"/>
  <c r="L190" i="49"/>
  <c r="K190" i="49"/>
  <c r="J190" i="49"/>
  <c r="I190" i="49"/>
  <c r="H190" i="49"/>
  <c r="S188" i="49"/>
  <c r="R188" i="49"/>
  <c r="Q188" i="49"/>
  <c r="P188" i="49"/>
  <c r="O188" i="49"/>
  <c r="N188" i="49"/>
  <c r="M188" i="49"/>
  <c r="L188" i="49"/>
  <c r="K188" i="49"/>
  <c r="J188" i="49"/>
  <c r="I188" i="49"/>
  <c r="H188" i="49"/>
  <c r="S187" i="49"/>
  <c r="R187" i="49"/>
  <c r="Q187" i="49"/>
  <c r="P187" i="49"/>
  <c r="O187" i="49"/>
  <c r="N187" i="49"/>
  <c r="M187" i="49"/>
  <c r="L187" i="49"/>
  <c r="K187" i="49"/>
  <c r="J187" i="49"/>
  <c r="I187" i="49"/>
  <c r="H187" i="49"/>
  <c r="S186" i="49"/>
  <c r="R186" i="49"/>
  <c r="Q186" i="49"/>
  <c r="P186" i="49"/>
  <c r="O186" i="49"/>
  <c r="N186" i="49"/>
  <c r="M186" i="49"/>
  <c r="L186" i="49"/>
  <c r="K186" i="49"/>
  <c r="J186" i="49"/>
  <c r="I186" i="49"/>
  <c r="H186" i="49"/>
  <c r="S185" i="49"/>
  <c r="R185" i="49"/>
  <c r="Q185" i="49"/>
  <c r="P185" i="49"/>
  <c r="O185" i="49"/>
  <c r="N185" i="49"/>
  <c r="M185" i="49"/>
  <c r="L185" i="49"/>
  <c r="K185" i="49"/>
  <c r="J185" i="49"/>
  <c r="I185" i="49"/>
  <c r="H185" i="49"/>
  <c r="S184" i="49"/>
  <c r="R184" i="49"/>
  <c r="Q184" i="49"/>
  <c r="P184" i="49"/>
  <c r="O184" i="49"/>
  <c r="N184" i="49"/>
  <c r="M184" i="49"/>
  <c r="L184" i="49"/>
  <c r="K184" i="49"/>
  <c r="J184" i="49"/>
  <c r="I184" i="49"/>
  <c r="H184" i="49"/>
  <c r="S183" i="49"/>
  <c r="R183" i="49"/>
  <c r="Q183" i="49"/>
  <c r="P183" i="49"/>
  <c r="O183" i="49"/>
  <c r="N183" i="49"/>
  <c r="M183" i="49"/>
  <c r="L183" i="49"/>
  <c r="K183" i="49"/>
  <c r="J183" i="49"/>
  <c r="I183" i="49"/>
  <c r="H183" i="49"/>
  <c r="S182" i="49"/>
  <c r="R182" i="49"/>
  <c r="Q182" i="49"/>
  <c r="P182" i="49"/>
  <c r="O182" i="49"/>
  <c r="N182" i="49"/>
  <c r="M182" i="49"/>
  <c r="L182" i="49"/>
  <c r="K182" i="49"/>
  <c r="J182" i="49"/>
  <c r="I182" i="49"/>
  <c r="H182" i="49"/>
  <c r="S181" i="49"/>
  <c r="R181" i="49"/>
  <c r="Q181" i="49"/>
  <c r="P181" i="49"/>
  <c r="O181" i="49"/>
  <c r="N181" i="49"/>
  <c r="M181" i="49"/>
  <c r="L181" i="49"/>
  <c r="K181" i="49"/>
  <c r="J181" i="49"/>
  <c r="I181" i="49"/>
  <c r="H181" i="49"/>
  <c r="S180" i="49"/>
  <c r="R180" i="49"/>
  <c r="Q180" i="49"/>
  <c r="P180" i="49"/>
  <c r="O180" i="49"/>
  <c r="N180" i="49"/>
  <c r="M180" i="49"/>
  <c r="L180" i="49"/>
  <c r="K180" i="49"/>
  <c r="J180" i="49"/>
  <c r="I180" i="49"/>
  <c r="H180" i="49"/>
  <c r="S179" i="49"/>
  <c r="R179" i="49"/>
  <c r="Q179" i="49"/>
  <c r="P179" i="49"/>
  <c r="O179" i="49"/>
  <c r="N179" i="49"/>
  <c r="M179" i="49"/>
  <c r="L179" i="49"/>
  <c r="K179" i="49"/>
  <c r="J179" i="49"/>
  <c r="I179" i="49"/>
  <c r="H179" i="49"/>
  <c r="S178" i="49"/>
  <c r="R178" i="49"/>
  <c r="Q178" i="49"/>
  <c r="P178" i="49"/>
  <c r="O178" i="49"/>
  <c r="N178" i="49"/>
  <c r="M178" i="49"/>
  <c r="L178" i="49"/>
  <c r="K178" i="49"/>
  <c r="J178" i="49"/>
  <c r="I178" i="49"/>
  <c r="H178" i="49"/>
  <c r="S177" i="49"/>
  <c r="R177" i="49"/>
  <c r="Q177" i="49"/>
  <c r="P177" i="49"/>
  <c r="O177" i="49"/>
  <c r="N177" i="49"/>
  <c r="M177" i="49"/>
  <c r="L177" i="49"/>
  <c r="K177" i="49"/>
  <c r="J177" i="49"/>
  <c r="I177" i="49"/>
  <c r="H177" i="49"/>
  <c r="S176" i="49"/>
  <c r="R176" i="49"/>
  <c r="Q176" i="49"/>
  <c r="P176" i="49"/>
  <c r="O176" i="49"/>
  <c r="N176" i="49"/>
  <c r="M176" i="49"/>
  <c r="L176" i="49"/>
  <c r="K176" i="49"/>
  <c r="J176" i="49"/>
  <c r="I176" i="49"/>
  <c r="H176" i="49"/>
  <c r="S174" i="49"/>
  <c r="R174" i="49"/>
  <c r="Q174" i="49"/>
  <c r="P174" i="49"/>
  <c r="O174" i="49"/>
  <c r="N174" i="49"/>
  <c r="M174" i="49"/>
  <c r="L174" i="49"/>
  <c r="K174" i="49"/>
  <c r="J174" i="49"/>
  <c r="I174" i="49"/>
  <c r="H174" i="49"/>
  <c r="S173" i="49"/>
  <c r="R173" i="49"/>
  <c r="Q173" i="49"/>
  <c r="P173" i="49"/>
  <c r="O173" i="49"/>
  <c r="N173" i="49"/>
  <c r="M173" i="49"/>
  <c r="L173" i="49"/>
  <c r="K173" i="49"/>
  <c r="J173" i="49"/>
  <c r="I173" i="49"/>
  <c r="H173" i="49"/>
  <c r="S172" i="49"/>
  <c r="R172" i="49"/>
  <c r="Q172" i="49"/>
  <c r="P172" i="49"/>
  <c r="O172" i="49"/>
  <c r="N172" i="49"/>
  <c r="M172" i="49"/>
  <c r="L172" i="49"/>
  <c r="K172" i="49"/>
  <c r="J172" i="49"/>
  <c r="I172" i="49"/>
  <c r="H172" i="49"/>
  <c r="S170" i="49"/>
  <c r="R170" i="49"/>
  <c r="Q170" i="49"/>
  <c r="P170" i="49"/>
  <c r="O170" i="49"/>
  <c r="N170" i="49"/>
  <c r="M170" i="49"/>
  <c r="L170" i="49"/>
  <c r="K170" i="49"/>
  <c r="J170" i="49"/>
  <c r="I170" i="49"/>
  <c r="H170" i="49"/>
  <c r="S169" i="49"/>
  <c r="R169" i="49"/>
  <c r="Q169" i="49"/>
  <c r="P169" i="49"/>
  <c r="O169" i="49"/>
  <c r="N169" i="49"/>
  <c r="M169" i="49"/>
  <c r="L169" i="49"/>
  <c r="K169" i="49"/>
  <c r="J169" i="49"/>
  <c r="I169" i="49"/>
  <c r="H169" i="49"/>
  <c r="S168" i="49"/>
  <c r="R168" i="49"/>
  <c r="Q168" i="49"/>
  <c r="P168" i="49"/>
  <c r="O168" i="49"/>
  <c r="N168" i="49"/>
  <c r="M168" i="49"/>
  <c r="L168" i="49"/>
  <c r="K168" i="49"/>
  <c r="J168" i="49"/>
  <c r="I168" i="49"/>
  <c r="H168" i="49"/>
  <c r="S166" i="49"/>
  <c r="R166" i="49"/>
  <c r="Q166" i="49"/>
  <c r="P166" i="49"/>
  <c r="O166" i="49"/>
  <c r="N166" i="49"/>
  <c r="M166" i="49"/>
  <c r="L166" i="49"/>
  <c r="K166" i="49"/>
  <c r="J166" i="49"/>
  <c r="I166" i="49"/>
  <c r="H166" i="49"/>
  <c r="S165" i="49"/>
  <c r="R165" i="49"/>
  <c r="Q165" i="49"/>
  <c r="P165" i="49"/>
  <c r="O165" i="49"/>
  <c r="N165" i="49"/>
  <c r="M165" i="49"/>
  <c r="L165" i="49"/>
  <c r="K165" i="49"/>
  <c r="J165" i="49"/>
  <c r="I165" i="49"/>
  <c r="H165" i="49"/>
  <c r="S164" i="49"/>
  <c r="R164" i="49"/>
  <c r="Q164" i="49"/>
  <c r="P164" i="49"/>
  <c r="O164" i="49"/>
  <c r="N164" i="49"/>
  <c r="M164" i="49"/>
  <c r="L164" i="49"/>
  <c r="K164" i="49"/>
  <c r="J164" i="49"/>
  <c r="I164" i="49"/>
  <c r="H164" i="49"/>
  <c r="S162" i="49"/>
  <c r="R162" i="49"/>
  <c r="Q162" i="49"/>
  <c r="P162" i="49"/>
  <c r="O162" i="49"/>
  <c r="N162" i="49"/>
  <c r="M162" i="49"/>
  <c r="L162" i="49"/>
  <c r="K162" i="49"/>
  <c r="J162" i="49"/>
  <c r="I162" i="49"/>
  <c r="H162" i="49"/>
  <c r="S161" i="49"/>
  <c r="R161" i="49"/>
  <c r="Q161" i="49"/>
  <c r="P161" i="49"/>
  <c r="O161" i="49"/>
  <c r="N161" i="49"/>
  <c r="M161" i="49"/>
  <c r="L161" i="49"/>
  <c r="K161" i="49"/>
  <c r="J161" i="49"/>
  <c r="I161" i="49"/>
  <c r="H161" i="49"/>
  <c r="S155" i="49"/>
  <c r="R155" i="49"/>
  <c r="Q155" i="49"/>
  <c r="P155" i="49"/>
  <c r="O155" i="49"/>
  <c r="N155" i="49"/>
  <c r="M155" i="49"/>
  <c r="L155" i="49"/>
  <c r="K155" i="49"/>
  <c r="J155" i="49"/>
  <c r="I155" i="49"/>
  <c r="H155" i="49"/>
  <c r="S154" i="49"/>
  <c r="R154" i="49"/>
  <c r="Q154" i="49"/>
  <c r="P154" i="49"/>
  <c r="O154" i="49"/>
  <c r="N154" i="49"/>
  <c r="M154" i="49"/>
  <c r="L154" i="49"/>
  <c r="K154" i="49"/>
  <c r="J154" i="49"/>
  <c r="I154" i="49"/>
  <c r="H154" i="49"/>
  <c r="S148" i="49"/>
  <c r="R148" i="49"/>
  <c r="Q148" i="49"/>
  <c r="P148" i="49"/>
  <c r="O148" i="49"/>
  <c r="N148" i="49"/>
  <c r="M148" i="49"/>
  <c r="L148" i="49"/>
  <c r="K148" i="49"/>
  <c r="J148" i="49"/>
  <c r="I148" i="49"/>
  <c r="H148" i="49"/>
  <c r="S147" i="49"/>
  <c r="R147" i="49"/>
  <c r="Q147" i="49"/>
  <c r="P147" i="49"/>
  <c r="O147" i="49"/>
  <c r="N147" i="49"/>
  <c r="M147" i="49"/>
  <c r="L147" i="49"/>
  <c r="K147" i="49"/>
  <c r="J147" i="49"/>
  <c r="I147" i="49"/>
  <c r="H147" i="49"/>
  <c r="S145" i="49"/>
  <c r="R145" i="49"/>
  <c r="Q145" i="49"/>
  <c r="P145" i="49"/>
  <c r="O145" i="49"/>
  <c r="N145" i="49"/>
  <c r="M145" i="49"/>
  <c r="L145" i="49"/>
  <c r="K145" i="49"/>
  <c r="J145" i="49"/>
  <c r="I145" i="49"/>
  <c r="H145" i="49"/>
  <c r="S144" i="49"/>
  <c r="R144" i="49"/>
  <c r="Q144" i="49"/>
  <c r="P144" i="49"/>
  <c r="O144" i="49"/>
  <c r="N144" i="49"/>
  <c r="M144" i="49"/>
  <c r="L144" i="49"/>
  <c r="K144" i="49"/>
  <c r="J144" i="49"/>
  <c r="I144" i="49"/>
  <c r="H144" i="49"/>
  <c r="S143" i="49"/>
  <c r="R143" i="49"/>
  <c r="Q143" i="49"/>
  <c r="P143" i="49"/>
  <c r="O143" i="49"/>
  <c r="N143" i="49"/>
  <c r="M143" i="49"/>
  <c r="L143" i="49"/>
  <c r="K143" i="49"/>
  <c r="J143" i="49"/>
  <c r="I143" i="49"/>
  <c r="H143" i="49"/>
  <c r="S141" i="49"/>
  <c r="R141" i="49"/>
  <c r="Q141" i="49"/>
  <c r="P141" i="49"/>
  <c r="O141" i="49"/>
  <c r="N141" i="49"/>
  <c r="M141" i="49"/>
  <c r="L141" i="49"/>
  <c r="K141" i="49"/>
  <c r="J141" i="49"/>
  <c r="I141" i="49"/>
  <c r="H141" i="49"/>
  <c r="S140" i="49"/>
  <c r="R140" i="49"/>
  <c r="Q140" i="49"/>
  <c r="P140" i="49"/>
  <c r="O140" i="49"/>
  <c r="N140" i="49"/>
  <c r="M140" i="49"/>
  <c r="L140" i="49"/>
  <c r="K140" i="49"/>
  <c r="J140" i="49"/>
  <c r="I140" i="49"/>
  <c r="H140" i="49"/>
  <c r="S139" i="49"/>
  <c r="R139" i="49"/>
  <c r="Q139" i="49"/>
  <c r="P139" i="49"/>
  <c r="O139" i="49"/>
  <c r="N139" i="49"/>
  <c r="M139" i="49"/>
  <c r="L139" i="49"/>
  <c r="K139" i="49"/>
  <c r="J139" i="49"/>
  <c r="I139" i="49"/>
  <c r="H139" i="49"/>
  <c r="S138" i="49"/>
  <c r="R138" i="49"/>
  <c r="Q138" i="49"/>
  <c r="P138" i="49"/>
  <c r="O138" i="49"/>
  <c r="N138" i="49"/>
  <c r="M138" i="49"/>
  <c r="L138" i="49"/>
  <c r="K138" i="49"/>
  <c r="J138" i="49"/>
  <c r="I138" i="49"/>
  <c r="H138" i="49"/>
  <c r="S136" i="49"/>
  <c r="R136" i="49"/>
  <c r="Q136" i="49"/>
  <c r="P136" i="49"/>
  <c r="O136" i="49"/>
  <c r="N136" i="49"/>
  <c r="M136" i="49"/>
  <c r="L136" i="49"/>
  <c r="K136" i="49"/>
  <c r="J136" i="49"/>
  <c r="I136" i="49"/>
  <c r="H136" i="49"/>
  <c r="S135" i="49"/>
  <c r="R135" i="49"/>
  <c r="Q135" i="49"/>
  <c r="P135" i="49"/>
  <c r="O135" i="49"/>
  <c r="N135" i="49"/>
  <c r="M135" i="49"/>
  <c r="L135" i="49"/>
  <c r="K135" i="49"/>
  <c r="J135" i="49"/>
  <c r="I135" i="49"/>
  <c r="H135" i="49"/>
  <c r="S134" i="49"/>
  <c r="R134" i="49"/>
  <c r="Q134" i="49"/>
  <c r="P134" i="49"/>
  <c r="O134" i="49"/>
  <c r="N134" i="49"/>
  <c r="M134" i="49"/>
  <c r="L134" i="49"/>
  <c r="K134" i="49"/>
  <c r="J134" i="49"/>
  <c r="I134" i="49"/>
  <c r="H134" i="49"/>
  <c r="S133" i="49"/>
  <c r="R133" i="49"/>
  <c r="Q133" i="49"/>
  <c r="P133" i="49"/>
  <c r="O133" i="49"/>
  <c r="N133" i="49"/>
  <c r="M133" i="49"/>
  <c r="L133" i="49"/>
  <c r="K133" i="49"/>
  <c r="J133" i="49"/>
  <c r="I133" i="49"/>
  <c r="H133" i="49"/>
  <c r="S132" i="49"/>
  <c r="R132" i="49"/>
  <c r="Q132" i="49"/>
  <c r="P132" i="49"/>
  <c r="O132" i="49"/>
  <c r="N132" i="49"/>
  <c r="M132" i="49"/>
  <c r="L132" i="49"/>
  <c r="K132" i="49"/>
  <c r="J132" i="49"/>
  <c r="I132" i="49"/>
  <c r="H132" i="49"/>
  <c r="S131" i="49"/>
  <c r="R131" i="49"/>
  <c r="Q131" i="49"/>
  <c r="P131" i="49"/>
  <c r="O131" i="49"/>
  <c r="N131" i="49"/>
  <c r="M131" i="49"/>
  <c r="L131" i="49"/>
  <c r="K131" i="49"/>
  <c r="J131" i="49"/>
  <c r="I131" i="49"/>
  <c r="H131" i="49"/>
  <c r="S130" i="49"/>
  <c r="R130" i="49"/>
  <c r="Q130" i="49"/>
  <c r="P130" i="49"/>
  <c r="O130" i="49"/>
  <c r="N130" i="49"/>
  <c r="M130" i="49"/>
  <c r="L130" i="49"/>
  <c r="K130" i="49"/>
  <c r="J130" i="49"/>
  <c r="I130" i="49"/>
  <c r="H130" i="49"/>
  <c r="S129" i="49"/>
  <c r="R129" i="49"/>
  <c r="Q129" i="49"/>
  <c r="P129" i="49"/>
  <c r="O129" i="49"/>
  <c r="N129" i="49"/>
  <c r="M129" i="49"/>
  <c r="L129" i="49"/>
  <c r="K129" i="49"/>
  <c r="J129" i="49"/>
  <c r="I129" i="49"/>
  <c r="H129" i="49"/>
  <c r="S127" i="49"/>
  <c r="R127" i="49"/>
  <c r="Q127" i="49"/>
  <c r="P127" i="49"/>
  <c r="O127" i="49"/>
  <c r="N127" i="49"/>
  <c r="M127" i="49"/>
  <c r="L127" i="49"/>
  <c r="K127" i="49"/>
  <c r="J127" i="49"/>
  <c r="I127" i="49"/>
  <c r="H127" i="49"/>
  <c r="S126" i="49"/>
  <c r="R126" i="49"/>
  <c r="Q126" i="49"/>
  <c r="P126" i="49"/>
  <c r="O126" i="49"/>
  <c r="N126" i="49"/>
  <c r="M126" i="49"/>
  <c r="L126" i="49"/>
  <c r="K126" i="49"/>
  <c r="J126" i="49"/>
  <c r="I126" i="49"/>
  <c r="H126" i="49"/>
  <c r="S123" i="49"/>
  <c r="R123" i="49"/>
  <c r="Q123" i="49"/>
  <c r="P123" i="49"/>
  <c r="O123" i="49"/>
  <c r="N123" i="49"/>
  <c r="M123" i="49"/>
  <c r="L123" i="49"/>
  <c r="K123" i="49"/>
  <c r="J123" i="49"/>
  <c r="I123" i="49"/>
  <c r="H123" i="49"/>
  <c r="S122" i="49"/>
  <c r="R122" i="49"/>
  <c r="Q122" i="49"/>
  <c r="P122" i="49"/>
  <c r="O122" i="49"/>
  <c r="N122" i="49"/>
  <c r="M122" i="49"/>
  <c r="L122" i="49"/>
  <c r="K122" i="49"/>
  <c r="J122" i="49"/>
  <c r="I122" i="49"/>
  <c r="H122" i="49"/>
  <c r="S121" i="49"/>
  <c r="R121" i="49"/>
  <c r="Q121" i="49"/>
  <c r="P121" i="49"/>
  <c r="O121" i="49"/>
  <c r="N121" i="49"/>
  <c r="M121" i="49"/>
  <c r="L121" i="49"/>
  <c r="K121" i="49"/>
  <c r="J121" i="49"/>
  <c r="I121" i="49"/>
  <c r="H121" i="49"/>
  <c r="S120" i="49"/>
  <c r="R120" i="49"/>
  <c r="Q120" i="49"/>
  <c r="P120" i="49"/>
  <c r="O120" i="49"/>
  <c r="N120" i="49"/>
  <c r="M120" i="49"/>
  <c r="L120" i="49"/>
  <c r="K120" i="49"/>
  <c r="J120" i="49"/>
  <c r="I120" i="49"/>
  <c r="H120" i="49"/>
  <c r="S119" i="49"/>
  <c r="R119" i="49"/>
  <c r="Q119" i="49"/>
  <c r="P119" i="49"/>
  <c r="O119" i="49"/>
  <c r="N119" i="49"/>
  <c r="M119" i="49"/>
  <c r="L119" i="49"/>
  <c r="K119" i="49"/>
  <c r="J119" i="49"/>
  <c r="I119" i="49"/>
  <c r="H119" i="49"/>
  <c r="S118" i="49"/>
  <c r="R118" i="49"/>
  <c r="Q118" i="49"/>
  <c r="P118" i="49"/>
  <c r="O118" i="49"/>
  <c r="N118" i="49"/>
  <c r="M118" i="49"/>
  <c r="L118" i="49"/>
  <c r="K118" i="49"/>
  <c r="J118" i="49"/>
  <c r="I118" i="49"/>
  <c r="H118" i="49"/>
  <c r="S117" i="49"/>
  <c r="R117" i="49"/>
  <c r="Q117" i="49"/>
  <c r="P117" i="49"/>
  <c r="O117" i="49"/>
  <c r="N117" i="49"/>
  <c r="M117" i="49"/>
  <c r="L117" i="49"/>
  <c r="K117" i="49"/>
  <c r="J117" i="49"/>
  <c r="I117" i="49"/>
  <c r="H117" i="49"/>
  <c r="S116" i="49"/>
  <c r="R116" i="49"/>
  <c r="Q116" i="49"/>
  <c r="P116" i="49"/>
  <c r="O116" i="49"/>
  <c r="N116" i="49"/>
  <c r="M116" i="49"/>
  <c r="L116" i="49"/>
  <c r="K116" i="49"/>
  <c r="J116" i="49"/>
  <c r="I116" i="49"/>
  <c r="H116" i="49"/>
  <c r="S115" i="49"/>
  <c r="R115" i="49"/>
  <c r="Q115" i="49"/>
  <c r="P115" i="49"/>
  <c r="O115" i="49"/>
  <c r="N115" i="49"/>
  <c r="M115" i="49"/>
  <c r="L115" i="49"/>
  <c r="K115" i="49"/>
  <c r="J115" i="49"/>
  <c r="I115" i="49"/>
  <c r="H115" i="49"/>
  <c r="S114" i="49"/>
  <c r="R114" i="49"/>
  <c r="Q114" i="49"/>
  <c r="P114" i="49"/>
  <c r="O114" i="49"/>
  <c r="N114" i="49"/>
  <c r="M114" i="49"/>
  <c r="L114" i="49"/>
  <c r="K114" i="49"/>
  <c r="J114" i="49"/>
  <c r="I114" i="49"/>
  <c r="H114" i="49"/>
  <c r="S112" i="49"/>
  <c r="R112" i="49"/>
  <c r="Q112" i="49"/>
  <c r="P112" i="49"/>
  <c r="O112" i="49"/>
  <c r="N112" i="49"/>
  <c r="M112" i="49"/>
  <c r="L112" i="49"/>
  <c r="K112" i="49"/>
  <c r="J112" i="49"/>
  <c r="I112" i="49"/>
  <c r="H112" i="49"/>
  <c r="S111" i="49"/>
  <c r="R111" i="49"/>
  <c r="Q111" i="49"/>
  <c r="P111" i="49"/>
  <c r="O111" i="49"/>
  <c r="N111" i="49"/>
  <c r="M111" i="49"/>
  <c r="L111" i="49"/>
  <c r="K111" i="49"/>
  <c r="J111" i="49"/>
  <c r="I111" i="49"/>
  <c r="H111" i="49"/>
  <c r="S110" i="49"/>
  <c r="R110" i="49"/>
  <c r="Q110" i="49"/>
  <c r="P110" i="49"/>
  <c r="O110" i="49"/>
  <c r="N110" i="49"/>
  <c r="M110" i="49"/>
  <c r="L110" i="49"/>
  <c r="K110" i="49"/>
  <c r="J110" i="49"/>
  <c r="I110" i="49"/>
  <c r="H110" i="49"/>
  <c r="S109" i="49"/>
  <c r="R109" i="49"/>
  <c r="Q109" i="49"/>
  <c r="P109" i="49"/>
  <c r="O109" i="49"/>
  <c r="N109" i="49"/>
  <c r="M109" i="49"/>
  <c r="L109" i="49"/>
  <c r="K109" i="49"/>
  <c r="J109" i="49"/>
  <c r="I109" i="49"/>
  <c r="H109" i="49"/>
  <c r="S108" i="49"/>
  <c r="R108" i="49"/>
  <c r="Q108" i="49"/>
  <c r="P108" i="49"/>
  <c r="O108" i="49"/>
  <c r="N108" i="49"/>
  <c r="M108" i="49"/>
  <c r="L108" i="49"/>
  <c r="K108" i="49"/>
  <c r="J108" i="49"/>
  <c r="I108" i="49"/>
  <c r="H108" i="49"/>
  <c r="S105" i="49"/>
  <c r="R105" i="49"/>
  <c r="Q105" i="49"/>
  <c r="P105" i="49"/>
  <c r="O105" i="49"/>
  <c r="N105" i="49"/>
  <c r="M105" i="49"/>
  <c r="L105" i="49"/>
  <c r="K105" i="49"/>
  <c r="J105" i="49"/>
  <c r="I105" i="49"/>
  <c r="H105" i="49"/>
  <c r="S104" i="49"/>
  <c r="R104" i="49"/>
  <c r="Q104" i="49"/>
  <c r="P104" i="49"/>
  <c r="O104" i="49"/>
  <c r="N104" i="49"/>
  <c r="M104" i="49"/>
  <c r="L104" i="49"/>
  <c r="K104" i="49"/>
  <c r="J104" i="49"/>
  <c r="I104" i="49"/>
  <c r="H104" i="49"/>
  <c r="S103" i="49"/>
  <c r="R103" i="49"/>
  <c r="Q103" i="49"/>
  <c r="P103" i="49"/>
  <c r="O103" i="49"/>
  <c r="N103" i="49"/>
  <c r="M103" i="49"/>
  <c r="L103" i="49"/>
  <c r="K103" i="49"/>
  <c r="J103" i="49"/>
  <c r="I103" i="49"/>
  <c r="H103" i="49"/>
  <c r="S102" i="49"/>
  <c r="R102" i="49"/>
  <c r="Q102" i="49"/>
  <c r="P102" i="49"/>
  <c r="O102" i="49"/>
  <c r="N102" i="49"/>
  <c r="M102" i="49"/>
  <c r="L102" i="49"/>
  <c r="K102" i="49"/>
  <c r="J102" i="49"/>
  <c r="I102" i="49"/>
  <c r="H102" i="49"/>
  <c r="S100" i="49"/>
  <c r="R100" i="49"/>
  <c r="Q100" i="49"/>
  <c r="P100" i="49"/>
  <c r="O100" i="49"/>
  <c r="N100" i="49"/>
  <c r="M100" i="49"/>
  <c r="L100" i="49"/>
  <c r="K100" i="49"/>
  <c r="J100" i="49"/>
  <c r="I100" i="49"/>
  <c r="H100" i="49"/>
  <c r="S99" i="49"/>
  <c r="R99" i="49"/>
  <c r="Q99" i="49"/>
  <c r="P99" i="49"/>
  <c r="O99" i="49"/>
  <c r="N99" i="49"/>
  <c r="M99" i="49"/>
  <c r="L99" i="49"/>
  <c r="K99" i="49"/>
  <c r="J99" i="49"/>
  <c r="I99" i="49"/>
  <c r="H99" i="49"/>
  <c r="S97" i="49"/>
  <c r="R97" i="49"/>
  <c r="Q97" i="49"/>
  <c r="P97" i="49"/>
  <c r="O97" i="49"/>
  <c r="N97" i="49"/>
  <c r="M97" i="49"/>
  <c r="L97" i="49"/>
  <c r="K97" i="49"/>
  <c r="J97" i="49"/>
  <c r="I97" i="49"/>
  <c r="H97" i="49"/>
  <c r="S96" i="49"/>
  <c r="R96" i="49"/>
  <c r="Q96" i="49"/>
  <c r="P96" i="49"/>
  <c r="O96" i="49"/>
  <c r="N96" i="49"/>
  <c r="M96" i="49"/>
  <c r="L96" i="49"/>
  <c r="K96" i="49"/>
  <c r="J96" i="49"/>
  <c r="I96" i="49"/>
  <c r="H96" i="49"/>
  <c r="S94" i="49"/>
  <c r="R94" i="49"/>
  <c r="Q94" i="49"/>
  <c r="P94" i="49"/>
  <c r="O94" i="49"/>
  <c r="N94" i="49"/>
  <c r="M94" i="49"/>
  <c r="L94" i="49"/>
  <c r="K94" i="49"/>
  <c r="J94" i="49"/>
  <c r="I94" i="49"/>
  <c r="H94" i="49"/>
  <c r="S93" i="49"/>
  <c r="R93" i="49"/>
  <c r="Q93" i="49"/>
  <c r="P93" i="49"/>
  <c r="O93" i="49"/>
  <c r="N93" i="49"/>
  <c r="M93" i="49"/>
  <c r="L93" i="49"/>
  <c r="K93" i="49"/>
  <c r="J93" i="49"/>
  <c r="I93" i="49"/>
  <c r="H93" i="49"/>
  <c r="S92" i="49"/>
  <c r="R92" i="49"/>
  <c r="Q92" i="49"/>
  <c r="P92" i="49"/>
  <c r="O92" i="49"/>
  <c r="N92" i="49"/>
  <c r="M92" i="49"/>
  <c r="L92" i="49"/>
  <c r="K92" i="49"/>
  <c r="J92" i="49"/>
  <c r="I92" i="49"/>
  <c r="H92" i="49"/>
  <c r="S91" i="49"/>
  <c r="R91" i="49"/>
  <c r="Q91" i="49"/>
  <c r="P91" i="49"/>
  <c r="O91" i="49"/>
  <c r="N91" i="49"/>
  <c r="M91" i="49"/>
  <c r="L91" i="49"/>
  <c r="K91" i="49"/>
  <c r="J91" i="49"/>
  <c r="I91" i="49"/>
  <c r="H91" i="49"/>
  <c r="S88" i="49"/>
  <c r="R88" i="49"/>
  <c r="Q88" i="49"/>
  <c r="P88" i="49"/>
  <c r="O88" i="49"/>
  <c r="N88" i="49"/>
  <c r="M88" i="49"/>
  <c r="L88" i="49"/>
  <c r="K88" i="49"/>
  <c r="J88" i="49"/>
  <c r="I88" i="49"/>
  <c r="H88" i="49"/>
  <c r="S87" i="49"/>
  <c r="R87" i="49"/>
  <c r="Q87" i="49"/>
  <c r="P87" i="49"/>
  <c r="O87" i="49"/>
  <c r="N87" i="49"/>
  <c r="M87" i="49"/>
  <c r="L87" i="49"/>
  <c r="K87" i="49"/>
  <c r="J87" i="49"/>
  <c r="I87" i="49"/>
  <c r="H87" i="49"/>
  <c r="S86" i="49"/>
  <c r="R86" i="49"/>
  <c r="Q86" i="49"/>
  <c r="P86" i="49"/>
  <c r="O86" i="49"/>
  <c r="N86" i="49"/>
  <c r="M86" i="49"/>
  <c r="L86" i="49"/>
  <c r="K86" i="49"/>
  <c r="J86" i="49"/>
  <c r="I86" i="49"/>
  <c r="H86" i="49"/>
  <c r="S85" i="49"/>
  <c r="R85" i="49"/>
  <c r="Q85" i="49"/>
  <c r="P85" i="49"/>
  <c r="O85" i="49"/>
  <c r="N85" i="49"/>
  <c r="M85" i="49"/>
  <c r="L85" i="49"/>
  <c r="K85" i="49"/>
  <c r="J85" i="49"/>
  <c r="I85" i="49"/>
  <c r="H85" i="49"/>
  <c r="S84" i="49"/>
  <c r="R84" i="49"/>
  <c r="Q84" i="49"/>
  <c r="P84" i="49"/>
  <c r="O84" i="49"/>
  <c r="N84" i="49"/>
  <c r="M84" i="49"/>
  <c r="L84" i="49"/>
  <c r="K84" i="49"/>
  <c r="J84" i="49"/>
  <c r="I84" i="49"/>
  <c r="H84" i="49"/>
  <c r="S83" i="49"/>
  <c r="R83" i="49"/>
  <c r="Q83" i="49"/>
  <c r="P83" i="49"/>
  <c r="O83" i="49"/>
  <c r="N83" i="49"/>
  <c r="M83" i="49"/>
  <c r="L83" i="49"/>
  <c r="K83" i="49"/>
  <c r="J83" i="49"/>
  <c r="I83" i="49"/>
  <c r="H83" i="49"/>
  <c r="S82" i="49"/>
  <c r="R82" i="49"/>
  <c r="Q82" i="49"/>
  <c r="P82" i="49"/>
  <c r="O82" i="49"/>
  <c r="N82" i="49"/>
  <c r="M82" i="49"/>
  <c r="L82" i="49"/>
  <c r="K82" i="49"/>
  <c r="J82" i="49"/>
  <c r="I82" i="49"/>
  <c r="H82" i="49"/>
  <c r="S81" i="49"/>
  <c r="R81" i="49"/>
  <c r="Q81" i="49"/>
  <c r="P81" i="49"/>
  <c r="O81" i="49"/>
  <c r="N81" i="49"/>
  <c r="M81" i="49"/>
  <c r="L81" i="49"/>
  <c r="K81" i="49"/>
  <c r="J81" i="49"/>
  <c r="I81" i="49"/>
  <c r="H81" i="49"/>
  <c r="S80" i="49"/>
  <c r="R80" i="49"/>
  <c r="Q80" i="49"/>
  <c r="P80" i="49"/>
  <c r="O80" i="49"/>
  <c r="N80" i="49"/>
  <c r="M80" i="49"/>
  <c r="L80" i="49"/>
  <c r="K80" i="49"/>
  <c r="J80" i="49"/>
  <c r="I80" i="49"/>
  <c r="H80" i="49"/>
  <c r="S78" i="49"/>
  <c r="R78" i="49"/>
  <c r="Q78" i="49"/>
  <c r="P78" i="49"/>
  <c r="O78" i="49"/>
  <c r="N78" i="49"/>
  <c r="M78" i="49"/>
  <c r="L78" i="49"/>
  <c r="K78" i="49"/>
  <c r="J78" i="49"/>
  <c r="I78" i="49"/>
  <c r="H78" i="49"/>
  <c r="S77" i="49"/>
  <c r="R77" i="49"/>
  <c r="Q77" i="49"/>
  <c r="P77" i="49"/>
  <c r="O77" i="49"/>
  <c r="N77" i="49"/>
  <c r="M77" i="49"/>
  <c r="L77" i="49"/>
  <c r="K77" i="49"/>
  <c r="J77" i="49"/>
  <c r="I77" i="49"/>
  <c r="H77" i="49"/>
  <c r="S76" i="49"/>
  <c r="R76" i="49"/>
  <c r="Q76" i="49"/>
  <c r="P76" i="49"/>
  <c r="O76" i="49"/>
  <c r="N76" i="49"/>
  <c r="M76" i="49"/>
  <c r="L76" i="49"/>
  <c r="K76" i="49"/>
  <c r="J76" i="49"/>
  <c r="I76" i="49"/>
  <c r="H76" i="49"/>
  <c r="S74" i="49"/>
  <c r="R74" i="49"/>
  <c r="Q74" i="49"/>
  <c r="P74" i="49"/>
  <c r="O74" i="49"/>
  <c r="N74" i="49"/>
  <c r="M74" i="49"/>
  <c r="L74" i="49"/>
  <c r="K74" i="49"/>
  <c r="J74" i="49"/>
  <c r="I74" i="49"/>
  <c r="H74" i="49"/>
  <c r="S73" i="49"/>
  <c r="R73" i="49"/>
  <c r="Q73" i="49"/>
  <c r="P73" i="49"/>
  <c r="O73" i="49"/>
  <c r="N73" i="49"/>
  <c r="M73" i="49"/>
  <c r="L73" i="49"/>
  <c r="K73" i="49"/>
  <c r="J73" i="49"/>
  <c r="I73" i="49"/>
  <c r="H73" i="49"/>
  <c r="S70" i="49"/>
  <c r="R70" i="49"/>
  <c r="Q70" i="49"/>
  <c r="P70" i="49"/>
  <c r="O70" i="49"/>
  <c r="N70" i="49"/>
  <c r="M70" i="49"/>
  <c r="L70" i="49"/>
  <c r="K70" i="49"/>
  <c r="J70" i="49"/>
  <c r="I70" i="49"/>
  <c r="H70" i="49"/>
  <c r="S69" i="49"/>
  <c r="R69" i="49"/>
  <c r="Q69" i="49"/>
  <c r="P69" i="49"/>
  <c r="O69" i="49"/>
  <c r="N69" i="49"/>
  <c r="M69" i="49"/>
  <c r="L69" i="49"/>
  <c r="K69" i="49"/>
  <c r="J69" i="49"/>
  <c r="I69" i="49"/>
  <c r="H69" i="49"/>
  <c r="S68" i="49"/>
  <c r="R68" i="49"/>
  <c r="Q68" i="49"/>
  <c r="P68" i="49"/>
  <c r="O68" i="49"/>
  <c r="N68" i="49"/>
  <c r="M68" i="49"/>
  <c r="L68" i="49"/>
  <c r="K68" i="49"/>
  <c r="J68" i="49"/>
  <c r="I68" i="49"/>
  <c r="H68" i="49"/>
  <c r="S197" i="50"/>
  <c r="R197" i="50"/>
  <c r="Q197" i="50"/>
  <c r="P197" i="50"/>
  <c r="O197" i="50"/>
  <c r="N197" i="50"/>
  <c r="M197" i="50"/>
  <c r="L197" i="50"/>
  <c r="K197" i="50"/>
  <c r="J197" i="50"/>
  <c r="I197" i="50"/>
  <c r="H197" i="50"/>
  <c r="S196" i="50"/>
  <c r="R196" i="50"/>
  <c r="Q196" i="50"/>
  <c r="P196" i="50"/>
  <c r="O196" i="50"/>
  <c r="N196" i="50"/>
  <c r="M196" i="50"/>
  <c r="L196" i="50"/>
  <c r="K196" i="50"/>
  <c r="J196" i="50"/>
  <c r="I196" i="50"/>
  <c r="H196" i="50"/>
  <c r="S195" i="50"/>
  <c r="R195" i="50"/>
  <c r="Q195" i="50"/>
  <c r="P195" i="50"/>
  <c r="O195" i="50"/>
  <c r="N195" i="50"/>
  <c r="M195" i="50"/>
  <c r="L195" i="50"/>
  <c r="K195" i="50"/>
  <c r="J195" i="50"/>
  <c r="I195" i="50"/>
  <c r="H195" i="50"/>
  <c r="S194" i="50"/>
  <c r="R194" i="50"/>
  <c r="Q194" i="50"/>
  <c r="P194" i="50"/>
  <c r="O194" i="50"/>
  <c r="N194" i="50"/>
  <c r="M194" i="50"/>
  <c r="L194" i="50"/>
  <c r="K194" i="50"/>
  <c r="J194" i="50"/>
  <c r="I194" i="50"/>
  <c r="H194" i="50"/>
  <c r="S193" i="50"/>
  <c r="R193" i="50"/>
  <c r="Q193" i="50"/>
  <c r="P193" i="50"/>
  <c r="O193" i="50"/>
  <c r="N193" i="50"/>
  <c r="M193" i="50"/>
  <c r="L193" i="50"/>
  <c r="K193" i="50"/>
  <c r="J193" i="50"/>
  <c r="I193" i="50"/>
  <c r="H193" i="50"/>
  <c r="S192" i="50"/>
  <c r="R192" i="50"/>
  <c r="Q192" i="50"/>
  <c r="P192" i="50"/>
  <c r="O192" i="50"/>
  <c r="N192" i="50"/>
  <c r="M192" i="50"/>
  <c r="L192" i="50"/>
  <c r="K192" i="50"/>
  <c r="J192" i="50"/>
  <c r="I192" i="50"/>
  <c r="H192" i="50"/>
  <c r="S191" i="50"/>
  <c r="R191" i="50"/>
  <c r="Q191" i="50"/>
  <c r="P191" i="50"/>
  <c r="O191" i="50"/>
  <c r="N191" i="50"/>
  <c r="M191" i="50"/>
  <c r="L191" i="50"/>
  <c r="K191" i="50"/>
  <c r="J191" i="50"/>
  <c r="I191" i="50"/>
  <c r="H191" i="50"/>
  <c r="S190" i="50"/>
  <c r="R190" i="50"/>
  <c r="Q190" i="50"/>
  <c r="P190" i="50"/>
  <c r="O190" i="50"/>
  <c r="N190" i="50"/>
  <c r="M190" i="50"/>
  <c r="L190" i="50"/>
  <c r="K190" i="50"/>
  <c r="J190" i="50"/>
  <c r="I190" i="50"/>
  <c r="H190" i="50"/>
  <c r="S188" i="50"/>
  <c r="R188" i="50"/>
  <c r="Q188" i="50"/>
  <c r="P188" i="50"/>
  <c r="O188" i="50"/>
  <c r="N188" i="50"/>
  <c r="M188" i="50"/>
  <c r="L188" i="50"/>
  <c r="K188" i="50"/>
  <c r="J188" i="50"/>
  <c r="I188" i="50"/>
  <c r="H188" i="50"/>
  <c r="S187" i="50"/>
  <c r="R187" i="50"/>
  <c r="Q187" i="50"/>
  <c r="P187" i="50"/>
  <c r="O187" i="50"/>
  <c r="N187" i="50"/>
  <c r="M187" i="50"/>
  <c r="L187" i="50"/>
  <c r="K187" i="50"/>
  <c r="J187" i="50"/>
  <c r="I187" i="50"/>
  <c r="H187" i="50"/>
  <c r="S186" i="50"/>
  <c r="R186" i="50"/>
  <c r="Q186" i="50"/>
  <c r="P186" i="50"/>
  <c r="O186" i="50"/>
  <c r="N186" i="50"/>
  <c r="M186" i="50"/>
  <c r="L186" i="50"/>
  <c r="K186" i="50"/>
  <c r="J186" i="50"/>
  <c r="I186" i="50"/>
  <c r="H186" i="50"/>
  <c r="S185" i="50"/>
  <c r="R185" i="50"/>
  <c r="Q185" i="50"/>
  <c r="P185" i="50"/>
  <c r="O185" i="50"/>
  <c r="N185" i="50"/>
  <c r="M185" i="50"/>
  <c r="L185" i="50"/>
  <c r="K185" i="50"/>
  <c r="J185" i="50"/>
  <c r="I185" i="50"/>
  <c r="H185" i="50"/>
  <c r="S184" i="50"/>
  <c r="R184" i="50"/>
  <c r="Q184" i="50"/>
  <c r="P184" i="50"/>
  <c r="O184" i="50"/>
  <c r="N184" i="50"/>
  <c r="M184" i="50"/>
  <c r="L184" i="50"/>
  <c r="K184" i="50"/>
  <c r="J184" i="50"/>
  <c r="I184" i="50"/>
  <c r="H184" i="50"/>
  <c r="S183" i="50"/>
  <c r="R183" i="50"/>
  <c r="Q183" i="50"/>
  <c r="P183" i="50"/>
  <c r="O183" i="50"/>
  <c r="N183" i="50"/>
  <c r="M183" i="50"/>
  <c r="L183" i="50"/>
  <c r="K183" i="50"/>
  <c r="J183" i="50"/>
  <c r="I183" i="50"/>
  <c r="H183" i="50"/>
  <c r="S182" i="50"/>
  <c r="R182" i="50"/>
  <c r="Q182" i="50"/>
  <c r="P182" i="50"/>
  <c r="O182" i="50"/>
  <c r="N182" i="50"/>
  <c r="M182" i="50"/>
  <c r="L182" i="50"/>
  <c r="K182" i="50"/>
  <c r="J182" i="50"/>
  <c r="I182" i="50"/>
  <c r="H182" i="50"/>
  <c r="S181" i="50"/>
  <c r="R181" i="50"/>
  <c r="Q181" i="50"/>
  <c r="P181" i="50"/>
  <c r="O181" i="50"/>
  <c r="N181" i="50"/>
  <c r="M181" i="50"/>
  <c r="L181" i="50"/>
  <c r="K181" i="50"/>
  <c r="J181" i="50"/>
  <c r="I181" i="50"/>
  <c r="H181" i="50"/>
  <c r="S180" i="50"/>
  <c r="R180" i="50"/>
  <c r="Q180" i="50"/>
  <c r="P180" i="50"/>
  <c r="O180" i="50"/>
  <c r="N180" i="50"/>
  <c r="M180" i="50"/>
  <c r="L180" i="50"/>
  <c r="K180" i="50"/>
  <c r="J180" i="50"/>
  <c r="I180" i="50"/>
  <c r="H180" i="50"/>
  <c r="S179" i="50"/>
  <c r="R179" i="50"/>
  <c r="Q179" i="50"/>
  <c r="P179" i="50"/>
  <c r="O179" i="50"/>
  <c r="N179" i="50"/>
  <c r="M179" i="50"/>
  <c r="L179" i="50"/>
  <c r="K179" i="50"/>
  <c r="J179" i="50"/>
  <c r="I179" i="50"/>
  <c r="H179" i="50"/>
  <c r="S178" i="50"/>
  <c r="R178" i="50"/>
  <c r="Q178" i="50"/>
  <c r="P178" i="50"/>
  <c r="O178" i="50"/>
  <c r="N178" i="50"/>
  <c r="M178" i="50"/>
  <c r="L178" i="50"/>
  <c r="K178" i="50"/>
  <c r="J178" i="50"/>
  <c r="I178" i="50"/>
  <c r="H178" i="50"/>
  <c r="S177" i="50"/>
  <c r="R177" i="50"/>
  <c r="Q177" i="50"/>
  <c r="P177" i="50"/>
  <c r="O177" i="50"/>
  <c r="N177" i="50"/>
  <c r="M177" i="50"/>
  <c r="L177" i="50"/>
  <c r="K177" i="50"/>
  <c r="J177" i="50"/>
  <c r="I177" i="50"/>
  <c r="H177" i="50"/>
  <c r="S176" i="50"/>
  <c r="R176" i="50"/>
  <c r="Q176" i="50"/>
  <c r="P176" i="50"/>
  <c r="O176" i="50"/>
  <c r="N176" i="50"/>
  <c r="M176" i="50"/>
  <c r="L176" i="50"/>
  <c r="K176" i="50"/>
  <c r="J176" i="50"/>
  <c r="I176" i="50"/>
  <c r="H176" i="50"/>
  <c r="S174" i="50"/>
  <c r="R174" i="50"/>
  <c r="Q174" i="50"/>
  <c r="P174" i="50"/>
  <c r="O174" i="50"/>
  <c r="N174" i="50"/>
  <c r="M174" i="50"/>
  <c r="L174" i="50"/>
  <c r="K174" i="50"/>
  <c r="J174" i="50"/>
  <c r="I174" i="50"/>
  <c r="H174" i="50"/>
  <c r="S173" i="50"/>
  <c r="R173" i="50"/>
  <c r="Q173" i="50"/>
  <c r="P173" i="50"/>
  <c r="O173" i="50"/>
  <c r="N173" i="50"/>
  <c r="M173" i="50"/>
  <c r="L173" i="50"/>
  <c r="K173" i="50"/>
  <c r="J173" i="50"/>
  <c r="I173" i="50"/>
  <c r="H173" i="50"/>
  <c r="S172" i="50"/>
  <c r="R172" i="50"/>
  <c r="Q172" i="50"/>
  <c r="P172" i="50"/>
  <c r="O172" i="50"/>
  <c r="N172" i="50"/>
  <c r="M172" i="50"/>
  <c r="L172" i="50"/>
  <c r="K172" i="50"/>
  <c r="J172" i="50"/>
  <c r="I172" i="50"/>
  <c r="H172" i="50"/>
  <c r="S170" i="50"/>
  <c r="R170" i="50"/>
  <c r="Q170" i="50"/>
  <c r="P170" i="50"/>
  <c r="O170" i="50"/>
  <c r="N170" i="50"/>
  <c r="M170" i="50"/>
  <c r="L170" i="50"/>
  <c r="K170" i="50"/>
  <c r="J170" i="50"/>
  <c r="I170" i="50"/>
  <c r="H170" i="50"/>
  <c r="S169" i="50"/>
  <c r="R169" i="50"/>
  <c r="Q169" i="50"/>
  <c r="P169" i="50"/>
  <c r="O169" i="50"/>
  <c r="N169" i="50"/>
  <c r="M169" i="50"/>
  <c r="L169" i="50"/>
  <c r="K169" i="50"/>
  <c r="J169" i="50"/>
  <c r="I169" i="50"/>
  <c r="H169" i="50"/>
  <c r="S168" i="50"/>
  <c r="R168" i="50"/>
  <c r="Q168" i="50"/>
  <c r="P168" i="50"/>
  <c r="O168" i="50"/>
  <c r="N168" i="50"/>
  <c r="M168" i="50"/>
  <c r="L168" i="50"/>
  <c r="K168" i="50"/>
  <c r="J168" i="50"/>
  <c r="I168" i="50"/>
  <c r="H168" i="50"/>
  <c r="S166" i="50"/>
  <c r="R166" i="50"/>
  <c r="Q166" i="50"/>
  <c r="P166" i="50"/>
  <c r="O166" i="50"/>
  <c r="N166" i="50"/>
  <c r="M166" i="50"/>
  <c r="L166" i="50"/>
  <c r="K166" i="50"/>
  <c r="J166" i="50"/>
  <c r="I166" i="50"/>
  <c r="H166" i="50"/>
  <c r="S165" i="50"/>
  <c r="R165" i="50"/>
  <c r="Q165" i="50"/>
  <c r="P165" i="50"/>
  <c r="O165" i="50"/>
  <c r="N165" i="50"/>
  <c r="M165" i="50"/>
  <c r="L165" i="50"/>
  <c r="K165" i="50"/>
  <c r="J165" i="50"/>
  <c r="I165" i="50"/>
  <c r="H165" i="50"/>
  <c r="S164" i="50"/>
  <c r="R164" i="50"/>
  <c r="Q164" i="50"/>
  <c r="P164" i="50"/>
  <c r="O164" i="50"/>
  <c r="N164" i="50"/>
  <c r="M164" i="50"/>
  <c r="L164" i="50"/>
  <c r="K164" i="50"/>
  <c r="J164" i="50"/>
  <c r="I164" i="50"/>
  <c r="H164" i="50"/>
  <c r="S162" i="50"/>
  <c r="R162" i="50"/>
  <c r="Q162" i="50"/>
  <c r="P162" i="50"/>
  <c r="O162" i="50"/>
  <c r="N162" i="50"/>
  <c r="M162" i="50"/>
  <c r="L162" i="50"/>
  <c r="K162" i="50"/>
  <c r="J162" i="50"/>
  <c r="I162" i="50"/>
  <c r="H162" i="50"/>
  <c r="S161" i="50"/>
  <c r="R161" i="50"/>
  <c r="Q161" i="50"/>
  <c r="P161" i="50"/>
  <c r="O161" i="50"/>
  <c r="N161" i="50"/>
  <c r="M161" i="50"/>
  <c r="L161" i="50"/>
  <c r="K161" i="50"/>
  <c r="J161" i="50"/>
  <c r="I161" i="50"/>
  <c r="H161" i="50"/>
  <c r="S155" i="50"/>
  <c r="R155" i="50"/>
  <c r="Q155" i="50"/>
  <c r="P155" i="50"/>
  <c r="O155" i="50"/>
  <c r="N155" i="50"/>
  <c r="M155" i="50"/>
  <c r="L155" i="50"/>
  <c r="K155" i="50"/>
  <c r="J155" i="50"/>
  <c r="I155" i="50"/>
  <c r="H155" i="50"/>
  <c r="S154" i="50"/>
  <c r="R154" i="50"/>
  <c r="Q154" i="50"/>
  <c r="P154" i="50"/>
  <c r="O154" i="50"/>
  <c r="N154" i="50"/>
  <c r="M154" i="50"/>
  <c r="L154" i="50"/>
  <c r="K154" i="50"/>
  <c r="J154" i="50"/>
  <c r="I154" i="50"/>
  <c r="H154" i="50"/>
  <c r="S148" i="50"/>
  <c r="R148" i="50"/>
  <c r="Q148" i="50"/>
  <c r="P148" i="50"/>
  <c r="O148" i="50"/>
  <c r="N148" i="50"/>
  <c r="M148" i="50"/>
  <c r="L148" i="50"/>
  <c r="K148" i="50"/>
  <c r="J148" i="50"/>
  <c r="I148" i="50"/>
  <c r="H148" i="50"/>
  <c r="S147" i="50"/>
  <c r="R147" i="50"/>
  <c r="Q147" i="50"/>
  <c r="P147" i="50"/>
  <c r="O147" i="50"/>
  <c r="N147" i="50"/>
  <c r="M147" i="50"/>
  <c r="L147" i="50"/>
  <c r="K147" i="50"/>
  <c r="J147" i="50"/>
  <c r="I147" i="50"/>
  <c r="H147" i="50"/>
  <c r="S145" i="50"/>
  <c r="R145" i="50"/>
  <c r="Q145" i="50"/>
  <c r="P145" i="50"/>
  <c r="O145" i="50"/>
  <c r="N145" i="50"/>
  <c r="M145" i="50"/>
  <c r="L145" i="50"/>
  <c r="K145" i="50"/>
  <c r="J145" i="50"/>
  <c r="I145" i="50"/>
  <c r="H145" i="50"/>
  <c r="S144" i="50"/>
  <c r="R144" i="50"/>
  <c r="Q144" i="50"/>
  <c r="P144" i="50"/>
  <c r="O144" i="50"/>
  <c r="N144" i="50"/>
  <c r="M144" i="50"/>
  <c r="L144" i="50"/>
  <c r="K144" i="50"/>
  <c r="J144" i="50"/>
  <c r="I144" i="50"/>
  <c r="H144" i="50"/>
  <c r="S143" i="50"/>
  <c r="R143" i="50"/>
  <c r="Q143" i="50"/>
  <c r="P143" i="50"/>
  <c r="O143" i="50"/>
  <c r="N143" i="50"/>
  <c r="M143" i="50"/>
  <c r="L143" i="50"/>
  <c r="K143" i="50"/>
  <c r="J143" i="50"/>
  <c r="I143" i="50"/>
  <c r="H143" i="50"/>
  <c r="S141" i="50"/>
  <c r="R141" i="50"/>
  <c r="Q141" i="50"/>
  <c r="P141" i="50"/>
  <c r="O141" i="50"/>
  <c r="N141" i="50"/>
  <c r="M141" i="50"/>
  <c r="L141" i="50"/>
  <c r="K141" i="50"/>
  <c r="J141" i="50"/>
  <c r="I141" i="50"/>
  <c r="H141" i="50"/>
  <c r="S140" i="50"/>
  <c r="R140" i="50"/>
  <c r="Q140" i="50"/>
  <c r="P140" i="50"/>
  <c r="O140" i="50"/>
  <c r="N140" i="50"/>
  <c r="M140" i="50"/>
  <c r="L140" i="50"/>
  <c r="K140" i="50"/>
  <c r="J140" i="50"/>
  <c r="I140" i="50"/>
  <c r="H140" i="50"/>
  <c r="S139" i="50"/>
  <c r="R139" i="50"/>
  <c r="Q139" i="50"/>
  <c r="P139" i="50"/>
  <c r="O139" i="50"/>
  <c r="N139" i="50"/>
  <c r="M139" i="50"/>
  <c r="L139" i="50"/>
  <c r="K139" i="50"/>
  <c r="J139" i="50"/>
  <c r="I139" i="50"/>
  <c r="H139" i="50"/>
  <c r="S138" i="50"/>
  <c r="R138" i="50"/>
  <c r="Q138" i="50"/>
  <c r="P138" i="50"/>
  <c r="O138" i="50"/>
  <c r="N138" i="50"/>
  <c r="M138" i="50"/>
  <c r="L138" i="50"/>
  <c r="K138" i="50"/>
  <c r="J138" i="50"/>
  <c r="I138" i="50"/>
  <c r="H138" i="50"/>
  <c r="S136" i="50"/>
  <c r="R136" i="50"/>
  <c r="Q136" i="50"/>
  <c r="P136" i="50"/>
  <c r="O136" i="50"/>
  <c r="N136" i="50"/>
  <c r="M136" i="50"/>
  <c r="L136" i="50"/>
  <c r="K136" i="50"/>
  <c r="J136" i="50"/>
  <c r="I136" i="50"/>
  <c r="H136" i="50"/>
  <c r="S135" i="50"/>
  <c r="R135" i="50"/>
  <c r="Q135" i="50"/>
  <c r="P135" i="50"/>
  <c r="O135" i="50"/>
  <c r="N135" i="50"/>
  <c r="M135" i="50"/>
  <c r="L135" i="50"/>
  <c r="K135" i="50"/>
  <c r="J135" i="50"/>
  <c r="I135" i="50"/>
  <c r="H135" i="50"/>
  <c r="S134" i="50"/>
  <c r="R134" i="50"/>
  <c r="Q134" i="50"/>
  <c r="P134" i="50"/>
  <c r="O134" i="50"/>
  <c r="N134" i="50"/>
  <c r="M134" i="50"/>
  <c r="L134" i="50"/>
  <c r="K134" i="50"/>
  <c r="J134" i="50"/>
  <c r="I134" i="50"/>
  <c r="H134" i="50"/>
  <c r="S133" i="50"/>
  <c r="R133" i="50"/>
  <c r="Q133" i="50"/>
  <c r="P133" i="50"/>
  <c r="O133" i="50"/>
  <c r="N133" i="50"/>
  <c r="M133" i="50"/>
  <c r="L133" i="50"/>
  <c r="K133" i="50"/>
  <c r="J133" i="50"/>
  <c r="I133" i="50"/>
  <c r="H133" i="50"/>
  <c r="S132" i="50"/>
  <c r="R132" i="50"/>
  <c r="Q132" i="50"/>
  <c r="P132" i="50"/>
  <c r="O132" i="50"/>
  <c r="N132" i="50"/>
  <c r="M132" i="50"/>
  <c r="L132" i="50"/>
  <c r="K132" i="50"/>
  <c r="J132" i="50"/>
  <c r="I132" i="50"/>
  <c r="H132" i="50"/>
  <c r="S131" i="50"/>
  <c r="R131" i="50"/>
  <c r="Q131" i="50"/>
  <c r="P131" i="50"/>
  <c r="O131" i="50"/>
  <c r="N131" i="50"/>
  <c r="M131" i="50"/>
  <c r="L131" i="50"/>
  <c r="K131" i="50"/>
  <c r="J131" i="50"/>
  <c r="I131" i="50"/>
  <c r="H131" i="50"/>
  <c r="S130" i="50"/>
  <c r="R130" i="50"/>
  <c r="Q130" i="50"/>
  <c r="P130" i="50"/>
  <c r="O130" i="50"/>
  <c r="N130" i="50"/>
  <c r="M130" i="50"/>
  <c r="L130" i="50"/>
  <c r="K130" i="50"/>
  <c r="J130" i="50"/>
  <c r="I130" i="50"/>
  <c r="H130" i="50"/>
  <c r="S129" i="50"/>
  <c r="R129" i="50"/>
  <c r="Q129" i="50"/>
  <c r="P129" i="50"/>
  <c r="O129" i="50"/>
  <c r="N129" i="50"/>
  <c r="M129" i="50"/>
  <c r="L129" i="50"/>
  <c r="K129" i="50"/>
  <c r="J129" i="50"/>
  <c r="I129" i="50"/>
  <c r="H129" i="50"/>
  <c r="S127" i="50"/>
  <c r="R127" i="50"/>
  <c r="Q127" i="50"/>
  <c r="P127" i="50"/>
  <c r="O127" i="50"/>
  <c r="N127" i="50"/>
  <c r="M127" i="50"/>
  <c r="L127" i="50"/>
  <c r="K127" i="50"/>
  <c r="J127" i="50"/>
  <c r="I127" i="50"/>
  <c r="H127" i="50"/>
  <c r="S126" i="50"/>
  <c r="R126" i="50"/>
  <c r="Q126" i="50"/>
  <c r="P126" i="50"/>
  <c r="O126" i="50"/>
  <c r="N126" i="50"/>
  <c r="M126" i="50"/>
  <c r="L126" i="50"/>
  <c r="K126" i="50"/>
  <c r="J126" i="50"/>
  <c r="I126" i="50"/>
  <c r="H126" i="50"/>
  <c r="S123" i="50"/>
  <c r="R123" i="50"/>
  <c r="Q123" i="50"/>
  <c r="P123" i="50"/>
  <c r="O123" i="50"/>
  <c r="N123" i="50"/>
  <c r="M123" i="50"/>
  <c r="L123" i="50"/>
  <c r="K123" i="50"/>
  <c r="J123" i="50"/>
  <c r="I123" i="50"/>
  <c r="H123" i="50"/>
  <c r="S122" i="50"/>
  <c r="R122" i="50"/>
  <c r="Q122" i="50"/>
  <c r="P122" i="50"/>
  <c r="O122" i="50"/>
  <c r="N122" i="50"/>
  <c r="M122" i="50"/>
  <c r="L122" i="50"/>
  <c r="K122" i="50"/>
  <c r="J122" i="50"/>
  <c r="I122" i="50"/>
  <c r="H122" i="50"/>
  <c r="S121" i="50"/>
  <c r="R121" i="50"/>
  <c r="Q121" i="50"/>
  <c r="P121" i="50"/>
  <c r="O121" i="50"/>
  <c r="N121" i="50"/>
  <c r="M121" i="50"/>
  <c r="L121" i="50"/>
  <c r="K121" i="50"/>
  <c r="J121" i="50"/>
  <c r="I121" i="50"/>
  <c r="H121" i="50"/>
  <c r="S120" i="50"/>
  <c r="R120" i="50"/>
  <c r="Q120" i="50"/>
  <c r="P120" i="50"/>
  <c r="O120" i="50"/>
  <c r="N120" i="50"/>
  <c r="M120" i="50"/>
  <c r="L120" i="50"/>
  <c r="K120" i="50"/>
  <c r="J120" i="50"/>
  <c r="I120" i="50"/>
  <c r="H120" i="50"/>
  <c r="S119" i="50"/>
  <c r="R119" i="50"/>
  <c r="Q119" i="50"/>
  <c r="P119" i="50"/>
  <c r="O119" i="50"/>
  <c r="N119" i="50"/>
  <c r="M119" i="50"/>
  <c r="L119" i="50"/>
  <c r="K119" i="50"/>
  <c r="J119" i="50"/>
  <c r="I119" i="50"/>
  <c r="H119" i="50"/>
  <c r="S118" i="50"/>
  <c r="R118" i="50"/>
  <c r="Q118" i="50"/>
  <c r="P118" i="50"/>
  <c r="O118" i="50"/>
  <c r="N118" i="50"/>
  <c r="M118" i="50"/>
  <c r="L118" i="50"/>
  <c r="K118" i="50"/>
  <c r="J118" i="50"/>
  <c r="I118" i="50"/>
  <c r="H118" i="50"/>
  <c r="S117" i="50"/>
  <c r="R117" i="50"/>
  <c r="Q117" i="50"/>
  <c r="P117" i="50"/>
  <c r="O117" i="50"/>
  <c r="N117" i="50"/>
  <c r="M117" i="50"/>
  <c r="L117" i="50"/>
  <c r="K117" i="50"/>
  <c r="J117" i="50"/>
  <c r="I117" i="50"/>
  <c r="H117" i="50"/>
  <c r="S116" i="50"/>
  <c r="R116" i="50"/>
  <c r="Q116" i="50"/>
  <c r="P116" i="50"/>
  <c r="O116" i="50"/>
  <c r="N116" i="50"/>
  <c r="M116" i="50"/>
  <c r="L116" i="50"/>
  <c r="K116" i="50"/>
  <c r="J116" i="50"/>
  <c r="I116" i="50"/>
  <c r="H116" i="50"/>
  <c r="S115" i="50"/>
  <c r="R115" i="50"/>
  <c r="Q115" i="50"/>
  <c r="P115" i="50"/>
  <c r="O115" i="50"/>
  <c r="N115" i="50"/>
  <c r="M115" i="50"/>
  <c r="L115" i="50"/>
  <c r="K115" i="50"/>
  <c r="J115" i="50"/>
  <c r="I115" i="50"/>
  <c r="H115" i="50"/>
  <c r="S114" i="50"/>
  <c r="R114" i="50"/>
  <c r="Q114" i="50"/>
  <c r="P114" i="50"/>
  <c r="O114" i="50"/>
  <c r="N114" i="50"/>
  <c r="M114" i="50"/>
  <c r="L114" i="50"/>
  <c r="K114" i="50"/>
  <c r="J114" i="50"/>
  <c r="I114" i="50"/>
  <c r="H114" i="50"/>
  <c r="S112" i="50"/>
  <c r="R112" i="50"/>
  <c r="Q112" i="50"/>
  <c r="P112" i="50"/>
  <c r="O112" i="50"/>
  <c r="N112" i="50"/>
  <c r="M112" i="50"/>
  <c r="L112" i="50"/>
  <c r="K112" i="50"/>
  <c r="J112" i="50"/>
  <c r="I112" i="50"/>
  <c r="H112" i="50"/>
  <c r="S111" i="50"/>
  <c r="R111" i="50"/>
  <c r="Q111" i="50"/>
  <c r="P111" i="50"/>
  <c r="O111" i="50"/>
  <c r="N111" i="50"/>
  <c r="M111" i="50"/>
  <c r="L111" i="50"/>
  <c r="K111" i="50"/>
  <c r="J111" i="50"/>
  <c r="I111" i="50"/>
  <c r="H111" i="50"/>
  <c r="S110" i="50"/>
  <c r="R110" i="50"/>
  <c r="Q110" i="50"/>
  <c r="P110" i="50"/>
  <c r="O110" i="50"/>
  <c r="N110" i="50"/>
  <c r="M110" i="50"/>
  <c r="L110" i="50"/>
  <c r="K110" i="50"/>
  <c r="J110" i="50"/>
  <c r="I110" i="50"/>
  <c r="H110" i="50"/>
  <c r="S109" i="50"/>
  <c r="R109" i="50"/>
  <c r="Q109" i="50"/>
  <c r="P109" i="50"/>
  <c r="O109" i="50"/>
  <c r="N109" i="50"/>
  <c r="M109" i="50"/>
  <c r="L109" i="50"/>
  <c r="K109" i="50"/>
  <c r="J109" i="50"/>
  <c r="I109" i="50"/>
  <c r="H109" i="50"/>
  <c r="S108" i="50"/>
  <c r="R108" i="50"/>
  <c r="Q108" i="50"/>
  <c r="P108" i="50"/>
  <c r="O108" i="50"/>
  <c r="N108" i="50"/>
  <c r="M108" i="50"/>
  <c r="L108" i="50"/>
  <c r="K108" i="50"/>
  <c r="J108" i="50"/>
  <c r="I108" i="50"/>
  <c r="H108" i="50"/>
  <c r="S105" i="50"/>
  <c r="R105" i="50"/>
  <c r="Q105" i="50"/>
  <c r="P105" i="50"/>
  <c r="O105" i="50"/>
  <c r="N105" i="50"/>
  <c r="M105" i="50"/>
  <c r="L105" i="50"/>
  <c r="K105" i="50"/>
  <c r="J105" i="50"/>
  <c r="I105" i="50"/>
  <c r="H105" i="50"/>
  <c r="S104" i="50"/>
  <c r="R104" i="50"/>
  <c r="Q104" i="50"/>
  <c r="P104" i="50"/>
  <c r="O104" i="50"/>
  <c r="N104" i="50"/>
  <c r="M104" i="50"/>
  <c r="L104" i="50"/>
  <c r="K104" i="50"/>
  <c r="J104" i="50"/>
  <c r="I104" i="50"/>
  <c r="H104" i="50"/>
  <c r="S103" i="50"/>
  <c r="R103" i="50"/>
  <c r="Q103" i="50"/>
  <c r="P103" i="50"/>
  <c r="O103" i="50"/>
  <c r="N103" i="50"/>
  <c r="M103" i="50"/>
  <c r="L103" i="50"/>
  <c r="K103" i="50"/>
  <c r="J103" i="50"/>
  <c r="I103" i="50"/>
  <c r="H103" i="50"/>
  <c r="S102" i="50"/>
  <c r="R102" i="50"/>
  <c r="Q102" i="50"/>
  <c r="P102" i="50"/>
  <c r="O102" i="50"/>
  <c r="N102" i="50"/>
  <c r="M102" i="50"/>
  <c r="L102" i="50"/>
  <c r="K102" i="50"/>
  <c r="J102" i="50"/>
  <c r="I102" i="50"/>
  <c r="H102" i="50"/>
  <c r="S100" i="50"/>
  <c r="R100" i="50"/>
  <c r="Q100" i="50"/>
  <c r="P100" i="50"/>
  <c r="O100" i="50"/>
  <c r="N100" i="50"/>
  <c r="M100" i="50"/>
  <c r="L100" i="50"/>
  <c r="K100" i="50"/>
  <c r="J100" i="50"/>
  <c r="I100" i="50"/>
  <c r="H100" i="50"/>
  <c r="S99" i="50"/>
  <c r="R99" i="50"/>
  <c r="Q99" i="50"/>
  <c r="P99" i="50"/>
  <c r="O99" i="50"/>
  <c r="N99" i="50"/>
  <c r="M99" i="50"/>
  <c r="L99" i="50"/>
  <c r="K99" i="50"/>
  <c r="J99" i="50"/>
  <c r="I99" i="50"/>
  <c r="H99" i="50"/>
  <c r="S97" i="50"/>
  <c r="R97" i="50"/>
  <c r="Q97" i="50"/>
  <c r="P97" i="50"/>
  <c r="O97" i="50"/>
  <c r="N97" i="50"/>
  <c r="M97" i="50"/>
  <c r="L97" i="50"/>
  <c r="K97" i="50"/>
  <c r="J97" i="50"/>
  <c r="I97" i="50"/>
  <c r="H97" i="50"/>
  <c r="S96" i="50"/>
  <c r="R96" i="50"/>
  <c r="Q96" i="50"/>
  <c r="P96" i="50"/>
  <c r="O96" i="50"/>
  <c r="N96" i="50"/>
  <c r="M96" i="50"/>
  <c r="L96" i="50"/>
  <c r="K96" i="50"/>
  <c r="J96" i="50"/>
  <c r="I96" i="50"/>
  <c r="H96" i="50"/>
  <c r="S94" i="50"/>
  <c r="R94" i="50"/>
  <c r="Q94" i="50"/>
  <c r="P94" i="50"/>
  <c r="O94" i="50"/>
  <c r="N94" i="50"/>
  <c r="M94" i="50"/>
  <c r="L94" i="50"/>
  <c r="K94" i="50"/>
  <c r="J94" i="50"/>
  <c r="I94" i="50"/>
  <c r="H94" i="50"/>
  <c r="S93" i="50"/>
  <c r="R93" i="50"/>
  <c r="Q93" i="50"/>
  <c r="P93" i="50"/>
  <c r="O93" i="50"/>
  <c r="N93" i="50"/>
  <c r="M93" i="50"/>
  <c r="L93" i="50"/>
  <c r="K93" i="50"/>
  <c r="J93" i="50"/>
  <c r="I93" i="50"/>
  <c r="H93" i="50"/>
  <c r="S92" i="50"/>
  <c r="R92" i="50"/>
  <c r="Q92" i="50"/>
  <c r="P92" i="50"/>
  <c r="O92" i="50"/>
  <c r="N92" i="50"/>
  <c r="M92" i="50"/>
  <c r="L92" i="50"/>
  <c r="K92" i="50"/>
  <c r="J92" i="50"/>
  <c r="I92" i="50"/>
  <c r="H92" i="50"/>
  <c r="S91" i="50"/>
  <c r="R91" i="50"/>
  <c r="Q91" i="50"/>
  <c r="P91" i="50"/>
  <c r="O91" i="50"/>
  <c r="N91" i="50"/>
  <c r="M91" i="50"/>
  <c r="L91" i="50"/>
  <c r="K91" i="50"/>
  <c r="J91" i="50"/>
  <c r="I91" i="50"/>
  <c r="H91" i="50"/>
  <c r="S88" i="50"/>
  <c r="R88" i="50"/>
  <c r="Q88" i="50"/>
  <c r="P88" i="50"/>
  <c r="O88" i="50"/>
  <c r="N88" i="50"/>
  <c r="M88" i="50"/>
  <c r="L88" i="50"/>
  <c r="K88" i="50"/>
  <c r="J88" i="50"/>
  <c r="I88" i="50"/>
  <c r="H88" i="50"/>
  <c r="S87" i="50"/>
  <c r="R87" i="50"/>
  <c r="Q87" i="50"/>
  <c r="P87" i="50"/>
  <c r="O87" i="50"/>
  <c r="N87" i="50"/>
  <c r="M87" i="50"/>
  <c r="L87" i="50"/>
  <c r="K87" i="50"/>
  <c r="J87" i="50"/>
  <c r="I87" i="50"/>
  <c r="H87" i="50"/>
  <c r="S86" i="50"/>
  <c r="R86" i="50"/>
  <c r="Q86" i="50"/>
  <c r="P86" i="50"/>
  <c r="O86" i="50"/>
  <c r="N86" i="50"/>
  <c r="M86" i="50"/>
  <c r="L86" i="50"/>
  <c r="K86" i="50"/>
  <c r="J86" i="50"/>
  <c r="I86" i="50"/>
  <c r="H86" i="50"/>
  <c r="S85" i="50"/>
  <c r="R85" i="50"/>
  <c r="Q85" i="50"/>
  <c r="P85" i="50"/>
  <c r="O85" i="50"/>
  <c r="N85" i="50"/>
  <c r="M85" i="50"/>
  <c r="L85" i="50"/>
  <c r="K85" i="50"/>
  <c r="J85" i="50"/>
  <c r="I85" i="50"/>
  <c r="H85" i="50"/>
  <c r="S84" i="50"/>
  <c r="R84" i="50"/>
  <c r="Q84" i="50"/>
  <c r="P84" i="50"/>
  <c r="O84" i="50"/>
  <c r="N84" i="50"/>
  <c r="M84" i="50"/>
  <c r="L84" i="50"/>
  <c r="K84" i="50"/>
  <c r="J84" i="50"/>
  <c r="I84" i="50"/>
  <c r="H84" i="50"/>
  <c r="S83" i="50"/>
  <c r="R83" i="50"/>
  <c r="Q83" i="50"/>
  <c r="P83" i="50"/>
  <c r="O83" i="50"/>
  <c r="N83" i="50"/>
  <c r="M83" i="50"/>
  <c r="L83" i="50"/>
  <c r="K83" i="50"/>
  <c r="J83" i="50"/>
  <c r="I83" i="50"/>
  <c r="H83" i="50"/>
  <c r="S82" i="50"/>
  <c r="R82" i="50"/>
  <c r="Q82" i="50"/>
  <c r="P82" i="50"/>
  <c r="O82" i="50"/>
  <c r="N82" i="50"/>
  <c r="M82" i="50"/>
  <c r="L82" i="50"/>
  <c r="K82" i="50"/>
  <c r="J82" i="50"/>
  <c r="I82" i="50"/>
  <c r="H82" i="50"/>
  <c r="S81" i="50"/>
  <c r="R81" i="50"/>
  <c r="Q81" i="50"/>
  <c r="P81" i="50"/>
  <c r="O81" i="50"/>
  <c r="N81" i="50"/>
  <c r="M81" i="50"/>
  <c r="L81" i="50"/>
  <c r="K81" i="50"/>
  <c r="J81" i="50"/>
  <c r="I81" i="50"/>
  <c r="H81" i="50"/>
  <c r="S80" i="50"/>
  <c r="R80" i="50"/>
  <c r="Q80" i="50"/>
  <c r="P80" i="50"/>
  <c r="O80" i="50"/>
  <c r="N80" i="50"/>
  <c r="M80" i="50"/>
  <c r="L80" i="50"/>
  <c r="K80" i="50"/>
  <c r="J80" i="50"/>
  <c r="I80" i="50"/>
  <c r="H80" i="50"/>
  <c r="S78" i="50"/>
  <c r="R78" i="50"/>
  <c r="Q78" i="50"/>
  <c r="P78" i="50"/>
  <c r="O78" i="50"/>
  <c r="N78" i="50"/>
  <c r="M78" i="50"/>
  <c r="L78" i="50"/>
  <c r="K78" i="50"/>
  <c r="J78" i="50"/>
  <c r="I78" i="50"/>
  <c r="H78" i="50"/>
  <c r="S77" i="50"/>
  <c r="R77" i="50"/>
  <c r="Q77" i="50"/>
  <c r="P77" i="50"/>
  <c r="O77" i="50"/>
  <c r="N77" i="50"/>
  <c r="M77" i="50"/>
  <c r="L77" i="50"/>
  <c r="K77" i="50"/>
  <c r="J77" i="50"/>
  <c r="I77" i="50"/>
  <c r="H77" i="50"/>
  <c r="S76" i="50"/>
  <c r="R76" i="50"/>
  <c r="Q76" i="50"/>
  <c r="P76" i="50"/>
  <c r="O76" i="50"/>
  <c r="N76" i="50"/>
  <c r="M76" i="50"/>
  <c r="L76" i="50"/>
  <c r="K76" i="50"/>
  <c r="J76" i="50"/>
  <c r="I76" i="50"/>
  <c r="H76" i="50"/>
  <c r="S74" i="50"/>
  <c r="R74" i="50"/>
  <c r="Q74" i="50"/>
  <c r="P74" i="50"/>
  <c r="O74" i="50"/>
  <c r="N74" i="50"/>
  <c r="M74" i="50"/>
  <c r="L74" i="50"/>
  <c r="K74" i="50"/>
  <c r="J74" i="50"/>
  <c r="I74" i="50"/>
  <c r="H74" i="50"/>
  <c r="S73" i="50"/>
  <c r="R73" i="50"/>
  <c r="Q73" i="50"/>
  <c r="P73" i="50"/>
  <c r="O73" i="50"/>
  <c r="N73" i="50"/>
  <c r="M73" i="50"/>
  <c r="L73" i="50"/>
  <c r="K73" i="50"/>
  <c r="J73" i="50"/>
  <c r="I73" i="50"/>
  <c r="H73" i="50"/>
  <c r="S70" i="50"/>
  <c r="R70" i="50"/>
  <c r="Q70" i="50"/>
  <c r="P70" i="50"/>
  <c r="O70" i="50"/>
  <c r="N70" i="50"/>
  <c r="M70" i="50"/>
  <c r="L70" i="50"/>
  <c r="K70" i="50"/>
  <c r="J70" i="50"/>
  <c r="I70" i="50"/>
  <c r="H70" i="50"/>
  <c r="S69" i="50"/>
  <c r="R69" i="50"/>
  <c r="Q69" i="50"/>
  <c r="P69" i="50"/>
  <c r="O69" i="50"/>
  <c r="N69" i="50"/>
  <c r="M69" i="50"/>
  <c r="L69" i="50"/>
  <c r="K69" i="50"/>
  <c r="J69" i="50"/>
  <c r="I69" i="50"/>
  <c r="H69" i="50"/>
  <c r="S68" i="50"/>
  <c r="R68" i="50"/>
  <c r="Q68" i="50"/>
  <c r="P68" i="50"/>
  <c r="O68" i="50"/>
  <c r="N68" i="50"/>
  <c r="M68" i="50"/>
  <c r="L68" i="50"/>
  <c r="K68" i="50"/>
  <c r="J68" i="50"/>
  <c r="I68" i="50"/>
  <c r="H68" i="50"/>
  <c r="S197" i="51"/>
  <c r="R197" i="51"/>
  <c r="Q197" i="51"/>
  <c r="P197" i="51"/>
  <c r="O197" i="51"/>
  <c r="N197" i="51"/>
  <c r="M197" i="51"/>
  <c r="L197" i="51"/>
  <c r="K197" i="51"/>
  <c r="J197" i="51"/>
  <c r="I197" i="51"/>
  <c r="H197" i="51"/>
  <c r="S196" i="51"/>
  <c r="R196" i="51"/>
  <c r="Q196" i="51"/>
  <c r="P196" i="51"/>
  <c r="O196" i="51"/>
  <c r="N196" i="51"/>
  <c r="M196" i="51"/>
  <c r="L196" i="51"/>
  <c r="K196" i="51"/>
  <c r="J196" i="51"/>
  <c r="I196" i="51"/>
  <c r="H196" i="51"/>
  <c r="S195" i="51"/>
  <c r="R195" i="51"/>
  <c r="Q195" i="51"/>
  <c r="P195" i="51"/>
  <c r="O195" i="51"/>
  <c r="N195" i="51"/>
  <c r="M195" i="51"/>
  <c r="L195" i="51"/>
  <c r="K195" i="51"/>
  <c r="J195" i="51"/>
  <c r="I195" i="51"/>
  <c r="H195" i="51"/>
  <c r="S194" i="51"/>
  <c r="R194" i="51"/>
  <c r="Q194" i="51"/>
  <c r="P194" i="51"/>
  <c r="O194" i="51"/>
  <c r="N194" i="51"/>
  <c r="M194" i="51"/>
  <c r="L194" i="51"/>
  <c r="K194" i="51"/>
  <c r="J194" i="51"/>
  <c r="I194" i="51"/>
  <c r="H194" i="51"/>
  <c r="S193" i="51"/>
  <c r="R193" i="51"/>
  <c r="Q193" i="51"/>
  <c r="P193" i="51"/>
  <c r="O193" i="51"/>
  <c r="N193" i="51"/>
  <c r="M193" i="51"/>
  <c r="L193" i="51"/>
  <c r="K193" i="51"/>
  <c r="J193" i="51"/>
  <c r="I193" i="51"/>
  <c r="H193" i="51"/>
  <c r="S192" i="51"/>
  <c r="R192" i="51"/>
  <c r="Q192" i="51"/>
  <c r="P192" i="51"/>
  <c r="O192" i="51"/>
  <c r="N192" i="51"/>
  <c r="M192" i="51"/>
  <c r="L192" i="51"/>
  <c r="K192" i="51"/>
  <c r="J192" i="51"/>
  <c r="I192" i="51"/>
  <c r="H192" i="51"/>
  <c r="S191" i="51"/>
  <c r="R191" i="51"/>
  <c r="Q191" i="51"/>
  <c r="P191" i="51"/>
  <c r="O191" i="51"/>
  <c r="N191" i="51"/>
  <c r="M191" i="51"/>
  <c r="L191" i="51"/>
  <c r="K191" i="51"/>
  <c r="J191" i="51"/>
  <c r="I191" i="51"/>
  <c r="H191" i="51"/>
  <c r="S190" i="51"/>
  <c r="R190" i="51"/>
  <c r="Q190" i="51"/>
  <c r="P190" i="51"/>
  <c r="O190" i="51"/>
  <c r="N190" i="51"/>
  <c r="M190" i="51"/>
  <c r="L190" i="51"/>
  <c r="K190" i="51"/>
  <c r="J190" i="51"/>
  <c r="I190" i="51"/>
  <c r="H190" i="51"/>
  <c r="S188" i="51"/>
  <c r="R188" i="51"/>
  <c r="Q188" i="51"/>
  <c r="P188" i="51"/>
  <c r="O188" i="51"/>
  <c r="N188" i="51"/>
  <c r="M188" i="51"/>
  <c r="L188" i="51"/>
  <c r="K188" i="51"/>
  <c r="J188" i="51"/>
  <c r="I188" i="51"/>
  <c r="H188" i="51"/>
  <c r="S187" i="51"/>
  <c r="R187" i="51"/>
  <c r="Q187" i="51"/>
  <c r="P187" i="51"/>
  <c r="O187" i="51"/>
  <c r="N187" i="51"/>
  <c r="M187" i="51"/>
  <c r="L187" i="51"/>
  <c r="K187" i="51"/>
  <c r="J187" i="51"/>
  <c r="I187" i="51"/>
  <c r="H187" i="51"/>
  <c r="S186" i="51"/>
  <c r="R186" i="51"/>
  <c r="Q186" i="51"/>
  <c r="P186" i="51"/>
  <c r="O186" i="51"/>
  <c r="N186" i="51"/>
  <c r="M186" i="51"/>
  <c r="L186" i="51"/>
  <c r="K186" i="51"/>
  <c r="J186" i="51"/>
  <c r="I186" i="51"/>
  <c r="H186" i="51"/>
  <c r="S185" i="51"/>
  <c r="R185" i="51"/>
  <c r="Q185" i="51"/>
  <c r="P185" i="51"/>
  <c r="O185" i="51"/>
  <c r="N185" i="51"/>
  <c r="M185" i="51"/>
  <c r="L185" i="51"/>
  <c r="K185" i="51"/>
  <c r="J185" i="51"/>
  <c r="I185" i="51"/>
  <c r="H185" i="51"/>
  <c r="S184" i="51"/>
  <c r="R184" i="51"/>
  <c r="Q184" i="51"/>
  <c r="P184" i="51"/>
  <c r="O184" i="51"/>
  <c r="N184" i="51"/>
  <c r="M184" i="51"/>
  <c r="L184" i="51"/>
  <c r="K184" i="51"/>
  <c r="J184" i="51"/>
  <c r="I184" i="51"/>
  <c r="H184" i="51"/>
  <c r="S183" i="51"/>
  <c r="R183" i="51"/>
  <c r="Q183" i="51"/>
  <c r="P183" i="51"/>
  <c r="O183" i="51"/>
  <c r="N183" i="51"/>
  <c r="M183" i="51"/>
  <c r="L183" i="51"/>
  <c r="K183" i="51"/>
  <c r="J183" i="51"/>
  <c r="I183" i="51"/>
  <c r="H183" i="51"/>
  <c r="S182" i="51"/>
  <c r="R182" i="51"/>
  <c r="Q182" i="51"/>
  <c r="P182" i="51"/>
  <c r="O182" i="51"/>
  <c r="N182" i="51"/>
  <c r="M182" i="51"/>
  <c r="L182" i="51"/>
  <c r="K182" i="51"/>
  <c r="J182" i="51"/>
  <c r="I182" i="51"/>
  <c r="H182" i="51"/>
  <c r="S181" i="51"/>
  <c r="R181" i="51"/>
  <c r="Q181" i="51"/>
  <c r="P181" i="51"/>
  <c r="O181" i="51"/>
  <c r="N181" i="51"/>
  <c r="M181" i="51"/>
  <c r="L181" i="51"/>
  <c r="K181" i="51"/>
  <c r="J181" i="51"/>
  <c r="I181" i="51"/>
  <c r="H181" i="51"/>
  <c r="S180" i="51"/>
  <c r="R180" i="51"/>
  <c r="Q180" i="51"/>
  <c r="P180" i="51"/>
  <c r="O180" i="51"/>
  <c r="N180" i="51"/>
  <c r="M180" i="51"/>
  <c r="L180" i="51"/>
  <c r="K180" i="51"/>
  <c r="J180" i="51"/>
  <c r="I180" i="51"/>
  <c r="H180" i="51"/>
  <c r="S179" i="51"/>
  <c r="R179" i="51"/>
  <c r="Q179" i="51"/>
  <c r="P179" i="51"/>
  <c r="O179" i="51"/>
  <c r="N179" i="51"/>
  <c r="M179" i="51"/>
  <c r="L179" i="51"/>
  <c r="K179" i="51"/>
  <c r="J179" i="51"/>
  <c r="I179" i="51"/>
  <c r="H179" i="51"/>
  <c r="S178" i="51"/>
  <c r="R178" i="51"/>
  <c r="Q178" i="51"/>
  <c r="P178" i="51"/>
  <c r="O178" i="51"/>
  <c r="N178" i="51"/>
  <c r="M178" i="51"/>
  <c r="L178" i="51"/>
  <c r="K178" i="51"/>
  <c r="J178" i="51"/>
  <c r="I178" i="51"/>
  <c r="H178" i="51"/>
  <c r="S177" i="51"/>
  <c r="R177" i="51"/>
  <c r="Q177" i="51"/>
  <c r="P177" i="51"/>
  <c r="O177" i="51"/>
  <c r="N177" i="51"/>
  <c r="M177" i="51"/>
  <c r="L177" i="51"/>
  <c r="K177" i="51"/>
  <c r="J177" i="51"/>
  <c r="I177" i="51"/>
  <c r="H177" i="51"/>
  <c r="S176" i="51"/>
  <c r="R176" i="51"/>
  <c r="Q176" i="51"/>
  <c r="P176" i="51"/>
  <c r="O176" i="51"/>
  <c r="N176" i="51"/>
  <c r="M176" i="51"/>
  <c r="L176" i="51"/>
  <c r="K176" i="51"/>
  <c r="J176" i="51"/>
  <c r="I176" i="51"/>
  <c r="H176" i="51"/>
  <c r="S174" i="51"/>
  <c r="R174" i="51"/>
  <c r="Q174" i="51"/>
  <c r="P174" i="51"/>
  <c r="O174" i="51"/>
  <c r="N174" i="51"/>
  <c r="M174" i="51"/>
  <c r="L174" i="51"/>
  <c r="K174" i="51"/>
  <c r="J174" i="51"/>
  <c r="I174" i="51"/>
  <c r="H174" i="51"/>
  <c r="S173" i="51"/>
  <c r="R173" i="51"/>
  <c r="Q173" i="51"/>
  <c r="P173" i="51"/>
  <c r="O173" i="51"/>
  <c r="N173" i="51"/>
  <c r="M173" i="51"/>
  <c r="L173" i="51"/>
  <c r="K173" i="51"/>
  <c r="J173" i="51"/>
  <c r="I173" i="51"/>
  <c r="H173" i="51"/>
  <c r="S172" i="51"/>
  <c r="R172" i="51"/>
  <c r="Q172" i="51"/>
  <c r="P172" i="51"/>
  <c r="O172" i="51"/>
  <c r="N172" i="51"/>
  <c r="M172" i="51"/>
  <c r="L172" i="51"/>
  <c r="K172" i="51"/>
  <c r="J172" i="51"/>
  <c r="I172" i="51"/>
  <c r="H172" i="51"/>
  <c r="S170" i="51"/>
  <c r="R170" i="51"/>
  <c r="Q170" i="51"/>
  <c r="P170" i="51"/>
  <c r="O170" i="51"/>
  <c r="N170" i="51"/>
  <c r="M170" i="51"/>
  <c r="L170" i="51"/>
  <c r="K170" i="51"/>
  <c r="J170" i="51"/>
  <c r="I170" i="51"/>
  <c r="H170" i="51"/>
  <c r="S169" i="51"/>
  <c r="R169" i="51"/>
  <c r="Q169" i="51"/>
  <c r="P169" i="51"/>
  <c r="O169" i="51"/>
  <c r="N169" i="51"/>
  <c r="M169" i="51"/>
  <c r="L169" i="51"/>
  <c r="K169" i="51"/>
  <c r="J169" i="51"/>
  <c r="I169" i="51"/>
  <c r="H169" i="51"/>
  <c r="S168" i="51"/>
  <c r="R168" i="51"/>
  <c r="Q168" i="51"/>
  <c r="P168" i="51"/>
  <c r="O168" i="51"/>
  <c r="N168" i="51"/>
  <c r="M168" i="51"/>
  <c r="L168" i="51"/>
  <c r="K168" i="51"/>
  <c r="J168" i="51"/>
  <c r="I168" i="51"/>
  <c r="H168" i="51"/>
  <c r="S166" i="51"/>
  <c r="R166" i="51"/>
  <c r="Q166" i="51"/>
  <c r="P166" i="51"/>
  <c r="O166" i="51"/>
  <c r="N166" i="51"/>
  <c r="M166" i="51"/>
  <c r="L166" i="51"/>
  <c r="K166" i="51"/>
  <c r="J166" i="51"/>
  <c r="I166" i="51"/>
  <c r="H166" i="51"/>
  <c r="S165" i="51"/>
  <c r="R165" i="51"/>
  <c r="Q165" i="51"/>
  <c r="P165" i="51"/>
  <c r="O165" i="51"/>
  <c r="N165" i="51"/>
  <c r="M165" i="51"/>
  <c r="L165" i="51"/>
  <c r="K165" i="51"/>
  <c r="J165" i="51"/>
  <c r="I165" i="51"/>
  <c r="H165" i="51"/>
  <c r="S164" i="51"/>
  <c r="R164" i="51"/>
  <c r="Q164" i="51"/>
  <c r="P164" i="51"/>
  <c r="O164" i="51"/>
  <c r="N164" i="51"/>
  <c r="M164" i="51"/>
  <c r="L164" i="51"/>
  <c r="K164" i="51"/>
  <c r="J164" i="51"/>
  <c r="I164" i="51"/>
  <c r="H164" i="51"/>
  <c r="S162" i="51"/>
  <c r="R162" i="51"/>
  <c r="Q162" i="51"/>
  <c r="P162" i="51"/>
  <c r="O162" i="51"/>
  <c r="N162" i="51"/>
  <c r="M162" i="51"/>
  <c r="L162" i="51"/>
  <c r="K162" i="51"/>
  <c r="J162" i="51"/>
  <c r="I162" i="51"/>
  <c r="H162" i="51"/>
  <c r="S161" i="51"/>
  <c r="R161" i="51"/>
  <c r="Q161" i="51"/>
  <c r="P161" i="51"/>
  <c r="O161" i="51"/>
  <c r="N161" i="51"/>
  <c r="M161" i="51"/>
  <c r="L161" i="51"/>
  <c r="K161" i="51"/>
  <c r="J161" i="51"/>
  <c r="I161" i="51"/>
  <c r="H161" i="51"/>
  <c r="S155" i="51"/>
  <c r="R155" i="51"/>
  <c r="Q155" i="51"/>
  <c r="P155" i="51"/>
  <c r="O155" i="51"/>
  <c r="N155" i="51"/>
  <c r="M155" i="51"/>
  <c r="L155" i="51"/>
  <c r="K155" i="51"/>
  <c r="J155" i="51"/>
  <c r="I155" i="51"/>
  <c r="H155" i="51"/>
  <c r="S154" i="51"/>
  <c r="R154" i="51"/>
  <c r="Q154" i="51"/>
  <c r="P154" i="51"/>
  <c r="O154" i="51"/>
  <c r="N154" i="51"/>
  <c r="M154" i="51"/>
  <c r="L154" i="51"/>
  <c r="K154" i="51"/>
  <c r="J154" i="51"/>
  <c r="I154" i="51"/>
  <c r="H154" i="51"/>
  <c r="S148" i="51"/>
  <c r="R148" i="51"/>
  <c r="Q148" i="51"/>
  <c r="P148" i="51"/>
  <c r="O148" i="51"/>
  <c r="N148" i="51"/>
  <c r="M148" i="51"/>
  <c r="L148" i="51"/>
  <c r="K148" i="51"/>
  <c r="J148" i="51"/>
  <c r="I148" i="51"/>
  <c r="H148" i="51"/>
  <c r="S147" i="51"/>
  <c r="R147" i="51"/>
  <c r="Q147" i="51"/>
  <c r="P147" i="51"/>
  <c r="O147" i="51"/>
  <c r="N147" i="51"/>
  <c r="M147" i="51"/>
  <c r="L147" i="51"/>
  <c r="K147" i="51"/>
  <c r="J147" i="51"/>
  <c r="I147" i="51"/>
  <c r="H147" i="51"/>
  <c r="S145" i="51"/>
  <c r="R145" i="51"/>
  <c r="Q145" i="51"/>
  <c r="P145" i="51"/>
  <c r="O145" i="51"/>
  <c r="N145" i="51"/>
  <c r="M145" i="51"/>
  <c r="L145" i="51"/>
  <c r="K145" i="51"/>
  <c r="J145" i="51"/>
  <c r="I145" i="51"/>
  <c r="H145" i="51"/>
  <c r="S144" i="51"/>
  <c r="R144" i="51"/>
  <c r="Q144" i="51"/>
  <c r="P144" i="51"/>
  <c r="O144" i="51"/>
  <c r="N144" i="51"/>
  <c r="M144" i="51"/>
  <c r="L144" i="51"/>
  <c r="K144" i="51"/>
  <c r="J144" i="51"/>
  <c r="I144" i="51"/>
  <c r="H144" i="51"/>
  <c r="S143" i="51"/>
  <c r="R143" i="51"/>
  <c r="Q143" i="51"/>
  <c r="P143" i="51"/>
  <c r="O143" i="51"/>
  <c r="N143" i="51"/>
  <c r="M143" i="51"/>
  <c r="L143" i="51"/>
  <c r="K143" i="51"/>
  <c r="J143" i="51"/>
  <c r="I143" i="51"/>
  <c r="H143" i="51"/>
  <c r="S141" i="51"/>
  <c r="R141" i="51"/>
  <c r="Q141" i="51"/>
  <c r="P141" i="51"/>
  <c r="O141" i="51"/>
  <c r="N141" i="51"/>
  <c r="M141" i="51"/>
  <c r="L141" i="51"/>
  <c r="K141" i="51"/>
  <c r="J141" i="51"/>
  <c r="I141" i="51"/>
  <c r="H141" i="51"/>
  <c r="S140" i="51"/>
  <c r="R140" i="51"/>
  <c r="Q140" i="51"/>
  <c r="P140" i="51"/>
  <c r="O140" i="51"/>
  <c r="N140" i="51"/>
  <c r="M140" i="51"/>
  <c r="L140" i="51"/>
  <c r="K140" i="51"/>
  <c r="J140" i="51"/>
  <c r="I140" i="51"/>
  <c r="H140" i="51"/>
  <c r="S139" i="51"/>
  <c r="R139" i="51"/>
  <c r="Q139" i="51"/>
  <c r="P139" i="51"/>
  <c r="O139" i="51"/>
  <c r="N139" i="51"/>
  <c r="M139" i="51"/>
  <c r="L139" i="51"/>
  <c r="K139" i="51"/>
  <c r="J139" i="51"/>
  <c r="I139" i="51"/>
  <c r="H139" i="51"/>
  <c r="S138" i="51"/>
  <c r="R138" i="51"/>
  <c r="Q138" i="51"/>
  <c r="P138" i="51"/>
  <c r="O138" i="51"/>
  <c r="N138" i="51"/>
  <c r="M138" i="51"/>
  <c r="L138" i="51"/>
  <c r="K138" i="51"/>
  <c r="J138" i="51"/>
  <c r="I138" i="51"/>
  <c r="H138" i="51"/>
  <c r="S136" i="51"/>
  <c r="R136" i="51"/>
  <c r="Q136" i="51"/>
  <c r="P136" i="51"/>
  <c r="O136" i="51"/>
  <c r="N136" i="51"/>
  <c r="M136" i="51"/>
  <c r="L136" i="51"/>
  <c r="K136" i="51"/>
  <c r="J136" i="51"/>
  <c r="I136" i="51"/>
  <c r="H136" i="51"/>
  <c r="S135" i="51"/>
  <c r="R135" i="51"/>
  <c r="Q135" i="51"/>
  <c r="P135" i="51"/>
  <c r="O135" i="51"/>
  <c r="N135" i="51"/>
  <c r="M135" i="51"/>
  <c r="L135" i="51"/>
  <c r="K135" i="51"/>
  <c r="J135" i="51"/>
  <c r="I135" i="51"/>
  <c r="H135" i="51"/>
  <c r="S134" i="51"/>
  <c r="R134" i="51"/>
  <c r="Q134" i="51"/>
  <c r="P134" i="51"/>
  <c r="O134" i="51"/>
  <c r="N134" i="51"/>
  <c r="M134" i="51"/>
  <c r="L134" i="51"/>
  <c r="K134" i="51"/>
  <c r="J134" i="51"/>
  <c r="I134" i="51"/>
  <c r="H134" i="51"/>
  <c r="S133" i="51"/>
  <c r="R133" i="51"/>
  <c r="Q133" i="51"/>
  <c r="P133" i="51"/>
  <c r="O133" i="51"/>
  <c r="N133" i="51"/>
  <c r="M133" i="51"/>
  <c r="L133" i="51"/>
  <c r="K133" i="51"/>
  <c r="J133" i="51"/>
  <c r="I133" i="51"/>
  <c r="H133" i="51"/>
  <c r="S132" i="51"/>
  <c r="R132" i="51"/>
  <c r="Q132" i="51"/>
  <c r="P132" i="51"/>
  <c r="O132" i="51"/>
  <c r="N132" i="51"/>
  <c r="M132" i="51"/>
  <c r="L132" i="51"/>
  <c r="K132" i="51"/>
  <c r="J132" i="51"/>
  <c r="I132" i="51"/>
  <c r="H132" i="51"/>
  <c r="S131" i="51"/>
  <c r="R131" i="51"/>
  <c r="Q131" i="51"/>
  <c r="P131" i="51"/>
  <c r="O131" i="51"/>
  <c r="N131" i="51"/>
  <c r="M131" i="51"/>
  <c r="L131" i="51"/>
  <c r="K131" i="51"/>
  <c r="J131" i="51"/>
  <c r="I131" i="51"/>
  <c r="H131" i="51"/>
  <c r="S130" i="51"/>
  <c r="R130" i="51"/>
  <c r="Q130" i="51"/>
  <c r="P130" i="51"/>
  <c r="O130" i="51"/>
  <c r="N130" i="51"/>
  <c r="M130" i="51"/>
  <c r="L130" i="51"/>
  <c r="K130" i="51"/>
  <c r="J130" i="51"/>
  <c r="I130" i="51"/>
  <c r="H130" i="51"/>
  <c r="S129" i="51"/>
  <c r="R129" i="51"/>
  <c r="Q129" i="51"/>
  <c r="P129" i="51"/>
  <c r="O129" i="51"/>
  <c r="N129" i="51"/>
  <c r="M129" i="51"/>
  <c r="L129" i="51"/>
  <c r="K129" i="51"/>
  <c r="J129" i="51"/>
  <c r="I129" i="51"/>
  <c r="H129" i="51"/>
  <c r="S127" i="51"/>
  <c r="R127" i="51"/>
  <c r="Q127" i="51"/>
  <c r="P127" i="51"/>
  <c r="O127" i="51"/>
  <c r="N127" i="51"/>
  <c r="M127" i="51"/>
  <c r="L127" i="51"/>
  <c r="K127" i="51"/>
  <c r="J127" i="51"/>
  <c r="I127" i="51"/>
  <c r="H127" i="51"/>
  <c r="S126" i="51"/>
  <c r="R126" i="51"/>
  <c r="Q126" i="51"/>
  <c r="P126" i="51"/>
  <c r="O126" i="51"/>
  <c r="N126" i="51"/>
  <c r="M126" i="51"/>
  <c r="L126" i="51"/>
  <c r="K126" i="51"/>
  <c r="J126" i="51"/>
  <c r="I126" i="51"/>
  <c r="H126" i="51"/>
  <c r="S123" i="51"/>
  <c r="R123" i="51"/>
  <c r="Q123" i="51"/>
  <c r="P123" i="51"/>
  <c r="O123" i="51"/>
  <c r="N123" i="51"/>
  <c r="M123" i="51"/>
  <c r="L123" i="51"/>
  <c r="K123" i="51"/>
  <c r="J123" i="51"/>
  <c r="I123" i="51"/>
  <c r="H123" i="51"/>
  <c r="S122" i="51"/>
  <c r="R122" i="51"/>
  <c r="Q122" i="51"/>
  <c r="P122" i="51"/>
  <c r="O122" i="51"/>
  <c r="N122" i="51"/>
  <c r="M122" i="51"/>
  <c r="L122" i="51"/>
  <c r="K122" i="51"/>
  <c r="J122" i="51"/>
  <c r="I122" i="51"/>
  <c r="H122" i="51"/>
  <c r="S121" i="51"/>
  <c r="R121" i="51"/>
  <c r="Q121" i="51"/>
  <c r="P121" i="51"/>
  <c r="O121" i="51"/>
  <c r="N121" i="51"/>
  <c r="M121" i="51"/>
  <c r="L121" i="51"/>
  <c r="K121" i="51"/>
  <c r="J121" i="51"/>
  <c r="I121" i="51"/>
  <c r="H121" i="51"/>
  <c r="S120" i="51"/>
  <c r="R120" i="51"/>
  <c r="Q120" i="51"/>
  <c r="P120" i="51"/>
  <c r="O120" i="51"/>
  <c r="N120" i="51"/>
  <c r="M120" i="51"/>
  <c r="L120" i="51"/>
  <c r="K120" i="51"/>
  <c r="J120" i="51"/>
  <c r="I120" i="51"/>
  <c r="H120" i="51"/>
  <c r="S119" i="51"/>
  <c r="R119" i="51"/>
  <c r="Q119" i="51"/>
  <c r="P119" i="51"/>
  <c r="O119" i="51"/>
  <c r="N119" i="51"/>
  <c r="M119" i="51"/>
  <c r="L119" i="51"/>
  <c r="K119" i="51"/>
  <c r="J119" i="51"/>
  <c r="I119" i="51"/>
  <c r="H119" i="51"/>
  <c r="S118" i="51"/>
  <c r="R118" i="51"/>
  <c r="Q118" i="51"/>
  <c r="P118" i="51"/>
  <c r="O118" i="51"/>
  <c r="N118" i="51"/>
  <c r="M118" i="51"/>
  <c r="L118" i="51"/>
  <c r="K118" i="51"/>
  <c r="J118" i="51"/>
  <c r="I118" i="51"/>
  <c r="H118" i="51"/>
  <c r="S117" i="51"/>
  <c r="R117" i="51"/>
  <c r="Q117" i="51"/>
  <c r="P117" i="51"/>
  <c r="O117" i="51"/>
  <c r="N117" i="51"/>
  <c r="M117" i="51"/>
  <c r="L117" i="51"/>
  <c r="K117" i="51"/>
  <c r="J117" i="51"/>
  <c r="I117" i="51"/>
  <c r="H117" i="51"/>
  <c r="S116" i="51"/>
  <c r="R116" i="51"/>
  <c r="Q116" i="51"/>
  <c r="P116" i="51"/>
  <c r="O116" i="51"/>
  <c r="N116" i="51"/>
  <c r="M116" i="51"/>
  <c r="L116" i="51"/>
  <c r="K116" i="51"/>
  <c r="J116" i="51"/>
  <c r="I116" i="51"/>
  <c r="H116" i="51"/>
  <c r="S115" i="51"/>
  <c r="R115" i="51"/>
  <c r="Q115" i="51"/>
  <c r="P115" i="51"/>
  <c r="O115" i="51"/>
  <c r="N115" i="51"/>
  <c r="M115" i="51"/>
  <c r="L115" i="51"/>
  <c r="K115" i="51"/>
  <c r="J115" i="51"/>
  <c r="I115" i="51"/>
  <c r="H115" i="51"/>
  <c r="S114" i="51"/>
  <c r="R114" i="51"/>
  <c r="Q114" i="51"/>
  <c r="P114" i="51"/>
  <c r="O114" i="51"/>
  <c r="N114" i="51"/>
  <c r="M114" i="51"/>
  <c r="L114" i="51"/>
  <c r="K114" i="51"/>
  <c r="J114" i="51"/>
  <c r="I114" i="51"/>
  <c r="H114" i="51"/>
  <c r="S112" i="51"/>
  <c r="R112" i="51"/>
  <c r="Q112" i="51"/>
  <c r="P112" i="51"/>
  <c r="O112" i="51"/>
  <c r="N112" i="51"/>
  <c r="M112" i="51"/>
  <c r="L112" i="51"/>
  <c r="K112" i="51"/>
  <c r="J112" i="51"/>
  <c r="I112" i="51"/>
  <c r="H112" i="51"/>
  <c r="S111" i="51"/>
  <c r="R111" i="51"/>
  <c r="Q111" i="51"/>
  <c r="P111" i="51"/>
  <c r="O111" i="51"/>
  <c r="N111" i="51"/>
  <c r="M111" i="51"/>
  <c r="L111" i="51"/>
  <c r="K111" i="51"/>
  <c r="J111" i="51"/>
  <c r="I111" i="51"/>
  <c r="H111" i="51"/>
  <c r="S110" i="51"/>
  <c r="R110" i="51"/>
  <c r="Q110" i="51"/>
  <c r="P110" i="51"/>
  <c r="O110" i="51"/>
  <c r="N110" i="51"/>
  <c r="M110" i="51"/>
  <c r="L110" i="51"/>
  <c r="K110" i="51"/>
  <c r="J110" i="51"/>
  <c r="I110" i="51"/>
  <c r="H110" i="51"/>
  <c r="S109" i="51"/>
  <c r="R109" i="51"/>
  <c r="Q109" i="51"/>
  <c r="P109" i="51"/>
  <c r="O109" i="51"/>
  <c r="N109" i="51"/>
  <c r="M109" i="51"/>
  <c r="L109" i="51"/>
  <c r="K109" i="51"/>
  <c r="J109" i="51"/>
  <c r="I109" i="51"/>
  <c r="H109" i="51"/>
  <c r="S108" i="51"/>
  <c r="R108" i="51"/>
  <c r="Q108" i="51"/>
  <c r="P108" i="51"/>
  <c r="O108" i="51"/>
  <c r="N108" i="51"/>
  <c r="M108" i="51"/>
  <c r="L108" i="51"/>
  <c r="K108" i="51"/>
  <c r="J108" i="51"/>
  <c r="I108" i="51"/>
  <c r="H108" i="51"/>
  <c r="S105" i="51"/>
  <c r="R105" i="51"/>
  <c r="Q105" i="51"/>
  <c r="P105" i="51"/>
  <c r="O105" i="51"/>
  <c r="N105" i="51"/>
  <c r="M105" i="51"/>
  <c r="L105" i="51"/>
  <c r="K105" i="51"/>
  <c r="J105" i="51"/>
  <c r="I105" i="51"/>
  <c r="H105" i="51"/>
  <c r="S104" i="51"/>
  <c r="R104" i="51"/>
  <c r="Q104" i="51"/>
  <c r="P104" i="51"/>
  <c r="O104" i="51"/>
  <c r="N104" i="51"/>
  <c r="M104" i="51"/>
  <c r="L104" i="51"/>
  <c r="K104" i="51"/>
  <c r="J104" i="51"/>
  <c r="I104" i="51"/>
  <c r="H104" i="51"/>
  <c r="S103" i="51"/>
  <c r="R103" i="51"/>
  <c r="Q103" i="51"/>
  <c r="P103" i="51"/>
  <c r="O103" i="51"/>
  <c r="N103" i="51"/>
  <c r="M103" i="51"/>
  <c r="L103" i="51"/>
  <c r="K103" i="51"/>
  <c r="J103" i="51"/>
  <c r="I103" i="51"/>
  <c r="H103" i="51"/>
  <c r="S102" i="51"/>
  <c r="R102" i="51"/>
  <c r="Q102" i="51"/>
  <c r="P102" i="51"/>
  <c r="O102" i="51"/>
  <c r="N102" i="51"/>
  <c r="M102" i="51"/>
  <c r="L102" i="51"/>
  <c r="K102" i="51"/>
  <c r="J102" i="51"/>
  <c r="I102" i="51"/>
  <c r="H102" i="51"/>
  <c r="S100" i="51"/>
  <c r="R100" i="51"/>
  <c r="Q100" i="51"/>
  <c r="P100" i="51"/>
  <c r="O100" i="51"/>
  <c r="N100" i="51"/>
  <c r="M100" i="51"/>
  <c r="L100" i="51"/>
  <c r="K100" i="51"/>
  <c r="J100" i="51"/>
  <c r="I100" i="51"/>
  <c r="H100" i="51"/>
  <c r="S99" i="51"/>
  <c r="R99" i="51"/>
  <c r="Q99" i="51"/>
  <c r="P99" i="51"/>
  <c r="O99" i="51"/>
  <c r="N99" i="51"/>
  <c r="M99" i="51"/>
  <c r="L99" i="51"/>
  <c r="K99" i="51"/>
  <c r="J99" i="51"/>
  <c r="I99" i="51"/>
  <c r="H99" i="51"/>
  <c r="S97" i="51"/>
  <c r="R97" i="51"/>
  <c r="Q97" i="51"/>
  <c r="P97" i="51"/>
  <c r="O97" i="51"/>
  <c r="N97" i="51"/>
  <c r="M97" i="51"/>
  <c r="L97" i="51"/>
  <c r="K97" i="51"/>
  <c r="J97" i="51"/>
  <c r="I97" i="51"/>
  <c r="H97" i="51"/>
  <c r="S96" i="51"/>
  <c r="R96" i="51"/>
  <c r="Q96" i="51"/>
  <c r="P96" i="51"/>
  <c r="O96" i="51"/>
  <c r="N96" i="51"/>
  <c r="M96" i="51"/>
  <c r="L96" i="51"/>
  <c r="K96" i="51"/>
  <c r="J96" i="51"/>
  <c r="I96" i="51"/>
  <c r="H96" i="51"/>
  <c r="S94" i="51"/>
  <c r="R94" i="51"/>
  <c r="Q94" i="51"/>
  <c r="P94" i="51"/>
  <c r="O94" i="51"/>
  <c r="N94" i="51"/>
  <c r="M94" i="51"/>
  <c r="L94" i="51"/>
  <c r="K94" i="51"/>
  <c r="J94" i="51"/>
  <c r="I94" i="51"/>
  <c r="H94" i="51"/>
  <c r="S93" i="51"/>
  <c r="R93" i="51"/>
  <c r="Q93" i="51"/>
  <c r="P93" i="51"/>
  <c r="O93" i="51"/>
  <c r="N93" i="51"/>
  <c r="M93" i="51"/>
  <c r="L93" i="51"/>
  <c r="K93" i="51"/>
  <c r="J93" i="51"/>
  <c r="I93" i="51"/>
  <c r="H93" i="51"/>
  <c r="S92" i="51"/>
  <c r="R92" i="51"/>
  <c r="Q92" i="51"/>
  <c r="P92" i="51"/>
  <c r="O92" i="51"/>
  <c r="N92" i="51"/>
  <c r="M92" i="51"/>
  <c r="L92" i="51"/>
  <c r="K92" i="51"/>
  <c r="J92" i="51"/>
  <c r="I92" i="51"/>
  <c r="H92" i="51"/>
  <c r="S91" i="51"/>
  <c r="R91" i="51"/>
  <c r="Q91" i="51"/>
  <c r="P91" i="51"/>
  <c r="O91" i="51"/>
  <c r="N91" i="51"/>
  <c r="M91" i="51"/>
  <c r="L91" i="51"/>
  <c r="K91" i="51"/>
  <c r="J91" i="51"/>
  <c r="I91" i="51"/>
  <c r="H91" i="51"/>
  <c r="S88" i="51"/>
  <c r="R88" i="51"/>
  <c r="Q88" i="51"/>
  <c r="P88" i="51"/>
  <c r="O88" i="51"/>
  <c r="N88" i="51"/>
  <c r="M88" i="51"/>
  <c r="L88" i="51"/>
  <c r="K88" i="51"/>
  <c r="J88" i="51"/>
  <c r="I88" i="51"/>
  <c r="H88" i="51"/>
  <c r="S87" i="51"/>
  <c r="R87" i="51"/>
  <c r="Q87" i="51"/>
  <c r="P87" i="51"/>
  <c r="O87" i="51"/>
  <c r="N87" i="51"/>
  <c r="M87" i="51"/>
  <c r="L87" i="51"/>
  <c r="K87" i="51"/>
  <c r="J87" i="51"/>
  <c r="I87" i="51"/>
  <c r="H87" i="51"/>
  <c r="S86" i="51"/>
  <c r="R86" i="51"/>
  <c r="Q86" i="51"/>
  <c r="P86" i="51"/>
  <c r="O86" i="51"/>
  <c r="N86" i="51"/>
  <c r="M86" i="51"/>
  <c r="L86" i="51"/>
  <c r="K86" i="51"/>
  <c r="J86" i="51"/>
  <c r="I86" i="51"/>
  <c r="H86" i="51"/>
  <c r="S85" i="51"/>
  <c r="R85" i="51"/>
  <c r="Q85" i="51"/>
  <c r="P85" i="51"/>
  <c r="O85" i="51"/>
  <c r="N85" i="51"/>
  <c r="M85" i="51"/>
  <c r="L85" i="51"/>
  <c r="K85" i="51"/>
  <c r="J85" i="51"/>
  <c r="I85" i="51"/>
  <c r="H85" i="51"/>
  <c r="S84" i="51"/>
  <c r="R84" i="51"/>
  <c r="Q84" i="51"/>
  <c r="P84" i="51"/>
  <c r="O84" i="51"/>
  <c r="N84" i="51"/>
  <c r="M84" i="51"/>
  <c r="L84" i="51"/>
  <c r="K84" i="51"/>
  <c r="J84" i="51"/>
  <c r="I84" i="51"/>
  <c r="H84" i="51"/>
  <c r="S83" i="51"/>
  <c r="R83" i="51"/>
  <c r="Q83" i="51"/>
  <c r="P83" i="51"/>
  <c r="O83" i="51"/>
  <c r="N83" i="51"/>
  <c r="M83" i="51"/>
  <c r="L83" i="51"/>
  <c r="K83" i="51"/>
  <c r="J83" i="51"/>
  <c r="I83" i="51"/>
  <c r="H83" i="51"/>
  <c r="S82" i="51"/>
  <c r="R82" i="51"/>
  <c r="Q82" i="51"/>
  <c r="P82" i="51"/>
  <c r="O82" i="51"/>
  <c r="N82" i="51"/>
  <c r="M82" i="51"/>
  <c r="L82" i="51"/>
  <c r="K82" i="51"/>
  <c r="J82" i="51"/>
  <c r="I82" i="51"/>
  <c r="H82" i="51"/>
  <c r="S81" i="51"/>
  <c r="R81" i="51"/>
  <c r="Q81" i="51"/>
  <c r="P81" i="51"/>
  <c r="O81" i="51"/>
  <c r="N81" i="51"/>
  <c r="M81" i="51"/>
  <c r="L81" i="51"/>
  <c r="K81" i="51"/>
  <c r="J81" i="51"/>
  <c r="I81" i="51"/>
  <c r="H81" i="51"/>
  <c r="S80" i="51"/>
  <c r="R80" i="51"/>
  <c r="Q80" i="51"/>
  <c r="P80" i="51"/>
  <c r="O80" i="51"/>
  <c r="N80" i="51"/>
  <c r="M80" i="51"/>
  <c r="L80" i="51"/>
  <c r="K80" i="51"/>
  <c r="J80" i="51"/>
  <c r="I80" i="51"/>
  <c r="H80" i="51"/>
  <c r="S78" i="51"/>
  <c r="R78" i="51"/>
  <c r="Q78" i="51"/>
  <c r="P78" i="51"/>
  <c r="O78" i="51"/>
  <c r="N78" i="51"/>
  <c r="M78" i="51"/>
  <c r="L78" i="51"/>
  <c r="K78" i="51"/>
  <c r="J78" i="51"/>
  <c r="I78" i="51"/>
  <c r="H78" i="51"/>
  <c r="S77" i="51"/>
  <c r="R77" i="51"/>
  <c r="Q77" i="51"/>
  <c r="P77" i="51"/>
  <c r="O77" i="51"/>
  <c r="N77" i="51"/>
  <c r="M77" i="51"/>
  <c r="L77" i="51"/>
  <c r="K77" i="51"/>
  <c r="J77" i="51"/>
  <c r="I77" i="51"/>
  <c r="H77" i="51"/>
  <c r="S76" i="51"/>
  <c r="R76" i="51"/>
  <c r="Q76" i="51"/>
  <c r="P76" i="51"/>
  <c r="O76" i="51"/>
  <c r="N76" i="51"/>
  <c r="M76" i="51"/>
  <c r="L76" i="51"/>
  <c r="K76" i="51"/>
  <c r="J76" i="51"/>
  <c r="I76" i="51"/>
  <c r="H76" i="51"/>
  <c r="S74" i="51"/>
  <c r="R74" i="51"/>
  <c r="Q74" i="51"/>
  <c r="P74" i="51"/>
  <c r="O74" i="51"/>
  <c r="N74" i="51"/>
  <c r="M74" i="51"/>
  <c r="L74" i="51"/>
  <c r="K74" i="51"/>
  <c r="J74" i="51"/>
  <c r="I74" i="51"/>
  <c r="H74" i="51"/>
  <c r="S73" i="51"/>
  <c r="R73" i="51"/>
  <c r="Q73" i="51"/>
  <c r="P73" i="51"/>
  <c r="O73" i="51"/>
  <c r="N73" i="51"/>
  <c r="M73" i="51"/>
  <c r="L73" i="51"/>
  <c r="K73" i="51"/>
  <c r="J73" i="51"/>
  <c r="I73" i="51"/>
  <c r="H73" i="51"/>
  <c r="S70" i="51"/>
  <c r="R70" i="51"/>
  <c r="Q70" i="51"/>
  <c r="P70" i="51"/>
  <c r="O70" i="51"/>
  <c r="N70" i="51"/>
  <c r="M70" i="51"/>
  <c r="L70" i="51"/>
  <c r="K70" i="51"/>
  <c r="J70" i="51"/>
  <c r="I70" i="51"/>
  <c r="H70" i="51"/>
  <c r="S69" i="51"/>
  <c r="R69" i="51"/>
  <c r="Q69" i="51"/>
  <c r="P69" i="51"/>
  <c r="O69" i="51"/>
  <c r="N69" i="51"/>
  <c r="M69" i="51"/>
  <c r="L69" i="51"/>
  <c r="K69" i="51"/>
  <c r="J69" i="51"/>
  <c r="I69" i="51"/>
  <c r="H69" i="51"/>
  <c r="S68" i="51"/>
  <c r="R68" i="51"/>
  <c r="Q68" i="51"/>
  <c r="P68" i="51"/>
  <c r="O68" i="51"/>
  <c r="N68" i="51"/>
  <c r="M68" i="51"/>
  <c r="L68" i="51"/>
  <c r="K68" i="51"/>
  <c r="J68" i="51"/>
  <c r="I68" i="51"/>
  <c r="H68" i="51"/>
  <c r="S197" i="52"/>
  <c r="R197" i="52"/>
  <c r="Q197" i="52"/>
  <c r="P197" i="52"/>
  <c r="O197" i="52"/>
  <c r="N197" i="52"/>
  <c r="M197" i="52"/>
  <c r="L197" i="52"/>
  <c r="K197" i="52"/>
  <c r="J197" i="52"/>
  <c r="I197" i="52"/>
  <c r="H197" i="52"/>
  <c r="S196" i="52"/>
  <c r="R196" i="52"/>
  <c r="Q196" i="52"/>
  <c r="P196" i="52"/>
  <c r="O196" i="52"/>
  <c r="N196" i="52"/>
  <c r="M196" i="52"/>
  <c r="L196" i="52"/>
  <c r="K196" i="52"/>
  <c r="J196" i="52"/>
  <c r="I196" i="52"/>
  <c r="H196" i="52"/>
  <c r="S195" i="52"/>
  <c r="R195" i="52"/>
  <c r="Q195" i="52"/>
  <c r="P195" i="52"/>
  <c r="O195" i="52"/>
  <c r="N195" i="52"/>
  <c r="M195" i="52"/>
  <c r="L195" i="52"/>
  <c r="K195" i="52"/>
  <c r="J195" i="52"/>
  <c r="I195" i="52"/>
  <c r="H195" i="52"/>
  <c r="S194" i="52"/>
  <c r="R194" i="52"/>
  <c r="Q194" i="52"/>
  <c r="P194" i="52"/>
  <c r="O194" i="52"/>
  <c r="N194" i="52"/>
  <c r="M194" i="52"/>
  <c r="L194" i="52"/>
  <c r="K194" i="52"/>
  <c r="J194" i="52"/>
  <c r="I194" i="52"/>
  <c r="H194" i="52"/>
  <c r="S193" i="52"/>
  <c r="R193" i="52"/>
  <c r="Q193" i="52"/>
  <c r="P193" i="52"/>
  <c r="O193" i="52"/>
  <c r="N193" i="52"/>
  <c r="M193" i="52"/>
  <c r="L193" i="52"/>
  <c r="K193" i="52"/>
  <c r="J193" i="52"/>
  <c r="I193" i="52"/>
  <c r="H193" i="52"/>
  <c r="S192" i="52"/>
  <c r="R192" i="52"/>
  <c r="Q192" i="52"/>
  <c r="P192" i="52"/>
  <c r="O192" i="52"/>
  <c r="N192" i="52"/>
  <c r="M192" i="52"/>
  <c r="L192" i="52"/>
  <c r="K192" i="52"/>
  <c r="J192" i="52"/>
  <c r="I192" i="52"/>
  <c r="H192" i="52"/>
  <c r="S191" i="52"/>
  <c r="R191" i="52"/>
  <c r="Q191" i="52"/>
  <c r="P191" i="52"/>
  <c r="O191" i="52"/>
  <c r="N191" i="52"/>
  <c r="M191" i="52"/>
  <c r="L191" i="52"/>
  <c r="K191" i="52"/>
  <c r="J191" i="52"/>
  <c r="I191" i="52"/>
  <c r="H191" i="52"/>
  <c r="S190" i="52"/>
  <c r="R190" i="52"/>
  <c r="Q190" i="52"/>
  <c r="P190" i="52"/>
  <c r="O190" i="52"/>
  <c r="N190" i="52"/>
  <c r="M190" i="52"/>
  <c r="L190" i="52"/>
  <c r="K190" i="52"/>
  <c r="J190" i="52"/>
  <c r="I190" i="52"/>
  <c r="H190" i="52"/>
  <c r="S188" i="52"/>
  <c r="R188" i="52"/>
  <c r="Q188" i="52"/>
  <c r="P188" i="52"/>
  <c r="O188" i="52"/>
  <c r="N188" i="52"/>
  <c r="M188" i="52"/>
  <c r="L188" i="52"/>
  <c r="K188" i="52"/>
  <c r="J188" i="52"/>
  <c r="I188" i="52"/>
  <c r="H188" i="52"/>
  <c r="S187" i="52"/>
  <c r="R187" i="52"/>
  <c r="Q187" i="52"/>
  <c r="P187" i="52"/>
  <c r="O187" i="52"/>
  <c r="N187" i="52"/>
  <c r="M187" i="52"/>
  <c r="L187" i="52"/>
  <c r="K187" i="52"/>
  <c r="J187" i="52"/>
  <c r="I187" i="52"/>
  <c r="H187" i="52"/>
  <c r="S186" i="52"/>
  <c r="R186" i="52"/>
  <c r="Q186" i="52"/>
  <c r="P186" i="52"/>
  <c r="O186" i="52"/>
  <c r="N186" i="52"/>
  <c r="M186" i="52"/>
  <c r="L186" i="52"/>
  <c r="K186" i="52"/>
  <c r="J186" i="52"/>
  <c r="I186" i="52"/>
  <c r="H186" i="52"/>
  <c r="S185" i="52"/>
  <c r="R185" i="52"/>
  <c r="Q185" i="52"/>
  <c r="P185" i="52"/>
  <c r="O185" i="52"/>
  <c r="N185" i="52"/>
  <c r="M185" i="52"/>
  <c r="L185" i="52"/>
  <c r="K185" i="52"/>
  <c r="J185" i="52"/>
  <c r="I185" i="52"/>
  <c r="H185" i="52"/>
  <c r="S184" i="52"/>
  <c r="R184" i="52"/>
  <c r="Q184" i="52"/>
  <c r="P184" i="52"/>
  <c r="O184" i="52"/>
  <c r="N184" i="52"/>
  <c r="M184" i="52"/>
  <c r="L184" i="52"/>
  <c r="K184" i="52"/>
  <c r="J184" i="52"/>
  <c r="I184" i="52"/>
  <c r="H184" i="52"/>
  <c r="S183" i="52"/>
  <c r="R183" i="52"/>
  <c r="Q183" i="52"/>
  <c r="P183" i="52"/>
  <c r="O183" i="52"/>
  <c r="N183" i="52"/>
  <c r="M183" i="52"/>
  <c r="L183" i="52"/>
  <c r="K183" i="52"/>
  <c r="J183" i="52"/>
  <c r="I183" i="52"/>
  <c r="H183" i="52"/>
  <c r="S182" i="52"/>
  <c r="R182" i="52"/>
  <c r="Q182" i="52"/>
  <c r="P182" i="52"/>
  <c r="O182" i="52"/>
  <c r="N182" i="52"/>
  <c r="M182" i="52"/>
  <c r="L182" i="52"/>
  <c r="K182" i="52"/>
  <c r="J182" i="52"/>
  <c r="I182" i="52"/>
  <c r="H182" i="52"/>
  <c r="S181" i="52"/>
  <c r="R181" i="52"/>
  <c r="Q181" i="52"/>
  <c r="P181" i="52"/>
  <c r="O181" i="52"/>
  <c r="N181" i="52"/>
  <c r="M181" i="52"/>
  <c r="L181" i="52"/>
  <c r="K181" i="52"/>
  <c r="J181" i="52"/>
  <c r="I181" i="52"/>
  <c r="H181" i="52"/>
  <c r="S180" i="52"/>
  <c r="R180" i="52"/>
  <c r="Q180" i="52"/>
  <c r="P180" i="52"/>
  <c r="O180" i="52"/>
  <c r="N180" i="52"/>
  <c r="M180" i="52"/>
  <c r="L180" i="52"/>
  <c r="K180" i="52"/>
  <c r="J180" i="52"/>
  <c r="I180" i="52"/>
  <c r="H180" i="52"/>
  <c r="S179" i="52"/>
  <c r="R179" i="52"/>
  <c r="Q179" i="52"/>
  <c r="P179" i="52"/>
  <c r="O179" i="52"/>
  <c r="N179" i="52"/>
  <c r="M179" i="52"/>
  <c r="L179" i="52"/>
  <c r="K179" i="52"/>
  <c r="J179" i="52"/>
  <c r="I179" i="52"/>
  <c r="H179" i="52"/>
  <c r="S178" i="52"/>
  <c r="R178" i="52"/>
  <c r="Q178" i="52"/>
  <c r="P178" i="52"/>
  <c r="O178" i="52"/>
  <c r="N178" i="52"/>
  <c r="M178" i="52"/>
  <c r="L178" i="52"/>
  <c r="K178" i="52"/>
  <c r="J178" i="52"/>
  <c r="I178" i="52"/>
  <c r="H178" i="52"/>
  <c r="S177" i="52"/>
  <c r="R177" i="52"/>
  <c r="Q177" i="52"/>
  <c r="P177" i="52"/>
  <c r="O177" i="52"/>
  <c r="N177" i="52"/>
  <c r="M177" i="52"/>
  <c r="L177" i="52"/>
  <c r="K177" i="52"/>
  <c r="J177" i="52"/>
  <c r="I177" i="52"/>
  <c r="H177" i="52"/>
  <c r="S176" i="52"/>
  <c r="R176" i="52"/>
  <c r="Q176" i="52"/>
  <c r="P176" i="52"/>
  <c r="O176" i="52"/>
  <c r="N176" i="52"/>
  <c r="M176" i="52"/>
  <c r="L176" i="52"/>
  <c r="K176" i="52"/>
  <c r="J176" i="52"/>
  <c r="I176" i="52"/>
  <c r="H176" i="52"/>
  <c r="S174" i="52"/>
  <c r="R174" i="52"/>
  <c r="Q174" i="52"/>
  <c r="P174" i="52"/>
  <c r="O174" i="52"/>
  <c r="N174" i="52"/>
  <c r="M174" i="52"/>
  <c r="L174" i="52"/>
  <c r="K174" i="52"/>
  <c r="J174" i="52"/>
  <c r="I174" i="52"/>
  <c r="H174" i="52"/>
  <c r="S173" i="52"/>
  <c r="R173" i="52"/>
  <c r="Q173" i="52"/>
  <c r="P173" i="52"/>
  <c r="O173" i="52"/>
  <c r="N173" i="52"/>
  <c r="M173" i="52"/>
  <c r="L173" i="52"/>
  <c r="K173" i="52"/>
  <c r="J173" i="52"/>
  <c r="I173" i="52"/>
  <c r="H173" i="52"/>
  <c r="S172" i="52"/>
  <c r="R172" i="52"/>
  <c r="Q172" i="52"/>
  <c r="P172" i="52"/>
  <c r="O172" i="52"/>
  <c r="N172" i="52"/>
  <c r="M172" i="52"/>
  <c r="L172" i="52"/>
  <c r="K172" i="52"/>
  <c r="J172" i="52"/>
  <c r="I172" i="52"/>
  <c r="H172" i="52"/>
  <c r="S170" i="52"/>
  <c r="R170" i="52"/>
  <c r="Q170" i="52"/>
  <c r="P170" i="52"/>
  <c r="O170" i="52"/>
  <c r="N170" i="52"/>
  <c r="M170" i="52"/>
  <c r="L170" i="52"/>
  <c r="K170" i="52"/>
  <c r="J170" i="52"/>
  <c r="I170" i="52"/>
  <c r="H170" i="52"/>
  <c r="S169" i="52"/>
  <c r="R169" i="52"/>
  <c r="Q169" i="52"/>
  <c r="P169" i="52"/>
  <c r="O169" i="52"/>
  <c r="N169" i="52"/>
  <c r="M169" i="52"/>
  <c r="L169" i="52"/>
  <c r="K169" i="52"/>
  <c r="J169" i="52"/>
  <c r="I169" i="52"/>
  <c r="H169" i="52"/>
  <c r="S168" i="52"/>
  <c r="R168" i="52"/>
  <c r="Q168" i="52"/>
  <c r="P168" i="52"/>
  <c r="O168" i="52"/>
  <c r="N168" i="52"/>
  <c r="M168" i="52"/>
  <c r="L168" i="52"/>
  <c r="K168" i="52"/>
  <c r="J168" i="52"/>
  <c r="I168" i="52"/>
  <c r="H168" i="52"/>
  <c r="S166" i="52"/>
  <c r="R166" i="52"/>
  <c r="Q166" i="52"/>
  <c r="P166" i="52"/>
  <c r="O166" i="52"/>
  <c r="N166" i="52"/>
  <c r="M166" i="52"/>
  <c r="L166" i="52"/>
  <c r="K166" i="52"/>
  <c r="J166" i="52"/>
  <c r="I166" i="52"/>
  <c r="H166" i="52"/>
  <c r="S165" i="52"/>
  <c r="R165" i="52"/>
  <c r="Q165" i="52"/>
  <c r="P165" i="52"/>
  <c r="O165" i="52"/>
  <c r="N165" i="52"/>
  <c r="M165" i="52"/>
  <c r="L165" i="52"/>
  <c r="K165" i="52"/>
  <c r="J165" i="52"/>
  <c r="I165" i="52"/>
  <c r="H165" i="52"/>
  <c r="S164" i="52"/>
  <c r="R164" i="52"/>
  <c r="Q164" i="52"/>
  <c r="P164" i="52"/>
  <c r="O164" i="52"/>
  <c r="N164" i="52"/>
  <c r="M164" i="52"/>
  <c r="L164" i="52"/>
  <c r="K164" i="52"/>
  <c r="J164" i="52"/>
  <c r="I164" i="52"/>
  <c r="H164" i="52"/>
  <c r="S162" i="52"/>
  <c r="R162" i="52"/>
  <c r="Q162" i="52"/>
  <c r="P162" i="52"/>
  <c r="O162" i="52"/>
  <c r="N162" i="52"/>
  <c r="M162" i="52"/>
  <c r="L162" i="52"/>
  <c r="K162" i="52"/>
  <c r="J162" i="52"/>
  <c r="I162" i="52"/>
  <c r="H162" i="52"/>
  <c r="S161" i="52"/>
  <c r="R161" i="52"/>
  <c r="Q161" i="52"/>
  <c r="P161" i="52"/>
  <c r="O161" i="52"/>
  <c r="N161" i="52"/>
  <c r="M161" i="52"/>
  <c r="L161" i="52"/>
  <c r="K161" i="52"/>
  <c r="J161" i="52"/>
  <c r="I161" i="52"/>
  <c r="H161" i="52"/>
  <c r="S155" i="52"/>
  <c r="R155" i="52"/>
  <c r="Q155" i="52"/>
  <c r="P155" i="52"/>
  <c r="O155" i="52"/>
  <c r="N155" i="52"/>
  <c r="M155" i="52"/>
  <c r="L155" i="52"/>
  <c r="K155" i="52"/>
  <c r="J155" i="52"/>
  <c r="I155" i="52"/>
  <c r="H155" i="52"/>
  <c r="S154" i="52"/>
  <c r="R154" i="52"/>
  <c r="Q154" i="52"/>
  <c r="P154" i="52"/>
  <c r="O154" i="52"/>
  <c r="N154" i="52"/>
  <c r="M154" i="52"/>
  <c r="L154" i="52"/>
  <c r="K154" i="52"/>
  <c r="J154" i="52"/>
  <c r="I154" i="52"/>
  <c r="H154" i="52"/>
  <c r="S148" i="52"/>
  <c r="R148" i="52"/>
  <c r="Q148" i="52"/>
  <c r="P148" i="52"/>
  <c r="O148" i="52"/>
  <c r="N148" i="52"/>
  <c r="M148" i="52"/>
  <c r="L148" i="52"/>
  <c r="K148" i="52"/>
  <c r="J148" i="52"/>
  <c r="I148" i="52"/>
  <c r="H148" i="52"/>
  <c r="S147" i="52"/>
  <c r="R147" i="52"/>
  <c r="Q147" i="52"/>
  <c r="P147" i="52"/>
  <c r="O147" i="52"/>
  <c r="N147" i="52"/>
  <c r="M147" i="52"/>
  <c r="L147" i="52"/>
  <c r="K147" i="52"/>
  <c r="J147" i="52"/>
  <c r="I147" i="52"/>
  <c r="H147" i="52"/>
  <c r="S145" i="52"/>
  <c r="R145" i="52"/>
  <c r="Q145" i="52"/>
  <c r="P145" i="52"/>
  <c r="O145" i="52"/>
  <c r="N145" i="52"/>
  <c r="M145" i="52"/>
  <c r="L145" i="52"/>
  <c r="K145" i="52"/>
  <c r="J145" i="52"/>
  <c r="I145" i="52"/>
  <c r="H145" i="52"/>
  <c r="S144" i="52"/>
  <c r="R144" i="52"/>
  <c r="Q144" i="52"/>
  <c r="P144" i="52"/>
  <c r="O144" i="52"/>
  <c r="N144" i="52"/>
  <c r="M144" i="52"/>
  <c r="L144" i="52"/>
  <c r="K144" i="52"/>
  <c r="J144" i="52"/>
  <c r="I144" i="52"/>
  <c r="H144" i="52"/>
  <c r="S143" i="52"/>
  <c r="R143" i="52"/>
  <c r="Q143" i="52"/>
  <c r="P143" i="52"/>
  <c r="O143" i="52"/>
  <c r="N143" i="52"/>
  <c r="M143" i="52"/>
  <c r="L143" i="52"/>
  <c r="K143" i="52"/>
  <c r="J143" i="52"/>
  <c r="I143" i="52"/>
  <c r="H143" i="52"/>
  <c r="S141" i="52"/>
  <c r="R141" i="52"/>
  <c r="Q141" i="52"/>
  <c r="P141" i="52"/>
  <c r="O141" i="52"/>
  <c r="N141" i="52"/>
  <c r="M141" i="52"/>
  <c r="L141" i="52"/>
  <c r="K141" i="52"/>
  <c r="J141" i="52"/>
  <c r="I141" i="52"/>
  <c r="H141" i="52"/>
  <c r="S140" i="52"/>
  <c r="R140" i="52"/>
  <c r="Q140" i="52"/>
  <c r="P140" i="52"/>
  <c r="O140" i="52"/>
  <c r="N140" i="52"/>
  <c r="M140" i="52"/>
  <c r="L140" i="52"/>
  <c r="K140" i="52"/>
  <c r="J140" i="52"/>
  <c r="I140" i="52"/>
  <c r="H140" i="52"/>
  <c r="S139" i="52"/>
  <c r="R139" i="52"/>
  <c r="Q139" i="52"/>
  <c r="P139" i="52"/>
  <c r="O139" i="52"/>
  <c r="N139" i="52"/>
  <c r="M139" i="52"/>
  <c r="L139" i="52"/>
  <c r="K139" i="52"/>
  <c r="J139" i="52"/>
  <c r="I139" i="52"/>
  <c r="H139" i="52"/>
  <c r="S138" i="52"/>
  <c r="R138" i="52"/>
  <c r="Q138" i="52"/>
  <c r="P138" i="52"/>
  <c r="O138" i="52"/>
  <c r="N138" i="52"/>
  <c r="M138" i="52"/>
  <c r="L138" i="52"/>
  <c r="K138" i="52"/>
  <c r="J138" i="52"/>
  <c r="I138" i="52"/>
  <c r="H138" i="52"/>
  <c r="S136" i="52"/>
  <c r="R136" i="52"/>
  <c r="Q136" i="52"/>
  <c r="P136" i="52"/>
  <c r="O136" i="52"/>
  <c r="N136" i="52"/>
  <c r="M136" i="52"/>
  <c r="L136" i="52"/>
  <c r="K136" i="52"/>
  <c r="J136" i="52"/>
  <c r="I136" i="52"/>
  <c r="H136" i="52"/>
  <c r="S135" i="52"/>
  <c r="R135" i="52"/>
  <c r="Q135" i="52"/>
  <c r="P135" i="52"/>
  <c r="O135" i="52"/>
  <c r="N135" i="52"/>
  <c r="M135" i="52"/>
  <c r="L135" i="52"/>
  <c r="K135" i="52"/>
  <c r="J135" i="52"/>
  <c r="I135" i="52"/>
  <c r="H135" i="52"/>
  <c r="S134" i="52"/>
  <c r="R134" i="52"/>
  <c r="Q134" i="52"/>
  <c r="P134" i="52"/>
  <c r="O134" i="52"/>
  <c r="N134" i="52"/>
  <c r="M134" i="52"/>
  <c r="L134" i="52"/>
  <c r="K134" i="52"/>
  <c r="J134" i="52"/>
  <c r="I134" i="52"/>
  <c r="H134" i="52"/>
  <c r="S133" i="52"/>
  <c r="R133" i="52"/>
  <c r="Q133" i="52"/>
  <c r="P133" i="52"/>
  <c r="O133" i="52"/>
  <c r="N133" i="52"/>
  <c r="M133" i="52"/>
  <c r="L133" i="52"/>
  <c r="K133" i="52"/>
  <c r="J133" i="52"/>
  <c r="I133" i="52"/>
  <c r="H133" i="52"/>
  <c r="S132" i="52"/>
  <c r="R132" i="52"/>
  <c r="Q132" i="52"/>
  <c r="P132" i="52"/>
  <c r="O132" i="52"/>
  <c r="N132" i="52"/>
  <c r="M132" i="52"/>
  <c r="L132" i="52"/>
  <c r="K132" i="52"/>
  <c r="J132" i="52"/>
  <c r="I132" i="52"/>
  <c r="H132" i="52"/>
  <c r="S131" i="52"/>
  <c r="R131" i="52"/>
  <c r="Q131" i="52"/>
  <c r="P131" i="52"/>
  <c r="O131" i="52"/>
  <c r="N131" i="52"/>
  <c r="M131" i="52"/>
  <c r="L131" i="52"/>
  <c r="K131" i="52"/>
  <c r="J131" i="52"/>
  <c r="I131" i="52"/>
  <c r="H131" i="52"/>
  <c r="S130" i="52"/>
  <c r="R130" i="52"/>
  <c r="Q130" i="52"/>
  <c r="P130" i="52"/>
  <c r="O130" i="52"/>
  <c r="N130" i="52"/>
  <c r="M130" i="52"/>
  <c r="L130" i="52"/>
  <c r="K130" i="52"/>
  <c r="J130" i="52"/>
  <c r="I130" i="52"/>
  <c r="H130" i="52"/>
  <c r="S129" i="52"/>
  <c r="R129" i="52"/>
  <c r="Q129" i="52"/>
  <c r="P129" i="52"/>
  <c r="O129" i="52"/>
  <c r="N129" i="52"/>
  <c r="M129" i="52"/>
  <c r="L129" i="52"/>
  <c r="K129" i="52"/>
  <c r="J129" i="52"/>
  <c r="I129" i="52"/>
  <c r="H129" i="52"/>
  <c r="S127" i="52"/>
  <c r="R127" i="52"/>
  <c r="Q127" i="52"/>
  <c r="P127" i="52"/>
  <c r="O127" i="52"/>
  <c r="N127" i="52"/>
  <c r="M127" i="52"/>
  <c r="L127" i="52"/>
  <c r="K127" i="52"/>
  <c r="J127" i="52"/>
  <c r="I127" i="52"/>
  <c r="H127" i="52"/>
  <c r="S126" i="52"/>
  <c r="R126" i="52"/>
  <c r="Q126" i="52"/>
  <c r="P126" i="52"/>
  <c r="O126" i="52"/>
  <c r="N126" i="52"/>
  <c r="M126" i="52"/>
  <c r="L126" i="52"/>
  <c r="K126" i="52"/>
  <c r="J126" i="52"/>
  <c r="I126" i="52"/>
  <c r="H126" i="52"/>
  <c r="S123" i="52"/>
  <c r="R123" i="52"/>
  <c r="Q123" i="52"/>
  <c r="P123" i="52"/>
  <c r="O123" i="52"/>
  <c r="N123" i="52"/>
  <c r="M123" i="52"/>
  <c r="L123" i="52"/>
  <c r="K123" i="52"/>
  <c r="J123" i="52"/>
  <c r="I123" i="52"/>
  <c r="H123" i="52"/>
  <c r="S122" i="52"/>
  <c r="R122" i="52"/>
  <c r="Q122" i="52"/>
  <c r="P122" i="52"/>
  <c r="O122" i="52"/>
  <c r="N122" i="52"/>
  <c r="M122" i="52"/>
  <c r="L122" i="52"/>
  <c r="K122" i="52"/>
  <c r="J122" i="52"/>
  <c r="I122" i="52"/>
  <c r="H122" i="52"/>
  <c r="S121" i="52"/>
  <c r="R121" i="52"/>
  <c r="Q121" i="52"/>
  <c r="P121" i="52"/>
  <c r="O121" i="52"/>
  <c r="N121" i="52"/>
  <c r="M121" i="52"/>
  <c r="L121" i="52"/>
  <c r="K121" i="52"/>
  <c r="J121" i="52"/>
  <c r="I121" i="52"/>
  <c r="H121" i="52"/>
  <c r="S120" i="52"/>
  <c r="R120" i="52"/>
  <c r="Q120" i="52"/>
  <c r="P120" i="52"/>
  <c r="O120" i="52"/>
  <c r="N120" i="52"/>
  <c r="M120" i="52"/>
  <c r="L120" i="52"/>
  <c r="K120" i="52"/>
  <c r="J120" i="52"/>
  <c r="I120" i="52"/>
  <c r="H120" i="52"/>
  <c r="S119" i="52"/>
  <c r="R119" i="52"/>
  <c r="Q119" i="52"/>
  <c r="P119" i="52"/>
  <c r="O119" i="52"/>
  <c r="N119" i="52"/>
  <c r="M119" i="52"/>
  <c r="L119" i="52"/>
  <c r="K119" i="52"/>
  <c r="J119" i="52"/>
  <c r="I119" i="52"/>
  <c r="H119" i="52"/>
  <c r="S118" i="52"/>
  <c r="R118" i="52"/>
  <c r="Q118" i="52"/>
  <c r="P118" i="52"/>
  <c r="O118" i="52"/>
  <c r="N118" i="52"/>
  <c r="M118" i="52"/>
  <c r="L118" i="52"/>
  <c r="K118" i="52"/>
  <c r="J118" i="52"/>
  <c r="I118" i="52"/>
  <c r="H118" i="52"/>
  <c r="S117" i="52"/>
  <c r="R117" i="52"/>
  <c r="Q117" i="52"/>
  <c r="P117" i="52"/>
  <c r="O117" i="52"/>
  <c r="N117" i="52"/>
  <c r="M117" i="52"/>
  <c r="L117" i="52"/>
  <c r="K117" i="52"/>
  <c r="J117" i="52"/>
  <c r="I117" i="52"/>
  <c r="H117" i="52"/>
  <c r="S116" i="52"/>
  <c r="R116" i="52"/>
  <c r="Q116" i="52"/>
  <c r="P116" i="52"/>
  <c r="O116" i="52"/>
  <c r="N116" i="52"/>
  <c r="M116" i="52"/>
  <c r="L116" i="52"/>
  <c r="K116" i="52"/>
  <c r="J116" i="52"/>
  <c r="I116" i="52"/>
  <c r="H116" i="52"/>
  <c r="S115" i="52"/>
  <c r="R115" i="52"/>
  <c r="Q115" i="52"/>
  <c r="P115" i="52"/>
  <c r="O115" i="52"/>
  <c r="N115" i="52"/>
  <c r="M115" i="52"/>
  <c r="L115" i="52"/>
  <c r="K115" i="52"/>
  <c r="J115" i="52"/>
  <c r="I115" i="52"/>
  <c r="H115" i="52"/>
  <c r="S114" i="52"/>
  <c r="R114" i="52"/>
  <c r="Q114" i="52"/>
  <c r="P114" i="52"/>
  <c r="O114" i="52"/>
  <c r="N114" i="52"/>
  <c r="M114" i="52"/>
  <c r="L114" i="52"/>
  <c r="K114" i="52"/>
  <c r="J114" i="52"/>
  <c r="I114" i="52"/>
  <c r="H114" i="52"/>
  <c r="S112" i="52"/>
  <c r="R112" i="52"/>
  <c r="Q112" i="52"/>
  <c r="P112" i="52"/>
  <c r="O112" i="52"/>
  <c r="N112" i="52"/>
  <c r="M112" i="52"/>
  <c r="L112" i="52"/>
  <c r="K112" i="52"/>
  <c r="J112" i="52"/>
  <c r="I112" i="52"/>
  <c r="H112" i="52"/>
  <c r="S111" i="52"/>
  <c r="R111" i="52"/>
  <c r="Q111" i="52"/>
  <c r="P111" i="52"/>
  <c r="O111" i="52"/>
  <c r="N111" i="52"/>
  <c r="M111" i="52"/>
  <c r="L111" i="52"/>
  <c r="K111" i="52"/>
  <c r="J111" i="52"/>
  <c r="I111" i="52"/>
  <c r="H111" i="52"/>
  <c r="S110" i="52"/>
  <c r="R110" i="52"/>
  <c r="Q110" i="52"/>
  <c r="P110" i="52"/>
  <c r="O110" i="52"/>
  <c r="N110" i="52"/>
  <c r="M110" i="52"/>
  <c r="L110" i="52"/>
  <c r="K110" i="52"/>
  <c r="J110" i="52"/>
  <c r="I110" i="52"/>
  <c r="H110" i="52"/>
  <c r="S109" i="52"/>
  <c r="R109" i="52"/>
  <c r="Q109" i="52"/>
  <c r="P109" i="52"/>
  <c r="O109" i="52"/>
  <c r="N109" i="52"/>
  <c r="M109" i="52"/>
  <c r="L109" i="52"/>
  <c r="K109" i="52"/>
  <c r="J109" i="52"/>
  <c r="I109" i="52"/>
  <c r="H109" i="52"/>
  <c r="S108" i="52"/>
  <c r="R108" i="52"/>
  <c r="Q108" i="52"/>
  <c r="P108" i="52"/>
  <c r="O108" i="52"/>
  <c r="N108" i="52"/>
  <c r="M108" i="52"/>
  <c r="L108" i="52"/>
  <c r="K108" i="52"/>
  <c r="J108" i="52"/>
  <c r="I108" i="52"/>
  <c r="H108" i="52"/>
  <c r="S105" i="52"/>
  <c r="R105" i="52"/>
  <c r="Q105" i="52"/>
  <c r="P105" i="52"/>
  <c r="O105" i="52"/>
  <c r="N105" i="52"/>
  <c r="M105" i="52"/>
  <c r="L105" i="52"/>
  <c r="K105" i="52"/>
  <c r="J105" i="52"/>
  <c r="I105" i="52"/>
  <c r="H105" i="52"/>
  <c r="S104" i="52"/>
  <c r="R104" i="52"/>
  <c r="Q104" i="52"/>
  <c r="P104" i="52"/>
  <c r="O104" i="52"/>
  <c r="N104" i="52"/>
  <c r="M104" i="52"/>
  <c r="L104" i="52"/>
  <c r="K104" i="52"/>
  <c r="J104" i="52"/>
  <c r="I104" i="52"/>
  <c r="H104" i="52"/>
  <c r="S103" i="52"/>
  <c r="R103" i="52"/>
  <c r="Q103" i="52"/>
  <c r="P103" i="52"/>
  <c r="O103" i="52"/>
  <c r="N103" i="52"/>
  <c r="M103" i="52"/>
  <c r="L103" i="52"/>
  <c r="K103" i="52"/>
  <c r="J103" i="52"/>
  <c r="I103" i="52"/>
  <c r="H103" i="52"/>
  <c r="S102" i="52"/>
  <c r="R102" i="52"/>
  <c r="Q102" i="52"/>
  <c r="P102" i="52"/>
  <c r="O102" i="52"/>
  <c r="N102" i="52"/>
  <c r="M102" i="52"/>
  <c r="L102" i="52"/>
  <c r="K102" i="52"/>
  <c r="J102" i="52"/>
  <c r="I102" i="52"/>
  <c r="H102" i="52"/>
  <c r="S100" i="52"/>
  <c r="R100" i="52"/>
  <c r="Q100" i="52"/>
  <c r="P100" i="52"/>
  <c r="O100" i="52"/>
  <c r="N100" i="52"/>
  <c r="M100" i="52"/>
  <c r="L100" i="52"/>
  <c r="K100" i="52"/>
  <c r="J100" i="52"/>
  <c r="I100" i="52"/>
  <c r="H100" i="52"/>
  <c r="S99" i="52"/>
  <c r="R99" i="52"/>
  <c r="Q99" i="52"/>
  <c r="P99" i="52"/>
  <c r="O99" i="52"/>
  <c r="N99" i="52"/>
  <c r="M99" i="52"/>
  <c r="L99" i="52"/>
  <c r="K99" i="52"/>
  <c r="J99" i="52"/>
  <c r="I99" i="52"/>
  <c r="H99" i="52"/>
  <c r="S97" i="52"/>
  <c r="R97" i="52"/>
  <c r="Q97" i="52"/>
  <c r="P97" i="52"/>
  <c r="O97" i="52"/>
  <c r="N97" i="52"/>
  <c r="M97" i="52"/>
  <c r="L97" i="52"/>
  <c r="K97" i="52"/>
  <c r="J97" i="52"/>
  <c r="I97" i="52"/>
  <c r="H97" i="52"/>
  <c r="S96" i="52"/>
  <c r="R96" i="52"/>
  <c r="Q96" i="52"/>
  <c r="P96" i="52"/>
  <c r="O96" i="52"/>
  <c r="N96" i="52"/>
  <c r="M96" i="52"/>
  <c r="L96" i="52"/>
  <c r="K96" i="52"/>
  <c r="J96" i="52"/>
  <c r="I96" i="52"/>
  <c r="H96" i="52"/>
  <c r="S94" i="52"/>
  <c r="R94" i="52"/>
  <c r="Q94" i="52"/>
  <c r="P94" i="52"/>
  <c r="O94" i="52"/>
  <c r="N94" i="52"/>
  <c r="M94" i="52"/>
  <c r="L94" i="52"/>
  <c r="K94" i="52"/>
  <c r="J94" i="52"/>
  <c r="I94" i="52"/>
  <c r="H94" i="52"/>
  <c r="S93" i="52"/>
  <c r="R93" i="52"/>
  <c r="Q93" i="52"/>
  <c r="P93" i="52"/>
  <c r="O93" i="52"/>
  <c r="N93" i="52"/>
  <c r="M93" i="52"/>
  <c r="L93" i="52"/>
  <c r="K93" i="52"/>
  <c r="J93" i="52"/>
  <c r="I93" i="52"/>
  <c r="H93" i="52"/>
  <c r="S92" i="52"/>
  <c r="R92" i="52"/>
  <c r="Q92" i="52"/>
  <c r="P92" i="52"/>
  <c r="O92" i="52"/>
  <c r="N92" i="52"/>
  <c r="M92" i="52"/>
  <c r="L92" i="52"/>
  <c r="K92" i="52"/>
  <c r="J92" i="52"/>
  <c r="I92" i="52"/>
  <c r="H92" i="52"/>
  <c r="S91" i="52"/>
  <c r="R91" i="52"/>
  <c r="Q91" i="52"/>
  <c r="P91" i="52"/>
  <c r="O91" i="52"/>
  <c r="N91" i="52"/>
  <c r="M91" i="52"/>
  <c r="L91" i="52"/>
  <c r="K91" i="52"/>
  <c r="J91" i="52"/>
  <c r="I91" i="52"/>
  <c r="H91" i="52"/>
  <c r="S88" i="52"/>
  <c r="R88" i="52"/>
  <c r="Q88" i="52"/>
  <c r="P88" i="52"/>
  <c r="O88" i="52"/>
  <c r="N88" i="52"/>
  <c r="M88" i="52"/>
  <c r="L88" i="52"/>
  <c r="K88" i="52"/>
  <c r="J88" i="52"/>
  <c r="I88" i="52"/>
  <c r="H88" i="52"/>
  <c r="S87" i="52"/>
  <c r="R87" i="52"/>
  <c r="Q87" i="52"/>
  <c r="P87" i="52"/>
  <c r="O87" i="52"/>
  <c r="N87" i="52"/>
  <c r="M87" i="52"/>
  <c r="L87" i="52"/>
  <c r="K87" i="52"/>
  <c r="J87" i="52"/>
  <c r="I87" i="52"/>
  <c r="H87" i="52"/>
  <c r="S86" i="52"/>
  <c r="R86" i="52"/>
  <c r="Q86" i="52"/>
  <c r="P86" i="52"/>
  <c r="O86" i="52"/>
  <c r="N86" i="52"/>
  <c r="M86" i="52"/>
  <c r="L86" i="52"/>
  <c r="K86" i="52"/>
  <c r="J86" i="52"/>
  <c r="I86" i="52"/>
  <c r="H86" i="52"/>
  <c r="S85" i="52"/>
  <c r="R85" i="52"/>
  <c r="Q85" i="52"/>
  <c r="P85" i="52"/>
  <c r="O85" i="52"/>
  <c r="N85" i="52"/>
  <c r="M85" i="52"/>
  <c r="L85" i="52"/>
  <c r="K85" i="52"/>
  <c r="J85" i="52"/>
  <c r="I85" i="52"/>
  <c r="H85" i="52"/>
  <c r="S84" i="52"/>
  <c r="R84" i="52"/>
  <c r="Q84" i="52"/>
  <c r="P84" i="52"/>
  <c r="O84" i="52"/>
  <c r="N84" i="52"/>
  <c r="M84" i="52"/>
  <c r="L84" i="52"/>
  <c r="K84" i="52"/>
  <c r="J84" i="52"/>
  <c r="I84" i="52"/>
  <c r="H84" i="52"/>
  <c r="S83" i="52"/>
  <c r="R83" i="52"/>
  <c r="Q83" i="52"/>
  <c r="P83" i="52"/>
  <c r="O83" i="52"/>
  <c r="N83" i="52"/>
  <c r="M83" i="52"/>
  <c r="L83" i="52"/>
  <c r="K83" i="52"/>
  <c r="J83" i="52"/>
  <c r="I83" i="52"/>
  <c r="H83" i="52"/>
  <c r="S82" i="52"/>
  <c r="R82" i="52"/>
  <c r="Q82" i="52"/>
  <c r="P82" i="52"/>
  <c r="O82" i="52"/>
  <c r="N82" i="52"/>
  <c r="M82" i="52"/>
  <c r="L82" i="52"/>
  <c r="K82" i="52"/>
  <c r="J82" i="52"/>
  <c r="I82" i="52"/>
  <c r="H82" i="52"/>
  <c r="S81" i="52"/>
  <c r="R81" i="52"/>
  <c r="Q81" i="52"/>
  <c r="P81" i="52"/>
  <c r="O81" i="52"/>
  <c r="N81" i="52"/>
  <c r="M81" i="52"/>
  <c r="L81" i="52"/>
  <c r="K81" i="52"/>
  <c r="J81" i="52"/>
  <c r="I81" i="52"/>
  <c r="H81" i="52"/>
  <c r="S80" i="52"/>
  <c r="R80" i="52"/>
  <c r="Q80" i="52"/>
  <c r="P80" i="52"/>
  <c r="O80" i="52"/>
  <c r="N80" i="52"/>
  <c r="M80" i="52"/>
  <c r="L80" i="52"/>
  <c r="K80" i="52"/>
  <c r="J80" i="52"/>
  <c r="I80" i="52"/>
  <c r="H80" i="52"/>
  <c r="S78" i="52"/>
  <c r="R78" i="52"/>
  <c r="Q78" i="52"/>
  <c r="P78" i="52"/>
  <c r="O78" i="52"/>
  <c r="N78" i="52"/>
  <c r="M78" i="52"/>
  <c r="L78" i="52"/>
  <c r="K78" i="52"/>
  <c r="J78" i="52"/>
  <c r="I78" i="52"/>
  <c r="H78" i="52"/>
  <c r="S77" i="52"/>
  <c r="R77" i="52"/>
  <c r="Q77" i="52"/>
  <c r="P77" i="52"/>
  <c r="O77" i="52"/>
  <c r="N77" i="52"/>
  <c r="M77" i="52"/>
  <c r="L77" i="52"/>
  <c r="K77" i="52"/>
  <c r="J77" i="52"/>
  <c r="I77" i="52"/>
  <c r="H77" i="52"/>
  <c r="S76" i="52"/>
  <c r="R76" i="52"/>
  <c r="Q76" i="52"/>
  <c r="P76" i="52"/>
  <c r="O76" i="52"/>
  <c r="N76" i="52"/>
  <c r="M76" i="52"/>
  <c r="L76" i="52"/>
  <c r="K76" i="52"/>
  <c r="J76" i="52"/>
  <c r="I76" i="52"/>
  <c r="H76" i="52"/>
  <c r="S74" i="52"/>
  <c r="R74" i="52"/>
  <c r="Q74" i="52"/>
  <c r="P74" i="52"/>
  <c r="O74" i="52"/>
  <c r="N74" i="52"/>
  <c r="M74" i="52"/>
  <c r="L74" i="52"/>
  <c r="K74" i="52"/>
  <c r="J74" i="52"/>
  <c r="I74" i="52"/>
  <c r="H74" i="52"/>
  <c r="S73" i="52"/>
  <c r="R73" i="52"/>
  <c r="Q73" i="52"/>
  <c r="P73" i="52"/>
  <c r="O73" i="52"/>
  <c r="N73" i="52"/>
  <c r="M73" i="52"/>
  <c r="L73" i="52"/>
  <c r="K73" i="52"/>
  <c r="J73" i="52"/>
  <c r="I73" i="52"/>
  <c r="H73" i="52"/>
  <c r="S70" i="52"/>
  <c r="R70" i="52"/>
  <c r="Q70" i="52"/>
  <c r="P70" i="52"/>
  <c r="O70" i="52"/>
  <c r="N70" i="52"/>
  <c r="M70" i="52"/>
  <c r="L70" i="52"/>
  <c r="K70" i="52"/>
  <c r="J70" i="52"/>
  <c r="I70" i="52"/>
  <c r="H70" i="52"/>
  <c r="S69" i="52"/>
  <c r="R69" i="52"/>
  <c r="Q69" i="52"/>
  <c r="P69" i="52"/>
  <c r="O69" i="52"/>
  <c r="N69" i="52"/>
  <c r="M69" i="52"/>
  <c r="L69" i="52"/>
  <c r="K69" i="52"/>
  <c r="J69" i="52"/>
  <c r="I69" i="52"/>
  <c r="H69" i="52"/>
  <c r="S68" i="52"/>
  <c r="R68" i="52"/>
  <c r="Q68" i="52"/>
  <c r="P68" i="52"/>
  <c r="O68" i="52"/>
  <c r="N68" i="52"/>
  <c r="M68" i="52"/>
  <c r="L68" i="52"/>
  <c r="K68" i="52"/>
  <c r="J68" i="52"/>
  <c r="I68" i="52"/>
  <c r="H68" i="52"/>
  <c r="S197" i="40"/>
  <c r="R197" i="40"/>
  <c r="Q197" i="40"/>
  <c r="P197" i="40"/>
  <c r="O197" i="40"/>
  <c r="N197" i="40"/>
  <c r="M197" i="40"/>
  <c r="L197" i="40"/>
  <c r="K197" i="40"/>
  <c r="J197" i="40"/>
  <c r="I197" i="40"/>
  <c r="H197" i="40"/>
  <c r="S196" i="40"/>
  <c r="R196" i="40"/>
  <c r="Q196" i="40"/>
  <c r="P196" i="40"/>
  <c r="O196" i="40"/>
  <c r="N196" i="40"/>
  <c r="M196" i="40"/>
  <c r="L196" i="40"/>
  <c r="K196" i="40"/>
  <c r="J196" i="40"/>
  <c r="I196" i="40"/>
  <c r="H196" i="40"/>
  <c r="S195" i="40"/>
  <c r="R195" i="40"/>
  <c r="Q195" i="40"/>
  <c r="P195" i="40"/>
  <c r="O195" i="40"/>
  <c r="N195" i="40"/>
  <c r="M195" i="40"/>
  <c r="L195" i="40"/>
  <c r="K195" i="40"/>
  <c r="J195" i="40"/>
  <c r="I195" i="40"/>
  <c r="H195" i="40"/>
  <c r="S194" i="40"/>
  <c r="R194" i="40"/>
  <c r="Q194" i="40"/>
  <c r="P194" i="40"/>
  <c r="O194" i="40"/>
  <c r="N194" i="40"/>
  <c r="M194" i="40"/>
  <c r="L194" i="40"/>
  <c r="K194" i="40"/>
  <c r="J194" i="40"/>
  <c r="I194" i="40"/>
  <c r="H194" i="40"/>
  <c r="S193" i="40"/>
  <c r="R193" i="40"/>
  <c r="Q193" i="40"/>
  <c r="P193" i="40"/>
  <c r="O193" i="40"/>
  <c r="N193" i="40"/>
  <c r="M193" i="40"/>
  <c r="L193" i="40"/>
  <c r="K193" i="40"/>
  <c r="J193" i="40"/>
  <c r="I193" i="40"/>
  <c r="H193" i="40"/>
  <c r="S192" i="40"/>
  <c r="R192" i="40"/>
  <c r="Q192" i="40"/>
  <c r="P192" i="40"/>
  <c r="O192" i="40"/>
  <c r="N192" i="40"/>
  <c r="M192" i="40"/>
  <c r="L192" i="40"/>
  <c r="K192" i="40"/>
  <c r="J192" i="40"/>
  <c r="I192" i="40"/>
  <c r="H192" i="40"/>
  <c r="S191" i="40"/>
  <c r="R191" i="40"/>
  <c r="Q191" i="40"/>
  <c r="P191" i="40"/>
  <c r="O191" i="40"/>
  <c r="N191" i="40"/>
  <c r="M191" i="40"/>
  <c r="L191" i="40"/>
  <c r="K191" i="40"/>
  <c r="J191" i="40"/>
  <c r="I191" i="40"/>
  <c r="H191" i="40"/>
  <c r="S190" i="40"/>
  <c r="R190" i="40"/>
  <c r="Q190" i="40"/>
  <c r="P190" i="40"/>
  <c r="O190" i="40"/>
  <c r="N190" i="40"/>
  <c r="M190" i="40"/>
  <c r="L190" i="40"/>
  <c r="K190" i="40"/>
  <c r="J190" i="40"/>
  <c r="I190" i="40"/>
  <c r="H190" i="40"/>
  <c r="S188" i="40"/>
  <c r="R188" i="40"/>
  <c r="Q188" i="40"/>
  <c r="P188" i="40"/>
  <c r="O188" i="40"/>
  <c r="N188" i="40"/>
  <c r="M188" i="40"/>
  <c r="L188" i="40"/>
  <c r="K188" i="40"/>
  <c r="J188" i="40"/>
  <c r="I188" i="40"/>
  <c r="H188" i="40"/>
  <c r="S187" i="40"/>
  <c r="R187" i="40"/>
  <c r="Q187" i="40"/>
  <c r="P187" i="40"/>
  <c r="O187" i="40"/>
  <c r="N187" i="40"/>
  <c r="M187" i="40"/>
  <c r="L187" i="40"/>
  <c r="K187" i="40"/>
  <c r="J187" i="40"/>
  <c r="I187" i="40"/>
  <c r="H187" i="40"/>
  <c r="S186" i="40"/>
  <c r="R186" i="40"/>
  <c r="Q186" i="40"/>
  <c r="P186" i="40"/>
  <c r="O186" i="40"/>
  <c r="N186" i="40"/>
  <c r="M186" i="40"/>
  <c r="L186" i="40"/>
  <c r="K186" i="40"/>
  <c r="J186" i="40"/>
  <c r="I186" i="40"/>
  <c r="H186" i="40"/>
  <c r="S185" i="40"/>
  <c r="R185" i="40"/>
  <c r="Q185" i="40"/>
  <c r="P185" i="40"/>
  <c r="O185" i="40"/>
  <c r="N185" i="40"/>
  <c r="M185" i="40"/>
  <c r="L185" i="40"/>
  <c r="K185" i="40"/>
  <c r="J185" i="40"/>
  <c r="I185" i="40"/>
  <c r="H185" i="40"/>
  <c r="S184" i="40"/>
  <c r="R184" i="40"/>
  <c r="Q184" i="40"/>
  <c r="P184" i="40"/>
  <c r="O184" i="40"/>
  <c r="N184" i="40"/>
  <c r="M184" i="40"/>
  <c r="L184" i="40"/>
  <c r="K184" i="40"/>
  <c r="J184" i="40"/>
  <c r="I184" i="40"/>
  <c r="H184" i="40"/>
  <c r="S183" i="40"/>
  <c r="R183" i="40"/>
  <c r="Q183" i="40"/>
  <c r="P183" i="40"/>
  <c r="O183" i="40"/>
  <c r="N183" i="40"/>
  <c r="M183" i="40"/>
  <c r="L183" i="40"/>
  <c r="K183" i="40"/>
  <c r="J183" i="40"/>
  <c r="I183" i="40"/>
  <c r="H183" i="40"/>
  <c r="S182" i="40"/>
  <c r="R182" i="40"/>
  <c r="Q182" i="40"/>
  <c r="P182" i="40"/>
  <c r="O182" i="40"/>
  <c r="N182" i="40"/>
  <c r="M182" i="40"/>
  <c r="L182" i="40"/>
  <c r="K182" i="40"/>
  <c r="J182" i="40"/>
  <c r="I182" i="40"/>
  <c r="H182" i="40"/>
  <c r="S181" i="40"/>
  <c r="R181" i="40"/>
  <c r="Q181" i="40"/>
  <c r="P181" i="40"/>
  <c r="O181" i="40"/>
  <c r="N181" i="40"/>
  <c r="M181" i="40"/>
  <c r="L181" i="40"/>
  <c r="K181" i="40"/>
  <c r="J181" i="40"/>
  <c r="I181" i="40"/>
  <c r="H181" i="40"/>
  <c r="S180" i="40"/>
  <c r="R180" i="40"/>
  <c r="Q180" i="40"/>
  <c r="P180" i="40"/>
  <c r="O180" i="40"/>
  <c r="N180" i="40"/>
  <c r="M180" i="40"/>
  <c r="L180" i="40"/>
  <c r="K180" i="40"/>
  <c r="J180" i="40"/>
  <c r="I180" i="40"/>
  <c r="H180" i="40"/>
  <c r="S179" i="40"/>
  <c r="R179" i="40"/>
  <c r="Q179" i="40"/>
  <c r="P179" i="40"/>
  <c r="O179" i="40"/>
  <c r="N179" i="40"/>
  <c r="M179" i="40"/>
  <c r="L179" i="40"/>
  <c r="K179" i="40"/>
  <c r="J179" i="40"/>
  <c r="I179" i="40"/>
  <c r="H179" i="40"/>
  <c r="S178" i="40"/>
  <c r="R178" i="40"/>
  <c r="Q178" i="40"/>
  <c r="P178" i="40"/>
  <c r="O178" i="40"/>
  <c r="N178" i="40"/>
  <c r="M178" i="40"/>
  <c r="L178" i="40"/>
  <c r="K178" i="40"/>
  <c r="J178" i="40"/>
  <c r="I178" i="40"/>
  <c r="H178" i="40"/>
  <c r="S177" i="40"/>
  <c r="R177" i="40"/>
  <c r="Q177" i="40"/>
  <c r="P177" i="40"/>
  <c r="O177" i="40"/>
  <c r="N177" i="40"/>
  <c r="M177" i="40"/>
  <c r="L177" i="40"/>
  <c r="K177" i="40"/>
  <c r="J177" i="40"/>
  <c r="I177" i="40"/>
  <c r="H177" i="40"/>
  <c r="S176" i="40"/>
  <c r="R176" i="40"/>
  <c r="Q176" i="40"/>
  <c r="P176" i="40"/>
  <c r="O176" i="40"/>
  <c r="N176" i="40"/>
  <c r="M176" i="40"/>
  <c r="L176" i="40"/>
  <c r="K176" i="40"/>
  <c r="J176" i="40"/>
  <c r="I176" i="40"/>
  <c r="H176" i="40"/>
  <c r="S174" i="40"/>
  <c r="R174" i="40"/>
  <c r="Q174" i="40"/>
  <c r="P174" i="40"/>
  <c r="O174" i="40"/>
  <c r="N174" i="40"/>
  <c r="M174" i="40"/>
  <c r="L174" i="40"/>
  <c r="K174" i="40"/>
  <c r="J174" i="40"/>
  <c r="I174" i="40"/>
  <c r="H174" i="40"/>
  <c r="S173" i="40"/>
  <c r="R173" i="40"/>
  <c r="Q173" i="40"/>
  <c r="P173" i="40"/>
  <c r="O173" i="40"/>
  <c r="N173" i="40"/>
  <c r="M173" i="40"/>
  <c r="L173" i="40"/>
  <c r="K173" i="40"/>
  <c r="J173" i="40"/>
  <c r="I173" i="40"/>
  <c r="H173" i="40"/>
  <c r="S172" i="40"/>
  <c r="R172" i="40"/>
  <c r="Q172" i="40"/>
  <c r="P172" i="40"/>
  <c r="O172" i="40"/>
  <c r="N172" i="40"/>
  <c r="M172" i="40"/>
  <c r="L172" i="40"/>
  <c r="K172" i="40"/>
  <c r="J172" i="40"/>
  <c r="I172" i="40"/>
  <c r="H172" i="40"/>
  <c r="S170" i="40"/>
  <c r="R170" i="40"/>
  <c r="Q170" i="40"/>
  <c r="P170" i="40"/>
  <c r="O170" i="40"/>
  <c r="N170" i="40"/>
  <c r="M170" i="40"/>
  <c r="L170" i="40"/>
  <c r="K170" i="40"/>
  <c r="J170" i="40"/>
  <c r="I170" i="40"/>
  <c r="H170" i="40"/>
  <c r="S169" i="40"/>
  <c r="R169" i="40"/>
  <c r="Q169" i="40"/>
  <c r="P169" i="40"/>
  <c r="O169" i="40"/>
  <c r="N169" i="40"/>
  <c r="M169" i="40"/>
  <c r="L169" i="40"/>
  <c r="K169" i="40"/>
  <c r="J169" i="40"/>
  <c r="I169" i="40"/>
  <c r="H169" i="40"/>
  <c r="S168" i="40"/>
  <c r="R168" i="40"/>
  <c r="Q168" i="40"/>
  <c r="P168" i="40"/>
  <c r="O168" i="40"/>
  <c r="N168" i="40"/>
  <c r="M168" i="40"/>
  <c r="L168" i="40"/>
  <c r="K168" i="40"/>
  <c r="J168" i="40"/>
  <c r="I168" i="40"/>
  <c r="H168" i="40"/>
  <c r="S166" i="40"/>
  <c r="R166" i="40"/>
  <c r="Q166" i="40"/>
  <c r="P166" i="40"/>
  <c r="O166" i="40"/>
  <c r="N166" i="40"/>
  <c r="M166" i="40"/>
  <c r="L166" i="40"/>
  <c r="K166" i="40"/>
  <c r="J166" i="40"/>
  <c r="I166" i="40"/>
  <c r="H166" i="40"/>
  <c r="S165" i="40"/>
  <c r="R165" i="40"/>
  <c r="Q165" i="40"/>
  <c r="P165" i="40"/>
  <c r="O165" i="40"/>
  <c r="N165" i="40"/>
  <c r="M165" i="40"/>
  <c r="L165" i="40"/>
  <c r="K165" i="40"/>
  <c r="J165" i="40"/>
  <c r="I165" i="40"/>
  <c r="H165" i="40"/>
  <c r="S164" i="40"/>
  <c r="R164" i="40"/>
  <c r="Q164" i="40"/>
  <c r="P164" i="40"/>
  <c r="O164" i="40"/>
  <c r="N164" i="40"/>
  <c r="M164" i="40"/>
  <c r="L164" i="40"/>
  <c r="K164" i="40"/>
  <c r="J164" i="40"/>
  <c r="I164" i="40"/>
  <c r="H164" i="40"/>
  <c r="S162" i="40"/>
  <c r="R162" i="40"/>
  <c r="Q162" i="40"/>
  <c r="P162" i="40"/>
  <c r="O162" i="40"/>
  <c r="N162" i="40"/>
  <c r="M162" i="40"/>
  <c r="L162" i="40"/>
  <c r="K162" i="40"/>
  <c r="J162" i="40"/>
  <c r="I162" i="40"/>
  <c r="H162" i="40"/>
  <c r="S161" i="40"/>
  <c r="R161" i="40"/>
  <c r="Q161" i="40"/>
  <c r="P161" i="40"/>
  <c r="O161" i="40"/>
  <c r="N161" i="40"/>
  <c r="M161" i="40"/>
  <c r="L161" i="40"/>
  <c r="K161" i="40"/>
  <c r="J161" i="40"/>
  <c r="I161" i="40"/>
  <c r="H161" i="40"/>
  <c r="S155" i="40"/>
  <c r="R155" i="40"/>
  <c r="Q155" i="40"/>
  <c r="P155" i="40"/>
  <c r="O155" i="40"/>
  <c r="N155" i="40"/>
  <c r="M155" i="40"/>
  <c r="L155" i="40"/>
  <c r="K155" i="40"/>
  <c r="J155" i="40"/>
  <c r="I155" i="40"/>
  <c r="H155" i="40"/>
  <c r="S154" i="40"/>
  <c r="R154" i="40"/>
  <c r="Q154" i="40"/>
  <c r="P154" i="40"/>
  <c r="O154" i="40"/>
  <c r="N154" i="40"/>
  <c r="M154" i="40"/>
  <c r="L154" i="40"/>
  <c r="K154" i="40"/>
  <c r="J154" i="40"/>
  <c r="I154" i="40"/>
  <c r="H154" i="40"/>
  <c r="S123" i="40"/>
  <c r="R123" i="40"/>
  <c r="Q123" i="40"/>
  <c r="P123" i="40"/>
  <c r="O123" i="40"/>
  <c r="N123" i="40"/>
  <c r="M123" i="40"/>
  <c r="L123" i="40"/>
  <c r="K123" i="40"/>
  <c r="J123" i="40"/>
  <c r="I123" i="40"/>
  <c r="H123" i="40"/>
  <c r="S122" i="40"/>
  <c r="R122" i="40"/>
  <c r="Q122" i="40"/>
  <c r="P122" i="40"/>
  <c r="O122" i="40"/>
  <c r="N122" i="40"/>
  <c r="M122" i="40"/>
  <c r="L122" i="40"/>
  <c r="K122" i="40"/>
  <c r="J122" i="40"/>
  <c r="I122" i="40"/>
  <c r="H122" i="40"/>
  <c r="S121" i="40"/>
  <c r="R121" i="40"/>
  <c r="Q121" i="40"/>
  <c r="P121" i="40"/>
  <c r="O121" i="40"/>
  <c r="N121" i="40"/>
  <c r="M121" i="40"/>
  <c r="L121" i="40"/>
  <c r="K121" i="40"/>
  <c r="J121" i="40"/>
  <c r="I121" i="40"/>
  <c r="H121" i="40"/>
  <c r="S120" i="40"/>
  <c r="R120" i="40"/>
  <c r="Q120" i="40"/>
  <c r="P120" i="40"/>
  <c r="O120" i="40"/>
  <c r="N120" i="40"/>
  <c r="M120" i="40"/>
  <c r="L120" i="40"/>
  <c r="K120" i="40"/>
  <c r="J120" i="40"/>
  <c r="I120" i="40"/>
  <c r="H120" i="40"/>
  <c r="S119" i="40"/>
  <c r="R119" i="40"/>
  <c r="Q119" i="40"/>
  <c r="P119" i="40"/>
  <c r="O119" i="40"/>
  <c r="N119" i="40"/>
  <c r="M119" i="40"/>
  <c r="L119" i="40"/>
  <c r="K119" i="40"/>
  <c r="J119" i="40"/>
  <c r="I119" i="40"/>
  <c r="H119" i="40"/>
  <c r="S118" i="40"/>
  <c r="R118" i="40"/>
  <c r="Q118" i="40"/>
  <c r="P118" i="40"/>
  <c r="O118" i="40"/>
  <c r="N118" i="40"/>
  <c r="M118" i="40"/>
  <c r="L118" i="40"/>
  <c r="K118" i="40"/>
  <c r="J118" i="40"/>
  <c r="I118" i="40"/>
  <c r="H118" i="40"/>
  <c r="S117" i="40"/>
  <c r="R117" i="40"/>
  <c r="Q117" i="40"/>
  <c r="P117" i="40"/>
  <c r="O117" i="40"/>
  <c r="N117" i="40"/>
  <c r="M117" i="40"/>
  <c r="L117" i="40"/>
  <c r="K117" i="40"/>
  <c r="J117" i="40"/>
  <c r="I117" i="40"/>
  <c r="H117" i="40"/>
  <c r="S116" i="40"/>
  <c r="R116" i="40"/>
  <c r="Q116" i="40"/>
  <c r="P116" i="40"/>
  <c r="O116" i="40"/>
  <c r="N116" i="40"/>
  <c r="M116" i="40"/>
  <c r="L116" i="40"/>
  <c r="K116" i="40"/>
  <c r="J116" i="40"/>
  <c r="I116" i="40"/>
  <c r="H116" i="40"/>
  <c r="S115" i="40"/>
  <c r="R115" i="40"/>
  <c r="Q115" i="40"/>
  <c r="P115" i="40"/>
  <c r="O115" i="40"/>
  <c r="N115" i="40"/>
  <c r="M115" i="40"/>
  <c r="L115" i="40"/>
  <c r="K115" i="40"/>
  <c r="J115" i="40"/>
  <c r="I115" i="40"/>
  <c r="H115" i="40"/>
  <c r="S114" i="40"/>
  <c r="R114" i="40"/>
  <c r="Q114" i="40"/>
  <c r="P114" i="40"/>
  <c r="O114" i="40"/>
  <c r="N114" i="40"/>
  <c r="M114" i="40"/>
  <c r="L114" i="40"/>
  <c r="K114" i="40"/>
  <c r="J114" i="40"/>
  <c r="I114" i="40"/>
  <c r="H114" i="40"/>
  <c r="S112" i="40"/>
  <c r="R112" i="40"/>
  <c r="Q112" i="40"/>
  <c r="P112" i="40"/>
  <c r="O112" i="40"/>
  <c r="N112" i="40"/>
  <c r="M112" i="40"/>
  <c r="L112" i="40"/>
  <c r="K112" i="40"/>
  <c r="J112" i="40"/>
  <c r="I112" i="40"/>
  <c r="H112" i="40"/>
  <c r="S111" i="40"/>
  <c r="R111" i="40"/>
  <c r="Q111" i="40"/>
  <c r="P111" i="40"/>
  <c r="O111" i="40"/>
  <c r="N111" i="40"/>
  <c r="M111" i="40"/>
  <c r="L111" i="40"/>
  <c r="K111" i="40"/>
  <c r="J111" i="40"/>
  <c r="I111" i="40"/>
  <c r="H111" i="40"/>
  <c r="S110" i="40"/>
  <c r="R110" i="40"/>
  <c r="Q110" i="40"/>
  <c r="P110" i="40"/>
  <c r="O110" i="40"/>
  <c r="N110" i="40"/>
  <c r="M110" i="40"/>
  <c r="L110" i="40"/>
  <c r="K110" i="40"/>
  <c r="J110" i="40"/>
  <c r="I110" i="40"/>
  <c r="H110" i="40"/>
  <c r="S109" i="40"/>
  <c r="R109" i="40"/>
  <c r="Q109" i="40"/>
  <c r="P109" i="40"/>
  <c r="O109" i="40"/>
  <c r="N109" i="40"/>
  <c r="M109" i="40"/>
  <c r="L109" i="40"/>
  <c r="K109" i="40"/>
  <c r="J109" i="40"/>
  <c r="I109" i="40"/>
  <c r="H109" i="40"/>
  <c r="S108" i="40"/>
  <c r="R108" i="40"/>
  <c r="Q108" i="40"/>
  <c r="P108" i="40"/>
  <c r="O108" i="40"/>
  <c r="N108" i="40"/>
  <c r="M108" i="40"/>
  <c r="L108" i="40"/>
  <c r="K108" i="40"/>
  <c r="J108" i="40"/>
  <c r="I108" i="40"/>
  <c r="H108" i="40"/>
  <c r="S105" i="40"/>
  <c r="R105" i="40"/>
  <c r="Q105" i="40"/>
  <c r="P105" i="40"/>
  <c r="O105" i="40"/>
  <c r="N105" i="40"/>
  <c r="M105" i="40"/>
  <c r="L105" i="40"/>
  <c r="K105" i="40"/>
  <c r="J105" i="40"/>
  <c r="I105" i="40"/>
  <c r="H105" i="40"/>
  <c r="S104" i="40"/>
  <c r="R104" i="40"/>
  <c r="Q104" i="40"/>
  <c r="P104" i="40"/>
  <c r="O104" i="40"/>
  <c r="N104" i="40"/>
  <c r="M104" i="40"/>
  <c r="L104" i="40"/>
  <c r="K104" i="40"/>
  <c r="J104" i="40"/>
  <c r="I104" i="40"/>
  <c r="H104" i="40"/>
  <c r="S103" i="40"/>
  <c r="R103" i="40"/>
  <c r="Q103" i="40"/>
  <c r="P103" i="40"/>
  <c r="O103" i="40"/>
  <c r="N103" i="40"/>
  <c r="M103" i="40"/>
  <c r="L103" i="40"/>
  <c r="K103" i="40"/>
  <c r="J103" i="40"/>
  <c r="I103" i="40"/>
  <c r="H103" i="40"/>
  <c r="S102" i="40"/>
  <c r="R102" i="40"/>
  <c r="Q102" i="40"/>
  <c r="P102" i="40"/>
  <c r="O102" i="40"/>
  <c r="N102" i="40"/>
  <c r="M102" i="40"/>
  <c r="L102" i="40"/>
  <c r="K102" i="40"/>
  <c r="J102" i="40"/>
  <c r="I102" i="40"/>
  <c r="H102" i="40"/>
  <c r="S100" i="40"/>
  <c r="R100" i="40"/>
  <c r="Q100" i="40"/>
  <c r="P100" i="40"/>
  <c r="O100" i="40"/>
  <c r="N100" i="40"/>
  <c r="M100" i="40"/>
  <c r="L100" i="40"/>
  <c r="K100" i="40"/>
  <c r="J100" i="40"/>
  <c r="I100" i="40"/>
  <c r="H100" i="40"/>
  <c r="S99" i="40"/>
  <c r="R99" i="40"/>
  <c r="Q99" i="40"/>
  <c r="P99" i="40"/>
  <c r="O99" i="40"/>
  <c r="N99" i="40"/>
  <c r="M99" i="40"/>
  <c r="L99" i="40"/>
  <c r="K99" i="40"/>
  <c r="J99" i="40"/>
  <c r="I99" i="40"/>
  <c r="H99" i="40"/>
  <c r="S97" i="40"/>
  <c r="R97" i="40"/>
  <c r="Q97" i="40"/>
  <c r="P97" i="40"/>
  <c r="O97" i="40"/>
  <c r="N97" i="40"/>
  <c r="M97" i="40"/>
  <c r="L97" i="40"/>
  <c r="K97" i="40"/>
  <c r="J97" i="40"/>
  <c r="I97" i="40"/>
  <c r="H97" i="40"/>
  <c r="S96" i="40"/>
  <c r="R96" i="40"/>
  <c r="Q96" i="40"/>
  <c r="P96" i="40"/>
  <c r="O96" i="40"/>
  <c r="N96" i="40"/>
  <c r="M96" i="40"/>
  <c r="L96" i="40"/>
  <c r="K96" i="40"/>
  <c r="J96" i="40"/>
  <c r="I96" i="40"/>
  <c r="H96" i="40"/>
  <c r="S94" i="40"/>
  <c r="R94" i="40"/>
  <c r="Q94" i="40"/>
  <c r="P94" i="40"/>
  <c r="O94" i="40"/>
  <c r="N94" i="40"/>
  <c r="M94" i="40"/>
  <c r="L94" i="40"/>
  <c r="K94" i="40"/>
  <c r="J94" i="40"/>
  <c r="I94" i="40"/>
  <c r="H94" i="40"/>
  <c r="S93" i="40"/>
  <c r="R93" i="40"/>
  <c r="Q93" i="40"/>
  <c r="P93" i="40"/>
  <c r="O93" i="40"/>
  <c r="N93" i="40"/>
  <c r="M93" i="40"/>
  <c r="L93" i="40"/>
  <c r="K93" i="40"/>
  <c r="J93" i="40"/>
  <c r="I93" i="40"/>
  <c r="H93" i="40"/>
  <c r="S92" i="40"/>
  <c r="R92" i="40"/>
  <c r="Q92" i="40"/>
  <c r="P92" i="40"/>
  <c r="O92" i="40"/>
  <c r="N92" i="40"/>
  <c r="M92" i="40"/>
  <c r="L92" i="40"/>
  <c r="K92" i="40"/>
  <c r="J92" i="40"/>
  <c r="I92" i="40"/>
  <c r="H92" i="40"/>
  <c r="S91" i="40"/>
  <c r="R91" i="40"/>
  <c r="Q91" i="40"/>
  <c r="P91" i="40"/>
  <c r="O91" i="40"/>
  <c r="N91" i="40"/>
  <c r="M91" i="40"/>
  <c r="L91" i="40"/>
  <c r="K91" i="40"/>
  <c r="J91" i="40"/>
  <c r="I91" i="40"/>
  <c r="H91" i="40"/>
  <c r="S88" i="40"/>
  <c r="R88" i="40"/>
  <c r="Q88" i="40"/>
  <c r="P88" i="40"/>
  <c r="O88" i="40"/>
  <c r="N88" i="40"/>
  <c r="M88" i="40"/>
  <c r="L88" i="40"/>
  <c r="K88" i="40"/>
  <c r="J88" i="40"/>
  <c r="I88" i="40"/>
  <c r="H88" i="40"/>
  <c r="S87" i="40"/>
  <c r="R87" i="40"/>
  <c r="Q87" i="40"/>
  <c r="P87" i="40"/>
  <c r="O87" i="40"/>
  <c r="N87" i="40"/>
  <c r="M87" i="40"/>
  <c r="L87" i="40"/>
  <c r="K87" i="40"/>
  <c r="J87" i="40"/>
  <c r="I87" i="40"/>
  <c r="H87" i="40"/>
  <c r="S86" i="40"/>
  <c r="R86" i="40"/>
  <c r="Q86" i="40"/>
  <c r="P86" i="40"/>
  <c r="O86" i="40"/>
  <c r="N86" i="40"/>
  <c r="M86" i="40"/>
  <c r="L86" i="40"/>
  <c r="K86" i="40"/>
  <c r="J86" i="40"/>
  <c r="I86" i="40"/>
  <c r="H86" i="40"/>
  <c r="S85" i="40"/>
  <c r="R85" i="40"/>
  <c r="Q85" i="40"/>
  <c r="P85" i="40"/>
  <c r="O85" i="40"/>
  <c r="N85" i="40"/>
  <c r="M85" i="40"/>
  <c r="L85" i="40"/>
  <c r="K85" i="40"/>
  <c r="J85" i="40"/>
  <c r="I85" i="40"/>
  <c r="H85" i="40"/>
  <c r="S84" i="40"/>
  <c r="R84" i="40"/>
  <c r="Q84" i="40"/>
  <c r="P84" i="40"/>
  <c r="O84" i="40"/>
  <c r="N84" i="40"/>
  <c r="M84" i="40"/>
  <c r="L84" i="40"/>
  <c r="K84" i="40"/>
  <c r="J84" i="40"/>
  <c r="I84" i="40"/>
  <c r="H84" i="40"/>
  <c r="S83" i="40"/>
  <c r="R83" i="40"/>
  <c r="Q83" i="40"/>
  <c r="P83" i="40"/>
  <c r="O83" i="40"/>
  <c r="N83" i="40"/>
  <c r="M83" i="40"/>
  <c r="L83" i="40"/>
  <c r="K83" i="40"/>
  <c r="J83" i="40"/>
  <c r="I83" i="40"/>
  <c r="H83" i="40"/>
  <c r="S82" i="40"/>
  <c r="R82" i="40"/>
  <c r="Q82" i="40"/>
  <c r="P82" i="40"/>
  <c r="O82" i="40"/>
  <c r="N82" i="40"/>
  <c r="M82" i="40"/>
  <c r="L82" i="40"/>
  <c r="K82" i="40"/>
  <c r="J82" i="40"/>
  <c r="I82" i="40"/>
  <c r="H82" i="40"/>
  <c r="S81" i="40"/>
  <c r="R81" i="40"/>
  <c r="Q81" i="40"/>
  <c r="P81" i="40"/>
  <c r="O81" i="40"/>
  <c r="N81" i="40"/>
  <c r="M81" i="40"/>
  <c r="L81" i="40"/>
  <c r="K81" i="40"/>
  <c r="J81" i="40"/>
  <c r="I81" i="40"/>
  <c r="H81" i="40"/>
  <c r="S80" i="40"/>
  <c r="R80" i="40"/>
  <c r="Q80" i="40"/>
  <c r="P80" i="40"/>
  <c r="O80" i="40"/>
  <c r="N80" i="40"/>
  <c r="M80" i="40"/>
  <c r="L80" i="40"/>
  <c r="K80" i="40"/>
  <c r="J80" i="40"/>
  <c r="I80" i="40"/>
  <c r="H80" i="40"/>
  <c r="S78" i="40"/>
  <c r="R78" i="40"/>
  <c r="Q78" i="40"/>
  <c r="P78" i="40"/>
  <c r="O78" i="40"/>
  <c r="N78" i="40"/>
  <c r="M78" i="40"/>
  <c r="L78" i="40"/>
  <c r="K78" i="40"/>
  <c r="J78" i="40"/>
  <c r="I78" i="40"/>
  <c r="H78" i="40"/>
  <c r="S77" i="40"/>
  <c r="R77" i="40"/>
  <c r="Q77" i="40"/>
  <c r="P77" i="40"/>
  <c r="O77" i="40"/>
  <c r="N77" i="40"/>
  <c r="M77" i="40"/>
  <c r="L77" i="40"/>
  <c r="K77" i="40"/>
  <c r="J77" i="40"/>
  <c r="I77" i="40"/>
  <c r="H77" i="40"/>
  <c r="S76" i="40"/>
  <c r="R76" i="40"/>
  <c r="Q76" i="40"/>
  <c r="P76" i="40"/>
  <c r="O76" i="40"/>
  <c r="N76" i="40"/>
  <c r="M76" i="40"/>
  <c r="L76" i="40"/>
  <c r="K76" i="40"/>
  <c r="J76" i="40"/>
  <c r="I76" i="40"/>
  <c r="H76" i="40"/>
  <c r="S74" i="40"/>
  <c r="R74" i="40"/>
  <c r="Q74" i="40"/>
  <c r="P74" i="40"/>
  <c r="O74" i="40"/>
  <c r="N74" i="40"/>
  <c r="M74" i="40"/>
  <c r="L74" i="40"/>
  <c r="K74" i="40"/>
  <c r="J74" i="40"/>
  <c r="I74" i="40"/>
  <c r="H74" i="40"/>
  <c r="S73" i="40"/>
  <c r="R73" i="40"/>
  <c r="Q73" i="40"/>
  <c r="P73" i="40"/>
  <c r="O73" i="40"/>
  <c r="N73" i="40"/>
  <c r="M73" i="40"/>
  <c r="L73" i="40"/>
  <c r="K73" i="40"/>
  <c r="J73" i="40"/>
  <c r="I73" i="40"/>
  <c r="H73" i="40"/>
  <c r="S70" i="40"/>
  <c r="R70" i="40"/>
  <c r="Q70" i="40"/>
  <c r="P70" i="40"/>
  <c r="O70" i="40"/>
  <c r="N70" i="40"/>
  <c r="M70" i="40"/>
  <c r="L70" i="40"/>
  <c r="K70" i="40"/>
  <c r="J70" i="40"/>
  <c r="I70" i="40"/>
  <c r="H70" i="40"/>
  <c r="S69" i="40"/>
  <c r="R69" i="40"/>
  <c r="Q69" i="40"/>
  <c r="P69" i="40"/>
  <c r="O69" i="40"/>
  <c r="N69" i="40"/>
  <c r="M69" i="40"/>
  <c r="L69" i="40"/>
  <c r="K69" i="40"/>
  <c r="J69" i="40"/>
  <c r="I69" i="40"/>
  <c r="H69" i="40"/>
  <c r="S68" i="40"/>
  <c r="R68" i="40"/>
  <c r="Q68" i="40"/>
  <c r="P68" i="40"/>
  <c r="O68" i="40"/>
  <c r="N68" i="40"/>
  <c r="M68" i="40"/>
  <c r="L68" i="40"/>
  <c r="K68" i="40"/>
  <c r="J68" i="40"/>
  <c r="I68" i="40"/>
  <c r="H68" i="40"/>
  <c r="U84" i="52" l="1"/>
  <c r="U120" i="52"/>
  <c r="U129" i="52"/>
  <c r="U140" i="52"/>
  <c r="U178" i="52"/>
  <c r="U186" i="52"/>
  <c r="AB186" i="3" s="1"/>
  <c r="U70" i="52"/>
  <c r="U77" i="52"/>
  <c r="U92" i="52"/>
  <c r="U100" i="52"/>
  <c r="U109" i="52"/>
  <c r="U114" i="52"/>
  <c r="U126" i="52"/>
  <c r="U135" i="52"/>
  <c r="AB135" i="3" s="1"/>
  <c r="U145" i="52"/>
  <c r="U173" i="52"/>
  <c r="U195" i="52"/>
  <c r="U74" i="52"/>
  <c r="U88" i="52"/>
  <c r="U105" i="52"/>
  <c r="U118" i="52"/>
  <c r="U133" i="52"/>
  <c r="AB133" i="3" s="1"/>
  <c r="U148" i="52"/>
  <c r="U170" i="52"/>
  <c r="U191" i="52"/>
  <c r="U80" i="52"/>
  <c r="U97" i="52"/>
  <c r="U131" i="52"/>
  <c r="U165" i="52"/>
  <c r="U184" i="52"/>
  <c r="AB184" i="3" s="1"/>
  <c r="U69" i="52"/>
  <c r="U73" i="52"/>
  <c r="U76" i="52"/>
  <c r="U78" i="52"/>
  <c r="U81" i="52"/>
  <c r="U83" i="52"/>
  <c r="U85" i="52"/>
  <c r="U87" i="52"/>
  <c r="AB87" i="3" s="1"/>
  <c r="U91" i="52"/>
  <c r="U93" i="52"/>
  <c r="U96" i="52"/>
  <c r="U99" i="52"/>
  <c r="U102" i="52"/>
  <c r="U104" i="52"/>
  <c r="U108" i="52"/>
  <c r="U110" i="52"/>
  <c r="AB110" i="3" s="1"/>
  <c r="U112" i="52"/>
  <c r="U115" i="52"/>
  <c r="U117" i="52"/>
  <c r="U119" i="52"/>
  <c r="U121" i="52"/>
  <c r="U123" i="52"/>
  <c r="U127" i="52"/>
  <c r="U130" i="52"/>
  <c r="AB130" i="3" s="1"/>
  <c r="U132" i="52"/>
  <c r="U134" i="52"/>
  <c r="U136" i="52"/>
  <c r="U139" i="52"/>
  <c r="U141" i="52"/>
  <c r="U144" i="52"/>
  <c r="U147" i="52"/>
  <c r="U154" i="52"/>
  <c r="AB154" i="3" s="1"/>
  <c r="U161" i="52"/>
  <c r="U164" i="52"/>
  <c r="U166" i="52"/>
  <c r="U169" i="52"/>
  <c r="U172" i="52"/>
  <c r="U174" i="52"/>
  <c r="U177" i="52"/>
  <c r="U179" i="52"/>
  <c r="U181" i="52"/>
  <c r="U183" i="52"/>
  <c r="U185" i="52"/>
  <c r="U187" i="52"/>
  <c r="U190" i="52"/>
  <c r="U192" i="52"/>
  <c r="U194" i="52"/>
  <c r="U196" i="52"/>
  <c r="AB196" i="3" s="1"/>
  <c r="U94" i="52"/>
  <c r="U116" i="52"/>
  <c r="U138" i="52"/>
  <c r="U162" i="52"/>
  <c r="U180" i="52"/>
  <c r="U188" i="52"/>
  <c r="U68" i="52"/>
  <c r="U82" i="52"/>
  <c r="AB82" i="3" s="1"/>
  <c r="U86" i="52"/>
  <c r="U103" i="52"/>
  <c r="U111" i="52"/>
  <c r="U122" i="52"/>
  <c r="U143" i="52"/>
  <c r="U155" i="52"/>
  <c r="U168" i="52"/>
  <c r="U176" i="52"/>
  <c r="AB176" i="3" s="1"/>
  <c r="U182" i="52"/>
  <c r="U193" i="52"/>
  <c r="U197" i="52"/>
  <c r="S158" i="3"/>
  <c r="S159" i="3"/>
  <c r="S157" i="3"/>
  <c r="T68" i="40"/>
  <c r="T69" i="40"/>
  <c r="T70" i="40"/>
  <c r="T73" i="40"/>
  <c r="U73" i="3" s="1"/>
  <c r="T74" i="40"/>
  <c r="U74" i="3" s="1"/>
  <c r="T76" i="40"/>
  <c r="U76" i="3" s="1"/>
  <c r="T77" i="40"/>
  <c r="U77" i="3" s="1"/>
  <c r="T78" i="40"/>
  <c r="U78" i="3" s="1"/>
  <c r="T80" i="40"/>
  <c r="U80" i="3" s="1"/>
  <c r="T81" i="40"/>
  <c r="U81" i="3" s="1"/>
  <c r="T82" i="40"/>
  <c r="U82" i="3" s="1"/>
  <c r="T83" i="40"/>
  <c r="U83" i="3" s="1"/>
  <c r="T84" i="40"/>
  <c r="U84" i="3" s="1"/>
  <c r="T85" i="40"/>
  <c r="U85" i="3" s="1"/>
  <c r="T86" i="40"/>
  <c r="U86" i="3" s="1"/>
  <c r="T87" i="40"/>
  <c r="U87" i="3" s="1"/>
  <c r="T88" i="40"/>
  <c r="U88" i="3" s="1"/>
  <c r="T91" i="40"/>
  <c r="U91" i="3" s="1"/>
  <c r="T92" i="40"/>
  <c r="U92" i="3" s="1"/>
  <c r="T93" i="40"/>
  <c r="U93" i="3" s="1"/>
  <c r="T94" i="40"/>
  <c r="U94" i="3" s="1"/>
  <c r="T96" i="40"/>
  <c r="U96" i="3" s="1"/>
  <c r="T97" i="40"/>
  <c r="U97" i="3" s="1"/>
  <c r="T99" i="40"/>
  <c r="U99" i="3" s="1"/>
  <c r="T100" i="40"/>
  <c r="U100" i="3" s="1"/>
  <c r="T102" i="40"/>
  <c r="U102" i="3" s="1"/>
  <c r="T103" i="40"/>
  <c r="U103" i="3" s="1"/>
  <c r="T104" i="40"/>
  <c r="U104" i="3" s="1"/>
  <c r="T108" i="40"/>
  <c r="U108" i="3" s="1"/>
  <c r="T109" i="40"/>
  <c r="U109" i="3" s="1"/>
  <c r="T110" i="40"/>
  <c r="U110" i="3" s="1"/>
  <c r="T111" i="40"/>
  <c r="U111" i="3" s="1"/>
  <c r="T112" i="40"/>
  <c r="U112" i="3" s="1"/>
  <c r="T114" i="40"/>
  <c r="U114" i="3" s="1"/>
  <c r="T115" i="40"/>
  <c r="U115" i="3" s="1"/>
  <c r="T116" i="40"/>
  <c r="U116" i="3" s="1"/>
  <c r="T117" i="40"/>
  <c r="U117" i="3" s="1"/>
  <c r="T118" i="40"/>
  <c r="U118" i="3" s="1"/>
  <c r="T119" i="40"/>
  <c r="U119" i="3" s="1"/>
  <c r="T121" i="40"/>
  <c r="U121" i="3" s="1"/>
  <c r="T122" i="40"/>
  <c r="U122" i="3" s="1"/>
  <c r="T123" i="40"/>
  <c r="U123" i="3" s="1"/>
  <c r="T154" i="40"/>
  <c r="U154" i="3" s="1"/>
  <c r="T155" i="40"/>
  <c r="U155" i="3" s="1"/>
  <c r="T161" i="40"/>
  <c r="U161" i="3" s="1"/>
  <c r="T162" i="40"/>
  <c r="U162" i="3" s="1"/>
  <c r="T164" i="40"/>
  <c r="U164" i="3" s="1"/>
  <c r="T165" i="40"/>
  <c r="U165" i="3" s="1"/>
  <c r="T166" i="40"/>
  <c r="U166" i="3" s="1"/>
  <c r="T168" i="40"/>
  <c r="U168" i="3" s="1"/>
  <c r="T169" i="40"/>
  <c r="U169" i="3" s="1"/>
  <c r="T170" i="40"/>
  <c r="U170" i="3" s="1"/>
  <c r="T173" i="40"/>
  <c r="U173" i="3" s="1"/>
  <c r="T174" i="40"/>
  <c r="U174" i="3" s="1"/>
  <c r="T176" i="40"/>
  <c r="U176" i="3" s="1"/>
  <c r="T177" i="40"/>
  <c r="U177" i="3" s="1"/>
  <c r="T178" i="40"/>
  <c r="U178" i="3" s="1"/>
  <c r="T179" i="40"/>
  <c r="U179" i="3" s="1"/>
  <c r="T180" i="40"/>
  <c r="U180" i="3" s="1"/>
  <c r="T181" i="40"/>
  <c r="U181" i="3" s="1"/>
  <c r="T182" i="40"/>
  <c r="U182" i="3" s="1"/>
  <c r="T183" i="40"/>
  <c r="U183" i="3" s="1"/>
  <c r="T184" i="40"/>
  <c r="U184" i="3" s="1"/>
  <c r="T186" i="40"/>
  <c r="U186" i="3" s="1"/>
  <c r="T187" i="40"/>
  <c r="U187" i="3" s="1"/>
  <c r="T188" i="40"/>
  <c r="U188" i="3" s="1"/>
  <c r="T191" i="40"/>
  <c r="U191" i="3" s="1"/>
  <c r="T192" i="40"/>
  <c r="U192" i="3" s="1"/>
  <c r="T193" i="40"/>
  <c r="U193" i="3" s="1"/>
  <c r="T194" i="40"/>
  <c r="U194" i="3" s="1"/>
  <c r="T196" i="40"/>
  <c r="U196" i="3" s="1"/>
  <c r="T197" i="40"/>
  <c r="U197" i="3" s="1"/>
  <c r="AB73" i="3"/>
  <c r="AB74" i="3"/>
  <c r="AB76" i="3"/>
  <c r="AB77" i="3"/>
  <c r="AB78" i="3"/>
  <c r="AB80" i="3"/>
  <c r="AB81" i="3"/>
  <c r="AB83" i="3"/>
  <c r="AB84" i="3"/>
  <c r="AB85" i="3"/>
  <c r="AB86" i="3"/>
  <c r="AB88" i="3"/>
  <c r="AB91" i="3"/>
  <c r="AB92" i="3"/>
  <c r="AB93" i="3"/>
  <c r="AB94" i="3"/>
  <c r="AB96" i="3"/>
  <c r="AB97" i="3"/>
  <c r="AB99" i="3"/>
  <c r="AB100" i="3"/>
  <c r="AB102" i="3"/>
  <c r="AB103" i="3"/>
  <c r="AB104" i="3"/>
  <c r="AB105" i="3"/>
  <c r="AB108" i="3"/>
  <c r="AB109" i="3"/>
  <c r="AB111" i="3"/>
  <c r="AB112" i="3"/>
  <c r="AB114" i="3"/>
  <c r="AB116" i="3"/>
  <c r="AB117" i="3"/>
  <c r="AB118" i="3"/>
  <c r="AB119" i="3"/>
  <c r="AB120" i="3"/>
  <c r="AB121" i="3"/>
  <c r="AB122" i="3"/>
  <c r="AB123" i="3"/>
  <c r="AB126" i="3"/>
  <c r="AB127" i="3"/>
  <c r="AB129" i="3"/>
  <c r="AB131" i="3"/>
  <c r="AB132" i="3"/>
  <c r="AB134" i="3"/>
  <c r="AB136" i="3"/>
  <c r="AB138" i="3"/>
  <c r="AB139" i="3"/>
  <c r="AB140" i="3"/>
  <c r="AB141" i="3"/>
  <c r="AB143" i="3"/>
  <c r="AB144" i="3"/>
  <c r="AB147" i="3"/>
  <c r="AB148" i="3"/>
  <c r="AB155" i="3"/>
  <c r="AB161" i="3"/>
  <c r="AB164" i="3"/>
  <c r="AB165" i="3"/>
  <c r="AB166" i="3"/>
  <c r="AB168" i="3"/>
  <c r="AB169" i="3"/>
  <c r="AB170" i="3"/>
  <c r="AB172" i="3"/>
  <c r="AB173" i="3"/>
  <c r="AB174" i="3"/>
  <c r="AB177" i="3"/>
  <c r="AB178" i="3"/>
  <c r="AB179" i="3"/>
  <c r="AB180" i="3"/>
  <c r="AB181" i="3"/>
  <c r="AB182" i="3"/>
  <c r="AB183" i="3"/>
  <c r="AB185" i="3"/>
  <c r="AB188" i="3"/>
  <c r="AB190" i="3"/>
  <c r="AB191" i="3"/>
  <c r="AB192" i="3"/>
  <c r="AB193" i="3"/>
  <c r="AB194" i="3"/>
  <c r="AB195" i="3"/>
  <c r="AB197" i="3"/>
  <c r="T68" i="51"/>
  <c r="T69" i="51"/>
  <c r="T70" i="51"/>
  <c r="T73" i="51"/>
  <c r="AA73" i="3" s="1"/>
  <c r="T74" i="51"/>
  <c r="AA74" i="3" s="1"/>
  <c r="T76" i="51"/>
  <c r="AA76" i="3" s="1"/>
  <c r="T77" i="51"/>
  <c r="AA77" i="3" s="1"/>
  <c r="T78" i="51"/>
  <c r="AA78" i="3" s="1"/>
  <c r="T80" i="51"/>
  <c r="AA80" i="3" s="1"/>
  <c r="T81" i="51"/>
  <c r="AA81" i="3" s="1"/>
  <c r="T82" i="51"/>
  <c r="AA82" i="3" s="1"/>
  <c r="T83" i="51"/>
  <c r="AA83" i="3" s="1"/>
  <c r="T84" i="51"/>
  <c r="AA84" i="3" s="1"/>
  <c r="T85" i="51"/>
  <c r="AA85" i="3" s="1"/>
  <c r="T86" i="51"/>
  <c r="AA86" i="3" s="1"/>
  <c r="T87" i="51"/>
  <c r="AA87" i="3" s="1"/>
  <c r="T88" i="51"/>
  <c r="AA88" i="3" s="1"/>
  <c r="T91" i="51"/>
  <c r="AA91" i="3" s="1"/>
  <c r="T92" i="51"/>
  <c r="AA92" i="3" s="1"/>
  <c r="T93" i="51"/>
  <c r="AA93" i="3" s="1"/>
  <c r="T94" i="51"/>
  <c r="AA94" i="3" s="1"/>
  <c r="T96" i="51"/>
  <c r="AA96" i="3" s="1"/>
  <c r="T97" i="51"/>
  <c r="AA97" i="3" s="1"/>
  <c r="T99" i="51"/>
  <c r="AA99" i="3" s="1"/>
  <c r="T100" i="51"/>
  <c r="AA100" i="3" s="1"/>
  <c r="T103" i="51"/>
  <c r="AA103" i="3" s="1"/>
  <c r="T104" i="51"/>
  <c r="AA104" i="3" s="1"/>
  <c r="T105" i="51"/>
  <c r="AA105" i="3" s="1"/>
  <c r="T108" i="51"/>
  <c r="AA108" i="3" s="1"/>
  <c r="T109" i="51"/>
  <c r="AA109" i="3" s="1"/>
  <c r="T110" i="51"/>
  <c r="AA110" i="3" s="1"/>
  <c r="T111" i="51"/>
  <c r="AA111" i="3" s="1"/>
  <c r="T112" i="51"/>
  <c r="AA112" i="3" s="1"/>
  <c r="T114" i="51"/>
  <c r="AA114" i="3" s="1"/>
  <c r="T115" i="51"/>
  <c r="AA115" i="3" s="1"/>
  <c r="T116" i="51"/>
  <c r="AA116" i="3" s="1"/>
  <c r="T117" i="51"/>
  <c r="AA117" i="3" s="1"/>
  <c r="T119" i="51"/>
  <c r="AA119" i="3" s="1"/>
  <c r="T120" i="51"/>
  <c r="AA120" i="3" s="1"/>
  <c r="T121" i="51"/>
  <c r="AA121" i="3" s="1"/>
  <c r="T122" i="51"/>
  <c r="AA122" i="3" s="1"/>
  <c r="T123" i="51"/>
  <c r="AA123" i="3" s="1"/>
  <c r="T126" i="51"/>
  <c r="AA126" i="3" s="1"/>
  <c r="T127" i="51"/>
  <c r="AA127" i="3" s="1"/>
  <c r="T129" i="51"/>
  <c r="AA129" i="3" s="1"/>
  <c r="T130" i="51"/>
  <c r="AA130" i="3" s="1"/>
  <c r="T131" i="51"/>
  <c r="AA131" i="3" s="1"/>
  <c r="T132" i="51"/>
  <c r="AA132" i="3" s="1"/>
  <c r="T133" i="51"/>
  <c r="AA133" i="3" s="1"/>
  <c r="T134" i="51"/>
  <c r="AA134" i="3" s="1"/>
  <c r="T135" i="51"/>
  <c r="AA135" i="3" s="1"/>
  <c r="T136" i="51"/>
  <c r="AA136" i="3" s="1"/>
  <c r="T138" i="51"/>
  <c r="AA138" i="3" s="1"/>
  <c r="T139" i="51"/>
  <c r="AA139" i="3" s="1"/>
  <c r="T140" i="51"/>
  <c r="AA140" i="3" s="1"/>
  <c r="T141" i="51"/>
  <c r="AA141" i="3" s="1"/>
  <c r="T143" i="51"/>
  <c r="AA143" i="3" s="1"/>
  <c r="T144" i="51"/>
  <c r="AA144" i="3" s="1"/>
  <c r="T145" i="51"/>
  <c r="AA145" i="3" s="1"/>
  <c r="T147" i="51"/>
  <c r="T148" i="51"/>
  <c r="T154" i="51"/>
  <c r="AA154" i="3" s="1"/>
  <c r="T155" i="51"/>
  <c r="AA155" i="3" s="1"/>
  <c r="T161" i="51"/>
  <c r="AA161" i="3" s="1"/>
  <c r="T162" i="51"/>
  <c r="AA162" i="3" s="1"/>
  <c r="T164" i="51"/>
  <c r="AA164" i="3" s="1"/>
  <c r="T166" i="51"/>
  <c r="AA166" i="3" s="1"/>
  <c r="T168" i="51"/>
  <c r="AA168" i="3" s="1"/>
  <c r="T169" i="51"/>
  <c r="AA169" i="3" s="1"/>
  <c r="T170" i="51"/>
  <c r="AA170" i="3" s="1"/>
  <c r="T172" i="51"/>
  <c r="AA172" i="3" s="1"/>
  <c r="T173" i="51"/>
  <c r="AA173" i="3" s="1"/>
  <c r="T174" i="51"/>
  <c r="AA174" i="3" s="1"/>
  <c r="T176" i="51"/>
  <c r="AA176" i="3" s="1"/>
  <c r="T177" i="51"/>
  <c r="AA177" i="3" s="1"/>
  <c r="T178" i="51"/>
  <c r="AA178" i="3" s="1"/>
  <c r="T179" i="51"/>
  <c r="AA179" i="3" s="1"/>
  <c r="T180" i="51"/>
  <c r="AA180" i="3" s="1"/>
  <c r="T181" i="51"/>
  <c r="AA181" i="3" s="1"/>
  <c r="T182" i="51"/>
  <c r="AA182" i="3" s="1"/>
  <c r="T183" i="51"/>
  <c r="AA183" i="3" s="1"/>
  <c r="T184" i="51"/>
  <c r="AA184" i="3" s="1"/>
  <c r="T185" i="51"/>
  <c r="AA185" i="3" s="1"/>
  <c r="T187" i="51"/>
  <c r="AA187" i="3" s="1"/>
  <c r="T188" i="51"/>
  <c r="AA188" i="3" s="1"/>
  <c r="T190" i="51"/>
  <c r="AA190" i="3" s="1"/>
  <c r="T191" i="51"/>
  <c r="AA191" i="3" s="1"/>
  <c r="T192" i="51"/>
  <c r="AA192" i="3" s="1"/>
  <c r="T193" i="51"/>
  <c r="AA193" i="3" s="1"/>
  <c r="T194" i="51"/>
  <c r="AA194" i="3" s="1"/>
  <c r="T195" i="51"/>
  <c r="AA195" i="3" s="1"/>
  <c r="T196" i="51"/>
  <c r="AA196" i="3" s="1"/>
  <c r="T197" i="51"/>
  <c r="AA197" i="3" s="1"/>
  <c r="T68" i="50"/>
  <c r="T69" i="50"/>
  <c r="T70" i="50"/>
  <c r="T73" i="50"/>
  <c r="Z73" i="3" s="1"/>
  <c r="T74" i="50"/>
  <c r="Z74" i="3" s="1"/>
  <c r="T77" i="50"/>
  <c r="Z77" i="3" s="1"/>
  <c r="T78" i="50"/>
  <c r="Z78" i="3" s="1"/>
  <c r="T80" i="50"/>
  <c r="Z80" i="3" s="1"/>
  <c r="T81" i="50"/>
  <c r="Z81" i="3" s="1"/>
  <c r="T82" i="50"/>
  <c r="Z82" i="3" s="1"/>
  <c r="T83" i="50"/>
  <c r="Z83" i="3" s="1"/>
  <c r="T84" i="50"/>
  <c r="Z84" i="3" s="1"/>
  <c r="T85" i="50"/>
  <c r="Z85" i="3" s="1"/>
  <c r="T86" i="50"/>
  <c r="Z86" i="3" s="1"/>
  <c r="T87" i="50"/>
  <c r="Z87" i="3" s="1"/>
  <c r="T88" i="50"/>
  <c r="Z88" i="3" s="1"/>
  <c r="T91" i="50"/>
  <c r="Z91" i="3" s="1"/>
  <c r="T92" i="50"/>
  <c r="Z92" i="3" s="1"/>
  <c r="T93" i="50"/>
  <c r="Z93" i="3" s="1"/>
  <c r="T94" i="50"/>
  <c r="Z94" i="3" s="1"/>
  <c r="T96" i="50"/>
  <c r="Z96" i="3" s="1"/>
  <c r="T97" i="50"/>
  <c r="Z97" i="3" s="1"/>
  <c r="T99" i="50"/>
  <c r="Z99" i="3" s="1"/>
  <c r="T100" i="50"/>
  <c r="Z100" i="3" s="1"/>
  <c r="T102" i="50"/>
  <c r="Z102" i="3" s="1"/>
  <c r="T103" i="50"/>
  <c r="Z103" i="3" s="1"/>
  <c r="T104" i="50"/>
  <c r="Z104" i="3" s="1"/>
  <c r="T105" i="50"/>
  <c r="Z105" i="3" s="1"/>
  <c r="T108" i="50"/>
  <c r="Z108" i="3" s="1"/>
  <c r="T109" i="50"/>
  <c r="Z109" i="3" s="1"/>
  <c r="T110" i="50"/>
  <c r="Z110" i="3" s="1"/>
  <c r="T111" i="50"/>
  <c r="Z111" i="3" s="1"/>
  <c r="T112" i="50"/>
  <c r="Z112" i="3" s="1"/>
  <c r="T114" i="50"/>
  <c r="Z114" i="3" s="1"/>
  <c r="T115" i="50"/>
  <c r="Z115" i="3" s="1"/>
  <c r="T116" i="50"/>
  <c r="Z116" i="3" s="1"/>
  <c r="T117" i="50"/>
  <c r="Z117" i="3" s="1"/>
  <c r="T118" i="50"/>
  <c r="Z118" i="3" s="1"/>
  <c r="T119" i="50"/>
  <c r="Z119" i="3" s="1"/>
  <c r="T120" i="50"/>
  <c r="Z120" i="3" s="1"/>
  <c r="T121" i="50"/>
  <c r="Z121" i="3" s="1"/>
  <c r="T122" i="50"/>
  <c r="Z122" i="3" s="1"/>
  <c r="T123" i="50"/>
  <c r="Z123" i="3" s="1"/>
  <c r="T126" i="50"/>
  <c r="Z126" i="3" s="1"/>
  <c r="T127" i="50"/>
  <c r="Z127" i="3" s="1"/>
  <c r="T129" i="50"/>
  <c r="Z129" i="3" s="1"/>
  <c r="T130" i="50"/>
  <c r="Z130" i="3" s="1"/>
  <c r="T131" i="50"/>
  <c r="Z131" i="3" s="1"/>
  <c r="T132" i="50"/>
  <c r="Z132" i="3" s="1"/>
  <c r="T133" i="50"/>
  <c r="Z133" i="3" s="1"/>
  <c r="T134" i="50"/>
  <c r="Z134" i="3" s="1"/>
  <c r="T135" i="50"/>
  <c r="Z135" i="3" s="1"/>
  <c r="T136" i="50"/>
  <c r="Z136" i="3" s="1"/>
  <c r="T138" i="50"/>
  <c r="Z138" i="3" s="1"/>
  <c r="T139" i="50"/>
  <c r="Z139" i="3" s="1"/>
  <c r="T140" i="50"/>
  <c r="Z140" i="3" s="1"/>
  <c r="T141" i="50"/>
  <c r="Z141" i="3" s="1"/>
  <c r="T144" i="50"/>
  <c r="Z144" i="3" s="1"/>
  <c r="T145" i="50"/>
  <c r="Z145" i="3" s="1"/>
  <c r="T155" i="50"/>
  <c r="Z155" i="3" s="1"/>
  <c r="T161" i="50"/>
  <c r="Z161" i="3" s="1"/>
  <c r="T164" i="50"/>
  <c r="Z164" i="3" s="1"/>
  <c r="T165" i="50"/>
  <c r="Z165" i="3" s="1"/>
  <c r="T168" i="50"/>
  <c r="Z168" i="3" s="1"/>
  <c r="T169" i="50"/>
  <c r="Z169" i="3" s="1"/>
  <c r="T172" i="50"/>
  <c r="Z172" i="3" s="1"/>
  <c r="T173" i="50"/>
  <c r="Z173" i="3" s="1"/>
  <c r="T176" i="50"/>
  <c r="Z176" i="3" s="1"/>
  <c r="T177" i="50"/>
  <c r="Z177" i="3" s="1"/>
  <c r="T180" i="50"/>
  <c r="Z180" i="3" s="1"/>
  <c r="T181" i="50"/>
  <c r="Z181" i="3" s="1"/>
  <c r="T186" i="50"/>
  <c r="Z186" i="3" s="1"/>
  <c r="T187" i="50"/>
  <c r="Z187" i="3" s="1"/>
  <c r="T188" i="50"/>
  <c r="Z188" i="3" s="1"/>
  <c r="T192" i="50"/>
  <c r="Z192" i="3" s="1"/>
  <c r="T193" i="50"/>
  <c r="Z193" i="3" s="1"/>
  <c r="T196" i="50"/>
  <c r="Z196" i="3" s="1"/>
  <c r="T197" i="50"/>
  <c r="Z197" i="3" s="1"/>
  <c r="T70" i="49"/>
  <c r="T73" i="49"/>
  <c r="Y73" i="3" s="1"/>
  <c r="T74" i="49"/>
  <c r="Y74" i="3" s="1"/>
  <c r="T76" i="49"/>
  <c r="Y76" i="3" s="1"/>
  <c r="T77" i="49"/>
  <c r="Y77" i="3" s="1"/>
  <c r="T81" i="49"/>
  <c r="Y81" i="3" s="1"/>
  <c r="T82" i="49"/>
  <c r="Y82" i="3" s="1"/>
  <c r="T86" i="49"/>
  <c r="Y86" i="3" s="1"/>
  <c r="T87" i="49"/>
  <c r="Y87" i="3" s="1"/>
  <c r="T91" i="49"/>
  <c r="Y91" i="3" s="1"/>
  <c r="T92" i="49"/>
  <c r="Y92" i="3" s="1"/>
  <c r="T96" i="49"/>
  <c r="Y96" i="3" s="1"/>
  <c r="T100" i="49"/>
  <c r="Y100" i="3" s="1"/>
  <c r="T102" i="49"/>
  <c r="Y102" i="3" s="1"/>
  <c r="T103" i="49"/>
  <c r="Y103" i="3" s="1"/>
  <c r="T104" i="49"/>
  <c r="Y104" i="3" s="1"/>
  <c r="T108" i="49"/>
  <c r="Y108" i="3" s="1"/>
  <c r="T110" i="49"/>
  <c r="Y110" i="3" s="1"/>
  <c r="T111" i="49"/>
  <c r="Y111" i="3" s="1"/>
  <c r="T112" i="49"/>
  <c r="Y112" i="3" s="1"/>
  <c r="T114" i="49"/>
  <c r="Y114" i="3" s="1"/>
  <c r="T115" i="49"/>
  <c r="Y115" i="3" s="1"/>
  <c r="T119" i="49"/>
  <c r="Y119" i="3" s="1"/>
  <c r="T120" i="49"/>
  <c r="Y120" i="3" s="1"/>
  <c r="T122" i="49"/>
  <c r="Y122" i="3" s="1"/>
  <c r="T123" i="49"/>
  <c r="Y123" i="3" s="1"/>
  <c r="T126" i="49"/>
  <c r="Y126" i="3" s="1"/>
  <c r="T127" i="49"/>
  <c r="Y127" i="3" s="1"/>
  <c r="T129" i="49"/>
  <c r="Y129" i="3" s="1"/>
  <c r="T130" i="49"/>
  <c r="Y130" i="3" s="1"/>
  <c r="T131" i="49"/>
  <c r="Y131" i="3" s="1"/>
  <c r="T132" i="49"/>
  <c r="Y132" i="3" s="1"/>
  <c r="T134" i="49"/>
  <c r="Y134" i="3" s="1"/>
  <c r="T135" i="49"/>
  <c r="Y135" i="3" s="1"/>
  <c r="T136" i="49"/>
  <c r="Y136" i="3" s="1"/>
  <c r="T138" i="49"/>
  <c r="Y138" i="3" s="1"/>
  <c r="T139" i="49"/>
  <c r="Y139" i="3" s="1"/>
  <c r="T140" i="49"/>
  <c r="Y140" i="3" s="1"/>
  <c r="T143" i="49"/>
  <c r="Y143" i="3" s="1"/>
  <c r="T144" i="49"/>
  <c r="Y144" i="3" s="1"/>
  <c r="T145" i="49"/>
  <c r="Y145" i="3" s="1"/>
  <c r="T147" i="49"/>
  <c r="T148" i="49"/>
  <c r="T154" i="49"/>
  <c r="Y154" i="3" s="1"/>
  <c r="T155" i="49"/>
  <c r="Y155" i="3" s="1"/>
  <c r="T161" i="49"/>
  <c r="Y161" i="3" s="1"/>
  <c r="T162" i="49"/>
  <c r="Y162" i="3" s="1"/>
  <c r="T165" i="49"/>
  <c r="Y165" i="3" s="1"/>
  <c r="T166" i="49"/>
  <c r="Y166" i="3" s="1"/>
  <c r="T169" i="49"/>
  <c r="Y169" i="3" s="1"/>
  <c r="T170" i="49"/>
  <c r="Y170" i="3" s="1"/>
  <c r="T173" i="49"/>
  <c r="Y173" i="3" s="1"/>
  <c r="T174" i="49"/>
  <c r="Y174" i="3" s="1"/>
  <c r="T177" i="49"/>
  <c r="Y177" i="3" s="1"/>
  <c r="T178" i="49"/>
  <c r="Y178" i="3" s="1"/>
  <c r="T181" i="49"/>
  <c r="Y181" i="3" s="1"/>
  <c r="T183" i="49"/>
  <c r="Y183" i="3" s="1"/>
  <c r="T185" i="49"/>
  <c r="Y185" i="3" s="1"/>
  <c r="T186" i="49"/>
  <c r="Y186" i="3" s="1"/>
  <c r="T190" i="49"/>
  <c r="Y190" i="3" s="1"/>
  <c r="T191" i="49"/>
  <c r="Y191" i="3" s="1"/>
  <c r="T193" i="49"/>
  <c r="Y193" i="3" s="1"/>
  <c r="T194" i="49"/>
  <c r="Y194" i="3" s="1"/>
  <c r="T68" i="48"/>
  <c r="T70" i="48"/>
  <c r="T74" i="48"/>
  <c r="X74" i="3" s="1"/>
  <c r="T76" i="48"/>
  <c r="X76" i="3" s="1"/>
  <c r="T78" i="48"/>
  <c r="X78" i="3" s="1"/>
  <c r="T82" i="48"/>
  <c r="X82" i="3" s="1"/>
  <c r="T83" i="48"/>
  <c r="X83" i="3" s="1"/>
  <c r="T84" i="48"/>
  <c r="X84" i="3" s="1"/>
  <c r="T86" i="48"/>
  <c r="X86" i="3" s="1"/>
  <c r="T87" i="48"/>
  <c r="X87" i="3" s="1"/>
  <c r="T88" i="48"/>
  <c r="X88" i="3" s="1"/>
  <c r="T92" i="48"/>
  <c r="X92" i="3" s="1"/>
  <c r="T93" i="48"/>
  <c r="X93" i="3" s="1"/>
  <c r="T96" i="48"/>
  <c r="X96" i="3" s="1"/>
  <c r="T97" i="48"/>
  <c r="X97" i="3" s="1"/>
  <c r="T100" i="48"/>
  <c r="X100" i="3" s="1"/>
  <c r="T104" i="48"/>
  <c r="X104" i="3" s="1"/>
  <c r="T105" i="48"/>
  <c r="X105" i="3" s="1"/>
  <c r="T109" i="48"/>
  <c r="X109" i="3" s="1"/>
  <c r="T110" i="48"/>
  <c r="X110" i="3" s="1"/>
  <c r="T111" i="48"/>
  <c r="X111" i="3" s="1"/>
  <c r="T114" i="48"/>
  <c r="X114" i="3" s="1"/>
  <c r="T115" i="48"/>
  <c r="X115" i="3" s="1"/>
  <c r="T116" i="48"/>
  <c r="X116" i="3" s="1"/>
  <c r="T117" i="48"/>
  <c r="X117" i="3" s="1"/>
  <c r="T120" i="48"/>
  <c r="X120" i="3" s="1"/>
  <c r="T121" i="48"/>
  <c r="X121" i="3" s="1"/>
  <c r="T126" i="48"/>
  <c r="X126" i="3" s="1"/>
  <c r="T127" i="48"/>
  <c r="X127" i="3" s="1"/>
  <c r="T129" i="48"/>
  <c r="X129" i="3" s="1"/>
  <c r="T131" i="48"/>
  <c r="X131" i="3" s="1"/>
  <c r="T132" i="48"/>
  <c r="X132" i="3" s="1"/>
  <c r="T136" i="48"/>
  <c r="X136" i="3" s="1"/>
  <c r="T139" i="48"/>
  <c r="X139" i="3" s="1"/>
  <c r="T141" i="48"/>
  <c r="X141" i="3" s="1"/>
  <c r="T143" i="48"/>
  <c r="X143" i="3" s="1"/>
  <c r="T147" i="48"/>
  <c r="T155" i="48"/>
  <c r="X155" i="3" s="1"/>
  <c r="T162" i="48"/>
  <c r="X162" i="3" s="1"/>
  <c r="T164" i="48"/>
  <c r="X164" i="3" s="1"/>
  <c r="T166" i="48"/>
  <c r="X166" i="3" s="1"/>
  <c r="T168" i="48"/>
  <c r="X168" i="3" s="1"/>
  <c r="T169" i="48"/>
  <c r="X169" i="3" s="1"/>
  <c r="T170" i="48"/>
  <c r="X170" i="3" s="1"/>
  <c r="T174" i="48"/>
  <c r="X174" i="3" s="1"/>
  <c r="T180" i="48"/>
  <c r="X180" i="3" s="1"/>
  <c r="T182" i="48"/>
  <c r="X182" i="3" s="1"/>
  <c r="T183" i="48"/>
  <c r="X183" i="3" s="1"/>
  <c r="T184" i="48"/>
  <c r="X184" i="3" s="1"/>
  <c r="T185" i="48"/>
  <c r="X185" i="3" s="1"/>
  <c r="T186" i="48"/>
  <c r="X186" i="3" s="1"/>
  <c r="T187" i="48"/>
  <c r="X187" i="3" s="1"/>
  <c r="T188" i="48"/>
  <c r="X188" i="3" s="1"/>
  <c r="T190" i="48"/>
  <c r="X190" i="3" s="1"/>
  <c r="T191" i="48"/>
  <c r="X191" i="3" s="1"/>
  <c r="T195" i="48"/>
  <c r="X195" i="3" s="1"/>
  <c r="T196" i="48"/>
  <c r="X196" i="3" s="1"/>
  <c r="T68" i="47"/>
  <c r="T74" i="47"/>
  <c r="W74" i="3" s="1"/>
  <c r="T76" i="47"/>
  <c r="W76" i="3" s="1"/>
  <c r="T80" i="47"/>
  <c r="W80" i="3" s="1"/>
  <c r="T82" i="47"/>
  <c r="W82" i="3" s="1"/>
  <c r="T83" i="47"/>
  <c r="W83" i="3" s="1"/>
  <c r="T84" i="47"/>
  <c r="W84" i="3" s="1"/>
  <c r="T87" i="47"/>
  <c r="W87" i="3" s="1"/>
  <c r="T88" i="47"/>
  <c r="W88" i="3" s="1"/>
  <c r="T93" i="47"/>
  <c r="W93" i="3" s="1"/>
  <c r="T94" i="47"/>
  <c r="W94" i="3" s="1"/>
  <c r="T96" i="47"/>
  <c r="W96" i="3" s="1"/>
  <c r="T97" i="47"/>
  <c r="W97" i="3" s="1"/>
  <c r="T102" i="47"/>
  <c r="W102" i="3" s="1"/>
  <c r="T104" i="47"/>
  <c r="W104" i="3" s="1"/>
  <c r="T105" i="47"/>
  <c r="W105" i="3" s="1"/>
  <c r="T110" i="47"/>
  <c r="W110" i="3" s="1"/>
  <c r="T112" i="47"/>
  <c r="W112" i="3" s="1"/>
  <c r="T114" i="47"/>
  <c r="W114" i="3" s="1"/>
  <c r="T118" i="47"/>
  <c r="W118" i="3" s="1"/>
  <c r="T120" i="47"/>
  <c r="W120" i="3" s="1"/>
  <c r="T121" i="47"/>
  <c r="W121" i="3" s="1"/>
  <c r="T122" i="47"/>
  <c r="W122" i="3" s="1"/>
  <c r="T126" i="47"/>
  <c r="W126" i="3" s="1"/>
  <c r="T129" i="47"/>
  <c r="W129" i="3" s="1"/>
  <c r="T130" i="47"/>
  <c r="W130" i="3" s="1"/>
  <c r="T134" i="47"/>
  <c r="W134" i="3" s="1"/>
  <c r="T135" i="47"/>
  <c r="W135" i="3" s="1"/>
  <c r="T136" i="47"/>
  <c r="W136" i="3" s="1"/>
  <c r="T138" i="47"/>
  <c r="W138" i="3" s="1"/>
  <c r="T140" i="47"/>
  <c r="W140" i="3" s="1"/>
  <c r="T141" i="47"/>
  <c r="W141" i="3" s="1"/>
  <c r="T145" i="47"/>
  <c r="W145" i="3" s="1"/>
  <c r="T154" i="47"/>
  <c r="W154" i="3" s="1"/>
  <c r="T155" i="47"/>
  <c r="W155" i="3" s="1"/>
  <c r="T161" i="47"/>
  <c r="W161" i="3" s="1"/>
  <c r="T164" i="47"/>
  <c r="W164" i="3" s="1"/>
  <c r="T165" i="47"/>
  <c r="W165" i="3" s="1"/>
  <c r="T186" i="51"/>
  <c r="AA186" i="3" s="1"/>
  <c r="T76" i="50"/>
  <c r="Z76" i="3" s="1"/>
  <c r="T191" i="50"/>
  <c r="Z191" i="3" s="1"/>
  <c r="T190" i="40"/>
  <c r="U190" i="3" s="1"/>
  <c r="T195" i="40"/>
  <c r="U195" i="3" s="1"/>
  <c r="AB187" i="3"/>
  <c r="T172" i="40"/>
  <c r="U172" i="3" s="1"/>
  <c r="AB145" i="3"/>
  <c r="T197" i="49"/>
  <c r="Y197" i="3" s="1"/>
  <c r="T120" i="40"/>
  <c r="U120" i="3" s="1"/>
  <c r="T185" i="40"/>
  <c r="U185" i="3" s="1"/>
  <c r="AB162" i="3"/>
  <c r="T102" i="51"/>
  <c r="AA102" i="3" s="1"/>
  <c r="T118" i="51"/>
  <c r="AA118" i="3" s="1"/>
  <c r="T119" i="47"/>
  <c r="W119" i="3" s="1"/>
  <c r="T105" i="40"/>
  <c r="U105" i="3" s="1"/>
  <c r="T78" i="49"/>
  <c r="Y78" i="3" s="1"/>
  <c r="T182" i="49"/>
  <c r="Y182" i="3" s="1"/>
  <c r="T168" i="47"/>
  <c r="W168" i="3" s="1"/>
  <c r="T169" i="47"/>
  <c r="W169" i="3" s="1"/>
  <c r="T173" i="47"/>
  <c r="W173" i="3" s="1"/>
  <c r="T174" i="47"/>
  <c r="W174" i="3" s="1"/>
  <c r="T176" i="47"/>
  <c r="W176" i="3" s="1"/>
  <c r="T177" i="47"/>
  <c r="W177" i="3" s="1"/>
  <c r="T179" i="47"/>
  <c r="W179" i="3" s="1"/>
  <c r="T180" i="47"/>
  <c r="W180" i="3" s="1"/>
  <c r="T181" i="47"/>
  <c r="W181" i="3" s="1"/>
  <c r="T184" i="47"/>
  <c r="W184" i="3" s="1"/>
  <c r="T185" i="47"/>
  <c r="W185" i="3" s="1"/>
  <c r="T190" i="47"/>
  <c r="W190" i="3" s="1"/>
  <c r="T191" i="47"/>
  <c r="W191" i="3" s="1"/>
  <c r="T192" i="47"/>
  <c r="W192" i="3" s="1"/>
  <c r="T193" i="47"/>
  <c r="W193" i="3" s="1"/>
  <c r="T195" i="47"/>
  <c r="W195" i="3" s="1"/>
  <c r="T196" i="47"/>
  <c r="W196" i="3" s="1"/>
  <c r="T197" i="47"/>
  <c r="W197" i="3" s="1"/>
  <c r="T69" i="46"/>
  <c r="T70" i="46"/>
  <c r="T74" i="46"/>
  <c r="V74" i="3" s="1"/>
  <c r="T76" i="46"/>
  <c r="V76" i="3" s="1"/>
  <c r="T77" i="46"/>
  <c r="V77" i="3" s="1"/>
  <c r="T78" i="46"/>
  <c r="V78" i="3" s="1"/>
  <c r="T80" i="46"/>
  <c r="V80" i="3" s="1"/>
  <c r="T81" i="46"/>
  <c r="V81" i="3" s="1"/>
  <c r="T82" i="46"/>
  <c r="V82" i="3" s="1"/>
  <c r="T85" i="46"/>
  <c r="V85" i="3" s="1"/>
  <c r="T86" i="46"/>
  <c r="V86" i="3" s="1"/>
  <c r="T87" i="46"/>
  <c r="V87" i="3" s="1"/>
  <c r="T88" i="46"/>
  <c r="V88" i="3" s="1"/>
  <c r="T91" i="46"/>
  <c r="V91" i="3" s="1"/>
  <c r="T92" i="46"/>
  <c r="V92" i="3" s="1"/>
  <c r="T94" i="46"/>
  <c r="V94" i="3" s="1"/>
  <c r="T96" i="46"/>
  <c r="V96" i="3" s="1"/>
  <c r="T99" i="46"/>
  <c r="V99" i="3" s="1"/>
  <c r="T100" i="46"/>
  <c r="V100" i="3" s="1"/>
  <c r="T104" i="46"/>
  <c r="V104" i="3" s="1"/>
  <c r="T105" i="46"/>
  <c r="V105" i="3" s="1"/>
  <c r="T108" i="46"/>
  <c r="V108" i="3" s="1"/>
  <c r="T110" i="46"/>
  <c r="V110" i="3" s="1"/>
  <c r="T111" i="46"/>
  <c r="V111" i="3" s="1"/>
  <c r="T112" i="46"/>
  <c r="V112" i="3" s="1"/>
  <c r="T115" i="46"/>
  <c r="V115" i="3" s="1"/>
  <c r="T116" i="46"/>
  <c r="V116" i="3" s="1"/>
  <c r="T120" i="46"/>
  <c r="V120" i="3" s="1"/>
  <c r="T121" i="46"/>
  <c r="V121" i="3" s="1"/>
  <c r="T122" i="46"/>
  <c r="V122" i="3" s="1"/>
  <c r="T123" i="46"/>
  <c r="V123" i="3" s="1"/>
  <c r="T126" i="46"/>
  <c r="V126" i="3" s="1"/>
  <c r="T127" i="46"/>
  <c r="V127" i="3" s="1"/>
  <c r="T131" i="46"/>
  <c r="V131" i="3" s="1"/>
  <c r="T132" i="46"/>
  <c r="V132" i="3" s="1"/>
  <c r="T136" i="46"/>
  <c r="V136" i="3" s="1"/>
  <c r="T138" i="46"/>
  <c r="V138" i="3" s="1"/>
  <c r="T139" i="46"/>
  <c r="V139" i="3" s="1"/>
  <c r="T140" i="46"/>
  <c r="V140" i="3" s="1"/>
  <c r="T143" i="46"/>
  <c r="V143" i="3" s="1"/>
  <c r="T144" i="46"/>
  <c r="V144" i="3" s="1"/>
  <c r="T148" i="46"/>
  <c r="T155" i="46"/>
  <c r="V155" i="3" s="1"/>
  <c r="T161" i="46"/>
  <c r="V161" i="3" s="1"/>
  <c r="T162" i="46"/>
  <c r="V162" i="3" s="1"/>
  <c r="T165" i="46"/>
  <c r="V165" i="3" s="1"/>
  <c r="T166" i="46"/>
  <c r="V166" i="3" s="1"/>
  <c r="T176" i="46"/>
  <c r="V176" i="3" s="1"/>
  <c r="T177" i="46"/>
  <c r="V177" i="3" s="1"/>
  <c r="T178" i="46"/>
  <c r="V178" i="3" s="1"/>
  <c r="T179" i="46"/>
  <c r="V179" i="3" s="1"/>
  <c r="T181" i="46"/>
  <c r="V181" i="3" s="1"/>
  <c r="T182" i="46"/>
  <c r="V182" i="3" s="1"/>
  <c r="T183" i="46"/>
  <c r="V183" i="3" s="1"/>
  <c r="T186" i="46"/>
  <c r="V186" i="3" s="1"/>
  <c r="T187" i="46"/>
  <c r="V187" i="3" s="1"/>
  <c r="T191" i="46"/>
  <c r="V191" i="3" s="1"/>
  <c r="T192" i="46"/>
  <c r="V192" i="3" s="1"/>
  <c r="T193" i="46"/>
  <c r="V193" i="3" s="1"/>
  <c r="T194" i="46"/>
  <c r="V194" i="3" s="1"/>
  <c r="T195" i="46"/>
  <c r="V195" i="3" s="1"/>
  <c r="T196" i="46"/>
  <c r="V196" i="3" s="1"/>
  <c r="T197" i="46"/>
  <c r="V197" i="3" s="1"/>
  <c r="T165" i="51"/>
  <c r="AA165" i="3" s="1"/>
  <c r="T185" i="50"/>
  <c r="Z185" i="3" s="1"/>
  <c r="AB115" i="3"/>
  <c r="T143" i="50"/>
  <c r="Z143" i="3" s="1"/>
  <c r="T154" i="50"/>
  <c r="Z154" i="3" s="1"/>
  <c r="T166" i="50"/>
  <c r="Z166" i="3" s="1"/>
  <c r="T174" i="50"/>
  <c r="Z174" i="3" s="1"/>
  <c r="T190" i="50"/>
  <c r="Z190" i="3" s="1"/>
  <c r="T88" i="49"/>
  <c r="Y88" i="3" s="1"/>
  <c r="T105" i="49"/>
  <c r="Y105" i="3" s="1"/>
  <c r="T178" i="50"/>
  <c r="Z178" i="3" s="1"/>
  <c r="T179" i="50"/>
  <c r="Z179" i="3" s="1"/>
  <c r="T194" i="50"/>
  <c r="Z194" i="3" s="1"/>
  <c r="T195" i="50"/>
  <c r="Z195" i="3" s="1"/>
  <c r="T80" i="49"/>
  <c r="Y80" i="3" s="1"/>
  <c r="T93" i="49"/>
  <c r="Y93" i="3" s="1"/>
  <c r="T94" i="49"/>
  <c r="Y94" i="3" s="1"/>
  <c r="T147" i="50"/>
  <c r="T148" i="50"/>
  <c r="T162" i="50"/>
  <c r="Z162" i="3" s="1"/>
  <c r="T170" i="50"/>
  <c r="Z170" i="3" s="1"/>
  <c r="T182" i="50"/>
  <c r="Z182" i="3" s="1"/>
  <c r="T183" i="50"/>
  <c r="Z183" i="3" s="1"/>
  <c r="T184" i="50"/>
  <c r="Z184" i="3" s="1"/>
  <c r="T68" i="49"/>
  <c r="T69" i="49"/>
  <c r="T83" i="49"/>
  <c r="Y83" i="3" s="1"/>
  <c r="T84" i="49"/>
  <c r="Y84" i="3" s="1"/>
  <c r="T85" i="49"/>
  <c r="Y85" i="3" s="1"/>
  <c r="T97" i="49"/>
  <c r="Y97" i="3" s="1"/>
  <c r="T99" i="49"/>
  <c r="Y99" i="3" s="1"/>
  <c r="T116" i="49"/>
  <c r="Y116" i="3" s="1"/>
  <c r="T118" i="49"/>
  <c r="Y118" i="3" s="1"/>
  <c r="T109" i="49"/>
  <c r="Y109" i="3" s="1"/>
  <c r="T141" i="49"/>
  <c r="Y141" i="3" s="1"/>
  <c r="T164" i="49"/>
  <c r="Y164" i="3" s="1"/>
  <c r="T172" i="49"/>
  <c r="Y172" i="3" s="1"/>
  <c r="T179" i="49"/>
  <c r="Y179" i="3" s="1"/>
  <c r="T180" i="49"/>
  <c r="Y180" i="3" s="1"/>
  <c r="T187" i="49"/>
  <c r="Y187" i="3" s="1"/>
  <c r="T188" i="49"/>
  <c r="Y188" i="3" s="1"/>
  <c r="T195" i="49"/>
  <c r="Y195" i="3" s="1"/>
  <c r="T196" i="49"/>
  <c r="Y196" i="3" s="1"/>
  <c r="T73" i="48"/>
  <c r="X73" i="3" s="1"/>
  <c r="T80" i="48"/>
  <c r="X80" i="3" s="1"/>
  <c r="T81" i="48"/>
  <c r="X81" i="3" s="1"/>
  <c r="T94" i="48"/>
  <c r="X94" i="3" s="1"/>
  <c r="T102" i="48"/>
  <c r="X102" i="3" s="1"/>
  <c r="T103" i="48"/>
  <c r="X103" i="3" s="1"/>
  <c r="T112" i="48"/>
  <c r="X112" i="3" s="1"/>
  <c r="T123" i="48"/>
  <c r="X123" i="3" s="1"/>
  <c r="T133" i="48"/>
  <c r="X133" i="3" s="1"/>
  <c r="T135" i="48"/>
  <c r="X135" i="3" s="1"/>
  <c r="T144" i="48"/>
  <c r="X144" i="3" s="1"/>
  <c r="T145" i="48"/>
  <c r="X145" i="3" s="1"/>
  <c r="T172" i="48"/>
  <c r="X172" i="3" s="1"/>
  <c r="T192" i="48"/>
  <c r="X192" i="3" s="1"/>
  <c r="T194" i="48"/>
  <c r="X194" i="3" s="1"/>
  <c r="T121" i="49"/>
  <c r="Y121" i="3" s="1"/>
  <c r="T148" i="48"/>
  <c r="T154" i="48"/>
  <c r="X154" i="3" s="1"/>
  <c r="T176" i="48"/>
  <c r="X176" i="3" s="1"/>
  <c r="T178" i="48"/>
  <c r="X178" i="3" s="1"/>
  <c r="T179" i="48"/>
  <c r="X179" i="3" s="1"/>
  <c r="T117" i="49"/>
  <c r="Y117" i="3" s="1"/>
  <c r="T133" i="49"/>
  <c r="Y133" i="3" s="1"/>
  <c r="T168" i="49"/>
  <c r="Y168" i="3" s="1"/>
  <c r="T176" i="49"/>
  <c r="Y176" i="3" s="1"/>
  <c r="T184" i="49"/>
  <c r="Y184" i="3" s="1"/>
  <c r="T192" i="49"/>
  <c r="Y192" i="3" s="1"/>
  <c r="T69" i="48"/>
  <c r="T77" i="48"/>
  <c r="X77" i="3" s="1"/>
  <c r="T85" i="48"/>
  <c r="X85" i="3" s="1"/>
  <c r="T91" i="48"/>
  <c r="X91" i="3" s="1"/>
  <c r="T99" i="48"/>
  <c r="X99" i="3" s="1"/>
  <c r="T108" i="48"/>
  <c r="X108" i="3" s="1"/>
  <c r="T119" i="48"/>
  <c r="X119" i="3" s="1"/>
  <c r="T130" i="48"/>
  <c r="X130" i="3" s="1"/>
  <c r="T140" i="48"/>
  <c r="X140" i="3" s="1"/>
  <c r="T109" i="47"/>
  <c r="W109" i="3" s="1"/>
  <c r="T165" i="48"/>
  <c r="X165" i="3" s="1"/>
  <c r="T181" i="48"/>
  <c r="X181" i="3" s="1"/>
  <c r="T197" i="48"/>
  <c r="X197" i="3" s="1"/>
  <c r="T73" i="47"/>
  <c r="W73" i="3" s="1"/>
  <c r="T81" i="47"/>
  <c r="W81" i="3" s="1"/>
  <c r="T103" i="47"/>
  <c r="W103" i="3" s="1"/>
  <c r="T111" i="47"/>
  <c r="W111" i="3" s="1"/>
  <c r="T123" i="47"/>
  <c r="W123" i="3" s="1"/>
  <c r="T139" i="47"/>
  <c r="W139" i="3" s="1"/>
  <c r="T162" i="47"/>
  <c r="W162" i="3" s="1"/>
  <c r="T178" i="47"/>
  <c r="W178" i="3" s="1"/>
  <c r="T194" i="47"/>
  <c r="W194" i="3" s="1"/>
  <c r="T93" i="46"/>
  <c r="V93" i="3" s="1"/>
  <c r="T109" i="46"/>
  <c r="V109" i="3" s="1"/>
  <c r="T141" i="46"/>
  <c r="V141" i="3" s="1"/>
  <c r="T164" i="46"/>
  <c r="V164" i="3" s="1"/>
  <c r="T180" i="46"/>
  <c r="V180" i="3" s="1"/>
  <c r="T122" i="48"/>
  <c r="X122" i="3" s="1"/>
  <c r="T138" i="48"/>
  <c r="X138" i="3" s="1"/>
  <c r="T161" i="48"/>
  <c r="X161" i="3" s="1"/>
  <c r="T177" i="48"/>
  <c r="X177" i="3" s="1"/>
  <c r="T193" i="48"/>
  <c r="X193" i="3" s="1"/>
  <c r="T127" i="47"/>
  <c r="W127" i="3" s="1"/>
  <c r="T143" i="47"/>
  <c r="W143" i="3" s="1"/>
  <c r="T144" i="47"/>
  <c r="W144" i="3" s="1"/>
  <c r="T166" i="47"/>
  <c r="W166" i="3" s="1"/>
  <c r="T182" i="47"/>
  <c r="W182" i="3" s="1"/>
  <c r="T183" i="47"/>
  <c r="W183" i="3" s="1"/>
  <c r="T68" i="46"/>
  <c r="T83" i="46"/>
  <c r="V83" i="3" s="1"/>
  <c r="T84" i="46"/>
  <c r="V84" i="3" s="1"/>
  <c r="T97" i="46"/>
  <c r="V97" i="3" s="1"/>
  <c r="T114" i="46"/>
  <c r="V114" i="3" s="1"/>
  <c r="T129" i="46"/>
  <c r="V129" i="3" s="1"/>
  <c r="T130" i="46"/>
  <c r="V130" i="3" s="1"/>
  <c r="T145" i="46"/>
  <c r="V145" i="3" s="1"/>
  <c r="T147" i="46"/>
  <c r="T168" i="46"/>
  <c r="V168" i="3" s="1"/>
  <c r="T169" i="46"/>
  <c r="V169" i="3" s="1"/>
  <c r="T170" i="46"/>
  <c r="V170" i="3" s="1"/>
  <c r="T184" i="46"/>
  <c r="V184" i="3" s="1"/>
  <c r="T185" i="46"/>
  <c r="V185" i="3" s="1"/>
  <c r="T118" i="48"/>
  <c r="X118" i="3" s="1"/>
  <c r="T134" i="48"/>
  <c r="X134" i="3" s="1"/>
  <c r="T173" i="48"/>
  <c r="X173" i="3" s="1"/>
  <c r="T69" i="47"/>
  <c r="T70" i="47"/>
  <c r="T77" i="47"/>
  <c r="W77" i="3" s="1"/>
  <c r="T78" i="47"/>
  <c r="W78" i="3" s="1"/>
  <c r="T85" i="47"/>
  <c r="W85" i="3" s="1"/>
  <c r="T86" i="47"/>
  <c r="W86" i="3" s="1"/>
  <c r="T91" i="47"/>
  <c r="W91" i="3" s="1"/>
  <c r="T92" i="47"/>
  <c r="W92" i="3" s="1"/>
  <c r="T99" i="47"/>
  <c r="W99" i="3" s="1"/>
  <c r="T100" i="47"/>
  <c r="W100" i="3" s="1"/>
  <c r="T108" i="47"/>
  <c r="W108" i="3" s="1"/>
  <c r="T115" i="47"/>
  <c r="W115" i="3" s="1"/>
  <c r="T116" i="47"/>
  <c r="W116" i="3" s="1"/>
  <c r="T117" i="47"/>
  <c r="W117" i="3" s="1"/>
  <c r="T131" i="47"/>
  <c r="W131" i="3" s="1"/>
  <c r="T132" i="47"/>
  <c r="W132" i="3" s="1"/>
  <c r="T133" i="47"/>
  <c r="W133" i="3" s="1"/>
  <c r="T147" i="47"/>
  <c r="T148" i="47"/>
  <c r="T170" i="47"/>
  <c r="W170" i="3" s="1"/>
  <c r="T172" i="47"/>
  <c r="W172" i="3" s="1"/>
  <c r="T186" i="47"/>
  <c r="W186" i="3" s="1"/>
  <c r="T187" i="47"/>
  <c r="W187" i="3" s="1"/>
  <c r="T188" i="47"/>
  <c r="W188" i="3" s="1"/>
  <c r="T73" i="46"/>
  <c r="V73" i="3" s="1"/>
  <c r="T102" i="46"/>
  <c r="V102" i="3" s="1"/>
  <c r="T103" i="46"/>
  <c r="V103" i="3" s="1"/>
  <c r="T117" i="46"/>
  <c r="V117" i="3" s="1"/>
  <c r="T118" i="46"/>
  <c r="V118" i="3" s="1"/>
  <c r="T119" i="46"/>
  <c r="V119" i="3" s="1"/>
  <c r="T133" i="46"/>
  <c r="V133" i="3" s="1"/>
  <c r="T134" i="46"/>
  <c r="V134" i="3" s="1"/>
  <c r="T135" i="46"/>
  <c r="V135" i="3" s="1"/>
  <c r="T154" i="46"/>
  <c r="V154" i="3" s="1"/>
  <c r="T172" i="46"/>
  <c r="V172" i="3" s="1"/>
  <c r="T173" i="46"/>
  <c r="V173" i="3" s="1"/>
  <c r="T174" i="46"/>
  <c r="V174" i="3" s="1"/>
  <c r="T188" i="46"/>
  <c r="V188" i="3" s="1"/>
  <c r="T190" i="46"/>
  <c r="V190" i="3" s="1"/>
  <c r="G199" i="45"/>
  <c r="F199" i="45"/>
  <c r="E199" i="45"/>
  <c r="D199" i="45"/>
  <c r="C199" i="45"/>
  <c r="B199" i="45"/>
  <c r="A199" i="45"/>
  <c r="A198" i="45"/>
  <c r="B198" i="45"/>
  <c r="C198" i="45"/>
  <c r="D198" i="45"/>
  <c r="E198" i="45"/>
  <c r="F198" i="45"/>
  <c r="G198" i="45"/>
  <c r="A190" i="45"/>
  <c r="B190" i="45"/>
  <c r="C190" i="45"/>
  <c r="D190" i="45"/>
  <c r="E190" i="45"/>
  <c r="F190" i="45"/>
  <c r="G190" i="45"/>
  <c r="A191" i="45"/>
  <c r="B191" i="45"/>
  <c r="C191" i="45"/>
  <c r="D191" i="45"/>
  <c r="E191" i="45"/>
  <c r="F191" i="45"/>
  <c r="G191" i="45"/>
  <c r="A192" i="45"/>
  <c r="B192" i="45"/>
  <c r="C192" i="45"/>
  <c r="D192" i="45"/>
  <c r="E192" i="45"/>
  <c r="F192" i="45"/>
  <c r="G192" i="45"/>
  <c r="A193" i="45"/>
  <c r="B193" i="45"/>
  <c r="C193" i="45"/>
  <c r="D193" i="45"/>
  <c r="E193" i="45"/>
  <c r="F193" i="45"/>
  <c r="G193" i="45"/>
  <c r="A194" i="45"/>
  <c r="B194" i="45"/>
  <c r="C194" i="45"/>
  <c r="D194" i="45"/>
  <c r="E194" i="45"/>
  <c r="F194" i="45"/>
  <c r="G194" i="45"/>
  <c r="A195" i="45"/>
  <c r="B195" i="45"/>
  <c r="C195" i="45"/>
  <c r="D195" i="45"/>
  <c r="E195" i="45"/>
  <c r="F195" i="45"/>
  <c r="G195" i="45"/>
  <c r="A196" i="45"/>
  <c r="B196" i="45"/>
  <c r="C196" i="45"/>
  <c r="D196" i="45"/>
  <c r="E196" i="45"/>
  <c r="F196" i="45"/>
  <c r="G196" i="45"/>
  <c r="A197" i="45"/>
  <c r="B197" i="45"/>
  <c r="C197" i="45"/>
  <c r="D197" i="45"/>
  <c r="E197" i="45"/>
  <c r="F197" i="45"/>
  <c r="G197" i="45"/>
  <c r="A200" i="45"/>
  <c r="B200" i="45"/>
  <c r="C200" i="45"/>
  <c r="D200" i="45"/>
  <c r="E200" i="45"/>
  <c r="F200" i="45"/>
  <c r="G200" i="45"/>
  <c r="A201" i="45"/>
  <c r="B201" i="45"/>
  <c r="C201" i="45"/>
  <c r="D201" i="45"/>
  <c r="E201" i="45"/>
  <c r="F201" i="45"/>
  <c r="G201" i="45"/>
  <c r="A202" i="45"/>
  <c r="B202" i="45"/>
  <c r="C202" i="45"/>
  <c r="D202" i="45"/>
  <c r="E202" i="45"/>
  <c r="F202" i="45"/>
  <c r="G202" i="45"/>
  <c r="A185" i="45"/>
  <c r="B185" i="45"/>
  <c r="C185" i="45"/>
  <c r="D185" i="45"/>
  <c r="E185" i="45"/>
  <c r="F185" i="45"/>
  <c r="G185" i="45"/>
  <c r="A186" i="45"/>
  <c r="B186" i="45"/>
  <c r="C186" i="45"/>
  <c r="D186" i="45"/>
  <c r="E186" i="45"/>
  <c r="F186" i="45"/>
  <c r="G186" i="45"/>
  <c r="A187" i="45"/>
  <c r="B187" i="45"/>
  <c r="C187" i="45"/>
  <c r="D187" i="45"/>
  <c r="E187" i="45"/>
  <c r="F187" i="45"/>
  <c r="G187" i="45"/>
  <c r="A188" i="45"/>
  <c r="B188" i="45"/>
  <c r="C188" i="45"/>
  <c r="D188" i="45"/>
  <c r="E188" i="45"/>
  <c r="F188" i="45"/>
  <c r="G188" i="45"/>
  <c r="A189" i="45"/>
  <c r="B189" i="45"/>
  <c r="C189" i="45"/>
  <c r="D189" i="45"/>
  <c r="E189" i="45"/>
  <c r="F189" i="45"/>
  <c r="G189" i="45"/>
  <c r="A174" i="45"/>
  <c r="B174" i="45"/>
  <c r="C174" i="45"/>
  <c r="D174" i="45"/>
  <c r="E174" i="45"/>
  <c r="F174" i="45"/>
  <c r="G174" i="45"/>
  <c r="A175" i="45"/>
  <c r="B175" i="45"/>
  <c r="C175" i="45"/>
  <c r="D175" i="45"/>
  <c r="E175" i="45"/>
  <c r="F175" i="45"/>
  <c r="G175" i="45"/>
  <c r="A176" i="45"/>
  <c r="B176" i="45"/>
  <c r="C176" i="45"/>
  <c r="D176" i="45"/>
  <c r="E176" i="45"/>
  <c r="F176" i="45"/>
  <c r="G176" i="45"/>
  <c r="A177" i="45"/>
  <c r="B177" i="45"/>
  <c r="C177" i="45"/>
  <c r="D177" i="45"/>
  <c r="E177" i="45"/>
  <c r="F177" i="45"/>
  <c r="G177" i="45"/>
  <c r="A178" i="45"/>
  <c r="B178" i="45"/>
  <c r="C178" i="45"/>
  <c r="D178" i="45"/>
  <c r="E178" i="45"/>
  <c r="F178" i="45"/>
  <c r="G178" i="45"/>
  <c r="A179" i="45"/>
  <c r="B179" i="45"/>
  <c r="C179" i="45"/>
  <c r="D179" i="45"/>
  <c r="E179" i="45"/>
  <c r="F179" i="45"/>
  <c r="G179" i="45"/>
  <c r="A180" i="45"/>
  <c r="B180" i="45"/>
  <c r="C180" i="45"/>
  <c r="D180" i="45"/>
  <c r="E180" i="45"/>
  <c r="F180" i="45"/>
  <c r="G180" i="45"/>
  <c r="A181" i="45"/>
  <c r="B181" i="45"/>
  <c r="C181" i="45"/>
  <c r="D181" i="45"/>
  <c r="E181" i="45"/>
  <c r="F181" i="45"/>
  <c r="G181" i="45"/>
  <c r="A182" i="45"/>
  <c r="B182" i="45"/>
  <c r="C182" i="45"/>
  <c r="D182" i="45"/>
  <c r="E182" i="45"/>
  <c r="F182" i="45"/>
  <c r="G182" i="45"/>
  <c r="A183" i="45"/>
  <c r="B183" i="45"/>
  <c r="C183" i="45"/>
  <c r="D183" i="45"/>
  <c r="E183" i="45"/>
  <c r="F183" i="45"/>
  <c r="G183" i="45"/>
  <c r="A184" i="45"/>
  <c r="B184" i="45"/>
  <c r="C184" i="45"/>
  <c r="D184" i="45"/>
  <c r="E184" i="45"/>
  <c r="F184" i="45"/>
  <c r="G184" i="45"/>
  <c r="A147" i="45"/>
  <c r="B147" i="45"/>
  <c r="C147" i="45"/>
  <c r="D147" i="45"/>
  <c r="E147" i="45"/>
  <c r="F147" i="45"/>
  <c r="G147" i="45"/>
  <c r="A148" i="45"/>
  <c r="B148" i="45"/>
  <c r="C148" i="45"/>
  <c r="D148" i="45"/>
  <c r="E148" i="45"/>
  <c r="F148" i="45"/>
  <c r="G148" i="45"/>
  <c r="A153" i="45"/>
  <c r="B153" i="45"/>
  <c r="C153" i="45"/>
  <c r="D153" i="45"/>
  <c r="E153" i="45"/>
  <c r="F153" i="45"/>
  <c r="G153" i="45"/>
  <c r="A154" i="45"/>
  <c r="B154" i="45"/>
  <c r="C154" i="45"/>
  <c r="D154" i="45"/>
  <c r="E154" i="45"/>
  <c r="F154" i="45"/>
  <c r="G154" i="45"/>
  <c r="A155" i="45"/>
  <c r="B155" i="45"/>
  <c r="C155" i="45"/>
  <c r="D155" i="45"/>
  <c r="E155" i="45"/>
  <c r="F155" i="45"/>
  <c r="G155" i="45"/>
  <c r="A160" i="45"/>
  <c r="B160" i="45"/>
  <c r="C160" i="45"/>
  <c r="D160" i="45"/>
  <c r="E160" i="45"/>
  <c r="F160" i="45"/>
  <c r="G160" i="45"/>
  <c r="A161" i="45"/>
  <c r="B161" i="45"/>
  <c r="C161" i="45"/>
  <c r="D161" i="45"/>
  <c r="E161" i="45"/>
  <c r="F161" i="45"/>
  <c r="G161" i="45"/>
  <c r="A162" i="45"/>
  <c r="B162" i="45"/>
  <c r="C162" i="45"/>
  <c r="D162" i="45"/>
  <c r="E162" i="45"/>
  <c r="F162" i="45"/>
  <c r="G162" i="45"/>
  <c r="A163" i="45"/>
  <c r="B163" i="45"/>
  <c r="C163" i="45"/>
  <c r="D163" i="45"/>
  <c r="E163" i="45"/>
  <c r="F163" i="45"/>
  <c r="G163" i="45"/>
  <c r="A164" i="45"/>
  <c r="B164" i="45"/>
  <c r="C164" i="45"/>
  <c r="D164" i="45"/>
  <c r="E164" i="45"/>
  <c r="F164" i="45"/>
  <c r="G164" i="45"/>
  <c r="A165" i="45"/>
  <c r="B165" i="45"/>
  <c r="C165" i="45"/>
  <c r="D165" i="45"/>
  <c r="E165" i="45"/>
  <c r="F165" i="45"/>
  <c r="G165" i="45"/>
  <c r="A166" i="45"/>
  <c r="B166" i="45"/>
  <c r="C166" i="45"/>
  <c r="D166" i="45"/>
  <c r="E166" i="45"/>
  <c r="F166" i="45"/>
  <c r="G166" i="45"/>
  <c r="A167" i="45"/>
  <c r="B167" i="45"/>
  <c r="C167" i="45"/>
  <c r="D167" i="45"/>
  <c r="E167" i="45"/>
  <c r="F167" i="45"/>
  <c r="G167" i="45"/>
  <c r="A168" i="45"/>
  <c r="B168" i="45"/>
  <c r="C168" i="45"/>
  <c r="D168" i="45"/>
  <c r="E168" i="45"/>
  <c r="F168" i="45"/>
  <c r="G168" i="45"/>
  <c r="A169" i="45"/>
  <c r="B169" i="45"/>
  <c r="C169" i="45"/>
  <c r="D169" i="45"/>
  <c r="E169" i="45"/>
  <c r="F169" i="45"/>
  <c r="G169" i="45"/>
  <c r="A170" i="45"/>
  <c r="B170" i="45"/>
  <c r="C170" i="45"/>
  <c r="D170" i="45"/>
  <c r="E170" i="45"/>
  <c r="F170" i="45"/>
  <c r="G170" i="45"/>
  <c r="A171" i="45"/>
  <c r="B171" i="45"/>
  <c r="C171" i="45"/>
  <c r="D171" i="45"/>
  <c r="E171" i="45"/>
  <c r="F171" i="45"/>
  <c r="G171" i="45"/>
  <c r="A172" i="45"/>
  <c r="B172" i="45"/>
  <c r="C172" i="45"/>
  <c r="D172" i="45"/>
  <c r="E172" i="45"/>
  <c r="F172" i="45"/>
  <c r="G172" i="45"/>
  <c r="A173" i="45"/>
  <c r="B173" i="45"/>
  <c r="C173" i="45"/>
  <c r="D173" i="45"/>
  <c r="E173" i="45"/>
  <c r="F173" i="45"/>
  <c r="G173" i="45"/>
  <c r="A131" i="45"/>
  <c r="B131" i="45"/>
  <c r="C131" i="45"/>
  <c r="D131" i="45"/>
  <c r="E131" i="45"/>
  <c r="F131" i="45"/>
  <c r="G131" i="45"/>
  <c r="A132" i="45"/>
  <c r="B132" i="45"/>
  <c r="C132" i="45"/>
  <c r="D132" i="45"/>
  <c r="E132" i="45"/>
  <c r="F132" i="45"/>
  <c r="G132" i="45"/>
  <c r="A133" i="45"/>
  <c r="B133" i="45"/>
  <c r="C133" i="45"/>
  <c r="D133" i="45"/>
  <c r="E133" i="45"/>
  <c r="F133" i="45"/>
  <c r="G133" i="45"/>
  <c r="A134" i="45"/>
  <c r="B134" i="45"/>
  <c r="C134" i="45"/>
  <c r="D134" i="45"/>
  <c r="E134" i="45"/>
  <c r="F134" i="45"/>
  <c r="G134" i="45"/>
  <c r="A135" i="45"/>
  <c r="B135" i="45"/>
  <c r="C135" i="45"/>
  <c r="D135" i="45"/>
  <c r="E135" i="45"/>
  <c r="F135" i="45"/>
  <c r="G135" i="45"/>
  <c r="A136" i="45"/>
  <c r="B136" i="45"/>
  <c r="C136" i="45"/>
  <c r="D136" i="45"/>
  <c r="E136" i="45"/>
  <c r="F136" i="45"/>
  <c r="G136" i="45"/>
  <c r="A137" i="45"/>
  <c r="B137" i="45"/>
  <c r="C137" i="45"/>
  <c r="D137" i="45"/>
  <c r="E137" i="45"/>
  <c r="F137" i="45"/>
  <c r="G137" i="45"/>
  <c r="A138" i="45"/>
  <c r="B138" i="45"/>
  <c r="C138" i="45"/>
  <c r="D138" i="45"/>
  <c r="E138" i="45"/>
  <c r="F138" i="45"/>
  <c r="G138" i="45"/>
  <c r="A139" i="45"/>
  <c r="B139" i="45"/>
  <c r="C139" i="45"/>
  <c r="D139" i="45"/>
  <c r="E139" i="45"/>
  <c r="F139" i="45"/>
  <c r="G139" i="45"/>
  <c r="A140" i="45"/>
  <c r="B140" i="45"/>
  <c r="C140" i="45"/>
  <c r="D140" i="45"/>
  <c r="E140" i="45"/>
  <c r="F140" i="45"/>
  <c r="G140" i="45"/>
  <c r="A141" i="45"/>
  <c r="B141" i="45"/>
  <c r="C141" i="45"/>
  <c r="D141" i="45"/>
  <c r="E141" i="45"/>
  <c r="F141" i="45"/>
  <c r="G141" i="45"/>
  <c r="A142" i="45"/>
  <c r="B142" i="45"/>
  <c r="C142" i="45"/>
  <c r="D142" i="45"/>
  <c r="E142" i="45"/>
  <c r="F142" i="45"/>
  <c r="G142" i="45"/>
  <c r="A143" i="45"/>
  <c r="B143" i="45"/>
  <c r="C143" i="45"/>
  <c r="D143" i="45"/>
  <c r="E143" i="45"/>
  <c r="F143" i="45"/>
  <c r="G143" i="45"/>
  <c r="A144" i="45"/>
  <c r="B144" i="45"/>
  <c r="C144" i="45"/>
  <c r="D144" i="45"/>
  <c r="E144" i="45"/>
  <c r="F144" i="45"/>
  <c r="G144" i="45"/>
  <c r="A145" i="45"/>
  <c r="B145" i="45"/>
  <c r="C145" i="45"/>
  <c r="D145" i="45"/>
  <c r="E145" i="45"/>
  <c r="F145" i="45"/>
  <c r="G145" i="45"/>
  <c r="A146" i="45"/>
  <c r="B146" i="45"/>
  <c r="C146" i="45"/>
  <c r="D146" i="45"/>
  <c r="E146" i="45"/>
  <c r="F146" i="45"/>
  <c r="G146" i="45"/>
  <c r="A125" i="45"/>
  <c r="B125" i="45"/>
  <c r="C125" i="45"/>
  <c r="D125" i="45"/>
  <c r="E125" i="45"/>
  <c r="F125" i="45"/>
  <c r="G125" i="45"/>
  <c r="A126" i="45"/>
  <c r="B126" i="45"/>
  <c r="C126" i="45"/>
  <c r="D126" i="45"/>
  <c r="E126" i="45"/>
  <c r="F126" i="45"/>
  <c r="G126" i="45"/>
  <c r="A127" i="45"/>
  <c r="B127" i="45"/>
  <c r="C127" i="45"/>
  <c r="D127" i="45"/>
  <c r="E127" i="45"/>
  <c r="F127" i="45"/>
  <c r="G127" i="45"/>
  <c r="A128" i="45"/>
  <c r="B128" i="45"/>
  <c r="C128" i="45"/>
  <c r="D128" i="45"/>
  <c r="E128" i="45"/>
  <c r="F128" i="45"/>
  <c r="G128" i="45"/>
  <c r="A129" i="45"/>
  <c r="B129" i="45"/>
  <c r="C129" i="45"/>
  <c r="D129" i="45"/>
  <c r="E129" i="45"/>
  <c r="F129" i="45"/>
  <c r="G129" i="45"/>
  <c r="A130" i="45"/>
  <c r="B130" i="45"/>
  <c r="C130" i="45"/>
  <c r="D130" i="45"/>
  <c r="E130" i="45"/>
  <c r="F130" i="45"/>
  <c r="G130" i="45"/>
  <c r="A113" i="45"/>
  <c r="B113" i="45"/>
  <c r="C113" i="45"/>
  <c r="D113" i="45"/>
  <c r="E113" i="45"/>
  <c r="F113" i="45"/>
  <c r="G113" i="45"/>
  <c r="A114" i="45"/>
  <c r="B114" i="45"/>
  <c r="C114" i="45"/>
  <c r="D114" i="45"/>
  <c r="E114" i="45"/>
  <c r="F114" i="45"/>
  <c r="G114" i="45"/>
  <c r="A115" i="45"/>
  <c r="B115" i="45"/>
  <c r="C115" i="45"/>
  <c r="D115" i="45"/>
  <c r="E115" i="45"/>
  <c r="F115" i="45"/>
  <c r="G115" i="45"/>
  <c r="A116" i="45"/>
  <c r="B116" i="45"/>
  <c r="C116" i="45"/>
  <c r="D116" i="45"/>
  <c r="E116" i="45"/>
  <c r="F116" i="45"/>
  <c r="G116" i="45"/>
  <c r="A117" i="45"/>
  <c r="B117" i="45"/>
  <c r="C117" i="45"/>
  <c r="D117" i="45"/>
  <c r="E117" i="45"/>
  <c r="F117" i="45"/>
  <c r="G117" i="45"/>
  <c r="A118" i="45"/>
  <c r="B118" i="45"/>
  <c r="C118" i="45"/>
  <c r="D118" i="45"/>
  <c r="E118" i="45"/>
  <c r="F118" i="45"/>
  <c r="G118" i="45"/>
  <c r="A119" i="45"/>
  <c r="B119" i="45"/>
  <c r="C119" i="45"/>
  <c r="D119" i="45"/>
  <c r="E119" i="45"/>
  <c r="F119" i="45"/>
  <c r="G119" i="45"/>
  <c r="A120" i="45"/>
  <c r="B120" i="45"/>
  <c r="C120" i="45"/>
  <c r="D120" i="45"/>
  <c r="E120" i="45"/>
  <c r="F120" i="45"/>
  <c r="G120" i="45"/>
  <c r="A121" i="45"/>
  <c r="B121" i="45"/>
  <c r="C121" i="45"/>
  <c r="D121" i="45"/>
  <c r="E121" i="45"/>
  <c r="F121" i="45"/>
  <c r="G121" i="45"/>
  <c r="A122" i="45"/>
  <c r="B122" i="45"/>
  <c r="C122" i="45"/>
  <c r="D122" i="45"/>
  <c r="E122" i="45"/>
  <c r="F122" i="45"/>
  <c r="G122" i="45"/>
  <c r="A123" i="45"/>
  <c r="B123" i="45"/>
  <c r="C123" i="45"/>
  <c r="D123" i="45"/>
  <c r="E123" i="45"/>
  <c r="F123" i="45"/>
  <c r="G123" i="45"/>
  <c r="A124" i="45"/>
  <c r="B124" i="45"/>
  <c r="C124" i="45"/>
  <c r="D124" i="45"/>
  <c r="E124" i="45"/>
  <c r="F124" i="45"/>
  <c r="G124" i="45"/>
  <c r="A99" i="45"/>
  <c r="B99" i="45"/>
  <c r="C99" i="45"/>
  <c r="D99" i="45"/>
  <c r="E99" i="45"/>
  <c r="F99" i="45"/>
  <c r="G99" i="45"/>
  <c r="A100" i="45"/>
  <c r="B100" i="45"/>
  <c r="C100" i="45"/>
  <c r="D100" i="45"/>
  <c r="E100" i="45"/>
  <c r="F100" i="45"/>
  <c r="G100" i="45"/>
  <c r="A101" i="45"/>
  <c r="B101" i="45"/>
  <c r="C101" i="45"/>
  <c r="D101" i="45"/>
  <c r="E101" i="45"/>
  <c r="F101" i="45"/>
  <c r="G101" i="45"/>
  <c r="A102" i="45"/>
  <c r="B102" i="45"/>
  <c r="C102" i="45"/>
  <c r="D102" i="45"/>
  <c r="E102" i="45"/>
  <c r="F102" i="45"/>
  <c r="G102" i="45"/>
  <c r="A103" i="45"/>
  <c r="B103" i="45"/>
  <c r="C103" i="45"/>
  <c r="D103" i="45"/>
  <c r="E103" i="45"/>
  <c r="F103" i="45"/>
  <c r="G103" i="45"/>
  <c r="A104" i="45"/>
  <c r="B104" i="45"/>
  <c r="C104" i="45"/>
  <c r="D104" i="45"/>
  <c r="E104" i="45"/>
  <c r="F104" i="45"/>
  <c r="G104" i="45"/>
  <c r="A105" i="45"/>
  <c r="B105" i="45"/>
  <c r="C105" i="45"/>
  <c r="D105" i="45"/>
  <c r="E105" i="45"/>
  <c r="F105" i="45"/>
  <c r="G105" i="45"/>
  <c r="A106" i="45"/>
  <c r="B106" i="45"/>
  <c r="C106" i="45"/>
  <c r="D106" i="45"/>
  <c r="E106" i="45"/>
  <c r="F106" i="45"/>
  <c r="G106" i="45"/>
  <c r="A107" i="45"/>
  <c r="B107" i="45"/>
  <c r="C107" i="45"/>
  <c r="D107" i="45"/>
  <c r="E107" i="45"/>
  <c r="F107" i="45"/>
  <c r="G107" i="45"/>
  <c r="A108" i="45"/>
  <c r="B108" i="45"/>
  <c r="C108" i="45"/>
  <c r="D108" i="45"/>
  <c r="E108" i="45"/>
  <c r="F108" i="45"/>
  <c r="G108" i="45"/>
  <c r="A109" i="45"/>
  <c r="B109" i="45"/>
  <c r="C109" i="45"/>
  <c r="D109" i="45"/>
  <c r="E109" i="45"/>
  <c r="F109" i="45"/>
  <c r="G109" i="45"/>
  <c r="A110" i="45"/>
  <c r="B110" i="45"/>
  <c r="C110" i="45"/>
  <c r="D110" i="45"/>
  <c r="E110" i="45"/>
  <c r="F110" i="45"/>
  <c r="G110" i="45"/>
  <c r="A111" i="45"/>
  <c r="B111" i="45"/>
  <c r="C111" i="45"/>
  <c r="D111" i="45"/>
  <c r="E111" i="45"/>
  <c r="F111" i="45"/>
  <c r="G111" i="45"/>
  <c r="A112" i="45"/>
  <c r="B112" i="45"/>
  <c r="C112" i="45"/>
  <c r="D112" i="45"/>
  <c r="E112" i="45"/>
  <c r="F112" i="45"/>
  <c r="G112" i="45"/>
  <c r="A90" i="45"/>
  <c r="B90" i="45"/>
  <c r="C90" i="45"/>
  <c r="D90" i="45"/>
  <c r="E90" i="45"/>
  <c r="F90" i="45"/>
  <c r="G90" i="45"/>
  <c r="A91" i="45"/>
  <c r="B91" i="45"/>
  <c r="C91" i="45"/>
  <c r="D91" i="45"/>
  <c r="E91" i="45"/>
  <c r="F91" i="45"/>
  <c r="G91" i="45"/>
  <c r="A92" i="45"/>
  <c r="B92" i="45"/>
  <c r="C92" i="45"/>
  <c r="D92" i="45"/>
  <c r="E92" i="45"/>
  <c r="F92" i="45"/>
  <c r="G92" i="45"/>
  <c r="A93" i="45"/>
  <c r="B93" i="45"/>
  <c r="C93" i="45"/>
  <c r="D93" i="45"/>
  <c r="E93" i="45"/>
  <c r="F93" i="45"/>
  <c r="G93" i="45"/>
  <c r="A94" i="45"/>
  <c r="B94" i="45"/>
  <c r="C94" i="45"/>
  <c r="D94" i="45"/>
  <c r="E94" i="45"/>
  <c r="F94" i="45"/>
  <c r="G94" i="45"/>
  <c r="A95" i="45"/>
  <c r="B95" i="45"/>
  <c r="C95" i="45"/>
  <c r="D95" i="45"/>
  <c r="E95" i="45"/>
  <c r="F95" i="45"/>
  <c r="G95" i="45"/>
  <c r="A96" i="45"/>
  <c r="B96" i="45"/>
  <c r="C96" i="45"/>
  <c r="D96" i="45"/>
  <c r="E96" i="45"/>
  <c r="F96" i="45"/>
  <c r="G96" i="45"/>
  <c r="A97" i="45"/>
  <c r="B97" i="45"/>
  <c r="C97" i="45"/>
  <c r="D97" i="45"/>
  <c r="E97" i="45"/>
  <c r="F97" i="45"/>
  <c r="G97" i="45"/>
  <c r="A98" i="45"/>
  <c r="B98" i="45"/>
  <c r="C98" i="45"/>
  <c r="D98" i="45"/>
  <c r="E98" i="45"/>
  <c r="F98" i="45"/>
  <c r="G98" i="45"/>
  <c r="A86" i="45"/>
  <c r="B86" i="45"/>
  <c r="C86" i="45"/>
  <c r="D86" i="45"/>
  <c r="E86" i="45"/>
  <c r="F86" i="45"/>
  <c r="G86" i="45"/>
  <c r="A87" i="45"/>
  <c r="B87" i="45"/>
  <c r="C87" i="45"/>
  <c r="D87" i="45"/>
  <c r="E87" i="45"/>
  <c r="F87" i="45"/>
  <c r="G87" i="45"/>
  <c r="A88" i="45"/>
  <c r="B88" i="45"/>
  <c r="C88" i="45"/>
  <c r="D88" i="45"/>
  <c r="E88" i="45"/>
  <c r="F88" i="45"/>
  <c r="G88" i="45"/>
  <c r="A72" i="45"/>
  <c r="B72" i="45"/>
  <c r="C72" i="45"/>
  <c r="D72" i="45"/>
  <c r="E72" i="45"/>
  <c r="F72" i="45"/>
  <c r="G72" i="45"/>
  <c r="A73" i="45"/>
  <c r="B73" i="45"/>
  <c r="C73" i="45"/>
  <c r="D73" i="45"/>
  <c r="E73" i="45"/>
  <c r="F73" i="45"/>
  <c r="G73" i="45"/>
  <c r="A74" i="45"/>
  <c r="B74" i="45"/>
  <c r="C74" i="45"/>
  <c r="D74" i="45"/>
  <c r="E74" i="45"/>
  <c r="F74" i="45"/>
  <c r="G74" i="45"/>
  <c r="A75" i="45"/>
  <c r="B75" i="45"/>
  <c r="C75" i="45"/>
  <c r="D75" i="45"/>
  <c r="E75" i="45"/>
  <c r="F75" i="45"/>
  <c r="G75" i="45"/>
  <c r="A76" i="45"/>
  <c r="B76" i="45"/>
  <c r="C76" i="45"/>
  <c r="D76" i="45"/>
  <c r="E76" i="45"/>
  <c r="F76" i="45"/>
  <c r="G76" i="45"/>
  <c r="A77" i="45"/>
  <c r="B77" i="45"/>
  <c r="C77" i="45"/>
  <c r="D77" i="45"/>
  <c r="E77" i="45"/>
  <c r="F77" i="45"/>
  <c r="G77" i="45"/>
  <c r="A78" i="45"/>
  <c r="B78" i="45"/>
  <c r="C78" i="45"/>
  <c r="D78" i="45"/>
  <c r="E78" i="45"/>
  <c r="F78" i="45"/>
  <c r="G78" i="45"/>
  <c r="A79" i="45"/>
  <c r="B79" i="45"/>
  <c r="C79" i="45"/>
  <c r="D79" i="45"/>
  <c r="E79" i="45"/>
  <c r="F79" i="45"/>
  <c r="G79" i="45"/>
  <c r="A80" i="45"/>
  <c r="B80" i="45"/>
  <c r="C80" i="45"/>
  <c r="D80" i="45"/>
  <c r="E80" i="45"/>
  <c r="F80" i="45"/>
  <c r="G80" i="45"/>
  <c r="A81" i="45"/>
  <c r="B81" i="45"/>
  <c r="C81" i="45"/>
  <c r="D81" i="45"/>
  <c r="E81" i="45"/>
  <c r="F81" i="45"/>
  <c r="G81" i="45"/>
  <c r="A82" i="45"/>
  <c r="B82" i="45"/>
  <c r="C82" i="45"/>
  <c r="D82" i="45"/>
  <c r="E82" i="45"/>
  <c r="F82" i="45"/>
  <c r="G82" i="45"/>
  <c r="A83" i="45"/>
  <c r="B83" i="45"/>
  <c r="C83" i="45"/>
  <c r="D83" i="45"/>
  <c r="E83" i="45"/>
  <c r="F83" i="45"/>
  <c r="G83" i="45"/>
  <c r="A84" i="45"/>
  <c r="B84" i="45"/>
  <c r="C84" i="45"/>
  <c r="D84" i="45"/>
  <c r="E84" i="45"/>
  <c r="F84" i="45"/>
  <c r="G84" i="45"/>
  <c r="A85" i="45"/>
  <c r="B85" i="45"/>
  <c r="C85" i="45"/>
  <c r="D85" i="45"/>
  <c r="E85" i="45"/>
  <c r="F85" i="45"/>
  <c r="G85" i="45"/>
  <c r="A70" i="45"/>
  <c r="B70" i="45"/>
  <c r="C70" i="45"/>
  <c r="D70" i="45"/>
  <c r="E70" i="45"/>
  <c r="F70" i="45"/>
  <c r="G70" i="45"/>
  <c r="A71" i="45"/>
  <c r="B71" i="45"/>
  <c r="C71" i="45"/>
  <c r="D71" i="45"/>
  <c r="E71" i="45"/>
  <c r="F71" i="45"/>
  <c r="G71" i="45"/>
  <c r="A31" i="45"/>
  <c r="B31" i="45"/>
  <c r="C31" i="45"/>
  <c r="D31" i="45"/>
  <c r="E31" i="45"/>
  <c r="F31" i="45"/>
  <c r="G31" i="45"/>
  <c r="A32" i="45"/>
  <c r="B32" i="45"/>
  <c r="C32" i="45"/>
  <c r="D32" i="45"/>
  <c r="E32" i="45"/>
  <c r="F32" i="45"/>
  <c r="G32" i="45"/>
  <c r="A33" i="45"/>
  <c r="B33" i="45"/>
  <c r="C33" i="45"/>
  <c r="D33" i="45"/>
  <c r="E33" i="45"/>
  <c r="F33" i="45"/>
  <c r="G33" i="45"/>
  <c r="A34" i="45"/>
  <c r="B34" i="45"/>
  <c r="C34" i="45"/>
  <c r="D34" i="45"/>
  <c r="E34" i="45"/>
  <c r="F34" i="45"/>
  <c r="G34" i="45"/>
  <c r="A35" i="45"/>
  <c r="B35" i="45"/>
  <c r="C35" i="45"/>
  <c r="D35" i="45"/>
  <c r="E35" i="45"/>
  <c r="F35" i="45"/>
  <c r="G35" i="45"/>
  <c r="A36" i="45"/>
  <c r="B36" i="45"/>
  <c r="C36" i="45"/>
  <c r="D36" i="45"/>
  <c r="E36" i="45"/>
  <c r="F36" i="45"/>
  <c r="G36" i="45"/>
  <c r="A37" i="45"/>
  <c r="B37" i="45"/>
  <c r="C37" i="45"/>
  <c r="D37" i="45"/>
  <c r="E37" i="45"/>
  <c r="F37" i="45"/>
  <c r="G37" i="45"/>
  <c r="A38" i="45"/>
  <c r="B38" i="45"/>
  <c r="C38" i="45"/>
  <c r="D38" i="45"/>
  <c r="E38" i="45"/>
  <c r="F38" i="45"/>
  <c r="G38" i="45"/>
  <c r="A39" i="45"/>
  <c r="B39" i="45"/>
  <c r="C39" i="45"/>
  <c r="D39" i="45"/>
  <c r="E39" i="45"/>
  <c r="F39" i="45"/>
  <c r="G39" i="45"/>
  <c r="A40" i="45"/>
  <c r="B40" i="45"/>
  <c r="C40" i="45"/>
  <c r="D40" i="45"/>
  <c r="E40" i="45"/>
  <c r="F40" i="45"/>
  <c r="G40" i="45"/>
  <c r="A41" i="45"/>
  <c r="B41" i="45"/>
  <c r="C41" i="45"/>
  <c r="D41" i="45"/>
  <c r="E41" i="45"/>
  <c r="F41" i="45"/>
  <c r="G41" i="45"/>
  <c r="A42" i="45"/>
  <c r="B42" i="45"/>
  <c r="C42" i="45"/>
  <c r="D42" i="45"/>
  <c r="E42" i="45"/>
  <c r="F42" i="45"/>
  <c r="G42" i="45"/>
  <c r="A43" i="45"/>
  <c r="B43" i="45"/>
  <c r="C43" i="45"/>
  <c r="D43" i="45"/>
  <c r="E43" i="45"/>
  <c r="F43" i="45"/>
  <c r="G43" i="45"/>
  <c r="A44" i="45"/>
  <c r="B44" i="45"/>
  <c r="C44" i="45"/>
  <c r="D44" i="45"/>
  <c r="E44" i="45"/>
  <c r="F44" i="45"/>
  <c r="G44" i="45"/>
  <c r="A45" i="45"/>
  <c r="B45" i="45"/>
  <c r="C45" i="45"/>
  <c r="D45" i="45"/>
  <c r="E45" i="45"/>
  <c r="F45" i="45"/>
  <c r="G45" i="45"/>
  <c r="A46" i="45"/>
  <c r="B46" i="45"/>
  <c r="C46" i="45"/>
  <c r="D46" i="45"/>
  <c r="E46" i="45"/>
  <c r="F46" i="45"/>
  <c r="G46" i="45"/>
  <c r="A47" i="45"/>
  <c r="B47" i="45"/>
  <c r="C47" i="45"/>
  <c r="D47" i="45"/>
  <c r="E47" i="45"/>
  <c r="F47" i="45"/>
  <c r="G47" i="45"/>
  <c r="A48" i="45"/>
  <c r="B48" i="45"/>
  <c r="C48" i="45"/>
  <c r="D48" i="45"/>
  <c r="E48" i="45"/>
  <c r="F48" i="45"/>
  <c r="G48" i="45"/>
  <c r="A49" i="45"/>
  <c r="B49" i="45"/>
  <c r="C49" i="45"/>
  <c r="D49" i="45"/>
  <c r="E49" i="45"/>
  <c r="F49" i="45"/>
  <c r="G49" i="45"/>
  <c r="A50" i="45"/>
  <c r="B50" i="45"/>
  <c r="C50" i="45"/>
  <c r="D50" i="45"/>
  <c r="E50" i="45"/>
  <c r="F50" i="45"/>
  <c r="G50" i="45"/>
  <c r="A51" i="45"/>
  <c r="B51" i="45"/>
  <c r="C51" i="45"/>
  <c r="D51" i="45"/>
  <c r="E51" i="45"/>
  <c r="F51" i="45"/>
  <c r="G51" i="45"/>
  <c r="A52" i="45"/>
  <c r="B52" i="45"/>
  <c r="C52" i="45"/>
  <c r="D52" i="45"/>
  <c r="E52" i="45"/>
  <c r="F52" i="45"/>
  <c r="G52" i="45"/>
  <c r="A53" i="45"/>
  <c r="B53" i="45"/>
  <c r="C53" i="45"/>
  <c r="D53" i="45"/>
  <c r="E53" i="45"/>
  <c r="F53" i="45"/>
  <c r="G53" i="45"/>
  <c r="A54" i="45"/>
  <c r="B54" i="45"/>
  <c r="C54" i="45"/>
  <c r="D54" i="45"/>
  <c r="E54" i="45"/>
  <c r="F54" i="45"/>
  <c r="G27" i="45"/>
  <c r="F27" i="45"/>
  <c r="E27" i="45"/>
  <c r="D27" i="45"/>
  <c r="C27" i="45"/>
  <c r="B27" i="45"/>
  <c r="A27" i="45"/>
  <c r="G26" i="45"/>
  <c r="F26" i="45"/>
  <c r="E26" i="45"/>
  <c r="D26" i="45"/>
  <c r="C26" i="45"/>
  <c r="B26" i="45"/>
  <c r="A26" i="45"/>
  <c r="G25" i="45"/>
  <c r="F25" i="45"/>
  <c r="E25" i="45"/>
  <c r="D25" i="45"/>
  <c r="C25" i="45"/>
  <c r="B25" i="45"/>
  <c r="A25" i="45"/>
  <c r="G24" i="45"/>
  <c r="F24" i="45"/>
  <c r="E24" i="45"/>
  <c r="D24" i="45"/>
  <c r="C24" i="45"/>
  <c r="B24" i="45"/>
  <c r="A24" i="45"/>
  <c r="G23" i="45"/>
  <c r="F23" i="45"/>
  <c r="E23" i="45"/>
  <c r="D23" i="45"/>
  <c r="C23" i="45"/>
  <c r="B23" i="45"/>
  <c r="A23" i="45"/>
  <c r="G22" i="45"/>
  <c r="F22" i="45"/>
  <c r="E22" i="45"/>
  <c r="D22" i="45"/>
  <c r="C22" i="45"/>
  <c r="B22" i="45"/>
  <c r="A22" i="45"/>
  <c r="G21" i="45"/>
  <c r="F21" i="45"/>
  <c r="E21" i="45"/>
  <c r="D21" i="45"/>
  <c r="C21" i="45"/>
  <c r="B21" i="45"/>
  <c r="A21" i="45"/>
  <c r="G20" i="45"/>
  <c r="F20" i="45"/>
  <c r="E20" i="45"/>
  <c r="D20" i="45"/>
  <c r="C20" i="45"/>
  <c r="B20" i="45"/>
  <c r="A20" i="45"/>
  <c r="G19" i="45"/>
  <c r="F19" i="45"/>
  <c r="E19" i="45"/>
  <c r="D19" i="45"/>
  <c r="C19" i="45"/>
  <c r="B19" i="45"/>
  <c r="A19" i="45"/>
  <c r="G18" i="45"/>
  <c r="F18" i="45"/>
  <c r="E18" i="45"/>
  <c r="D18" i="45"/>
  <c r="C18" i="45"/>
  <c r="B18" i="45"/>
  <c r="A18" i="45"/>
  <c r="A17" i="45"/>
  <c r="B17" i="45"/>
  <c r="C17" i="45"/>
  <c r="D17" i="45"/>
  <c r="E17" i="45"/>
  <c r="F17" i="45"/>
  <c r="G17" i="45"/>
  <c r="A15" i="45"/>
  <c r="B15" i="45"/>
  <c r="C15" i="45"/>
  <c r="D15" i="45"/>
  <c r="E15" i="45"/>
  <c r="F15" i="45"/>
  <c r="G15" i="45"/>
  <c r="A12" i="45"/>
  <c r="B12" i="45"/>
  <c r="C12" i="45"/>
  <c r="D12" i="45"/>
  <c r="E12" i="45"/>
  <c r="F12" i="45"/>
  <c r="G12" i="45"/>
  <c r="H11" i="45"/>
  <c r="S12" i="52"/>
  <c r="R12" i="52"/>
  <c r="Q12" i="52"/>
  <c r="P12" i="52"/>
  <c r="O12" i="52"/>
  <c r="N12" i="52"/>
  <c r="U12" i="52" l="1"/>
  <c r="AA148" i="3"/>
  <c r="AA147" i="3"/>
  <c r="Z148" i="3"/>
  <c r="Z147" i="3"/>
  <c r="Y148" i="3"/>
  <c r="Y147" i="3"/>
  <c r="X147" i="3"/>
  <c r="X148" i="3"/>
  <c r="W147" i="3"/>
  <c r="W148" i="3"/>
  <c r="V147" i="3"/>
  <c r="V148" i="3"/>
  <c r="W70" i="3"/>
  <c r="U70" i="3"/>
  <c r="S201" i="46"/>
  <c r="R201" i="46"/>
  <c r="Q201" i="46"/>
  <c r="P201" i="46"/>
  <c r="O201" i="46"/>
  <c r="N201" i="46"/>
  <c r="M201" i="46"/>
  <c r="L201" i="46"/>
  <c r="K201" i="46"/>
  <c r="J201" i="46"/>
  <c r="I201" i="46"/>
  <c r="H201" i="46"/>
  <c r="S201" i="47"/>
  <c r="R201" i="47"/>
  <c r="Q201" i="47"/>
  <c r="P201" i="47"/>
  <c r="O201" i="47"/>
  <c r="N201" i="47"/>
  <c r="M201" i="47"/>
  <c r="L201" i="47"/>
  <c r="K201" i="47"/>
  <c r="J201" i="47"/>
  <c r="I201" i="47"/>
  <c r="H201" i="47"/>
  <c r="S201" i="48"/>
  <c r="R201" i="48"/>
  <c r="Q201" i="48"/>
  <c r="P201" i="48"/>
  <c r="O201" i="48"/>
  <c r="N201" i="48"/>
  <c r="M201" i="48"/>
  <c r="L201" i="48"/>
  <c r="K201" i="48"/>
  <c r="J201" i="48"/>
  <c r="I201" i="48"/>
  <c r="H201" i="48"/>
  <c r="S201" i="49"/>
  <c r="R201" i="49"/>
  <c r="Q201" i="49"/>
  <c r="P201" i="49"/>
  <c r="O201" i="49"/>
  <c r="N201" i="49"/>
  <c r="M201" i="49"/>
  <c r="L201" i="49"/>
  <c r="K201" i="49"/>
  <c r="J201" i="49"/>
  <c r="I201" i="49"/>
  <c r="H201" i="49"/>
  <c r="S201" i="50"/>
  <c r="R201" i="50"/>
  <c r="Q201" i="50"/>
  <c r="P201" i="50"/>
  <c r="O201" i="50"/>
  <c r="N201" i="50"/>
  <c r="M201" i="50"/>
  <c r="L201" i="50"/>
  <c r="K201" i="50"/>
  <c r="J201" i="50"/>
  <c r="I201" i="50"/>
  <c r="H201" i="50"/>
  <c r="S201" i="51"/>
  <c r="R201" i="51"/>
  <c r="Q201" i="51"/>
  <c r="P201" i="51"/>
  <c r="O201" i="51"/>
  <c r="N201" i="51"/>
  <c r="M201" i="51"/>
  <c r="L201" i="51"/>
  <c r="K201" i="51"/>
  <c r="J201" i="51"/>
  <c r="I201" i="51"/>
  <c r="H201" i="51"/>
  <c r="S201" i="52"/>
  <c r="R201" i="52"/>
  <c r="Q201" i="52"/>
  <c r="P201" i="52"/>
  <c r="O201" i="52"/>
  <c r="N201" i="52"/>
  <c r="M201" i="52"/>
  <c r="L201" i="52"/>
  <c r="K201" i="52"/>
  <c r="J201" i="52"/>
  <c r="I201" i="52"/>
  <c r="H201" i="52"/>
  <c r="S201" i="40"/>
  <c r="R201" i="40"/>
  <c r="Q201" i="40"/>
  <c r="P201" i="40"/>
  <c r="O201" i="40"/>
  <c r="N201" i="40"/>
  <c r="M201" i="40"/>
  <c r="L201" i="40"/>
  <c r="K201" i="40"/>
  <c r="J201" i="40"/>
  <c r="I201" i="40"/>
  <c r="H201" i="40"/>
  <c r="V70" i="3"/>
  <c r="X70" i="3"/>
  <c r="Y70" i="3"/>
  <c r="Z70" i="3"/>
  <c r="AA70" i="3"/>
  <c r="AB70" i="3"/>
  <c r="U201" i="52" l="1"/>
  <c r="S151" i="3"/>
  <c r="S152" i="3"/>
  <c r="T201" i="49"/>
  <c r="Y201" i="3" s="1"/>
  <c r="T201" i="46"/>
  <c r="V201" i="3" s="1"/>
  <c r="T201" i="51"/>
  <c r="AA201" i="3" s="1"/>
  <c r="T201" i="50"/>
  <c r="Z201" i="3" s="1"/>
  <c r="T201" i="40"/>
  <c r="U201" i="3" s="1"/>
  <c r="S70" i="3"/>
  <c r="AB201" i="3"/>
  <c r="S104" i="3"/>
  <c r="S111" i="3"/>
  <c r="T201" i="48"/>
  <c r="X201" i="3" s="1"/>
  <c r="S168" i="3"/>
  <c r="S183" i="3"/>
  <c r="S190" i="3"/>
  <c r="T201" i="47"/>
  <c r="W201" i="3" s="1"/>
  <c r="S194" i="3"/>
  <c r="S103" i="3"/>
  <c r="S92" i="3" l="1"/>
  <c r="S162" i="3"/>
  <c r="S155" i="3"/>
  <c r="S131" i="3"/>
  <c r="S97" i="3"/>
  <c r="S180" i="3"/>
  <c r="S94" i="3"/>
  <c r="S93" i="3"/>
  <c r="S147" i="3"/>
  <c r="S196" i="3"/>
  <c r="S164" i="3"/>
  <c r="S139" i="3"/>
  <c r="S195" i="3"/>
  <c r="S154" i="3"/>
  <c r="S105" i="3"/>
  <c r="S186" i="3"/>
  <c r="S96" i="3"/>
  <c r="S179" i="3"/>
  <c r="S170" i="3"/>
  <c r="S135" i="3"/>
  <c r="S143" i="3"/>
  <c r="S102" i="3"/>
  <c r="S178" i="3"/>
  <c r="S140" i="3"/>
  <c r="S133" i="3"/>
  <c r="S192" i="3"/>
  <c r="S132" i="3"/>
  <c r="S174" i="3"/>
  <c r="S176" i="3"/>
  <c r="S145" i="3"/>
  <c r="S188" i="3"/>
  <c r="S129" i="3"/>
  <c r="S100" i="3"/>
  <c r="S91" i="3"/>
  <c r="S136" i="3"/>
  <c r="S172" i="3"/>
  <c r="S185" i="3"/>
  <c r="S141" i="3"/>
  <c r="S181" i="3"/>
  <c r="S187" i="3"/>
  <c r="S169" i="3"/>
  <c r="S134" i="3"/>
  <c r="S99" i="3"/>
  <c r="S165" i="3"/>
  <c r="S130" i="3"/>
  <c r="S197" i="3"/>
  <c r="S177" i="3"/>
  <c r="S148" i="3"/>
  <c r="S191" i="3"/>
  <c r="S166" i="3"/>
  <c r="S173" i="3"/>
  <c r="S138" i="3"/>
  <c r="S144" i="3"/>
  <c r="S193" i="3"/>
  <c r="S161" i="3"/>
  <c r="A66" i="45" l="1"/>
  <c r="B66" i="45"/>
  <c r="C66" i="45"/>
  <c r="D66" i="45"/>
  <c r="E66" i="45"/>
  <c r="F66" i="45"/>
  <c r="G66" i="45"/>
  <c r="A67" i="45"/>
  <c r="B67" i="45"/>
  <c r="C67" i="45"/>
  <c r="D67" i="45"/>
  <c r="E67" i="45"/>
  <c r="F67" i="45"/>
  <c r="G67" i="45"/>
  <c r="A68" i="45"/>
  <c r="B68" i="45"/>
  <c r="C68" i="45"/>
  <c r="D68" i="45"/>
  <c r="E68" i="45"/>
  <c r="F68" i="45"/>
  <c r="G68" i="45"/>
  <c r="A69" i="45"/>
  <c r="B69" i="45"/>
  <c r="C69" i="45"/>
  <c r="D69" i="45"/>
  <c r="E69" i="45"/>
  <c r="F69" i="45"/>
  <c r="G69" i="45"/>
  <c r="Q4" i="45" l="1"/>
  <c r="AB12" i="3" l="1"/>
  <c r="S12" i="3" s="1"/>
  <c r="G6" i="47" l="1"/>
  <c r="EB4" i="40" l="1"/>
  <c r="CN4" i="40"/>
  <c r="DH4" i="40"/>
  <c r="DR4" i="40"/>
  <c r="CX4" i="40"/>
  <c r="S66" i="52" l="1"/>
  <c r="R66" i="52"/>
  <c r="Q66" i="52"/>
  <c r="P66" i="52"/>
  <c r="O66" i="52"/>
  <c r="N66" i="52"/>
  <c r="M66" i="52"/>
  <c r="L66" i="52"/>
  <c r="K66" i="52"/>
  <c r="J66" i="52"/>
  <c r="I66" i="52"/>
  <c r="H66" i="52"/>
  <c r="S62" i="52"/>
  <c r="R62" i="52"/>
  <c r="Q62" i="52"/>
  <c r="P62" i="52"/>
  <c r="O62" i="52"/>
  <c r="N62" i="52"/>
  <c r="M62" i="52"/>
  <c r="L62" i="52"/>
  <c r="K62" i="52"/>
  <c r="J62" i="52"/>
  <c r="I62" i="52"/>
  <c r="H62" i="52"/>
  <c r="S58" i="52"/>
  <c r="R58" i="52"/>
  <c r="Q58" i="52"/>
  <c r="P58" i="52"/>
  <c r="O58" i="52"/>
  <c r="N58" i="52"/>
  <c r="M58" i="52"/>
  <c r="L58" i="52"/>
  <c r="K58" i="52"/>
  <c r="J58" i="52"/>
  <c r="I58" i="52"/>
  <c r="H58" i="52"/>
  <c r="S53" i="52"/>
  <c r="R53" i="52"/>
  <c r="Q53" i="52"/>
  <c r="P53" i="52"/>
  <c r="O53" i="52"/>
  <c r="N53" i="52"/>
  <c r="M53" i="52"/>
  <c r="L53" i="52"/>
  <c r="K53" i="52"/>
  <c r="J53" i="52"/>
  <c r="I53" i="52"/>
  <c r="H53" i="52"/>
  <c r="S52" i="52"/>
  <c r="R52" i="52"/>
  <c r="Q52" i="52"/>
  <c r="P52" i="52"/>
  <c r="O52" i="52"/>
  <c r="N52" i="52"/>
  <c r="M52" i="52"/>
  <c r="L52" i="52"/>
  <c r="K52" i="52"/>
  <c r="J52" i="52"/>
  <c r="I52" i="52"/>
  <c r="H52" i="52"/>
  <c r="S51" i="52"/>
  <c r="R51" i="52"/>
  <c r="Q51" i="52"/>
  <c r="P51" i="52"/>
  <c r="O51" i="52"/>
  <c r="N51" i="52"/>
  <c r="M51" i="52"/>
  <c r="L51" i="52"/>
  <c r="K51" i="52"/>
  <c r="J51" i="52"/>
  <c r="I51" i="52"/>
  <c r="H51" i="52"/>
  <c r="S50" i="52"/>
  <c r="R50" i="52"/>
  <c r="Q50" i="52"/>
  <c r="P50" i="52"/>
  <c r="O50" i="52"/>
  <c r="N50" i="52"/>
  <c r="M50" i="52"/>
  <c r="L50" i="52"/>
  <c r="K50" i="52"/>
  <c r="J50" i="52"/>
  <c r="I50" i="52"/>
  <c r="H50" i="52"/>
  <c r="S49" i="52"/>
  <c r="R49" i="52"/>
  <c r="Q49" i="52"/>
  <c r="P49" i="52"/>
  <c r="O49" i="52"/>
  <c r="N49" i="52"/>
  <c r="M49" i="52"/>
  <c r="L49" i="52"/>
  <c r="K49" i="52"/>
  <c r="J49" i="52"/>
  <c r="I49" i="52"/>
  <c r="H49" i="52"/>
  <c r="S48" i="52"/>
  <c r="R48" i="52"/>
  <c r="Q48" i="52"/>
  <c r="P48" i="52"/>
  <c r="O48" i="52"/>
  <c r="N48" i="52"/>
  <c r="M48" i="52"/>
  <c r="L48" i="52"/>
  <c r="K48" i="52"/>
  <c r="J48" i="52"/>
  <c r="I48" i="52"/>
  <c r="H48" i="52"/>
  <c r="S47" i="52"/>
  <c r="R47" i="52"/>
  <c r="Q47" i="52"/>
  <c r="P47" i="52"/>
  <c r="O47" i="52"/>
  <c r="N47" i="52"/>
  <c r="M47" i="52"/>
  <c r="L47" i="52"/>
  <c r="K47" i="52"/>
  <c r="J47" i="52"/>
  <c r="I47" i="52"/>
  <c r="H47" i="52"/>
  <c r="S46" i="52"/>
  <c r="R46" i="52"/>
  <c r="Q46" i="52"/>
  <c r="P46" i="52"/>
  <c r="O46" i="52"/>
  <c r="N46" i="52"/>
  <c r="M46" i="52"/>
  <c r="L46" i="52"/>
  <c r="K46" i="52"/>
  <c r="J46" i="52"/>
  <c r="I46" i="52"/>
  <c r="H46" i="52"/>
  <c r="S45" i="52"/>
  <c r="R45" i="52"/>
  <c r="Q45" i="52"/>
  <c r="P45" i="52"/>
  <c r="O45" i="52"/>
  <c r="N45" i="52"/>
  <c r="M45" i="52"/>
  <c r="L45" i="52"/>
  <c r="K45" i="52"/>
  <c r="J45" i="52"/>
  <c r="I45" i="52"/>
  <c r="H45" i="52"/>
  <c r="S44" i="52"/>
  <c r="R44" i="52"/>
  <c r="Q44" i="52"/>
  <c r="P44" i="52"/>
  <c r="O44" i="52"/>
  <c r="N44" i="52"/>
  <c r="M44" i="52"/>
  <c r="L44" i="52"/>
  <c r="K44" i="52"/>
  <c r="J44" i="52"/>
  <c r="I44" i="52"/>
  <c r="H44" i="52"/>
  <c r="S43" i="52"/>
  <c r="R43" i="52"/>
  <c r="Q43" i="52"/>
  <c r="P43" i="52"/>
  <c r="O43" i="52"/>
  <c r="N43" i="52"/>
  <c r="M43" i="52"/>
  <c r="L43" i="52"/>
  <c r="K43" i="52"/>
  <c r="J43" i="52"/>
  <c r="I43" i="52"/>
  <c r="H43" i="52"/>
  <c r="S42" i="52"/>
  <c r="R42" i="52"/>
  <c r="Q42" i="52"/>
  <c r="P42" i="52"/>
  <c r="O42" i="52"/>
  <c r="N42" i="52"/>
  <c r="M42" i="52"/>
  <c r="L42" i="52"/>
  <c r="K42" i="52"/>
  <c r="J42" i="52"/>
  <c r="I42" i="52"/>
  <c r="H42" i="52"/>
  <c r="S41" i="52"/>
  <c r="R41" i="52"/>
  <c r="Q41" i="52"/>
  <c r="P41" i="52"/>
  <c r="O41" i="52"/>
  <c r="N41" i="52"/>
  <c r="M41" i="52"/>
  <c r="L41" i="52"/>
  <c r="K41" i="52"/>
  <c r="J41" i="52"/>
  <c r="I41" i="52"/>
  <c r="H41" i="52"/>
  <c r="S40" i="52"/>
  <c r="R40" i="52"/>
  <c r="Q40" i="52"/>
  <c r="P40" i="52"/>
  <c r="O40" i="52"/>
  <c r="N40" i="52"/>
  <c r="M40" i="52"/>
  <c r="L40" i="52"/>
  <c r="K40" i="52"/>
  <c r="J40" i="52"/>
  <c r="I40" i="52"/>
  <c r="H40" i="52"/>
  <c r="S38" i="52"/>
  <c r="R38" i="52"/>
  <c r="Q38" i="52"/>
  <c r="P38" i="52"/>
  <c r="O38" i="52"/>
  <c r="N38" i="52"/>
  <c r="M38" i="52"/>
  <c r="L38" i="52"/>
  <c r="K38" i="52"/>
  <c r="J38" i="52"/>
  <c r="I38" i="52"/>
  <c r="H38" i="52"/>
  <c r="S37" i="52"/>
  <c r="R37" i="52"/>
  <c r="Q37" i="52"/>
  <c r="P37" i="52"/>
  <c r="O37" i="52"/>
  <c r="N37" i="52"/>
  <c r="M37" i="52"/>
  <c r="L37" i="52"/>
  <c r="K37" i="52"/>
  <c r="J37" i="52"/>
  <c r="I37" i="52"/>
  <c r="H37" i="52"/>
  <c r="S36" i="52"/>
  <c r="R36" i="52"/>
  <c r="Q36" i="52"/>
  <c r="P36" i="52"/>
  <c r="O36" i="52"/>
  <c r="N36" i="52"/>
  <c r="M36" i="52"/>
  <c r="L36" i="52"/>
  <c r="K36" i="52"/>
  <c r="J36" i="52"/>
  <c r="I36" i="52"/>
  <c r="H36" i="52"/>
  <c r="S35" i="52"/>
  <c r="R35" i="52"/>
  <c r="Q35" i="52"/>
  <c r="P35" i="52"/>
  <c r="O35" i="52"/>
  <c r="N35" i="52"/>
  <c r="M35" i="52"/>
  <c r="L35" i="52"/>
  <c r="K35" i="52"/>
  <c r="J35" i="52"/>
  <c r="I35" i="52"/>
  <c r="H35" i="52"/>
  <c r="S34" i="52"/>
  <c r="R34" i="52"/>
  <c r="Q34" i="52"/>
  <c r="P34" i="52"/>
  <c r="O34" i="52"/>
  <c r="N34" i="52"/>
  <c r="M34" i="52"/>
  <c r="L34" i="52"/>
  <c r="K34" i="52"/>
  <c r="J34" i="52"/>
  <c r="I34" i="52"/>
  <c r="H34" i="52"/>
  <c r="S33" i="52"/>
  <c r="R33" i="52"/>
  <c r="Q33" i="52"/>
  <c r="P33" i="52"/>
  <c r="O33" i="52"/>
  <c r="N33" i="52"/>
  <c r="M33" i="52"/>
  <c r="L33" i="52"/>
  <c r="K33" i="52"/>
  <c r="J33" i="52"/>
  <c r="I33" i="52"/>
  <c r="H33" i="52"/>
  <c r="S32" i="52"/>
  <c r="R32" i="52"/>
  <c r="Q32" i="52"/>
  <c r="P32" i="52"/>
  <c r="O32" i="52"/>
  <c r="N32" i="52"/>
  <c r="M32" i="52"/>
  <c r="L32" i="52"/>
  <c r="K32" i="52"/>
  <c r="J32" i="52"/>
  <c r="I32" i="52"/>
  <c r="H32" i="52"/>
  <c r="S31" i="52"/>
  <c r="R31" i="52"/>
  <c r="Q31" i="52"/>
  <c r="P31" i="52"/>
  <c r="O31" i="52"/>
  <c r="N31" i="52"/>
  <c r="M31" i="52"/>
  <c r="L31" i="52"/>
  <c r="K31" i="52"/>
  <c r="J31" i="52"/>
  <c r="I31" i="52"/>
  <c r="H31" i="52"/>
  <c r="S26" i="52"/>
  <c r="R26" i="52"/>
  <c r="Q26" i="52"/>
  <c r="P26" i="52"/>
  <c r="O26" i="52"/>
  <c r="N26" i="52"/>
  <c r="M26" i="52"/>
  <c r="L26" i="52"/>
  <c r="K26" i="52"/>
  <c r="J26" i="52"/>
  <c r="I26" i="52"/>
  <c r="H26" i="52"/>
  <c r="S25" i="52"/>
  <c r="R25" i="52"/>
  <c r="Q25" i="52"/>
  <c r="P25" i="52"/>
  <c r="O25" i="52"/>
  <c r="N25" i="52"/>
  <c r="M25" i="52"/>
  <c r="L25" i="52"/>
  <c r="K25" i="52"/>
  <c r="J25" i="52"/>
  <c r="I25" i="52"/>
  <c r="H25" i="52"/>
  <c r="S24" i="52"/>
  <c r="R24" i="52"/>
  <c r="Q24" i="52"/>
  <c r="P24" i="52"/>
  <c r="O24" i="52"/>
  <c r="N24" i="52"/>
  <c r="M24" i="52"/>
  <c r="L24" i="52"/>
  <c r="K24" i="52"/>
  <c r="J24" i="52"/>
  <c r="I24" i="52"/>
  <c r="H24" i="52"/>
  <c r="S23" i="52"/>
  <c r="R23" i="52"/>
  <c r="Q23" i="52"/>
  <c r="P23" i="52"/>
  <c r="O23" i="52"/>
  <c r="N23" i="52"/>
  <c r="M23" i="52"/>
  <c r="L23" i="52"/>
  <c r="K23" i="52"/>
  <c r="J23" i="52"/>
  <c r="I23" i="52"/>
  <c r="H23" i="52"/>
  <c r="S22" i="52"/>
  <c r="R22" i="52"/>
  <c r="Q22" i="52"/>
  <c r="P22" i="52"/>
  <c r="O22" i="52"/>
  <c r="N22" i="52"/>
  <c r="M22" i="52"/>
  <c r="L22" i="52"/>
  <c r="K22" i="52"/>
  <c r="J22" i="52"/>
  <c r="I22" i="52"/>
  <c r="H22" i="52"/>
  <c r="S21" i="52"/>
  <c r="R21" i="52"/>
  <c r="Q21" i="52"/>
  <c r="P21" i="52"/>
  <c r="O21" i="52"/>
  <c r="N21" i="52"/>
  <c r="M21" i="52"/>
  <c r="L21" i="52"/>
  <c r="K21" i="52"/>
  <c r="J21" i="52"/>
  <c r="I21" i="52"/>
  <c r="H21" i="52"/>
  <c r="S20" i="52"/>
  <c r="R20" i="52"/>
  <c r="Q20" i="52"/>
  <c r="P20" i="52"/>
  <c r="O20" i="52"/>
  <c r="N20" i="52"/>
  <c r="M20" i="52"/>
  <c r="L20" i="52"/>
  <c r="K20" i="52"/>
  <c r="J20" i="52"/>
  <c r="I20" i="52"/>
  <c r="H20" i="52"/>
  <c r="S19" i="52"/>
  <c r="R19" i="52"/>
  <c r="Q19" i="52"/>
  <c r="P19" i="52"/>
  <c r="O19" i="52"/>
  <c r="N19" i="52"/>
  <c r="M19" i="52"/>
  <c r="L19" i="52"/>
  <c r="K19" i="52"/>
  <c r="J19" i="52"/>
  <c r="I19" i="52"/>
  <c r="H19" i="52"/>
  <c r="S18" i="52"/>
  <c r="R18" i="52"/>
  <c r="Q18" i="52"/>
  <c r="P18" i="52"/>
  <c r="O18" i="52"/>
  <c r="N18" i="52"/>
  <c r="M18" i="52"/>
  <c r="L18" i="52"/>
  <c r="K18" i="52"/>
  <c r="J18" i="52"/>
  <c r="I18" i="52"/>
  <c r="H18" i="52"/>
  <c r="S17" i="52"/>
  <c r="R17" i="52"/>
  <c r="Q17" i="52"/>
  <c r="P17" i="52"/>
  <c r="O17" i="52"/>
  <c r="N17" i="52"/>
  <c r="M17" i="52"/>
  <c r="L17" i="52"/>
  <c r="K17" i="52"/>
  <c r="J17" i="52"/>
  <c r="I17" i="52"/>
  <c r="H17" i="52"/>
  <c r="G8" i="52"/>
  <c r="F8" i="52"/>
  <c r="E8" i="52"/>
  <c r="D8" i="52"/>
  <c r="C8" i="52"/>
  <c r="B8" i="52"/>
  <c r="A8" i="52"/>
  <c r="AS7" i="52"/>
  <c r="BM7" i="52" s="1"/>
  <c r="CG7" i="52" s="1"/>
  <c r="DA7" i="52" s="1"/>
  <c r="DU7" i="52" s="1"/>
  <c r="EO7" i="52" s="1"/>
  <c r="AR7" i="52"/>
  <c r="BL7" i="52" s="1"/>
  <c r="CF7" i="52" s="1"/>
  <c r="CZ7" i="52" s="1"/>
  <c r="DT7" i="52" s="1"/>
  <c r="EN7" i="52" s="1"/>
  <c r="AQ7" i="52"/>
  <c r="BK7" i="52" s="1"/>
  <c r="CE7" i="52" s="1"/>
  <c r="AL7" i="52"/>
  <c r="AV7" i="52" s="1"/>
  <c r="BF7" i="52" s="1"/>
  <c r="BP7" i="52" s="1"/>
  <c r="BZ7" i="52" s="1"/>
  <c r="CJ7" i="52" s="1"/>
  <c r="CT7" i="52" s="1"/>
  <c r="DD7" i="52" s="1"/>
  <c r="DN7" i="52" s="1"/>
  <c r="DX7" i="52" s="1"/>
  <c r="EH7" i="52" s="1"/>
  <c r="ER7" i="52" s="1"/>
  <c r="AK7" i="52"/>
  <c r="AU7" i="52" s="1"/>
  <c r="BE7" i="52" s="1"/>
  <c r="BO7" i="52" s="1"/>
  <c r="BY7" i="52" s="1"/>
  <c r="CI7" i="52" s="1"/>
  <c r="CS7" i="52" s="1"/>
  <c r="DC7" i="52" s="1"/>
  <c r="DM7" i="52" s="1"/>
  <c r="DW7" i="52" s="1"/>
  <c r="EG7" i="52" s="1"/>
  <c r="EQ7" i="52" s="1"/>
  <c r="AI7" i="52"/>
  <c r="BC7" i="52" s="1"/>
  <c r="BW7" i="52" s="1"/>
  <c r="CQ7" i="52" s="1"/>
  <c r="DK7" i="52" s="1"/>
  <c r="EE7" i="52" s="1"/>
  <c r="AH7" i="52"/>
  <c r="BB7" i="52" s="1"/>
  <c r="BV7" i="52" s="1"/>
  <c r="CP7" i="52" s="1"/>
  <c r="DJ7" i="52" s="1"/>
  <c r="ED7" i="52" s="1"/>
  <c r="AG7" i="52"/>
  <c r="BA7" i="52" s="1"/>
  <c r="BU7" i="52" s="1"/>
  <c r="CO7" i="52" s="1"/>
  <c r="DI7" i="52" s="1"/>
  <c r="EC7" i="52" s="1"/>
  <c r="G6" i="52"/>
  <c r="H4" i="52"/>
  <c r="S66" i="51"/>
  <c r="R66" i="51"/>
  <c r="Q66" i="51"/>
  <c r="P66" i="51"/>
  <c r="O66" i="51"/>
  <c r="N66" i="51"/>
  <c r="M66" i="51"/>
  <c r="L66" i="51"/>
  <c r="K66" i="51"/>
  <c r="J66" i="51"/>
  <c r="I66" i="51"/>
  <c r="H66" i="51"/>
  <c r="S62" i="51"/>
  <c r="R62" i="51"/>
  <c r="Q62" i="51"/>
  <c r="P62" i="51"/>
  <c r="O62" i="51"/>
  <c r="N62" i="51"/>
  <c r="M62" i="51"/>
  <c r="L62" i="51"/>
  <c r="K62" i="51"/>
  <c r="J62" i="51"/>
  <c r="I62" i="51"/>
  <c r="H62" i="51"/>
  <c r="S58" i="51"/>
  <c r="R58" i="51"/>
  <c r="Q58" i="51"/>
  <c r="P58" i="51"/>
  <c r="O58" i="51"/>
  <c r="N58" i="51"/>
  <c r="M58" i="51"/>
  <c r="L58" i="51"/>
  <c r="K58" i="51"/>
  <c r="J58" i="51"/>
  <c r="I58" i="51"/>
  <c r="H58" i="51"/>
  <c r="S53" i="51"/>
  <c r="R53" i="51"/>
  <c r="Q53" i="51"/>
  <c r="P53" i="51"/>
  <c r="O53" i="51"/>
  <c r="N53" i="51"/>
  <c r="M53" i="51"/>
  <c r="L53" i="51"/>
  <c r="K53" i="51"/>
  <c r="J53" i="51"/>
  <c r="I53" i="51"/>
  <c r="H53" i="51"/>
  <c r="S52" i="51"/>
  <c r="R52" i="51"/>
  <c r="Q52" i="51"/>
  <c r="P52" i="51"/>
  <c r="O52" i="51"/>
  <c r="N52" i="51"/>
  <c r="M52" i="51"/>
  <c r="L52" i="51"/>
  <c r="K52" i="51"/>
  <c r="J52" i="51"/>
  <c r="I52" i="51"/>
  <c r="H52" i="51"/>
  <c r="S51" i="51"/>
  <c r="R51" i="51"/>
  <c r="Q51" i="51"/>
  <c r="P51" i="51"/>
  <c r="O51" i="51"/>
  <c r="N51" i="51"/>
  <c r="M51" i="51"/>
  <c r="L51" i="51"/>
  <c r="K51" i="51"/>
  <c r="J51" i="51"/>
  <c r="I51" i="51"/>
  <c r="H51" i="51"/>
  <c r="S50" i="51"/>
  <c r="R50" i="51"/>
  <c r="Q50" i="51"/>
  <c r="P50" i="51"/>
  <c r="O50" i="51"/>
  <c r="N50" i="51"/>
  <c r="M50" i="51"/>
  <c r="L50" i="51"/>
  <c r="K50" i="51"/>
  <c r="J50" i="51"/>
  <c r="I50" i="51"/>
  <c r="H50" i="51"/>
  <c r="S49" i="51"/>
  <c r="R49" i="51"/>
  <c r="Q49" i="51"/>
  <c r="P49" i="51"/>
  <c r="O49" i="51"/>
  <c r="N49" i="51"/>
  <c r="M49" i="51"/>
  <c r="L49" i="51"/>
  <c r="K49" i="51"/>
  <c r="J49" i="51"/>
  <c r="I49" i="51"/>
  <c r="H49" i="51"/>
  <c r="S48" i="51"/>
  <c r="R48" i="51"/>
  <c r="Q48" i="51"/>
  <c r="P48" i="51"/>
  <c r="O48" i="51"/>
  <c r="N48" i="51"/>
  <c r="M48" i="51"/>
  <c r="L48" i="51"/>
  <c r="K48" i="51"/>
  <c r="J48" i="51"/>
  <c r="I48" i="51"/>
  <c r="H48" i="51"/>
  <c r="S47" i="51"/>
  <c r="R47" i="51"/>
  <c r="Q47" i="51"/>
  <c r="P47" i="51"/>
  <c r="O47" i="51"/>
  <c r="N47" i="51"/>
  <c r="M47" i="51"/>
  <c r="L47" i="51"/>
  <c r="K47" i="51"/>
  <c r="J47" i="51"/>
  <c r="I47" i="51"/>
  <c r="H47" i="51"/>
  <c r="S46" i="51"/>
  <c r="R46" i="51"/>
  <c r="Q46" i="51"/>
  <c r="P46" i="51"/>
  <c r="O46" i="51"/>
  <c r="N46" i="51"/>
  <c r="M46" i="51"/>
  <c r="L46" i="51"/>
  <c r="K46" i="51"/>
  <c r="J46" i="51"/>
  <c r="I46" i="51"/>
  <c r="H46" i="51"/>
  <c r="S45" i="51"/>
  <c r="R45" i="51"/>
  <c r="Q45" i="51"/>
  <c r="P45" i="51"/>
  <c r="O45" i="51"/>
  <c r="N45" i="51"/>
  <c r="M45" i="51"/>
  <c r="L45" i="51"/>
  <c r="K45" i="51"/>
  <c r="J45" i="51"/>
  <c r="I45" i="51"/>
  <c r="H45" i="51"/>
  <c r="S44" i="51"/>
  <c r="R44" i="51"/>
  <c r="Q44" i="51"/>
  <c r="P44" i="51"/>
  <c r="O44" i="51"/>
  <c r="N44" i="51"/>
  <c r="M44" i="51"/>
  <c r="L44" i="51"/>
  <c r="K44" i="51"/>
  <c r="J44" i="51"/>
  <c r="I44" i="51"/>
  <c r="H44" i="51"/>
  <c r="S43" i="51"/>
  <c r="R43" i="51"/>
  <c r="Q43" i="51"/>
  <c r="P43" i="51"/>
  <c r="O43" i="51"/>
  <c r="N43" i="51"/>
  <c r="M43" i="51"/>
  <c r="L43" i="51"/>
  <c r="K43" i="51"/>
  <c r="J43" i="51"/>
  <c r="I43" i="51"/>
  <c r="H43" i="51"/>
  <c r="S42" i="51"/>
  <c r="R42" i="51"/>
  <c r="Q42" i="51"/>
  <c r="P42" i="51"/>
  <c r="O42" i="51"/>
  <c r="N42" i="51"/>
  <c r="M42" i="51"/>
  <c r="L42" i="51"/>
  <c r="K42" i="51"/>
  <c r="J42" i="51"/>
  <c r="I42" i="51"/>
  <c r="H42" i="51"/>
  <c r="S41" i="51"/>
  <c r="R41" i="51"/>
  <c r="Q41" i="51"/>
  <c r="P41" i="51"/>
  <c r="O41" i="51"/>
  <c r="N41" i="51"/>
  <c r="M41" i="51"/>
  <c r="L41" i="51"/>
  <c r="K41" i="51"/>
  <c r="J41" i="51"/>
  <c r="I41" i="51"/>
  <c r="H41" i="51"/>
  <c r="S40" i="51"/>
  <c r="R40" i="51"/>
  <c r="Q40" i="51"/>
  <c r="P40" i="51"/>
  <c r="O40" i="51"/>
  <c r="N40" i="51"/>
  <c r="M40" i="51"/>
  <c r="L40" i="51"/>
  <c r="K40" i="51"/>
  <c r="J40" i="51"/>
  <c r="I40" i="51"/>
  <c r="H40" i="51"/>
  <c r="S38" i="51"/>
  <c r="R38" i="51"/>
  <c r="Q38" i="51"/>
  <c r="P38" i="51"/>
  <c r="O38" i="51"/>
  <c r="N38" i="51"/>
  <c r="M38" i="51"/>
  <c r="L38" i="51"/>
  <c r="K38" i="51"/>
  <c r="J38" i="51"/>
  <c r="I38" i="51"/>
  <c r="H38" i="51"/>
  <c r="S37" i="51"/>
  <c r="R37" i="51"/>
  <c r="Q37" i="51"/>
  <c r="P37" i="51"/>
  <c r="O37" i="51"/>
  <c r="N37" i="51"/>
  <c r="M37" i="51"/>
  <c r="L37" i="51"/>
  <c r="K37" i="51"/>
  <c r="J37" i="51"/>
  <c r="I37" i="51"/>
  <c r="H37" i="51"/>
  <c r="S36" i="51"/>
  <c r="R36" i="51"/>
  <c r="Q36" i="51"/>
  <c r="P36" i="51"/>
  <c r="O36" i="51"/>
  <c r="N36" i="51"/>
  <c r="M36" i="51"/>
  <c r="L36" i="51"/>
  <c r="K36" i="51"/>
  <c r="J36" i="51"/>
  <c r="I36" i="51"/>
  <c r="H36" i="51"/>
  <c r="S35" i="51"/>
  <c r="R35" i="51"/>
  <c r="Q35" i="51"/>
  <c r="P35" i="51"/>
  <c r="O35" i="51"/>
  <c r="N35" i="51"/>
  <c r="M35" i="51"/>
  <c r="L35" i="51"/>
  <c r="K35" i="51"/>
  <c r="J35" i="51"/>
  <c r="I35" i="51"/>
  <c r="H35" i="51"/>
  <c r="S34" i="51"/>
  <c r="R34" i="51"/>
  <c r="Q34" i="51"/>
  <c r="P34" i="51"/>
  <c r="O34" i="51"/>
  <c r="N34" i="51"/>
  <c r="M34" i="51"/>
  <c r="L34" i="51"/>
  <c r="K34" i="51"/>
  <c r="J34" i="51"/>
  <c r="I34" i="51"/>
  <c r="H34" i="51"/>
  <c r="S33" i="51"/>
  <c r="R33" i="51"/>
  <c r="Q33" i="51"/>
  <c r="P33" i="51"/>
  <c r="O33" i="51"/>
  <c r="N33" i="51"/>
  <c r="M33" i="51"/>
  <c r="L33" i="51"/>
  <c r="K33" i="51"/>
  <c r="J33" i="51"/>
  <c r="I33" i="51"/>
  <c r="H33" i="51"/>
  <c r="S32" i="51"/>
  <c r="R32" i="51"/>
  <c r="Q32" i="51"/>
  <c r="P32" i="51"/>
  <c r="O32" i="51"/>
  <c r="N32" i="51"/>
  <c r="M32" i="51"/>
  <c r="L32" i="51"/>
  <c r="K32" i="51"/>
  <c r="J32" i="51"/>
  <c r="I32" i="51"/>
  <c r="H32" i="51"/>
  <c r="S31" i="51"/>
  <c r="R31" i="51"/>
  <c r="Q31" i="51"/>
  <c r="P31" i="51"/>
  <c r="O31" i="51"/>
  <c r="N31" i="51"/>
  <c r="M31" i="51"/>
  <c r="L31" i="51"/>
  <c r="K31" i="51"/>
  <c r="J31" i="51"/>
  <c r="I31" i="51"/>
  <c r="H31" i="51"/>
  <c r="S26" i="51"/>
  <c r="R26" i="51"/>
  <c r="Q26" i="51"/>
  <c r="P26" i="51"/>
  <c r="O26" i="51"/>
  <c r="N26" i="51"/>
  <c r="M26" i="51"/>
  <c r="L26" i="51"/>
  <c r="K26" i="51"/>
  <c r="J26" i="51"/>
  <c r="I26" i="51"/>
  <c r="H26" i="51"/>
  <c r="S25" i="51"/>
  <c r="R25" i="51"/>
  <c r="Q25" i="51"/>
  <c r="P25" i="51"/>
  <c r="O25" i="51"/>
  <c r="N25" i="51"/>
  <c r="M25" i="51"/>
  <c r="L25" i="51"/>
  <c r="K25" i="51"/>
  <c r="J25" i="51"/>
  <c r="I25" i="51"/>
  <c r="H25" i="51"/>
  <c r="S24" i="51"/>
  <c r="R24" i="51"/>
  <c r="Q24" i="51"/>
  <c r="P24" i="51"/>
  <c r="O24" i="51"/>
  <c r="N24" i="51"/>
  <c r="M24" i="51"/>
  <c r="L24" i="51"/>
  <c r="K24" i="51"/>
  <c r="J24" i="51"/>
  <c r="I24" i="51"/>
  <c r="H24" i="51"/>
  <c r="S23" i="51"/>
  <c r="R23" i="51"/>
  <c r="Q23" i="51"/>
  <c r="P23" i="51"/>
  <c r="O23" i="51"/>
  <c r="N23" i="51"/>
  <c r="M23" i="51"/>
  <c r="L23" i="51"/>
  <c r="K23" i="51"/>
  <c r="J23" i="51"/>
  <c r="I23" i="51"/>
  <c r="H23" i="51"/>
  <c r="S22" i="51"/>
  <c r="R22" i="51"/>
  <c r="Q22" i="51"/>
  <c r="P22" i="51"/>
  <c r="O22" i="51"/>
  <c r="N22" i="51"/>
  <c r="M22" i="51"/>
  <c r="L22" i="51"/>
  <c r="K22" i="51"/>
  <c r="J22" i="51"/>
  <c r="I22" i="51"/>
  <c r="H22" i="51"/>
  <c r="S21" i="51"/>
  <c r="R21" i="51"/>
  <c r="Q21" i="51"/>
  <c r="P21" i="51"/>
  <c r="O21" i="51"/>
  <c r="N21" i="51"/>
  <c r="M21" i="51"/>
  <c r="L21" i="51"/>
  <c r="K21" i="51"/>
  <c r="J21" i="51"/>
  <c r="I21" i="51"/>
  <c r="H21" i="51"/>
  <c r="S20" i="51"/>
  <c r="R20" i="51"/>
  <c r="Q20" i="51"/>
  <c r="P20" i="51"/>
  <c r="O20" i="51"/>
  <c r="N20" i="51"/>
  <c r="M20" i="51"/>
  <c r="L20" i="51"/>
  <c r="K20" i="51"/>
  <c r="J20" i="51"/>
  <c r="I20" i="51"/>
  <c r="H20" i="51"/>
  <c r="S19" i="51"/>
  <c r="R19" i="51"/>
  <c r="Q19" i="51"/>
  <c r="P19" i="51"/>
  <c r="O19" i="51"/>
  <c r="N19" i="51"/>
  <c r="M19" i="51"/>
  <c r="L19" i="51"/>
  <c r="K19" i="51"/>
  <c r="J19" i="51"/>
  <c r="I19" i="51"/>
  <c r="H19" i="51"/>
  <c r="S18" i="51"/>
  <c r="R18" i="51"/>
  <c r="Q18" i="51"/>
  <c r="P18" i="51"/>
  <c r="O18" i="51"/>
  <c r="N18" i="51"/>
  <c r="M18" i="51"/>
  <c r="L18" i="51"/>
  <c r="K18" i="51"/>
  <c r="J18" i="51"/>
  <c r="I18" i="51"/>
  <c r="H18" i="51"/>
  <c r="S17" i="51"/>
  <c r="R17" i="51"/>
  <c r="Q17" i="51"/>
  <c r="P17" i="51"/>
  <c r="O17" i="51"/>
  <c r="N17" i="51"/>
  <c r="M17" i="51"/>
  <c r="L17" i="51"/>
  <c r="K17" i="51"/>
  <c r="J17" i="51"/>
  <c r="I17" i="51"/>
  <c r="H17" i="51"/>
  <c r="G8" i="51"/>
  <c r="F8" i="51"/>
  <c r="E8" i="51"/>
  <c r="D8" i="51"/>
  <c r="C8" i="51"/>
  <c r="B8" i="51"/>
  <c r="A8" i="51"/>
  <c r="AR7" i="51"/>
  <c r="BL7" i="51" s="1"/>
  <c r="CF7" i="51" s="1"/>
  <c r="CZ7" i="51" s="1"/>
  <c r="DT7" i="51" s="1"/>
  <c r="AQ7" i="51"/>
  <c r="BK7" i="51" s="1"/>
  <c r="CE7" i="51" s="1"/>
  <c r="CY7" i="51" s="1"/>
  <c r="DS7" i="51" s="1"/>
  <c r="AP7" i="51"/>
  <c r="BJ7" i="51" s="1"/>
  <c r="CD7" i="51" s="1"/>
  <c r="CX7" i="51" s="1"/>
  <c r="DR7" i="51" s="1"/>
  <c r="AK7" i="51"/>
  <c r="AU7" i="51" s="1"/>
  <c r="BE7" i="51" s="1"/>
  <c r="BO7" i="51" s="1"/>
  <c r="BY7" i="51" s="1"/>
  <c r="CI7" i="51" s="1"/>
  <c r="CS7" i="51" s="1"/>
  <c r="DC7" i="51" s="1"/>
  <c r="DM7" i="51" s="1"/>
  <c r="DW7" i="51" s="1"/>
  <c r="EG7" i="51" s="1"/>
  <c r="AJ7" i="51"/>
  <c r="AT7" i="51" s="1"/>
  <c r="BD7" i="51" s="1"/>
  <c r="BN7" i="51" s="1"/>
  <c r="BX7" i="51" s="1"/>
  <c r="CH7" i="51" s="1"/>
  <c r="CR7" i="51" s="1"/>
  <c r="DB7" i="51" s="1"/>
  <c r="DL7" i="51" s="1"/>
  <c r="DV7" i="51" s="1"/>
  <c r="EF7" i="51" s="1"/>
  <c r="AH7" i="51"/>
  <c r="BB7" i="51" s="1"/>
  <c r="BV7" i="51" s="1"/>
  <c r="CP7" i="51" s="1"/>
  <c r="DJ7" i="51" s="1"/>
  <c r="ED7" i="51" s="1"/>
  <c r="AG7" i="51"/>
  <c r="BA7" i="51" s="1"/>
  <c r="BU7" i="51" s="1"/>
  <c r="CO7" i="51" s="1"/>
  <c r="DI7" i="51" s="1"/>
  <c r="EC7" i="51" s="1"/>
  <c r="AF7" i="51"/>
  <c r="AZ7" i="51" s="1"/>
  <c r="BT7" i="51" s="1"/>
  <c r="CN7" i="51" s="1"/>
  <c r="DH7" i="51" s="1"/>
  <c r="EB7" i="51" s="1"/>
  <c r="G6" i="51"/>
  <c r="H4" i="51"/>
  <c r="S66" i="50"/>
  <c r="R66" i="50"/>
  <c r="Q66" i="50"/>
  <c r="P66" i="50"/>
  <c r="O66" i="50"/>
  <c r="N66" i="50"/>
  <c r="M66" i="50"/>
  <c r="L66" i="50"/>
  <c r="K66" i="50"/>
  <c r="J66" i="50"/>
  <c r="I66" i="50"/>
  <c r="H66" i="50"/>
  <c r="S62" i="50"/>
  <c r="R62" i="50"/>
  <c r="Q62" i="50"/>
  <c r="P62" i="50"/>
  <c r="O62" i="50"/>
  <c r="N62" i="50"/>
  <c r="M62" i="50"/>
  <c r="L62" i="50"/>
  <c r="K62" i="50"/>
  <c r="J62" i="50"/>
  <c r="I62" i="50"/>
  <c r="H62" i="50"/>
  <c r="S58" i="50"/>
  <c r="R58" i="50"/>
  <c r="Q58" i="50"/>
  <c r="P58" i="50"/>
  <c r="O58" i="50"/>
  <c r="N58" i="50"/>
  <c r="M58" i="50"/>
  <c r="L58" i="50"/>
  <c r="K58" i="50"/>
  <c r="J58" i="50"/>
  <c r="I58" i="50"/>
  <c r="H58" i="50"/>
  <c r="S53" i="50"/>
  <c r="R53" i="50"/>
  <c r="Q53" i="50"/>
  <c r="P53" i="50"/>
  <c r="O53" i="50"/>
  <c r="N53" i="50"/>
  <c r="M53" i="50"/>
  <c r="L53" i="50"/>
  <c r="K53" i="50"/>
  <c r="J53" i="50"/>
  <c r="I53" i="50"/>
  <c r="H53" i="50"/>
  <c r="S52" i="50"/>
  <c r="R52" i="50"/>
  <c r="Q52" i="50"/>
  <c r="P52" i="50"/>
  <c r="O52" i="50"/>
  <c r="N52" i="50"/>
  <c r="M52" i="50"/>
  <c r="L52" i="50"/>
  <c r="K52" i="50"/>
  <c r="J52" i="50"/>
  <c r="I52" i="50"/>
  <c r="H52" i="50"/>
  <c r="S51" i="50"/>
  <c r="R51" i="50"/>
  <c r="Q51" i="50"/>
  <c r="P51" i="50"/>
  <c r="O51" i="50"/>
  <c r="N51" i="50"/>
  <c r="M51" i="50"/>
  <c r="L51" i="50"/>
  <c r="K51" i="50"/>
  <c r="J51" i="50"/>
  <c r="I51" i="50"/>
  <c r="H51" i="50"/>
  <c r="S50" i="50"/>
  <c r="R50" i="50"/>
  <c r="Q50" i="50"/>
  <c r="P50" i="50"/>
  <c r="O50" i="50"/>
  <c r="N50" i="50"/>
  <c r="M50" i="50"/>
  <c r="L50" i="50"/>
  <c r="K50" i="50"/>
  <c r="J50" i="50"/>
  <c r="I50" i="50"/>
  <c r="H50" i="50"/>
  <c r="S49" i="50"/>
  <c r="R49" i="50"/>
  <c r="Q49" i="50"/>
  <c r="P49" i="50"/>
  <c r="O49" i="50"/>
  <c r="N49" i="50"/>
  <c r="M49" i="50"/>
  <c r="L49" i="50"/>
  <c r="K49" i="50"/>
  <c r="J49" i="50"/>
  <c r="I49" i="50"/>
  <c r="H49" i="50"/>
  <c r="S48" i="50"/>
  <c r="R48" i="50"/>
  <c r="Q48" i="50"/>
  <c r="P48" i="50"/>
  <c r="O48" i="50"/>
  <c r="N48" i="50"/>
  <c r="M48" i="50"/>
  <c r="L48" i="50"/>
  <c r="K48" i="50"/>
  <c r="J48" i="50"/>
  <c r="I48" i="50"/>
  <c r="H48" i="50"/>
  <c r="S47" i="50"/>
  <c r="R47" i="50"/>
  <c r="Q47" i="50"/>
  <c r="P47" i="50"/>
  <c r="O47" i="50"/>
  <c r="N47" i="50"/>
  <c r="M47" i="50"/>
  <c r="L47" i="50"/>
  <c r="K47" i="50"/>
  <c r="J47" i="50"/>
  <c r="I47" i="50"/>
  <c r="H47" i="50"/>
  <c r="S46" i="50"/>
  <c r="R46" i="50"/>
  <c r="Q46" i="50"/>
  <c r="P46" i="50"/>
  <c r="O46" i="50"/>
  <c r="N46" i="50"/>
  <c r="M46" i="50"/>
  <c r="L46" i="50"/>
  <c r="K46" i="50"/>
  <c r="J46" i="50"/>
  <c r="I46" i="50"/>
  <c r="H46" i="50"/>
  <c r="S45" i="50"/>
  <c r="R45" i="50"/>
  <c r="Q45" i="50"/>
  <c r="P45" i="50"/>
  <c r="O45" i="50"/>
  <c r="N45" i="50"/>
  <c r="M45" i="50"/>
  <c r="L45" i="50"/>
  <c r="K45" i="50"/>
  <c r="J45" i="50"/>
  <c r="I45" i="50"/>
  <c r="H45" i="50"/>
  <c r="S44" i="50"/>
  <c r="R44" i="50"/>
  <c r="Q44" i="50"/>
  <c r="P44" i="50"/>
  <c r="O44" i="50"/>
  <c r="N44" i="50"/>
  <c r="M44" i="50"/>
  <c r="L44" i="50"/>
  <c r="K44" i="50"/>
  <c r="J44" i="50"/>
  <c r="I44" i="50"/>
  <c r="H44" i="50"/>
  <c r="S43" i="50"/>
  <c r="R43" i="50"/>
  <c r="Q43" i="50"/>
  <c r="P43" i="50"/>
  <c r="O43" i="50"/>
  <c r="N43" i="50"/>
  <c r="M43" i="50"/>
  <c r="L43" i="50"/>
  <c r="K43" i="50"/>
  <c r="J43" i="50"/>
  <c r="I43" i="50"/>
  <c r="H43" i="50"/>
  <c r="S42" i="50"/>
  <c r="R42" i="50"/>
  <c r="Q42" i="50"/>
  <c r="P42" i="50"/>
  <c r="O42" i="50"/>
  <c r="N42" i="50"/>
  <c r="M42" i="50"/>
  <c r="L42" i="50"/>
  <c r="K42" i="50"/>
  <c r="J42" i="50"/>
  <c r="I42" i="50"/>
  <c r="H42" i="50"/>
  <c r="S41" i="50"/>
  <c r="R41" i="50"/>
  <c r="Q41" i="50"/>
  <c r="P41" i="50"/>
  <c r="O41" i="50"/>
  <c r="N41" i="50"/>
  <c r="M41" i="50"/>
  <c r="L41" i="50"/>
  <c r="K41" i="50"/>
  <c r="J41" i="50"/>
  <c r="I41" i="50"/>
  <c r="H41" i="50"/>
  <c r="S40" i="50"/>
  <c r="R40" i="50"/>
  <c r="Q40" i="50"/>
  <c r="P40" i="50"/>
  <c r="O40" i="50"/>
  <c r="N40" i="50"/>
  <c r="M40" i="50"/>
  <c r="L40" i="50"/>
  <c r="K40" i="50"/>
  <c r="J40" i="50"/>
  <c r="I40" i="50"/>
  <c r="H40" i="50"/>
  <c r="S38" i="50"/>
  <c r="R38" i="50"/>
  <c r="Q38" i="50"/>
  <c r="P38" i="50"/>
  <c r="O38" i="50"/>
  <c r="N38" i="50"/>
  <c r="M38" i="50"/>
  <c r="L38" i="50"/>
  <c r="K38" i="50"/>
  <c r="J38" i="50"/>
  <c r="I38" i="50"/>
  <c r="H38" i="50"/>
  <c r="S37" i="50"/>
  <c r="R37" i="50"/>
  <c r="Q37" i="50"/>
  <c r="P37" i="50"/>
  <c r="O37" i="50"/>
  <c r="N37" i="50"/>
  <c r="M37" i="50"/>
  <c r="L37" i="50"/>
  <c r="K37" i="50"/>
  <c r="J37" i="50"/>
  <c r="I37" i="50"/>
  <c r="H37" i="50"/>
  <c r="S36" i="50"/>
  <c r="R36" i="50"/>
  <c r="Q36" i="50"/>
  <c r="P36" i="50"/>
  <c r="O36" i="50"/>
  <c r="N36" i="50"/>
  <c r="M36" i="50"/>
  <c r="L36" i="50"/>
  <c r="K36" i="50"/>
  <c r="J36" i="50"/>
  <c r="I36" i="50"/>
  <c r="H36" i="50"/>
  <c r="S35" i="50"/>
  <c r="R35" i="50"/>
  <c r="Q35" i="50"/>
  <c r="P35" i="50"/>
  <c r="O35" i="50"/>
  <c r="N35" i="50"/>
  <c r="M35" i="50"/>
  <c r="L35" i="50"/>
  <c r="K35" i="50"/>
  <c r="J35" i="50"/>
  <c r="I35" i="50"/>
  <c r="H35" i="50"/>
  <c r="S34" i="50"/>
  <c r="R34" i="50"/>
  <c r="Q34" i="50"/>
  <c r="P34" i="50"/>
  <c r="O34" i="50"/>
  <c r="N34" i="50"/>
  <c r="M34" i="50"/>
  <c r="L34" i="50"/>
  <c r="K34" i="50"/>
  <c r="J34" i="50"/>
  <c r="I34" i="50"/>
  <c r="H34" i="50"/>
  <c r="S33" i="50"/>
  <c r="R33" i="50"/>
  <c r="Q33" i="50"/>
  <c r="P33" i="50"/>
  <c r="O33" i="50"/>
  <c r="N33" i="50"/>
  <c r="M33" i="50"/>
  <c r="L33" i="50"/>
  <c r="K33" i="50"/>
  <c r="J33" i="50"/>
  <c r="I33" i="50"/>
  <c r="H33" i="50"/>
  <c r="S32" i="50"/>
  <c r="R32" i="50"/>
  <c r="Q32" i="50"/>
  <c r="P32" i="50"/>
  <c r="O32" i="50"/>
  <c r="N32" i="50"/>
  <c r="M32" i="50"/>
  <c r="L32" i="50"/>
  <c r="K32" i="50"/>
  <c r="J32" i="50"/>
  <c r="I32" i="50"/>
  <c r="H32" i="50"/>
  <c r="S31" i="50"/>
  <c r="R31" i="50"/>
  <c r="Q31" i="50"/>
  <c r="P31" i="50"/>
  <c r="O31" i="50"/>
  <c r="N31" i="50"/>
  <c r="M31" i="50"/>
  <c r="L31" i="50"/>
  <c r="K31" i="50"/>
  <c r="J31" i="50"/>
  <c r="I31" i="50"/>
  <c r="H31" i="50"/>
  <c r="S26" i="50"/>
  <c r="R26" i="50"/>
  <c r="Q26" i="50"/>
  <c r="P26" i="50"/>
  <c r="O26" i="50"/>
  <c r="N26" i="50"/>
  <c r="M26" i="50"/>
  <c r="L26" i="50"/>
  <c r="K26" i="50"/>
  <c r="J26" i="50"/>
  <c r="I26" i="50"/>
  <c r="H26" i="50"/>
  <c r="S25" i="50"/>
  <c r="R25" i="50"/>
  <c r="Q25" i="50"/>
  <c r="P25" i="50"/>
  <c r="O25" i="50"/>
  <c r="N25" i="50"/>
  <c r="M25" i="50"/>
  <c r="L25" i="50"/>
  <c r="K25" i="50"/>
  <c r="J25" i="50"/>
  <c r="I25" i="50"/>
  <c r="H25" i="50"/>
  <c r="S24" i="50"/>
  <c r="R24" i="50"/>
  <c r="Q24" i="50"/>
  <c r="P24" i="50"/>
  <c r="O24" i="50"/>
  <c r="N24" i="50"/>
  <c r="M24" i="50"/>
  <c r="L24" i="50"/>
  <c r="K24" i="50"/>
  <c r="J24" i="50"/>
  <c r="I24" i="50"/>
  <c r="H24" i="50"/>
  <c r="S23" i="50"/>
  <c r="R23" i="50"/>
  <c r="Q23" i="50"/>
  <c r="P23" i="50"/>
  <c r="O23" i="50"/>
  <c r="N23" i="50"/>
  <c r="M23" i="50"/>
  <c r="L23" i="50"/>
  <c r="K23" i="50"/>
  <c r="J23" i="50"/>
  <c r="I23" i="50"/>
  <c r="H23" i="50"/>
  <c r="S22" i="50"/>
  <c r="R22" i="50"/>
  <c r="Q22" i="50"/>
  <c r="P22" i="50"/>
  <c r="O22" i="50"/>
  <c r="N22" i="50"/>
  <c r="M22" i="50"/>
  <c r="L22" i="50"/>
  <c r="K22" i="50"/>
  <c r="J22" i="50"/>
  <c r="I22" i="50"/>
  <c r="H22" i="50"/>
  <c r="S21" i="50"/>
  <c r="R21" i="50"/>
  <c r="Q21" i="50"/>
  <c r="P21" i="50"/>
  <c r="O21" i="50"/>
  <c r="N21" i="50"/>
  <c r="M21" i="50"/>
  <c r="L21" i="50"/>
  <c r="K21" i="50"/>
  <c r="J21" i="50"/>
  <c r="I21" i="50"/>
  <c r="H21" i="50"/>
  <c r="S20" i="50"/>
  <c r="R20" i="50"/>
  <c r="Q20" i="50"/>
  <c r="P20" i="50"/>
  <c r="O20" i="50"/>
  <c r="N20" i="50"/>
  <c r="M20" i="50"/>
  <c r="L20" i="50"/>
  <c r="K20" i="50"/>
  <c r="J20" i="50"/>
  <c r="I20" i="50"/>
  <c r="H20" i="50"/>
  <c r="S19" i="50"/>
  <c r="R19" i="50"/>
  <c r="Q19" i="50"/>
  <c r="P19" i="50"/>
  <c r="O19" i="50"/>
  <c r="N19" i="50"/>
  <c r="M19" i="50"/>
  <c r="L19" i="50"/>
  <c r="K19" i="50"/>
  <c r="J19" i="50"/>
  <c r="I19" i="50"/>
  <c r="H19" i="50"/>
  <c r="S18" i="50"/>
  <c r="R18" i="50"/>
  <c r="Q18" i="50"/>
  <c r="P18" i="50"/>
  <c r="O18" i="50"/>
  <c r="N18" i="50"/>
  <c r="M18" i="50"/>
  <c r="L18" i="50"/>
  <c r="K18" i="50"/>
  <c r="J18" i="50"/>
  <c r="I18" i="50"/>
  <c r="H18" i="50"/>
  <c r="S17" i="50"/>
  <c r="R17" i="50"/>
  <c r="Q17" i="50"/>
  <c r="P17" i="50"/>
  <c r="O17" i="50"/>
  <c r="N17" i="50"/>
  <c r="M17" i="50"/>
  <c r="L17" i="50"/>
  <c r="K17" i="50"/>
  <c r="J17" i="50"/>
  <c r="I17" i="50"/>
  <c r="H17" i="50"/>
  <c r="G8" i="50"/>
  <c r="F8" i="50"/>
  <c r="E8" i="50"/>
  <c r="D8" i="50"/>
  <c r="C8" i="50"/>
  <c r="B8" i="50"/>
  <c r="A8" i="50"/>
  <c r="AR7" i="50"/>
  <c r="BL7" i="50" s="1"/>
  <c r="CF7" i="50" s="1"/>
  <c r="CZ7" i="50" s="1"/>
  <c r="DT7" i="50" s="1"/>
  <c r="AQ7" i="50"/>
  <c r="BK7" i="50" s="1"/>
  <c r="CE7" i="50" s="1"/>
  <c r="CY7" i="50" s="1"/>
  <c r="DS7" i="50" s="1"/>
  <c r="AP7" i="50"/>
  <c r="BJ7" i="50" s="1"/>
  <c r="CD7" i="50" s="1"/>
  <c r="CX7" i="50" s="1"/>
  <c r="DR7" i="50" s="1"/>
  <c r="AK7" i="50"/>
  <c r="AU7" i="50" s="1"/>
  <c r="BE7" i="50" s="1"/>
  <c r="BO7" i="50" s="1"/>
  <c r="BY7" i="50" s="1"/>
  <c r="CI7" i="50" s="1"/>
  <c r="CS7" i="50" s="1"/>
  <c r="DC7" i="50" s="1"/>
  <c r="DM7" i="50" s="1"/>
  <c r="DW7" i="50" s="1"/>
  <c r="EG7" i="50" s="1"/>
  <c r="AJ7" i="50"/>
  <c r="AT7" i="50" s="1"/>
  <c r="BD7" i="50" s="1"/>
  <c r="BN7" i="50" s="1"/>
  <c r="BX7" i="50" s="1"/>
  <c r="CH7" i="50" s="1"/>
  <c r="CR7" i="50" s="1"/>
  <c r="DB7" i="50" s="1"/>
  <c r="DL7" i="50" s="1"/>
  <c r="DV7" i="50" s="1"/>
  <c r="EF7" i="50" s="1"/>
  <c r="AH7" i="50"/>
  <c r="BB7" i="50" s="1"/>
  <c r="BV7" i="50" s="1"/>
  <c r="CP7" i="50" s="1"/>
  <c r="DJ7" i="50" s="1"/>
  <c r="ED7" i="50" s="1"/>
  <c r="AG7" i="50"/>
  <c r="BA7" i="50" s="1"/>
  <c r="BU7" i="50" s="1"/>
  <c r="CO7" i="50" s="1"/>
  <c r="DI7" i="50" s="1"/>
  <c r="EC7" i="50" s="1"/>
  <c r="AF7" i="50"/>
  <c r="AZ7" i="50" s="1"/>
  <c r="BT7" i="50" s="1"/>
  <c r="CN7" i="50" s="1"/>
  <c r="DH7" i="50" s="1"/>
  <c r="EB7" i="50" s="1"/>
  <c r="G6" i="50"/>
  <c r="H4" i="50"/>
  <c r="H4" i="40"/>
  <c r="H4" i="46"/>
  <c r="H4" i="47"/>
  <c r="H4" i="48"/>
  <c r="H4" i="49"/>
  <c r="S66" i="49"/>
  <c r="R66" i="49"/>
  <c r="Q66" i="49"/>
  <c r="P66" i="49"/>
  <c r="O66" i="49"/>
  <c r="N66" i="49"/>
  <c r="M66" i="49"/>
  <c r="L66" i="49"/>
  <c r="K66" i="49"/>
  <c r="J66" i="49"/>
  <c r="I66" i="49"/>
  <c r="H66" i="49"/>
  <c r="S62" i="49"/>
  <c r="R62" i="49"/>
  <c r="Q62" i="49"/>
  <c r="P62" i="49"/>
  <c r="O62" i="49"/>
  <c r="N62" i="49"/>
  <c r="M62" i="49"/>
  <c r="L62" i="49"/>
  <c r="K62" i="49"/>
  <c r="J62" i="49"/>
  <c r="I62" i="49"/>
  <c r="H62" i="49"/>
  <c r="S58" i="49"/>
  <c r="R58" i="49"/>
  <c r="Q58" i="49"/>
  <c r="P58" i="49"/>
  <c r="O58" i="49"/>
  <c r="N58" i="49"/>
  <c r="M58" i="49"/>
  <c r="L58" i="49"/>
  <c r="K58" i="49"/>
  <c r="J58" i="49"/>
  <c r="I58" i="49"/>
  <c r="H58" i="49"/>
  <c r="S53" i="49"/>
  <c r="R53" i="49"/>
  <c r="Q53" i="49"/>
  <c r="P53" i="49"/>
  <c r="O53" i="49"/>
  <c r="N53" i="49"/>
  <c r="M53" i="49"/>
  <c r="L53" i="49"/>
  <c r="K53" i="49"/>
  <c r="J53" i="49"/>
  <c r="I53" i="49"/>
  <c r="H53" i="49"/>
  <c r="S52" i="49"/>
  <c r="R52" i="49"/>
  <c r="Q52" i="49"/>
  <c r="P52" i="49"/>
  <c r="O52" i="49"/>
  <c r="N52" i="49"/>
  <c r="M52" i="49"/>
  <c r="L52" i="49"/>
  <c r="K52" i="49"/>
  <c r="J52" i="49"/>
  <c r="I52" i="49"/>
  <c r="H52" i="49"/>
  <c r="S51" i="49"/>
  <c r="R51" i="49"/>
  <c r="Q51" i="49"/>
  <c r="P51" i="49"/>
  <c r="O51" i="49"/>
  <c r="N51" i="49"/>
  <c r="M51" i="49"/>
  <c r="L51" i="49"/>
  <c r="K51" i="49"/>
  <c r="J51" i="49"/>
  <c r="I51" i="49"/>
  <c r="H51" i="49"/>
  <c r="S50" i="49"/>
  <c r="R50" i="49"/>
  <c r="Q50" i="49"/>
  <c r="P50" i="49"/>
  <c r="O50" i="49"/>
  <c r="N50" i="49"/>
  <c r="M50" i="49"/>
  <c r="L50" i="49"/>
  <c r="K50" i="49"/>
  <c r="J50" i="49"/>
  <c r="I50" i="49"/>
  <c r="H50" i="49"/>
  <c r="S49" i="49"/>
  <c r="R49" i="49"/>
  <c r="Q49" i="49"/>
  <c r="P49" i="49"/>
  <c r="O49" i="49"/>
  <c r="N49" i="49"/>
  <c r="M49" i="49"/>
  <c r="L49" i="49"/>
  <c r="K49" i="49"/>
  <c r="J49" i="49"/>
  <c r="I49" i="49"/>
  <c r="H49" i="49"/>
  <c r="S48" i="49"/>
  <c r="R48" i="49"/>
  <c r="Q48" i="49"/>
  <c r="P48" i="49"/>
  <c r="O48" i="49"/>
  <c r="N48" i="49"/>
  <c r="M48" i="49"/>
  <c r="L48" i="49"/>
  <c r="K48" i="49"/>
  <c r="J48" i="49"/>
  <c r="I48" i="49"/>
  <c r="H48" i="49"/>
  <c r="S47" i="49"/>
  <c r="R47" i="49"/>
  <c r="Q47" i="49"/>
  <c r="P47" i="49"/>
  <c r="O47" i="49"/>
  <c r="N47" i="49"/>
  <c r="M47" i="49"/>
  <c r="L47" i="49"/>
  <c r="K47" i="49"/>
  <c r="J47" i="49"/>
  <c r="I47" i="49"/>
  <c r="H47" i="49"/>
  <c r="S46" i="49"/>
  <c r="R46" i="49"/>
  <c r="Q46" i="49"/>
  <c r="P46" i="49"/>
  <c r="O46" i="49"/>
  <c r="N46" i="49"/>
  <c r="M46" i="49"/>
  <c r="L46" i="49"/>
  <c r="K46" i="49"/>
  <c r="J46" i="49"/>
  <c r="I46" i="49"/>
  <c r="H46" i="49"/>
  <c r="S45" i="49"/>
  <c r="R45" i="49"/>
  <c r="Q45" i="49"/>
  <c r="P45" i="49"/>
  <c r="O45" i="49"/>
  <c r="N45" i="49"/>
  <c r="M45" i="49"/>
  <c r="L45" i="49"/>
  <c r="K45" i="49"/>
  <c r="J45" i="49"/>
  <c r="I45" i="49"/>
  <c r="H45" i="49"/>
  <c r="S44" i="49"/>
  <c r="R44" i="49"/>
  <c r="Q44" i="49"/>
  <c r="P44" i="49"/>
  <c r="O44" i="49"/>
  <c r="N44" i="49"/>
  <c r="M44" i="49"/>
  <c r="L44" i="49"/>
  <c r="K44" i="49"/>
  <c r="J44" i="49"/>
  <c r="I44" i="49"/>
  <c r="H44" i="49"/>
  <c r="S43" i="49"/>
  <c r="R43" i="49"/>
  <c r="Q43" i="49"/>
  <c r="P43" i="49"/>
  <c r="O43" i="49"/>
  <c r="N43" i="49"/>
  <c r="M43" i="49"/>
  <c r="L43" i="49"/>
  <c r="K43" i="49"/>
  <c r="J43" i="49"/>
  <c r="I43" i="49"/>
  <c r="H43" i="49"/>
  <c r="S42" i="49"/>
  <c r="R42" i="49"/>
  <c r="Q42" i="49"/>
  <c r="P42" i="49"/>
  <c r="O42" i="49"/>
  <c r="N42" i="49"/>
  <c r="M42" i="49"/>
  <c r="L42" i="49"/>
  <c r="K42" i="49"/>
  <c r="J42" i="49"/>
  <c r="I42" i="49"/>
  <c r="H42" i="49"/>
  <c r="S41" i="49"/>
  <c r="R41" i="49"/>
  <c r="Q41" i="49"/>
  <c r="P41" i="49"/>
  <c r="O41" i="49"/>
  <c r="N41" i="49"/>
  <c r="M41" i="49"/>
  <c r="L41" i="49"/>
  <c r="K41" i="49"/>
  <c r="J41" i="49"/>
  <c r="I41" i="49"/>
  <c r="H41" i="49"/>
  <c r="S40" i="49"/>
  <c r="R40" i="49"/>
  <c r="Q40" i="49"/>
  <c r="P40" i="49"/>
  <c r="O40" i="49"/>
  <c r="N40" i="49"/>
  <c r="M40" i="49"/>
  <c r="L40" i="49"/>
  <c r="K40" i="49"/>
  <c r="J40" i="49"/>
  <c r="I40" i="49"/>
  <c r="H40" i="49"/>
  <c r="S38" i="49"/>
  <c r="R38" i="49"/>
  <c r="Q38" i="49"/>
  <c r="P38" i="49"/>
  <c r="O38" i="49"/>
  <c r="N38" i="49"/>
  <c r="M38" i="49"/>
  <c r="L38" i="49"/>
  <c r="K38" i="49"/>
  <c r="J38" i="49"/>
  <c r="I38" i="49"/>
  <c r="H38" i="49"/>
  <c r="S37" i="49"/>
  <c r="R37" i="49"/>
  <c r="Q37" i="49"/>
  <c r="P37" i="49"/>
  <c r="O37" i="49"/>
  <c r="N37" i="49"/>
  <c r="M37" i="49"/>
  <c r="L37" i="49"/>
  <c r="K37" i="49"/>
  <c r="J37" i="49"/>
  <c r="I37" i="49"/>
  <c r="H37" i="49"/>
  <c r="S36" i="49"/>
  <c r="R36" i="49"/>
  <c r="Q36" i="49"/>
  <c r="P36" i="49"/>
  <c r="O36" i="49"/>
  <c r="N36" i="49"/>
  <c r="M36" i="49"/>
  <c r="L36" i="49"/>
  <c r="K36" i="49"/>
  <c r="J36" i="49"/>
  <c r="I36" i="49"/>
  <c r="H36" i="49"/>
  <c r="S35" i="49"/>
  <c r="R35" i="49"/>
  <c r="Q35" i="49"/>
  <c r="P35" i="49"/>
  <c r="O35" i="49"/>
  <c r="N35" i="49"/>
  <c r="M35" i="49"/>
  <c r="L35" i="49"/>
  <c r="K35" i="49"/>
  <c r="J35" i="49"/>
  <c r="I35" i="49"/>
  <c r="H35" i="49"/>
  <c r="S34" i="49"/>
  <c r="R34" i="49"/>
  <c r="Q34" i="49"/>
  <c r="P34" i="49"/>
  <c r="O34" i="49"/>
  <c r="N34" i="49"/>
  <c r="M34" i="49"/>
  <c r="L34" i="49"/>
  <c r="K34" i="49"/>
  <c r="J34" i="49"/>
  <c r="I34" i="49"/>
  <c r="H34" i="49"/>
  <c r="S33" i="49"/>
  <c r="R33" i="49"/>
  <c r="Q33" i="49"/>
  <c r="P33" i="49"/>
  <c r="O33" i="49"/>
  <c r="N33" i="49"/>
  <c r="M33" i="49"/>
  <c r="L33" i="49"/>
  <c r="K33" i="49"/>
  <c r="J33" i="49"/>
  <c r="I33" i="49"/>
  <c r="H33" i="49"/>
  <c r="S32" i="49"/>
  <c r="R32" i="49"/>
  <c r="Q32" i="49"/>
  <c r="P32" i="49"/>
  <c r="O32" i="49"/>
  <c r="N32" i="49"/>
  <c r="M32" i="49"/>
  <c r="L32" i="49"/>
  <c r="K32" i="49"/>
  <c r="J32" i="49"/>
  <c r="I32" i="49"/>
  <c r="H32" i="49"/>
  <c r="S31" i="49"/>
  <c r="R31" i="49"/>
  <c r="Q31" i="49"/>
  <c r="P31" i="49"/>
  <c r="O31" i="49"/>
  <c r="N31" i="49"/>
  <c r="M31" i="49"/>
  <c r="L31" i="49"/>
  <c r="K31" i="49"/>
  <c r="J31" i="49"/>
  <c r="I31" i="49"/>
  <c r="H31" i="49"/>
  <c r="S26" i="49"/>
  <c r="R26" i="49"/>
  <c r="Q26" i="49"/>
  <c r="P26" i="49"/>
  <c r="O26" i="49"/>
  <c r="N26" i="49"/>
  <c r="M26" i="49"/>
  <c r="L26" i="49"/>
  <c r="K26" i="49"/>
  <c r="J26" i="49"/>
  <c r="I26" i="49"/>
  <c r="H26" i="49"/>
  <c r="S25" i="49"/>
  <c r="R25" i="49"/>
  <c r="Q25" i="49"/>
  <c r="P25" i="49"/>
  <c r="O25" i="49"/>
  <c r="N25" i="49"/>
  <c r="M25" i="49"/>
  <c r="L25" i="49"/>
  <c r="K25" i="49"/>
  <c r="J25" i="49"/>
  <c r="I25" i="49"/>
  <c r="H25" i="49"/>
  <c r="S24" i="49"/>
  <c r="R24" i="49"/>
  <c r="Q24" i="49"/>
  <c r="P24" i="49"/>
  <c r="O24" i="49"/>
  <c r="N24" i="49"/>
  <c r="M24" i="49"/>
  <c r="L24" i="49"/>
  <c r="K24" i="49"/>
  <c r="J24" i="49"/>
  <c r="I24" i="49"/>
  <c r="H24" i="49"/>
  <c r="S23" i="49"/>
  <c r="R23" i="49"/>
  <c r="Q23" i="49"/>
  <c r="P23" i="49"/>
  <c r="O23" i="49"/>
  <c r="N23" i="49"/>
  <c r="M23" i="49"/>
  <c r="L23" i="49"/>
  <c r="K23" i="49"/>
  <c r="J23" i="49"/>
  <c r="I23" i="49"/>
  <c r="H23" i="49"/>
  <c r="S22" i="49"/>
  <c r="R22" i="49"/>
  <c r="Q22" i="49"/>
  <c r="P22" i="49"/>
  <c r="O22" i="49"/>
  <c r="N22" i="49"/>
  <c r="M22" i="49"/>
  <c r="L22" i="49"/>
  <c r="K22" i="49"/>
  <c r="J22" i="49"/>
  <c r="I22" i="49"/>
  <c r="H22" i="49"/>
  <c r="S21" i="49"/>
  <c r="R21" i="49"/>
  <c r="Q21" i="49"/>
  <c r="P21" i="49"/>
  <c r="O21" i="49"/>
  <c r="N21" i="49"/>
  <c r="M21" i="49"/>
  <c r="L21" i="49"/>
  <c r="K21" i="49"/>
  <c r="J21" i="49"/>
  <c r="I21" i="49"/>
  <c r="H21" i="49"/>
  <c r="S20" i="49"/>
  <c r="R20" i="49"/>
  <c r="Q20" i="49"/>
  <c r="P20" i="49"/>
  <c r="O20" i="49"/>
  <c r="N20" i="49"/>
  <c r="M20" i="49"/>
  <c r="L20" i="49"/>
  <c r="K20" i="49"/>
  <c r="J20" i="49"/>
  <c r="I20" i="49"/>
  <c r="H20" i="49"/>
  <c r="S19" i="49"/>
  <c r="R19" i="49"/>
  <c r="Q19" i="49"/>
  <c r="P19" i="49"/>
  <c r="O19" i="49"/>
  <c r="N19" i="49"/>
  <c r="M19" i="49"/>
  <c r="L19" i="49"/>
  <c r="K19" i="49"/>
  <c r="J19" i="49"/>
  <c r="I19" i="49"/>
  <c r="H19" i="49"/>
  <c r="S18" i="49"/>
  <c r="R18" i="49"/>
  <c r="Q18" i="49"/>
  <c r="P18" i="49"/>
  <c r="O18" i="49"/>
  <c r="N18" i="49"/>
  <c r="M18" i="49"/>
  <c r="L18" i="49"/>
  <c r="K18" i="49"/>
  <c r="J18" i="49"/>
  <c r="I18" i="49"/>
  <c r="H18" i="49"/>
  <c r="S17" i="49"/>
  <c r="R17" i="49"/>
  <c r="Q17" i="49"/>
  <c r="P17" i="49"/>
  <c r="O17" i="49"/>
  <c r="N17" i="49"/>
  <c r="M17" i="49"/>
  <c r="L17" i="49"/>
  <c r="K17" i="49"/>
  <c r="J17" i="49"/>
  <c r="I17" i="49"/>
  <c r="H17" i="49"/>
  <c r="G8" i="49"/>
  <c r="F8" i="49"/>
  <c r="E8" i="49"/>
  <c r="D8" i="49"/>
  <c r="C8" i="49"/>
  <c r="B8" i="49"/>
  <c r="A8" i="49"/>
  <c r="AR7" i="49"/>
  <c r="BL7" i="49" s="1"/>
  <c r="CF7" i="49" s="1"/>
  <c r="CZ7" i="49" s="1"/>
  <c r="DT7" i="49" s="1"/>
  <c r="AQ7" i="49"/>
  <c r="BK7" i="49" s="1"/>
  <c r="CE7" i="49" s="1"/>
  <c r="CY7" i="49" s="1"/>
  <c r="DS7" i="49" s="1"/>
  <c r="AP7" i="49"/>
  <c r="BJ7" i="49" s="1"/>
  <c r="CD7" i="49" s="1"/>
  <c r="CX7" i="49" s="1"/>
  <c r="DR7" i="49" s="1"/>
  <c r="AK7" i="49"/>
  <c r="AU7" i="49" s="1"/>
  <c r="BE7" i="49" s="1"/>
  <c r="BO7" i="49" s="1"/>
  <c r="BY7" i="49" s="1"/>
  <c r="CI7" i="49" s="1"/>
  <c r="CS7" i="49" s="1"/>
  <c r="DC7" i="49" s="1"/>
  <c r="DM7" i="49" s="1"/>
  <c r="DW7" i="49" s="1"/>
  <c r="EG7" i="49" s="1"/>
  <c r="AJ7" i="49"/>
  <c r="AT7" i="49" s="1"/>
  <c r="BD7" i="49" s="1"/>
  <c r="BN7" i="49" s="1"/>
  <c r="BX7" i="49" s="1"/>
  <c r="CH7" i="49" s="1"/>
  <c r="CR7" i="49" s="1"/>
  <c r="DB7" i="49" s="1"/>
  <c r="DL7" i="49" s="1"/>
  <c r="DV7" i="49" s="1"/>
  <c r="EF7" i="49" s="1"/>
  <c r="AH7" i="49"/>
  <c r="BB7" i="49" s="1"/>
  <c r="BV7" i="49" s="1"/>
  <c r="CP7" i="49" s="1"/>
  <c r="DJ7" i="49" s="1"/>
  <c r="ED7" i="49" s="1"/>
  <c r="AG7" i="49"/>
  <c r="BA7" i="49" s="1"/>
  <c r="BU7" i="49" s="1"/>
  <c r="CO7" i="49" s="1"/>
  <c r="DI7" i="49" s="1"/>
  <c r="EC7" i="49" s="1"/>
  <c r="AF7" i="49"/>
  <c r="AZ7" i="49" s="1"/>
  <c r="BT7" i="49" s="1"/>
  <c r="CN7" i="49" s="1"/>
  <c r="DH7" i="49" s="1"/>
  <c r="EB7" i="49" s="1"/>
  <c r="G6" i="49"/>
  <c r="A3" i="46"/>
  <c r="S66" i="48"/>
  <c r="R66" i="48"/>
  <c r="Q66" i="48"/>
  <c r="P66" i="48"/>
  <c r="O66" i="48"/>
  <c r="N66" i="48"/>
  <c r="M66" i="48"/>
  <c r="L66" i="48"/>
  <c r="K66" i="48"/>
  <c r="J66" i="48"/>
  <c r="I66" i="48"/>
  <c r="H66" i="48"/>
  <c r="S62" i="48"/>
  <c r="R62" i="48"/>
  <c r="Q62" i="48"/>
  <c r="P62" i="48"/>
  <c r="O62" i="48"/>
  <c r="N62" i="48"/>
  <c r="M62" i="48"/>
  <c r="L62" i="48"/>
  <c r="K62" i="48"/>
  <c r="J62" i="48"/>
  <c r="I62" i="48"/>
  <c r="H62" i="48"/>
  <c r="S58" i="48"/>
  <c r="R58" i="48"/>
  <c r="Q58" i="48"/>
  <c r="P58" i="48"/>
  <c r="O58" i="48"/>
  <c r="N58" i="48"/>
  <c r="M58" i="48"/>
  <c r="L58" i="48"/>
  <c r="K58" i="48"/>
  <c r="J58" i="48"/>
  <c r="I58" i="48"/>
  <c r="H58" i="48"/>
  <c r="S53" i="48"/>
  <c r="R53" i="48"/>
  <c r="Q53" i="48"/>
  <c r="P53" i="48"/>
  <c r="O53" i="48"/>
  <c r="N53" i="48"/>
  <c r="M53" i="48"/>
  <c r="L53" i="48"/>
  <c r="K53" i="48"/>
  <c r="J53" i="48"/>
  <c r="I53" i="48"/>
  <c r="H53" i="48"/>
  <c r="S52" i="48"/>
  <c r="R52" i="48"/>
  <c r="Q52" i="48"/>
  <c r="P52" i="48"/>
  <c r="O52" i="48"/>
  <c r="N52" i="48"/>
  <c r="M52" i="48"/>
  <c r="L52" i="48"/>
  <c r="K52" i="48"/>
  <c r="J52" i="48"/>
  <c r="I52" i="48"/>
  <c r="H52" i="48"/>
  <c r="S51" i="48"/>
  <c r="R51" i="48"/>
  <c r="Q51" i="48"/>
  <c r="P51" i="48"/>
  <c r="O51" i="48"/>
  <c r="N51" i="48"/>
  <c r="M51" i="48"/>
  <c r="L51" i="48"/>
  <c r="K51" i="48"/>
  <c r="J51" i="48"/>
  <c r="I51" i="48"/>
  <c r="H51" i="48"/>
  <c r="S50" i="48"/>
  <c r="R50" i="48"/>
  <c r="Q50" i="48"/>
  <c r="P50" i="48"/>
  <c r="O50" i="48"/>
  <c r="N50" i="48"/>
  <c r="M50" i="48"/>
  <c r="L50" i="48"/>
  <c r="K50" i="48"/>
  <c r="J50" i="48"/>
  <c r="I50" i="48"/>
  <c r="H50" i="48"/>
  <c r="S49" i="48"/>
  <c r="R49" i="48"/>
  <c r="Q49" i="48"/>
  <c r="P49" i="48"/>
  <c r="O49" i="48"/>
  <c r="N49" i="48"/>
  <c r="M49" i="48"/>
  <c r="L49" i="48"/>
  <c r="K49" i="48"/>
  <c r="J49" i="48"/>
  <c r="I49" i="48"/>
  <c r="H49" i="48"/>
  <c r="S48" i="48"/>
  <c r="R48" i="48"/>
  <c r="Q48" i="48"/>
  <c r="P48" i="48"/>
  <c r="O48" i="48"/>
  <c r="N48" i="48"/>
  <c r="M48" i="48"/>
  <c r="L48" i="48"/>
  <c r="K48" i="48"/>
  <c r="J48" i="48"/>
  <c r="I48" i="48"/>
  <c r="H48" i="48"/>
  <c r="S47" i="48"/>
  <c r="R47" i="48"/>
  <c r="Q47" i="48"/>
  <c r="P47" i="48"/>
  <c r="O47" i="48"/>
  <c r="N47" i="48"/>
  <c r="M47" i="48"/>
  <c r="L47" i="48"/>
  <c r="K47" i="48"/>
  <c r="J47" i="48"/>
  <c r="I47" i="48"/>
  <c r="H47" i="48"/>
  <c r="S46" i="48"/>
  <c r="R46" i="48"/>
  <c r="Q46" i="48"/>
  <c r="P46" i="48"/>
  <c r="O46" i="48"/>
  <c r="N46" i="48"/>
  <c r="M46" i="48"/>
  <c r="L46" i="48"/>
  <c r="K46" i="48"/>
  <c r="J46" i="48"/>
  <c r="I46" i="48"/>
  <c r="H46" i="48"/>
  <c r="S45" i="48"/>
  <c r="R45" i="48"/>
  <c r="Q45" i="48"/>
  <c r="P45" i="48"/>
  <c r="O45" i="48"/>
  <c r="N45" i="48"/>
  <c r="M45" i="48"/>
  <c r="L45" i="48"/>
  <c r="K45" i="48"/>
  <c r="J45" i="48"/>
  <c r="I45" i="48"/>
  <c r="H45" i="48"/>
  <c r="S44" i="48"/>
  <c r="R44" i="48"/>
  <c r="Q44" i="48"/>
  <c r="P44" i="48"/>
  <c r="O44" i="48"/>
  <c r="N44" i="48"/>
  <c r="M44" i="48"/>
  <c r="L44" i="48"/>
  <c r="K44" i="48"/>
  <c r="J44" i="48"/>
  <c r="I44" i="48"/>
  <c r="H44" i="48"/>
  <c r="S43" i="48"/>
  <c r="R43" i="48"/>
  <c r="Q43" i="48"/>
  <c r="P43" i="48"/>
  <c r="O43" i="48"/>
  <c r="N43" i="48"/>
  <c r="M43" i="48"/>
  <c r="L43" i="48"/>
  <c r="K43" i="48"/>
  <c r="J43" i="48"/>
  <c r="I43" i="48"/>
  <c r="H43" i="48"/>
  <c r="S42" i="48"/>
  <c r="R42" i="48"/>
  <c r="Q42" i="48"/>
  <c r="P42" i="48"/>
  <c r="O42" i="48"/>
  <c r="N42" i="48"/>
  <c r="M42" i="48"/>
  <c r="L42" i="48"/>
  <c r="K42" i="48"/>
  <c r="J42" i="48"/>
  <c r="I42" i="48"/>
  <c r="H42" i="48"/>
  <c r="S41" i="48"/>
  <c r="R41" i="48"/>
  <c r="Q41" i="48"/>
  <c r="P41" i="48"/>
  <c r="O41" i="48"/>
  <c r="N41" i="48"/>
  <c r="M41" i="48"/>
  <c r="L41" i="48"/>
  <c r="K41" i="48"/>
  <c r="J41" i="48"/>
  <c r="I41" i="48"/>
  <c r="H41" i="48"/>
  <c r="S40" i="48"/>
  <c r="R40" i="48"/>
  <c r="Q40" i="48"/>
  <c r="P40" i="48"/>
  <c r="O40" i="48"/>
  <c r="N40" i="48"/>
  <c r="M40" i="48"/>
  <c r="L40" i="48"/>
  <c r="K40" i="48"/>
  <c r="J40" i="48"/>
  <c r="I40" i="48"/>
  <c r="H40" i="48"/>
  <c r="S38" i="48"/>
  <c r="R38" i="48"/>
  <c r="Q38" i="48"/>
  <c r="P38" i="48"/>
  <c r="O38" i="48"/>
  <c r="N38" i="48"/>
  <c r="M38" i="48"/>
  <c r="L38" i="48"/>
  <c r="K38" i="48"/>
  <c r="J38" i="48"/>
  <c r="I38" i="48"/>
  <c r="H38" i="48"/>
  <c r="S37" i="48"/>
  <c r="R37" i="48"/>
  <c r="Q37" i="48"/>
  <c r="P37" i="48"/>
  <c r="O37" i="48"/>
  <c r="N37" i="48"/>
  <c r="M37" i="48"/>
  <c r="L37" i="48"/>
  <c r="K37" i="48"/>
  <c r="J37" i="48"/>
  <c r="I37" i="48"/>
  <c r="H37" i="48"/>
  <c r="S36" i="48"/>
  <c r="R36" i="48"/>
  <c r="Q36" i="48"/>
  <c r="P36" i="48"/>
  <c r="O36" i="48"/>
  <c r="N36" i="48"/>
  <c r="M36" i="48"/>
  <c r="L36" i="48"/>
  <c r="K36" i="48"/>
  <c r="J36" i="48"/>
  <c r="I36" i="48"/>
  <c r="H36" i="48"/>
  <c r="S35" i="48"/>
  <c r="R35" i="48"/>
  <c r="Q35" i="48"/>
  <c r="P35" i="48"/>
  <c r="O35" i="48"/>
  <c r="N35" i="48"/>
  <c r="M35" i="48"/>
  <c r="L35" i="48"/>
  <c r="K35" i="48"/>
  <c r="J35" i="48"/>
  <c r="I35" i="48"/>
  <c r="H35" i="48"/>
  <c r="S34" i="48"/>
  <c r="R34" i="48"/>
  <c r="Q34" i="48"/>
  <c r="P34" i="48"/>
  <c r="O34" i="48"/>
  <c r="N34" i="48"/>
  <c r="M34" i="48"/>
  <c r="L34" i="48"/>
  <c r="K34" i="48"/>
  <c r="J34" i="48"/>
  <c r="I34" i="48"/>
  <c r="H34" i="48"/>
  <c r="S33" i="48"/>
  <c r="R33" i="48"/>
  <c r="Q33" i="48"/>
  <c r="P33" i="48"/>
  <c r="O33" i="48"/>
  <c r="N33" i="48"/>
  <c r="M33" i="48"/>
  <c r="L33" i="48"/>
  <c r="K33" i="48"/>
  <c r="J33" i="48"/>
  <c r="I33" i="48"/>
  <c r="H33" i="48"/>
  <c r="S32" i="48"/>
  <c r="R32" i="48"/>
  <c r="Q32" i="48"/>
  <c r="P32" i="48"/>
  <c r="O32" i="48"/>
  <c r="N32" i="48"/>
  <c r="M32" i="48"/>
  <c r="L32" i="48"/>
  <c r="K32" i="48"/>
  <c r="J32" i="48"/>
  <c r="I32" i="48"/>
  <c r="H32" i="48"/>
  <c r="S31" i="48"/>
  <c r="R31" i="48"/>
  <c r="Q31" i="48"/>
  <c r="P31" i="48"/>
  <c r="O31" i="48"/>
  <c r="N31" i="48"/>
  <c r="M31" i="48"/>
  <c r="L31" i="48"/>
  <c r="K31" i="48"/>
  <c r="J31" i="48"/>
  <c r="I31" i="48"/>
  <c r="H31" i="48"/>
  <c r="S26" i="48"/>
  <c r="R26" i="48"/>
  <c r="Q26" i="48"/>
  <c r="P26" i="48"/>
  <c r="O26" i="48"/>
  <c r="N26" i="48"/>
  <c r="M26" i="48"/>
  <c r="L26" i="48"/>
  <c r="K26" i="48"/>
  <c r="J26" i="48"/>
  <c r="I26" i="48"/>
  <c r="H26" i="48"/>
  <c r="S25" i="48"/>
  <c r="R25" i="48"/>
  <c r="Q25" i="48"/>
  <c r="P25" i="48"/>
  <c r="O25" i="48"/>
  <c r="N25" i="48"/>
  <c r="M25" i="48"/>
  <c r="L25" i="48"/>
  <c r="K25" i="48"/>
  <c r="J25" i="48"/>
  <c r="I25" i="48"/>
  <c r="H25" i="48"/>
  <c r="S24" i="48"/>
  <c r="R24" i="48"/>
  <c r="Q24" i="48"/>
  <c r="P24" i="48"/>
  <c r="O24" i="48"/>
  <c r="N24" i="48"/>
  <c r="M24" i="48"/>
  <c r="L24" i="48"/>
  <c r="K24" i="48"/>
  <c r="J24" i="48"/>
  <c r="I24" i="48"/>
  <c r="H24" i="48"/>
  <c r="S23" i="48"/>
  <c r="R23" i="48"/>
  <c r="Q23" i="48"/>
  <c r="P23" i="48"/>
  <c r="O23" i="48"/>
  <c r="N23" i="48"/>
  <c r="M23" i="48"/>
  <c r="L23" i="48"/>
  <c r="K23" i="48"/>
  <c r="J23" i="48"/>
  <c r="I23" i="48"/>
  <c r="H23" i="48"/>
  <c r="S22" i="48"/>
  <c r="R22" i="48"/>
  <c r="Q22" i="48"/>
  <c r="P22" i="48"/>
  <c r="O22" i="48"/>
  <c r="N22" i="48"/>
  <c r="M22" i="48"/>
  <c r="L22" i="48"/>
  <c r="K22" i="48"/>
  <c r="J22" i="48"/>
  <c r="I22" i="48"/>
  <c r="H22" i="48"/>
  <c r="S21" i="48"/>
  <c r="R21" i="48"/>
  <c r="Q21" i="48"/>
  <c r="P21" i="48"/>
  <c r="O21" i="48"/>
  <c r="N21" i="48"/>
  <c r="M21" i="48"/>
  <c r="L21" i="48"/>
  <c r="K21" i="48"/>
  <c r="J21" i="48"/>
  <c r="I21" i="48"/>
  <c r="H21" i="48"/>
  <c r="S20" i="48"/>
  <c r="R20" i="48"/>
  <c r="Q20" i="48"/>
  <c r="P20" i="48"/>
  <c r="O20" i="48"/>
  <c r="N20" i="48"/>
  <c r="M20" i="48"/>
  <c r="L20" i="48"/>
  <c r="K20" i="48"/>
  <c r="J20" i="48"/>
  <c r="I20" i="48"/>
  <c r="H20" i="48"/>
  <c r="S19" i="48"/>
  <c r="R19" i="48"/>
  <c r="Q19" i="48"/>
  <c r="P19" i="48"/>
  <c r="O19" i="48"/>
  <c r="N19" i="48"/>
  <c r="M19" i="48"/>
  <c r="L19" i="48"/>
  <c r="K19" i="48"/>
  <c r="J19" i="48"/>
  <c r="I19" i="48"/>
  <c r="H19" i="48"/>
  <c r="S18" i="48"/>
  <c r="R18" i="48"/>
  <c r="Q18" i="48"/>
  <c r="P18" i="48"/>
  <c r="O18" i="48"/>
  <c r="N18" i="48"/>
  <c r="M18" i="48"/>
  <c r="L18" i="48"/>
  <c r="K18" i="48"/>
  <c r="J18" i="48"/>
  <c r="I18" i="48"/>
  <c r="H18" i="48"/>
  <c r="S17" i="48"/>
  <c r="R17" i="48"/>
  <c r="Q17" i="48"/>
  <c r="P17" i="48"/>
  <c r="O17" i="48"/>
  <c r="N17" i="48"/>
  <c r="M17" i="48"/>
  <c r="L17" i="48"/>
  <c r="K17" i="48"/>
  <c r="J17" i="48"/>
  <c r="I17" i="48"/>
  <c r="H17" i="48"/>
  <c r="G8" i="48"/>
  <c r="F8" i="48"/>
  <c r="E8" i="48"/>
  <c r="D8" i="48"/>
  <c r="C8" i="48"/>
  <c r="B8" i="48"/>
  <c r="A8" i="48"/>
  <c r="AR7" i="48"/>
  <c r="BL7" i="48" s="1"/>
  <c r="CF7" i="48" s="1"/>
  <c r="CZ7" i="48" s="1"/>
  <c r="DT7" i="48" s="1"/>
  <c r="AQ7" i="48"/>
  <c r="BK7" i="48" s="1"/>
  <c r="CE7" i="48" s="1"/>
  <c r="CY7" i="48" s="1"/>
  <c r="DS7" i="48" s="1"/>
  <c r="AP7" i="48"/>
  <c r="BJ7" i="48" s="1"/>
  <c r="CD7" i="48" s="1"/>
  <c r="CX7" i="48" s="1"/>
  <c r="DR7" i="48" s="1"/>
  <c r="AK7" i="48"/>
  <c r="AU7" i="48" s="1"/>
  <c r="BE7" i="48" s="1"/>
  <c r="BO7" i="48" s="1"/>
  <c r="BY7" i="48" s="1"/>
  <c r="CI7" i="48" s="1"/>
  <c r="CS7" i="48" s="1"/>
  <c r="DC7" i="48" s="1"/>
  <c r="DM7" i="48" s="1"/>
  <c r="DW7" i="48" s="1"/>
  <c r="EG7" i="48" s="1"/>
  <c r="AJ7" i="48"/>
  <c r="AT7" i="48" s="1"/>
  <c r="BD7" i="48" s="1"/>
  <c r="BN7" i="48" s="1"/>
  <c r="BX7" i="48" s="1"/>
  <c r="CH7" i="48" s="1"/>
  <c r="CR7" i="48" s="1"/>
  <c r="DB7" i="48" s="1"/>
  <c r="DL7" i="48" s="1"/>
  <c r="DV7" i="48" s="1"/>
  <c r="EF7" i="48" s="1"/>
  <c r="AH7" i="48"/>
  <c r="BB7" i="48" s="1"/>
  <c r="BV7" i="48" s="1"/>
  <c r="CP7" i="48" s="1"/>
  <c r="DJ7" i="48" s="1"/>
  <c r="ED7" i="48" s="1"/>
  <c r="AG7" i="48"/>
  <c r="BA7" i="48" s="1"/>
  <c r="BU7" i="48" s="1"/>
  <c r="CO7" i="48" s="1"/>
  <c r="DI7" i="48" s="1"/>
  <c r="EC7" i="48" s="1"/>
  <c r="AF7" i="48"/>
  <c r="AZ7" i="48" s="1"/>
  <c r="BT7" i="48" s="1"/>
  <c r="CN7" i="48" s="1"/>
  <c r="DH7" i="48" s="1"/>
  <c r="EB7" i="48" s="1"/>
  <c r="G6" i="48"/>
  <c r="S66" i="47"/>
  <c r="R66" i="47"/>
  <c r="Q66" i="47"/>
  <c r="P66" i="47"/>
  <c r="O66" i="47"/>
  <c r="N66" i="47"/>
  <c r="M66" i="47"/>
  <c r="L66" i="47"/>
  <c r="K66" i="47"/>
  <c r="J66" i="47"/>
  <c r="I66" i="47"/>
  <c r="H66" i="47"/>
  <c r="S62" i="47"/>
  <c r="R62" i="47"/>
  <c r="Q62" i="47"/>
  <c r="P62" i="47"/>
  <c r="O62" i="47"/>
  <c r="N62" i="47"/>
  <c r="M62" i="47"/>
  <c r="L62" i="47"/>
  <c r="K62" i="47"/>
  <c r="J62" i="47"/>
  <c r="I62" i="47"/>
  <c r="H62" i="47"/>
  <c r="S58" i="47"/>
  <c r="R58" i="47"/>
  <c r="Q58" i="47"/>
  <c r="P58" i="47"/>
  <c r="O58" i="47"/>
  <c r="N58" i="47"/>
  <c r="M58" i="47"/>
  <c r="L58" i="47"/>
  <c r="K58" i="47"/>
  <c r="J58" i="47"/>
  <c r="I58" i="47"/>
  <c r="H58" i="47"/>
  <c r="S53" i="47"/>
  <c r="R53" i="47"/>
  <c r="Q53" i="47"/>
  <c r="P53" i="47"/>
  <c r="O53" i="47"/>
  <c r="N53" i="47"/>
  <c r="M53" i="47"/>
  <c r="L53" i="47"/>
  <c r="K53" i="47"/>
  <c r="J53" i="47"/>
  <c r="I53" i="47"/>
  <c r="H53" i="47"/>
  <c r="S52" i="47"/>
  <c r="R52" i="47"/>
  <c r="Q52" i="47"/>
  <c r="P52" i="47"/>
  <c r="O52" i="47"/>
  <c r="N52" i="47"/>
  <c r="M52" i="47"/>
  <c r="L52" i="47"/>
  <c r="K52" i="47"/>
  <c r="J52" i="47"/>
  <c r="I52" i="47"/>
  <c r="H52" i="47"/>
  <c r="S51" i="47"/>
  <c r="R51" i="47"/>
  <c r="Q51" i="47"/>
  <c r="P51" i="47"/>
  <c r="O51" i="47"/>
  <c r="N51" i="47"/>
  <c r="M51" i="47"/>
  <c r="L51" i="47"/>
  <c r="K51" i="47"/>
  <c r="J51" i="47"/>
  <c r="I51" i="47"/>
  <c r="H51" i="47"/>
  <c r="S50" i="47"/>
  <c r="R50" i="47"/>
  <c r="Q50" i="47"/>
  <c r="P50" i="47"/>
  <c r="O50" i="47"/>
  <c r="N50" i="47"/>
  <c r="M50" i="47"/>
  <c r="L50" i="47"/>
  <c r="K50" i="47"/>
  <c r="J50" i="47"/>
  <c r="I50" i="47"/>
  <c r="H50" i="47"/>
  <c r="S49" i="47"/>
  <c r="R49" i="47"/>
  <c r="Q49" i="47"/>
  <c r="P49" i="47"/>
  <c r="O49" i="47"/>
  <c r="N49" i="47"/>
  <c r="M49" i="47"/>
  <c r="L49" i="47"/>
  <c r="K49" i="47"/>
  <c r="J49" i="47"/>
  <c r="I49" i="47"/>
  <c r="H49" i="47"/>
  <c r="S48" i="47"/>
  <c r="R48" i="47"/>
  <c r="Q48" i="47"/>
  <c r="P48" i="47"/>
  <c r="O48" i="47"/>
  <c r="N48" i="47"/>
  <c r="M48" i="47"/>
  <c r="L48" i="47"/>
  <c r="K48" i="47"/>
  <c r="J48" i="47"/>
  <c r="I48" i="47"/>
  <c r="H48" i="47"/>
  <c r="S47" i="47"/>
  <c r="R47" i="47"/>
  <c r="Q47" i="47"/>
  <c r="P47" i="47"/>
  <c r="O47" i="47"/>
  <c r="N47" i="47"/>
  <c r="M47" i="47"/>
  <c r="L47" i="47"/>
  <c r="K47" i="47"/>
  <c r="J47" i="47"/>
  <c r="I47" i="47"/>
  <c r="H47" i="47"/>
  <c r="S46" i="47"/>
  <c r="R46" i="47"/>
  <c r="Q46" i="47"/>
  <c r="P46" i="47"/>
  <c r="O46" i="47"/>
  <c r="N46" i="47"/>
  <c r="M46" i="47"/>
  <c r="L46" i="47"/>
  <c r="K46" i="47"/>
  <c r="J46" i="47"/>
  <c r="I46" i="47"/>
  <c r="H46" i="47"/>
  <c r="S45" i="47"/>
  <c r="R45" i="47"/>
  <c r="Q45" i="47"/>
  <c r="P45" i="47"/>
  <c r="O45" i="47"/>
  <c r="N45" i="47"/>
  <c r="M45" i="47"/>
  <c r="L45" i="47"/>
  <c r="K45" i="47"/>
  <c r="J45" i="47"/>
  <c r="I45" i="47"/>
  <c r="H45" i="47"/>
  <c r="S44" i="47"/>
  <c r="R44" i="47"/>
  <c r="Q44" i="47"/>
  <c r="P44" i="47"/>
  <c r="O44" i="47"/>
  <c r="N44" i="47"/>
  <c r="M44" i="47"/>
  <c r="L44" i="47"/>
  <c r="K44" i="47"/>
  <c r="J44" i="47"/>
  <c r="I44" i="47"/>
  <c r="H44" i="47"/>
  <c r="S43" i="47"/>
  <c r="R43" i="47"/>
  <c r="Q43" i="47"/>
  <c r="P43" i="47"/>
  <c r="O43" i="47"/>
  <c r="N43" i="47"/>
  <c r="M43" i="47"/>
  <c r="L43" i="47"/>
  <c r="K43" i="47"/>
  <c r="J43" i="47"/>
  <c r="I43" i="47"/>
  <c r="H43" i="47"/>
  <c r="S42" i="47"/>
  <c r="R42" i="47"/>
  <c r="Q42" i="47"/>
  <c r="P42" i="47"/>
  <c r="O42" i="47"/>
  <c r="N42" i="47"/>
  <c r="M42" i="47"/>
  <c r="L42" i="47"/>
  <c r="K42" i="47"/>
  <c r="J42" i="47"/>
  <c r="I42" i="47"/>
  <c r="H42" i="47"/>
  <c r="S41" i="47"/>
  <c r="R41" i="47"/>
  <c r="Q41" i="47"/>
  <c r="P41" i="47"/>
  <c r="O41" i="47"/>
  <c r="N41" i="47"/>
  <c r="M41" i="47"/>
  <c r="L41" i="47"/>
  <c r="K41" i="47"/>
  <c r="J41" i="47"/>
  <c r="I41" i="47"/>
  <c r="H41" i="47"/>
  <c r="S40" i="47"/>
  <c r="R40" i="47"/>
  <c r="Q40" i="47"/>
  <c r="P40" i="47"/>
  <c r="O40" i="47"/>
  <c r="N40" i="47"/>
  <c r="M40" i="47"/>
  <c r="L40" i="47"/>
  <c r="K40" i="47"/>
  <c r="J40" i="47"/>
  <c r="I40" i="47"/>
  <c r="H40" i="47"/>
  <c r="S38" i="47"/>
  <c r="R38" i="47"/>
  <c r="Q38" i="47"/>
  <c r="P38" i="47"/>
  <c r="O38" i="47"/>
  <c r="N38" i="47"/>
  <c r="M38" i="47"/>
  <c r="L38" i="47"/>
  <c r="K38" i="47"/>
  <c r="J38" i="47"/>
  <c r="I38" i="47"/>
  <c r="H38" i="47"/>
  <c r="S37" i="47"/>
  <c r="R37" i="47"/>
  <c r="Q37" i="47"/>
  <c r="P37" i="47"/>
  <c r="O37" i="47"/>
  <c r="N37" i="47"/>
  <c r="M37" i="47"/>
  <c r="L37" i="47"/>
  <c r="K37" i="47"/>
  <c r="J37" i="47"/>
  <c r="I37" i="47"/>
  <c r="H37" i="47"/>
  <c r="S36" i="47"/>
  <c r="R36" i="47"/>
  <c r="Q36" i="47"/>
  <c r="P36" i="47"/>
  <c r="O36" i="47"/>
  <c r="N36" i="47"/>
  <c r="M36" i="47"/>
  <c r="L36" i="47"/>
  <c r="K36" i="47"/>
  <c r="J36" i="47"/>
  <c r="I36" i="47"/>
  <c r="H36" i="47"/>
  <c r="S35" i="47"/>
  <c r="R35" i="47"/>
  <c r="Q35" i="47"/>
  <c r="P35" i="47"/>
  <c r="O35" i="47"/>
  <c r="N35" i="47"/>
  <c r="M35" i="47"/>
  <c r="L35" i="47"/>
  <c r="K35" i="47"/>
  <c r="J35" i="47"/>
  <c r="I35" i="47"/>
  <c r="H35" i="47"/>
  <c r="S34" i="47"/>
  <c r="R34" i="47"/>
  <c r="Q34" i="47"/>
  <c r="P34" i="47"/>
  <c r="O34" i="47"/>
  <c r="N34" i="47"/>
  <c r="M34" i="47"/>
  <c r="L34" i="47"/>
  <c r="K34" i="47"/>
  <c r="J34" i="47"/>
  <c r="I34" i="47"/>
  <c r="H34" i="47"/>
  <c r="S33" i="47"/>
  <c r="R33" i="47"/>
  <c r="Q33" i="47"/>
  <c r="P33" i="47"/>
  <c r="O33" i="47"/>
  <c r="N33" i="47"/>
  <c r="M33" i="47"/>
  <c r="L33" i="47"/>
  <c r="K33" i="47"/>
  <c r="J33" i="47"/>
  <c r="I33" i="47"/>
  <c r="H33" i="47"/>
  <c r="S32" i="47"/>
  <c r="R32" i="47"/>
  <c r="Q32" i="47"/>
  <c r="P32" i="47"/>
  <c r="O32" i="47"/>
  <c r="N32" i="47"/>
  <c r="M32" i="47"/>
  <c r="L32" i="47"/>
  <c r="K32" i="47"/>
  <c r="J32" i="47"/>
  <c r="I32" i="47"/>
  <c r="H32" i="47"/>
  <c r="S31" i="47"/>
  <c r="R31" i="47"/>
  <c r="Q31" i="47"/>
  <c r="P31" i="47"/>
  <c r="O31" i="47"/>
  <c r="N31" i="47"/>
  <c r="M31" i="47"/>
  <c r="L31" i="47"/>
  <c r="K31" i="47"/>
  <c r="J31" i="47"/>
  <c r="I31" i="47"/>
  <c r="H31" i="47"/>
  <c r="S26" i="47"/>
  <c r="R26" i="47"/>
  <c r="Q26" i="47"/>
  <c r="P26" i="47"/>
  <c r="O26" i="47"/>
  <c r="N26" i="47"/>
  <c r="M26" i="47"/>
  <c r="L26" i="47"/>
  <c r="K26" i="47"/>
  <c r="J26" i="47"/>
  <c r="I26" i="47"/>
  <c r="H26" i="47"/>
  <c r="S25" i="47"/>
  <c r="R25" i="47"/>
  <c r="Q25" i="47"/>
  <c r="P25" i="47"/>
  <c r="O25" i="47"/>
  <c r="N25" i="47"/>
  <c r="M25" i="47"/>
  <c r="L25" i="47"/>
  <c r="K25" i="47"/>
  <c r="J25" i="47"/>
  <c r="I25" i="47"/>
  <c r="H25" i="47"/>
  <c r="S24" i="47"/>
  <c r="R24" i="47"/>
  <c r="Q24" i="47"/>
  <c r="P24" i="47"/>
  <c r="O24" i="47"/>
  <c r="N24" i="47"/>
  <c r="M24" i="47"/>
  <c r="L24" i="47"/>
  <c r="K24" i="47"/>
  <c r="J24" i="47"/>
  <c r="I24" i="47"/>
  <c r="H24" i="47"/>
  <c r="S23" i="47"/>
  <c r="R23" i="47"/>
  <c r="Q23" i="47"/>
  <c r="P23" i="47"/>
  <c r="O23" i="47"/>
  <c r="N23" i="47"/>
  <c r="M23" i="47"/>
  <c r="L23" i="47"/>
  <c r="K23" i="47"/>
  <c r="J23" i="47"/>
  <c r="I23" i="47"/>
  <c r="H23" i="47"/>
  <c r="S22" i="47"/>
  <c r="R22" i="47"/>
  <c r="Q22" i="47"/>
  <c r="P22" i="47"/>
  <c r="O22" i="47"/>
  <c r="N22" i="47"/>
  <c r="M22" i="47"/>
  <c r="L22" i="47"/>
  <c r="K22" i="47"/>
  <c r="J22" i="47"/>
  <c r="I22" i="47"/>
  <c r="H22" i="47"/>
  <c r="S21" i="47"/>
  <c r="R21" i="47"/>
  <c r="Q21" i="47"/>
  <c r="P21" i="47"/>
  <c r="O21" i="47"/>
  <c r="N21" i="47"/>
  <c r="M21" i="47"/>
  <c r="L21" i="47"/>
  <c r="K21" i="47"/>
  <c r="J21" i="47"/>
  <c r="I21" i="47"/>
  <c r="H21" i="47"/>
  <c r="S20" i="47"/>
  <c r="R20" i="47"/>
  <c r="Q20" i="47"/>
  <c r="P20" i="47"/>
  <c r="O20" i="47"/>
  <c r="N20" i="47"/>
  <c r="M20" i="47"/>
  <c r="L20" i="47"/>
  <c r="K20" i="47"/>
  <c r="J20" i="47"/>
  <c r="I20" i="47"/>
  <c r="H20" i="47"/>
  <c r="S19" i="47"/>
  <c r="R19" i="47"/>
  <c r="Q19" i="47"/>
  <c r="P19" i="47"/>
  <c r="O19" i="47"/>
  <c r="N19" i="47"/>
  <c r="M19" i="47"/>
  <c r="L19" i="47"/>
  <c r="K19" i="47"/>
  <c r="J19" i="47"/>
  <c r="I19" i="47"/>
  <c r="H19" i="47"/>
  <c r="S18" i="47"/>
  <c r="R18" i="47"/>
  <c r="Q18" i="47"/>
  <c r="P18" i="47"/>
  <c r="O18" i="47"/>
  <c r="N18" i="47"/>
  <c r="M18" i="47"/>
  <c r="L18" i="47"/>
  <c r="K18" i="47"/>
  <c r="J18" i="47"/>
  <c r="I18" i="47"/>
  <c r="H18" i="47"/>
  <c r="S17" i="47"/>
  <c r="R17" i="47"/>
  <c r="Q17" i="47"/>
  <c r="P17" i="47"/>
  <c r="O17" i="47"/>
  <c r="N17" i="47"/>
  <c r="M17" i="47"/>
  <c r="L17" i="47"/>
  <c r="K17" i="47"/>
  <c r="J17" i="47"/>
  <c r="I17" i="47"/>
  <c r="H17" i="47"/>
  <c r="G8" i="47"/>
  <c r="F8" i="47"/>
  <c r="E8" i="47"/>
  <c r="D8" i="47"/>
  <c r="C8" i="47"/>
  <c r="B8" i="47"/>
  <c r="A8" i="47"/>
  <c r="AR7" i="47"/>
  <c r="BL7" i="47" s="1"/>
  <c r="CF7" i="47" s="1"/>
  <c r="CZ7" i="47" s="1"/>
  <c r="DT7" i="47" s="1"/>
  <c r="AQ7" i="47"/>
  <c r="BK7" i="47" s="1"/>
  <c r="CE7" i="47" s="1"/>
  <c r="CY7" i="47" s="1"/>
  <c r="DS7" i="47" s="1"/>
  <c r="AP7" i="47"/>
  <c r="BJ7" i="47" s="1"/>
  <c r="CD7" i="47" s="1"/>
  <c r="CX7" i="47" s="1"/>
  <c r="DR7" i="47" s="1"/>
  <c r="AK7" i="47"/>
  <c r="AU7" i="47" s="1"/>
  <c r="BE7" i="47" s="1"/>
  <c r="BO7" i="47" s="1"/>
  <c r="BY7" i="47" s="1"/>
  <c r="CI7" i="47" s="1"/>
  <c r="CS7" i="47" s="1"/>
  <c r="DC7" i="47" s="1"/>
  <c r="DM7" i="47" s="1"/>
  <c r="DW7" i="47" s="1"/>
  <c r="EG7" i="47" s="1"/>
  <c r="AJ7" i="47"/>
  <c r="AT7" i="47" s="1"/>
  <c r="BD7" i="47" s="1"/>
  <c r="BN7" i="47" s="1"/>
  <c r="BX7" i="47" s="1"/>
  <c r="CH7" i="47" s="1"/>
  <c r="CR7" i="47" s="1"/>
  <c r="DB7" i="47" s="1"/>
  <c r="DL7" i="47" s="1"/>
  <c r="DV7" i="47" s="1"/>
  <c r="EF7" i="47" s="1"/>
  <c r="AH7" i="47"/>
  <c r="BB7" i="47" s="1"/>
  <c r="BV7" i="47" s="1"/>
  <c r="CP7" i="47" s="1"/>
  <c r="DJ7" i="47" s="1"/>
  <c r="ED7" i="47" s="1"/>
  <c r="AG7" i="47"/>
  <c r="BA7" i="47" s="1"/>
  <c r="BU7" i="47" s="1"/>
  <c r="CO7" i="47" s="1"/>
  <c r="DI7" i="47" s="1"/>
  <c r="EC7" i="47" s="1"/>
  <c r="AF7" i="47"/>
  <c r="AZ7" i="47" s="1"/>
  <c r="BT7" i="47" s="1"/>
  <c r="CN7" i="47" s="1"/>
  <c r="DH7" i="47" s="1"/>
  <c r="EB7" i="47" s="1"/>
  <c r="S66" i="46"/>
  <c r="R66" i="46"/>
  <c r="Q66" i="46"/>
  <c r="P66" i="46"/>
  <c r="O66" i="46"/>
  <c r="N66" i="46"/>
  <c r="M66" i="46"/>
  <c r="L66" i="46"/>
  <c r="K66" i="46"/>
  <c r="J66" i="46"/>
  <c r="I66" i="46"/>
  <c r="H66" i="46"/>
  <c r="S62" i="46"/>
  <c r="R62" i="46"/>
  <c r="Q62" i="46"/>
  <c r="P62" i="46"/>
  <c r="O62" i="46"/>
  <c r="N62" i="46"/>
  <c r="M62" i="46"/>
  <c r="L62" i="46"/>
  <c r="K62" i="46"/>
  <c r="J62" i="46"/>
  <c r="I62" i="46"/>
  <c r="H62" i="46"/>
  <c r="S58" i="46"/>
  <c r="R58" i="46"/>
  <c r="Q58" i="46"/>
  <c r="P58" i="46"/>
  <c r="O58" i="46"/>
  <c r="N58" i="46"/>
  <c r="M58" i="46"/>
  <c r="L58" i="46"/>
  <c r="K58" i="46"/>
  <c r="J58" i="46"/>
  <c r="I58" i="46"/>
  <c r="H58" i="46"/>
  <c r="S53" i="46"/>
  <c r="R53" i="46"/>
  <c r="Q53" i="46"/>
  <c r="P53" i="46"/>
  <c r="O53" i="46"/>
  <c r="N53" i="46"/>
  <c r="M53" i="46"/>
  <c r="L53" i="46"/>
  <c r="K53" i="46"/>
  <c r="J53" i="46"/>
  <c r="I53" i="46"/>
  <c r="H53" i="46"/>
  <c r="S52" i="46"/>
  <c r="R52" i="46"/>
  <c r="Q52" i="46"/>
  <c r="P52" i="46"/>
  <c r="O52" i="46"/>
  <c r="N52" i="46"/>
  <c r="M52" i="46"/>
  <c r="L52" i="46"/>
  <c r="K52" i="46"/>
  <c r="J52" i="46"/>
  <c r="I52" i="46"/>
  <c r="H52" i="46"/>
  <c r="S51" i="46"/>
  <c r="R51" i="46"/>
  <c r="Q51" i="46"/>
  <c r="P51" i="46"/>
  <c r="O51" i="46"/>
  <c r="N51" i="46"/>
  <c r="M51" i="46"/>
  <c r="L51" i="46"/>
  <c r="K51" i="46"/>
  <c r="J51" i="46"/>
  <c r="I51" i="46"/>
  <c r="H51" i="46"/>
  <c r="S50" i="46"/>
  <c r="R50" i="46"/>
  <c r="Q50" i="46"/>
  <c r="P50" i="46"/>
  <c r="O50" i="46"/>
  <c r="N50" i="46"/>
  <c r="M50" i="46"/>
  <c r="L50" i="46"/>
  <c r="K50" i="46"/>
  <c r="J50" i="46"/>
  <c r="I50" i="46"/>
  <c r="H50" i="46"/>
  <c r="S49" i="46"/>
  <c r="R49" i="46"/>
  <c r="Q49" i="46"/>
  <c r="P49" i="46"/>
  <c r="O49" i="46"/>
  <c r="N49" i="46"/>
  <c r="M49" i="46"/>
  <c r="L49" i="46"/>
  <c r="K49" i="46"/>
  <c r="J49" i="46"/>
  <c r="I49" i="46"/>
  <c r="H49" i="46"/>
  <c r="S48" i="46"/>
  <c r="R48" i="46"/>
  <c r="Q48" i="46"/>
  <c r="P48" i="46"/>
  <c r="O48" i="46"/>
  <c r="N48" i="46"/>
  <c r="M48" i="46"/>
  <c r="L48" i="46"/>
  <c r="K48" i="46"/>
  <c r="J48" i="46"/>
  <c r="I48" i="46"/>
  <c r="H48" i="46"/>
  <c r="S47" i="46"/>
  <c r="R47" i="46"/>
  <c r="Q47" i="46"/>
  <c r="P47" i="46"/>
  <c r="O47" i="46"/>
  <c r="N47" i="46"/>
  <c r="M47" i="46"/>
  <c r="L47" i="46"/>
  <c r="K47" i="46"/>
  <c r="J47" i="46"/>
  <c r="I47" i="46"/>
  <c r="H47" i="46"/>
  <c r="S46" i="46"/>
  <c r="R46" i="46"/>
  <c r="Q46" i="46"/>
  <c r="P46" i="46"/>
  <c r="O46" i="46"/>
  <c r="N46" i="46"/>
  <c r="M46" i="46"/>
  <c r="L46" i="46"/>
  <c r="K46" i="46"/>
  <c r="J46" i="46"/>
  <c r="I46" i="46"/>
  <c r="H46" i="46"/>
  <c r="S45" i="46"/>
  <c r="R45" i="46"/>
  <c r="Q45" i="46"/>
  <c r="P45" i="46"/>
  <c r="O45" i="46"/>
  <c r="N45" i="46"/>
  <c r="M45" i="46"/>
  <c r="L45" i="46"/>
  <c r="K45" i="46"/>
  <c r="J45" i="46"/>
  <c r="I45" i="46"/>
  <c r="H45" i="46"/>
  <c r="S44" i="46"/>
  <c r="R44" i="46"/>
  <c r="Q44" i="46"/>
  <c r="P44" i="46"/>
  <c r="O44" i="46"/>
  <c r="N44" i="46"/>
  <c r="M44" i="46"/>
  <c r="L44" i="46"/>
  <c r="K44" i="46"/>
  <c r="J44" i="46"/>
  <c r="I44" i="46"/>
  <c r="H44" i="46"/>
  <c r="S43" i="46"/>
  <c r="R43" i="46"/>
  <c r="Q43" i="46"/>
  <c r="P43" i="46"/>
  <c r="O43" i="46"/>
  <c r="N43" i="46"/>
  <c r="M43" i="46"/>
  <c r="L43" i="46"/>
  <c r="K43" i="46"/>
  <c r="J43" i="46"/>
  <c r="I43" i="46"/>
  <c r="H43" i="46"/>
  <c r="S42" i="46"/>
  <c r="R42" i="46"/>
  <c r="Q42" i="46"/>
  <c r="P42" i="46"/>
  <c r="O42" i="46"/>
  <c r="N42" i="46"/>
  <c r="M42" i="46"/>
  <c r="L42" i="46"/>
  <c r="K42" i="46"/>
  <c r="J42" i="46"/>
  <c r="I42" i="46"/>
  <c r="H42" i="46"/>
  <c r="S41" i="46"/>
  <c r="R41" i="46"/>
  <c r="Q41" i="46"/>
  <c r="P41" i="46"/>
  <c r="O41" i="46"/>
  <c r="N41" i="46"/>
  <c r="M41" i="46"/>
  <c r="L41" i="46"/>
  <c r="K41" i="46"/>
  <c r="J41" i="46"/>
  <c r="I41" i="46"/>
  <c r="H41" i="46"/>
  <c r="S40" i="46"/>
  <c r="R40" i="46"/>
  <c r="Q40" i="46"/>
  <c r="P40" i="46"/>
  <c r="O40" i="46"/>
  <c r="N40" i="46"/>
  <c r="M40" i="46"/>
  <c r="L40" i="46"/>
  <c r="K40" i="46"/>
  <c r="J40" i="46"/>
  <c r="I40" i="46"/>
  <c r="H40" i="46"/>
  <c r="S38" i="46"/>
  <c r="R38" i="46"/>
  <c r="Q38" i="46"/>
  <c r="P38" i="46"/>
  <c r="O38" i="46"/>
  <c r="N38" i="46"/>
  <c r="M38" i="46"/>
  <c r="L38" i="46"/>
  <c r="K38" i="46"/>
  <c r="J38" i="46"/>
  <c r="I38" i="46"/>
  <c r="H38" i="46"/>
  <c r="S37" i="46"/>
  <c r="R37" i="46"/>
  <c r="Q37" i="46"/>
  <c r="P37" i="46"/>
  <c r="O37" i="46"/>
  <c r="N37" i="46"/>
  <c r="M37" i="46"/>
  <c r="L37" i="46"/>
  <c r="K37" i="46"/>
  <c r="J37" i="46"/>
  <c r="I37" i="46"/>
  <c r="H37" i="46"/>
  <c r="S36" i="46"/>
  <c r="R36" i="46"/>
  <c r="Q36" i="46"/>
  <c r="P36" i="46"/>
  <c r="O36" i="46"/>
  <c r="N36" i="46"/>
  <c r="M36" i="46"/>
  <c r="L36" i="46"/>
  <c r="K36" i="46"/>
  <c r="J36" i="46"/>
  <c r="I36" i="46"/>
  <c r="H36" i="46"/>
  <c r="S35" i="46"/>
  <c r="R35" i="46"/>
  <c r="Q35" i="46"/>
  <c r="P35" i="46"/>
  <c r="O35" i="46"/>
  <c r="N35" i="46"/>
  <c r="M35" i="46"/>
  <c r="L35" i="46"/>
  <c r="K35" i="46"/>
  <c r="J35" i="46"/>
  <c r="I35" i="46"/>
  <c r="H35" i="46"/>
  <c r="S34" i="46"/>
  <c r="R34" i="46"/>
  <c r="Q34" i="46"/>
  <c r="P34" i="46"/>
  <c r="O34" i="46"/>
  <c r="N34" i="46"/>
  <c r="M34" i="46"/>
  <c r="L34" i="46"/>
  <c r="K34" i="46"/>
  <c r="J34" i="46"/>
  <c r="I34" i="46"/>
  <c r="H34" i="46"/>
  <c r="S33" i="46"/>
  <c r="R33" i="46"/>
  <c r="Q33" i="46"/>
  <c r="P33" i="46"/>
  <c r="O33" i="46"/>
  <c r="N33" i="46"/>
  <c r="M33" i="46"/>
  <c r="L33" i="46"/>
  <c r="K33" i="46"/>
  <c r="J33" i="46"/>
  <c r="I33" i="46"/>
  <c r="H33" i="46"/>
  <c r="S32" i="46"/>
  <c r="R32" i="46"/>
  <c r="Q32" i="46"/>
  <c r="P32" i="46"/>
  <c r="O32" i="46"/>
  <c r="N32" i="46"/>
  <c r="M32" i="46"/>
  <c r="L32" i="46"/>
  <c r="K32" i="46"/>
  <c r="J32" i="46"/>
  <c r="I32" i="46"/>
  <c r="H32" i="46"/>
  <c r="S31" i="46"/>
  <c r="R31" i="46"/>
  <c r="Q31" i="46"/>
  <c r="P31" i="46"/>
  <c r="O31" i="46"/>
  <c r="N31" i="46"/>
  <c r="M31" i="46"/>
  <c r="L31" i="46"/>
  <c r="K31" i="46"/>
  <c r="J31" i="46"/>
  <c r="I31" i="46"/>
  <c r="H31" i="46"/>
  <c r="S26" i="46"/>
  <c r="R26" i="46"/>
  <c r="Q26" i="46"/>
  <c r="P26" i="46"/>
  <c r="O26" i="46"/>
  <c r="N26" i="46"/>
  <c r="M26" i="46"/>
  <c r="L26" i="46"/>
  <c r="K26" i="46"/>
  <c r="J26" i="46"/>
  <c r="I26" i="46"/>
  <c r="H26" i="46"/>
  <c r="S25" i="46"/>
  <c r="R25" i="46"/>
  <c r="Q25" i="46"/>
  <c r="P25" i="46"/>
  <c r="O25" i="46"/>
  <c r="N25" i="46"/>
  <c r="M25" i="46"/>
  <c r="L25" i="46"/>
  <c r="K25" i="46"/>
  <c r="J25" i="46"/>
  <c r="I25" i="46"/>
  <c r="H25" i="46"/>
  <c r="S24" i="46"/>
  <c r="R24" i="46"/>
  <c r="Q24" i="46"/>
  <c r="P24" i="46"/>
  <c r="O24" i="46"/>
  <c r="N24" i="46"/>
  <c r="M24" i="46"/>
  <c r="L24" i="46"/>
  <c r="K24" i="46"/>
  <c r="J24" i="46"/>
  <c r="I24" i="46"/>
  <c r="H24" i="46"/>
  <c r="S23" i="46"/>
  <c r="R23" i="46"/>
  <c r="Q23" i="46"/>
  <c r="P23" i="46"/>
  <c r="O23" i="46"/>
  <c r="N23" i="46"/>
  <c r="M23" i="46"/>
  <c r="L23" i="46"/>
  <c r="K23" i="46"/>
  <c r="J23" i="46"/>
  <c r="I23" i="46"/>
  <c r="H23" i="46"/>
  <c r="S22" i="46"/>
  <c r="R22" i="46"/>
  <c r="Q22" i="46"/>
  <c r="P22" i="46"/>
  <c r="O22" i="46"/>
  <c r="N22" i="46"/>
  <c r="M22" i="46"/>
  <c r="L22" i="46"/>
  <c r="K22" i="46"/>
  <c r="J22" i="46"/>
  <c r="I22" i="46"/>
  <c r="H22" i="46"/>
  <c r="S21" i="46"/>
  <c r="R21" i="46"/>
  <c r="Q21" i="46"/>
  <c r="P21" i="46"/>
  <c r="O21" i="46"/>
  <c r="N21" i="46"/>
  <c r="M21" i="46"/>
  <c r="L21" i="46"/>
  <c r="K21" i="46"/>
  <c r="J21" i="46"/>
  <c r="I21" i="46"/>
  <c r="H21" i="46"/>
  <c r="S20" i="46"/>
  <c r="R20" i="46"/>
  <c r="Q20" i="46"/>
  <c r="P20" i="46"/>
  <c r="O20" i="46"/>
  <c r="N20" i="46"/>
  <c r="M20" i="46"/>
  <c r="L20" i="46"/>
  <c r="K20" i="46"/>
  <c r="J20" i="46"/>
  <c r="I20" i="46"/>
  <c r="H20" i="46"/>
  <c r="S19" i="46"/>
  <c r="R19" i="46"/>
  <c r="Q19" i="46"/>
  <c r="P19" i="46"/>
  <c r="O19" i="46"/>
  <c r="N19" i="46"/>
  <c r="M19" i="46"/>
  <c r="L19" i="46"/>
  <c r="K19" i="46"/>
  <c r="J19" i="46"/>
  <c r="I19" i="46"/>
  <c r="H19" i="46"/>
  <c r="S18" i="46"/>
  <c r="R18" i="46"/>
  <c r="Q18" i="46"/>
  <c r="P18" i="46"/>
  <c r="O18" i="46"/>
  <c r="N18" i="46"/>
  <c r="M18" i="46"/>
  <c r="L18" i="46"/>
  <c r="K18" i="46"/>
  <c r="J18" i="46"/>
  <c r="I18" i="46"/>
  <c r="H18" i="46"/>
  <c r="S17" i="46"/>
  <c r="R17" i="46"/>
  <c r="Q17" i="46"/>
  <c r="P17" i="46"/>
  <c r="O17" i="46"/>
  <c r="N17" i="46"/>
  <c r="M17" i="46"/>
  <c r="L17" i="46"/>
  <c r="K17" i="46"/>
  <c r="J17" i="46"/>
  <c r="I17" i="46"/>
  <c r="H17" i="46"/>
  <c r="G8" i="46"/>
  <c r="F8" i="46"/>
  <c r="E8" i="46"/>
  <c r="D8" i="46"/>
  <c r="C8" i="46"/>
  <c r="B8" i="46"/>
  <c r="A8" i="46"/>
  <c r="AR7" i="46"/>
  <c r="BL7" i="46" s="1"/>
  <c r="CF7" i="46" s="1"/>
  <c r="CZ7" i="46" s="1"/>
  <c r="DT7" i="46" s="1"/>
  <c r="AQ7" i="46"/>
  <c r="BK7" i="46" s="1"/>
  <c r="CE7" i="46" s="1"/>
  <c r="CY7" i="46" s="1"/>
  <c r="DS7" i="46" s="1"/>
  <c r="AP7" i="46"/>
  <c r="BJ7" i="46" s="1"/>
  <c r="CD7" i="46" s="1"/>
  <c r="CX7" i="46" s="1"/>
  <c r="DR7" i="46" s="1"/>
  <c r="AK7" i="46"/>
  <c r="AU7" i="46" s="1"/>
  <c r="BE7" i="46" s="1"/>
  <c r="BO7" i="46" s="1"/>
  <c r="BY7" i="46" s="1"/>
  <c r="CI7" i="46" s="1"/>
  <c r="CS7" i="46" s="1"/>
  <c r="DC7" i="46" s="1"/>
  <c r="DM7" i="46" s="1"/>
  <c r="DW7" i="46" s="1"/>
  <c r="EG7" i="46" s="1"/>
  <c r="AJ7" i="46"/>
  <c r="AT7" i="46" s="1"/>
  <c r="BD7" i="46" s="1"/>
  <c r="BN7" i="46" s="1"/>
  <c r="BX7" i="46" s="1"/>
  <c r="CH7" i="46" s="1"/>
  <c r="CR7" i="46" s="1"/>
  <c r="DB7" i="46" s="1"/>
  <c r="DL7" i="46" s="1"/>
  <c r="DV7" i="46" s="1"/>
  <c r="EF7" i="46" s="1"/>
  <c r="AH7" i="46"/>
  <c r="BB7" i="46" s="1"/>
  <c r="BV7" i="46" s="1"/>
  <c r="CP7" i="46" s="1"/>
  <c r="DJ7" i="46" s="1"/>
  <c r="ED7" i="46" s="1"/>
  <c r="AG7" i="46"/>
  <c r="BA7" i="46" s="1"/>
  <c r="BU7" i="46" s="1"/>
  <c r="CO7" i="46" s="1"/>
  <c r="DI7" i="46" s="1"/>
  <c r="EC7" i="46" s="1"/>
  <c r="AF7" i="46"/>
  <c r="AZ7" i="46" s="1"/>
  <c r="BT7" i="46" s="1"/>
  <c r="CN7" i="46" s="1"/>
  <c r="DH7" i="46" s="1"/>
  <c r="EB7" i="46" s="1"/>
  <c r="G6" i="46"/>
  <c r="U18" i="52" l="1"/>
  <c r="U20" i="52"/>
  <c r="U22" i="52"/>
  <c r="U24" i="52"/>
  <c r="U26" i="52"/>
  <c r="U32" i="52"/>
  <c r="AB32" i="3" s="1"/>
  <c r="U34" i="52"/>
  <c r="U36" i="52"/>
  <c r="U38" i="52"/>
  <c r="U41" i="52"/>
  <c r="U43" i="52"/>
  <c r="U45" i="52"/>
  <c r="U47" i="52"/>
  <c r="U49" i="52"/>
  <c r="AB49" i="3" s="1"/>
  <c r="U51" i="52"/>
  <c r="U53" i="52"/>
  <c r="U62" i="52"/>
  <c r="U17" i="52"/>
  <c r="U19" i="52"/>
  <c r="U21" i="52"/>
  <c r="U23" i="52"/>
  <c r="U25" i="52"/>
  <c r="AB25" i="3" s="1"/>
  <c r="U31" i="52"/>
  <c r="U33" i="52"/>
  <c r="U35" i="52"/>
  <c r="U37" i="52"/>
  <c r="U40" i="52"/>
  <c r="U42" i="52"/>
  <c r="U44" i="52"/>
  <c r="U46" i="52"/>
  <c r="AB46" i="3" s="1"/>
  <c r="U48" i="52"/>
  <c r="U50" i="52"/>
  <c r="U52" i="52"/>
  <c r="U58" i="52"/>
  <c r="U66" i="52"/>
  <c r="CY7" i="52"/>
  <c r="DS7" i="52" s="1"/>
  <c r="EM7" i="52" s="1"/>
  <c r="BT4" i="46"/>
  <c r="N6" i="46"/>
  <c r="J6" i="46"/>
  <c r="CD4" i="46"/>
  <c r="BJ4" i="46"/>
  <c r="M6" i="46"/>
  <c r="K6" i="46"/>
  <c r="CN4" i="46"/>
  <c r="AZ4" i="46"/>
  <c r="L6" i="46"/>
  <c r="AP4" i="46"/>
  <c r="H203" i="48"/>
  <c r="H203" i="50"/>
  <c r="H203" i="52"/>
  <c r="H203" i="49"/>
  <c r="H203" i="46"/>
  <c r="H203" i="47"/>
  <c r="H203" i="51"/>
  <c r="EB4" i="46"/>
  <c r="DH4" i="46"/>
  <c r="AF4" i="46"/>
  <c r="DR4" i="46"/>
  <c r="CX4" i="46"/>
  <c r="V4" i="46"/>
  <c r="A3" i="47"/>
  <c r="R6" i="46"/>
  <c r="O6" i="46"/>
  <c r="I6" i="46"/>
  <c r="S6" i="46"/>
  <c r="H6" i="46"/>
  <c r="Q6" i="46"/>
  <c r="P6" i="46"/>
  <c r="T66" i="50"/>
  <c r="Z66" i="3" s="1"/>
  <c r="T58" i="46"/>
  <c r="V58" i="3" s="1"/>
  <c r="T66" i="46"/>
  <c r="V66" i="3" s="1"/>
  <c r="V68" i="3"/>
  <c r="T19" i="47"/>
  <c r="W19" i="3" s="1"/>
  <c r="T23" i="47"/>
  <c r="W23" i="3" s="1"/>
  <c r="T40" i="47"/>
  <c r="W40" i="3" s="1"/>
  <c r="T44" i="47"/>
  <c r="W44" i="3" s="1"/>
  <c r="T48" i="47"/>
  <c r="W48" i="3" s="1"/>
  <c r="T52" i="47"/>
  <c r="W52" i="3" s="1"/>
  <c r="T58" i="48"/>
  <c r="X58" i="3" s="1"/>
  <c r="T22" i="49"/>
  <c r="Y22" i="3" s="1"/>
  <c r="T26" i="49"/>
  <c r="Y26" i="3" s="1"/>
  <c r="T31" i="49"/>
  <c r="Y31" i="3" s="1"/>
  <c r="T35" i="49"/>
  <c r="Y35" i="3" s="1"/>
  <c r="T43" i="49"/>
  <c r="Y43" i="3" s="1"/>
  <c r="T47" i="49"/>
  <c r="Y47" i="3" s="1"/>
  <c r="T51" i="49"/>
  <c r="Y51" i="3" s="1"/>
  <c r="T58" i="49"/>
  <c r="Y58" i="3" s="1"/>
  <c r="T62" i="50"/>
  <c r="Z62" i="3" s="1"/>
  <c r="T58" i="51"/>
  <c r="AA58" i="3" s="1"/>
  <c r="X68" i="3"/>
  <c r="X69" i="3"/>
  <c r="Y68" i="3"/>
  <c r="Y69" i="3"/>
  <c r="T19" i="50"/>
  <c r="Z19" i="3" s="1"/>
  <c r="T23" i="50"/>
  <c r="Z23" i="3" s="1"/>
  <c r="T40" i="50"/>
  <c r="Z40" i="3" s="1"/>
  <c r="T44" i="50"/>
  <c r="Z44" i="3" s="1"/>
  <c r="T48" i="50"/>
  <c r="Z48" i="3" s="1"/>
  <c r="T52" i="50"/>
  <c r="Z52" i="3" s="1"/>
  <c r="AA69" i="3"/>
  <c r="T18" i="48"/>
  <c r="X18" i="3" s="1"/>
  <c r="T20" i="48"/>
  <c r="X20" i="3" s="1"/>
  <c r="T24" i="48"/>
  <c r="X24" i="3" s="1"/>
  <c r="T33" i="48"/>
  <c r="X33" i="3" s="1"/>
  <c r="T37" i="48"/>
  <c r="X37" i="3" s="1"/>
  <c r="T41" i="48"/>
  <c r="X41" i="3" s="1"/>
  <c r="T45" i="48"/>
  <c r="X45" i="3" s="1"/>
  <c r="T49" i="48"/>
  <c r="X49" i="3" s="1"/>
  <c r="T53" i="48"/>
  <c r="X53" i="3" s="1"/>
  <c r="T62" i="49"/>
  <c r="Y62" i="3" s="1"/>
  <c r="T58" i="50"/>
  <c r="Z58" i="3" s="1"/>
  <c r="T19" i="48"/>
  <c r="X19" i="3" s="1"/>
  <c r="T23" i="48"/>
  <c r="X23" i="3" s="1"/>
  <c r="T32" i="48"/>
  <c r="X32" i="3" s="1"/>
  <c r="T36" i="48"/>
  <c r="X36" i="3" s="1"/>
  <c r="T40" i="48"/>
  <c r="X40" i="3" s="1"/>
  <c r="T44" i="48"/>
  <c r="X44" i="3" s="1"/>
  <c r="T48" i="48"/>
  <c r="X48" i="3" s="1"/>
  <c r="T52" i="48"/>
  <c r="X52" i="3" s="1"/>
  <c r="T21" i="49"/>
  <c r="Y21" i="3" s="1"/>
  <c r="T25" i="49"/>
  <c r="Y25" i="3" s="1"/>
  <c r="T34" i="49"/>
  <c r="Y34" i="3" s="1"/>
  <c r="T38" i="49"/>
  <c r="Y38" i="3" s="1"/>
  <c r="T42" i="49"/>
  <c r="Y42" i="3" s="1"/>
  <c r="T46" i="49"/>
  <c r="Y46" i="3" s="1"/>
  <c r="T50" i="49"/>
  <c r="Y50" i="3" s="1"/>
  <c r="T22" i="50"/>
  <c r="Z22" i="3" s="1"/>
  <c r="T26" i="50"/>
  <c r="Z26" i="3" s="1"/>
  <c r="T43" i="50"/>
  <c r="Z43" i="3" s="1"/>
  <c r="T47" i="50"/>
  <c r="Z47" i="3" s="1"/>
  <c r="T51" i="50"/>
  <c r="Z51" i="3" s="1"/>
  <c r="T22" i="51"/>
  <c r="AA22" i="3" s="1"/>
  <c r="T26" i="51"/>
  <c r="AA26" i="3" s="1"/>
  <c r="T31" i="51"/>
  <c r="AA31" i="3" s="1"/>
  <c r="T35" i="51"/>
  <c r="AA35" i="3" s="1"/>
  <c r="T43" i="51"/>
  <c r="AA43" i="3" s="1"/>
  <c r="T47" i="51"/>
  <c r="AA47" i="3" s="1"/>
  <c r="T51" i="51"/>
  <c r="AA51" i="3" s="1"/>
  <c r="T22" i="48"/>
  <c r="X22" i="3" s="1"/>
  <c r="T26" i="48"/>
  <c r="X26" i="3" s="1"/>
  <c r="T31" i="48"/>
  <c r="X31" i="3" s="1"/>
  <c r="T35" i="48"/>
  <c r="X35" i="3" s="1"/>
  <c r="T43" i="48"/>
  <c r="X43" i="3" s="1"/>
  <c r="T47" i="48"/>
  <c r="X47" i="3" s="1"/>
  <c r="T51" i="48"/>
  <c r="X51" i="3" s="1"/>
  <c r="T20" i="49"/>
  <c r="Y20" i="3" s="1"/>
  <c r="T24" i="49"/>
  <c r="Y24" i="3" s="1"/>
  <c r="T33" i="49"/>
  <c r="Y33" i="3" s="1"/>
  <c r="T37" i="49"/>
  <c r="Y37" i="3" s="1"/>
  <c r="T41" i="49"/>
  <c r="Y41" i="3" s="1"/>
  <c r="T45" i="49"/>
  <c r="Y45" i="3" s="1"/>
  <c r="T49" i="49"/>
  <c r="Y49" i="3" s="1"/>
  <c r="T53" i="49"/>
  <c r="Y53" i="3" s="1"/>
  <c r="T21" i="50"/>
  <c r="Z21" i="3" s="1"/>
  <c r="T25" i="50"/>
  <c r="Z25" i="3" s="1"/>
  <c r="T34" i="50"/>
  <c r="Z34" i="3" s="1"/>
  <c r="T38" i="50"/>
  <c r="Z38" i="3" s="1"/>
  <c r="T42" i="50"/>
  <c r="Z42" i="3" s="1"/>
  <c r="T46" i="50"/>
  <c r="Z46" i="3" s="1"/>
  <c r="T50" i="50"/>
  <c r="Z50" i="3" s="1"/>
  <c r="AB21" i="3"/>
  <c r="AB34" i="3"/>
  <c r="AB38" i="3"/>
  <c r="AB50" i="3"/>
  <c r="T21" i="48"/>
  <c r="X21" i="3" s="1"/>
  <c r="T25" i="48"/>
  <c r="X25" i="3" s="1"/>
  <c r="T34" i="48"/>
  <c r="X34" i="3" s="1"/>
  <c r="T38" i="48"/>
  <c r="X38" i="3" s="1"/>
  <c r="T42" i="48"/>
  <c r="X42" i="3" s="1"/>
  <c r="T46" i="48"/>
  <c r="X46" i="3" s="1"/>
  <c r="T50" i="48"/>
  <c r="X50" i="3" s="1"/>
  <c r="T19" i="49"/>
  <c r="Y19" i="3" s="1"/>
  <c r="T23" i="49"/>
  <c r="Y23" i="3" s="1"/>
  <c r="T32" i="49"/>
  <c r="Y32" i="3" s="1"/>
  <c r="T36" i="49"/>
  <c r="Y36" i="3" s="1"/>
  <c r="T40" i="49"/>
  <c r="Y40" i="3" s="1"/>
  <c r="T44" i="49"/>
  <c r="Y44" i="3" s="1"/>
  <c r="T48" i="49"/>
  <c r="Y48" i="3" s="1"/>
  <c r="T52" i="49"/>
  <c r="Y52" i="3" s="1"/>
  <c r="T18" i="50"/>
  <c r="Z18" i="3" s="1"/>
  <c r="T20" i="50"/>
  <c r="Z20" i="3" s="1"/>
  <c r="T24" i="50"/>
  <c r="Z24" i="3" s="1"/>
  <c r="T33" i="50"/>
  <c r="Z33" i="3" s="1"/>
  <c r="T37" i="50"/>
  <c r="Z37" i="3" s="1"/>
  <c r="T41" i="50"/>
  <c r="Z41" i="3" s="1"/>
  <c r="T45" i="50"/>
  <c r="Z45" i="3" s="1"/>
  <c r="T49" i="50"/>
  <c r="Z49" i="3" s="1"/>
  <c r="T53" i="50"/>
  <c r="Z53" i="3" s="1"/>
  <c r="T22" i="46"/>
  <c r="V22" i="3" s="1"/>
  <c r="T26" i="46"/>
  <c r="V26" i="3" s="1"/>
  <c r="T31" i="46"/>
  <c r="V31" i="3" s="1"/>
  <c r="T35" i="46"/>
  <c r="V35" i="3" s="1"/>
  <c r="T43" i="46"/>
  <c r="V43" i="3" s="1"/>
  <c r="T47" i="46"/>
  <c r="V47" i="3" s="1"/>
  <c r="T51" i="46"/>
  <c r="V51" i="3" s="1"/>
  <c r="T21" i="46"/>
  <c r="V21" i="3" s="1"/>
  <c r="T25" i="46"/>
  <c r="V25" i="3" s="1"/>
  <c r="T34" i="46"/>
  <c r="V34" i="3" s="1"/>
  <c r="T38" i="46"/>
  <c r="V38" i="3" s="1"/>
  <c r="T42" i="46"/>
  <c r="V42" i="3" s="1"/>
  <c r="T46" i="46"/>
  <c r="V46" i="3" s="1"/>
  <c r="T50" i="46"/>
  <c r="V50" i="3" s="1"/>
  <c r="T18" i="46"/>
  <c r="V18" i="3" s="1"/>
  <c r="T33" i="46"/>
  <c r="V33" i="3" s="1"/>
  <c r="T37" i="46"/>
  <c r="V37" i="3" s="1"/>
  <c r="R203" i="52"/>
  <c r="AB18" i="3"/>
  <c r="AB20" i="3"/>
  <c r="AB24" i="3"/>
  <c r="AB33" i="3"/>
  <c r="AB37" i="3"/>
  <c r="AB41" i="3"/>
  <c r="AB45" i="3"/>
  <c r="AB53" i="3"/>
  <c r="AB62" i="3"/>
  <c r="AB66" i="3"/>
  <c r="AB42" i="3"/>
  <c r="AB19" i="3"/>
  <c r="AB23" i="3"/>
  <c r="AB36" i="3"/>
  <c r="AB40" i="3"/>
  <c r="AB44" i="3"/>
  <c r="AB48" i="3"/>
  <c r="AB52" i="3"/>
  <c r="AB69" i="3"/>
  <c r="AB22" i="3"/>
  <c r="AB26" i="3"/>
  <c r="AB31" i="3"/>
  <c r="AB35" i="3"/>
  <c r="AB43" i="3"/>
  <c r="AB47" i="3"/>
  <c r="AB51" i="3"/>
  <c r="AB58" i="3"/>
  <c r="AB68" i="3"/>
  <c r="T21" i="51"/>
  <c r="AA21" i="3" s="1"/>
  <c r="T25" i="51"/>
  <c r="AA25" i="3" s="1"/>
  <c r="T34" i="51"/>
  <c r="AA34" i="3" s="1"/>
  <c r="T42" i="51"/>
  <c r="AA42" i="3" s="1"/>
  <c r="T50" i="51"/>
  <c r="AA50" i="3" s="1"/>
  <c r="AA68" i="3"/>
  <c r="T20" i="51"/>
  <c r="AA20" i="3" s="1"/>
  <c r="T24" i="51"/>
  <c r="AA24" i="3" s="1"/>
  <c r="T33" i="51"/>
  <c r="AA33" i="3" s="1"/>
  <c r="T37" i="51"/>
  <c r="AA37" i="3" s="1"/>
  <c r="T41" i="51"/>
  <c r="AA41" i="3" s="1"/>
  <c r="T45" i="51"/>
  <c r="AA45" i="3" s="1"/>
  <c r="T49" i="51"/>
  <c r="AA49" i="3" s="1"/>
  <c r="T53" i="51"/>
  <c r="AA53" i="3" s="1"/>
  <c r="T62" i="51"/>
  <c r="AA62" i="3" s="1"/>
  <c r="T38" i="51"/>
  <c r="AA38" i="3" s="1"/>
  <c r="T46" i="51"/>
  <c r="AA46" i="3" s="1"/>
  <c r="T19" i="51"/>
  <c r="AA19" i="3" s="1"/>
  <c r="T23" i="51"/>
  <c r="AA23" i="3" s="1"/>
  <c r="T32" i="51"/>
  <c r="AA32" i="3" s="1"/>
  <c r="T36" i="51"/>
  <c r="AA36" i="3" s="1"/>
  <c r="T40" i="51"/>
  <c r="AA40" i="3" s="1"/>
  <c r="T44" i="51"/>
  <c r="AA44" i="3" s="1"/>
  <c r="T48" i="51"/>
  <c r="AA48" i="3" s="1"/>
  <c r="T52" i="51"/>
  <c r="AA52" i="3" s="1"/>
  <c r="T66" i="51"/>
  <c r="AA66" i="3" s="1"/>
  <c r="T18" i="51"/>
  <c r="AA18" i="3" s="1"/>
  <c r="T17" i="51"/>
  <c r="T32" i="50"/>
  <c r="Z32" i="3" s="1"/>
  <c r="T36" i="50"/>
  <c r="Z36" i="3" s="1"/>
  <c r="Z69" i="3"/>
  <c r="T31" i="50"/>
  <c r="Z31" i="3" s="1"/>
  <c r="T35" i="50"/>
  <c r="Z35" i="3" s="1"/>
  <c r="Z68" i="3"/>
  <c r="T17" i="50"/>
  <c r="T18" i="49"/>
  <c r="Y18" i="3" s="1"/>
  <c r="T66" i="49"/>
  <c r="Y66" i="3" s="1"/>
  <c r="T17" i="49"/>
  <c r="T66" i="48"/>
  <c r="X66" i="3" s="1"/>
  <c r="T62" i="48"/>
  <c r="X62" i="3" s="1"/>
  <c r="T17" i="48"/>
  <c r="T21" i="47"/>
  <c r="W21" i="3" s="1"/>
  <c r="T25" i="47"/>
  <c r="W25" i="3" s="1"/>
  <c r="T34" i="47"/>
  <c r="W34" i="3" s="1"/>
  <c r="T38" i="47"/>
  <c r="W38" i="3" s="1"/>
  <c r="T42" i="47"/>
  <c r="W42" i="3" s="1"/>
  <c r="T46" i="47"/>
  <c r="W46" i="3" s="1"/>
  <c r="T50" i="47"/>
  <c r="W50" i="3" s="1"/>
  <c r="T66" i="47"/>
  <c r="W66" i="3" s="1"/>
  <c r="T22" i="47"/>
  <c r="W22" i="3" s="1"/>
  <c r="T26" i="47"/>
  <c r="W26" i="3" s="1"/>
  <c r="T43" i="47"/>
  <c r="W43" i="3" s="1"/>
  <c r="T47" i="47"/>
  <c r="W47" i="3" s="1"/>
  <c r="T51" i="47"/>
  <c r="W51" i="3" s="1"/>
  <c r="T58" i="47"/>
  <c r="W58" i="3" s="1"/>
  <c r="T18" i="47"/>
  <c r="W18" i="3" s="1"/>
  <c r="T20" i="47"/>
  <c r="W20" i="3" s="1"/>
  <c r="T24" i="47"/>
  <c r="W24" i="3" s="1"/>
  <c r="T33" i="47"/>
  <c r="W33" i="3" s="1"/>
  <c r="T37" i="47"/>
  <c r="W37" i="3" s="1"/>
  <c r="T41" i="47"/>
  <c r="W41" i="3" s="1"/>
  <c r="T45" i="47"/>
  <c r="W45" i="3" s="1"/>
  <c r="T49" i="47"/>
  <c r="W49" i="3" s="1"/>
  <c r="T53" i="47"/>
  <c r="W53" i="3" s="1"/>
  <c r="T62" i="47"/>
  <c r="W62" i="3" s="1"/>
  <c r="T32" i="47"/>
  <c r="W32" i="3" s="1"/>
  <c r="T36" i="47"/>
  <c r="W36" i="3" s="1"/>
  <c r="W69" i="3"/>
  <c r="T31" i="47"/>
  <c r="W31" i="3" s="1"/>
  <c r="T35" i="47"/>
  <c r="W35" i="3" s="1"/>
  <c r="W68" i="3"/>
  <c r="T17" i="47"/>
  <c r="T17" i="46"/>
  <c r="T20" i="46"/>
  <c r="V20" i="3" s="1"/>
  <c r="T24" i="46"/>
  <c r="V24" i="3" s="1"/>
  <c r="T41" i="46"/>
  <c r="V41" i="3" s="1"/>
  <c r="T45" i="46"/>
  <c r="V45" i="3" s="1"/>
  <c r="T49" i="46"/>
  <c r="V49" i="3" s="1"/>
  <c r="T53" i="46"/>
  <c r="V53" i="3" s="1"/>
  <c r="T62" i="46"/>
  <c r="V62" i="3" s="1"/>
  <c r="T19" i="46"/>
  <c r="V19" i="3" s="1"/>
  <c r="T23" i="46"/>
  <c r="V23" i="3" s="1"/>
  <c r="T32" i="46"/>
  <c r="V32" i="3" s="1"/>
  <c r="T36" i="46"/>
  <c r="V36" i="3" s="1"/>
  <c r="T40" i="46"/>
  <c r="V40" i="3" s="1"/>
  <c r="T44" i="46"/>
  <c r="V44" i="3" s="1"/>
  <c r="T48" i="46"/>
  <c r="V48" i="3" s="1"/>
  <c r="T52" i="46"/>
  <c r="V52" i="3" s="1"/>
  <c r="V69" i="3"/>
  <c r="U203" i="52" l="1"/>
  <c r="N6" i="47"/>
  <c r="J6" i="47"/>
  <c r="AZ4" i="47"/>
  <c r="M6" i="47"/>
  <c r="CD4" i="47"/>
  <c r="AP4" i="47"/>
  <c r="BJ4" i="47"/>
  <c r="L6" i="47"/>
  <c r="BT4" i="47"/>
  <c r="K6" i="47"/>
  <c r="A3" i="48"/>
  <c r="I6" i="48" s="1"/>
  <c r="EB4" i="47"/>
  <c r="CN4" i="47"/>
  <c r="DH4" i="47"/>
  <c r="AF4" i="47"/>
  <c r="DR4" i="47"/>
  <c r="CX4" i="47"/>
  <c r="V4" i="47"/>
  <c r="P203" i="46"/>
  <c r="R203" i="49"/>
  <c r="R203" i="47"/>
  <c r="S203" i="48"/>
  <c r="Q203" i="52"/>
  <c r="S203" i="51"/>
  <c r="O203" i="46"/>
  <c r="M203" i="52"/>
  <c r="Q203" i="48"/>
  <c r="J203" i="51"/>
  <c r="M203" i="46"/>
  <c r="J203" i="49"/>
  <c r="N203" i="52"/>
  <c r="L203" i="51"/>
  <c r="R203" i="51"/>
  <c r="N203" i="51"/>
  <c r="S203" i="50"/>
  <c r="Q203" i="49"/>
  <c r="K203" i="48"/>
  <c r="M203" i="50"/>
  <c r="L203" i="47"/>
  <c r="N203" i="47"/>
  <c r="J203" i="46"/>
  <c r="I203" i="46"/>
  <c r="K203" i="47"/>
  <c r="O203" i="52"/>
  <c r="I203" i="52"/>
  <c r="M203" i="51"/>
  <c r="N203" i="50"/>
  <c r="J203" i="50"/>
  <c r="L203" i="49"/>
  <c r="I203" i="49"/>
  <c r="P203" i="48"/>
  <c r="P203" i="49"/>
  <c r="Q203" i="47"/>
  <c r="M203" i="47"/>
  <c r="O203" i="49"/>
  <c r="R203" i="46"/>
  <c r="K203" i="46"/>
  <c r="P203" i="52"/>
  <c r="I203" i="50"/>
  <c r="R203" i="48"/>
  <c r="Q203" i="51"/>
  <c r="O203" i="50"/>
  <c r="N203" i="49"/>
  <c r="I203" i="51"/>
  <c r="R203" i="50"/>
  <c r="I203" i="48"/>
  <c r="L203" i="50"/>
  <c r="I203" i="47"/>
  <c r="L203" i="52"/>
  <c r="S203" i="52"/>
  <c r="P203" i="51"/>
  <c r="O203" i="48"/>
  <c r="J203" i="48"/>
  <c r="P203" i="47"/>
  <c r="M203" i="49"/>
  <c r="N203" i="46"/>
  <c r="J203" i="52"/>
  <c r="L203" i="48"/>
  <c r="S203" i="49"/>
  <c r="L203" i="46"/>
  <c r="K203" i="49"/>
  <c r="K203" i="51"/>
  <c r="Q203" i="50"/>
  <c r="M203" i="48"/>
  <c r="K203" i="50"/>
  <c r="S203" i="46"/>
  <c r="Q203" i="46"/>
  <c r="K203" i="52"/>
  <c r="O203" i="51"/>
  <c r="P203" i="50"/>
  <c r="N203" i="48"/>
  <c r="S203" i="47"/>
  <c r="O203" i="47"/>
  <c r="J203" i="47"/>
  <c r="Y17" i="3"/>
  <c r="AB17" i="3"/>
  <c r="AA17" i="3"/>
  <c r="X17" i="3"/>
  <c r="Z17" i="3"/>
  <c r="W17" i="3"/>
  <c r="V17" i="3"/>
  <c r="R6" i="47"/>
  <c r="S6" i="47"/>
  <c r="H6" i="47"/>
  <c r="Q6" i="47"/>
  <c r="P6" i="47"/>
  <c r="O6" i="47"/>
  <c r="I6" i="47"/>
  <c r="A63" i="45"/>
  <c r="B63" i="45"/>
  <c r="C63" i="45"/>
  <c r="D63" i="45"/>
  <c r="E63" i="45"/>
  <c r="F63" i="45"/>
  <c r="G63" i="45"/>
  <c r="H6" i="48" l="1"/>
  <c r="O6" i="48"/>
  <c r="R6" i="48"/>
  <c r="Q6" i="48"/>
  <c r="S6" i="48"/>
  <c r="A3" i="49"/>
  <c r="BT4" i="49" s="1"/>
  <c r="P6" i="48"/>
  <c r="BJ4" i="48"/>
  <c r="M6" i="48"/>
  <c r="BT4" i="48"/>
  <c r="AZ4" i="48"/>
  <c r="L6" i="48"/>
  <c r="J6" i="48"/>
  <c r="CD4" i="48"/>
  <c r="AP4" i="48"/>
  <c r="K6" i="48"/>
  <c r="N6" i="48"/>
  <c r="EB4" i="48"/>
  <c r="CN4" i="48"/>
  <c r="DR4" i="48"/>
  <c r="CX4" i="48"/>
  <c r="V4" i="48"/>
  <c r="DH4" i="48"/>
  <c r="AF4" i="48"/>
  <c r="T203" i="47"/>
  <c r="T203" i="48"/>
  <c r="T203" i="46"/>
  <c r="T203" i="50"/>
  <c r="T203" i="51"/>
  <c r="T203" i="49"/>
  <c r="CD4" i="49" l="1"/>
  <c r="V4" i="49"/>
  <c r="EB4" i="49"/>
  <c r="Q6" i="49"/>
  <c r="O6" i="49"/>
  <c r="J6" i="49"/>
  <c r="P6" i="49"/>
  <c r="AZ4" i="49"/>
  <c r="R6" i="49"/>
  <c r="AF4" i="49"/>
  <c r="M6" i="49"/>
  <c r="K6" i="49"/>
  <c r="H6" i="49"/>
  <c r="DR4" i="49"/>
  <c r="N6" i="49"/>
  <c r="S6" i="49"/>
  <c r="I6" i="49"/>
  <c r="DH4" i="49"/>
  <c r="L6" i="49"/>
  <c r="AP4" i="49"/>
  <c r="A3" i="50"/>
  <c r="J6" i="50" s="1"/>
  <c r="CX4" i="49"/>
  <c r="CN4" i="49"/>
  <c r="BJ4" i="49"/>
  <c r="I6" i="50" l="1"/>
  <c r="P6" i="50"/>
  <c r="DR4" i="50"/>
  <c r="CX4" i="50"/>
  <c r="A3" i="51"/>
  <c r="AP4" i="51" s="1"/>
  <c r="BT4" i="50"/>
  <c r="M6" i="50"/>
  <c r="O6" i="50"/>
  <c r="AF4" i="50"/>
  <c r="N6" i="50"/>
  <c r="Q6" i="50"/>
  <c r="K6" i="50"/>
  <c r="L6" i="50"/>
  <c r="BJ4" i="50"/>
  <c r="H6" i="50"/>
  <c r="DH4" i="50"/>
  <c r="CN4" i="50"/>
  <c r="AP4" i="50"/>
  <c r="AZ4" i="50"/>
  <c r="S6" i="50"/>
  <c r="R6" i="50"/>
  <c r="V4" i="50"/>
  <c r="EB4" i="50"/>
  <c r="CD4" i="50"/>
  <c r="DR4" i="51"/>
  <c r="P6" i="51"/>
  <c r="H17" i="40"/>
  <c r="Q6" i="51" l="1"/>
  <c r="DH4" i="51"/>
  <c r="L6" i="51"/>
  <c r="M6" i="51"/>
  <c r="EB4" i="51"/>
  <c r="A3" i="52"/>
  <c r="EM4" i="52" s="1"/>
  <c r="N6" i="51"/>
  <c r="S6" i="51"/>
  <c r="K6" i="51"/>
  <c r="V4" i="51"/>
  <c r="CD4" i="51"/>
  <c r="O6" i="51"/>
  <c r="H6" i="51"/>
  <c r="CX4" i="51"/>
  <c r="CN4" i="51"/>
  <c r="BJ4" i="51"/>
  <c r="BT4" i="51"/>
  <c r="I6" i="51"/>
  <c r="R6" i="51"/>
  <c r="AF4" i="51"/>
  <c r="AZ4" i="51"/>
  <c r="J6" i="51"/>
  <c r="J6" i="52"/>
  <c r="BA4" i="52"/>
  <c r="O6" i="52"/>
  <c r="EC4" i="52" l="1"/>
  <c r="AG4" i="52"/>
  <c r="R6" i="52"/>
  <c r="DI4" i="52"/>
  <c r="CE4" i="52"/>
  <c r="M6" i="52"/>
  <c r="Q6" i="52"/>
  <c r="S6" i="52"/>
  <c r="BU4" i="52"/>
  <c r="W4" i="52"/>
  <c r="I6" i="52"/>
  <c r="K6" i="52"/>
  <c r="L6" i="52"/>
  <c r="DS4" i="52"/>
  <c r="BK4" i="52"/>
  <c r="P6" i="52"/>
  <c r="CY4" i="52"/>
  <c r="AQ4" i="52"/>
  <c r="T6" i="52"/>
  <c r="H6" i="52"/>
  <c r="CO4" i="52"/>
  <c r="N6" i="52"/>
  <c r="S66" i="40"/>
  <c r="R66" i="40"/>
  <c r="Q66" i="40"/>
  <c r="S62" i="40"/>
  <c r="R62" i="40"/>
  <c r="Q62" i="40"/>
  <c r="S58" i="40"/>
  <c r="R58" i="40"/>
  <c r="Q58" i="40"/>
  <c r="S53" i="40"/>
  <c r="R53" i="40"/>
  <c r="Q53" i="40"/>
  <c r="S52" i="40"/>
  <c r="R52" i="40"/>
  <c r="Q52" i="40"/>
  <c r="S51" i="40"/>
  <c r="R51" i="40"/>
  <c r="Q51" i="40"/>
  <c r="S50" i="40"/>
  <c r="R50" i="40"/>
  <c r="Q50" i="40"/>
  <c r="S49" i="40"/>
  <c r="R49" i="40"/>
  <c r="Q49" i="40"/>
  <c r="S48" i="40"/>
  <c r="R48" i="40"/>
  <c r="Q48" i="40"/>
  <c r="S47" i="40"/>
  <c r="R47" i="40"/>
  <c r="Q47" i="40"/>
  <c r="S46" i="40"/>
  <c r="R46" i="40"/>
  <c r="Q46" i="40"/>
  <c r="S45" i="40"/>
  <c r="R45" i="40"/>
  <c r="Q45" i="40"/>
  <c r="S44" i="40"/>
  <c r="R44" i="40"/>
  <c r="Q44" i="40"/>
  <c r="S43" i="40"/>
  <c r="R43" i="40"/>
  <c r="Q43" i="40"/>
  <c r="S42" i="40"/>
  <c r="R42" i="40"/>
  <c r="Q42" i="40"/>
  <c r="S41" i="40"/>
  <c r="R41" i="40"/>
  <c r="Q41" i="40"/>
  <c r="S40" i="40"/>
  <c r="R40" i="40"/>
  <c r="Q40" i="40"/>
  <c r="S38" i="40"/>
  <c r="R38" i="40"/>
  <c r="Q38" i="40"/>
  <c r="S37" i="40"/>
  <c r="R37" i="40"/>
  <c r="Q37" i="40"/>
  <c r="S36" i="40"/>
  <c r="R36" i="40"/>
  <c r="Q36" i="40"/>
  <c r="S35" i="40"/>
  <c r="R35" i="40"/>
  <c r="Q35" i="40"/>
  <c r="S34" i="40"/>
  <c r="R34" i="40"/>
  <c r="Q34" i="40"/>
  <c r="S33" i="40"/>
  <c r="R33" i="40"/>
  <c r="Q33" i="40"/>
  <c r="S32" i="40"/>
  <c r="R32" i="40"/>
  <c r="Q32" i="40"/>
  <c r="S31" i="40"/>
  <c r="R31" i="40"/>
  <c r="Q31" i="40"/>
  <c r="S26" i="40"/>
  <c r="R26" i="40"/>
  <c r="Q26" i="40"/>
  <c r="S25" i="40"/>
  <c r="R25" i="40"/>
  <c r="Q25" i="40"/>
  <c r="S24" i="40"/>
  <c r="R24" i="40"/>
  <c r="Q24" i="40"/>
  <c r="S23" i="40"/>
  <c r="R23" i="40"/>
  <c r="Q23" i="40"/>
  <c r="S22" i="40"/>
  <c r="R22" i="40"/>
  <c r="Q22" i="40"/>
  <c r="S21" i="40"/>
  <c r="R21" i="40"/>
  <c r="Q21" i="40"/>
  <c r="S20" i="40"/>
  <c r="R20" i="40"/>
  <c r="Q20" i="40"/>
  <c r="S19" i="40"/>
  <c r="R19" i="40"/>
  <c r="Q19" i="40"/>
  <c r="S18" i="40"/>
  <c r="R18" i="40"/>
  <c r="Q18" i="40"/>
  <c r="S17" i="40"/>
  <c r="R17" i="40"/>
  <c r="Q17" i="40"/>
  <c r="R203" i="40" l="1"/>
  <c r="S203" i="40"/>
  <c r="Q203" i="40"/>
  <c r="G6" i="40" l="1"/>
  <c r="G6" i="45"/>
  <c r="H26" i="40" l="1"/>
  <c r="I26" i="40"/>
  <c r="J26" i="40"/>
  <c r="K26" i="40"/>
  <c r="L26" i="40"/>
  <c r="M26" i="40"/>
  <c r="N26" i="40"/>
  <c r="O26" i="40"/>
  <c r="P26" i="40"/>
  <c r="T26" i="40" l="1"/>
  <c r="U26" i="3" s="1"/>
  <c r="S26" i="3" s="1"/>
  <c r="P53" i="40" l="1"/>
  <c r="O53" i="40"/>
  <c r="N53" i="40"/>
  <c r="M53" i="40"/>
  <c r="L53" i="40"/>
  <c r="K53" i="40"/>
  <c r="J53" i="40"/>
  <c r="I53" i="40"/>
  <c r="H53" i="40"/>
  <c r="P52" i="40"/>
  <c r="O52" i="40"/>
  <c r="N52" i="40"/>
  <c r="M52" i="40"/>
  <c r="L52" i="40"/>
  <c r="K52" i="40"/>
  <c r="J52" i="40"/>
  <c r="I52" i="40"/>
  <c r="H52" i="40"/>
  <c r="P51" i="40"/>
  <c r="O51" i="40"/>
  <c r="N51" i="40"/>
  <c r="M51" i="40"/>
  <c r="L51" i="40"/>
  <c r="K51" i="40"/>
  <c r="J51" i="40"/>
  <c r="I51" i="40"/>
  <c r="H51" i="40"/>
  <c r="P50" i="40"/>
  <c r="O50" i="40"/>
  <c r="N50" i="40"/>
  <c r="M50" i="40"/>
  <c r="L50" i="40"/>
  <c r="K50" i="40"/>
  <c r="J50" i="40"/>
  <c r="I50" i="40"/>
  <c r="H50" i="40"/>
  <c r="P49" i="40"/>
  <c r="O49" i="40"/>
  <c r="N49" i="40"/>
  <c r="M49" i="40"/>
  <c r="L49" i="40"/>
  <c r="K49" i="40"/>
  <c r="J49" i="40"/>
  <c r="I49" i="40"/>
  <c r="H49" i="40"/>
  <c r="P48" i="40"/>
  <c r="O48" i="40"/>
  <c r="N48" i="40"/>
  <c r="M48" i="40"/>
  <c r="L48" i="40"/>
  <c r="K48" i="40"/>
  <c r="J48" i="40"/>
  <c r="I48" i="40"/>
  <c r="H48" i="40"/>
  <c r="P47" i="40"/>
  <c r="O47" i="40"/>
  <c r="N47" i="40"/>
  <c r="M47" i="40"/>
  <c r="L47" i="40"/>
  <c r="K47" i="40"/>
  <c r="J47" i="40"/>
  <c r="I47" i="40"/>
  <c r="H47" i="40"/>
  <c r="P46" i="40"/>
  <c r="O46" i="40"/>
  <c r="N46" i="40"/>
  <c r="M46" i="40"/>
  <c r="L46" i="40"/>
  <c r="K46" i="40"/>
  <c r="J46" i="40"/>
  <c r="I46" i="40"/>
  <c r="H46" i="40"/>
  <c r="P45" i="40"/>
  <c r="O45" i="40"/>
  <c r="N45" i="40"/>
  <c r="M45" i="40"/>
  <c r="L45" i="40"/>
  <c r="K45" i="40"/>
  <c r="J45" i="40"/>
  <c r="I45" i="40"/>
  <c r="H45" i="40"/>
  <c r="P44" i="40"/>
  <c r="O44" i="40"/>
  <c r="N44" i="40"/>
  <c r="M44" i="40"/>
  <c r="L44" i="40"/>
  <c r="K44" i="40"/>
  <c r="J44" i="40"/>
  <c r="I44" i="40"/>
  <c r="H44" i="40"/>
  <c r="P43" i="40"/>
  <c r="O43" i="40"/>
  <c r="N43" i="40"/>
  <c r="M43" i="40"/>
  <c r="L43" i="40"/>
  <c r="K43" i="40"/>
  <c r="J43" i="40"/>
  <c r="I43" i="40"/>
  <c r="H43" i="40"/>
  <c r="P42" i="40"/>
  <c r="O42" i="40"/>
  <c r="N42" i="40"/>
  <c r="M42" i="40"/>
  <c r="L42" i="40"/>
  <c r="K42" i="40"/>
  <c r="J42" i="40"/>
  <c r="I42" i="40"/>
  <c r="H42" i="40"/>
  <c r="P41" i="40"/>
  <c r="O41" i="40"/>
  <c r="N41" i="40"/>
  <c r="M41" i="40"/>
  <c r="L41" i="40"/>
  <c r="K41" i="40"/>
  <c r="J41" i="40"/>
  <c r="I41" i="40"/>
  <c r="H41" i="40"/>
  <c r="P40" i="40"/>
  <c r="O40" i="40"/>
  <c r="N40" i="40"/>
  <c r="M40" i="40"/>
  <c r="L40" i="40"/>
  <c r="K40" i="40"/>
  <c r="J40" i="40"/>
  <c r="I40" i="40"/>
  <c r="H40" i="40"/>
  <c r="T40" i="40" l="1"/>
  <c r="U40" i="3" s="1"/>
  <c r="T44" i="40"/>
  <c r="U44" i="3" s="1"/>
  <c r="T45" i="40"/>
  <c r="U45" i="3" s="1"/>
  <c r="T46" i="40"/>
  <c r="U46" i="3" s="1"/>
  <c r="T48" i="40"/>
  <c r="T49" i="40"/>
  <c r="U49" i="3" s="1"/>
  <c r="T51" i="40"/>
  <c r="U51" i="3" s="1"/>
  <c r="T52" i="40"/>
  <c r="U52" i="3" s="1"/>
  <c r="T41" i="40"/>
  <c r="U41" i="3" s="1"/>
  <c r="T42" i="40"/>
  <c r="U42" i="3" s="1"/>
  <c r="T43" i="40"/>
  <c r="U43" i="3" s="1"/>
  <c r="T47" i="40"/>
  <c r="U47" i="3" s="1"/>
  <c r="T50" i="40"/>
  <c r="T53" i="40"/>
  <c r="U53" i="3" s="1"/>
  <c r="U48" i="3"/>
  <c r="U50" i="3"/>
  <c r="S46" i="3" l="1"/>
  <c r="S45" i="3"/>
  <c r="S43" i="3"/>
  <c r="S42" i="3"/>
  <c r="S48" i="3"/>
  <c r="S40" i="3"/>
  <c r="S49" i="3"/>
  <c r="S53" i="3"/>
  <c r="S41" i="3"/>
  <c r="S44" i="3"/>
  <c r="S51" i="3"/>
  <c r="S52" i="3"/>
  <c r="S50" i="3"/>
  <c r="S47" i="3"/>
  <c r="P66" i="40" l="1"/>
  <c r="O66" i="40"/>
  <c r="N66" i="40"/>
  <c r="M66" i="40"/>
  <c r="L66" i="40"/>
  <c r="K66" i="40"/>
  <c r="J66" i="40"/>
  <c r="I66" i="40"/>
  <c r="H66" i="40"/>
  <c r="P62" i="40"/>
  <c r="O62" i="40"/>
  <c r="N62" i="40"/>
  <c r="M62" i="40"/>
  <c r="L62" i="40"/>
  <c r="K62" i="40"/>
  <c r="J62" i="40"/>
  <c r="I62" i="40"/>
  <c r="H62" i="40"/>
  <c r="P58" i="40"/>
  <c r="O58" i="40"/>
  <c r="N58" i="40"/>
  <c r="M58" i="40"/>
  <c r="L58" i="40"/>
  <c r="K58" i="40"/>
  <c r="J58" i="40"/>
  <c r="I58" i="40"/>
  <c r="H58" i="40"/>
  <c r="P38" i="40"/>
  <c r="O38" i="40"/>
  <c r="N38" i="40"/>
  <c r="M38" i="40"/>
  <c r="L38" i="40"/>
  <c r="K38" i="40"/>
  <c r="J38" i="40"/>
  <c r="I38" i="40"/>
  <c r="H38" i="40"/>
  <c r="P37" i="40"/>
  <c r="O37" i="40"/>
  <c r="N37" i="40"/>
  <c r="M37" i="40"/>
  <c r="L37" i="40"/>
  <c r="K37" i="40"/>
  <c r="J37" i="40"/>
  <c r="I37" i="40"/>
  <c r="H37" i="40"/>
  <c r="P36" i="40"/>
  <c r="O36" i="40"/>
  <c r="N36" i="40"/>
  <c r="M36" i="40"/>
  <c r="L36" i="40"/>
  <c r="K36" i="40"/>
  <c r="J36" i="40"/>
  <c r="I36" i="40"/>
  <c r="H36" i="40"/>
  <c r="P35" i="40"/>
  <c r="O35" i="40"/>
  <c r="N35" i="40"/>
  <c r="M35" i="40"/>
  <c r="L35" i="40"/>
  <c r="K35" i="40"/>
  <c r="J35" i="40"/>
  <c r="I35" i="40"/>
  <c r="H35" i="40"/>
  <c r="P34" i="40"/>
  <c r="O34" i="40"/>
  <c r="N34" i="40"/>
  <c r="M34" i="40"/>
  <c r="L34" i="40"/>
  <c r="K34" i="40"/>
  <c r="J34" i="40"/>
  <c r="I34" i="40"/>
  <c r="H34" i="40"/>
  <c r="P33" i="40"/>
  <c r="O33" i="40"/>
  <c r="N33" i="40"/>
  <c r="M33" i="40"/>
  <c r="L33" i="40"/>
  <c r="K33" i="40"/>
  <c r="J33" i="40"/>
  <c r="I33" i="40"/>
  <c r="H33" i="40"/>
  <c r="P32" i="40"/>
  <c r="O32" i="40"/>
  <c r="N32" i="40"/>
  <c r="M32" i="40"/>
  <c r="L32" i="40"/>
  <c r="K32" i="40"/>
  <c r="J32" i="40"/>
  <c r="I32" i="40"/>
  <c r="H32" i="40"/>
  <c r="P31" i="40"/>
  <c r="O31" i="40"/>
  <c r="N31" i="40"/>
  <c r="M31" i="40"/>
  <c r="L31" i="40"/>
  <c r="K31" i="40"/>
  <c r="J31" i="40"/>
  <c r="I31" i="40"/>
  <c r="H31" i="40"/>
  <c r="P25" i="40"/>
  <c r="O25" i="40"/>
  <c r="N25" i="40"/>
  <c r="M25" i="40"/>
  <c r="L25" i="40"/>
  <c r="K25" i="40"/>
  <c r="J25" i="40"/>
  <c r="I25" i="40"/>
  <c r="H25" i="40"/>
  <c r="P24" i="40"/>
  <c r="O24" i="40"/>
  <c r="N24" i="40"/>
  <c r="M24" i="40"/>
  <c r="L24" i="40"/>
  <c r="K24" i="40"/>
  <c r="J24" i="40"/>
  <c r="I24" i="40"/>
  <c r="H24" i="40"/>
  <c r="P23" i="40"/>
  <c r="O23" i="40"/>
  <c r="N23" i="40"/>
  <c r="M23" i="40"/>
  <c r="L23" i="40"/>
  <c r="K23" i="40"/>
  <c r="J23" i="40"/>
  <c r="I23" i="40"/>
  <c r="H23" i="40"/>
  <c r="P22" i="40"/>
  <c r="O22" i="40"/>
  <c r="N22" i="40"/>
  <c r="M22" i="40"/>
  <c r="L22" i="40"/>
  <c r="K22" i="40"/>
  <c r="J22" i="40"/>
  <c r="I22" i="40"/>
  <c r="H22" i="40"/>
  <c r="P21" i="40"/>
  <c r="O21" i="40"/>
  <c r="N21" i="40"/>
  <c r="M21" i="40"/>
  <c r="L21" i="40"/>
  <c r="K21" i="40"/>
  <c r="J21" i="40"/>
  <c r="I21" i="40"/>
  <c r="H21" i="40"/>
  <c r="P20" i="40"/>
  <c r="O20" i="40"/>
  <c r="N20" i="40"/>
  <c r="M20" i="40"/>
  <c r="L20" i="40"/>
  <c r="K20" i="40"/>
  <c r="J20" i="40"/>
  <c r="I20" i="40"/>
  <c r="H20" i="40"/>
  <c r="P19" i="40"/>
  <c r="O19" i="40"/>
  <c r="N19" i="40"/>
  <c r="M19" i="40"/>
  <c r="L19" i="40"/>
  <c r="K19" i="40"/>
  <c r="J19" i="40"/>
  <c r="I19" i="40"/>
  <c r="H19" i="40"/>
  <c r="P18" i="40"/>
  <c r="O18" i="40"/>
  <c r="N18" i="40"/>
  <c r="M18" i="40"/>
  <c r="L18" i="40"/>
  <c r="K18" i="40"/>
  <c r="J18" i="40"/>
  <c r="I18" i="40"/>
  <c r="H18" i="40"/>
  <c r="P17" i="40"/>
  <c r="O17" i="40"/>
  <c r="N17" i="40"/>
  <c r="M17" i="40"/>
  <c r="L17" i="40"/>
  <c r="J17" i="40"/>
  <c r="K17" i="40"/>
  <c r="I17" i="40"/>
  <c r="H203" i="40" l="1"/>
  <c r="P203" i="40"/>
  <c r="L203" i="40"/>
  <c r="K203" i="40"/>
  <c r="N203" i="40"/>
  <c r="I203" i="40"/>
  <c r="M203" i="40"/>
  <c r="J203" i="40"/>
  <c r="O203" i="40"/>
  <c r="S74" i="3"/>
  <c r="T24" i="40"/>
  <c r="T37" i="40"/>
  <c r="T66" i="40"/>
  <c r="S182" i="3"/>
  <c r="T20" i="40"/>
  <c r="T33" i="40"/>
  <c r="T17" i="40"/>
  <c r="T21" i="40"/>
  <c r="T25" i="40"/>
  <c r="T34" i="40"/>
  <c r="T38" i="40"/>
  <c r="U68" i="3"/>
  <c r="T18" i="40"/>
  <c r="T22" i="40"/>
  <c r="T31" i="40"/>
  <c r="T35" i="40"/>
  <c r="T58" i="40"/>
  <c r="U69" i="3"/>
  <c r="T19" i="40"/>
  <c r="T23" i="40"/>
  <c r="T32" i="40"/>
  <c r="T36" i="40"/>
  <c r="T62" i="40"/>
  <c r="G203" i="45"/>
  <c r="F203" i="45"/>
  <c r="E203" i="45"/>
  <c r="D203" i="45"/>
  <c r="C203" i="45"/>
  <c r="B203" i="45"/>
  <c r="A203" i="45"/>
  <c r="G65" i="45"/>
  <c r="F65" i="45"/>
  <c r="E65" i="45"/>
  <c r="D65" i="45"/>
  <c r="C65" i="45"/>
  <c r="B65" i="45"/>
  <c r="A65" i="45"/>
  <c r="G64" i="45"/>
  <c r="D64" i="45"/>
  <c r="C64" i="45"/>
  <c r="B64" i="45"/>
  <c r="A64" i="45"/>
  <c r="G62" i="45"/>
  <c r="F62" i="45"/>
  <c r="E62" i="45"/>
  <c r="D62" i="45"/>
  <c r="C62" i="45"/>
  <c r="B62" i="45"/>
  <c r="A62" i="45"/>
  <c r="G61" i="45"/>
  <c r="F61" i="45"/>
  <c r="E61" i="45"/>
  <c r="D61" i="45"/>
  <c r="C61" i="45"/>
  <c r="B61" i="45"/>
  <c r="A61" i="45"/>
  <c r="G60" i="45"/>
  <c r="D60" i="45"/>
  <c r="C60" i="45"/>
  <c r="B60" i="45"/>
  <c r="A60" i="45"/>
  <c r="G59" i="45"/>
  <c r="F59" i="45"/>
  <c r="E59" i="45"/>
  <c r="D59" i="45"/>
  <c r="C59" i="45"/>
  <c r="B59" i="45"/>
  <c r="A59" i="45"/>
  <c r="G58" i="45"/>
  <c r="F58" i="45"/>
  <c r="E58" i="45"/>
  <c r="D58" i="45"/>
  <c r="C58" i="45"/>
  <c r="B58" i="45"/>
  <c r="A58" i="45"/>
  <c r="G57" i="45"/>
  <c r="F57" i="45"/>
  <c r="E57" i="45"/>
  <c r="D57" i="45"/>
  <c r="C57" i="45"/>
  <c r="B57" i="45"/>
  <c r="A57" i="45"/>
  <c r="G56" i="45"/>
  <c r="D56" i="45"/>
  <c r="C56" i="45"/>
  <c r="B56" i="45"/>
  <c r="A56" i="45"/>
  <c r="G30" i="45"/>
  <c r="F30" i="45"/>
  <c r="E30" i="45"/>
  <c r="D30" i="45"/>
  <c r="C30" i="45"/>
  <c r="B30" i="45"/>
  <c r="A30" i="45"/>
  <c r="G29" i="45"/>
  <c r="D29" i="45"/>
  <c r="C29" i="45"/>
  <c r="B29" i="45"/>
  <c r="A29" i="45"/>
  <c r="G28" i="45"/>
  <c r="F28" i="45"/>
  <c r="E28" i="45"/>
  <c r="D28" i="45"/>
  <c r="A28" i="45"/>
  <c r="G16" i="45"/>
  <c r="D16" i="45"/>
  <c r="C16" i="45"/>
  <c r="B16" i="45"/>
  <c r="A16" i="45"/>
  <c r="G14" i="45"/>
  <c r="F14" i="45"/>
  <c r="E14" i="45"/>
  <c r="D14" i="45"/>
  <c r="C14" i="45"/>
  <c r="B14" i="45"/>
  <c r="A14" i="45"/>
  <c r="G13" i="45"/>
  <c r="D13" i="45"/>
  <c r="C13" i="45"/>
  <c r="B13" i="45"/>
  <c r="A13" i="45"/>
  <c r="J11" i="45"/>
  <c r="J203" i="45" s="1"/>
  <c r="I11" i="45"/>
  <c r="G11" i="45"/>
  <c r="F11" i="45"/>
  <c r="E11" i="45"/>
  <c r="D11" i="45"/>
  <c r="C11" i="45"/>
  <c r="B11" i="45"/>
  <c r="A11" i="45"/>
  <c r="G10" i="45"/>
  <c r="D10" i="45"/>
  <c r="C10" i="45"/>
  <c r="B10" i="45"/>
  <c r="A10" i="45"/>
  <c r="G9" i="45"/>
  <c r="F9" i="45"/>
  <c r="E9" i="45"/>
  <c r="A9" i="45"/>
  <c r="G8" i="45"/>
  <c r="F8" i="45"/>
  <c r="E8" i="45"/>
  <c r="D8" i="45"/>
  <c r="C8" i="45"/>
  <c r="B8" i="45"/>
  <c r="A8" i="45"/>
  <c r="AM7" i="45"/>
  <c r="BG7" i="45" s="1"/>
  <c r="CA7" i="45" s="1"/>
  <c r="AL7" i="45"/>
  <c r="BF7" i="45" s="1"/>
  <c r="BZ7" i="45" s="1"/>
  <c r="AK7" i="45"/>
  <c r="BE7" i="45" s="1"/>
  <c r="BY7" i="45" s="1"/>
  <c r="AF7" i="45"/>
  <c r="AP7" i="45" s="1"/>
  <c r="AZ7" i="45" s="1"/>
  <c r="BJ7" i="45" s="1"/>
  <c r="BT7" i="45" s="1"/>
  <c r="CD7" i="45" s="1"/>
  <c r="AE7" i="45"/>
  <c r="AC7" i="45"/>
  <c r="AW7" i="45" s="1"/>
  <c r="BQ7" i="45" s="1"/>
  <c r="AB7" i="45"/>
  <c r="AV7" i="45" s="1"/>
  <c r="BP7" i="45" s="1"/>
  <c r="AA7" i="45"/>
  <c r="AU7" i="45" s="1"/>
  <c r="BO7" i="45" s="1"/>
  <c r="H6" i="45"/>
  <c r="I203" i="45" l="1"/>
  <c r="O11" i="45"/>
  <c r="AO7" i="45"/>
  <c r="AY7" i="45" s="1"/>
  <c r="BI7" i="45" s="1"/>
  <c r="BS7" i="45" s="1"/>
  <c r="CC7" i="45" s="1"/>
  <c r="H203" i="45"/>
  <c r="T203" i="40"/>
  <c r="S184" i="3" s="1"/>
  <c r="U20" i="3"/>
  <c r="S20" i="3" s="1"/>
  <c r="U24" i="3"/>
  <c r="S24" i="3" s="1"/>
  <c r="U33" i="3"/>
  <c r="U37" i="3"/>
  <c r="U62" i="3"/>
  <c r="U19" i="3"/>
  <c r="S19" i="3" s="1"/>
  <c r="U21" i="3"/>
  <c r="S21" i="3" s="1"/>
  <c r="U23" i="3"/>
  <c r="S23" i="3" s="1"/>
  <c r="U25" i="3"/>
  <c r="S25" i="3" s="1"/>
  <c r="U32" i="3"/>
  <c r="U34" i="3"/>
  <c r="U36" i="3"/>
  <c r="U38" i="3"/>
  <c r="U58" i="3"/>
  <c r="U66" i="3"/>
  <c r="U18" i="3"/>
  <c r="S18" i="3" s="1"/>
  <c r="U22" i="3"/>
  <c r="S22" i="3" s="1"/>
  <c r="U31" i="3"/>
  <c r="U35" i="3"/>
  <c r="U17" i="3"/>
  <c r="S17" i="3" s="1"/>
  <c r="T11" i="3" l="1"/>
  <c r="O203" i="45"/>
  <c r="AK7" i="40" l="1"/>
  <c r="AU7" i="40" s="1"/>
  <c r="BE7" i="40" s="1"/>
  <c r="BO7" i="40" s="1"/>
  <c r="BY7" i="40" s="1"/>
  <c r="CI7" i="40" s="1"/>
  <c r="CS7" i="40" s="1"/>
  <c r="DC7" i="40" s="1"/>
  <c r="DM7" i="40" s="1"/>
  <c r="DW7" i="40" s="1"/>
  <c r="EG7" i="40" s="1"/>
  <c r="AJ7" i="40"/>
  <c r="AT7" i="40" s="1"/>
  <c r="BD7" i="40" s="1"/>
  <c r="BN7" i="40" s="1"/>
  <c r="BX7" i="40" s="1"/>
  <c r="CH7" i="40" s="1"/>
  <c r="CR7" i="40" s="1"/>
  <c r="DB7" i="40" s="1"/>
  <c r="DL7" i="40" s="1"/>
  <c r="DV7" i="40" s="1"/>
  <c r="EF7" i="40" s="1"/>
  <c r="A8" i="40" l="1"/>
  <c r="B8" i="40"/>
  <c r="C8" i="40"/>
  <c r="D8" i="40"/>
  <c r="E8" i="40"/>
  <c r="F8" i="40"/>
  <c r="G8" i="40"/>
  <c r="S69" i="3" l="1"/>
  <c r="S127" i="3"/>
  <c r="S68" i="3"/>
  <c r="S126" i="3"/>
  <c r="S119" i="3" l="1"/>
  <c r="S117" i="3"/>
  <c r="S121" i="3"/>
  <c r="S123" i="3"/>
  <c r="S122" i="3"/>
  <c r="S120" i="3"/>
  <c r="S114" i="3"/>
  <c r="S88" i="3"/>
  <c r="S85" i="3"/>
  <c r="S115" i="3"/>
  <c r="S201" i="3"/>
  <c r="S116" i="3"/>
  <c r="S62" i="3"/>
  <c r="S109" i="3"/>
  <c r="S84" i="3"/>
  <c r="S78" i="3"/>
  <c r="S108" i="3"/>
  <c r="S37" i="3"/>
  <c r="S36" i="3"/>
  <c r="S82" i="3" l="1"/>
  <c r="S87" i="3"/>
  <c r="S83" i="3"/>
  <c r="S112" i="3"/>
  <c r="S73" i="3"/>
  <c r="S77" i="3"/>
  <c r="S76" i="3"/>
  <c r="S80" i="3"/>
  <c r="C27" i="42"/>
  <c r="C38" i="42" s="1"/>
  <c r="S32" i="3" l="1"/>
  <c r="S118" i="3"/>
  <c r="S81" i="3"/>
  <c r="S110" i="3"/>
  <c r="S86" i="3"/>
  <c r="AP7" i="40" l="1"/>
  <c r="BJ7" i="40" s="1"/>
  <c r="CD7" i="40" s="1"/>
  <c r="CX7" i="40" s="1"/>
  <c r="DR7" i="40" s="1"/>
  <c r="AQ7" i="40"/>
  <c r="BK7" i="40" s="1"/>
  <c r="CE7" i="40" s="1"/>
  <c r="CY7" i="40" s="1"/>
  <c r="DS7" i="40" s="1"/>
  <c r="AR7" i="40"/>
  <c r="BL7" i="40" s="1"/>
  <c r="CF7" i="40" s="1"/>
  <c r="CZ7" i="40" s="1"/>
  <c r="DT7" i="40" s="1"/>
  <c r="AF7" i="40" l="1"/>
  <c r="AZ7" i="40" s="1"/>
  <c r="BT7" i="40" s="1"/>
  <c r="CN7" i="40" s="1"/>
  <c r="DH7" i="40" s="1"/>
  <c r="EB7" i="40" s="1"/>
  <c r="AG7" i="40"/>
  <c r="BA7" i="40" s="1"/>
  <c r="BU7" i="40" s="1"/>
  <c r="CO7" i="40" s="1"/>
  <c r="DI7" i="40" s="1"/>
  <c r="EC7" i="40" s="1"/>
  <c r="AH7" i="40"/>
  <c r="BB7" i="40" s="1"/>
  <c r="BV7" i="40" s="1"/>
  <c r="CP7" i="40" s="1"/>
  <c r="DJ7" i="40" s="1"/>
  <c r="ED7" i="40" s="1"/>
  <c r="S58" i="3" l="1"/>
  <c r="S31" i="3"/>
  <c r="S33" i="3"/>
  <c r="S34" i="3"/>
  <c r="S35" i="3"/>
  <c r="S38" i="3" l="1"/>
  <c r="S11" i="3"/>
  <c r="G29" i="2" l="1"/>
  <c r="M104" i="2"/>
  <c r="L104" i="2"/>
  <c r="K104" i="2"/>
  <c r="J104" i="2"/>
  <c r="I104" i="2"/>
  <c r="G88" i="2"/>
  <c r="G87" i="2"/>
  <c r="G86" i="2"/>
  <c r="G85" i="2"/>
  <c r="G84" i="2"/>
  <c r="G98" i="2"/>
  <c r="G97" i="2"/>
  <c r="G96" i="2"/>
  <c r="G79" i="2"/>
  <c r="G78" i="2"/>
  <c r="G77" i="2"/>
  <c r="G76" i="2"/>
  <c r="G72" i="2"/>
  <c r="G71" i="2"/>
  <c r="G67" i="2"/>
  <c r="G56" i="2"/>
  <c r="G55" i="2"/>
  <c r="G54" i="2"/>
  <c r="G53" i="2"/>
  <c r="G52" i="2"/>
  <c r="G42" i="2"/>
  <c r="G41" i="2"/>
  <c r="G40" i="2"/>
  <c r="G39" i="2"/>
  <c r="G38" i="2"/>
  <c r="G37" i="2"/>
  <c r="G36" i="2"/>
  <c r="G18" i="2"/>
  <c r="G17" i="2"/>
  <c r="G16" i="2"/>
  <c r="G15" i="2"/>
  <c r="G14" i="2"/>
  <c r="G13" i="2"/>
  <c r="G12" i="2"/>
  <c r="G104" i="2" l="1"/>
  <c r="F70" i="1"/>
  <c r="F71" i="1"/>
  <c r="F72" i="1"/>
  <c r="F73" i="1"/>
  <c r="F74" i="1"/>
  <c r="F13" i="1"/>
  <c r="F14" i="1"/>
  <c r="F16" i="1"/>
  <c r="F18" i="1"/>
  <c r="F20" i="1"/>
  <c r="F22" i="1"/>
  <c r="F23" i="1"/>
  <c r="F27" i="1"/>
  <c r="F28" i="1"/>
  <c r="F29" i="1"/>
  <c r="F30" i="1"/>
  <c r="F31" i="1"/>
  <c r="F32" i="1"/>
  <c r="F33" i="1"/>
  <c r="F34" i="1"/>
  <c r="F40" i="1"/>
  <c r="F41" i="1"/>
  <c r="F42" i="1"/>
  <c r="F43" i="1"/>
  <c r="F44" i="1"/>
  <c r="F49" i="1"/>
  <c r="F52" i="1"/>
  <c r="F53" i="1"/>
  <c r="F56" i="1"/>
  <c r="F57" i="1"/>
  <c r="F58" i="1"/>
  <c r="F59" i="1"/>
  <c r="F64" i="1"/>
  <c r="F65" i="1"/>
  <c r="F66" i="1"/>
  <c r="I76" i="1" l="1"/>
  <c r="J76" i="1"/>
  <c r="K76" i="1"/>
  <c r="H76" i="1"/>
  <c r="L76" i="1"/>
  <c r="F76" i="1" l="1"/>
</calcChain>
</file>

<file path=xl/sharedStrings.xml><?xml version="1.0" encoding="utf-8"?>
<sst xmlns="http://schemas.openxmlformats.org/spreadsheetml/2006/main" count="2810" uniqueCount="901">
  <si>
    <t>LOT</t>
  </si>
  <si>
    <t xml:space="preserve">   AREA:</t>
  </si>
  <si>
    <t>ASC PRICING SCHEDULE APPENDIX A - LUMP SUM SCHEDULE BEFORE APPLICATION OF ANNUAL DISCOUNT</t>
  </si>
  <si>
    <t>5 YEAR AND ANNUAL AMOUNTS</t>
  </si>
  <si>
    <t>Complete the sections of the spreadsheet filled in this colour</t>
  </si>
  <si>
    <t>Ref</t>
  </si>
  <si>
    <t>Service</t>
  </si>
  <si>
    <r>
      <t xml:space="preserve">Total Amount before Application of </t>
    </r>
    <r>
      <rPr>
        <b/>
        <i/>
        <sz val="10"/>
        <color indexed="8"/>
        <rFont val="Arial"/>
        <family val="2"/>
      </rPr>
      <t>annual discount</t>
    </r>
    <r>
      <rPr>
        <b/>
        <sz val="10"/>
        <color indexed="8"/>
        <rFont val="Arial"/>
        <family val="2"/>
      </rPr>
      <t xml:space="preserve"> (£)</t>
    </r>
  </si>
  <si>
    <r>
      <t xml:space="preserve">Annual Amounts before Application of </t>
    </r>
    <r>
      <rPr>
        <b/>
        <i/>
        <sz val="10"/>
        <color indexed="8"/>
        <rFont val="Arial"/>
        <family val="2"/>
      </rPr>
      <t>annual discount</t>
    </r>
    <r>
      <rPr>
        <b/>
        <sz val="10"/>
        <color indexed="8"/>
        <rFont val="Arial"/>
        <family val="2"/>
      </rPr>
      <t xml:space="preserve"> (£)</t>
    </r>
  </si>
  <si>
    <t>Contract Year 1</t>
  </si>
  <si>
    <t>Contract Year 2</t>
  </si>
  <si>
    <t>Contract Year 3</t>
  </si>
  <si>
    <t>Contract Year 4</t>
  </si>
  <si>
    <t>Contract Year 5</t>
  </si>
  <si>
    <t>Incident Response save the services in item (9) of the table in paragraph 27 of the Pricing Schedule</t>
  </si>
  <si>
    <t>Third Party Damage not exceeding £10k save the services in item (10) of the table in paragraph 27 of the Pricing Schedule</t>
  </si>
  <si>
    <t>Severe Weather Service save the services in paragraphs 4.6.3 &amp; 4.6.4 in the Service Information and the services in item (15) of the table in paragraph 27</t>
  </si>
  <si>
    <t>Drainage</t>
  </si>
  <si>
    <t>Fences, Walls, Screens and Environmental Barriers</t>
  </si>
  <si>
    <t>Geotechnical Assets</t>
  </si>
  <si>
    <t>Lighting</t>
  </si>
  <si>
    <t>Paved Areas</t>
  </si>
  <si>
    <t>Road Markings &amp; Road Studs</t>
  </si>
  <si>
    <t>Road Restraint Systems</t>
  </si>
  <si>
    <t>Road Traffic Signs</t>
  </si>
  <si>
    <t>Soft Estate</t>
  </si>
  <si>
    <t>Structures</t>
  </si>
  <si>
    <t>Sweeping and Cleaning</t>
  </si>
  <si>
    <t>Tunnels</t>
  </si>
  <si>
    <t>Total</t>
  </si>
  <si>
    <t>Piped and linear drains, kerb and beany block - jetting and proving</t>
  </si>
  <si>
    <t>Piped grips, un-piped grips - Clean/re-cut piped grips and counterfort drains - clear weed growth</t>
  </si>
  <si>
    <t>Gullies - emptying</t>
  </si>
  <si>
    <t>Gully covers  - cleaned</t>
  </si>
  <si>
    <t>Catch pits - emptying</t>
  </si>
  <si>
    <t>Outfalls - cleaned</t>
  </si>
  <si>
    <t>Interceptors - emptying</t>
  </si>
  <si>
    <t>All SCC</t>
  </si>
  <si>
    <t>Lamps (SON, CDO, SON/T, SON-T+, CDM-T, Detector) - Bulk lamp clean and change</t>
  </si>
  <si>
    <t>Lamps (LED) - Bulk lamp clean</t>
  </si>
  <si>
    <t>Network cabling and electrical testing</t>
  </si>
  <si>
    <t>Identification markers - cleaning</t>
  </si>
  <si>
    <t>All SCC or SoR</t>
  </si>
  <si>
    <t>SCC</t>
  </si>
  <si>
    <t>Signs - clean sign face and reference numbers</t>
  </si>
  <si>
    <t>Bollards - clean</t>
  </si>
  <si>
    <t>Hedge trimming</t>
  </si>
  <si>
    <t xml:space="preserve">Woodland - thin/coppice </t>
  </si>
  <si>
    <t>Wildflower grass land - cut and remove arisings</t>
  </si>
  <si>
    <t>Grass and vegetation - maintain sight lines etc..</t>
  </si>
  <si>
    <t>Sweeping</t>
  </si>
  <si>
    <t>Network - Litter collection</t>
  </si>
  <si>
    <t>Amenity areas - Litter Collection</t>
  </si>
  <si>
    <t>Take delivery of salt</t>
  </si>
  <si>
    <t>Manage salt</t>
  </si>
  <si>
    <t>Drivers on standby</t>
  </si>
  <si>
    <t>Spreading salt</t>
  </si>
  <si>
    <t>Maintain winter fleet</t>
  </si>
  <si>
    <t>Improvements to winter fleet</t>
  </si>
  <si>
    <t>Winter fleet insurance</t>
  </si>
  <si>
    <t>Load brine</t>
  </si>
  <si>
    <t>Manage brine</t>
  </si>
  <si>
    <t>Maintain saturator</t>
  </si>
  <si>
    <t>Fuel for winter fleet</t>
  </si>
  <si>
    <t>Haul salt between depots</t>
  </si>
  <si>
    <t>Payment</t>
  </si>
  <si>
    <t>LS</t>
  </si>
  <si>
    <t>Defects/blocked assets</t>
  </si>
  <si>
    <t>Adjoining property</t>
  </si>
  <si>
    <t>Address faults etc..</t>
  </si>
  <si>
    <t>Rectify faults etc..</t>
  </si>
  <si>
    <t>Ecology</t>
  </si>
  <si>
    <t>Injurious weeds - spraying</t>
  </si>
  <si>
    <t>Open grassland - maintain</t>
  </si>
  <si>
    <t xml:space="preserve">Wildlife housing - clean </t>
  </si>
  <si>
    <t>Wildlife structures - clear</t>
  </si>
  <si>
    <t>Make safe trees identified as having the potential to fall</t>
  </si>
  <si>
    <t>Rectify defects</t>
  </si>
  <si>
    <t>Fly-tipping. Graffiti and animal fatalities</t>
  </si>
  <si>
    <t>All SCC ?</t>
  </si>
  <si>
    <t>Load salt</t>
  </si>
  <si>
    <t>Ditches - cleaned</t>
  </si>
  <si>
    <t>Equipment cabinets - Condition of lighting</t>
  </si>
  <si>
    <t>All safety barriers - check and retention where appropriate.</t>
  </si>
  <si>
    <t>Wetlands - pond maintenance</t>
  </si>
  <si>
    <t>SCC = Schedule of Cost Components
LS = Lump Sum
SoR = Schedule of Rates</t>
  </si>
  <si>
    <t>Sub Service</t>
  </si>
  <si>
    <t>Attend incident</t>
  </si>
  <si>
    <t>Make safe</t>
  </si>
  <si>
    <t>Undertake repair</t>
  </si>
  <si>
    <t>SoR</t>
  </si>
  <si>
    <t>Reactive fencing</t>
  </si>
  <si>
    <t>Reactive lighting</t>
  </si>
  <si>
    <t>Reactive markings</t>
  </si>
  <si>
    <t>Reactive road studs</t>
  </si>
  <si>
    <t>Reactive traffic signs</t>
  </si>
  <si>
    <t>Reactive Drainage</t>
  </si>
  <si>
    <t>1.0</t>
  </si>
  <si>
    <t>1.3</t>
  </si>
  <si>
    <t>2.0</t>
  </si>
  <si>
    <t>2.1</t>
  </si>
  <si>
    <t>2.2</t>
  </si>
  <si>
    <t>3.0</t>
  </si>
  <si>
    <t>3.1</t>
  </si>
  <si>
    <t>3.1.1</t>
  </si>
  <si>
    <t>3.1.2</t>
  </si>
  <si>
    <t>3.1.3</t>
  </si>
  <si>
    <t>3.1.4</t>
  </si>
  <si>
    <t>3.1.5</t>
  </si>
  <si>
    <t>3.1.6</t>
  </si>
  <si>
    <t>3.1.7</t>
  </si>
  <si>
    <t>3.2.1</t>
  </si>
  <si>
    <t>3.2.2</t>
  </si>
  <si>
    <t>3.2.3</t>
  </si>
  <si>
    <t>1.1.1</t>
  </si>
  <si>
    <t>1.1.2</t>
  </si>
  <si>
    <t>1.1.3</t>
  </si>
  <si>
    <t>1.1.4</t>
  </si>
  <si>
    <t>1.1.5</t>
  </si>
  <si>
    <t>1.1.6</t>
  </si>
  <si>
    <t>1.1.7</t>
  </si>
  <si>
    <t>3.3</t>
  </si>
  <si>
    <t>3.4</t>
  </si>
  <si>
    <t>3.5</t>
  </si>
  <si>
    <t>3.5.1</t>
  </si>
  <si>
    <t>3.5.2</t>
  </si>
  <si>
    <t>3.5.3</t>
  </si>
  <si>
    <t>3.5.4</t>
  </si>
  <si>
    <t>3.5.5</t>
  </si>
  <si>
    <t>3.6.1</t>
  </si>
  <si>
    <t>3.6.2</t>
  </si>
  <si>
    <t>3.7</t>
  </si>
  <si>
    <t>3.8</t>
  </si>
  <si>
    <t>3.8.1</t>
  </si>
  <si>
    <t>3.9.1</t>
  </si>
  <si>
    <t>3.10</t>
  </si>
  <si>
    <t>3.11</t>
  </si>
  <si>
    <t>3.12</t>
  </si>
  <si>
    <t>3.12.3</t>
  </si>
  <si>
    <t>3.12.1</t>
  </si>
  <si>
    <t>3.13</t>
  </si>
  <si>
    <t>3.14</t>
  </si>
  <si>
    <t>3.14.1</t>
  </si>
  <si>
    <t>3.14.2</t>
  </si>
  <si>
    <t>3.14.3</t>
  </si>
  <si>
    <t>3.14.4</t>
  </si>
  <si>
    <t>3.15.1</t>
  </si>
  <si>
    <t>3.15.2</t>
  </si>
  <si>
    <t>3.19</t>
  </si>
  <si>
    <t>3.20</t>
  </si>
  <si>
    <t>3.20.1</t>
  </si>
  <si>
    <t>3.20.2</t>
  </si>
  <si>
    <t>3.20.3</t>
  </si>
  <si>
    <t>3.21</t>
  </si>
  <si>
    <t>3.16</t>
  </si>
  <si>
    <t>3.16.1</t>
  </si>
  <si>
    <t>3.16.2</t>
  </si>
  <si>
    <t>3.16.3</t>
  </si>
  <si>
    <t>3.16.4</t>
  </si>
  <si>
    <t>3.16.5</t>
  </si>
  <si>
    <t>3.17</t>
  </si>
  <si>
    <t>Reactive Ecology</t>
  </si>
  <si>
    <t>Structures - cyclic</t>
  </si>
  <si>
    <t>Structures - reactive</t>
  </si>
  <si>
    <t>3.18</t>
  </si>
  <si>
    <t>Drainage - Cyclical</t>
  </si>
  <si>
    <t>Drainage - Reactive</t>
  </si>
  <si>
    <t>3.2</t>
  </si>
  <si>
    <t>3.3.1</t>
  </si>
  <si>
    <t>Lighting - Cyclical</t>
  </si>
  <si>
    <t>3.6</t>
  </si>
  <si>
    <t>Road Markings &amp; Road Studs - Cyclical</t>
  </si>
  <si>
    <t>Road Markings &amp; Road Studs - Reactive</t>
  </si>
  <si>
    <t>3.9</t>
  </si>
  <si>
    <t>Road Restraint Systems - Cyclical</t>
  </si>
  <si>
    <t>Road Restraint Systems - Reactive</t>
  </si>
  <si>
    <t>3.10.1</t>
  </si>
  <si>
    <t>3.11.1</t>
  </si>
  <si>
    <t>Road Traffic Signs - Cyclical</t>
  </si>
  <si>
    <t>Road Traffic Signs - Reactive</t>
  </si>
  <si>
    <t>3.13.1</t>
  </si>
  <si>
    <t>Soft Estate - Cyclical</t>
  </si>
  <si>
    <t>Soft Estate - Reavtive</t>
  </si>
  <si>
    <t>3.15</t>
  </si>
  <si>
    <t>Ecology - Cyclical</t>
  </si>
  <si>
    <t>Ecology - Reactive</t>
  </si>
  <si>
    <t>3.17.1</t>
  </si>
  <si>
    <t>Sweeping and Cleaning - Cyclical</t>
  </si>
  <si>
    <t>Sweeping and Cleaning - Reactive</t>
  </si>
  <si>
    <t>3.21.1</t>
  </si>
  <si>
    <t>3.22</t>
  </si>
  <si>
    <t>3.18.1</t>
  </si>
  <si>
    <t>3.19.1</t>
  </si>
  <si>
    <t>2.1.1</t>
  </si>
  <si>
    <t>Load salt and Brine</t>
  </si>
  <si>
    <t>1.1</t>
  </si>
  <si>
    <t>1.2</t>
  </si>
  <si>
    <t>2.2.2</t>
  </si>
  <si>
    <t>1.2.1</t>
  </si>
  <si>
    <t>1.2.2</t>
  </si>
  <si>
    <t>3.22.1</t>
  </si>
  <si>
    <t>Lump Sums</t>
  </si>
  <si>
    <t>Schedule of Rates</t>
  </si>
  <si>
    <t>Cost reimbursable</t>
  </si>
  <si>
    <t>1.3.1</t>
  </si>
  <si>
    <t>1.3.2</t>
  </si>
  <si>
    <t>1.3.3</t>
  </si>
  <si>
    <t>Cyclical</t>
  </si>
  <si>
    <t>Reactive</t>
  </si>
  <si>
    <t>2.2.1</t>
  </si>
  <si>
    <t>Reactive Geotechnical assets</t>
  </si>
  <si>
    <t>3.4.1</t>
  </si>
  <si>
    <t>Reactive paved areas</t>
  </si>
  <si>
    <t>3.7.1</t>
  </si>
  <si>
    <t>Lighting - Reactive</t>
  </si>
  <si>
    <t>Structures - Cyclic</t>
  </si>
  <si>
    <t>Structures - Reactive</t>
  </si>
  <si>
    <t>Deliver Severe Weather Paln</t>
  </si>
  <si>
    <t>Deliver Incident Response</t>
  </si>
  <si>
    <t>Deliver Make Safe and Repair Response</t>
  </si>
  <si>
    <t>4.1</t>
  </si>
  <si>
    <t>4.1.1</t>
  </si>
  <si>
    <t>Deliver Severe Weather Plan</t>
  </si>
  <si>
    <t>Document Ref</t>
  </si>
  <si>
    <t>Mobilisation and Demobilisation</t>
  </si>
  <si>
    <t>Mobilisation</t>
  </si>
  <si>
    <t>Demobilisation</t>
  </si>
  <si>
    <t>Sub Asset Type</t>
  </si>
  <si>
    <t>Management and Systems</t>
  </si>
  <si>
    <t>2.1.3</t>
  </si>
  <si>
    <t>2.1.4</t>
  </si>
  <si>
    <t>2.1.5</t>
  </si>
  <si>
    <t>2.1.8</t>
  </si>
  <si>
    <t>4</t>
  </si>
  <si>
    <t>Total Amount (£)</t>
  </si>
  <si>
    <t>Information Technology</t>
  </si>
  <si>
    <t>Document Verification</t>
  </si>
  <si>
    <t>Job Title</t>
  </si>
  <si>
    <t>Highways England - Area 7</t>
  </si>
  <si>
    <t>Job Number</t>
  </si>
  <si>
    <t xml:space="preserve">244011-05 </t>
  </si>
  <si>
    <t>Document Title</t>
  </si>
  <si>
    <t>File Reference</t>
  </si>
  <si>
    <t>Revision</t>
  </si>
  <si>
    <t>Date</t>
  </si>
  <si>
    <t>Filename</t>
  </si>
  <si>
    <t>Description</t>
  </si>
  <si>
    <t>Initial draft.</t>
  </si>
  <si>
    <t>Prepared by:</t>
  </si>
  <si>
    <t>Checked by:</t>
  </si>
  <si>
    <t>Approved by:</t>
  </si>
  <si>
    <t>Draft</t>
  </si>
  <si>
    <t>Ross Ferrara / Peter Neville</t>
  </si>
  <si>
    <t>Peter Neville</t>
  </si>
  <si>
    <t>Signature</t>
  </si>
  <si>
    <t xml:space="preserve">Prepared by: </t>
  </si>
  <si>
    <t>Schedule A</t>
  </si>
  <si>
    <t>2015-07-13 Area 7 Schedule A</t>
  </si>
  <si>
    <t>Price List Schedule A</t>
  </si>
  <si>
    <t>Schedule Reference Number</t>
  </si>
  <si>
    <t>Year 1</t>
  </si>
  <si>
    <t>Annual Amounts (£)</t>
  </si>
  <si>
    <t>Overheads</t>
  </si>
  <si>
    <t>1.3.4</t>
  </si>
  <si>
    <t>1.3.5</t>
  </si>
  <si>
    <t>1.3.6</t>
  </si>
  <si>
    <t>1.3.7</t>
  </si>
  <si>
    <t>Amend. No.</t>
  </si>
  <si>
    <t>Revision No.</t>
  </si>
  <si>
    <t>Amendments</t>
  </si>
  <si>
    <t>Initials</t>
  </si>
  <si>
    <t>Year 2</t>
  </si>
  <si>
    <t>May</t>
  </si>
  <si>
    <t>March</t>
  </si>
  <si>
    <t>Services Provided</t>
  </si>
  <si>
    <t>MAINTENANCE AND RESPONSE CONTRACT</t>
  </si>
  <si>
    <t>Risk Management and Business Continuity</t>
  </si>
  <si>
    <t>April</t>
  </si>
  <si>
    <t>Asset Type</t>
  </si>
  <si>
    <t>Item</t>
  </si>
  <si>
    <t>Unit</t>
  </si>
  <si>
    <t>Variance</t>
  </si>
  <si>
    <t>Stock maintenance</t>
  </si>
  <si>
    <t>Notes</t>
  </si>
  <si>
    <t xml:space="preserve">  NON OPERATIONAL ITEMS</t>
  </si>
  <si>
    <t xml:space="preserve"> OPERATIONAL ITEMS</t>
  </si>
  <si>
    <t>Deliver Maintenance Solutions (Cyclic Items)</t>
  </si>
  <si>
    <t>Community</t>
  </si>
  <si>
    <t>1.3.8</t>
  </si>
  <si>
    <t>Items Excluded From Lump Sum</t>
  </si>
  <si>
    <t>1.3.9</t>
  </si>
  <si>
    <t>Manage Premises</t>
  </si>
  <si>
    <t>Schedule Ref 5 &amp; 6</t>
  </si>
  <si>
    <t>Labour</t>
  </si>
  <si>
    <t>Not Used</t>
  </si>
  <si>
    <t>Plant</t>
  </si>
  <si>
    <t>Material</t>
  </si>
  <si>
    <t>Constituent of Fee</t>
  </si>
  <si>
    <t>Profit</t>
  </si>
  <si>
    <t>Franchises, Royalties, Licences</t>
  </si>
  <si>
    <t xml:space="preserve">Accounting, Auditing and Payroll, Business Development, Procurement and other support services( ex:, general and head office management and administration) </t>
  </si>
  <si>
    <t>Research and Development</t>
  </si>
  <si>
    <t>Publicity, Marketing, Sales, Exhibitions</t>
  </si>
  <si>
    <t>Entertainment</t>
  </si>
  <si>
    <t>Rents, Rates, Leases, Services and Servicing of Premises, Stationery, Telephones, Telex, FAX, Postage charges</t>
  </si>
  <si>
    <t>IT / Computing</t>
  </si>
  <si>
    <t>Asset Depreciation</t>
  </si>
  <si>
    <t>Insurance Premiums</t>
  </si>
  <si>
    <t>The amount of any excess borne by the Contractor in respect of any claims under Employer’s Liability and Professional Indemnity Insurances</t>
  </si>
  <si>
    <t>Finance and Interest Charges</t>
  </si>
  <si>
    <t>Severance</t>
  </si>
  <si>
    <t>Bonuses &amp; Incentives</t>
  </si>
  <si>
    <t>Personnel / HR Services</t>
  </si>
  <si>
    <t>Quality Assurance</t>
  </si>
  <si>
    <t>Health and Safety</t>
  </si>
  <si>
    <t>Training</t>
  </si>
  <si>
    <t>Supply Chain</t>
  </si>
  <si>
    <t>Legal Costs</t>
  </si>
  <si>
    <t>Environmental and Sustainability</t>
  </si>
  <si>
    <r>
      <rPr>
        <b/>
        <sz val="18"/>
        <rFont val="Arial"/>
        <family val="2"/>
      </rPr>
      <t>Other non-recoverable costs</t>
    </r>
    <r>
      <rPr>
        <sz val="18"/>
        <rFont val="Arial"/>
        <family val="2"/>
      </rPr>
      <t xml:space="preserve"> - (Other non-recoverable costs - these should include any costs that the Tenderer will incur that are not included in the Overheads Build Up)</t>
    </r>
  </si>
  <si>
    <r>
      <rPr>
        <b/>
        <sz val="18"/>
        <rFont val="Arial"/>
        <family val="2"/>
      </rPr>
      <t>Other - Total</t>
    </r>
    <r>
      <rPr>
        <sz val="18"/>
        <rFont val="Arial"/>
        <family val="2"/>
      </rPr>
      <t xml:space="preserve"> (please use rows below to specify others(if any) that are not covered above)</t>
    </r>
  </si>
  <si>
    <t>i</t>
  </si>
  <si>
    <t>ii</t>
  </si>
  <si>
    <t>iii</t>
  </si>
  <si>
    <t>iv</t>
  </si>
  <si>
    <t>v</t>
  </si>
  <si>
    <t>vi</t>
  </si>
  <si>
    <t>vii</t>
  </si>
  <si>
    <t>viii</t>
  </si>
  <si>
    <t>ix</t>
  </si>
  <si>
    <t>x</t>
  </si>
  <si>
    <t>Deliver Maintenance Solutions (Cyclic Activities)</t>
  </si>
  <si>
    <t>m</t>
  </si>
  <si>
    <t>0500 - Drainage and Service Ducts</t>
  </si>
  <si>
    <t xml:space="preserve">Drainage </t>
  </si>
  <si>
    <t>4.2.1</t>
  </si>
  <si>
    <t>500 - Drainage and Service Ducts</t>
  </si>
  <si>
    <t>Gullies</t>
  </si>
  <si>
    <t>no.</t>
  </si>
  <si>
    <t>4.2.2</t>
  </si>
  <si>
    <t>Linear drainage systems</t>
  </si>
  <si>
    <t>Grips and counterfort drains</t>
  </si>
  <si>
    <t xml:space="preserve">no. </t>
  </si>
  <si>
    <t>Catch Pits</t>
  </si>
  <si>
    <t>Ditches</t>
  </si>
  <si>
    <t>Interceptors</t>
  </si>
  <si>
    <t>Manholes</t>
  </si>
  <si>
    <t>Filter drains</t>
  </si>
  <si>
    <t>1200 - Traffic Signs and Road Markings</t>
  </si>
  <si>
    <t>4.3.1</t>
  </si>
  <si>
    <t>4.3.2</t>
  </si>
  <si>
    <t>Bollards</t>
  </si>
  <si>
    <t>4.4</t>
  </si>
  <si>
    <t>1300 - Lighting</t>
  </si>
  <si>
    <t xml:space="preserve">Lighting </t>
  </si>
  <si>
    <t>4.4.1</t>
  </si>
  <si>
    <t>Bulk lamp clean and change</t>
  </si>
  <si>
    <t>4.5.1</t>
  </si>
  <si>
    <t>4.6.1</t>
  </si>
  <si>
    <t>m2</t>
  </si>
  <si>
    <t>4.6.2</t>
  </si>
  <si>
    <t>4.6.3</t>
  </si>
  <si>
    <t xml:space="preserve">Maintain habitat integrity, including removal of scrub encroachment </t>
  </si>
  <si>
    <t>4.6.4</t>
  </si>
  <si>
    <t>4.6.5</t>
  </si>
  <si>
    <t>Wildlife structures and tunnels</t>
  </si>
  <si>
    <t>Remove all material that could impair operation</t>
  </si>
  <si>
    <t>Woodland</t>
  </si>
  <si>
    <t>Thin/ coppice</t>
  </si>
  <si>
    <t>Grass and vegetation</t>
  </si>
  <si>
    <t>Maintain and preserve sight lines and stopping distance, including junctions, access points, curves, bends and central reserve.  </t>
  </si>
  <si>
    <t xml:space="preserve">Ensure illumination / lumination from lighting is not obscured. </t>
  </si>
  <si>
    <t>4000 - Sweeping and Cleaning</t>
  </si>
  <si>
    <t>4.8.1</t>
  </si>
  <si>
    <t>Running lanes</t>
  </si>
  <si>
    <t>Full sweep</t>
  </si>
  <si>
    <t>Carriageway, paved verges and paved central reservations of motorways and APTRs</t>
  </si>
  <si>
    <t>Motorway and APTR roundabouts and lay-bys, approach and slip roads</t>
  </si>
  <si>
    <t>All other parts of the Affected Property (non-paved, excluding amenity areas)</t>
  </si>
  <si>
    <t>Litter pick to maintain to grade B</t>
  </si>
  <si>
    <t>Amenity areas</t>
  </si>
  <si>
    <t>Salt management</t>
  </si>
  <si>
    <t>Reporting</t>
  </si>
  <si>
    <t>2.1.2</t>
  </si>
  <si>
    <t>2.1.6</t>
  </si>
  <si>
    <t>2.1.7</t>
  </si>
  <si>
    <t>2.1.9</t>
  </si>
  <si>
    <t>Schedule Ref 12</t>
  </si>
  <si>
    <t>no</t>
  </si>
  <si>
    <t xml:space="preserve">Clean all traffic sign faces and reference numbers areas less than 5m2 </t>
  </si>
  <si>
    <t xml:space="preserve">Clean all traffic sign faces and reference numbers areas greater than or equal to 5m2 </t>
  </si>
  <si>
    <t>Clean all traffic sign faces and reference numbers of all Gantry Signs</t>
  </si>
  <si>
    <t>Clean all illuminated and non illuminated(retroflective) bollards</t>
  </si>
  <si>
    <r>
      <t>Paved non-running areas</t>
    </r>
    <r>
      <rPr>
        <sz val="14"/>
        <color rgb="FFFF0000"/>
        <rFont val="Arial"/>
        <family val="2"/>
      </rPr>
      <t/>
    </r>
  </si>
  <si>
    <t>+/- 5%</t>
  </si>
  <si>
    <t>Traffic Signs</t>
  </si>
  <si>
    <t>Outfalls, including infiltration tanks/stilling basins and/or settlement ponds</t>
  </si>
  <si>
    <t>4.3.3</t>
  </si>
  <si>
    <t>4.3.1.1</t>
  </si>
  <si>
    <t>4.3.2.1</t>
  </si>
  <si>
    <t>4.3.2.2</t>
  </si>
  <si>
    <t>4.3.2.3</t>
  </si>
  <si>
    <t>4.3.3.1</t>
  </si>
  <si>
    <t>4.3.3.2</t>
  </si>
  <si>
    <t>4.3.3.3</t>
  </si>
  <si>
    <t>4.3.4</t>
  </si>
  <si>
    <t>4.3.5</t>
  </si>
  <si>
    <t>4.3.6</t>
  </si>
  <si>
    <t>4.3.7</t>
  </si>
  <si>
    <t>4.3.8</t>
  </si>
  <si>
    <t>4.4.1.1</t>
  </si>
  <si>
    <t>4.4.1.2</t>
  </si>
  <si>
    <t>4.4.1.3</t>
  </si>
  <si>
    <t>4.5</t>
  </si>
  <si>
    <t>4.5.2</t>
  </si>
  <si>
    <t>4.5.3</t>
  </si>
  <si>
    <t>4.5.4</t>
  </si>
  <si>
    <t>Guidance</t>
  </si>
  <si>
    <t>General</t>
  </si>
  <si>
    <t>Supplier to complete required information in the following tabs:</t>
  </si>
  <si>
    <t>Fee</t>
  </si>
  <si>
    <t xml:space="preserve">Fee </t>
  </si>
  <si>
    <t>Please do not attempt to type in the locked cells</t>
  </si>
  <si>
    <t>Please do not attempt to unlock the worksheet or workbook</t>
  </si>
  <si>
    <t>Worksheet reference</t>
  </si>
  <si>
    <t>S.No</t>
  </si>
  <si>
    <t>For non-relevant cells please enter 0 (Zero)</t>
  </si>
  <si>
    <t>Output Units per shift / hours</t>
  </si>
  <si>
    <r>
      <rPr>
        <b/>
        <sz val="18"/>
        <rFont val="Arial"/>
        <family val="2"/>
      </rPr>
      <t>Adjustment for non-recoverable hours</t>
    </r>
    <r>
      <rPr>
        <sz val="18"/>
        <rFont val="Arial"/>
        <family val="2"/>
      </rPr>
      <t xml:space="preserve"> - (An adjustment for non-recoverable hours provides for the Tenderer to make adjustment for staff who are forecast to bill less than that total working hours per annum.)</t>
    </r>
  </si>
  <si>
    <t>Sum</t>
  </si>
  <si>
    <t>Staff (Office)</t>
  </si>
  <si>
    <t>Staff(Site)</t>
  </si>
  <si>
    <t>Schedule Ref 7</t>
  </si>
  <si>
    <t>Schedule Ref 19 to 22</t>
  </si>
  <si>
    <t>Schedule Ref 4</t>
  </si>
  <si>
    <t>People £</t>
  </si>
  <si>
    <t>Equipment £</t>
  </si>
  <si>
    <t>Plant &amp; Material £</t>
  </si>
  <si>
    <t>Charges £</t>
  </si>
  <si>
    <t>Credit £</t>
  </si>
  <si>
    <t>Schedule Ref 17 &amp; 18</t>
  </si>
  <si>
    <t>Schedule Ref 25 to 41</t>
  </si>
  <si>
    <t>Managing Network Occupancy</t>
  </si>
  <si>
    <t>4.2.2.1</t>
  </si>
  <si>
    <t>4.2.2.2</t>
  </si>
  <si>
    <t>Enter a percentage in relevant cells as applicable (The fee percentages are to cover for all costs for which there are no cost components in the schedule of cost components.)</t>
  </si>
  <si>
    <t xml:space="preserve">Schedule Ref 15 </t>
  </si>
  <si>
    <t xml:space="preserve"> Year 1</t>
  </si>
  <si>
    <t xml:space="preserve"> Year 3</t>
  </si>
  <si>
    <t xml:space="preserve"> Year 4</t>
  </si>
  <si>
    <t xml:space="preserve"> Year 5</t>
  </si>
  <si>
    <t xml:space="preserve"> Year 6</t>
  </si>
  <si>
    <t xml:space="preserve"> Year 7</t>
  </si>
  <si>
    <t xml:space="preserve"> Year 8</t>
  </si>
  <si>
    <t>4.3.1.2</t>
  </si>
  <si>
    <t>Annex 20</t>
  </si>
  <si>
    <t>Schedule Ref 23, 24 &amp; 48</t>
  </si>
  <si>
    <t>Key Personnel</t>
  </si>
  <si>
    <t>Staffing levels</t>
  </si>
  <si>
    <t>Command and Control process</t>
  </si>
  <si>
    <t>Liaison and Arrangements</t>
  </si>
  <si>
    <t>Winter decision making</t>
  </si>
  <si>
    <t>Operational considerations - Advanced Planning</t>
  </si>
  <si>
    <t>Fog</t>
  </si>
  <si>
    <t>High temperatures</t>
  </si>
  <si>
    <t>Other Severe Weather Duties (including but not limited to the following items)</t>
  </si>
  <si>
    <t>Operational considerations - High winds</t>
  </si>
  <si>
    <t>Schedule Ref 13, 58</t>
  </si>
  <si>
    <t>Schedule Ref 61</t>
  </si>
  <si>
    <t>Data source</t>
  </si>
  <si>
    <t>Management and non-chargeable Directors</t>
  </si>
  <si>
    <t>4.8.4</t>
  </si>
  <si>
    <t>4.8.5</t>
  </si>
  <si>
    <t>4.8.6</t>
  </si>
  <si>
    <t>Premises Management</t>
  </si>
  <si>
    <t xml:space="preserve">Manage the Clients premises </t>
  </si>
  <si>
    <t>4.4.2</t>
  </si>
  <si>
    <t xml:space="preserve">Health and Safety </t>
  </si>
  <si>
    <t>Confidentiality, Security and Conflict of Interest</t>
  </si>
  <si>
    <t>Sustainability</t>
  </si>
  <si>
    <t>1.3.10</t>
  </si>
  <si>
    <t>NOT USED</t>
  </si>
  <si>
    <t>5 &amp; 11</t>
  </si>
  <si>
    <t>Scope reference</t>
  </si>
  <si>
    <t>9.1.1 &amp; 9.1.3</t>
  </si>
  <si>
    <t>2.1.9.1</t>
  </si>
  <si>
    <t>2.1.9.2</t>
  </si>
  <si>
    <t>2.1.9.3</t>
  </si>
  <si>
    <t>2.1.9.4</t>
  </si>
  <si>
    <t>2.1.9.5</t>
  </si>
  <si>
    <t>2.1.9.6</t>
  </si>
  <si>
    <t>2.1.9.7</t>
  </si>
  <si>
    <t>2.1.9.8</t>
  </si>
  <si>
    <t>2.1.9.9</t>
  </si>
  <si>
    <t>2.1.9.10</t>
  </si>
  <si>
    <t>2.1.9.11</t>
  </si>
  <si>
    <t>2.1.9.12</t>
  </si>
  <si>
    <t>2.1.9.13</t>
  </si>
  <si>
    <t>2.1.9.14</t>
  </si>
  <si>
    <t>Vehicles and Plant (excluding Winter Fleet maintenance and Brine Production Plant which falls under Maintain winter fleet and Maintain saturator)</t>
  </si>
  <si>
    <t>Schedule Ref 34</t>
  </si>
  <si>
    <t>Schedule 56 &amp; 57</t>
  </si>
  <si>
    <t>Materials, storage and vehicles (excluding Salt Management in 2.1.2 and Manage brine in 2.1.6)</t>
  </si>
  <si>
    <t>Schedule Ref 34, 64</t>
  </si>
  <si>
    <r>
      <t xml:space="preserve">Schedule Ref 50, 51, 52, 53, 54, 55, 56, </t>
    </r>
    <r>
      <rPr>
        <sz val="16"/>
        <rFont val="Arial"/>
        <family val="2"/>
      </rPr>
      <t>57 and 62.</t>
    </r>
  </si>
  <si>
    <t>Incident response (attend, 3rd party reporting and advise repair) and Green Claims</t>
  </si>
  <si>
    <t>The full form of the abbreviations used in column T (Summary Spreadsheet) are as below:
no = number, m = linear metre, km = kilometre, m2 = metres square</t>
  </si>
  <si>
    <t>4.5.8</t>
  </si>
  <si>
    <t>4.5.9</t>
  </si>
  <si>
    <t>4.5.10</t>
  </si>
  <si>
    <t>Fee Percentage</t>
  </si>
  <si>
    <t>Fee Percentage buildup</t>
  </si>
  <si>
    <r>
      <t>Total Fee %</t>
    </r>
    <r>
      <rPr>
        <sz val="18"/>
        <rFont val="Arial"/>
        <family val="2"/>
      </rPr>
      <t xml:space="preserve"> (The fee in cell C38 is applied to all works; the fees in cell C38 should be the same as the fees in Schedule B and C)</t>
    </r>
  </si>
  <si>
    <t>Supplier to complete and submit this schedule (any supporting information as required) in accordance with the requirements set out in the Instructions for Tenderers.</t>
  </si>
  <si>
    <t>Year 3</t>
  </si>
  <si>
    <t>Year 4</t>
  </si>
  <si>
    <t>Year 5</t>
  </si>
  <si>
    <t>Year 6</t>
  </si>
  <si>
    <t>Year 7</t>
  </si>
  <si>
    <t>Year 8</t>
  </si>
  <si>
    <t>For all items where required please complete the output columns with the quantity relevant to the unit of measure in column T (Summary Spreadsheet). e.g. 2,000 m2 ( unit in column T of Summary Spreadsheet) per shift, or 10 no ( unit in column T of Summary Spreadsheet) per hour, 50 m3 per hour. For each item, the output remains consistent in all the years.</t>
  </si>
  <si>
    <t>Tenderers should build up from first principle individual rates and lump sums using the detailed resource schedule Lump Sum Resource Schedule - table 9.6 and Schedule of Rate Resource Schedule  - table 9.7 or their estimating software. Where estimating software is used it must follow the requirements and include the same level of detail as identified in Table 9.6 and Table 9.7. The lump sums / rates from the Resource Schedules should be used to price Schedule A, Schedule B and Schedule C. The lump sums / rates entered in the Schedules A, Schedule B and Schedule C must factually correspond with the respective buildup in Tables 9.6 and 9.7.</t>
  </si>
  <si>
    <t>Schedule Reference
(Refer to Cost Reimbursable Table in the Price List)</t>
  </si>
  <si>
    <t>CONTENTS AMENDMENT SHEET</t>
  </si>
  <si>
    <t>Ancillary items (PCDs, siphons, trash screens, penstocks)</t>
  </si>
  <si>
    <t>Swales</t>
  </si>
  <si>
    <t>4.3.11.1</t>
  </si>
  <si>
    <t>Undertake a grass cut of the swale to maintain the grass sward between 100mm and 200mm in height</t>
  </si>
  <si>
    <t>4.3.11.2</t>
  </si>
  <si>
    <t>4.3.12</t>
  </si>
  <si>
    <t>Basins</t>
  </si>
  <si>
    <t>Undertake a grass cut of the grassed areas of the basin to maintain the grass sward between 100mm and 200mm in height</t>
  </si>
  <si>
    <t>4.3.13</t>
  </si>
  <si>
    <t>Grassed surface water channel</t>
  </si>
  <si>
    <t>Undertake a grass cut of all areas of the grassed surface water drainage system to maintain the grass sward at a maximum of 75mm in height</t>
  </si>
  <si>
    <t>4.3.14</t>
  </si>
  <si>
    <t>Reservoir pavements for drainage attenuation (with pervious surface)</t>
  </si>
  <si>
    <t>4.3.15</t>
  </si>
  <si>
    <t>Wetlands for drainage purposes (Wetlands for habitat are covered in Asset type 3000)</t>
  </si>
  <si>
    <t>Marker Posts</t>
  </si>
  <si>
    <t>Unswitched Lamps (CDM-T, CDO, SON/T, CPO, MCF/U, MBF/U)</t>
  </si>
  <si>
    <t>SWITCHED lamps (GLS)</t>
  </si>
  <si>
    <t>1500 - Roadside technology</t>
  </si>
  <si>
    <t>3000 - Landscape and ecology</t>
  </si>
  <si>
    <t>Maintain and preserve CCTV camera operational visibility splays</t>
  </si>
  <si>
    <t>Maintain and preserve road users visibility of road traffic signs and signals</t>
  </si>
  <si>
    <t>Remove obstructions and maintain vegetation to provide safe access to an use of footways, cycle tracks, bridleways, footpaths and paved pedestrian areas</t>
  </si>
  <si>
    <t>Undertake amenity cut of amenity grass areas, including gate way features, village verges and special landscape features</t>
  </si>
  <si>
    <t>Undertake 2m wide swathe cut of all highway verges to ensure strip remains unobstructed by vegetation throughout the year (in addition to visibility splay maintenance)</t>
  </si>
  <si>
    <t>Grass cut the central reserve</t>
  </si>
  <si>
    <t>Injurious weeds</t>
  </si>
  <si>
    <t>Maintain affected property to control the spread or increase of identified instances of injurious weeds</t>
  </si>
  <si>
    <t>Invasive plant species</t>
  </si>
  <si>
    <t>Maintain affected property to control the spread or increase of identified instances of invasive plant species</t>
  </si>
  <si>
    <t>Heath and moorland</t>
  </si>
  <si>
    <t>Maintain habitat integrity, including removal of scrub encroachment and tree saplings throughout</t>
  </si>
  <si>
    <t>Conservation grassland / wildflower grassland</t>
  </si>
  <si>
    <t>Maintain habitat integrity, including removal of scrub encroachment and undesirable weed species</t>
  </si>
  <si>
    <t>Rock scree</t>
  </si>
  <si>
    <t>Removal of scrub encroachment</t>
  </si>
  <si>
    <t>Woodlands and trees, including veteran trees</t>
  </si>
  <si>
    <t>Maintain habitat integrity, including removal of undesirable species</t>
  </si>
  <si>
    <t>Verges, non-paved central reservations and amenity grass areas, including gate way features, village verges and special landscape features</t>
  </si>
  <si>
    <t>Litter pick to maintain to grade A</t>
  </si>
  <si>
    <t>Toilet blocks</t>
  </si>
  <si>
    <t>Clean and maintain toilet blocks</t>
  </si>
  <si>
    <t>4.3.14.1</t>
  </si>
  <si>
    <t>4.3.14.2</t>
  </si>
  <si>
    <t>4.3.16</t>
  </si>
  <si>
    <t>2200 - Tunnels</t>
  </si>
  <si>
    <t>Remove toxic, corrosive and flammable deposits and maintain light reflectance</t>
  </si>
  <si>
    <t>Electrical testing</t>
  </si>
  <si>
    <t>Tunnel surfaces</t>
  </si>
  <si>
    <t>Electrical components</t>
  </si>
  <si>
    <t>Balancing / attenuation ponds</t>
  </si>
  <si>
    <t>Cycle isolation valves</t>
  </si>
  <si>
    <t>4.8.2</t>
  </si>
  <si>
    <t>4.8.3</t>
  </si>
  <si>
    <t>4.8.4.1</t>
  </si>
  <si>
    <t>4.8.4.2</t>
  </si>
  <si>
    <t>4.8.4.3</t>
  </si>
  <si>
    <t>4.8.5.1</t>
  </si>
  <si>
    <t>4.8.5.2</t>
  </si>
  <si>
    <t>4.8.5.3</t>
  </si>
  <si>
    <t>4.8.7</t>
  </si>
  <si>
    <t>4.8.8</t>
  </si>
  <si>
    <t>4.8.9</t>
  </si>
  <si>
    <t>4.8.10</t>
  </si>
  <si>
    <t>4.8.11</t>
  </si>
  <si>
    <t>4.8.12</t>
  </si>
  <si>
    <t>4.8.13</t>
  </si>
  <si>
    <t>4.8.14</t>
  </si>
  <si>
    <t>4.8.15</t>
  </si>
  <si>
    <t>4.8.16</t>
  </si>
  <si>
    <t>4.8.17</t>
  </si>
  <si>
    <t>Trim hedgerows, maintain and preserve clear carriageway width, sight lines and stopping distance, including junctions, access points, curves and bends</t>
  </si>
  <si>
    <t>4.8.6.1</t>
  </si>
  <si>
    <t>4.8.6.2</t>
  </si>
  <si>
    <t>Remove obstructions and/or maintain vegetation to facilitate safe use of customer facilities. This includes but not limited to emergency roadside telephones and emergency refuge areas.</t>
  </si>
  <si>
    <t>Remove vegetation affecting the stability, integrity or operation of structures or other affected property assets.</t>
  </si>
  <si>
    <t>4.9.5</t>
  </si>
  <si>
    <t>4.9.8</t>
  </si>
  <si>
    <t>Weed spray along Filter Drain and Combined carrier and Filter drain</t>
  </si>
  <si>
    <t>Clear weed / vegetation growth, remove any litter, debris and sediment that could impair operation</t>
  </si>
  <si>
    <t>Clean all marker post faces and reference numbers</t>
  </si>
  <si>
    <t>4.3.15.1</t>
  </si>
  <si>
    <t>4.3.15.2</t>
  </si>
  <si>
    <t>4.3.17</t>
  </si>
  <si>
    <t>Clear weed / vegetation growth, remove any litter, debris and sediment that could impair operation prior to grass cutting</t>
  </si>
  <si>
    <t>Cleaning (high pressure rotating water jets and powerful suction to recover disturbed silt) reservoir pavements for drainage attenuation (with pervious surface)</t>
  </si>
  <si>
    <t xml:space="preserve">Clear all material that could impair operation and ensure fit for operation </t>
  </si>
  <si>
    <t>Total Interventions per year</t>
  </si>
  <si>
    <t>Remove obstructions and / or maintain vegetation to facilitate safe access for inspection and maintenance of feeder pillars and technology equipment</t>
  </si>
  <si>
    <t>Hedgerows (General)</t>
  </si>
  <si>
    <t>Grassland (Open Grassland)</t>
  </si>
  <si>
    <t>Shrubs (General)</t>
  </si>
  <si>
    <t>Shrubs (Ornamental)</t>
  </si>
  <si>
    <t>Hedgerows (Habitat)</t>
  </si>
  <si>
    <t>4.6.1.1</t>
  </si>
  <si>
    <t>4.6.1.2</t>
  </si>
  <si>
    <t>APTR Telephones</t>
  </si>
  <si>
    <t>Emergency Roadside Telephone (ERT)</t>
  </si>
  <si>
    <t>Environmental Sensor Stations (ESS)</t>
  </si>
  <si>
    <t>Clean telephone internally and externally</t>
  </si>
  <si>
    <t>Test and calibrate sites pre-winter season and mid-winter season</t>
  </si>
  <si>
    <t>4.6.6</t>
  </si>
  <si>
    <t>Meteorological sites</t>
  </si>
  <si>
    <t>Clean fog sensors</t>
  </si>
  <si>
    <t>4.6.7</t>
  </si>
  <si>
    <t>4.6.8</t>
  </si>
  <si>
    <t>Fixed Text Message Signs</t>
  </si>
  <si>
    <t>Remotely Operated Temporary Traffic Management Signs</t>
  </si>
  <si>
    <t>4.6.8.1</t>
  </si>
  <si>
    <t>4.6.8.2</t>
  </si>
  <si>
    <t>4.6.8.3</t>
  </si>
  <si>
    <t>Change Batteries</t>
  </si>
  <si>
    <t>Inspect and clean battery connectors</t>
  </si>
  <si>
    <t>Clean sign face</t>
  </si>
  <si>
    <t>4.6.9</t>
  </si>
  <si>
    <t>Midas outstations and detectors</t>
  </si>
  <si>
    <t>Optimisation of MIDAS detectors (loops and radar) in accordance with MCH 2584 [Ref 11.N]</t>
  </si>
  <si>
    <t>4.6.10</t>
  </si>
  <si>
    <t>Road Traffic Signals (RAG)</t>
  </si>
  <si>
    <t>Check alignment and condition of site and operation of any rotating tactile devices</t>
  </si>
  <si>
    <t>4.6.10.1</t>
  </si>
  <si>
    <t>4.6.10.2</t>
  </si>
  <si>
    <t>4.6.11</t>
  </si>
  <si>
    <t>Ramp Metering Traffic Light Signals</t>
  </si>
  <si>
    <t>Check alignment and condition of site</t>
  </si>
  <si>
    <t>4.6.12</t>
  </si>
  <si>
    <t>Electrical supplies, components and distribution cables</t>
  </si>
  <si>
    <t>Inspection and Test network in accordance with BS7671</t>
  </si>
  <si>
    <t>RCD operation and visual inspection of cable terminations</t>
  </si>
  <si>
    <t>4.6.12.1</t>
  </si>
  <si>
    <t>4.6.12.2</t>
  </si>
  <si>
    <t>Quantity</t>
  </si>
  <si>
    <t xml:space="preserve">Check all Road Restraint System </t>
  </si>
  <si>
    <t>Tighten or replace screws and bolts and re-tension Road Restraint System requiring re-tensioning.</t>
  </si>
  <si>
    <t>4.3.16.1</t>
  </si>
  <si>
    <t>4.3.16.2</t>
  </si>
  <si>
    <t>4.3.18</t>
  </si>
  <si>
    <t>Remove accumulated silt  in wetlands (drainage purposes) that could impair operation</t>
  </si>
  <si>
    <t>Maintain design requirements / amenity function</t>
  </si>
  <si>
    <t>Inspection and test in accordance with TD 101 [Ref 43.N]</t>
  </si>
  <si>
    <t>The quantity for Total Interventions per year is based on the asset quantity multiplied by the frequency as specified in RLOS and Annex 20 for Intelligence Led, Baseline and Annex 20 interventions.</t>
  </si>
  <si>
    <t>4.8.3.1</t>
  </si>
  <si>
    <t>4.8.3.2</t>
  </si>
  <si>
    <t>4.8.3.3</t>
  </si>
  <si>
    <t>CCTV HSM cameras, including but not limited to camera housing and associated cabling</t>
  </si>
  <si>
    <t>CCTV mast ancillary equipment, Including but not limited to associated cabling, winch systems, pan/tilt/zoom mechanisms and mountings associated with ANPR cameras and CCTV (PTZ and fixed AID) cameras</t>
  </si>
  <si>
    <t xml:space="preserve">Re-fill washer fluid bottles in Hard Shoulder camera cabinet and clean camera housing front screen using wash/wipe system </t>
  </si>
  <si>
    <t>Manual clean camera housing front screen if wash/wipe system is not installed</t>
  </si>
  <si>
    <t xml:space="preserve">Inspection of mast ropes and winch mechanism and the condition thereof </t>
  </si>
  <si>
    <t>Greasing of winch assembly to manufacturers recommendations</t>
  </si>
  <si>
    <t xml:space="preserve">Check mast breaking system </t>
  </si>
  <si>
    <t>18.11.1</t>
  </si>
  <si>
    <t>Check, clean and grease motor assemblies</t>
  </si>
  <si>
    <t>Customer and Stakeholder Liaison</t>
  </si>
  <si>
    <t>Quality Management, Performance Management and Continual Improvement</t>
  </si>
  <si>
    <t>Treatment of weeds, remove scattered aggregate from carriageway and reprofile gravel bed</t>
  </si>
  <si>
    <t>18.9.2</t>
  </si>
  <si>
    <t>4.2.3</t>
  </si>
  <si>
    <t>Arrester beds</t>
  </si>
  <si>
    <t>Summary, Mobilisation, Year 1 to Year 8</t>
  </si>
  <si>
    <t>4 &amp; 12</t>
  </si>
  <si>
    <t>7 &amp; 23</t>
  </si>
  <si>
    <t>13, 14 &amp; 15</t>
  </si>
  <si>
    <t>19.2.1 &amp; 19.2.2</t>
  </si>
  <si>
    <t>20.1 and 20.2</t>
  </si>
  <si>
    <t>18.3.1</t>
  </si>
  <si>
    <t>18.4.1</t>
  </si>
  <si>
    <t>18.7.1</t>
  </si>
  <si>
    <t>18.8.1</t>
  </si>
  <si>
    <t>18.12.1</t>
  </si>
  <si>
    <t>18.14.1</t>
  </si>
  <si>
    <t>Commercial Management  and Contract Plan</t>
  </si>
  <si>
    <t xml:space="preserve">400 - Road Restraint System </t>
  </si>
  <si>
    <t>Road restraint system, and all barrier systems (excluding concrete barriers)</t>
  </si>
  <si>
    <t>RRS - Tensioned Corrugated Beam (includes barrier length, transitions and Terminals)</t>
  </si>
  <si>
    <t>RRS - Wire Rope Safety Barrier (includes barrier length, transitions and Terminals)</t>
  </si>
  <si>
    <t>Gully Emptying, including clearing aprons, covers and obstructions</t>
  </si>
  <si>
    <t>Clear gully aprons, covers and obstructions</t>
  </si>
  <si>
    <t>Clearing, rodding, low pressure / high volume jetting and proving Combined Kerb and Drainage System</t>
  </si>
  <si>
    <t>Clearing, rodding, jetting and proving Linear Drainage Channels (slot drains)</t>
  </si>
  <si>
    <t>Remove debris, obstructions and sweep formed concrete drainage channel (concrete 'V' channel)</t>
  </si>
  <si>
    <t xml:space="preserve">Clear weed/vegetation growth and debris, clear, recut drainage Grip inlet and non piped drainage Grip </t>
  </si>
  <si>
    <t>Clear weed/vegetation growth and debris clearing, rodding, jetting and proving of drainage Grip inlet and piped drainage Grip</t>
  </si>
  <si>
    <t>Clear weed/vegetation growth and debris, clear, recut Counterfort drains</t>
  </si>
  <si>
    <t>Clear weed / vegetation growth around frames, clear,  empty silt and debris from Catch Pits</t>
  </si>
  <si>
    <t>Clear ditches by removing all material that could impair operation (weed / vegetation growth, silt, debris/rubbish, or eroded banks where present that impede flow and impair operation)</t>
  </si>
  <si>
    <t>Clear outfalls by removing all material that could impair operation (Headwalls, Pipe outfall)</t>
  </si>
  <si>
    <t>Clear weed / vegetation growth, around frames, clear, empty trapped material from Interceptors</t>
  </si>
  <si>
    <t>Clear manholes by removing all material that could impair operation (overgrown vegetation / weed, silt, debris / rubbish)</t>
  </si>
  <si>
    <t>De-silt and remove all material that could impair operation (silt, weed / vegetation growth, debris / rubbish, eroded bank material restricting the free flow of water through the culvert)</t>
  </si>
  <si>
    <t xml:space="preserve">Edge scrape, clear weed / vegetation growth, cut back to remove build up of material from edge of carriage way through to filter material (Filter Drain and Combined carrier and Filter drain) that could impair operation </t>
  </si>
  <si>
    <t>4.4.3</t>
  </si>
  <si>
    <t>SWITCHED Lamps (PL-L, PL-S, SOX)</t>
  </si>
  <si>
    <t>UNSWITCHED Lamps (PL-L, PL-S, SOX)</t>
  </si>
  <si>
    <t>UNSWITCHED lamps (GLS)</t>
  </si>
  <si>
    <t>4.5.5</t>
  </si>
  <si>
    <t>4.5.6</t>
  </si>
  <si>
    <t>4.5.7</t>
  </si>
  <si>
    <t>Lighting columns (&lt;20m in height)</t>
  </si>
  <si>
    <t>LED for road lighting</t>
  </si>
  <si>
    <t>LED for illuminated signs and bollards</t>
  </si>
  <si>
    <t>Bulk clean</t>
  </si>
  <si>
    <t>Clean translucent surfaces</t>
  </si>
  <si>
    <t>Structural testing from 15 years old</t>
  </si>
  <si>
    <t>Intelligence Led</t>
  </si>
  <si>
    <t>Baseline</t>
  </si>
  <si>
    <t>Interventions (per year)</t>
  </si>
  <si>
    <t>Baseline Frequency</t>
  </si>
  <si>
    <t>4.9</t>
  </si>
  <si>
    <t>4.9.1</t>
  </si>
  <si>
    <t>4.9.2</t>
  </si>
  <si>
    <t>4.9.3</t>
  </si>
  <si>
    <t>4.9.4</t>
  </si>
  <si>
    <t>4.9.6</t>
  </si>
  <si>
    <t>4.9.7</t>
  </si>
  <si>
    <t>5</t>
  </si>
  <si>
    <t>5.1</t>
  </si>
  <si>
    <t>5.1.1</t>
  </si>
  <si>
    <t>Culverts</t>
  </si>
  <si>
    <t>SWITCHED lamps (CDM-T, CDO, SON/T, CPO, MCF/U, MBF/U)</t>
  </si>
  <si>
    <t>Network cabling and electrical components including feeder pillars</t>
  </si>
  <si>
    <t>Operational considerations - Heavy rain (excluding ref 56 &amp; 57 in the Cost Reimbursable Table of the Price List)</t>
  </si>
  <si>
    <t>PTZ Cameras</t>
  </si>
  <si>
    <t>4.7.3</t>
  </si>
  <si>
    <t>4.7.1</t>
  </si>
  <si>
    <t>4.7.2</t>
  </si>
  <si>
    <t>Clean camera lens</t>
  </si>
  <si>
    <t>4.7.3.1</t>
  </si>
  <si>
    <t>4.7.3.2</t>
  </si>
  <si>
    <t>Check camera functionality</t>
  </si>
  <si>
    <t>4.7.3.3</t>
  </si>
  <si>
    <t>Check data and power supply cables</t>
  </si>
  <si>
    <t>4.3.9</t>
  </si>
  <si>
    <t>4.3.10</t>
  </si>
  <si>
    <t>4.6.2.1</t>
  </si>
  <si>
    <t>4.6.2.2</t>
  </si>
  <si>
    <t>4.6.2.3</t>
  </si>
  <si>
    <t>4.3.11</t>
  </si>
  <si>
    <t>Jun 2021 - May 2022</t>
  </si>
  <si>
    <t>Jun 2022 - May 2023</t>
  </si>
  <si>
    <t>Jun 2023 - May 2024</t>
  </si>
  <si>
    <t>Jun 2024 - May 2025</t>
  </si>
  <si>
    <t>Jun 2025 - May 2026</t>
  </si>
  <si>
    <t>Jun 2026 - May 2027</t>
  </si>
  <si>
    <t>Jun 2027 - May 2028</t>
  </si>
  <si>
    <t>December</t>
  </si>
  <si>
    <t>January</t>
  </si>
  <si>
    <t>February</t>
  </si>
  <si>
    <t>June</t>
  </si>
  <si>
    <t>July</t>
  </si>
  <si>
    <t>August</t>
  </si>
  <si>
    <t>September</t>
  </si>
  <si>
    <t>October</t>
  </si>
  <si>
    <t>November</t>
  </si>
  <si>
    <t>Dec 2020 - Jun 2021</t>
  </si>
  <si>
    <r>
      <t>Jun 2028 -</t>
    </r>
    <r>
      <rPr>
        <b/>
        <strike/>
        <sz val="16"/>
        <rFont val="Arial"/>
        <family val="2"/>
      </rPr>
      <t xml:space="preserve"> </t>
    </r>
    <r>
      <rPr>
        <b/>
        <sz val="16"/>
        <rFont val="Arial"/>
        <family val="2"/>
      </rPr>
      <t>Jun 2029</t>
    </r>
  </si>
  <si>
    <t>CCTV PTZ cameras</t>
  </si>
  <si>
    <t>4.6.13</t>
  </si>
  <si>
    <t>4.6.13.1</t>
  </si>
  <si>
    <t>4.6.13.2</t>
  </si>
  <si>
    <t>4.6.13.3</t>
  </si>
  <si>
    <t>Complete cells in this colour (colour as in Cell D19 of this worksheet) and unlocked cells only, please do not leave any cells blank, enter a value or 0 (Zero) or information as applicable.</t>
  </si>
  <si>
    <t>Complete cells in this colour only (as in Cell D28 of this worksheet), please do not leave any cells blank, enter a value or 0 (Zero)</t>
  </si>
  <si>
    <t>IAMIS</t>
  </si>
  <si>
    <t>Includes Crash Cushion, End Terminal, Hand Rail, VRS (ex concrete), Carriageway gates</t>
  </si>
  <si>
    <t>The length was calculated from start mp sum and end mp sum</t>
  </si>
  <si>
    <t>Total length of wire rope safety VRS only (excluding concrete)</t>
  </si>
  <si>
    <t>N/A</t>
  </si>
  <si>
    <t>NA</t>
  </si>
  <si>
    <t>HADDMS</t>
  </si>
  <si>
    <t xml:space="preserve">Filtered ITEM_TY_CO for GU and GY </t>
  </si>
  <si>
    <t xml:space="preserve">Total length of CK item types
</t>
  </si>
  <si>
    <t xml:space="preserve">Total length of LI item types
</t>
  </si>
  <si>
    <t xml:space="preserve">Total length of CH and EC item types. Filtered Materials heading for CO and CS.
</t>
  </si>
  <si>
    <t xml:space="preserve">Number of item type GP 
</t>
  </si>
  <si>
    <t xml:space="preserve">Number of item type GI.
</t>
  </si>
  <si>
    <t xml:space="preserve">Number of numbererfort drains (item type CD)
</t>
  </si>
  <si>
    <t xml:space="preserve">Total length of ditches (item type DI)
</t>
  </si>
  <si>
    <t>ASC data &amp; HADDMS</t>
  </si>
  <si>
    <t xml:space="preserve">Number of interceptors from ASC, plus Oil separators from HADDMS (filter item type OS)
</t>
  </si>
  <si>
    <t>Number of manholes (item type MH)</t>
  </si>
  <si>
    <t xml:space="preserve">Number of culverts (item type CU). PIPE-DIA field filtered to show only diameters &lt;0.9m
</t>
  </si>
  <si>
    <t xml:space="preserve">Total length of filter drains (item type FD, ND and CF)
</t>
  </si>
  <si>
    <t xml:space="preserve"> Total length of filter drains (item type FD, ND and CF)
</t>
  </si>
  <si>
    <t>ASC</t>
  </si>
  <si>
    <t>Total number of balancing ponds excluding private ponds and duplicates</t>
  </si>
  <si>
    <t xml:space="preserve">2 pumping stations + number of Screens &amp; Penstocks from HADDMS </t>
  </si>
  <si>
    <t xml:space="preserve">Total area of basins (item code IB and DP). 
</t>
  </si>
  <si>
    <t>Total area of basins (item code IB and DP).</t>
  </si>
  <si>
    <t xml:space="preserve">NA
</t>
  </si>
  <si>
    <t xml:space="preserve">Number of signs with area less 5m2 (including those with no width/length) + mechanical signs
Filtered to exclude Gantries 
</t>
  </si>
  <si>
    <t xml:space="preserve">Number of signs with area greater than 5m2
Filtered to exclude Gantries
</t>
  </si>
  <si>
    <t xml:space="preserve">List of structures and filtered for Sign/Gantry only.
</t>
  </si>
  <si>
    <t>Number of marker posts from MKRM</t>
  </si>
  <si>
    <t>Number of bollards (Excluding those covered under 4.5.8)</t>
  </si>
  <si>
    <t>EPS</t>
  </si>
  <si>
    <t>Filter by switch type: select blanks, CDCD and IDCD 
Filter by lamp type: (PL-C, PL-L, PL-S)
Ensure migration has been filtered to remove 1.</t>
  </si>
  <si>
    <t>Filter by switch type: select 24hr.
Filter by lamp type: (PL-C, PL-L, PL-S)
Ensure migration has been filtered to remove 1.</t>
  </si>
  <si>
    <t>Filter by switch type: select blanks, CDCD and IDCD , Filter by lamp type: CDM-T, CDO, SON/T, CPO)
Ensure migration has been filtered to remove 1.</t>
  </si>
  <si>
    <t>Filter by switch type: select 24hr.
Filter by lamp type: CDM-T, CDO, SON/T, CPO) 
Includes SON
Ensure migration has been filtered to remove 1.</t>
  </si>
  <si>
    <t>Excludes LED for high masts
Exclude LS, HM and FP
Includes SOX, MBF and MCF
Ensure migration has been filtered to remove 1.</t>
  </si>
  <si>
    <t>Asset type (LS) and lamp type (LED) lamps (Excludes Bollards for now)
Ensure migration has been filtered to remove 1. in EPS data.  
Number of illuminated bollards.</t>
  </si>
  <si>
    <t>Total number of light assets</t>
  </si>
  <si>
    <t>Number of lighting columns under 20m (filtered mounting height column for heights under 20m and filtered out N/A and UNKNOWNS).
Ensure migration has been filtered to remove 1.</t>
  </si>
  <si>
    <t>ServiceNow</t>
  </si>
  <si>
    <t>Number of CCTV HSM cameras</t>
  </si>
  <si>
    <t>TPMS &amp; other tech systems</t>
  </si>
  <si>
    <t>TPMS</t>
  </si>
  <si>
    <t>Number of CCTV mast ancillary equipment</t>
  </si>
  <si>
    <t>Number of APTR Telephones</t>
  </si>
  <si>
    <t>CMDTE &amp; Regional Input</t>
  </si>
  <si>
    <t>Number of Emergency Roadside Telephone (ERT)</t>
  </si>
  <si>
    <t>Number of Environmental Sensor Stations (ESS)</t>
  </si>
  <si>
    <t>ServiceNow &amp; Regional Input</t>
  </si>
  <si>
    <t>Number of Meteorological sites</t>
  </si>
  <si>
    <t>Number of Fixed Text Message Signs</t>
  </si>
  <si>
    <t>Regional Input</t>
  </si>
  <si>
    <t>Number of ROTTMs</t>
  </si>
  <si>
    <t>HATMS</t>
  </si>
  <si>
    <t>Number of MIDAS outstations and detectors</t>
  </si>
  <si>
    <t>Number of Signals</t>
  </si>
  <si>
    <t>Number of components</t>
  </si>
  <si>
    <t xml:space="preserve">Number of PTZ CCTV cameras </t>
  </si>
  <si>
    <t>EnVIS</t>
  </si>
  <si>
    <t xml:space="preserve">Total length of verge multiplied by maintained width. Assume only 10% requires cutting. </t>
  </si>
  <si>
    <t>Number of CCTVs</t>
  </si>
  <si>
    <t>IAMIS &amp; TPMS</t>
  </si>
  <si>
    <t xml:space="preserve">Number of mechanical signs, VAS, Traffic Signs, Safety Bollards, Marker Posts, Traffic Signals </t>
  </si>
  <si>
    <t>Number of lit signs EPS data.Filter for LS.</t>
  </si>
  <si>
    <t>Number of individual feeder pillar IDs
Number of technology equipment (CCTV roadside equipment and CCTV mast ancillary equipment)</t>
  </si>
  <si>
    <t xml:space="preserve">Total area of bridleways [No bridleways], footways, combined footways and cycle tracks, cycle tracks </t>
  </si>
  <si>
    <t>EnvIS</t>
  </si>
  <si>
    <t>Sum of length x 2m x 90%  - to avoid duplication.</t>
  </si>
  <si>
    <t>Total area of central reserve filtered for grass only.</t>
  </si>
  <si>
    <t>Tech systems &amp; HAPMS</t>
  </si>
  <si>
    <t>Number of ERTs and Refuge areas</t>
  </si>
  <si>
    <t>IAMIS Structures</t>
  </si>
  <si>
    <t>Number of structures from the following: 
Area 12 NI 1.14.1 List of Structures inc Insp dates Rev 0
Area 12 NI 1.14.2 Additional Structures
Area 12 NI 1.14.10 List of Structures Owned By Others</t>
  </si>
  <si>
    <t xml:space="preserve">ENVIS_species </t>
  </si>
  <si>
    <t>ENVIS_Land_Grass</t>
  </si>
  <si>
    <t>ASC - SSSI Management Plans</t>
  </si>
  <si>
    <t xml:space="preserve">Total area of SSSIs  </t>
  </si>
  <si>
    <t xml:space="preserve">Total length of hedges x 1m 
</t>
  </si>
  <si>
    <t>HAPMS</t>
  </si>
  <si>
    <t>Total Carriageway Length of motorways only , incl. A1M, multiplied by the (Number of permenant lanes * assumed lane width).</t>
  </si>
  <si>
    <t>HAPMS &amp; IAMIS</t>
  </si>
  <si>
    <t xml:space="preserve">HAPMS: Hard Shoulder and Hard strip (multiplied by assumed width). 
IAMIS: Total area of footways on motorway sections only (incl. A1M), cycletracks and combined foot and cycle tracks. 
</t>
  </si>
  <si>
    <t xml:space="preserve">IAMIS: Central Reserve data filtered for Asphalt, Blocks, Concrete and Other surface material on motorway sections only (incl. A1M)
Note: It is assumed 'Other' surface material type is within the paved category. </t>
  </si>
  <si>
    <t>IAMIS &amp; HAPMS</t>
  </si>
  <si>
    <t>IAMIS: Central Islands data filtered for motorway sections only (incl. A1M). 
HAPMS: Lay-by data filtered for motorway sections only (incl. A1M).
Slip road verges are covered under verges.</t>
  </si>
  <si>
    <t>EnvIS &amp; IAMIS</t>
  </si>
  <si>
    <t xml:space="preserve">IAMIS: Central Reserve total area (length from chainage mulitplied by width) of surface type GRASS and GRAVEL  on motorway sections only, incl. A1M.
Total area of verges (length from chainage multiplied by maintained width) on motorway sections only, incl. A1M.
EnvIS:
Total area (Area column) of Land Grass filtered to include Area 12 codes only on motorway sections (incl. A1M) and Amenity Grass (code 1) in GRASS_TYPE
</t>
  </si>
  <si>
    <t xml:space="preserve">Land Grass filtered to Area 12 codes and motorway sections only, incl. A1M. Filtered to include Open Grassland only (code 5).
</t>
  </si>
  <si>
    <t>None</t>
  </si>
  <si>
    <t xml:space="preserve">Filtered ITEM_TY_CO for GU and GY
</t>
  </si>
  <si>
    <t xml:space="preserve">Number of catch pits 
</t>
  </si>
  <si>
    <t xml:space="preserve">Number of Outfalls (item type OU, OF)
</t>
  </si>
  <si>
    <t>Tech systems</t>
  </si>
  <si>
    <t>EPS &amp; tech systems</t>
  </si>
  <si>
    <t>Filtered for Ragwort (within Unique ID, Description, UNSPEC or Latin)</t>
  </si>
  <si>
    <t>Filtered for Giant Hogweed / Himalayan Balsam / Japanese Knotweed (within Unique ID, Description, UNSPEC or Latin)</t>
  </si>
  <si>
    <t xml:space="preserve">Filtered for Open Grassland 
</t>
  </si>
  <si>
    <t xml:space="preserve">Filtered for heath and moorland
</t>
  </si>
  <si>
    <t xml:space="preserve">Filtered for Species Rich (or conservation) grassland
</t>
  </si>
  <si>
    <t xml:space="preserve">Linear Belts of Trees and Shrubs
Shrubs
Shrubs with Intermittent Trees
Excluding ornamental shrubs which are included below.
</t>
  </si>
  <si>
    <t>Filtered by Ornamental – Ornamental Shrubs (includes not applicable, shrubs and shrubs with internment trees)</t>
  </si>
  <si>
    <t>Number of structures from line and point data</t>
  </si>
  <si>
    <t xml:space="preserve">Calculated total length of hedges x1m (assumed width)
Filtered for Native: Native Hedgerows with trees + Native Species Hedgerows + Native Species Hedgerows (Managed) </t>
  </si>
  <si>
    <t>Filter for Native = Woodland and Woodland edge.</t>
  </si>
  <si>
    <t xml:space="preserve">Filtered for Grass type = Amenity grass area. 
</t>
  </si>
  <si>
    <t>Tender Issue</t>
  </si>
  <si>
    <t>SOS</t>
  </si>
  <si>
    <t>Under Summary tab, Year 1 - Year 8 tabs, amended Scope reference for item 4.1.1.</t>
  </si>
  <si>
    <t>Under Guidance tab, Section 1 General, updated Mobilisation date to 1st December 2020 to 4th June 2021, Contract go live date to 7th June 2021, Contract end date to 6th June 2029.</t>
  </si>
  <si>
    <t>18.1.1</t>
  </si>
  <si>
    <t>Under Guidance tab, Section 1 General, updated Mobilisation date to 1st December 2020 to 6th June 2021.</t>
  </si>
  <si>
    <t>Tenderers should complete and submit this schedule in accordance with the time period requirement for Mobilisation, Year 1 to Year 8 as follows:
Mobilisation (1st December 2020 - 6th June 2021);
Year 1 (7th June 2021 - 31st May 2022);
Year 2 (1st June 2022 - 31st May 2023);
Year 3 (1st June 2023 - 31st May 2024);
Year 4 (1st June 2024 - 31st May 2025);
Year 5 (1st June 2025 - 31st May 2026);
Year 6 (1st June 2026 - 31st May 2027);
Year 7 (1st June 2027 - 31st May 2028);
Year 8 (1st June 2028 - 6th June 2029).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</si>
</sst>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quot;£&quot;#,##0.00"/>
    <numFmt numFmtId="44" formatCode="_-&quot;£&quot;* #,##0.00_-;\-&quot;£&quot;* #,##0.00_-;_-&quot;£&quot;* &quot;-&quot;??_-;_-@_-"/>
    <numFmt numFmtId="43" formatCode="_-* #,##0.00_-;\-* #,##0.00_-;_-* &quot;-&quot;??_-;_-@_-"/>
    <numFmt numFmtId="164" formatCode="&quot;£&quot;#,##0.00"/>
    <numFmt numFmtId="165" formatCode="_-* #,##0_-;\-* #,##0_-;_-* &quot;-&quot;??_-;_-@_-"/>
    <numFmt numFmtId="166" formatCode="0.0"/>
    <numFmt numFmtId="167" formatCode="dd/mm/yy;@"/>
  </numFmts>
  <fonts count="85">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Arial"/>
      <family val="2"/>
    </font>
    <font>
      <sz val="11"/>
      <color theme="1"/>
      <name val="Arial"/>
      <family val="2"/>
    </font>
    <font>
      <b/>
      <sz val="11"/>
      <color indexed="9"/>
      <name val="Arial"/>
      <family val="2"/>
    </font>
    <font>
      <b/>
      <sz val="11"/>
      <color indexed="8"/>
      <name val="Arial"/>
      <family val="2"/>
    </font>
    <font>
      <sz val="10"/>
      <color indexed="8"/>
      <name val="Arial"/>
      <family val="2"/>
    </font>
    <font>
      <b/>
      <sz val="10"/>
      <color indexed="8"/>
      <name val="Arial"/>
      <family val="2"/>
    </font>
    <font>
      <b/>
      <i/>
      <sz val="10"/>
      <color indexed="8"/>
      <name val="Arial"/>
      <family val="2"/>
    </font>
    <font>
      <b/>
      <sz val="10"/>
      <color indexed="12"/>
      <name val="Arial"/>
      <family val="2"/>
    </font>
    <font>
      <sz val="4"/>
      <color indexed="8"/>
      <name val="Arial"/>
      <family val="2"/>
    </font>
    <font>
      <b/>
      <sz val="11"/>
      <color theme="1"/>
      <name val="Calibri"/>
      <family val="2"/>
      <scheme val="minor"/>
    </font>
    <font>
      <sz val="10"/>
      <name val="Arial"/>
      <family val="2"/>
    </font>
    <font>
      <sz val="10"/>
      <name val="Times New Roman"/>
      <family val="1"/>
    </font>
    <font>
      <sz val="8"/>
      <name val="Times New Roman"/>
      <family val="1"/>
    </font>
    <font>
      <b/>
      <sz val="8"/>
      <name val="Times New Roman"/>
      <family val="1"/>
    </font>
    <font>
      <b/>
      <sz val="12"/>
      <name val="Times New Roman"/>
      <family val="1"/>
    </font>
    <font>
      <b/>
      <sz val="11"/>
      <name val="Times New Roman"/>
      <family val="1"/>
    </font>
    <font>
      <sz val="9"/>
      <name val="Times New Roman"/>
      <family val="1"/>
    </font>
    <font>
      <b/>
      <sz val="9"/>
      <name val="Times New Roman"/>
      <family val="1"/>
    </font>
    <font>
      <sz val="11"/>
      <name val="Times New Roman"/>
      <family val="1"/>
    </font>
    <font>
      <b/>
      <i/>
      <sz val="10"/>
      <color indexed="23"/>
      <name val="Times New Roman"/>
      <family val="1"/>
    </font>
    <font>
      <sz val="11"/>
      <name val="Arial"/>
      <family val="2"/>
    </font>
    <font>
      <sz val="10"/>
      <color theme="1"/>
      <name val="Calibri"/>
      <family val="2"/>
      <scheme val="minor"/>
    </font>
    <font>
      <sz val="36"/>
      <name val="Arial"/>
      <family val="2"/>
    </font>
    <font>
      <b/>
      <sz val="14"/>
      <color theme="0"/>
      <name val="Arial"/>
      <family val="2"/>
    </font>
    <font>
      <b/>
      <sz val="28"/>
      <name val="Arial"/>
      <family val="2"/>
    </font>
    <font>
      <sz val="14"/>
      <color indexed="8"/>
      <name val="Arial"/>
      <family val="2"/>
    </font>
    <font>
      <sz val="14"/>
      <name val="Arial"/>
      <family val="2"/>
    </font>
    <font>
      <b/>
      <sz val="14"/>
      <color indexed="8"/>
      <name val="Arial"/>
      <family val="2"/>
    </font>
    <font>
      <sz val="14"/>
      <color rgb="FFFF0000"/>
      <name val="Arial"/>
      <family val="2"/>
    </font>
    <font>
      <sz val="14"/>
      <color theme="1"/>
      <name val="Arial"/>
      <family val="2"/>
    </font>
    <font>
      <b/>
      <sz val="36"/>
      <color theme="0"/>
      <name val="Arial"/>
      <family val="2"/>
    </font>
    <font>
      <b/>
      <sz val="14"/>
      <color theme="1"/>
      <name val="Arial"/>
      <family val="2"/>
    </font>
    <font>
      <b/>
      <sz val="14"/>
      <name val="Arial"/>
      <family val="2"/>
    </font>
    <font>
      <sz val="11"/>
      <color theme="1"/>
      <name val="Calibri"/>
      <family val="2"/>
      <scheme val="minor"/>
    </font>
    <font>
      <sz val="10"/>
      <color theme="1"/>
      <name val="Calibri"/>
      <family val="2"/>
    </font>
    <font>
      <b/>
      <sz val="18"/>
      <name val="Arial"/>
      <family val="2"/>
    </font>
    <font>
      <sz val="18"/>
      <name val="Arial"/>
      <family val="2"/>
    </font>
    <font>
      <b/>
      <sz val="11"/>
      <color theme="1"/>
      <name val="Arial"/>
      <family val="2"/>
    </font>
    <font>
      <sz val="12"/>
      <name val="Arial"/>
      <family val="2"/>
    </font>
    <font>
      <b/>
      <sz val="36"/>
      <color theme="1"/>
      <name val="Arial"/>
      <family val="2"/>
    </font>
    <font>
      <sz val="16"/>
      <color indexed="8"/>
      <name val="Arial"/>
      <family val="2"/>
    </font>
    <font>
      <b/>
      <sz val="16"/>
      <color indexed="8"/>
      <name val="Arial"/>
      <family val="2"/>
    </font>
    <font>
      <b/>
      <sz val="18"/>
      <color indexed="8"/>
      <name val="Arial"/>
      <family val="2"/>
    </font>
    <font>
      <b/>
      <sz val="16"/>
      <color theme="1"/>
      <name val="Arial"/>
      <family val="2"/>
    </font>
    <font>
      <sz val="16"/>
      <color theme="1"/>
      <name val="Arial"/>
      <family val="2"/>
    </font>
    <font>
      <b/>
      <sz val="16"/>
      <color theme="0"/>
      <name val="Arial"/>
      <family val="2"/>
    </font>
    <font>
      <sz val="14"/>
      <color theme="0"/>
      <name val="Arial"/>
      <family val="2"/>
    </font>
    <font>
      <sz val="10"/>
      <color theme="1"/>
      <name val="Arial"/>
      <family val="2"/>
    </font>
    <font>
      <b/>
      <sz val="24"/>
      <color indexed="8"/>
      <name val="Arial"/>
      <family val="2"/>
    </font>
    <font>
      <b/>
      <sz val="20"/>
      <color indexed="8"/>
      <name val="Arial"/>
      <family val="2"/>
    </font>
    <font>
      <b/>
      <sz val="24"/>
      <name val="Arial"/>
      <family val="2"/>
    </font>
    <font>
      <b/>
      <sz val="18"/>
      <color theme="1"/>
      <name val="Arial"/>
      <family val="2"/>
    </font>
    <font>
      <b/>
      <sz val="16"/>
      <name val="Arial"/>
      <family val="2"/>
    </font>
    <font>
      <sz val="16"/>
      <name val="Arial"/>
      <family val="2"/>
    </font>
    <font>
      <sz val="12"/>
      <color theme="1"/>
      <name val="Arial"/>
      <family val="2"/>
    </font>
    <font>
      <b/>
      <sz val="24"/>
      <color indexed="9"/>
      <name val="Arial"/>
      <family val="2"/>
    </font>
    <font>
      <b/>
      <sz val="12"/>
      <color theme="1"/>
      <name val="Arial"/>
      <family val="2"/>
    </font>
    <font>
      <sz val="12"/>
      <color indexed="8"/>
      <name val="Arial"/>
      <family val="2"/>
    </font>
    <font>
      <sz val="16"/>
      <color rgb="FFFF0000"/>
      <name val="Arial"/>
      <family val="2"/>
    </font>
    <font>
      <b/>
      <sz val="16"/>
      <color rgb="FFFF0000"/>
      <name val="Arial"/>
      <family val="2"/>
    </font>
    <font>
      <sz val="10"/>
      <name val="Frutiger 55 Roman"/>
    </font>
    <font>
      <sz val="11"/>
      <color theme="1"/>
      <name val="Calibri"/>
      <family val="2"/>
    </font>
    <font>
      <strike/>
      <sz val="14"/>
      <color indexed="8"/>
      <name val="Arial"/>
      <family val="2"/>
    </font>
    <font>
      <strike/>
      <sz val="14"/>
      <name val="Arial"/>
      <family val="2"/>
    </font>
    <font>
      <b/>
      <i/>
      <sz val="12"/>
      <color rgb="FFFF0000"/>
      <name val="Arial"/>
      <family val="2"/>
    </font>
    <font>
      <b/>
      <strike/>
      <sz val="36"/>
      <color rgb="FFFF0000"/>
      <name val="Arial"/>
      <family val="2"/>
    </font>
    <font>
      <b/>
      <strike/>
      <sz val="16"/>
      <color indexed="8"/>
      <name val="Arial"/>
      <family val="2"/>
    </font>
    <font>
      <strike/>
      <sz val="16"/>
      <color indexed="8"/>
      <name val="Arial"/>
      <family val="2"/>
    </font>
    <font>
      <strike/>
      <sz val="16"/>
      <name val="Arial"/>
      <family val="2"/>
    </font>
    <font>
      <strike/>
      <sz val="16"/>
      <color rgb="FFFF0000"/>
      <name val="Arial"/>
      <family val="2"/>
    </font>
    <font>
      <b/>
      <strike/>
      <sz val="16"/>
      <color rgb="FFFF0000"/>
      <name val="Arial"/>
      <family val="2"/>
    </font>
    <font>
      <b/>
      <strike/>
      <sz val="24"/>
      <color rgb="FFFF0000"/>
      <name val="Arial"/>
      <family val="2"/>
    </font>
    <font>
      <b/>
      <strike/>
      <sz val="16"/>
      <name val="Arial"/>
      <family val="2"/>
    </font>
    <font>
      <b/>
      <sz val="12"/>
      <name val="Arial"/>
      <family val="2"/>
    </font>
    <font>
      <b/>
      <strike/>
      <sz val="24"/>
      <name val="Arial"/>
      <family val="2"/>
    </font>
    <font>
      <b/>
      <sz val="36"/>
      <name val="Arial"/>
      <family val="2"/>
    </font>
  </fonts>
  <fills count="19">
    <fill>
      <patternFill patternType="none"/>
    </fill>
    <fill>
      <patternFill patternType="gray125"/>
    </fill>
    <fill>
      <patternFill patternType="solid">
        <fgColor indexed="56"/>
        <bgColor indexed="64"/>
      </patternFill>
    </fill>
    <fill>
      <patternFill patternType="solid">
        <fgColor indexed="44"/>
        <bgColor indexed="64"/>
      </patternFill>
    </fill>
    <fill>
      <patternFill patternType="solid">
        <fgColor indexed="27"/>
        <bgColor indexed="64"/>
      </patternFill>
    </fill>
    <fill>
      <patternFill patternType="solid">
        <fgColor indexed="22"/>
        <bgColor indexed="64"/>
      </patternFill>
    </fill>
    <fill>
      <patternFill patternType="solid">
        <fgColor indexed="9"/>
        <bgColor indexed="64"/>
      </patternFill>
    </fill>
    <fill>
      <patternFill patternType="solid">
        <fgColor rgb="FF66FF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8" tint="-0.249977111117893"/>
        <bgColor indexed="64"/>
      </patternFill>
    </fill>
    <fill>
      <patternFill patternType="solid">
        <fgColor rgb="FFFFCC66"/>
        <bgColor indexed="64"/>
      </patternFill>
    </fill>
    <fill>
      <patternFill patternType="solid">
        <fgColor rgb="FF3366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14996795556505021"/>
        <bgColor indexed="64"/>
      </patternFill>
    </fill>
  </fills>
  <borders count="147">
    <border>
      <left/>
      <right/>
      <top/>
      <bottom/>
      <diagonal/>
    </border>
    <border>
      <left style="thin">
        <color indexed="64"/>
      </left>
      <right style="hair">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style="thin">
        <color indexed="64"/>
      </top>
      <bottom/>
      <diagonal/>
    </border>
    <border>
      <left style="hair">
        <color indexed="64"/>
      </left>
      <right/>
      <top/>
      <bottom style="hair">
        <color indexed="64"/>
      </bottom>
      <diagonal/>
    </border>
    <border>
      <left style="thin">
        <color indexed="64"/>
      </left>
      <right/>
      <top/>
      <bottom/>
      <diagonal/>
    </border>
    <border>
      <left style="thin">
        <color theme="0" tint="-0.499984740745262"/>
      </left>
      <right style="thin">
        <color theme="0" tint="-0.499984740745262"/>
      </right>
      <top style="hair">
        <color auto="1"/>
      </top>
      <bottom style="hair">
        <color auto="1"/>
      </bottom>
      <diagonal/>
    </border>
    <border>
      <left style="thin">
        <color theme="0" tint="-0.499984740745262"/>
      </left>
      <right style="thin">
        <color theme="0" tint="-0.499984740745262"/>
      </right>
      <top style="thin">
        <color auto="1"/>
      </top>
      <bottom style="thin">
        <color auto="1"/>
      </bottom>
      <diagonal/>
    </border>
    <border>
      <left style="thin">
        <color theme="0" tint="-0.499984740745262"/>
      </left>
      <right style="thin">
        <color theme="0" tint="-0.499984740745262"/>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auto="1"/>
      </right>
      <top/>
      <bottom/>
      <diagonal/>
    </border>
    <border>
      <left/>
      <right style="thin">
        <color theme="0" tint="-0.499984740745262"/>
      </right>
      <top style="thin">
        <color auto="1"/>
      </top>
      <bottom style="thin">
        <color auto="1"/>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medium">
        <color indexed="64"/>
      </bottom>
      <diagonal/>
    </border>
    <border>
      <left style="medium">
        <color indexed="64"/>
      </left>
      <right style="thin">
        <color theme="0" tint="-0.499984740745262"/>
      </right>
      <top style="thin">
        <color auto="1"/>
      </top>
      <bottom/>
      <diagonal/>
    </border>
    <border>
      <left style="thin">
        <color theme="0" tint="-0.499984740745262"/>
      </left>
      <right style="medium">
        <color indexed="64"/>
      </right>
      <top style="thin">
        <color auto="1"/>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medium">
        <color indexed="64"/>
      </right>
      <top/>
      <bottom style="hair">
        <color auto="1"/>
      </bottom>
      <diagonal/>
    </border>
    <border>
      <left style="medium">
        <color indexed="64"/>
      </left>
      <right style="thin">
        <color theme="0" tint="-0.499984740745262"/>
      </right>
      <top style="hair">
        <color auto="1"/>
      </top>
      <bottom style="hair">
        <color auto="1"/>
      </bottom>
      <diagonal/>
    </border>
    <border>
      <left style="thin">
        <color theme="0" tint="-0.499984740745262"/>
      </left>
      <right style="medium">
        <color indexed="64"/>
      </right>
      <top style="hair">
        <color auto="1"/>
      </top>
      <bottom style="hair">
        <color auto="1"/>
      </bottom>
      <diagonal/>
    </border>
    <border>
      <left style="medium">
        <color indexed="64"/>
      </left>
      <right style="thin">
        <color theme="0" tint="-0.499984740745262"/>
      </right>
      <top style="medium">
        <color indexed="64"/>
      </top>
      <bottom style="hair">
        <color auto="1"/>
      </bottom>
      <diagonal/>
    </border>
    <border>
      <left style="thin">
        <color theme="0" tint="-0.499984740745262"/>
      </left>
      <right style="thin">
        <color theme="0" tint="-0.499984740745262"/>
      </right>
      <top style="medium">
        <color indexed="64"/>
      </top>
      <bottom style="hair">
        <color auto="1"/>
      </bottom>
      <diagonal/>
    </border>
    <border>
      <left style="thin">
        <color theme="0" tint="-0.499984740745262"/>
      </left>
      <right style="medium">
        <color indexed="64"/>
      </right>
      <top style="medium">
        <color indexed="64"/>
      </top>
      <bottom style="hair">
        <color auto="1"/>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right style="medium">
        <color indexed="64"/>
      </right>
      <top/>
      <bottom/>
      <diagonal/>
    </border>
    <border>
      <left style="medium">
        <color indexed="64"/>
      </left>
      <right style="thin">
        <color theme="0" tint="-0.499984740745262"/>
      </right>
      <top/>
      <bottom style="thin">
        <color auto="1"/>
      </bottom>
      <diagonal/>
    </border>
    <border>
      <left style="thin">
        <color theme="0" tint="-0.499984740745262"/>
      </left>
      <right style="thin">
        <color theme="0" tint="-0.499984740745262"/>
      </right>
      <top/>
      <bottom style="thin">
        <color auto="1"/>
      </bottom>
      <diagonal/>
    </border>
    <border>
      <left style="thin">
        <color theme="0" tint="-0.499984740745262"/>
      </left>
      <right style="medium">
        <color indexed="64"/>
      </right>
      <top/>
      <bottom style="thin">
        <color auto="1"/>
      </bottom>
      <diagonal/>
    </border>
    <border>
      <left style="medium">
        <color indexed="64"/>
      </left>
      <right style="thin">
        <color theme="0" tint="-0.499984740745262"/>
      </right>
      <top style="hair">
        <color auto="1"/>
      </top>
      <bottom style="medium">
        <color indexed="64"/>
      </bottom>
      <diagonal/>
    </border>
    <border>
      <left style="thin">
        <color theme="0" tint="-0.499984740745262"/>
      </left>
      <right style="thin">
        <color theme="0" tint="-0.499984740745262"/>
      </right>
      <top style="hair">
        <color auto="1"/>
      </top>
      <bottom style="medium">
        <color indexed="64"/>
      </bottom>
      <diagonal/>
    </border>
    <border>
      <left style="thin">
        <color theme="0" tint="-0.499984740745262"/>
      </left>
      <right style="medium">
        <color indexed="64"/>
      </right>
      <top style="hair">
        <color auto="1"/>
      </top>
      <bottom style="medium">
        <color indexed="64"/>
      </bottom>
      <diagonal/>
    </border>
    <border>
      <left style="medium">
        <color indexed="64"/>
      </left>
      <right style="thin">
        <color theme="0" tint="-0.499984740745262"/>
      </right>
      <top style="thin">
        <color auto="1"/>
      </top>
      <bottom style="thin">
        <color auto="1"/>
      </bottom>
      <diagonal/>
    </border>
    <border>
      <left style="thin">
        <color theme="0" tint="-0.499984740745262"/>
      </left>
      <right style="medium">
        <color indexed="64"/>
      </right>
      <top style="thin">
        <color auto="1"/>
      </top>
      <bottom style="thin">
        <color auto="1"/>
      </bottom>
      <diagonal/>
    </border>
    <border>
      <left style="medium">
        <color indexed="64"/>
      </left>
      <right style="thin">
        <color theme="0" tint="-0.499984740745262"/>
      </right>
      <top style="thin">
        <color auto="1"/>
      </top>
      <bottom style="medium">
        <color indexed="64"/>
      </bottom>
      <diagonal/>
    </border>
    <border>
      <left style="thin">
        <color theme="0" tint="-0.499984740745262"/>
      </left>
      <right style="thin">
        <color theme="0" tint="-0.499984740745262"/>
      </right>
      <top style="thin">
        <color auto="1"/>
      </top>
      <bottom style="medium">
        <color indexed="64"/>
      </bottom>
      <diagonal/>
    </border>
    <border>
      <left style="thin">
        <color theme="0" tint="-0.499984740745262"/>
      </left>
      <right style="medium">
        <color indexed="64"/>
      </right>
      <top style="thin">
        <color auto="1"/>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auto="1"/>
      </top>
      <bottom style="hair">
        <color auto="1"/>
      </bottom>
      <diagonal/>
    </border>
    <border>
      <left style="medium">
        <color indexed="64"/>
      </left>
      <right/>
      <top style="hair">
        <color auto="1"/>
      </top>
      <bottom/>
      <diagonal/>
    </border>
    <border>
      <left style="medium">
        <color indexed="64"/>
      </left>
      <right/>
      <top/>
      <bottom style="hair">
        <color auto="1"/>
      </bottom>
      <diagonal/>
    </border>
    <border>
      <left/>
      <right style="medium">
        <color indexed="64"/>
      </right>
      <top style="hair">
        <color auto="1"/>
      </top>
      <bottom/>
      <diagonal/>
    </border>
    <border>
      <left/>
      <right style="medium">
        <color indexed="64"/>
      </right>
      <top/>
      <bottom style="hair">
        <color auto="1"/>
      </bottom>
      <diagonal/>
    </border>
    <border>
      <left/>
      <right style="medium">
        <color indexed="64"/>
      </right>
      <top style="hair">
        <color auto="1"/>
      </top>
      <bottom style="hair">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auto="1"/>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theme="0" tint="-0.499984740745262"/>
      </left>
      <right/>
      <top style="thin">
        <color auto="1"/>
      </top>
      <bottom style="thin">
        <color auto="1"/>
      </bottom>
      <diagonal/>
    </border>
    <border>
      <left style="thin">
        <color theme="0" tint="-0.499984740745262"/>
      </left>
      <right style="medium">
        <color indexed="64"/>
      </right>
      <top style="hair">
        <color auto="1"/>
      </top>
      <bottom/>
      <diagonal/>
    </border>
    <border>
      <left style="thin">
        <color theme="0" tint="-0.499984740745262"/>
      </left>
      <right style="medium">
        <color indexed="64"/>
      </right>
      <top/>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hair">
        <color indexed="64"/>
      </top>
      <bottom/>
      <diagonal/>
    </border>
    <border>
      <left style="hair">
        <color indexed="64"/>
      </left>
      <right style="hair">
        <color indexed="64"/>
      </right>
      <top/>
      <bottom style="hair">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s>
  <cellStyleXfs count="48">
    <xf numFmtId="0" fontId="0" fillId="0" borderId="0"/>
    <xf numFmtId="0" fontId="19" fillId="0" borderId="0"/>
    <xf numFmtId="43" fontId="19" fillId="0" borderId="0" applyFont="0" applyFill="0" applyBorder="0" applyAlignment="0" applyProtection="0"/>
    <xf numFmtId="0" fontId="29" fillId="0" borderId="0"/>
    <xf numFmtId="0" fontId="42" fillId="0" borderId="0"/>
    <xf numFmtId="0" fontId="43" fillId="0" borderId="0"/>
    <xf numFmtId="0" fontId="19" fillId="0" borderId="0"/>
    <xf numFmtId="0" fontId="42" fillId="0" borderId="0"/>
    <xf numFmtId="0" fontId="63" fillId="0" borderId="0"/>
    <xf numFmtId="0" fontId="47" fillId="0" borderId="0"/>
    <xf numFmtId="0" fontId="8" fillId="0" borderId="0"/>
    <xf numFmtId="0" fontId="9" fillId="0" borderId="0"/>
    <xf numFmtId="43" fontId="69" fillId="0" borderId="0" applyFont="0" applyFill="0" applyBorder="0" applyAlignment="0" applyProtection="0"/>
    <xf numFmtId="0" fontId="19" fillId="0" borderId="0"/>
    <xf numFmtId="0" fontId="19" fillId="0" borderId="0"/>
    <xf numFmtId="0" fontId="8" fillId="0" borderId="0"/>
    <xf numFmtId="0" fontId="19" fillId="0" borderId="0"/>
    <xf numFmtId="0" fontId="19" fillId="0" borderId="0"/>
    <xf numFmtId="0" fontId="70" fillId="0" borderId="0"/>
    <xf numFmtId="0" fontId="42" fillId="0" borderId="0"/>
    <xf numFmtId="43" fontId="19" fillId="0" borderId="0" applyFont="0" applyFill="0" applyBorder="0" applyAlignment="0" applyProtection="0"/>
    <xf numFmtId="0" fontId="42" fillId="0" borderId="0"/>
    <xf numFmtId="0" fontId="42" fillId="0" borderId="0"/>
    <xf numFmtId="44" fontId="9" fillId="0" borderId="0" applyFont="0" applyFill="0" applyBorder="0" applyAlignment="0" applyProtection="0"/>
    <xf numFmtId="43" fontId="69" fillId="0" borderId="0" applyFont="0" applyFill="0" applyBorder="0" applyAlignment="0" applyProtection="0"/>
    <xf numFmtId="44" fontId="9" fillId="0" borderId="0" applyFont="0" applyFill="0" applyBorder="0" applyAlignment="0" applyProtection="0"/>
    <xf numFmtId="43" fontId="69" fillId="0" borderId="0" applyFont="0" applyFill="0" applyBorder="0" applyAlignment="0" applyProtection="0"/>
    <xf numFmtId="43" fontId="19" fillId="0" borderId="0" applyFont="0" applyFill="0" applyBorder="0" applyAlignment="0" applyProtection="0"/>
    <xf numFmtId="43" fontId="69" fillId="0" borderId="0" applyFont="0" applyFill="0" applyBorder="0" applyAlignment="0" applyProtection="0"/>
    <xf numFmtId="43" fontId="19" fillId="0" borderId="0" applyFont="0" applyFill="0" applyBorder="0" applyAlignment="0" applyProtection="0"/>
    <xf numFmtId="43" fontId="6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19" fillId="0" borderId="0"/>
    <xf numFmtId="0" fontId="42" fillId="0" borderId="0"/>
    <xf numFmtId="0" fontId="42" fillId="0" borderId="0"/>
    <xf numFmtId="43" fontId="69" fillId="0" borderId="0" applyFont="0" applyFill="0" applyBorder="0" applyAlignment="0" applyProtection="0"/>
    <xf numFmtId="43" fontId="19" fillId="0" borderId="0" applyFont="0" applyFill="0" applyBorder="0" applyAlignment="0" applyProtection="0"/>
    <xf numFmtId="0" fontId="8" fillId="0" borderId="0"/>
    <xf numFmtId="43" fontId="69" fillId="0" borderId="0" applyFont="0" applyFill="0" applyBorder="0" applyAlignment="0" applyProtection="0"/>
    <xf numFmtId="0" fontId="8" fillId="0" borderId="0"/>
    <xf numFmtId="0" fontId="42" fillId="0" borderId="0"/>
    <xf numFmtId="0" fontId="42" fillId="0" borderId="0"/>
    <xf numFmtId="43" fontId="19" fillId="0" borderId="0" applyFont="0" applyFill="0" applyBorder="0" applyAlignment="0" applyProtection="0"/>
    <xf numFmtId="0" fontId="42" fillId="0" borderId="0"/>
    <xf numFmtId="0" fontId="42" fillId="0" borderId="0"/>
    <xf numFmtId="0" fontId="8" fillId="0" borderId="0"/>
    <xf numFmtId="43" fontId="42" fillId="0" borderId="0" applyFont="0" applyFill="0" applyBorder="0" applyAlignment="0" applyProtection="0"/>
  </cellStyleXfs>
  <cellXfs count="1031">
    <xf numFmtId="0" fontId="0" fillId="0" borderId="0" xfId="0"/>
    <xf numFmtId="0" fontId="11" fillId="2" borderId="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0" fillId="0" borderId="0" xfId="0" applyFill="1" applyBorder="1" applyAlignment="1" applyProtection="1">
      <alignment vertical="center"/>
    </xf>
    <xf numFmtId="0" fontId="0" fillId="0" borderId="0" xfId="0"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horizontal="right" vertical="center"/>
    </xf>
    <xf numFmtId="0" fontId="12" fillId="0" borderId="0" xfId="0" applyFont="1" applyFill="1" applyBorder="1" applyAlignment="1" applyProtection="1">
      <alignment horizontal="left" vertical="center"/>
    </xf>
    <xf numFmtId="0" fontId="12" fillId="0" borderId="8" xfId="0" applyFont="1" applyFill="1" applyBorder="1" applyAlignment="1" applyProtection="1">
      <alignment horizontal="left" vertical="center"/>
    </xf>
    <xf numFmtId="0" fontId="13" fillId="4" borderId="10" xfId="0" applyFont="1" applyFill="1" applyBorder="1" applyAlignment="1" applyProtection="1">
      <alignment vertical="center" wrapText="1"/>
    </xf>
    <xf numFmtId="0" fontId="13" fillId="4" borderId="0" xfId="0" applyFont="1" applyFill="1" applyBorder="1" applyAlignment="1" applyProtection="1">
      <alignment vertical="center" wrapText="1"/>
    </xf>
    <xf numFmtId="0" fontId="12" fillId="0" borderId="0" xfId="0" applyFont="1" applyAlignment="1" applyProtection="1">
      <alignment vertical="center" wrapText="1"/>
    </xf>
    <xf numFmtId="0" fontId="12" fillId="0" borderId="0" xfId="0" applyFont="1" applyAlignment="1" applyProtection="1">
      <alignment horizontal="right" vertical="center" wrapText="1"/>
    </xf>
    <xf numFmtId="0" fontId="14" fillId="0" borderId="0"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17" fillId="0" borderId="0" xfId="0" applyFont="1" applyBorder="1" applyAlignment="1" applyProtection="1">
      <alignment vertical="center" wrapText="1"/>
    </xf>
    <xf numFmtId="0" fontId="17" fillId="0" borderId="0" xfId="0" applyFont="1" applyAlignment="1" applyProtection="1">
      <alignment vertical="center" wrapText="1"/>
    </xf>
    <xf numFmtId="0" fontId="17" fillId="0" borderId="0" xfId="0" applyFont="1" applyBorder="1" applyAlignment="1" applyProtection="1">
      <alignment horizontal="right" vertical="center" wrapText="1"/>
    </xf>
    <xf numFmtId="0" fontId="13" fillId="0" borderId="0" xfId="0" applyFont="1" applyBorder="1" applyAlignment="1" applyProtection="1">
      <alignment vertical="center" wrapText="1"/>
    </xf>
    <xf numFmtId="7" fontId="13" fillId="0" borderId="0" xfId="0" applyNumberFormat="1" applyFont="1" applyBorder="1" applyAlignment="1" applyProtection="1">
      <alignment vertical="center" wrapText="1"/>
    </xf>
    <xf numFmtId="0" fontId="13" fillId="0" borderId="13" xfId="0" applyFont="1" applyBorder="1" applyAlignment="1" applyProtection="1">
      <alignment horizontal="center" vertical="center" wrapText="1"/>
    </xf>
    <xf numFmtId="0" fontId="13" fillId="0" borderId="14" xfId="0" applyFont="1" applyBorder="1" applyAlignment="1" applyProtection="1">
      <alignment vertical="center" wrapText="1"/>
    </xf>
    <xf numFmtId="0" fontId="13" fillId="0" borderId="15" xfId="0" applyFont="1" applyBorder="1" applyAlignment="1" applyProtection="1">
      <alignment vertical="center" wrapText="1"/>
    </xf>
    <xf numFmtId="0" fontId="13" fillId="0" borderId="16" xfId="0" applyFont="1" applyBorder="1" applyAlignment="1" applyProtection="1">
      <alignment horizontal="center" vertical="center" wrapText="1"/>
    </xf>
    <xf numFmtId="7" fontId="13" fillId="0" borderId="17" xfId="0" applyNumberFormat="1" applyFont="1" applyBorder="1" applyAlignment="1" applyProtection="1">
      <alignment horizontal="left" vertical="center" wrapText="1"/>
    </xf>
    <xf numFmtId="7" fontId="13" fillId="0" borderId="13" xfId="0" applyNumberFormat="1" applyFont="1" applyFill="1" applyBorder="1" applyAlignment="1" applyProtection="1">
      <alignment vertical="center" wrapText="1"/>
    </xf>
    <xf numFmtId="7" fontId="13" fillId="0" borderId="14" xfId="0" applyNumberFormat="1" applyFont="1" applyFill="1" applyBorder="1" applyAlignment="1" applyProtection="1">
      <alignment vertical="center" wrapText="1"/>
    </xf>
    <xf numFmtId="7" fontId="13" fillId="0" borderId="16" xfId="0" applyNumberFormat="1" applyFont="1" applyFill="1" applyBorder="1" applyAlignment="1" applyProtection="1">
      <alignment vertical="center" wrapText="1"/>
    </xf>
    <xf numFmtId="0" fontId="13" fillId="0" borderId="16" xfId="0" applyFont="1" applyFill="1" applyBorder="1" applyAlignment="1" applyProtection="1">
      <alignment horizontal="center" vertical="center" wrapText="1"/>
    </xf>
    <xf numFmtId="0" fontId="13" fillId="0" borderId="1" xfId="0" applyFont="1" applyBorder="1" applyAlignment="1" applyProtection="1">
      <alignment vertical="center" wrapText="1"/>
    </xf>
    <xf numFmtId="0" fontId="14" fillId="0" borderId="18" xfId="0" applyFont="1" applyBorder="1" applyAlignment="1" applyProtection="1">
      <alignment vertical="center" wrapText="1"/>
    </xf>
    <xf numFmtId="0" fontId="14" fillId="0" borderId="19" xfId="0" applyFont="1" applyBorder="1" applyAlignment="1" applyProtection="1">
      <alignment vertical="center" wrapText="1"/>
    </xf>
    <xf numFmtId="0" fontId="13" fillId="0" borderId="20" xfId="0" applyFont="1" applyBorder="1" applyAlignment="1" applyProtection="1">
      <alignment vertical="center" wrapText="1"/>
    </xf>
    <xf numFmtId="7" fontId="13" fillId="0" borderId="12" xfId="0" applyNumberFormat="1" applyFont="1" applyBorder="1" applyAlignment="1" applyProtection="1">
      <alignment horizontal="left" vertical="center" wrapText="1"/>
    </xf>
    <xf numFmtId="7" fontId="13" fillId="0" borderId="1" xfId="0" applyNumberFormat="1" applyFont="1" applyBorder="1" applyAlignment="1" applyProtection="1">
      <alignment vertical="center" wrapText="1"/>
    </xf>
    <xf numFmtId="7" fontId="13" fillId="0" borderId="18" xfId="0" applyNumberFormat="1" applyFont="1" applyBorder="1" applyAlignment="1" applyProtection="1">
      <alignment vertical="center" wrapText="1"/>
    </xf>
    <xf numFmtId="7" fontId="13" fillId="0" borderId="20" xfId="0" applyNumberFormat="1" applyFont="1" applyBorder="1" applyAlignment="1" applyProtection="1">
      <alignment vertical="center" wrapText="1"/>
    </xf>
    <xf numFmtId="7" fontId="13" fillId="7" borderId="17" xfId="0" applyNumberFormat="1" applyFont="1" applyFill="1" applyBorder="1" applyAlignment="1" applyProtection="1">
      <alignment horizontal="left" vertical="center" wrapText="1"/>
    </xf>
    <xf numFmtId="7" fontId="13" fillId="0" borderId="17" xfId="0" applyNumberFormat="1" applyFont="1" applyFill="1" applyBorder="1" applyAlignment="1" applyProtection="1">
      <alignment horizontal="left" vertical="center" wrapText="1"/>
    </xf>
    <xf numFmtId="49" fontId="11" fillId="2" borderId="1" xfId="0" applyNumberFormat="1" applyFont="1" applyFill="1" applyBorder="1" applyAlignment="1" applyProtection="1">
      <alignment horizontal="left" vertical="center"/>
    </xf>
    <xf numFmtId="49" fontId="12" fillId="0" borderId="0" xfId="0" applyNumberFormat="1" applyFont="1" applyFill="1" applyBorder="1" applyAlignment="1" applyProtection="1">
      <alignment horizontal="left" vertical="center"/>
    </xf>
    <xf numFmtId="49" fontId="0" fillId="0" borderId="0" xfId="0" applyNumberFormat="1" applyAlignment="1" applyProtection="1">
      <alignment vertical="center"/>
    </xf>
    <xf numFmtId="49" fontId="12" fillId="0" borderId="0" xfId="0" applyNumberFormat="1" applyFont="1" applyAlignment="1" applyProtection="1">
      <alignment vertical="center" wrapText="1"/>
    </xf>
    <xf numFmtId="49" fontId="13" fillId="0" borderId="13" xfId="0" applyNumberFormat="1" applyFont="1" applyBorder="1" applyAlignment="1" applyProtection="1">
      <alignment horizontal="center" vertical="center" wrapText="1"/>
    </xf>
    <xf numFmtId="49" fontId="11" fillId="2" borderId="2" xfId="0" applyNumberFormat="1" applyFont="1" applyFill="1" applyBorder="1" applyAlignment="1" applyProtection="1">
      <alignment horizontal="left" vertical="center"/>
    </xf>
    <xf numFmtId="49" fontId="13" fillId="0" borderId="12" xfId="0" applyNumberFormat="1" applyFont="1" applyBorder="1" applyAlignment="1" applyProtection="1">
      <alignment vertical="center" wrapText="1"/>
    </xf>
    <xf numFmtId="0" fontId="14" fillId="0" borderId="12" xfId="0" applyFont="1" applyBorder="1" applyAlignment="1" applyProtection="1">
      <alignment vertical="center" wrapText="1"/>
    </xf>
    <xf numFmtId="0" fontId="13" fillId="0" borderId="12" xfId="0" applyFont="1" applyBorder="1" applyAlignment="1" applyProtection="1">
      <alignment vertical="center" wrapText="1"/>
    </xf>
    <xf numFmtId="49" fontId="17" fillId="0" borderId="13" xfId="0" applyNumberFormat="1" applyFont="1" applyBorder="1" applyAlignment="1" applyProtection="1">
      <alignment vertical="center" wrapText="1"/>
    </xf>
    <xf numFmtId="49" fontId="17" fillId="0" borderId="14" xfId="0" applyNumberFormat="1" applyFont="1" applyBorder="1" applyAlignment="1" applyProtection="1">
      <alignment vertical="center" wrapText="1"/>
    </xf>
    <xf numFmtId="0" fontId="17" fillId="0" borderId="14" xfId="0" applyFont="1" applyBorder="1" applyAlignment="1" applyProtection="1">
      <alignment vertical="center" wrapText="1"/>
    </xf>
    <xf numFmtId="0" fontId="17" fillId="0" borderId="16" xfId="0" applyFont="1" applyBorder="1" applyAlignment="1" applyProtection="1">
      <alignment vertical="center" wrapText="1"/>
    </xf>
    <xf numFmtId="49" fontId="13" fillId="0" borderId="14" xfId="0" applyNumberFormat="1" applyFont="1" applyBorder="1" applyAlignment="1" applyProtection="1">
      <alignment horizontal="center" vertical="center" wrapText="1"/>
    </xf>
    <xf numFmtId="49" fontId="0" fillId="0" borderId="13" xfId="0" applyNumberFormat="1" applyBorder="1" applyAlignment="1" applyProtection="1">
      <alignment vertical="center"/>
    </xf>
    <xf numFmtId="0" fontId="0" fillId="0" borderId="14" xfId="0" applyBorder="1" applyAlignment="1" applyProtection="1">
      <alignment vertical="center"/>
    </xf>
    <xf numFmtId="0" fontId="0" fillId="0" borderId="13" xfId="0" applyBorder="1" applyAlignment="1" applyProtection="1">
      <alignment vertical="center"/>
    </xf>
    <xf numFmtId="49" fontId="13" fillId="0" borderId="23" xfId="0" applyNumberFormat="1" applyFont="1" applyBorder="1" applyAlignment="1" applyProtection="1">
      <alignment horizontal="center" vertical="center" wrapText="1"/>
    </xf>
    <xf numFmtId="49" fontId="13" fillId="0" borderId="24" xfId="0" applyNumberFormat="1" applyFont="1" applyBorder="1" applyAlignment="1" applyProtection="1">
      <alignment horizontal="center" vertical="center" wrapText="1"/>
    </xf>
    <xf numFmtId="0" fontId="13" fillId="0" borderId="24" xfId="0" applyFont="1" applyBorder="1" applyAlignment="1" applyProtection="1">
      <alignment vertical="center" wrapText="1"/>
    </xf>
    <xf numFmtId="0" fontId="13" fillId="0" borderId="25" xfId="0" applyFont="1" applyBorder="1" applyAlignment="1" applyProtection="1">
      <alignment horizontal="center" vertical="center" wrapText="1"/>
    </xf>
    <xf numFmtId="49" fontId="14" fillId="0" borderId="13" xfId="0" applyNumberFormat="1" applyFont="1" applyBorder="1" applyAlignment="1" applyProtection="1">
      <alignment horizontal="center" vertical="center" wrapText="1"/>
    </xf>
    <xf numFmtId="49" fontId="14" fillId="0" borderId="14" xfId="0" applyNumberFormat="1" applyFont="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0" xfId="0" applyFont="1" applyBorder="1" applyAlignment="1" applyProtection="1">
      <alignment vertical="center" wrapText="1"/>
    </xf>
    <xf numFmtId="7" fontId="14" fillId="0" borderId="17" xfId="0" applyNumberFormat="1" applyFont="1" applyBorder="1" applyAlignment="1" applyProtection="1">
      <alignment horizontal="left" vertical="center" wrapText="1"/>
    </xf>
    <xf numFmtId="7" fontId="14" fillId="0" borderId="0" xfId="0" applyNumberFormat="1" applyFont="1" applyBorder="1" applyAlignment="1" applyProtection="1">
      <alignment vertical="center" wrapText="1"/>
    </xf>
    <xf numFmtId="7" fontId="14" fillId="0" borderId="13" xfId="0" applyNumberFormat="1" applyFont="1" applyFill="1" applyBorder="1" applyAlignment="1" applyProtection="1">
      <alignment vertical="center" wrapText="1"/>
    </xf>
    <xf numFmtId="7" fontId="14" fillId="0" borderId="14" xfId="0" applyNumberFormat="1" applyFont="1" applyFill="1" applyBorder="1" applyAlignment="1" applyProtection="1">
      <alignment vertical="center" wrapText="1"/>
    </xf>
    <xf numFmtId="7" fontId="14" fillId="0" borderId="16" xfId="0" applyNumberFormat="1" applyFont="1" applyFill="1" applyBorder="1" applyAlignment="1" applyProtection="1">
      <alignment vertical="center" wrapText="1"/>
    </xf>
    <xf numFmtId="0" fontId="18" fillId="0" borderId="0" xfId="0" applyFont="1" applyAlignment="1" applyProtection="1">
      <alignment vertical="center"/>
    </xf>
    <xf numFmtId="7" fontId="14" fillId="0" borderId="17" xfId="0" applyNumberFormat="1" applyFont="1" applyFill="1" applyBorder="1" applyAlignment="1" applyProtection="1">
      <alignment horizontal="left" vertical="center" wrapText="1"/>
    </xf>
    <xf numFmtId="7" fontId="14" fillId="7" borderId="17" xfId="0" applyNumberFormat="1" applyFont="1" applyFill="1" applyBorder="1" applyAlignment="1" applyProtection="1">
      <alignment horizontal="left" vertical="center" wrapText="1"/>
    </xf>
    <xf numFmtId="0" fontId="0" fillId="0" borderId="0" xfId="0" applyFont="1" applyAlignment="1" applyProtection="1">
      <alignment vertical="center"/>
    </xf>
    <xf numFmtId="0" fontId="20" fillId="0" borderId="0" xfId="1" applyFont="1"/>
    <xf numFmtId="0" fontId="20" fillId="0" borderId="0" xfId="1" applyFont="1" applyBorder="1"/>
    <xf numFmtId="0" fontId="20" fillId="0" borderId="35" xfId="1" applyFont="1" applyFill="1" applyBorder="1"/>
    <xf numFmtId="0" fontId="20" fillId="0" borderId="36" xfId="1" applyFont="1" applyFill="1" applyBorder="1"/>
    <xf numFmtId="0" fontId="21" fillId="0" borderId="36" xfId="1" applyFont="1" applyFill="1" applyBorder="1" applyAlignment="1">
      <alignment horizontal="left" indent="15"/>
    </xf>
    <xf numFmtId="0" fontId="22" fillId="0" borderId="36" xfId="1" applyFont="1" applyFill="1" applyBorder="1"/>
    <xf numFmtId="0" fontId="23" fillId="0" borderId="37" xfId="1" applyFont="1" applyFill="1" applyBorder="1" applyAlignment="1">
      <alignment horizontal="left"/>
    </xf>
    <xf numFmtId="0" fontId="21" fillId="0" borderId="38" xfId="1" applyFont="1" applyBorder="1" applyAlignment="1" applyProtection="1">
      <alignment vertical="top"/>
      <protection locked="0"/>
    </xf>
    <xf numFmtId="0" fontId="20" fillId="0" borderId="2" xfId="1" applyFont="1" applyBorder="1" applyAlignment="1" applyProtection="1">
      <alignment vertical="top"/>
      <protection locked="0"/>
    </xf>
    <xf numFmtId="0" fontId="24" fillId="0" borderId="2" xfId="1" applyFont="1" applyBorder="1" applyAlignment="1" applyProtection="1">
      <alignment vertical="center"/>
      <protection locked="0"/>
    </xf>
    <xf numFmtId="0" fontId="20" fillId="0" borderId="2" xfId="1" applyFont="1" applyBorder="1" applyAlignment="1" applyProtection="1">
      <alignment vertical="top" wrapText="1"/>
      <protection locked="0"/>
    </xf>
    <xf numFmtId="165" fontId="25" fillId="0" borderId="2" xfId="2" applyNumberFormat="1" applyFont="1" applyBorder="1" applyProtection="1">
      <protection locked="0"/>
    </xf>
    <xf numFmtId="0" fontId="20" fillId="0" borderId="2" xfId="1" applyFont="1" applyBorder="1" applyProtection="1">
      <protection locked="0"/>
    </xf>
    <xf numFmtId="0" fontId="26" fillId="0" borderId="2" xfId="1" applyFont="1" applyBorder="1" applyAlignment="1" applyProtection="1">
      <alignment horizontal="left"/>
      <protection locked="0"/>
    </xf>
    <xf numFmtId="0" fontId="21" fillId="0" borderId="2" xfId="1" applyFont="1" applyBorder="1" applyAlignment="1" applyProtection="1">
      <alignment vertical="top"/>
      <protection locked="0"/>
    </xf>
    <xf numFmtId="0" fontId="24" fillId="0" borderId="39" xfId="1" applyFont="1" applyBorder="1" applyAlignment="1" applyProtection="1">
      <alignment vertical="center"/>
      <protection locked="0"/>
    </xf>
    <xf numFmtId="0" fontId="21" fillId="0" borderId="40" xfId="1" applyFont="1" applyBorder="1" applyAlignment="1" applyProtection="1">
      <alignment vertical="top"/>
      <protection locked="0"/>
    </xf>
    <xf numFmtId="0" fontId="20" fillId="0" borderId="8" xfId="1" applyFont="1" applyBorder="1" applyAlignment="1" applyProtection="1">
      <alignment vertical="top"/>
      <protection locked="0"/>
    </xf>
    <xf numFmtId="0" fontId="24" fillId="0" borderId="8" xfId="1" applyFont="1" applyBorder="1" applyAlignment="1" applyProtection="1">
      <alignment vertical="center"/>
      <protection locked="0"/>
    </xf>
    <xf numFmtId="0" fontId="20" fillId="0" borderId="8" xfId="1" applyFont="1" applyBorder="1" applyAlignment="1" applyProtection="1">
      <alignment vertical="top" wrapText="1"/>
      <protection locked="0"/>
    </xf>
    <xf numFmtId="165" fontId="25" fillId="0" borderId="8" xfId="2" applyNumberFormat="1" applyFont="1" applyBorder="1" applyProtection="1">
      <protection locked="0"/>
    </xf>
    <xf numFmtId="0" fontId="20" fillId="0" borderId="8" xfId="1" applyFont="1" applyBorder="1" applyProtection="1">
      <protection locked="0"/>
    </xf>
    <xf numFmtId="15" fontId="25" fillId="0" borderId="8" xfId="1" quotePrefix="1" applyNumberFormat="1" applyFont="1" applyBorder="1" applyAlignment="1" applyProtection="1">
      <alignment horizontal="left"/>
      <protection locked="0"/>
    </xf>
    <xf numFmtId="0" fontId="21" fillId="0" borderId="8" xfId="1" applyFont="1" applyBorder="1" applyAlignment="1" applyProtection="1">
      <alignment vertical="top"/>
      <protection locked="0"/>
    </xf>
    <xf numFmtId="16" fontId="24" fillId="0" borderId="41" xfId="1" quotePrefix="1" applyNumberFormat="1" applyFont="1" applyBorder="1" applyAlignment="1" applyProtection="1">
      <alignment vertical="center"/>
      <protection locked="0"/>
    </xf>
    <xf numFmtId="0" fontId="21" fillId="0" borderId="42" xfId="1" applyFont="1" applyBorder="1" applyAlignment="1" applyProtection="1">
      <alignment vertical="top"/>
      <protection locked="0"/>
    </xf>
    <xf numFmtId="0" fontId="20" fillId="0" borderId="43" xfId="1" applyFont="1" applyBorder="1" applyAlignment="1" applyProtection="1">
      <alignment vertical="top"/>
      <protection locked="0"/>
    </xf>
    <xf numFmtId="0" fontId="24" fillId="0" borderId="43" xfId="1" applyFont="1" applyBorder="1" applyAlignment="1" applyProtection="1">
      <alignment horizontal="left" vertical="center"/>
      <protection locked="0"/>
    </xf>
    <xf numFmtId="0" fontId="27" fillId="0" borderId="43" xfId="1" applyFont="1" applyBorder="1" applyAlignment="1" applyProtection="1">
      <alignment horizontal="left" vertical="center"/>
      <protection locked="0"/>
    </xf>
    <xf numFmtId="0" fontId="27" fillId="0" borderId="44" xfId="1" applyFont="1" applyBorder="1" applyAlignment="1" applyProtection="1">
      <alignment horizontal="left" vertical="center"/>
      <protection locked="0"/>
    </xf>
    <xf numFmtId="0" fontId="21" fillId="0" borderId="40" xfId="1" applyFont="1" applyBorder="1" applyAlignment="1" applyProtection="1">
      <alignment horizontal="left" vertical="top"/>
    </xf>
    <xf numFmtId="0" fontId="21" fillId="0" borderId="7" xfId="1" applyFont="1" applyBorder="1" applyAlignment="1" applyProtection="1">
      <alignment horizontal="left" vertical="top"/>
    </xf>
    <xf numFmtId="0" fontId="20" fillId="0" borderId="45" xfId="1" applyFont="1" applyBorder="1" applyAlignment="1" applyProtection="1">
      <alignment horizontal="center" vertical="center"/>
    </xf>
    <xf numFmtId="14" fontId="20" fillId="0" borderId="46" xfId="1" applyNumberFormat="1" applyFont="1" applyBorder="1" applyAlignment="1" applyProtection="1">
      <alignment horizontal="center" vertical="center"/>
      <protection locked="0"/>
    </xf>
    <xf numFmtId="0" fontId="21" fillId="0" borderId="31" xfId="1" applyFont="1" applyBorder="1" applyAlignment="1" applyProtection="1">
      <alignment horizontal="left" vertical="top"/>
    </xf>
    <xf numFmtId="0" fontId="20" fillId="0" borderId="45" xfId="1" applyFont="1" applyBorder="1" applyAlignment="1" applyProtection="1">
      <alignment horizontal="center" vertical="center"/>
      <protection locked="0"/>
    </xf>
    <xf numFmtId="0" fontId="20" fillId="0" borderId="46" xfId="1" applyFont="1" applyBorder="1" applyAlignment="1" applyProtection="1">
      <alignment horizontal="center" vertical="center"/>
      <protection locked="0"/>
    </xf>
    <xf numFmtId="0" fontId="21" fillId="0" borderId="47" xfId="1" applyFont="1" applyBorder="1" applyAlignment="1" applyProtection="1">
      <alignment horizontal="left" vertical="top"/>
    </xf>
    <xf numFmtId="0" fontId="21" fillId="0" borderId="47" xfId="1" applyFont="1" applyBorder="1" applyAlignment="1" applyProtection="1">
      <alignment horizontal="left" vertical="top"/>
      <protection locked="0"/>
    </xf>
    <xf numFmtId="0" fontId="21" fillId="0" borderId="3" xfId="1" applyFont="1" applyBorder="1" applyAlignment="1" applyProtection="1">
      <alignment horizontal="left" vertical="top"/>
      <protection locked="0"/>
    </xf>
    <xf numFmtId="0" fontId="21" fillId="0" borderId="39" xfId="1" applyFont="1" applyBorder="1" applyAlignment="1" applyProtection="1">
      <alignment horizontal="left" vertical="top"/>
      <protection locked="0"/>
    </xf>
    <xf numFmtId="166" fontId="20" fillId="0" borderId="45" xfId="1" applyNumberFormat="1" applyFont="1" applyBorder="1" applyAlignment="1" applyProtection="1">
      <alignment horizontal="center" vertical="center"/>
      <protection locked="0"/>
    </xf>
    <xf numFmtId="0" fontId="21" fillId="0" borderId="12" xfId="1" applyFont="1" applyBorder="1" applyAlignment="1" applyProtection="1">
      <alignment horizontal="left" vertical="top"/>
    </xf>
    <xf numFmtId="0" fontId="21" fillId="0" borderId="47" xfId="1" applyFont="1" applyBorder="1" applyAlignment="1" applyProtection="1">
      <alignment horizontal="center" vertical="top"/>
      <protection locked="0"/>
    </xf>
    <xf numFmtId="0" fontId="21" fillId="0" borderId="2" xfId="1" applyFont="1" applyBorder="1" applyAlignment="1" applyProtection="1">
      <alignment horizontal="center" vertical="top"/>
      <protection locked="0"/>
    </xf>
    <xf numFmtId="0" fontId="20" fillId="0" borderId="48" xfId="1" applyFont="1" applyBorder="1" applyAlignment="1" applyProtection="1">
      <alignment horizontal="center" vertical="center"/>
      <protection locked="0"/>
    </xf>
    <xf numFmtId="0" fontId="20" fillId="0" borderId="49" xfId="1" applyFont="1" applyBorder="1" applyAlignment="1" applyProtection="1">
      <alignment horizontal="center" vertical="center"/>
      <protection locked="0"/>
    </xf>
    <xf numFmtId="0" fontId="21" fillId="0" borderId="50" xfId="1" applyFont="1" applyBorder="1" applyAlignment="1" applyProtection="1">
      <alignment horizontal="left" vertical="top"/>
    </xf>
    <xf numFmtId="0" fontId="21" fillId="0" borderId="51" xfId="1" applyFont="1" applyBorder="1" applyAlignment="1" applyProtection="1">
      <alignment horizontal="center" vertical="top"/>
    </xf>
    <xf numFmtId="0" fontId="21" fillId="0" borderId="52" xfId="1" applyFont="1" applyBorder="1" applyAlignment="1" applyProtection="1">
      <alignment horizontal="center" vertical="top"/>
    </xf>
    <xf numFmtId="0" fontId="21" fillId="0" borderId="44" xfId="1" applyFont="1" applyBorder="1" applyAlignment="1" applyProtection="1">
      <alignment horizontal="center" vertical="top"/>
    </xf>
    <xf numFmtId="0" fontId="20" fillId="0" borderId="45" xfId="1" quotePrefix="1" applyFont="1" applyBorder="1" applyAlignment="1" applyProtection="1">
      <alignment horizontal="center" vertical="center"/>
      <protection locked="0"/>
    </xf>
    <xf numFmtId="15" fontId="20" fillId="0" borderId="46" xfId="1" applyNumberFormat="1" applyFont="1" applyBorder="1" applyAlignment="1" applyProtection="1">
      <alignment horizontal="center" vertical="center"/>
      <protection locked="0"/>
    </xf>
    <xf numFmtId="0" fontId="21" fillId="0" borderId="39" xfId="1" applyFont="1" applyBorder="1" applyAlignment="1" applyProtection="1">
      <alignment horizontal="center" vertical="top"/>
      <protection locked="0"/>
    </xf>
    <xf numFmtId="0" fontId="28" fillId="0" borderId="0" xfId="1" applyFont="1"/>
    <xf numFmtId="49" fontId="30" fillId="0" borderId="0" xfId="0" applyNumberFormat="1" applyFont="1" applyAlignment="1">
      <alignment vertical="center"/>
    </xf>
    <xf numFmtId="0" fontId="31" fillId="0" borderId="0" xfId="3" applyFont="1" applyFill="1" applyAlignment="1"/>
    <xf numFmtId="164" fontId="34" fillId="0" borderId="69" xfId="0" applyNumberFormat="1" applyFont="1" applyFill="1" applyBorder="1" applyAlignment="1" applyProtection="1">
      <alignment horizontal="center" vertical="center" wrapText="1"/>
    </xf>
    <xf numFmtId="164" fontId="34" fillId="0" borderId="32" xfId="0" applyNumberFormat="1" applyFont="1" applyFill="1" applyBorder="1" applyAlignment="1" applyProtection="1">
      <alignment horizontal="center" vertical="center" wrapText="1"/>
    </xf>
    <xf numFmtId="0" fontId="35" fillId="0" borderId="0" xfId="3" applyFont="1" applyFill="1" applyAlignment="1" applyProtection="1"/>
    <xf numFmtId="0" fontId="35" fillId="0" borderId="0" xfId="3" applyFont="1" applyBorder="1" applyProtection="1"/>
    <xf numFmtId="0" fontId="38" fillId="0" borderId="0" xfId="0" applyFont="1" applyAlignment="1" applyProtection="1">
      <alignment vertical="center"/>
    </xf>
    <xf numFmtId="49" fontId="38" fillId="0" borderId="0" xfId="0" applyNumberFormat="1" applyFont="1" applyAlignment="1" applyProtection="1">
      <alignment vertical="center"/>
    </xf>
    <xf numFmtId="0" fontId="38" fillId="0" borderId="0" xfId="0" applyFont="1" applyBorder="1" applyAlignment="1" applyProtection="1">
      <alignment horizontal="center" vertical="center"/>
    </xf>
    <xf numFmtId="0" fontId="38" fillId="0" borderId="0" xfId="0" applyFont="1" applyAlignment="1" applyProtection="1">
      <alignment horizontal="center" vertical="center"/>
    </xf>
    <xf numFmtId="0" fontId="38" fillId="0" borderId="0" xfId="0" applyFont="1" applyFill="1" applyAlignment="1" applyProtection="1">
      <alignment vertical="center"/>
    </xf>
    <xf numFmtId="0" fontId="40" fillId="0" borderId="0" xfId="0" applyFont="1" applyAlignment="1" applyProtection="1">
      <alignment vertical="center"/>
    </xf>
    <xf numFmtId="0" fontId="40" fillId="0" borderId="0" xfId="0" applyFont="1" applyAlignment="1" applyProtection="1">
      <alignment horizontal="center" vertical="center"/>
    </xf>
    <xf numFmtId="0" fontId="44" fillId="13" borderId="36" xfId="6" applyFont="1" applyFill="1" applyBorder="1" applyAlignment="1">
      <alignment vertical="top" wrapText="1"/>
    </xf>
    <xf numFmtId="0" fontId="45" fillId="13" borderId="62" xfId="6" applyFont="1" applyFill="1" applyBorder="1" applyAlignment="1">
      <alignment horizontal="center" vertical="top"/>
    </xf>
    <xf numFmtId="0" fontId="44" fillId="13" borderId="62" xfId="6" applyFont="1" applyFill="1" applyBorder="1" applyAlignment="1">
      <alignment vertical="top" wrapText="1"/>
    </xf>
    <xf numFmtId="0" fontId="45" fillId="13" borderId="100" xfId="6" applyFont="1" applyFill="1" applyBorder="1" applyAlignment="1">
      <alignment horizontal="center" vertical="top"/>
    </xf>
    <xf numFmtId="0" fontId="44" fillId="13" borderId="100" xfId="6" applyFont="1" applyFill="1" applyBorder="1" applyAlignment="1">
      <alignment vertical="top" wrapText="1"/>
    </xf>
    <xf numFmtId="0" fontId="44" fillId="13" borderId="100" xfId="6" applyFont="1" applyFill="1" applyBorder="1"/>
    <xf numFmtId="0" fontId="45" fillId="13" borderId="100" xfId="6" applyFont="1" applyFill="1" applyBorder="1" applyAlignment="1">
      <alignment wrapText="1"/>
    </xf>
    <xf numFmtId="0" fontId="45" fillId="13" borderId="63" xfId="6" applyFont="1" applyFill="1" applyBorder="1" applyAlignment="1">
      <alignment horizontal="center" vertical="top"/>
    </xf>
    <xf numFmtId="0" fontId="45" fillId="13" borderId="63" xfId="6" applyFont="1" applyFill="1" applyBorder="1" applyAlignment="1">
      <alignment vertical="top" wrapText="1"/>
    </xf>
    <xf numFmtId="0" fontId="34" fillId="13" borderId="74" xfId="0" applyFont="1" applyFill="1" applyBorder="1" applyAlignment="1" applyProtection="1">
      <alignment vertical="center"/>
    </xf>
    <xf numFmtId="164" fontId="34" fillId="0" borderId="71" xfId="0" applyNumberFormat="1" applyFont="1" applyBorder="1" applyAlignment="1" applyProtection="1">
      <alignment horizontal="center" vertical="center" wrapText="1"/>
    </xf>
    <xf numFmtId="164" fontId="34" fillId="0" borderId="72" xfId="0" applyNumberFormat="1" applyFont="1" applyBorder="1" applyAlignment="1" applyProtection="1">
      <alignment horizontal="center" vertical="center" wrapText="1"/>
    </xf>
    <xf numFmtId="164" fontId="32" fillId="12" borderId="105" xfId="0" applyNumberFormat="1" applyFont="1" applyFill="1" applyBorder="1" applyAlignment="1" applyProtection="1">
      <alignment horizontal="center" vertical="center"/>
    </xf>
    <xf numFmtId="164" fontId="32" fillId="12" borderId="76" xfId="0" applyNumberFormat="1" applyFont="1" applyFill="1" applyBorder="1" applyAlignment="1" applyProtection="1">
      <alignment horizontal="center" vertical="center"/>
    </xf>
    <xf numFmtId="164" fontId="34" fillId="13" borderId="106" xfId="0" applyNumberFormat="1" applyFont="1" applyFill="1" applyBorder="1" applyAlignment="1" applyProtection="1">
      <alignment horizontal="center" vertical="center"/>
    </xf>
    <xf numFmtId="164" fontId="34" fillId="13" borderId="75" xfId="0" applyNumberFormat="1" applyFont="1" applyFill="1" applyBorder="1" applyAlignment="1" applyProtection="1">
      <alignment horizontal="center" vertical="center"/>
    </xf>
    <xf numFmtId="164" fontId="34" fillId="13" borderId="104" xfId="0" applyNumberFormat="1" applyFont="1" applyFill="1" applyBorder="1" applyAlignment="1" applyProtection="1">
      <alignment horizontal="center" vertical="center"/>
    </xf>
    <xf numFmtId="164" fontId="34" fillId="13" borderId="74" xfId="0" applyNumberFormat="1" applyFont="1" applyFill="1" applyBorder="1" applyAlignment="1" applyProtection="1">
      <alignment horizontal="center" vertical="center"/>
    </xf>
    <xf numFmtId="164" fontId="36" fillId="13" borderId="106" xfId="0" applyNumberFormat="1" applyFont="1" applyFill="1" applyBorder="1" applyAlignment="1" applyProtection="1">
      <alignment horizontal="center" vertical="center"/>
    </xf>
    <xf numFmtId="164" fontId="36" fillId="13" borderId="75" xfId="0" applyNumberFormat="1" applyFont="1" applyFill="1" applyBorder="1" applyAlignment="1" applyProtection="1">
      <alignment horizontal="center" vertical="center"/>
    </xf>
    <xf numFmtId="164" fontId="36" fillId="13" borderId="104" xfId="0" applyNumberFormat="1" applyFont="1" applyFill="1" applyBorder="1" applyAlignment="1" applyProtection="1">
      <alignment horizontal="center" vertical="center"/>
    </xf>
    <xf numFmtId="164" fontId="36" fillId="13" borderId="74" xfId="0" applyNumberFormat="1" applyFont="1" applyFill="1" applyBorder="1" applyAlignment="1" applyProtection="1">
      <alignment horizontal="center" vertical="center"/>
    </xf>
    <xf numFmtId="164" fontId="36" fillId="13" borderId="104" xfId="0" applyNumberFormat="1" applyFont="1" applyFill="1" applyBorder="1" applyAlignment="1" applyProtection="1">
      <alignment horizontal="center" vertical="center" wrapText="1"/>
    </xf>
    <xf numFmtId="164" fontId="36" fillId="13" borderId="74" xfId="0" applyNumberFormat="1" applyFont="1" applyFill="1" applyBorder="1" applyAlignment="1" applyProtection="1">
      <alignment horizontal="center" vertical="center" wrapText="1"/>
    </xf>
    <xf numFmtId="164" fontId="34" fillId="0" borderId="73" xfId="0" applyNumberFormat="1" applyFont="1" applyBorder="1" applyAlignment="1" applyProtection="1">
      <alignment horizontal="center" vertical="center" wrapText="1"/>
    </xf>
    <xf numFmtId="164" fontId="32" fillId="12" borderId="107" xfId="0" applyNumberFormat="1" applyFont="1" applyFill="1" applyBorder="1" applyAlignment="1" applyProtection="1">
      <alignment horizontal="center" vertical="center"/>
    </xf>
    <xf numFmtId="164" fontId="34" fillId="13" borderId="108" xfId="0" applyNumberFormat="1" applyFont="1" applyFill="1" applyBorder="1" applyAlignment="1" applyProtection="1">
      <alignment horizontal="center" vertical="center"/>
    </xf>
    <xf numFmtId="164" fontId="34" fillId="0" borderId="70" xfId="0" applyNumberFormat="1" applyFont="1" applyFill="1" applyBorder="1" applyAlignment="1" applyProtection="1">
      <alignment horizontal="center" vertical="center" wrapText="1"/>
    </xf>
    <xf numFmtId="164" fontId="34" fillId="13" borderId="109" xfId="0" applyNumberFormat="1" applyFont="1" applyFill="1" applyBorder="1" applyAlignment="1" applyProtection="1">
      <alignment horizontal="center" vertical="center"/>
    </xf>
    <xf numFmtId="164" fontId="36" fillId="13" borderId="108" xfId="0" applyNumberFormat="1" applyFont="1" applyFill="1" applyBorder="1" applyAlignment="1" applyProtection="1">
      <alignment horizontal="center" vertical="center"/>
    </xf>
    <xf numFmtId="164" fontId="36" fillId="13" borderId="109" xfId="0" applyNumberFormat="1" applyFont="1" applyFill="1" applyBorder="1" applyAlignment="1" applyProtection="1">
      <alignment horizontal="center" vertical="center"/>
    </xf>
    <xf numFmtId="164" fontId="36" fillId="13" borderId="109" xfId="0" applyNumberFormat="1" applyFont="1" applyFill="1" applyBorder="1" applyAlignment="1" applyProtection="1">
      <alignment horizontal="center" vertical="center" wrapText="1"/>
    </xf>
    <xf numFmtId="0" fontId="35" fillId="0" borderId="0" xfId="3" applyFont="1" applyFill="1" applyBorder="1" applyAlignment="1" applyProtection="1"/>
    <xf numFmtId="0" fontId="38" fillId="0" borderId="0" xfId="0" applyFont="1" applyFill="1" applyBorder="1" applyAlignment="1" applyProtection="1">
      <alignment vertical="center"/>
    </xf>
    <xf numFmtId="164" fontId="35" fillId="13" borderId="104" xfId="0" applyNumberFormat="1" applyFont="1" applyFill="1" applyBorder="1" applyAlignment="1" applyProtection="1">
      <alignment horizontal="center" vertical="center" wrapText="1"/>
    </xf>
    <xf numFmtId="164" fontId="35" fillId="13" borderId="74" xfId="0" applyNumberFormat="1" applyFont="1" applyFill="1" applyBorder="1" applyAlignment="1" applyProtection="1">
      <alignment horizontal="center" vertical="center" wrapText="1"/>
    </xf>
    <xf numFmtId="164" fontId="35" fillId="13" borderId="109" xfId="0" applyNumberFormat="1" applyFont="1" applyFill="1" applyBorder="1" applyAlignment="1" applyProtection="1">
      <alignment horizontal="center" vertical="center" wrapText="1"/>
    </xf>
    <xf numFmtId="0" fontId="19" fillId="0" borderId="0" xfId="3" applyFont="1" applyBorder="1"/>
    <xf numFmtId="0" fontId="10" fillId="0" borderId="0" xfId="0" applyFont="1" applyAlignment="1" applyProtection="1">
      <alignment vertical="center"/>
    </xf>
    <xf numFmtId="0" fontId="46" fillId="0" borderId="0" xfId="0" applyFont="1" applyBorder="1" applyAlignment="1" applyProtection="1">
      <alignment horizontal="center" vertical="center"/>
    </xf>
    <xf numFmtId="49" fontId="10" fillId="0" borderId="0" xfId="0" applyNumberFormat="1" applyFont="1" applyBorder="1" applyAlignment="1" applyProtection="1">
      <alignment vertical="center"/>
    </xf>
    <xf numFmtId="0" fontId="10" fillId="0" borderId="0" xfId="0" applyFont="1" applyBorder="1" applyAlignment="1" applyProtection="1">
      <alignment vertical="center"/>
    </xf>
    <xf numFmtId="0" fontId="10" fillId="0" borderId="0" xfId="0" applyFont="1" applyBorder="1" applyAlignment="1" applyProtection="1">
      <alignment horizontal="center" vertical="center"/>
    </xf>
    <xf numFmtId="0" fontId="10" fillId="0" borderId="0" xfId="0" applyFont="1" applyBorder="1" applyAlignment="1" applyProtection="1">
      <alignment horizontal="right" vertical="center"/>
    </xf>
    <xf numFmtId="0" fontId="51" fillId="11" borderId="85" xfId="0" applyFont="1" applyFill="1" applyBorder="1" applyAlignment="1" applyProtection="1">
      <alignment horizontal="center" vertical="center" wrapText="1"/>
    </xf>
    <xf numFmtId="0" fontId="39" fillId="10" borderId="0" xfId="3" applyFont="1" applyFill="1" applyBorder="1" applyAlignment="1" applyProtection="1">
      <alignment horizontal="center" vertical="center" wrapText="1"/>
    </xf>
    <xf numFmtId="0" fontId="40" fillId="0" borderId="0" xfId="0" applyFont="1" applyFill="1" applyAlignment="1" applyProtection="1">
      <alignment vertical="center"/>
    </xf>
    <xf numFmtId="0" fontId="53" fillId="0" borderId="0" xfId="0" applyFont="1" applyAlignment="1" applyProtection="1">
      <alignment vertical="center"/>
    </xf>
    <xf numFmtId="0" fontId="46" fillId="0" borderId="0" xfId="0" applyFont="1" applyAlignment="1" applyProtection="1">
      <alignment horizontal="center" vertical="center"/>
    </xf>
    <xf numFmtId="49"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 fillId="0" borderId="0" xfId="0" applyFont="1" applyAlignment="1" applyProtection="1">
      <alignment horizontal="right" vertical="center"/>
    </xf>
    <xf numFmtId="0" fontId="56" fillId="0" borderId="0" xfId="5" applyFont="1"/>
    <xf numFmtId="0" fontId="56" fillId="0" borderId="0" xfId="5" applyFont="1" applyFill="1"/>
    <xf numFmtId="49" fontId="34" fillId="0" borderId="14" xfId="0" applyNumberFormat="1" applyFont="1" applyBorder="1" applyAlignment="1" applyProtection="1">
      <alignment horizontal="center" vertical="center" wrapText="1"/>
    </xf>
    <xf numFmtId="0" fontId="34" fillId="0" borderId="14" xfId="0" applyFont="1" applyFill="1" applyBorder="1" applyAlignment="1" applyProtection="1">
      <alignment vertical="center" wrapText="1"/>
    </xf>
    <xf numFmtId="0" fontId="34" fillId="13" borderId="14" xfId="0" applyFont="1" applyFill="1" applyBorder="1" applyAlignment="1" applyProtection="1">
      <alignment vertical="center"/>
    </xf>
    <xf numFmtId="0" fontId="36" fillId="13" borderId="14" xfId="0" applyFont="1" applyFill="1" applyBorder="1" applyAlignment="1" applyProtection="1">
      <alignment vertical="center"/>
    </xf>
    <xf numFmtId="0" fontId="41" fillId="13" borderId="14" xfId="0" applyFont="1" applyFill="1" applyBorder="1" applyAlignment="1" applyProtection="1">
      <alignment vertical="center" wrapText="1"/>
    </xf>
    <xf numFmtId="0" fontId="52" fillId="0" borderId="125" xfId="0" applyFont="1" applyBorder="1" applyAlignment="1" applyProtection="1">
      <alignment horizontal="center" vertical="center"/>
    </xf>
    <xf numFmtId="49" fontId="49" fillId="0" borderId="126" xfId="0" applyNumberFormat="1" applyFont="1" applyBorder="1" applyAlignment="1" applyProtection="1">
      <alignment vertical="center" wrapText="1"/>
    </xf>
    <xf numFmtId="0" fontId="50" fillId="0" borderId="126" xfId="0" applyFont="1" applyBorder="1" applyAlignment="1" applyProtection="1">
      <alignment vertical="center" wrapText="1"/>
    </xf>
    <xf numFmtId="0" fontId="50" fillId="0" borderId="127" xfId="0" applyFont="1" applyBorder="1" applyAlignment="1" applyProtection="1">
      <alignment horizontal="center" vertical="center" wrapText="1"/>
    </xf>
    <xf numFmtId="49" fontId="54" fillId="12" borderId="104" xfId="0" applyNumberFormat="1" applyFont="1" applyFill="1" applyBorder="1" applyAlignment="1" applyProtection="1">
      <alignment vertical="center"/>
    </xf>
    <xf numFmtId="49" fontId="54" fillId="12" borderId="74" xfId="0" applyNumberFormat="1" applyFont="1" applyFill="1" applyBorder="1" applyAlignment="1" applyProtection="1">
      <alignment vertical="center"/>
    </xf>
    <xf numFmtId="49" fontId="32" fillId="12" borderId="74" xfId="0" applyNumberFormat="1" applyFont="1" applyFill="1" applyBorder="1" applyAlignment="1" applyProtection="1">
      <alignment vertical="center"/>
    </xf>
    <xf numFmtId="0" fontId="58" fillId="11" borderId="33" xfId="0" applyFont="1" applyFill="1" applyBorder="1" applyAlignment="1" applyProtection="1">
      <alignment horizontal="center" vertical="center" wrapText="1"/>
    </xf>
    <xf numFmtId="0" fontId="38" fillId="0" borderId="0" xfId="0" applyFont="1" applyBorder="1" applyAlignment="1" applyProtection="1">
      <alignment vertical="center"/>
    </xf>
    <xf numFmtId="0" fontId="40" fillId="0" borderId="0" xfId="0" applyFont="1" applyBorder="1" applyAlignment="1" applyProtection="1">
      <alignment vertical="center"/>
    </xf>
    <xf numFmtId="164" fontId="34" fillId="0" borderId="120" xfId="0" applyNumberFormat="1" applyFont="1" applyBorder="1" applyAlignment="1" applyProtection="1">
      <alignment horizontal="center" vertical="center" wrapText="1"/>
    </xf>
    <xf numFmtId="164" fontId="34" fillId="0" borderId="121" xfId="0" applyNumberFormat="1" applyFont="1" applyBorder="1" applyAlignment="1" applyProtection="1">
      <alignment horizontal="center" vertical="center" wrapText="1"/>
    </xf>
    <xf numFmtId="164" fontId="34" fillId="0" borderId="122" xfId="0" applyNumberFormat="1" applyFont="1" applyBorder="1" applyAlignment="1" applyProtection="1">
      <alignment horizontal="center" vertical="center" wrapText="1"/>
    </xf>
    <xf numFmtId="164" fontId="34" fillId="0" borderId="123" xfId="0" applyNumberFormat="1" applyFont="1" applyFill="1" applyBorder="1" applyAlignment="1" applyProtection="1">
      <alignment horizontal="center" vertical="center" wrapText="1"/>
    </xf>
    <xf numFmtId="164" fontId="34" fillId="0" borderId="14" xfId="0" applyNumberFormat="1" applyFont="1" applyFill="1" applyBorder="1" applyAlignment="1" applyProtection="1">
      <alignment horizontal="center" vertical="center" wrapText="1"/>
    </xf>
    <xf numFmtId="164" fontId="34" fillId="0" borderId="124" xfId="0" applyNumberFormat="1" applyFont="1" applyFill="1" applyBorder="1" applyAlignment="1" applyProtection="1">
      <alignment horizontal="center" vertical="center" wrapText="1"/>
    </xf>
    <xf numFmtId="164" fontId="34" fillId="0" borderId="123" xfId="0" applyNumberFormat="1" applyFont="1" applyBorder="1" applyAlignment="1" applyProtection="1">
      <alignment horizontal="center" vertical="center" wrapText="1"/>
    </xf>
    <xf numFmtId="164" fontId="34" fillId="0" borderId="14" xfId="0" applyNumberFormat="1" applyFont="1" applyBorder="1" applyAlignment="1" applyProtection="1">
      <alignment horizontal="center" vertical="center" wrapText="1"/>
    </xf>
    <xf numFmtId="164" fontId="34" fillId="0" borderId="124" xfId="0" applyNumberFormat="1" applyFont="1" applyBorder="1" applyAlignment="1" applyProtection="1">
      <alignment horizontal="center" vertical="center" wrapText="1"/>
    </xf>
    <xf numFmtId="164" fontId="36" fillId="0" borderId="123" xfId="0" applyNumberFormat="1" applyFont="1" applyBorder="1" applyAlignment="1" applyProtection="1">
      <alignment horizontal="center" vertical="center" wrapText="1"/>
    </xf>
    <xf numFmtId="164" fontId="36" fillId="0" borderId="14" xfId="0" applyNumberFormat="1" applyFont="1" applyBorder="1" applyAlignment="1" applyProtection="1">
      <alignment horizontal="center" vertical="center" wrapText="1"/>
    </xf>
    <xf numFmtId="164" fontId="36" fillId="0" borderId="124" xfId="0" applyNumberFormat="1" applyFont="1" applyBorder="1" applyAlignment="1" applyProtection="1">
      <alignment horizontal="center" vertical="center" wrapText="1"/>
    </xf>
    <xf numFmtId="164" fontId="35" fillId="0" borderId="123" xfId="0" applyNumberFormat="1" applyFont="1" applyBorder="1" applyAlignment="1" applyProtection="1">
      <alignment horizontal="center" vertical="center" wrapText="1"/>
    </xf>
    <xf numFmtId="164" fontId="35" fillId="0" borderId="14" xfId="0" applyNumberFormat="1" applyFont="1" applyBorder="1" applyAlignment="1" applyProtection="1">
      <alignment horizontal="center" vertical="center" wrapText="1"/>
    </xf>
    <xf numFmtId="164" fontId="35" fillId="0" borderId="124" xfId="0" applyNumberFormat="1" applyFont="1" applyBorder="1" applyAlignment="1" applyProtection="1">
      <alignment horizontal="center" vertical="center" wrapText="1"/>
    </xf>
    <xf numFmtId="164" fontId="35" fillId="13" borderId="123" xfId="0" applyNumberFormat="1" applyFont="1" applyFill="1" applyBorder="1" applyAlignment="1" applyProtection="1">
      <alignment horizontal="center" vertical="center" wrapText="1"/>
    </xf>
    <xf numFmtId="164" fontId="35" fillId="13" borderId="14" xfId="0" applyNumberFormat="1" applyFont="1" applyFill="1" applyBorder="1" applyAlignment="1" applyProtection="1">
      <alignment horizontal="center" vertical="center" wrapText="1"/>
    </xf>
    <xf numFmtId="164" fontId="35" fillId="13" borderId="124" xfId="0" applyNumberFormat="1" applyFont="1" applyFill="1" applyBorder="1" applyAlignment="1" applyProtection="1">
      <alignment horizontal="center" vertical="center" wrapText="1"/>
    </xf>
    <xf numFmtId="164" fontId="32" fillId="12" borderId="74" xfId="0" applyNumberFormat="1" applyFont="1" applyFill="1" applyBorder="1" applyAlignment="1" applyProtection="1">
      <alignment horizontal="center" vertical="center"/>
    </xf>
    <xf numFmtId="164" fontId="32" fillId="12" borderId="109" xfId="0" applyNumberFormat="1" applyFont="1" applyFill="1" applyBorder="1" applyAlignment="1" applyProtection="1">
      <alignment horizontal="center" vertical="center"/>
    </xf>
    <xf numFmtId="0" fontId="34" fillId="13" borderId="15" xfId="0" applyFont="1" applyFill="1" applyBorder="1" applyAlignment="1" applyProtection="1">
      <alignment vertical="center"/>
    </xf>
    <xf numFmtId="0" fontId="36" fillId="13" borderId="15" xfId="0" applyFont="1" applyFill="1" applyBorder="1" applyAlignment="1" applyProtection="1">
      <alignment vertical="center"/>
    </xf>
    <xf numFmtId="164" fontId="41" fillId="13" borderId="74" xfId="0" applyNumberFormat="1" applyFont="1" applyFill="1" applyBorder="1" applyAlignment="1" applyProtection="1">
      <alignment horizontal="center" vertical="center" wrapText="1"/>
    </xf>
    <xf numFmtId="164" fontId="41" fillId="13" borderId="109" xfId="0" applyNumberFormat="1" applyFont="1" applyFill="1" applyBorder="1" applyAlignment="1" applyProtection="1">
      <alignment horizontal="center" vertical="center" wrapText="1"/>
    </xf>
    <xf numFmtId="164" fontId="32" fillId="12" borderId="104" xfId="0" applyNumberFormat="1" applyFont="1" applyFill="1" applyBorder="1" applyAlignment="1" applyProtection="1">
      <alignment horizontal="center" vertical="center"/>
    </xf>
    <xf numFmtId="164" fontId="41" fillId="13" borderId="104" xfId="0" applyNumberFormat="1" applyFont="1" applyFill="1" applyBorder="1" applyAlignment="1" applyProtection="1">
      <alignment horizontal="center" vertical="center" wrapText="1"/>
    </xf>
    <xf numFmtId="164" fontId="34" fillId="13" borderId="104" xfId="0" applyNumberFormat="1" applyFont="1" applyFill="1" applyBorder="1" applyAlignment="1" applyProtection="1">
      <alignment horizontal="center" vertical="center" wrapText="1"/>
    </xf>
    <xf numFmtId="164" fontId="34" fillId="13" borderId="74" xfId="0" applyNumberFormat="1" applyFont="1" applyFill="1" applyBorder="1" applyAlignment="1" applyProtection="1">
      <alignment horizontal="center" vertical="center" wrapText="1"/>
    </xf>
    <xf numFmtId="164" fontId="35" fillId="13" borderId="105" xfId="0" applyNumberFormat="1" applyFont="1" applyFill="1" applyBorder="1" applyAlignment="1" applyProtection="1">
      <alignment horizontal="center" vertical="center" wrapText="1"/>
    </xf>
    <xf numFmtId="164" fontId="35" fillId="13" borderId="76" xfId="0" applyNumberFormat="1" applyFont="1" applyFill="1" applyBorder="1" applyAlignment="1" applyProtection="1">
      <alignment horizontal="center" vertical="center" wrapText="1"/>
    </xf>
    <xf numFmtId="164" fontId="35" fillId="13" borderId="45" xfId="0" applyNumberFormat="1" applyFont="1" applyFill="1" applyBorder="1" applyAlignment="1" applyProtection="1">
      <alignment horizontal="center" vertical="center" wrapText="1"/>
    </xf>
    <xf numFmtId="164" fontId="35" fillId="13" borderId="0" xfId="0" applyNumberFormat="1" applyFont="1" applyFill="1" applyBorder="1" applyAlignment="1" applyProtection="1">
      <alignment horizontal="center" vertical="center" wrapText="1"/>
    </xf>
    <xf numFmtId="164" fontId="35" fillId="13" borderId="106" xfId="0" applyNumberFormat="1" applyFont="1" applyFill="1" applyBorder="1" applyAlignment="1" applyProtection="1">
      <alignment horizontal="center" vertical="center" wrapText="1"/>
    </xf>
    <xf numFmtId="164" fontId="35" fillId="13" borderId="75" xfId="0" applyNumberFormat="1" applyFont="1" applyFill="1" applyBorder="1" applyAlignment="1" applyProtection="1">
      <alignment horizontal="center" vertical="center" wrapText="1"/>
    </xf>
    <xf numFmtId="164" fontId="34" fillId="13" borderId="105" xfId="0" applyNumberFormat="1" applyFont="1" applyFill="1" applyBorder="1" applyAlignment="1" applyProtection="1">
      <alignment horizontal="center" vertical="center" wrapText="1"/>
    </xf>
    <xf numFmtId="164" fontId="34" fillId="13" borderId="76" xfId="0" applyNumberFormat="1" applyFont="1" applyFill="1" applyBorder="1" applyAlignment="1" applyProtection="1">
      <alignment horizontal="center" vertical="center" wrapText="1"/>
    </xf>
    <xf numFmtId="164" fontId="34" fillId="13" borderId="45" xfId="0" applyNumberFormat="1" applyFont="1" applyFill="1" applyBorder="1" applyAlignment="1" applyProtection="1">
      <alignment horizontal="center" vertical="center" wrapText="1"/>
    </xf>
    <xf numFmtId="164" fontId="34" fillId="13" borderId="0" xfId="0" applyNumberFormat="1" applyFont="1" applyFill="1" applyBorder="1" applyAlignment="1" applyProtection="1">
      <alignment horizontal="center" vertical="center" wrapText="1"/>
    </xf>
    <xf numFmtId="164" fontId="34" fillId="13" borderId="106" xfId="0" applyNumberFormat="1" applyFont="1" applyFill="1" applyBorder="1" applyAlignment="1" applyProtection="1">
      <alignment horizontal="center" vertical="center" wrapText="1"/>
    </xf>
    <xf numFmtId="164" fontId="34" fillId="13" borderId="75" xfId="0" applyNumberFormat="1" applyFont="1" applyFill="1" applyBorder="1" applyAlignment="1" applyProtection="1">
      <alignment horizontal="center" vertical="center" wrapText="1"/>
    </xf>
    <xf numFmtId="164" fontId="34" fillId="13" borderId="107" xfId="0" applyNumberFormat="1" applyFont="1" applyFill="1" applyBorder="1" applyAlignment="1" applyProtection="1">
      <alignment horizontal="center" vertical="center" wrapText="1"/>
    </xf>
    <xf numFmtId="164" fontId="34" fillId="13" borderId="105" xfId="0" applyNumberFormat="1" applyFont="1" applyFill="1" applyBorder="1" applyAlignment="1" applyProtection="1">
      <alignment horizontal="center" vertical="center"/>
    </xf>
    <xf numFmtId="164" fontId="34" fillId="13" borderId="76" xfId="0" applyNumberFormat="1" applyFont="1" applyFill="1" applyBorder="1" applyAlignment="1" applyProtection="1">
      <alignment horizontal="center" vertical="center"/>
    </xf>
    <xf numFmtId="164" fontId="34" fillId="13" borderId="107" xfId="0" applyNumberFormat="1" applyFont="1" applyFill="1" applyBorder="1" applyAlignment="1" applyProtection="1">
      <alignment horizontal="center" vertical="center"/>
    </xf>
    <xf numFmtId="164" fontId="34" fillId="13" borderId="77" xfId="0" applyNumberFormat="1" applyFont="1" applyFill="1" applyBorder="1" applyAlignment="1" applyProtection="1">
      <alignment horizontal="center" vertical="center" wrapText="1"/>
    </xf>
    <xf numFmtId="164" fontId="34" fillId="13" borderId="108" xfId="0" applyNumberFormat="1" applyFont="1" applyFill="1" applyBorder="1" applyAlignment="1" applyProtection="1">
      <alignment horizontal="center" vertical="center" wrapText="1"/>
    </xf>
    <xf numFmtId="164" fontId="34" fillId="0" borderId="130" xfId="0" applyNumberFormat="1" applyFont="1" applyBorder="1" applyAlignment="1" applyProtection="1">
      <alignment horizontal="center" vertical="center" wrapText="1"/>
    </xf>
    <xf numFmtId="164" fontId="34" fillId="0" borderId="131" xfId="0" applyNumberFormat="1" applyFont="1" applyBorder="1" applyAlignment="1" applyProtection="1">
      <alignment horizontal="center" vertical="center" wrapText="1"/>
    </xf>
    <xf numFmtId="164" fontId="34" fillId="0" borderId="132" xfId="0" applyNumberFormat="1" applyFont="1" applyBorder="1" applyAlignment="1" applyProtection="1">
      <alignment horizontal="center" vertical="center" wrapText="1"/>
    </xf>
    <xf numFmtId="164" fontId="34" fillId="13" borderId="109" xfId="0" applyNumberFormat="1" applyFont="1" applyFill="1" applyBorder="1" applyAlignment="1" applyProtection="1">
      <alignment horizontal="center" vertical="center" wrapText="1"/>
    </xf>
    <xf numFmtId="164" fontId="35" fillId="13" borderId="107" xfId="0" applyNumberFormat="1" applyFont="1" applyFill="1" applyBorder="1" applyAlignment="1" applyProtection="1">
      <alignment horizontal="center" vertical="center" wrapText="1"/>
    </xf>
    <xf numFmtId="164" fontId="35" fillId="13" borderId="77" xfId="0" applyNumberFormat="1" applyFont="1" applyFill="1" applyBorder="1" applyAlignment="1" applyProtection="1">
      <alignment horizontal="center" vertical="center" wrapText="1"/>
    </xf>
    <xf numFmtId="164" fontId="35" fillId="13" borderId="108" xfId="0" applyNumberFormat="1" applyFont="1" applyFill="1" applyBorder="1" applyAlignment="1" applyProtection="1">
      <alignment horizontal="center" vertical="center" wrapText="1"/>
    </xf>
    <xf numFmtId="164" fontId="34" fillId="13" borderId="45" xfId="0" applyNumberFormat="1" applyFont="1" applyFill="1" applyBorder="1" applyAlignment="1" applyProtection="1">
      <alignment horizontal="center" vertical="center"/>
    </xf>
    <xf numFmtId="164" fontId="34" fillId="13" borderId="0" xfId="0" applyNumberFormat="1" applyFont="1" applyFill="1" applyBorder="1" applyAlignment="1" applyProtection="1">
      <alignment horizontal="center" vertical="center"/>
    </xf>
    <xf numFmtId="164" fontId="34" fillId="13" borderId="77" xfId="0" applyNumberFormat="1" applyFont="1" applyFill="1" applyBorder="1" applyAlignment="1" applyProtection="1">
      <alignment horizontal="center" vertical="center"/>
    </xf>
    <xf numFmtId="0" fontId="50" fillId="11" borderId="87" xfId="0" applyFont="1" applyFill="1" applyBorder="1" applyAlignment="1" applyProtection="1">
      <alignment horizontal="center" vertical="center" wrapText="1"/>
    </xf>
    <xf numFmtId="0" fontId="51" fillId="11" borderId="88" xfId="0" applyFont="1" applyFill="1" applyBorder="1" applyAlignment="1" applyProtection="1">
      <alignment horizontal="center" vertical="center" wrapText="1"/>
    </xf>
    <xf numFmtId="0" fontId="50" fillId="11" borderId="78" xfId="0" applyFont="1" applyFill="1" applyBorder="1" applyAlignment="1" applyProtection="1">
      <alignment horizontal="center" vertical="center" wrapText="1"/>
    </xf>
    <xf numFmtId="0" fontId="50" fillId="11" borderId="79" xfId="0" applyFont="1" applyFill="1" applyBorder="1" applyAlignment="1" applyProtection="1">
      <alignment horizontal="center" vertical="center" wrapText="1"/>
    </xf>
    <xf numFmtId="0" fontId="50" fillId="11" borderId="80" xfId="0" applyFont="1" applyFill="1" applyBorder="1" applyAlignment="1" applyProtection="1">
      <alignment horizontal="center" vertical="center" wrapText="1"/>
    </xf>
    <xf numFmtId="0" fontId="50" fillId="11" borderId="64" xfId="0" applyFont="1" applyFill="1" applyBorder="1" applyAlignment="1" applyProtection="1">
      <alignment horizontal="center" vertical="center" wrapText="1"/>
    </xf>
    <xf numFmtId="0" fontId="50" fillId="11" borderId="65" xfId="0" applyFont="1" applyFill="1" applyBorder="1" applyAlignment="1" applyProtection="1">
      <alignment horizontal="center" vertical="center" wrapText="1"/>
    </xf>
    <xf numFmtId="0" fontId="50" fillId="11" borderId="34" xfId="0" applyFont="1" applyFill="1" applyBorder="1" applyAlignment="1" applyProtection="1">
      <alignment horizontal="center" vertical="center" wrapText="1"/>
    </xf>
    <xf numFmtId="164" fontId="49" fillId="13" borderId="104" xfId="0" applyNumberFormat="1" applyFont="1" applyFill="1" applyBorder="1" applyAlignment="1" applyProtection="1">
      <alignment horizontal="center" vertical="center"/>
    </xf>
    <xf numFmtId="164" fontId="49" fillId="13" borderId="74" xfId="0" applyNumberFormat="1" applyFont="1" applyFill="1" applyBorder="1" applyAlignment="1" applyProtection="1">
      <alignment horizontal="center" vertical="center"/>
    </xf>
    <xf numFmtId="164" fontId="49" fillId="13" borderId="109" xfId="0" applyNumberFormat="1" applyFont="1" applyFill="1" applyBorder="1" applyAlignment="1" applyProtection="1">
      <alignment horizontal="center" vertical="center"/>
    </xf>
    <xf numFmtId="164" fontId="54" fillId="12" borderId="105" xfId="0" applyNumberFormat="1" applyFont="1" applyFill="1" applyBorder="1" applyAlignment="1" applyProtection="1">
      <alignment horizontal="center" vertical="center"/>
    </xf>
    <xf numFmtId="164" fontId="54" fillId="12" borderId="76" xfId="0" applyNumberFormat="1" applyFont="1" applyFill="1" applyBorder="1" applyAlignment="1" applyProtection="1">
      <alignment horizontal="center" vertical="center"/>
    </xf>
    <xf numFmtId="164" fontId="50" fillId="13" borderId="106" xfId="0" applyNumberFormat="1" applyFont="1" applyFill="1" applyBorder="1" applyAlignment="1" applyProtection="1">
      <alignment horizontal="center" vertical="center"/>
    </xf>
    <xf numFmtId="164" fontId="50" fillId="13" borderId="75" xfId="0" applyNumberFormat="1" applyFont="1" applyFill="1" applyBorder="1" applyAlignment="1" applyProtection="1">
      <alignment horizontal="center" vertical="center"/>
    </xf>
    <xf numFmtId="164" fontId="49" fillId="0" borderId="69" xfId="0" applyNumberFormat="1" applyFont="1" applyBorder="1" applyAlignment="1" applyProtection="1">
      <alignment horizontal="center" vertical="center" wrapText="1"/>
    </xf>
    <xf numFmtId="164" fontId="49" fillId="0" borderId="32" xfId="0" applyNumberFormat="1" applyFont="1" applyBorder="1" applyAlignment="1" applyProtection="1">
      <alignment horizontal="center" vertical="center" wrapText="1"/>
    </xf>
    <xf numFmtId="164" fontId="50" fillId="13" borderId="104" xfId="0" applyNumberFormat="1" applyFont="1" applyFill="1" applyBorder="1" applyAlignment="1" applyProtection="1">
      <alignment horizontal="center" vertical="center"/>
    </xf>
    <xf numFmtId="164" fontId="50" fillId="13" borderId="74" xfId="0" applyNumberFormat="1" applyFont="1" applyFill="1" applyBorder="1" applyAlignment="1" applyProtection="1">
      <alignment horizontal="center" vertical="center"/>
    </xf>
    <xf numFmtId="164" fontId="50" fillId="0" borderId="32" xfId="0" applyNumberFormat="1" applyFont="1" applyBorder="1" applyAlignment="1" applyProtection="1">
      <alignment horizontal="center" vertical="center" wrapText="1"/>
    </xf>
    <xf numFmtId="164" fontId="61" fillId="13" borderId="45" xfId="0" applyNumberFormat="1" applyFont="1" applyFill="1" applyBorder="1" applyAlignment="1" applyProtection="1">
      <alignment horizontal="center" vertical="center" wrapText="1"/>
    </xf>
    <xf numFmtId="164" fontId="61" fillId="13" borderId="0" xfId="0" applyNumberFormat="1" applyFont="1" applyFill="1" applyBorder="1" applyAlignment="1" applyProtection="1">
      <alignment horizontal="center" vertical="center" wrapText="1"/>
    </xf>
    <xf numFmtId="164" fontId="62" fillId="0" borderId="69" xfId="0" applyNumberFormat="1" applyFont="1" applyBorder="1" applyAlignment="1" applyProtection="1">
      <alignment horizontal="center" vertical="center" wrapText="1"/>
    </xf>
    <xf numFmtId="164" fontId="62" fillId="0" borderId="32" xfId="0" applyNumberFormat="1" applyFont="1" applyBorder="1" applyAlignment="1" applyProtection="1">
      <alignment horizontal="center" vertical="center" wrapText="1"/>
    </xf>
    <xf numFmtId="164" fontId="50" fillId="13" borderId="104" xfId="0" applyNumberFormat="1" applyFont="1" applyFill="1" applyBorder="1" applyAlignment="1" applyProtection="1">
      <alignment horizontal="center" vertical="center" wrapText="1"/>
    </xf>
    <xf numFmtId="164" fontId="50" fillId="13" borderId="74" xfId="0" applyNumberFormat="1" applyFont="1" applyFill="1" applyBorder="1" applyAlignment="1" applyProtection="1">
      <alignment horizontal="center" vertical="center" wrapText="1"/>
    </xf>
    <xf numFmtId="164" fontId="49" fillId="13" borderId="45" xfId="0" applyNumberFormat="1" applyFont="1" applyFill="1" applyBorder="1" applyAlignment="1" applyProtection="1">
      <alignment horizontal="center" vertical="center"/>
    </xf>
    <xf numFmtId="164" fontId="49" fillId="13" borderId="0" xfId="0" applyNumberFormat="1" applyFont="1" applyFill="1" applyBorder="1" applyAlignment="1" applyProtection="1">
      <alignment horizontal="center" vertical="center"/>
    </xf>
    <xf numFmtId="164" fontId="49" fillId="13" borderId="45" xfId="0" applyNumberFormat="1" applyFont="1" applyFill="1" applyBorder="1" applyAlignment="1" applyProtection="1">
      <alignment horizontal="center" vertical="center" wrapText="1"/>
    </xf>
    <xf numFmtId="164" fontId="49" fillId="13" borderId="0" xfId="0" applyNumberFormat="1" applyFont="1" applyFill="1" applyBorder="1" applyAlignment="1" applyProtection="1">
      <alignment horizontal="center" vertical="center" wrapText="1"/>
    </xf>
    <xf numFmtId="164" fontId="49" fillId="13" borderId="106" xfId="0" applyNumberFormat="1" applyFont="1" applyFill="1" applyBorder="1" applyAlignment="1" applyProtection="1">
      <alignment horizontal="center" vertical="center"/>
    </xf>
    <xf numFmtId="164" fontId="49" fillId="13" borderId="75" xfId="0" applyNumberFormat="1" applyFont="1" applyFill="1" applyBorder="1" applyAlignment="1" applyProtection="1">
      <alignment horizontal="center" vertical="center"/>
    </xf>
    <xf numFmtId="164" fontId="49" fillId="0" borderId="69" xfId="0" applyNumberFormat="1" applyFont="1" applyFill="1" applyBorder="1" applyAlignment="1" applyProtection="1">
      <alignment horizontal="center" vertical="center" wrapText="1"/>
    </xf>
    <xf numFmtId="164" fontId="49" fillId="0" borderId="32" xfId="0" applyNumberFormat="1" applyFont="1" applyFill="1" applyBorder="1" applyAlignment="1" applyProtection="1">
      <alignment horizontal="center" vertical="center" wrapText="1"/>
    </xf>
    <xf numFmtId="164" fontId="50" fillId="0" borderId="69" xfId="0" applyNumberFormat="1" applyFont="1" applyBorder="1" applyAlignment="1" applyProtection="1">
      <alignment horizontal="center" vertical="center" wrapText="1"/>
    </xf>
    <xf numFmtId="0" fontId="59" fillId="0" borderId="98" xfId="6" applyFont="1" applyBorder="1"/>
    <xf numFmtId="0" fontId="59" fillId="0" borderId="97" xfId="6" applyFont="1" applyBorder="1"/>
    <xf numFmtId="0" fontId="45" fillId="13" borderId="99" xfId="6" applyFont="1" applyFill="1" applyBorder="1" applyAlignment="1">
      <alignment horizontal="center" vertical="top"/>
    </xf>
    <xf numFmtId="0" fontId="45" fillId="13" borderId="136" xfId="6" applyFont="1" applyFill="1" applyBorder="1" applyAlignment="1">
      <alignment horizontal="center" vertical="top"/>
    </xf>
    <xf numFmtId="0" fontId="45" fillId="13" borderId="104" xfId="6" applyFont="1" applyFill="1" applyBorder="1" applyAlignment="1">
      <alignment horizontal="center" vertical="top"/>
    </xf>
    <xf numFmtId="0" fontId="45" fillId="13" borderId="137" xfId="6" applyFont="1" applyFill="1" applyBorder="1" applyAlignment="1">
      <alignment horizontal="center"/>
    </xf>
    <xf numFmtId="0" fontId="45" fillId="14" borderId="62" xfId="6" applyNumberFormat="1" applyFont="1" applyFill="1" applyBorder="1" applyAlignment="1" applyProtection="1">
      <alignment wrapText="1"/>
      <protection locked="0"/>
    </xf>
    <xf numFmtId="0" fontId="45" fillId="14" borderId="100" xfId="6" applyNumberFormat="1" applyFont="1" applyFill="1" applyBorder="1" applyAlignment="1" applyProtection="1">
      <alignment wrapText="1"/>
      <protection locked="0"/>
    </xf>
    <xf numFmtId="0" fontId="45" fillId="14" borderId="63" xfId="6" applyNumberFormat="1" applyFont="1" applyFill="1" applyBorder="1" applyAlignment="1" applyProtection="1">
      <alignment wrapText="1"/>
      <protection locked="0"/>
    </xf>
    <xf numFmtId="0" fontId="9" fillId="0" borderId="0" xfId="8" applyFont="1"/>
    <xf numFmtId="0" fontId="46" fillId="0" borderId="0" xfId="8" applyFont="1"/>
    <xf numFmtId="0" fontId="63" fillId="0" borderId="12" xfId="8" applyFont="1" applyFill="1" applyBorder="1" applyAlignment="1">
      <alignment vertical="center"/>
    </xf>
    <xf numFmtId="0" fontId="63" fillId="0" borderId="12" xfId="8" applyFont="1" applyBorder="1"/>
    <xf numFmtId="0" fontId="11" fillId="2" borderId="36" xfId="7" applyFont="1" applyFill="1" applyBorder="1" applyAlignment="1" applyProtection="1">
      <alignment vertical="center"/>
    </xf>
    <xf numFmtId="0" fontId="50" fillId="3" borderId="138" xfId="7" applyFont="1" applyFill="1" applyBorder="1" applyAlignment="1">
      <alignment horizontal="center" vertical="center" wrapText="1"/>
    </xf>
    <xf numFmtId="0" fontId="50" fillId="3" borderId="139" xfId="7" applyFont="1" applyFill="1" applyBorder="1" applyAlignment="1">
      <alignment horizontal="center" vertical="center" wrapText="1"/>
    </xf>
    <xf numFmtId="0" fontId="50" fillId="3" borderId="139" xfId="7" applyFont="1" applyFill="1" applyBorder="1" applyAlignment="1">
      <alignment horizontal="center" vertical="center"/>
    </xf>
    <xf numFmtId="0" fontId="12" fillId="3" borderId="103" xfId="7" applyFont="1" applyFill="1" applyBorder="1" applyAlignment="1">
      <alignment horizontal="left" vertical="center"/>
    </xf>
    <xf numFmtId="0" fontId="65" fillId="0" borderId="140" xfId="8" applyFont="1" applyBorder="1"/>
    <xf numFmtId="0" fontId="65" fillId="0" borderId="10" xfId="8" applyFont="1" applyBorder="1"/>
    <xf numFmtId="0" fontId="63" fillId="0" borderId="10" xfId="8" applyFont="1" applyBorder="1"/>
    <xf numFmtId="0" fontId="63" fillId="0" borderId="115" xfId="8" applyFont="1" applyBorder="1"/>
    <xf numFmtId="0" fontId="65" fillId="0" borderId="92" xfId="8" applyFont="1" applyBorder="1" applyAlignment="1">
      <alignment horizontal="center" vertical="center"/>
    </xf>
    <xf numFmtId="0" fontId="63" fillId="0" borderId="12" xfId="8" applyFont="1" applyBorder="1" applyAlignment="1">
      <alignment horizontal="center" vertical="center"/>
    </xf>
    <xf numFmtId="49" fontId="66" fillId="16" borderId="12" xfId="9" applyNumberFormat="1" applyFont="1" applyFill="1" applyBorder="1"/>
    <xf numFmtId="0" fontId="63" fillId="0" borderId="93" xfId="8" applyFont="1" applyBorder="1"/>
    <xf numFmtId="0" fontId="65" fillId="0" borderId="92" xfId="8" applyFont="1" applyBorder="1"/>
    <xf numFmtId="0" fontId="65" fillId="0" borderId="12" xfId="8" applyFont="1" applyBorder="1"/>
    <xf numFmtId="0" fontId="63" fillId="0" borderId="12" xfId="8" applyFont="1" applyFill="1" applyBorder="1" applyAlignment="1">
      <alignment horizontal="right" vertical="center"/>
    </xf>
    <xf numFmtId="0" fontId="65" fillId="0" borderId="92" xfId="8" applyFont="1" applyBorder="1" applyAlignment="1">
      <alignment horizontal="center"/>
    </xf>
    <xf numFmtId="0" fontId="63" fillId="0" borderId="12" xfId="8" applyFont="1" applyBorder="1" applyAlignment="1">
      <alignment horizontal="center"/>
    </xf>
    <xf numFmtId="0" fontId="63" fillId="16" borderId="93" xfId="8" applyFont="1" applyFill="1" applyBorder="1"/>
    <xf numFmtId="0" fontId="63" fillId="15" borderId="93" xfId="8" applyFont="1" applyFill="1" applyBorder="1"/>
    <xf numFmtId="0" fontId="65" fillId="0" borderId="92" xfId="8" applyFont="1" applyFill="1" applyBorder="1"/>
    <xf numFmtId="0" fontId="63" fillId="0" borderId="12" xfId="8" applyFont="1" applyFill="1" applyBorder="1" applyAlignment="1">
      <alignment horizontal="center"/>
    </xf>
    <xf numFmtId="0" fontId="63" fillId="0" borderId="77" xfId="8" applyFont="1" applyBorder="1"/>
    <xf numFmtId="0" fontId="65" fillId="0" borderId="94" xfId="8" applyFont="1" applyBorder="1"/>
    <xf numFmtId="0" fontId="65" fillId="0" borderId="50" xfId="8" applyFont="1" applyBorder="1"/>
    <xf numFmtId="0" fontId="63" fillId="0" borderId="50" xfId="8" applyFont="1" applyBorder="1"/>
    <xf numFmtId="0" fontId="63" fillId="0" borderId="95" xfId="8" applyFont="1" applyBorder="1"/>
    <xf numFmtId="0" fontId="50" fillId="0" borderId="126" xfId="0" applyFont="1" applyBorder="1" applyAlignment="1" applyProtection="1">
      <alignment horizontal="center" vertical="center" wrapText="1"/>
      <protection hidden="1"/>
    </xf>
    <xf numFmtId="0" fontId="50" fillId="0" borderId="127" xfId="0" applyFont="1" applyBorder="1" applyAlignment="1" applyProtection="1">
      <alignment horizontal="center" vertical="center" wrapText="1"/>
      <protection hidden="1"/>
    </xf>
    <xf numFmtId="0" fontId="50" fillId="11" borderId="64" xfId="0" applyFont="1" applyFill="1" applyBorder="1" applyAlignment="1" applyProtection="1">
      <alignment horizontal="center" vertical="center" wrapText="1"/>
      <protection hidden="1"/>
    </xf>
    <xf numFmtId="0" fontId="50" fillId="11" borderId="34" xfId="0" applyFont="1" applyFill="1" applyBorder="1" applyAlignment="1" applyProtection="1">
      <alignment horizontal="center" vertical="center" wrapText="1"/>
      <protection hidden="1"/>
    </xf>
    <xf numFmtId="49" fontId="34" fillId="0" borderId="121" xfId="0" applyNumberFormat="1" applyFont="1" applyBorder="1" applyAlignment="1" applyProtection="1">
      <alignment vertical="center" wrapText="1"/>
      <protection hidden="1"/>
    </xf>
    <xf numFmtId="0" fontId="34" fillId="0" borderId="121" xfId="0" applyFont="1" applyBorder="1" applyAlignment="1" applyProtection="1">
      <alignment vertical="center" wrapText="1"/>
      <protection hidden="1"/>
    </xf>
    <xf numFmtId="49" fontId="32" fillId="12" borderId="74" xfId="0" applyNumberFormat="1" applyFont="1" applyFill="1" applyBorder="1" applyAlignment="1" applyProtection="1">
      <alignment vertical="center"/>
      <protection hidden="1"/>
    </xf>
    <xf numFmtId="49" fontId="34" fillId="13" borderId="14" xfId="0" applyNumberFormat="1" applyFont="1" applyFill="1" applyBorder="1" applyAlignment="1" applyProtection="1">
      <alignment horizontal="center" vertical="center" wrapText="1"/>
      <protection hidden="1"/>
    </xf>
    <xf numFmtId="0" fontId="36" fillId="13" borderId="14" xfId="0" applyFont="1" applyFill="1" applyBorder="1" applyAlignment="1" applyProtection="1">
      <alignment vertical="center"/>
      <protection hidden="1"/>
    </xf>
    <xf numFmtId="49" fontId="34" fillId="0" borderId="14" xfId="0" applyNumberFormat="1" applyFont="1" applyBorder="1" applyAlignment="1" applyProtection="1">
      <alignment horizontal="center" vertical="center" wrapText="1"/>
      <protection hidden="1"/>
    </xf>
    <xf numFmtId="0" fontId="34" fillId="0" borderId="14" xfId="0" applyFont="1" applyFill="1" applyBorder="1" applyAlignment="1" applyProtection="1">
      <alignment vertical="center" wrapText="1"/>
      <protection hidden="1"/>
    </xf>
    <xf numFmtId="49" fontId="34" fillId="0" borderId="14" xfId="0" applyNumberFormat="1" applyFont="1" applyBorder="1" applyAlignment="1" applyProtection="1">
      <alignment vertical="center" wrapText="1"/>
      <protection hidden="1"/>
    </xf>
    <xf numFmtId="49" fontId="34" fillId="0" borderId="14" xfId="0" applyNumberFormat="1" applyFont="1" applyFill="1" applyBorder="1" applyAlignment="1" applyProtection="1">
      <alignment horizontal="center" vertical="center" wrapText="1"/>
      <protection hidden="1"/>
    </xf>
    <xf numFmtId="0" fontId="34" fillId="0" borderId="14" xfId="0" applyFont="1" applyBorder="1" applyAlignment="1" applyProtection="1">
      <alignment vertical="center" wrapText="1"/>
      <protection hidden="1"/>
    </xf>
    <xf numFmtId="0" fontId="40" fillId="0" borderId="120" xfId="0" applyFont="1" applyBorder="1" applyAlignment="1" applyProtection="1">
      <alignment horizontal="center" vertical="center"/>
      <protection hidden="1"/>
    </xf>
    <xf numFmtId="49" fontId="32" fillId="12" borderId="104" xfId="0" applyNumberFormat="1" applyFont="1" applyFill="1" applyBorder="1" applyAlignment="1" applyProtection="1">
      <alignment vertical="center"/>
      <protection hidden="1"/>
    </xf>
    <xf numFmtId="0" fontId="40" fillId="13" borderId="123" xfId="0" applyFont="1" applyFill="1" applyBorder="1" applyAlignment="1" applyProtection="1">
      <alignment horizontal="center" vertical="center"/>
      <protection hidden="1"/>
    </xf>
    <xf numFmtId="0" fontId="40" fillId="0" borderId="123" xfId="0" applyFont="1" applyBorder="1" applyAlignment="1" applyProtection="1">
      <alignment horizontal="center" vertical="center"/>
      <protection hidden="1"/>
    </xf>
    <xf numFmtId="49" fontId="36" fillId="13" borderId="14" xfId="0" applyNumberFormat="1" applyFont="1" applyFill="1" applyBorder="1" applyAlignment="1" applyProtection="1">
      <alignment horizontal="center" vertical="center" wrapText="1"/>
      <protection hidden="1"/>
    </xf>
    <xf numFmtId="0" fontId="38" fillId="0" borderId="14" xfId="0" applyFont="1" applyFill="1" applyBorder="1" applyAlignment="1" applyProtection="1">
      <alignment vertical="center"/>
      <protection hidden="1"/>
    </xf>
    <xf numFmtId="49" fontId="38" fillId="0" borderId="14" xfId="0" applyNumberFormat="1" applyFont="1" applyBorder="1" applyAlignment="1" applyProtection="1">
      <alignment vertical="center"/>
      <protection hidden="1"/>
    </xf>
    <xf numFmtId="0" fontId="35" fillId="0" borderId="14" xfId="0" applyFont="1" applyFill="1" applyBorder="1" applyAlignment="1" applyProtection="1">
      <alignment vertical="center" wrapText="1"/>
      <protection hidden="1"/>
    </xf>
    <xf numFmtId="49" fontId="36" fillId="0" borderId="14" xfId="0" applyNumberFormat="1" applyFont="1" applyBorder="1" applyAlignment="1" applyProtection="1">
      <alignment horizontal="center" vertical="center" wrapText="1"/>
      <protection hidden="1"/>
    </xf>
    <xf numFmtId="0" fontId="40" fillId="0" borderId="123" xfId="0" applyFont="1" applyFill="1" applyBorder="1" applyAlignment="1" applyProtection="1">
      <alignment horizontal="center" vertical="center"/>
      <protection hidden="1"/>
    </xf>
    <xf numFmtId="49" fontId="36" fillId="0" borderId="14" xfId="0" applyNumberFormat="1" applyFont="1" applyFill="1" applyBorder="1" applyAlignment="1" applyProtection="1">
      <alignment horizontal="center" vertical="center" wrapText="1"/>
      <protection hidden="1"/>
    </xf>
    <xf numFmtId="0" fontId="36" fillId="0" borderId="14" xfId="0" applyFont="1" applyBorder="1" applyAlignment="1" applyProtection="1">
      <alignment horizontal="center" vertical="center" wrapText="1"/>
      <protection hidden="1"/>
    </xf>
    <xf numFmtId="0" fontId="34" fillId="0" borderId="14" xfId="0" applyFont="1" applyBorder="1" applyAlignment="1" applyProtection="1">
      <alignment horizontal="left" vertical="center" wrapText="1"/>
      <protection hidden="1"/>
    </xf>
    <xf numFmtId="49" fontId="41" fillId="13" borderId="14" xfId="0" applyNumberFormat="1" applyFont="1" applyFill="1" applyBorder="1" applyAlignment="1" applyProtection="1">
      <alignment horizontal="center" vertical="center" wrapText="1"/>
      <protection hidden="1"/>
    </xf>
    <xf numFmtId="0" fontId="41" fillId="13" borderId="14" xfId="0" applyFont="1" applyFill="1" applyBorder="1" applyAlignment="1" applyProtection="1">
      <alignment vertical="center"/>
      <protection hidden="1"/>
    </xf>
    <xf numFmtId="49" fontId="32" fillId="12" borderId="74" xfId="0" applyNumberFormat="1" applyFont="1" applyFill="1" applyBorder="1" applyAlignment="1" applyProtection="1">
      <alignment horizontal="center" vertical="center" wrapText="1"/>
      <protection hidden="1"/>
    </xf>
    <xf numFmtId="0" fontId="34" fillId="13" borderId="74" xfId="0" applyFont="1" applyFill="1" applyBorder="1" applyAlignment="1" applyProtection="1">
      <alignment horizontal="center" vertical="center" wrapText="1"/>
      <protection hidden="1"/>
    </xf>
    <xf numFmtId="0" fontId="34" fillId="0" borderId="15" xfId="0" applyFont="1" applyFill="1" applyBorder="1" applyAlignment="1" applyProtection="1">
      <alignment horizontal="center" vertical="center" wrapText="1"/>
      <protection hidden="1"/>
    </xf>
    <xf numFmtId="0" fontId="36" fillId="13" borderId="74" xfId="0" applyFont="1" applyFill="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0" fontId="36" fillId="13" borderId="15" xfId="0" applyFont="1" applyFill="1" applyBorder="1" applyAlignment="1" applyProtection="1">
      <alignment horizontal="center" vertical="center" wrapText="1"/>
      <protection hidden="1"/>
    </xf>
    <xf numFmtId="0" fontId="37" fillId="0" borderId="15" xfId="0" applyFont="1" applyFill="1" applyBorder="1" applyAlignment="1" applyProtection="1">
      <alignment horizontal="center" vertical="center" wrapText="1"/>
      <protection hidden="1"/>
    </xf>
    <xf numFmtId="0" fontId="35" fillId="0" borderId="14" xfId="0" applyFont="1" applyBorder="1" applyAlignment="1" applyProtection="1">
      <alignment horizontal="center" vertical="center"/>
      <protection hidden="1"/>
    </xf>
    <xf numFmtId="49" fontId="35" fillId="0" borderId="14" xfId="0" applyNumberFormat="1" applyFont="1" applyFill="1" applyBorder="1" applyAlignment="1" applyProtection="1">
      <alignment horizontal="center" vertical="center" wrapText="1"/>
      <protection hidden="1"/>
    </xf>
    <xf numFmtId="49" fontId="35" fillId="0" borderId="14" xfId="0" applyNumberFormat="1" applyFont="1" applyBorder="1" applyAlignment="1" applyProtection="1">
      <alignment horizontal="left" vertical="center" wrapText="1"/>
      <protection hidden="1"/>
    </xf>
    <xf numFmtId="0" fontId="35" fillId="0" borderId="14" xfId="0" applyFont="1" applyBorder="1" applyAlignment="1" applyProtection="1">
      <alignment vertical="center" wrapText="1"/>
      <protection hidden="1"/>
    </xf>
    <xf numFmtId="0" fontId="35" fillId="16" borderId="14" xfId="0" applyFont="1" applyFill="1" applyBorder="1" applyAlignment="1" applyProtection="1">
      <alignment vertical="center" wrapText="1"/>
      <protection hidden="1"/>
    </xf>
    <xf numFmtId="49" fontId="35" fillId="0" borderId="14" xfId="0" applyNumberFormat="1" applyFont="1" applyBorder="1" applyAlignment="1" applyProtection="1">
      <alignment horizontal="center" vertical="center" wrapText="1"/>
      <protection hidden="1"/>
    </xf>
    <xf numFmtId="0" fontId="37" fillId="0" borderId="14" xfId="0" applyFont="1" applyBorder="1" applyAlignment="1" applyProtection="1">
      <alignment vertical="center" wrapText="1"/>
      <protection hidden="1"/>
    </xf>
    <xf numFmtId="0" fontId="36" fillId="13" borderId="14" xfId="0" applyFont="1" applyFill="1" applyBorder="1" applyAlignment="1" applyProtection="1">
      <alignment vertical="center" wrapText="1"/>
      <protection hidden="1"/>
    </xf>
    <xf numFmtId="0" fontId="36" fillId="13" borderId="15" xfId="0" applyFont="1" applyFill="1" applyBorder="1" applyAlignment="1" applyProtection="1">
      <alignment vertical="center" wrapText="1"/>
      <protection hidden="1"/>
    </xf>
    <xf numFmtId="0" fontId="36" fillId="13" borderId="74" xfId="0" applyFont="1" applyFill="1" applyBorder="1" applyAlignment="1" applyProtection="1">
      <alignment vertical="center" wrapText="1"/>
      <protection hidden="1"/>
    </xf>
    <xf numFmtId="0" fontId="46" fillId="0" borderId="125" xfId="0" applyFont="1" applyBorder="1" applyAlignment="1" applyProtection="1">
      <alignment horizontal="center" vertical="center"/>
      <protection hidden="1"/>
    </xf>
    <xf numFmtId="49" fontId="13" fillId="0" borderId="126" xfId="0" applyNumberFormat="1" applyFont="1" applyBorder="1" applyAlignment="1" applyProtection="1">
      <alignment vertical="center" wrapText="1"/>
      <protection hidden="1"/>
    </xf>
    <xf numFmtId="0" fontId="14" fillId="0" borderId="126" xfId="0" applyFont="1" applyBorder="1" applyAlignment="1" applyProtection="1">
      <alignment vertical="center" wrapText="1"/>
      <protection hidden="1"/>
    </xf>
    <xf numFmtId="0" fontId="14" fillId="0" borderId="129" xfId="0" applyFont="1" applyBorder="1" applyAlignment="1" applyProtection="1">
      <alignment horizontal="center" vertical="center" wrapText="1"/>
      <protection hidden="1"/>
    </xf>
    <xf numFmtId="164" fontId="36" fillId="0" borderId="125" xfId="0" applyNumberFormat="1" applyFont="1" applyBorder="1" applyAlignment="1" applyProtection="1">
      <alignment horizontal="center" vertical="center" wrapText="1"/>
      <protection hidden="1"/>
    </xf>
    <xf numFmtId="164" fontId="36" fillId="0" borderId="126" xfId="0" applyNumberFormat="1" applyFont="1" applyBorder="1" applyAlignment="1" applyProtection="1">
      <alignment horizontal="center" vertical="center" wrapText="1"/>
      <protection hidden="1"/>
    </xf>
    <xf numFmtId="164" fontId="36" fillId="0" borderId="127" xfId="0" applyNumberFormat="1" applyFont="1" applyBorder="1" applyAlignment="1" applyProtection="1">
      <alignment horizontal="center" vertical="center" wrapText="1"/>
      <protection hidden="1"/>
    </xf>
    <xf numFmtId="164" fontId="50" fillId="0" borderId="81" xfId="0" applyNumberFormat="1" applyFont="1" applyBorder="1" applyAlignment="1" applyProtection="1">
      <alignment horizontal="center" vertical="center" wrapText="1"/>
      <protection hidden="1"/>
    </xf>
    <xf numFmtId="164" fontId="50" fillId="0" borderId="82" xfId="0" applyNumberFormat="1" applyFont="1" applyBorder="1" applyAlignment="1" applyProtection="1">
      <alignment horizontal="center" vertical="center" wrapText="1"/>
      <protection hidden="1"/>
    </xf>
    <xf numFmtId="0" fontId="45" fillId="13" borderId="100" xfId="6" applyFont="1" applyFill="1" applyBorder="1" applyAlignment="1">
      <alignment vertical="top" wrapText="1"/>
    </xf>
    <xf numFmtId="0" fontId="47" fillId="15" borderId="93" xfId="0" applyNumberFormat="1" applyFont="1" applyFill="1" applyBorder="1" applyAlignment="1" applyProtection="1">
      <alignment horizontal="center" vertical="center" wrapText="1"/>
      <protection locked="0"/>
    </xf>
    <xf numFmtId="49" fontId="54" fillId="12" borderId="74" xfId="0" applyNumberFormat="1" applyFont="1" applyFill="1" applyBorder="1" applyAlignment="1" applyProtection="1">
      <alignment horizontal="center" vertical="center" wrapText="1"/>
      <protection hidden="1"/>
    </xf>
    <xf numFmtId="0" fontId="50" fillId="13" borderId="74" xfId="0" applyFont="1" applyFill="1" applyBorder="1" applyAlignment="1" applyProtection="1">
      <alignment horizontal="center" vertical="center" wrapText="1"/>
      <protection hidden="1"/>
    </xf>
    <xf numFmtId="49" fontId="62" fillId="0" borderId="14" xfId="0" applyNumberFormat="1" applyFont="1" applyFill="1" applyBorder="1" applyAlignment="1" applyProtection="1">
      <alignment horizontal="center" vertical="center" wrapText="1"/>
      <protection hidden="1"/>
    </xf>
    <xf numFmtId="0" fontId="52" fillId="0" borderId="120" xfId="0" applyFont="1" applyBorder="1" applyAlignment="1" applyProtection="1">
      <alignment horizontal="center" vertical="center"/>
    </xf>
    <xf numFmtId="49" fontId="49" fillId="0" borderId="121" xfId="0" applyNumberFormat="1" applyFont="1" applyBorder="1" applyAlignment="1" applyProtection="1">
      <alignment vertical="center" wrapText="1"/>
    </xf>
    <xf numFmtId="0" fontId="49" fillId="0" borderId="121" xfId="0" applyFont="1" applyBorder="1" applyAlignment="1" applyProtection="1">
      <alignment vertical="center" wrapText="1"/>
    </xf>
    <xf numFmtId="0" fontId="49" fillId="0" borderId="122" xfId="0" applyFont="1" applyBorder="1" applyAlignment="1" applyProtection="1">
      <alignment vertical="center" wrapText="1"/>
    </xf>
    <xf numFmtId="49" fontId="54" fillId="12" borderId="109" xfId="0" applyNumberFormat="1" applyFont="1" applyFill="1" applyBorder="1" applyAlignment="1" applyProtection="1">
      <alignment horizontal="center" vertical="center" wrapText="1"/>
    </xf>
    <xf numFmtId="0" fontId="52" fillId="13" borderId="104" xfId="0" applyFont="1" applyFill="1" applyBorder="1" applyAlignment="1" applyProtection="1">
      <alignment horizontal="center" vertical="center"/>
    </xf>
    <xf numFmtId="49" fontId="49" fillId="13" borderId="74" xfId="0" applyNumberFormat="1" applyFont="1" applyFill="1" applyBorder="1" applyAlignment="1" applyProtection="1">
      <alignment horizontal="center" vertical="center" wrapText="1"/>
    </xf>
    <xf numFmtId="0" fontId="49" fillId="13" borderId="109" xfId="0" applyFont="1" applyFill="1" applyBorder="1" applyAlignment="1" applyProtection="1">
      <alignment horizontal="center" vertical="center" wrapText="1"/>
    </xf>
    <xf numFmtId="0" fontId="52" fillId="0" borderId="123" xfId="0" applyFont="1" applyBorder="1" applyAlignment="1" applyProtection="1">
      <alignment horizontal="center" vertical="center"/>
    </xf>
    <xf numFmtId="49" fontId="49" fillId="0" borderId="14" xfId="0" applyNumberFormat="1" applyFont="1" applyBorder="1" applyAlignment="1" applyProtection="1">
      <alignment horizontal="center" vertical="center" wrapText="1"/>
    </xf>
    <xf numFmtId="0" fontId="49" fillId="0" borderId="14" xfId="0" applyFont="1" applyFill="1" applyBorder="1" applyAlignment="1" applyProtection="1">
      <alignment vertical="center" wrapText="1"/>
    </xf>
    <xf numFmtId="0" fontId="49" fillId="0" borderId="124" xfId="0" applyFont="1" applyFill="1" applyBorder="1" applyAlignment="1" applyProtection="1">
      <alignment vertical="center" wrapText="1"/>
    </xf>
    <xf numFmtId="0" fontId="49" fillId="13" borderId="74" xfId="0" applyFont="1" applyFill="1" applyBorder="1" applyAlignment="1" applyProtection="1">
      <alignment vertical="center"/>
    </xf>
    <xf numFmtId="0" fontId="62" fillId="0" borderId="124" xfId="0" applyFont="1" applyFill="1" applyBorder="1" applyAlignment="1" applyProtection="1">
      <alignment horizontal="center" vertical="center" wrapText="1"/>
    </xf>
    <xf numFmtId="49" fontId="49" fillId="0" borderId="14" xfId="0" applyNumberFormat="1" applyFont="1" applyBorder="1" applyAlignment="1" applyProtection="1">
      <alignment vertical="center" wrapText="1"/>
    </xf>
    <xf numFmtId="0" fontId="49" fillId="0" borderId="14" xfId="0" applyFont="1" applyBorder="1" applyAlignment="1" applyProtection="1">
      <alignment vertical="center" wrapText="1"/>
    </xf>
    <xf numFmtId="0" fontId="67" fillId="0" borderId="124" xfId="0" applyFont="1" applyFill="1" applyBorder="1" applyAlignment="1" applyProtection="1">
      <alignment horizontal="center" vertical="center" wrapText="1"/>
    </xf>
    <xf numFmtId="49" fontId="49" fillId="0" borderId="14" xfId="0" applyNumberFormat="1" applyFont="1" applyFill="1" applyBorder="1" applyAlignment="1" applyProtection="1">
      <alignment horizontal="center" vertical="center" wrapText="1"/>
    </xf>
    <xf numFmtId="0" fontId="67" fillId="0" borderId="124" xfId="0" applyFont="1" applyBorder="1" applyAlignment="1" applyProtection="1">
      <alignment horizontal="center" vertical="center" wrapText="1"/>
    </xf>
    <xf numFmtId="49" fontId="68" fillId="12" borderId="109" xfId="0" applyNumberFormat="1" applyFont="1" applyFill="1" applyBorder="1" applyAlignment="1" applyProtection="1">
      <alignment horizontal="center" vertical="center" wrapText="1"/>
    </xf>
    <xf numFmtId="49" fontId="50" fillId="13" borderId="74" xfId="0" applyNumberFormat="1" applyFont="1" applyFill="1" applyBorder="1" applyAlignment="1" applyProtection="1">
      <alignment horizontal="center" vertical="center" wrapText="1"/>
    </xf>
    <xf numFmtId="0" fontId="50" fillId="13" borderId="74" xfId="0" applyFont="1" applyFill="1" applyBorder="1" applyAlignment="1" applyProtection="1">
      <alignment vertical="center"/>
    </xf>
    <xf numFmtId="0" fontId="68" fillId="13" borderId="109" xfId="0" applyFont="1" applyFill="1" applyBorder="1" applyAlignment="1" applyProtection="1">
      <alignment horizontal="center" vertical="center" wrapText="1"/>
    </xf>
    <xf numFmtId="0" fontId="53" fillId="0" borderId="14" xfId="0" applyFont="1" applyFill="1" applyBorder="1" applyAlignment="1" applyProtection="1">
      <alignment vertical="center"/>
    </xf>
    <xf numFmtId="0" fontId="67" fillId="0" borderId="124" xfId="0" applyFont="1" applyFill="1" applyBorder="1" applyAlignment="1" applyProtection="1">
      <alignment horizontal="center" vertical="center"/>
    </xf>
    <xf numFmtId="49" fontId="53" fillId="0" borderId="14" xfId="0" applyNumberFormat="1" applyFont="1" applyBorder="1" applyAlignment="1" applyProtection="1">
      <alignment vertical="center"/>
    </xf>
    <xf numFmtId="0" fontId="62" fillId="0" borderId="14" xfId="0" applyFont="1" applyFill="1" applyBorder="1" applyAlignment="1" applyProtection="1">
      <alignment vertical="center" wrapText="1"/>
    </xf>
    <xf numFmtId="49" fontId="50" fillId="0" borderId="14" xfId="0" applyNumberFormat="1" applyFont="1" applyBorder="1" applyAlignment="1" applyProtection="1">
      <alignment horizontal="center" vertical="center" wrapText="1"/>
    </xf>
    <xf numFmtId="0" fontId="62" fillId="0" borderId="124" xfId="0" applyFont="1" applyBorder="1" applyAlignment="1" applyProtection="1">
      <alignment horizontal="center" vertical="center" wrapText="1"/>
    </xf>
    <xf numFmtId="49" fontId="50" fillId="0" borderId="14" xfId="0" applyNumberFormat="1" applyFont="1" applyFill="1" applyBorder="1" applyAlignment="1" applyProtection="1">
      <alignment horizontal="center" vertical="center" wrapText="1"/>
    </xf>
    <xf numFmtId="0" fontId="50" fillId="0" borderId="14" xfId="0" applyFont="1" applyBorder="1" applyAlignment="1" applyProtection="1">
      <alignment horizontal="center" vertical="center" wrapText="1"/>
    </xf>
    <xf numFmtId="0" fontId="49" fillId="0" borderId="14" xfId="0" applyFont="1" applyBorder="1" applyAlignment="1" applyProtection="1">
      <alignment horizontal="left" vertical="center" wrapText="1"/>
    </xf>
    <xf numFmtId="49" fontId="61" fillId="13" borderId="74" xfId="0" applyNumberFormat="1" applyFont="1" applyFill="1" applyBorder="1" applyAlignment="1" applyProtection="1">
      <alignment horizontal="center" vertical="center" wrapText="1"/>
    </xf>
    <xf numFmtId="0" fontId="61" fillId="13" borderId="74" xfId="0" applyFont="1" applyFill="1" applyBorder="1" applyAlignment="1" applyProtection="1">
      <alignment vertical="center"/>
    </xf>
    <xf numFmtId="0" fontId="61" fillId="13" borderId="74" xfId="0" applyFont="1" applyFill="1" applyBorder="1" applyAlignment="1" applyProtection="1">
      <alignment vertical="center" wrapText="1"/>
    </xf>
    <xf numFmtId="49" fontId="62" fillId="0" borderId="14" xfId="0" applyNumberFormat="1" applyFont="1" applyFill="1" applyBorder="1" applyAlignment="1" applyProtection="1">
      <alignment horizontal="center" vertical="center" wrapText="1"/>
    </xf>
    <xf numFmtId="0" fontId="62" fillId="0" borderId="14" xfId="0" applyFont="1" applyBorder="1" applyAlignment="1" applyProtection="1">
      <alignment vertical="center" wrapText="1"/>
    </xf>
    <xf numFmtId="49" fontId="62" fillId="0" borderId="14" xfId="0" applyNumberFormat="1" applyFont="1" applyBorder="1" applyAlignment="1" applyProtection="1">
      <alignment horizontal="center" vertical="center" wrapText="1"/>
    </xf>
    <xf numFmtId="49" fontId="62" fillId="0" borderId="14" xfId="0" applyNumberFormat="1" applyFont="1" applyFill="1" applyBorder="1" applyAlignment="1" applyProtection="1">
      <alignment horizontal="left" vertical="center" wrapText="1"/>
    </xf>
    <xf numFmtId="0" fontId="67" fillId="0" borderId="124" xfId="0" applyFont="1" applyFill="1" applyBorder="1" applyAlignment="1" applyProtection="1">
      <alignment horizontal="center"/>
    </xf>
    <xf numFmtId="0" fontId="50" fillId="13" borderId="74" xfId="0" applyFont="1" applyFill="1" applyBorder="1" applyAlignment="1" applyProtection="1">
      <alignment vertical="center" wrapText="1"/>
    </xf>
    <xf numFmtId="0" fontId="66" fillId="0" borderId="57" xfId="0" applyFont="1" applyBorder="1" applyAlignment="1" applyProtection="1">
      <alignment horizontal="center" vertical="center" wrapText="1"/>
    </xf>
    <xf numFmtId="0" fontId="66" fillId="0" borderId="58" xfId="0" applyFont="1" applyBorder="1" applyAlignment="1" applyProtection="1">
      <alignment horizontal="center" vertical="center" wrapText="1"/>
    </xf>
    <xf numFmtId="167" fontId="66" fillId="0" borderId="59" xfId="0" applyNumberFormat="1" applyFont="1" applyBorder="1" applyAlignment="1" applyProtection="1">
      <alignment horizontal="center" vertical="center" wrapText="1"/>
    </xf>
    <xf numFmtId="0" fontId="8" fillId="0" borderId="12" xfId="8" applyFont="1" applyBorder="1" applyAlignment="1">
      <alignment wrapText="1"/>
    </xf>
    <xf numFmtId="0" fontId="65" fillId="0" borderId="92" xfId="8" applyFont="1" applyBorder="1" applyAlignment="1">
      <alignment vertical="center"/>
    </xf>
    <xf numFmtId="0" fontId="8" fillId="0" borderId="12" xfId="8" applyFont="1" applyFill="1" applyBorder="1" applyAlignment="1">
      <alignment vertical="center" wrapText="1"/>
    </xf>
    <xf numFmtId="0" fontId="63" fillId="0" borderId="92" xfId="8" applyFont="1" applyBorder="1" applyAlignment="1">
      <alignment vertical="center"/>
    </xf>
    <xf numFmtId="0" fontId="49" fillId="0" borderId="14" xfId="0" applyFont="1" applyFill="1" applyBorder="1" applyAlignment="1" applyProtection="1">
      <alignment horizontal="center" vertical="center" wrapText="1"/>
      <protection hidden="1"/>
    </xf>
    <xf numFmtId="2" fontId="49" fillId="0" borderId="14" xfId="0" applyNumberFormat="1" applyFont="1" applyFill="1" applyBorder="1" applyAlignment="1" applyProtection="1">
      <alignment horizontal="center" vertical="center" wrapText="1"/>
      <protection hidden="1"/>
    </xf>
    <xf numFmtId="0" fontId="49" fillId="0" borderId="131" xfId="0" applyFont="1" applyFill="1" applyBorder="1" applyAlignment="1" applyProtection="1">
      <alignment horizontal="center" vertical="center" wrapText="1"/>
      <protection hidden="1"/>
    </xf>
    <xf numFmtId="0" fontId="39" fillId="10" borderId="0" xfId="3" applyFont="1" applyFill="1" applyBorder="1" applyAlignment="1" applyProtection="1">
      <alignment horizontal="center" vertical="center" wrapText="1"/>
    </xf>
    <xf numFmtId="2" fontId="62" fillId="0" borderId="14" xfId="0" applyNumberFormat="1" applyFont="1" applyFill="1" applyBorder="1" applyAlignment="1" applyProtection="1">
      <alignment horizontal="center" vertical="center" wrapText="1"/>
      <protection hidden="1"/>
    </xf>
    <xf numFmtId="2" fontId="62" fillId="0" borderId="14" xfId="0" applyNumberFormat="1" applyFont="1" applyFill="1" applyBorder="1" applyAlignment="1" applyProtection="1">
      <alignment vertical="center"/>
      <protection hidden="1"/>
    </xf>
    <xf numFmtId="2" fontId="61" fillId="13" borderId="74" xfId="0" applyNumberFormat="1" applyFont="1" applyFill="1" applyBorder="1" applyAlignment="1" applyProtection="1">
      <alignment horizontal="center" vertical="center" wrapText="1"/>
      <protection hidden="1"/>
    </xf>
    <xf numFmtId="2" fontId="49" fillId="0" borderId="121" xfId="0" applyNumberFormat="1" applyFont="1" applyBorder="1" applyAlignment="1" applyProtection="1">
      <alignment horizontal="center" vertical="center" wrapText="1"/>
      <protection hidden="1"/>
    </xf>
    <xf numFmtId="0" fontId="49" fillId="0" borderId="121" xfId="0" applyFont="1" applyBorder="1" applyAlignment="1" applyProtection="1">
      <alignment horizontal="center" vertical="center" wrapText="1"/>
      <protection hidden="1"/>
    </xf>
    <xf numFmtId="0" fontId="49" fillId="0" borderId="122" xfId="0" applyFont="1" applyBorder="1" applyAlignment="1" applyProtection="1">
      <alignment horizontal="center" vertical="center" wrapText="1"/>
      <protection hidden="1"/>
    </xf>
    <xf numFmtId="2" fontId="54" fillId="12" borderId="14" xfId="0" applyNumberFormat="1" applyFont="1" applyFill="1" applyBorder="1" applyAlignment="1" applyProtection="1">
      <alignment horizontal="center" vertical="center" wrapText="1"/>
      <protection hidden="1"/>
    </xf>
    <xf numFmtId="49" fontId="54" fillId="12" borderId="14" xfId="0" applyNumberFormat="1" applyFont="1" applyFill="1" applyBorder="1" applyAlignment="1" applyProtection="1">
      <alignment horizontal="center" vertical="center" wrapText="1"/>
      <protection hidden="1"/>
    </xf>
    <xf numFmtId="49" fontId="54" fillId="12" borderId="124" xfId="0" applyNumberFormat="1" applyFont="1" applyFill="1" applyBorder="1" applyAlignment="1" applyProtection="1">
      <alignment horizontal="center" vertical="center" wrapText="1"/>
      <protection hidden="1"/>
    </xf>
    <xf numFmtId="2" fontId="49" fillId="13" borderId="76" xfId="0" applyNumberFormat="1" applyFont="1" applyFill="1" applyBorder="1" applyAlignment="1" applyProtection="1">
      <alignment horizontal="center" vertical="center" wrapText="1"/>
      <protection hidden="1"/>
    </xf>
    <xf numFmtId="0" fontId="49" fillId="13" borderId="76" xfId="0" applyFont="1" applyFill="1" applyBorder="1" applyAlignment="1" applyProtection="1">
      <alignment horizontal="center" vertical="center" wrapText="1"/>
      <protection hidden="1"/>
    </xf>
    <xf numFmtId="0" fontId="49" fillId="13" borderId="107" xfId="0" applyFont="1" applyFill="1" applyBorder="1" applyAlignment="1" applyProtection="1">
      <alignment horizontal="center" vertical="center" wrapText="1"/>
      <protection hidden="1"/>
    </xf>
    <xf numFmtId="0" fontId="49" fillId="0" borderId="124" xfId="0" applyFont="1" applyFill="1" applyBorder="1" applyAlignment="1" applyProtection="1">
      <alignment horizontal="center" vertical="center" wrapText="1"/>
      <protection hidden="1"/>
    </xf>
    <xf numFmtId="2" fontId="54" fillId="12" borderId="74" xfId="0" applyNumberFormat="1" applyFont="1" applyFill="1" applyBorder="1" applyAlignment="1" applyProtection="1">
      <alignment horizontal="center" vertical="center" wrapText="1"/>
      <protection hidden="1"/>
    </xf>
    <xf numFmtId="49" fontId="54" fillId="12" borderId="109" xfId="0" applyNumberFormat="1" applyFont="1" applyFill="1" applyBorder="1" applyAlignment="1" applyProtection="1">
      <alignment horizontal="center" vertical="center" wrapText="1"/>
      <protection hidden="1"/>
    </xf>
    <xf numFmtId="2" fontId="50" fillId="13" borderId="76" xfId="0" applyNumberFormat="1" applyFont="1" applyFill="1" applyBorder="1" applyAlignment="1" applyProtection="1">
      <alignment horizontal="center" vertical="center" wrapText="1"/>
      <protection hidden="1"/>
    </xf>
    <xf numFmtId="0" fontId="50" fillId="13" borderId="76" xfId="0" applyFont="1" applyFill="1" applyBorder="1" applyAlignment="1" applyProtection="1">
      <alignment horizontal="center" vertical="center" wrapText="1"/>
      <protection hidden="1"/>
    </xf>
    <xf numFmtId="0" fontId="50" fillId="13" borderId="107" xfId="0" applyFont="1" applyFill="1" applyBorder="1" applyAlignment="1" applyProtection="1">
      <alignment horizontal="center" vertical="center" wrapText="1"/>
      <protection hidden="1"/>
    </xf>
    <xf numFmtId="2" fontId="50" fillId="13" borderId="0" xfId="0" applyNumberFormat="1" applyFont="1" applyFill="1" applyBorder="1" applyAlignment="1" applyProtection="1">
      <alignment horizontal="center" vertical="center" wrapText="1"/>
      <protection hidden="1"/>
    </xf>
    <xf numFmtId="0" fontId="50" fillId="13" borderId="0" xfId="0" applyFont="1" applyFill="1" applyBorder="1" applyAlignment="1" applyProtection="1">
      <alignment horizontal="center" vertical="center" wrapText="1"/>
      <protection hidden="1"/>
    </xf>
    <xf numFmtId="0" fontId="50" fillId="13" borderId="77" xfId="0" applyFont="1" applyFill="1" applyBorder="1" applyAlignment="1" applyProtection="1">
      <alignment horizontal="center" vertical="center" wrapText="1"/>
      <protection hidden="1"/>
    </xf>
    <xf numFmtId="0" fontId="61" fillId="13" borderId="75" xfId="0" applyFont="1" applyFill="1" applyBorder="1" applyAlignment="1" applyProtection="1">
      <alignment horizontal="left" vertical="center" wrapText="1"/>
      <protection hidden="1"/>
    </xf>
    <xf numFmtId="0" fontId="53" fillId="13" borderId="75" xfId="0" applyFont="1" applyFill="1" applyBorder="1" applyAlignment="1" applyProtection="1">
      <alignment horizontal="center" vertical="center"/>
      <protection hidden="1"/>
    </xf>
    <xf numFmtId="0" fontId="53" fillId="13" borderId="108" xfId="0" applyFont="1" applyFill="1" applyBorder="1" applyAlignment="1" applyProtection="1">
      <alignment horizontal="center" vertical="center"/>
      <protection hidden="1"/>
    </xf>
    <xf numFmtId="2" fontId="49" fillId="0" borderId="131" xfId="0" applyNumberFormat="1" applyFont="1" applyFill="1" applyBorder="1" applyAlignment="1" applyProtection="1">
      <alignment horizontal="center" vertical="center" wrapText="1"/>
      <protection hidden="1"/>
    </xf>
    <xf numFmtId="49" fontId="62" fillId="0" borderId="124" xfId="0" applyNumberFormat="1" applyFont="1" applyFill="1" applyBorder="1" applyAlignment="1" applyProtection="1">
      <alignment horizontal="center" vertical="center" wrapText="1"/>
      <protection hidden="1"/>
    </xf>
    <xf numFmtId="2" fontId="62" fillId="0" borderId="14" xfId="0" applyNumberFormat="1" applyFont="1" applyFill="1" applyBorder="1" applyAlignment="1" applyProtection="1">
      <alignment vertical="center" wrapText="1"/>
      <protection hidden="1"/>
    </xf>
    <xf numFmtId="2" fontId="50" fillId="13" borderId="74" xfId="0" applyNumberFormat="1" applyFont="1" applyFill="1" applyBorder="1" applyAlignment="1" applyProtection="1">
      <alignment horizontal="center" vertical="center" wrapText="1"/>
      <protection hidden="1"/>
    </xf>
    <xf numFmtId="0" fontId="50" fillId="13" borderId="109" xfId="0" applyFont="1" applyFill="1" applyBorder="1" applyAlignment="1" applyProtection="1">
      <alignment horizontal="center" vertical="center" wrapText="1"/>
      <protection hidden="1"/>
    </xf>
    <xf numFmtId="2" fontId="50" fillId="0" borderId="126" xfId="0" applyNumberFormat="1" applyFont="1" applyBorder="1" applyAlignment="1" applyProtection="1">
      <alignment horizontal="center" vertical="center" wrapText="1"/>
      <protection hidden="1"/>
    </xf>
    <xf numFmtId="1" fontId="49" fillId="0" borderId="131" xfId="0" applyNumberFormat="1" applyFont="1" applyFill="1" applyBorder="1" applyAlignment="1" applyProtection="1">
      <alignment horizontal="center" vertical="center" wrapText="1"/>
      <protection hidden="1"/>
    </xf>
    <xf numFmtId="1" fontId="49" fillId="0" borderId="14" xfId="0" applyNumberFormat="1" applyFont="1" applyFill="1" applyBorder="1" applyAlignment="1" applyProtection="1">
      <alignment horizontal="center" vertical="center" wrapText="1"/>
      <protection hidden="1"/>
    </xf>
    <xf numFmtId="1" fontId="62" fillId="0" borderId="14" xfId="0" applyNumberFormat="1" applyFont="1" applyFill="1" applyBorder="1" applyAlignment="1" applyProtection="1">
      <alignment vertical="center" wrapText="1"/>
      <protection hidden="1"/>
    </xf>
    <xf numFmtId="1" fontId="62" fillId="0" borderId="14" xfId="0" applyNumberFormat="1" applyFont="1" applyFill="1" applyBorder="1" applyAlignment="1" applyProtection="1">
      <alignment vertical="center"/>
      <protection hidden="1"/>
    </xf>
    <xf numFmtId="1" fontId="50" fillId="13" borderId="74" xfId="0" applyNumberFormat="1" applyFont="1" applyFill="1" applyBorder="1" applyAlignment="1" applyProtection="1">
      <alignment horizontal="center" vertical="center" wrapText="1"/>
      <protection hidden="1"/>
    </xf>
    <xf numFmtId="1" fontId="50" fillId="0" borderId="126" xfId="0" applyNumberFormat="1" applyFont="1" applyBorder="1" applyAlignment="1" applyProtection="1">
      <alignment horizontal="center" vertical="center" wrapText="1"/>
      <protection hidden="1"/>
    </xf>
    <xf numFmtId="0" fontId="34" fillId="0" borderId="128" xfId="0" applyFont="1" applyBorder="1" applyAlignment="1" applyProtection="1">
      <alignment horizontal="center" vertical="center" wrapText="1"/>
      <protection hidden="1"/>
    </xf>
    <xf numFmtId="0" fontId="38" fillId="0" borderId="15" xfId="0" applyFont="1" applyFill="1" applyBorder="1" applyAlignment="1" applyProtection="1">
      <alignment horizontal="center" vertical="center"/>
      <protection hidden="1"/>
    </xf>
    <xf numFmtId="0" fontId="41" fillId="13" borderId="15" xfId="0" applyFont="1" applyFill="1" applyBorder="1" applyAlignment="1" applyProtection="1">
      <alignment horizontal="center" vertical="center" wrapText="1"/>
      <protection hidden="1"/>
    </xf>
    <xf numFmtId="0" fontId="35" fillId="0" borderId="15" xfId="0" applyFont="1" applyFill="1" applyBorder="1" applyAlignment="1" applyProtection="1">
      <alignment horizontal="center" vertical="center" wrapText="1"/>
      <protection hidden="1"/>
    </xf>
    <xf numFmtId="2" fontId="62" fillId="0" borderId="131" xfId="0" applyNumberFormat="1" applyFont="1" applyFill="1" applyBorder="1" applyAlignment="1" applyProtection="1">
      <alignment horizontal="center" vertical="center" wrapText="1"/>
      <protection locked="0"/>
    </xf>
    <xf numFmtId="2" fontId="62" fillId="0" borderId="14" xfId="0" applyNumberFormat="1" applyFont="1" applyFill="1" applyBorder="1" applyAlignment="1" applyProtection="1">
      <alignment horizontal="center" vertical="center" wrapText="1"/>
      <protection locked="0"/>
    </xf>
    <xf numFmtId="0" fontId="62" fillId="0" borderId="131"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hidden="1"/>
    </xf>
    <xf numFmtId="0" fontId="62" fillId="0" borderId="132" xfId="0" applyFont="1" applyFill="1" applyBorder="1" applyAlignment="1" applyProtection="1">
      <alignment horizontal="center" vertical="center" wrapText="1"/>
      <protection locked="0"/>
    </xf>
    <xf numFmtId="0" fontId="62" fillId="0" borderId="124" xfId="0" applyFont="1" applyFill="1" applyBorder="1" applyAlignment="1" applyProtection="1">
      <alignment horizontal="center" vertical="center" wrapText="1"/>
      <protection hidden="1"/>
    </xf>
    <xf numFmtId="0" fontId="39" fillId="10" borderId="0" xfId="3" applyFont="1" applyFill="1" applyBorder="1" applyAlignment="1" applyProtection="1">
      <alignment horizontal="center" vertical="center" wrapText="1"/>
    </xf>
    <xf numFmtId="164" fontId="34" fillId="0" borderId="62" xfId="0" applyNumberFormat="1" applyFont="1" applyBorder="1" applyAlignment="1" applyProtection="1">
      <alignment horizontal="right" vertical="center" wrapText="1"/>
    </xf>
    <xf numFmtId="164" fontId="34" fillId="0" borderId="121" xfId="0" applyNumberFormat="1" applyFont="1" applyBorder="1" applyAlignment="1" applyProtection="1">
      <alignment horizontal="right" vertical="center" wrapText="1"/>
    </xf>
    <xf numFmtId="164" fontId="38" fillId="0" borderId="121" xfId="0" applyNumberFormat="1" applyFont="1" applyBorder="1" applyAlignment="1" applyProtection="1">
      <alignment horizontal="right" vertical="center"/>
    </xf>
    <xf numFmtId="164" fontId="34" fillId="0" borderId="100" xfId="0" applyNumberFormat="1" applyFont="1" applyBorder="1" applyAlignment="1" applyProtection="1">
      <alignment horizontal="right" vertical="center" wrapText="1"/>
    </xf>
    <xf numFmtId="164" fontId="34" fillId="13" borderId="100" xfId="0" applyNumberFormat="1" applyFont="1" applyFill="1" applyBorder="1" applyAlignment="1" applyProtection="1">
      <alignment horizontal="right" vertical="center" wrapText="1"/>
      <protection hidden="1"/>
    </xf>
    <xf numFmtId="164" fontId="35" fillId="0" borderId="14" xfId="0" quotePrefix="1" applyNumberFormat="1" applyFont="1" applyFill="1" applyBorder="1" applyAlignment="1" applyProtection="1">
      <alignment horizontal="right" vertical="center" wrapText="1"/>
      <protection hidden="1"/>
    </xf>
    <xf numFmtId="164" fontId="35" fillId="0" borderId="14" xfId="0" quotePrefix="1" applyNumberFormat="1" applyFont="1" applyFill="1" applyBorder="1" applyAlignment="1" applyProtection="1">
      <alignment horizontal="right" vertical="center" wrapText="1"/>
    </xf>
    <xf numFmtId="164" fontId="34" fillId="13" borderId="100" xfId="0" applyNumberFormat="1" applyFont="1" applyFill="1" applyBorder="1" applyAlignment="1" applyProtection="1">
      <alignment horizontal="right" vertical="center" wrapText="1"/>
    </xf>
    <xf numFmtId="164" fontId="34" fillId="13" borderId="105" xfId="0" applyNumberFormat="1" applyFont="1" applyFill="1" applyBorder="1" applyAlignment="1" applyProtection="1">
      <alignment horizontal="right" vertical="center" wrapText="1"/>
      <protection hidden="1"/>
    </xf>
    <xf numFmtId="164" fontId="34" fillId="13" borderId="74" xfId="0" applyNumberFormat="1" applyFont="1" applyFill="1" applyBorder="1" applyAlignment="1" applyProtection="1">
      <alignment horizontal="right" vertical="center" wrapText="1"/>
      <protection hidden="1"/>
    </xf>
    <xf numFmtId="164" fontId="34" fillId="13" borderId="74" xfId="0" applyNumberFormat="1" applyFont="1" applyFill="1" applyBorder="1" applyAlignment="1" applyProtection="1">
      <alignment horizontal="right" vertical="center" wrapText="1"/>
    </xf>
    <xf numFmtId="164" fontId="35" fillId="13" borderId="123" xfId="0" quotePrefix="1" applyNumberFormat="1" applyFont="1" applyFill="1" applyBorder="1" applyAlignment="1" applyProtection="1">
      <alignment horizontal="right" vertical="center" wrapText="1"/>
      <protection hidden="1"/>
    </xf>
    <xf numFmtId="164" fontId="35" fillId="13" borderId="14" xfId="0" quotePrefix="1" applyNumberFormat="1" applyFont="1" applyFill="1" applyBorder="1" applyAlignment="1" applyProtection="1">
      <alignment horizontal="right" vertical="center" wrapText="1"/>
      <protection hidden="1"/>
    </xf>
    <xf numFmtId="164" fontId="55" fillId="12" borderId="100" xfId="0" applyNumberFormat="1" applyFont="1" applyFill="1" applyBorder="1" applyAlignment="1" applyProtection="1">
      <alignment horizontal="right" vertical="center" wrapText="1"/>
    </xf>
    <xf numFmtId="164" fontId="55" fillId="12" borderId="74" xfId="0" applyNumberFormat="1" applyFont="1" applyFill="1" applyBorder="1" applyAlignment="1" applyProtection="1">
      <alignment horizontal="right" vertical="center" wrapText="1"/>
      <protection hidden="1"/>
    </xf>
    <xf numFmtId="164" fontId="55" fillId="12" borderId="74" xfId="0" applyNumberFormat="1" applyFont="1" applyFill="1" applyBorder="1" applyAlignment="1" applyProtection="1">
      <alignment horizontal="right" vertical="center" wrapText="1"/>
    </xf>
    <xf numFmtId="164" fontId="38" fillId="13" borderId="100" xfId="0" applyNumberFormat="1" applyFont="1" applyFill="1" applyBorder="1" applyAlignment="1" applyProtection="1">
      <alignment horizontal="right" vertical="center"/>
    </xf>
    <xf numFmtId="164" fontId="38" fillId="13" borderId="74" xfId="0" applyNumberFormat="1" applyFont="1" applyFill="1" applyBorder="1" applyAlignment="1" applyProtection="1">
      <alignment horizontal="right" vertical="center"/>
    </xf>
    <xf numFmtId="164" fontId="34" fillId="13" borderId="141" xfId="0" applyNumberFormat="1" applyFont="1" applyFill="1" applyBorder="1" applyAlignment="1" applyProtection="1">
      <alignment horizontal="right" vertical="center" wrapText="1"/>
      <protection hidden="1"/>
    </xf>
    <xf numFmtId="164" fontId="35" fillId="13" borderId="131" xfId="0" quotePrefix="1" applyNumberFormat="1" applyFont="1" applyFill="1" applyBorder="1" applyAlignment="1" applyProtection="1">
      <alignment horizontal="right" vertical="center" wrapText="1"/>
      <protection hidden="1"/>
    </xf>
    <xf numFmtId="164" fontId="35" fillId="0" borderId="74" xfId="0" quotePrefix="1" applyNumberFormat="1" applyFont="1" applyFill="1" applyBorder="1" applyAlignment="1" applyProtection="1">
      <alignment horizontal="right" vertical="center" wrapText="1"/>
      <protection hidden="1"/>
    </xf>
    <xf numFmtId="164" fontId="34" fillId="0" borderId="14" xfId="0" applyNumberFormat="1" applyFont="1" applyBorder="1" applyAlignment="1" applyProtection="1">
      <alignment horizontal="right" vertical="center" wrapText="1"/>
    </xf>
    <xf numFmtId="164" fontId="35" fillId="0" borderId="100" xfId="0" applyNumberFormat="1" applyFont="1" applyFill="1" applyBorder="1" applyAlignment="1" applyProtection="1">
      <alignment horizontal="right" vertical="center" wrapText="1"/>
    </xf>
    <xf numFmtId="164" fontId="35" fillId="0" borderId="14" xfId="0" applyNumberFormat="1" applyFont="1" applyFill="1" applyBorder="1" applyAlignment="1" applyProtection="1">
      <alignment horizontal="right" vertical="center" wrapText="1"/>
      <protection hidden="1"/>
    </xf>
    <xf numFmtId="164" fontId="35" fillId="0" borderId="14" xfId="0" applyNumberFormat="1" applyFont="1" applyFill="1" applyBorder="1" applyAlignment="1" applyProtection="1">
      <alignment horizontal="right" vertical="center" wrapText="1"/>
    </xf>
    <xf numFmtId="164" fontId="35" fillId="0" borderId="100" xfId="0" applyNumberFormat="1" applyFont="1" applyFill="1" applyBorder="1" applyAlignment="1" applyProtection="1">
      <alignment horizontal="right" vertical="center" wrapText="1"/>
      <protection hidden="1"/>
    </xf>
    <xf numFmtId="164" fontId="49" fillId="0" borderId="63" xfId="0" applyNumberFormat="1" applyFont="1" applyBorder="1" applyAlignment="1" applyProtection="1">
      <alignment horizontal="right" vertical="center" wrapText="1"/>
      <protection hidden="1"/>
    </xf>
    <xf numFmtId="164" fontId="49" fillId="0" borderId="126" xfId="0" applyNumberFormat="1" applyFont="1" applyBorder="1" applyAlignment="1" applyProtection="1">
      <alignment horizontal="right" vertical="center" wrapText="1"/>
      <protection hidden="1"/>
    </xf>
    <xf numFmtId="164" fontId="34" fillId="0" borderId="123" xfId="0" applyNumberFormat="1" applyFont="1" applyFill="1" applyBorder="1" applyAlignment="1" applyProtection="1">
      <alignment horizontal="center" vertical="center" wrapText="1"/>
      <protection hidden="1"/>
    </xf>
    <xf numFmtId="164" fontId="34" fillId="0" borderId="14" xfId="0" applyNumberFormat="1" applyFont="1" applyFill="1" applyBorder="1" applyAlignment="1" applyProtection="1">
      <alignment horizontal="center" vertical="center" wrapText="1"/>
      <protection hidden="1"/>
    </xf>
    <xf numFmtId="164" fontId="38" fillId="0" borderId="0" xfId="0" applyNumberFormat="1" applyFont="1" applyFill="1" applyBorder="1" applyAlignment="1" applyProtection="1">
      <alignment vertical="center"/>
    </xf>
    <xf numFmtId="164" fontId="34" fillId="14" borderId="123" xfId="0" applyNumberFormat="1" applyFont="1" applyFill="1" applyBorder="1" applyAlignment="1" applyProtection="1">
      <alignment horizontal="center" vertical="center" wrapText="1"/>
      <protection locked="0"/>
    </xf>
    <xf numFmtId="164" fontId="34" fillId="14" borderId="14" xfId="0" applyNumberFormat="1" applyFont="1" applyFill="1" applyBorder="1" applyAlignment="1" applyProtection="1">
      <alignment horizontal="center" vertical="center" wrapText="1"/>
      <protection locked="0"/>
    </xf>
    <xf numFmtId="164" fontId="34" fillId="13" borderId="124" xfId="0" applyNumberFormat="1" applyFont="1" applyFill="1" applyBorder="1" applyAlignment="1" applyProtection="1">
      <alignment horizontal="center" vertical="center" wrapText="1"/>
    </xf>
    <xf numFmtId="164" fontId="40" fillId="0" borderId="0" xfId="0" applyNumberFormat="1" applyFont="1" applyFill="1" applyBorder="1" applyAlignment="1" applyProtection="1">
      <alignment vertical="center"/>
    </xf>
    <xf numFmtId="164" fontId="38" fillId="0" borderId="0" xfId="0" applyNumberFormat="1" applyFont="1" applyFill="1" applyBorder="1" applyAlignment="1" applyProtection="1">
      <alignment horizontal="center" vertical="center"/>
    </xf>
    <xf numFmtId="164" fontId="35" fillId="0" borderId="0" xfId="0" applyNumberFormat="1" applyFont="1" applyFill="1" applyBorder="1" applyAlignment="1" applyProtection="1">
      <alignment horizontal="center" vertical="center" wrapText="1"/>
    </xf>
    <xf numFmtId="164" fontId="35" fillId="0" borderId="0" xfId="0" applyNumberFormat="1" applyFont="1" applyFill="1" applyBorder="1" applyAlignment="1" applyProtection="1">
      <alignment vertical="center" wrapText="1"/>
    </xf>
    <xf numFmtId="164" fontId="49" fillId="13" borderId="77" xfId="0" applyNumberFormat="1" applyFont="1" applyFill="1" applyBorder="1" applyAlignment="1" applyProtection="1">
      <alignment horizontal="center" vertical="center"/>
    </xf>
    <xf numFmtId="164" fontId="49" fillId="13" borderId="69" xfId="0" applyNumberFormat="1" applyFont="1" applyFill="1" applyBorder="1" applyAlignment="1" applyProtection="1">
      <alignment horizontal="center" vertical="center" wrapText="1"/>
      <protection hidden="1"/>
    </xf>
    <xf numFmtId="164" fontId="49" fillId="13" borderId="32" xfId="0" applyNumberFormat="1" applyFont="1" applyFill="1" applyBorder="1" applyAlignment="1" applyProtection="1">
      <alignment horizontal="center" vertical="center" wrapText="1"/>
      <protection hidden="1"/>
    </xf>
    <xf numFmtId="164" fontId="49" fillId="13" borderId="70" xfId="0" applyNumberFormat="1" applyFont="1" applyFill="1" applyBorder="1" applyAlignment="1" applyProtection="1">
      <alignment horizontal="center" vertical="center" wrapText="1"/>
      <protection hidden="1"/>
    </xf>
    <xf numFmtId="164" fontId="49" fillId="14" borderId="69" xfId="0" applyNumberFormat="1" applyFont="1" applyFill="1" applyBorder="1" applyAlignment="1" applyProtection="1">
      <alignment horizontal="center" vertical="center" wrapText="1"/>
      <protection locked="0"/>
    </xf>
    <xf numFmtId="164" fontId="49" fillId="14" borderId="32" xfId="0" applyNumberFormat="1" applyFont="1" applyFill="1" applyBorder="1" applyAlignment="1" applyProtection="1">
      <alignment horizontal="center" vertical="center" wrapText="1"/>
      <protection locked="0"/>
    </xf>
    <xf numFmtId="164" fontId="54" fillId="12" borderId="107" xfId="0" applyNumberFormat="1" applyFont="1" applyFill="1" applyBorder="1" applyAlignment="1" applyProtection="1">
      <alignment horizontal="center" vertical="center"/>
    </xf>
    <xf numFmtId="164" fontId="50" fillId="13" borderId="108" xfId="0" applyNumberFormat="1" applyFont="1" applyFill="1" applyBorder="1" applyAlignment="1" applyProtection="1">
      <alignment horizontal="center" vertical="center"/>
    </xf>
    <xf numFmtId="164" fontId="49" fillId="0" borderId="70" xfId="0" applyNumberFormat="1" applyFont="1" applyBorder="1" applyAlignment="1" applyProtection="1">
      <alignment horizontal="center" vertical="center" wrapText="1"/>
    </xf>
    <xf numFmtId="164" fontId="50" fillId="13" borderId="109" xfId="0" applyNumberFormat="1" applyFont="1" applyFill="1" applyBorder="1" applyAlignment="1" applyProtection="1">
      <alignment horizontal="center" vertical="center"/>
    </xf>
    <xf numFmtId="164" fontId="50" fillId="0" borderId="70" xfId="0" applyNumberFormat="1" applyFont="1" applyBorder="1" applyAlignment="1" applyProtection="1">
      <alignment horizontal="center" vertical="center" wrapText="1"/>
    </xf>
    <xf numFmtId="164" fontId="61" fillId="13" borderId="77" xfId="0" applyNumberFormat="1" applyFont="1" applyFill="1" applyBorder="1" applyAlignment="1" applyProtection="1">
      <alignment horizontal="center" vertical="center" wrapText="1"/>
    </xf>
    <xf numFmtId="164" fontId="62" fillId="0" borderId="70" xfId="0" applyNumberFormat="1" applyFont="1" applyBorder="1" applyAlignment="1" applyProtection="1">
      <alignment horizontal="center" vertical="center" wrapText="1"/>
    </xf>
    <xf numFmtId="164" fontId="50" fillId="13" borderId="109" xfId="0" applyNumberFormat="1" applyFont="1" applyFill="1" applyBorder="1" applyAlignment="1" applyProtection="1">
      <alignment horizontal="center" vertical="center" wrapText="1"/>
    </xf>
    <xf numFmtId="164" fontId="62" fillId="13" borderId="69" xfId="0" applyNumberFormat="1" applyFont="1" applyFill="1" applyBorder="1" applyAlignment="1" applyProtection="1">
      <alignment horizontal="center" vertical="center" wrapText="1"/>
      <protection hidden="1"/>
    </xf>
    <xf numFmtId="164" fontId="62" fillId="13" borderId="32" xfId="0" applyNumberFormat="1" applyFont="1" applyFill="1" applyBorder="1" applyAlignment="1" applyProtection="1">
      <alignment horizontal="center" vertical="center" wrapText="1"/>
      <protection hidden="1"/>
    </xf>
    <xf numFmtId="49" fontId="37" fillId="0" borderId="14" xfId="0" applyNumberFormat="1" applyFont="1" applyBorder="1" applyAlignment="1" applyProtection="1">
      <alignment horizontal="center" vertical="center" wrapText="1"/>
      <protection hidden="1"/>
    </xf>
    <xf numFmtId="49" fontId="37" fillId="0" borderId="14" xfId="0" applyNumberFormat="1" applyFont="1" applyBorder="1" applyAlignment="1" applyProtection="1">
      <alignment vertical="center"/>
      <protection hidden="1"/>
    </xf>
    <xf numFmtId="0" fontId="34" fillId="0" borderId="15" xfId="0" applyFont="1" applyFill="1" applyBorder="1" applyAlignment="1" applyProtection="1">
      <alignment vertical="center" wrapText="1"/>
      <protection hidden="1"/>
    </xf>
    <xf numFmtId="0" fontId="34" fillId="0" borderId="74" xfId="0" applyFont="1" applyFill="1" applyBorder="1" applyAlignment="1" applyProtection="1">
      <alignment horizontal="center" vertical="center" wrapText="1"/>
      <protection hidden="1"/>
    </xf>
    <xf numFmtId="164" fontId="34" fillId="0" borderId="104" xfId="0" applyNumberFormat="1" applyFont="1" applyBorder="1" applyAlignment="1" applyProtection="1">
      <alignment horizontal="center" vertical="center" wrapText="1"/>
    </xf>
    <xf numFmtId="164" fontId="34" fillId="0" borderId="74" xfId="0" applyNumberFormat="1" applyFont="1" applyBorder="1" applyAlignment="1" applyProtection="1">
      <alignment horizontal="center" vertical="center" wrapText="1"/>
    </xf>
    <xf numFmtId="164" fontId="34" fillId="0" borderId="109" xfId="0" applyNumberFormat="1" applyFont="1" applyBorder="1" applyAlignment="1" applyProtection="1">
      <alignment horizontal="center" vertical="center" wrapText="1"/>
    </xf>
    <xf numFmtId="164" fontId="49" fillId="0" borderId="104" xfId="0" applyNumberFormat="1" applyFont="1" applyBorder="1" applyAlignment="1" applyProtection="1">
      <alignment horizontal="center" vertical="center" wrapText="1"/>
    </xf>
    <xf numFmtId="164" fontId="49" fillId="0" borderId="74" xfId="0" applyNumberFormat="1" applyFont="1" applyBorder="1" applyAlignment="1" applyProtection="1">
      <alignment horizontal="center" vertical="center" wrapText="1"/>
    </xf>
    <xf numFmtId="164" fontId="49" fillId="0" borderId="109" xfId="0" applyNumberFormat="1" applyFont="1" applyBorder="1" applyAlignment="1" applyProtection="1">
      <alignment horizontal="center" vertical="center" wrapText="1"/>
    </xf>
    <xf numFmtId="0" fontId="49" fillId="0" borderId="74" xfId="0" applyFont="1" applyFill="1" applyBorder="1" applyAlignment="1" applyProtection="1">
      <alignment horizontal="center" vertical="center" wrapText="1"/>
      <protection hidden="1"/>
    </xf>
    <xf numFmtId="0" fontId="8" fillId="0" borderId="12" xfId="8" applyFont="1" applyFill="1" applyBorder="1" applyAlignment="1">
      <alignment horizontal="center"/>
    </xf>
    <xf numFmtId="0" fontId="40" fillId="0" borderId="123" xfId="0" applyFont="1" applyFill="1" applyBorder="1" applyAlignment="1" applyProtection="1">
      <alignment horizontal="center" vertical="center" wrapText="1"/>
      <protection hidden="1"/>
    </xf>
    <xf numFmtId="0" fontId="40" fillId="0" borderId="104" xfId="0" applyFont="1" applyBorder="1" applyAlignment="1" applyProtection="1">
      <alignment horizontal="center" vertical="center"/>
      <protection hidden="1"/>
    </xf>
    <xf numFmtId="49" fontId="34" fillId="0" borderId="74" xfId="0" applyNumberFormat="1" applyFont="1" applyBorder="1" applyAlignment="1" applyProtection="1">
      <alignment vertical="center" wrapText="1"/>
      <protection hidden="1"/>
    </xf>
    <xf numFmtId="0" fontId="34" fillId="0" borderId="74" xfId="0" applyFont="1" applyBorder="1" applyAlignment="1" applyProtection="1">
      <alignment vertical="center" wrapText="1"/>
      <protection hidden="1"/>
    </xf>
    <xf numFmtId="0" fontId="34" fillId="0" borderId="74" xfId="0" applyFont="1" applyBorder="1" applyAlignment="1" applyProtection="1">
      <alignment horizontal="center" vertical="center" wrapText="1"/>
      <protection hidden="1"/>
    </xf>
    <xf numFmtId="164" fontId="34" fillId="0" borderId="105" xfId="0" applyNumberFormat="1" applyFont="1" applyBorder="1" applyAlignment="1" applyProtection="1">
      <alignment horizontal="center" vertical="center" wrapText="1"/>
    </xf>
    <xf numFmtId="164" fontId="34" fillId="0" borderId="76" xfId="0" applyNumberFormat="1" applyFont="1" applyBorder="1" applyAlignment="1" applyProtection="1">
      <alignment horizontal="center" vertical="center" wrapText="1"/>
    </xf>
    <xf numFmtId="164" fontId="34" fillId="0" borderId="107" xfId="0" applyNumberFormat="1" applyFont="1" applyBorder="1" applyAlignment="1" applyProtection="1">
      <alignment horizontal="center" vertical="center" wrapText="1"/>
    </xf>
    <xf numFmtId="164" fontId="49" fillId="0" borderId="45" xfId="0" applyNumberFormat="1" applyFont="1" applyBorder="1" applyAlignment="1" applyProtection="1">
      <alignment horizontal="center" vertical="center" wrapText="1"/>
    </xf>
    <xf numFmtId="164" fontId="49" fillId="0" borderId="0" xfId="0" applyNumberFormat="1" applyFont="1" applyBorder="1" applyAlignment="1" applyProtection="1">
      <alignment horizontal="center" vertical="center" wrapText="1"/>
    </xf>
    <xf numFmtId="164" fontId="49" fillId="0" borderId="77" xfId="0" applyNumberFormat="1" applyFont="1" applyBorder="1" applyAlignment="1" applyProtection="1">
      <alignment horizontal="center" vertical="center" wrapText="1"/>
    </xf>
    <xf numFmtId="0" fontId="67" fillId="0" borderId="109" xfId="0" applyFont="1" applyBorder="1" applyAlignment="1" applyProtection="1">
      <alignment horizontal="center" vertical="center" wrapText="1"/>
    </xf>
    <xf numFmtId="0" fontId="49" fillId="0" borderId="109" xfId="0" applyFont="1" applyFill="1" applyBorder="1" applyAlignment="1" applyProtection="1">
      <alignment horizontal="center" vertical="center" wrapText="1"/>
      <protection hidden="1"/>
    </xf>
    <xf numFmtId="164" fontId="35" fillId="0" borderId="74" xfId="0" quotePrefix="1" applyNumberFormat="1" applyFont="1" applyFill="1" applyBorder="1" applyAlignment="1" applyProtection="1">
      <alignment horizontal="right" vertical="center" wrapText="1"/>
    </xf>
    <xf numFmtId="0" fontId="39" fillId="10" borderId="0" xfId="3" applyFont="1" applyFill="1" applyBorder="1" applyAlignment="1" applyProtection="1">
      <alignment horizontal="center" vertical="center" wrapText="1"/>
    </xf>
    <xf numFmtId="0" fontId="61" fillId="0" borderId="123" xfId="0" applyFont="1" applyBorder="1" applyAlignment="1" applyProtection="1">
      <alignment horizontal="center" vertical="center"/>
    </xf>
    <xf numFmtId="0" fontId="61" fillId="13" borderId="104" xfId="0" applyFont="1" applyFill="1" applyBorder="1" applyAlignment="1" applyProtection="1">
      <alignment horizontal="center" vertical="center"/>
    </xf>
    <xf numFmtId="49" fontId="62" fillId="13" borderId="74" xfId="0" applyNumberFormat="1" applyFont="1" applyFill="1" applyBorder="1" applyAlignment="1" applyProtection="1">
      <alignment horizontal="center" vertical="center" wrapText="1"/>
    </xf>
    <xf numFmtId="49" fontId="62" fillId="0" borderId="14" xfId="0" applyNumberFormat="1" applyFont="1" applyBorder="1" applyAlignment="1" applyProtection="1">
      <alignment vertical="center" wrapText="1"/>
    </xf>
    <xf numFmtId="0" fontId="61" fillId="0" borderId="123" xfId="0" applyFont="1" applyFill="1" applyBorder="1" applyAlignment="1" applyProtection="1">
      <alignment horizontal="center" vertical="center"/>
    </xf>
    <xf numFmtId="0" fontId="58" fillId="11" borderId="84" xfId="0" applyFont="1" applyFill="1" applyBorder="1" applyAlignment="1" applyProtection="1">
      <alignment vertical="center" wrapText="1"/>
    </xf>
    <xf numFmtId="0" fontId="58" fillId="11" borderId="84" xfId="0" applyFont="1" applyFill="1" applyBorder="1" applyAlignment="1" applyProtection="1">
      <alignment horizontal="center" vertical="center" wrapText="1"/>
    </xf>
    <xf numFmtId="164" fontId="34" fillId="0" borderId="120" xfId="0" applyNumberFormat="1" applyFont="1" applyBorder="1" applyAlignment="1" applyProtection="1">
      <alignment horizontal="right" vertical="center" wrapText="1"/>
    </xf>
    <xf numFmtId="164" fontId="38" fillId="0" borderId="122" xfId="0" applyNumberFormat="1" applyFont="1" applyBorder="1" applyAlignment="1" applyProtection="1">
      <alignment horizontal="right" vertical="center"/>
    </xf>
    <xf numFmtId="164" fontId="35" fillId="0" borderId="123" xfId="0" quotePrefix="1" applyNumberFormat="1" applyFont="1" applyFill="1" applyBorder="1" applyAlignment="1" applyProtection="1">
      <alignment horizontal="right" vertical="center" wrapText="1"/>
      <protection hidden="1"/>
    </xf>
    <xf numFmtId="164" fontId="35" fillId="0" borderId="124" xfId="0" quotePrefix="1" applyNumberFormat="1" applyFont="1" applyFill="1" applyBorder="1" applyAlignment="1" applyProtection="1">
      <alignment horizontal="right" vertical="center" wrapText="1"/>
    </xf>
    <xf numFmtId="164" fontId="34" fillId="13" borderId="109" xfId="0" applyNumberFormat="1" applyFont="1" applyFill="1" applyBorder="1" applyAlignment="1" applyProtection="1">
      <alignment horizontal="right" vertical="center" wrapText="1"/>
    </xf>
    <xf numFmtId="164" fontId="35" fillId="13" borderId="124" xfId="0" quotePrefix="1" applyNumberFormat="1" applyFont="1" applyFill="1" applyBorder="1" applyAlignment="1" applyProtection="1">
      <alignment horizontal="right" vertical="center" wrapText="1"/>
      <protection hidden="1"/>
    </xf>
    <xf numFmtId="164" fontId="35" fillId="0" borderId="104" xfId="0" quotePrefix="1" applyNumberFormat="1" applyFont="1" applyFill="1" applyBorder="1" applyAlignment="1" applyProtection="1">
      <alignment horizontal="right" vertical="center" wrapText="1"/>
      <protection hidden="1"/>
    </xf>
    <xf numFmtId="164" fontId="35" fillId="0" borderId="109" xfId="0" quotePrefix="1" applyNumberFormat="1" applyFont="1" applyFill="1" applyBorder="1" applyAlignment="1" applyProtection="1">
      <alignment horizontal="right" vertical="center" wrapText="1"/>
    </xf>
    <xf numFmtId="164" fontId="55" fillId="12" borderId="104" xfId="0" applyNumberFormat="1" applyFont="1" applyFill="1" applyBorder="1" applyAlignment="1" applyProtection="1">
      <alignment horizontal="right" vertical="center" wrapText="1"/>
      <protection hidden="1"/>
    </xf>
    <xf numFmtId="164" fontId="55" fillId="12" borderId="109" xfId="0" applyNumberFormat="1" applyFont="1" applyFill="1" applyBorder="1" applyAlignment="1" applyProtection="1">
      <alignment horizontal="right" vertical="center" wrapText="1"/>
    </xf>
    <xf numFmtId="164" fontId="34" fillId="13" borderId="104" xfId="0" applyNumberFormat="1" applyFont="1" applyFill="1" applyBorder="1" applyAlignment="1" applyProtection="1">
      <alignment horizontal="right" vertical="center" wrapText="1"/>
      <protection hidden="1"/>
    </xf>
    <xf numFmtId="164" fontId="38" fillId="13" borderId="104" xfId="0" applyNumberFormat="1" applyFont="1" applyFill="1" applyBorder="1" applyAlignment="1" applyProtection="1">
      <alignment horizontal="right" vertical="center"/>
      <protection hidden="1"/>
    </xf>
    <xf numFmtId="164" fontId="38" fillId="13" borderId="109" xfId="0" applyNumberFormat="1" applyFont="1" applyFill="1" applyBorder="1" applyAlignment="1" applyProtection="1">
      <alignment horizontal="right" vertical="center"/>
    </xf>
    <xf numFmtId="164" fontId="35" fillId="13" borderId="130" xfId="0" quotePrefix="1" applyNumberFormat="1" applyFont="1" applyFill="1" applyBorder="1" applyAlignment="1" applyProtection="1">
      <alignment horizontal="right" vertical="center" wrapText="1"/>
      <protection hidden="1"/>
    </xf>
    <xf numFmtId="164" fontId="35" fillId="13" borderId="132" xfId="0" quotePrefix="1" applyNumberFormat="1" applyFont="1" applyFill="1" applyBorder="1" applyAlignment="1" applyProtection="1">
      <alignment horizontal="right" vertical="center" wrapText="1"/>
      <protection hidden="1"/>
    </xf>
    <xf numFmtId="164" fontId="34" fillId="0" borderId="123" xfId="0" applyNumberFormat="1" applyFont="1" applyBorder="1" applyAlignment="1" applyProtection="1">
      <alignment horizontal="right" vertical="center" wrapText="1"/>
      <protection hidden="1"/>
    </xf>
    <xf numFmtId="164" fontId="34" fillId="0" borderId="124" xfId="0" applyNumberFormat="1" applyFont="1" applyBorder="1" applyAlignment="1" applyProtection="1">
      <alignment horizontal="right" vertical="center" wrapText="1"/>
    </xf>
    <xf numFmtId="164" fontId="34" fillId="13" borderId="123" xfId="0" applyNumberFormat="1" applyFont="1" applyFill="1" applyBorder="1" applyAlignment="1" applyProtection="1">
      <alignment horizontal="right" vertical="center" wrapText="1"/>
      <protection hidden="1"/>
    </xf>
    <xf numFmtId="164" fontId="35" fillId="0" borderId="123" xfId="0" applyNumberFormat="1" applyFont="1" applyFill="1" applyBorder="1" applyAlignment="1" applyProtection="1">
      <alignment horizontal="right" vertical="center" wrapText="1"/>
      <protection hidden="1"/>
    </xf>
    <xf numFmtId="164" fontId="35" fillId="0" borderId="124" xfId="0" applyNumberFormat="1" applyFont="1" applyFill="1" applyBorder="1" applyAlignment="1" applyProtection="1">
      <alignment horizontal="right" vertical="center" wrapText="1"/>
    </xf>
    <xf numFmtId="164" fontId="49" fillId="0" borderId="125" xfId="0" applyNumberFormat="1" applyFont="1" applyBorder="1" applyAlignment="1" applyProtection="1">
      <alignment horizontal="right" vertical="center" wrapText="1"/>
      <protection hidden="1"/>
    </xf>
    <xf numFmtId="164" fontId="49" fillId="0" borderId="127" xfId="0" applyNumberFormat="1" applyFont="1" applyBorder="1" applyAlignment="1" applyProtection="1">
      <alignment horizontal="right" vertical="center" wrapText="1"/>
      <protection hidden="1"/>
    </xf>
    <xf numFmtId="0" fontId="41" fillId="0" borderId="123" xfId="0" applyFont="1" applyBorder="1" applyAlignment="1" applyProtection="1">
      <alignment horizontal="center" vertical="center"/>
      <protection hidden="1"/>
    </xf>
    <xf numFmtId="49" fontId="35" fillId="0" borderId="14" xfId="0" applyNumberFormat="1" applyFont="1" applyBorder="1" applyAlignment="1" applyProtection="1">
      <alignment vertical="center" wrapText="1"/>
      <protection hidden="1"/>
    </xf>
    <xf numFmtId="164" fontId="35" fillId="0" borderId="0" xfId="0" applyNumberFormat="1" applyFont="1" applyFill="1" applyBorder="1" applyAlignment="1" applyProtection="1">
      <alignment vertical="center"/>
    </xf>
    <xf numFmtId="0" fontId="35" fillId="0" borderId="0" xfId="0" applyFont="1" applyAlignment="1" applyProtection="1">
      <alignment vertical="center"/>
    </xf>
    <xf numFmtId="0" fontId="41" fillId="0" borderId="123" xfId="0" applyFont="1" applyFill="1" applyBorder="1" applyAlignment="1" applyProtection="1">
      <alignment horizontal="center" vertical="center"/>
      <protection hidden="1"/>
    </xf>
    <xf numFmtId="0" fontId="41" fillId="0" borderId="123" xfId="0" applyFont="1" applyFill="1" applyBorder="1" applyAlignment="1" applyProtection="1">
      <alignment horizontal="center" vertical="center" wrapText="1"/>
      <protection hidden="1"/>
    </xf>
    <xf numFmtId="164" fontId="34" fillId="17" borderId="100" xfId="0" applyNumberFormat="1" applyFont="1" applyFill="1" applyBorder="1" applyAlignment="1" applyProtection="1">
      <alignment horizontal="right" vertical="center" wrapText="1"/>
      <protection hidden="1"/>
    </xf>
    <xf numFmtId="164" fontId="35" fillId="17" borderId="123" xfId="0" quotePrefix="1" applyNumberFormat="1" applyFont="1" applyFill="1" applyBorder="1" applyAlignment="1" applyProtection="1">
      <alignment horizontal="right" vertical="center" wrapText="1"/>
      <protection hidden="1"/>
    </xf>
    <xf numFmtId="164" fontId="35" fillId="17" borderId="14" xfId="0" quotePrefix="1" applyNumberFormat="1" applyFont="1" applyFill="1" applyBorder="1" applyAlignment="1" applyProtection="1">
      <alignment horizontal="right" vertical="center" wrapText="1"/>
      <protection hidden="1"/>
    </xf>
    <xf numFmtId="164" fontId="35" fillId="17" borderId="124" xfId="0" quotePrefix="1" applyNumberFormat="1" applyFont="1" applyFill="1" applyBorder="1" applyAlignment="1" applyProtection="1">
      <alignment horizontal="right" vertical="center" wrapText="1"/>
      <protection hidden="1"/>
    </xf>
    <xf numFmtId="164" fontId="34" fillId="12" borderId="100" xfId="0" applyNumberFormat="1" applyFont="1" applyFill="1" applyBorder="1" applyAlignment="1" applyProtection="1">
      <alignment horizontal="right" vertical="center" wrapText="1"/>
    </xf>
    <xf numFmtId="164" fontId="34" fillId="12" borderId="123" xfId="0" applyNumberFormat="1" applyFont="1" applyFill="1" applyBorder="1" applyAlignment="1" applyProtection="1">
      <alignment horizontal="right" vertical="center" wrapText="1"/>
    </xf>
    <xf numFmtId="164" fontId="34" fillId="12" borderId="14" xfId="0" applyNumberFormat="1" applyFont="1" applyFill="1" applyBorder="1" applyAlignment="1" applyProtection="1">
      <alignment horizontal="right" vertical="center" wrapText="1"/>
    </xf>
    <xf numFmtId="164" fontId="38" fillId="12" borderId="14" xfId="0" applyNumberFormat="1" applyFont="1" applyFill="1" applyBorder="1" applyAlignment="1" applyProtection="1">
      <alignment horizontal="right" vertical="center"/>
    </xf>
    <xf numFmtId="164" fontId="38" fillId="12" borderId="124" xfId="0" applyNumberFormat="1" applyFont="1" applyFill="1" applyBorder="1" applyAlignment="1" applyProtection="1">
      <alignment horizontal="right" vertical="center"/>
    </xf>
    <xf numFmtId="164" fontId="34" fillId="17" borderId="123" xfId="0" applyNumberFormat="1" applyFont="1" applyFill="1" applyBorder="1" applyAlignment="1" applyProtection="1">
      <alignment horizontal="right" vertical="center" wrapText="1"/>
    </xf>
    <xf numFmtId="164" fontId="34" fillId="17" borderId="14" xfId="0" applyNumberFormat="1" applyFont="1" applyFill="1" applyBorder="1" applyAlignment="1" applyProtection="1">
      <alignment horizontal="right" vertical="center" wrapText="1"/>
    </xf>
    <xf numFmtId="164" fontId="38" fillId="17" borderId="14" xfId="0" applyNumberFormat="1" applyFont="1" applyFill="1" applyBorder="1" applyAlignment="1" applyProtection="1">
      <alignment horizontal="right" vertical="center"/>
    </xf>
    <xf numFmtId="164" fontId="38" fillId="17" borderId="124" xfId="0" applyNumberFormat="1" applyFont="1" applyFill="1" applyBorder="1" applyAlignment="1" applyProtection="1">
      <alignment horizontal="right" vertical="center"/>
    </xf>
    <xf numFmtId="164" fontId="34" fillId="17" borderId="100" xfId="0" applyNumberFormat="1" applyFont="1" applyFill="1" applyBorder="1" applyAlignment="1" applyProtection="1">
      <alignment horizontal="right" vertical="center" wrapText="1"/>
    </xf>
    <xf numFmtId="164" fontId="35" fillId="17" borderId="14" xfId="0" quotePrefix="1" applyNumberFormat="1" applyFont="1" applyFill="1" applyBorder="1" applyAlignment="1" applyProtection="1">
      <alignment horizontal="right" vertical="center" wrapText="1"/>
    </xf>
    <xf numFmtId="164" fontId="35" fillId="17" borderId="124" xfId="0" quotePrefix="1" applyNumberFormat="1" applyFont="1" applyFill="1" applyBorder="1" applyAlignment="1" applyProtection="1">
      <alignment horizontal="right" vertical="center" wrapText="1"/>
    </xf>
    <xf numFmtId="164" fontId="35" fillId="0" borderId="14" xfId="0" applyNumberFormat="1" applyFont="1" applyFill="1" applyBorder="1" applyAlignment="1" applyProtection="1">
      <alignment horizontal="right" vertical="center"/>
    </xf>
    <xf numFmtId="164" fontId="35" fillId="0" borderId="124" xfId="0" applyNumberFormat="1" applyFont="1" applyFill="1" applyBorder="1" applyAlignment="1" applyProtection="1">
      <alignment horizontal="right" vertical="center"/>
    </xf>
    <xf numFmtId="164" fontId="34" fillId="16" borderId="100" xfId="0" applyNumberFormat="1" applyFont="1" applyFill="1" applyBorder="1" applyAlignment="1" applyProtection="1">
      <alignment horizontal="right" vertical="center" wrapText="1"/>
      <protection hidden="1"/>
    </xf>
    <xf numFmtId="164" fontId="35" fillId="16" borderId="123" xfId="0" quotePrefix="1" applyNumberFormat="1" applyFont="1" applyFill="1" applyBorder="1" applyAlignment="1" applyProtection="1">
      <alignment horizontal="right" vertical="center" wrapText="1"/>
      <protection hidden="1"/>
    </xf>
    <xf numFmtId="164" fontId="35" fillId="16" borderId="14" xfId="0" quotePrefix="1" applyNumberFormat="1" applyFont="1" applyFill="1" applyBorder="1" applyAlignment="1" applyProtection="1">
      <alignment horizontal="right" vertical="center" wrapText="1"/>
      <protection hidden="1"/>
    </xf>
    <xf numFmtId="164" fontId="35" fillId="16" borderId="124" xfId="0" quotePrefix="1" applyNumberFormat="1" applyFont="1" applyFill="1" applyBorder="1" applyAlignment="1" applyProtection="1">
      <alignment horizontal="right" vertical="center" wrapText="1"/>
      <protection hidden="1"/>
    </xf>
    <xf numFmtId="2" fontId="49" fillId="13" borderId="77" xfId="0" applyNumberFormat="1" applyFont="1" applyFill="1" applyBorder="1" applyAlignment="1" applyProtection="1">
      <alignment horizontal="center" vertical="center" wrapText="1"/>
    </xf>
    <xf numFmtId="2" fontId="49" fillId="13" borderId="108" xfId="0" applyNumberFormat="1" applyFont="1" applyFill="1" applyBorder="1" applyAlignment="1" applyProtection="1">
      <alignment horizontal="center" vertical="center"/>
    </xf>
    <xf numFmtId="2" fontId="49" fillId="0" borderId="70" xfId="0" applyNumberFormat="1" applyFont="1" applyFill="1" applyBorder="1" applyAlignment="1" applyProtection="1">
      <alignment horizontal="center" vertical="center" wrapText="1"/>
    </xf>
    <xf numFmtId="2" fontId="49" fillId="13" borderId="109" xfId="0" applyNumberFormat="1" applyFont="1" applyFill="1" applyBorder="1" applyAlignment="1" applyProtection="1">
      <alignment horizontal="center" vertical="center"/>
    </xf>
    <xf numFmtId="2" fontId="49" fillId="13" borderId="134" xfId="0" applyNumberFormat="1" applyFont="1" applyFill="1" applyBorder="1" applyAlignment="1" applyProtection="1">
      <alignment horizontal="center" vertical="center" wrapText="1"/>
    </xf>
    <xf numFmtId="2" fontId="49" fillId="13" borderId="135" xfId="0" applyNumberFormat="1" applyFont="1" applyFill="1" applyBorder="1" applyAlignment="1" applyProtection="1">
      <alignment horizontal="center" vertical="center" wrapText="1"/>
    </xf>
    <xf numFmtId="2" fontId="62" fillId="13" borderId="135" xfId="0" applyNumberFormat="1" applyFont="1" applyFill="1" applyBorder="1" applyAlignment="1" applyProtection="1">
      <alignment horizontal="center" vertical="center" wrapText="1"/>
    </xf>
    <xf numFmtId="2" fontId="49" fillId="13" borderId="68" xfId="0" applyNumberFormat="1" applyFont="1" applyFill="1" applyBorder="1" applyAlignment="1" applyProtection="1">
      <alignment horizontal="center" vertical="center" wrapText="1"/>
    </xf>
    <xf numFmtId="2" fontId="49" fillId="0" borderId="77" xfId="0" applyNumberFormat="1" applyFont="1" applyBorder="1" applyAlignment="1" applyProtection="1">
      <alignment horizontal="center" vertical="center" wrapText="1"/>
    </xf>
    <xf numFmtId="2" fontId="54" fillId="12" borderId="107" xfId="0" applyNumberFormat="1" applyFont="1" applyFill="1" applyBorder="1" applyAlignment="1" applyProtection="1">
      <alignment horizontal="center" vertical="center"/>
    </xf>
    <xf numFmtId="2" fontId="50" fillId="13" borderId="108" xfId="0" applyNumberFormat="1" applyFont="1" applyFill="1" applyBorder="1" applyAlignment="1" applyProtection="1">
      <alignment horizontal="center" vertical="center"/>
    </xf>
    <xf numFmtId="2" fontId="49" fillId="0" borderId="70" xfId="0" applyNumberFormat="1" applyFont="1" applyBorder="1" applyAlignment="1" applyProtection="1">
      <alignment horizontal="center" vertical="center" wrapText="1"/>
    </xf>
    <xf numFmtId="2" fontId="49" fillId="0" borderId="109" xfId="0" applyNumberFormat="1" applyFont="1" applyBorder="1" applyAlignment="1" applyProtection="1">
      <alignment horizontal="center" vertical="center" wrapText="1"/>
    </xf>
    <xf numFmtId="2" fontId="50" fillId="13" borderId="109" xfId="0" applyNumberFormat="1" applyFont="1" applyFill="1" applyBorder="1" applyAlignment="1" applyProtection="1">
      <alignment horizontal="center" vertical="center"/>
    </xf>
    <xf numFmtId="2" fontId="49" fillId="13" borderId="70" xfId="0" applyNumberFormat="1" applyFont="1" applyFill="1" applyBorder="1" applyAlignment="1" applyProtection="1">
      <alignment horizontal="center" vertical="center" wrapText="1"/>
    </xf>
    <xf numFmtId="2" fontId="50" fillId="0" borderId="70" xfId="0" applyNumberFormat="1" applyFont="1" applyBorder="1" applyAlignment="1" applyProtection="1">
      <alignment horizontal="center" vertical="center" wrapText="1"/>
    </xf>
    <xf numFmtId="2" fontId="61" fillId="13" borderId="77" xfId="0" applyNumberFormat="1" applyFont="1" applyFill="1" applyBorder="1" applyAlignment="1" applyProtection="1">
      <alignment horizontal="center" vertical="center" wrapText="1"/>
    </xf>
    <xf numFmtId="2" fontId="62" fillId="0" borderId="70" xfId="0" applyNumberFormat="1" applyFont="1" applyBorder="1" applyAlignment="1" applyProtection="1">
      <alignment horizontal="center" vertical="center" wrapText="1"/>
    </xf>
    <xf numFmtId="2" fontId="62" fillId="14" borderId="70" xfId="0" applyNumberFormat="1" applyFont="1" applyFill="1" applyBorder="1" applyAlignment="1" applyProtection="1">
      <alignment horizontal="center" vertical="center" wrapText="1"/>
      <protection locked="0"/>
    </xf>
    <xf numFmtId="2" fontId="50" fillId="13" borderId="109" xfId="0" applyNumberFormat="1" applyFont="1" applyFill="1" applyBorder="1" applyAlignment="1" applyProtection="1">
      <alignment horizontal="center" vertical="center" wrapText="1"/>
    </xf>
    <xf numFmtId="2" fontId="50" fillId="0" borderId="83" xfId="0" applyNumberFormat="1" applyFont="1" applyBorder="1" applyAlignment="1" applyProtection="1">
      <alignment horizontal="center" vertical="center" wrapText="1"/>
    </xf>
    <xf numFmtId="2" fontId="49" fillId="13" borderId="77" xfId="0" applyNumberFormat="1" applyFont="1" applyFill="1" applyBorder="1" applyAlignment="1" applyProtection="1">
      <alignment horizontal="center" vertical="center"/>
    </xf>
    <xf numFmtId="164" fontId="71" fillId="17" borderId="100" xfId="0" applyNumberFormat="1" applyFont="1" applyFill="1" applyBorder="1" applyAlignment="1" applyProtection="1">
      <alignment horizontal="right" vertical="center" wrapText="1"/>
      <protection hidden="1"/>
    </xf>
    <xf numFmtId="164" fontId="72" fillId="17" borderId="123" xfId="0" quotePrefix="1" applyNumberFormat="1" applyFont="1" applyFill="1" applyBorder="1" applyAlignment="1" applyProtection="1">
      <alignment horizontal="right" vertical="center" wrapText="1"/>
      <protection hidden="1"/>
    </xf>
    <xf numFmtId="164" fontId="72" fillId="17" borderId="14" xfId="0" quotePrefix="1" applyNumberFormat="1" applyFont="1" applyFill="1" applyBorder="1" applyAlignment="1" applyProtection="1">
      <alignment horizontal="right" vertical="center" wrapText="1"/>
      <protection hidden="1"/>
    </xf>
    <xf numFmtId="164" fontId="35" fillId="17" borderId="123" xfId="0" applyNumberFormat="1" applyFont="1" applyFill="1" applyBorder="1" applyAlignment="1" applyProtection="1">
      <alignment horizontal="right" vertical="center" wrapText="1"/>
      <protection hidden="1"/>
    </xf>
    <xf numFmtId="0" fontId="73" fillId="0" borderId="0" xfId="0" applyFont="1"/>
    <xf numFmtId="10" fontId="45" fillId="14" borderId="99" xfId="6" applyNumberFormat="1" applyFont="1" applyFill="1" applyBorder="1" applyAlignment="1" applyProtection="1">
      <alignment horizontal="center"/>
      <protection locked="0"/>
    </xf>
    <xf numFmtId="10" fontId="45" fillId="14" borderId="62" xfId="6" applyNumberFormat="1" applyFont="1" applyFill="1" applyBorder="1" applyAlignment="1" applyProtection="1">
      <alignment horizontal="center"/>
      <protection locked="0"/>
    </xf>
    <xf numFmtId="10" fontId="45" fillId="14" borderId="100" xfId="6" applyNumberFormat="1" applyFont="1" applyFill="1" applyBorder="1" applyAlignment="1" applyProtection="1">
      <alignment horizontal="center"/>
      <protection locked="0"/>
    </xf>
    <xf numFmtId="10" fontId="45" fillId="13" borderId="63" xfId="6" applyNumberFormat="1" applyFont="1" applyFill="1" applyBorder="1" applyAlignment="1" applyProtection="1">
      <alignment horizontal="center"/>
      <protection hidden="1"/>
    </xf>
    <xf numFmtId="0" fontId="61" fillId="11" borderId="79" xfId="0" applyFont="1" applyFill="1" applyBorder="1" applyAlignment="1" applyProtection="1">
      <alignment horizontal="center" vertical="center" wrapText="1"/>
    </xf>
    <xf numFmtId="0" fontId="59" fillId="0" borderId="98" xfId="6" applyFont="1" applyFill="1" applyBorder="1" applyAlignment="1">
      <alignment horizontal="center" wrapText="1"/>
    </xf>
    <xf numFmtId="0" fontId="7" fillId="0" borderId="12" xfId="8" applyFont="1" applyFill="1" applyBorder="1" applyAlignment="1">
      <alignment horizontal="left" vertical="center" wrapText="1"/>
    </xf>
    <xf numFmtId="164" fontId="53" fillId="0" borderId="0" xfId="0" applyNumberFormat="1" applyFont="1" applyAlignment="1" applyProtection="1">
      <alignment horizontal="center" vertical="center"/>
    </xf>
    <xf numFmtId="0" fontId="39" fillId="10" borderId="0" xfId="3" applyFont="1" applyFill="1" applyBorder="1" applyAlignment="1" applyProtection="1">
      <alignment horizontal="center" vertical="center" wrapText="1"/>
    </xf>
    <xf numFmtId="49" fontId="62" fillId="0" borderId="74" xfId="0" applyNumberFormat="1" applyFont="1" applyBorder="1" applyAlignment="1" applyProtection="1">
      <alignment horizontal="left" vertical="center" wrapText="1"/>
    </xf>
    <xf numFmtId="0" fontId="62" fillId="0" borderId="74" xfId="0" applyFont="1" applyBorder="1" applyAlignment="1" applyProtection="1">
      <alignment vertical="center" wrapText="1"/>
    </xf>
    <xf numFmtId="0" fontId="62" fillId="0" borderId="74" xfId="0" applyFont="1" applyFill="1" applyBorder="1" applyAlignment="1" applyProtection="1">
      <alignment vertical="center" wrapText="1"/>
    </xf>
    <xf numFmtId="2" fontId="62" fillId="0" borderId="74" xfId="0" applyNumberFormat="1" applyFont="1" applyBorder="1" applyAlignment="1" applyProtection="1">
      <alignment horizontal="center" wrapText="1"/>
      <protection hidden="1"/>
    </xf>
    <xf numFmtId="1" fontId="62" fillId="0" borderId="74" xfId="0" applyNumberFormat="1" applyFont="1" applyBorder="1" applyAlignment="1" applyProtection="1">
      <alignment horizontal="center" wrapText="1"/>
      <protection hidden="1"/>
    </xf>
    <xf numFmtId="49" fontId="75" fillId="13" borderId="74" xfId="0" applyNumberFormat="1" applyFont="1" applyFill="1" applyBorder="1" applyAlignment="1" applyProtection="1">
      <alignment horizontal="center" vertical="center" wrapText="1"/>
    </xf>
    <xf numFmtId="49" fontId="76" fillId="0" borderId="14" xfId="0" applyNumberFormat="1" applyFont="1" applyBorder="1" applyAlignment="1" applyProtection="1">
      <alignment horizontal="center" vertical="center" wrapText="1"/>
    </xf>
    <xf numFmtId="0" fontId="62" fillId="0" borderId="123" xfId="0" applyFont="1" applyFill="1" applyBorder="1" applyAlignment="1" applyProtection="1">
      <alignment vertical="center"/>
    </xf>
    <xf numFmtId="0" fontId="62" fillId="0" borderId="14" xfId="0" applyFont="1" applyFill="1" applyBorder="1" applyAlignment="1" applyProtection="1">
      <alignment vertical="center"/>
    </xf>
    <xf numFmtId="0" fontId="61" fillId="0" borderId="130" xfId="0" applyFont="1" applyBorder="1" applyAlignment="1" applyProtection="1">
      <alignment horizontal="center" vertical="center"/>
    </xf>
    <xf numFmtId="49" fontId="76" fillId="0" borderId="131" xfId="0" applyNumberFormat="1" applyFont="1" applyBorder="1" applyAlignment="1" applyProtection="1">
      <alignment horizontal="center" vertical="center" wrapText="1"/>
    </xf>
    <xf numFmtId="49" fontId="62" fillId="0" borderId="131" xfId="0" applyNumberFormat="1" applyFont="1" applyFill="1" applyBorder="1" applyAlignment="1" applyProtection="1">
      <alignment horizontal="center" vertical="center" wrapText="1"/>
    </xf>
    <xf numFmtId="49" fontId="49" fillId="0" borderId="131" xfId="0" applyNumberFormat="1" applyFont="1" applyBorder="1" applyAlignment="1" applyProtection="1">
      <alignment horizontal="center" vertical="center" wrapText="1"/>
    </xf>
    <xf numFmtId="0" fontId="49" fillId="0" borderId="131" xfId="0" applyFont="1" applyFill="1" applyBorder="1" applyAlignment="1" applyProtection="1">
      <alignment vertical="center" wrapText="1"/>
    </xf>
    <xf numFmtId="0" fontId="62" fillId="0" borderId="132" xfId="0" applyFont="1" applyFill="1" applyBorder="1" applyAlignment="1" applyProtection="1">
      <alignment horizontal="center" vertical="center" wrapText="1"/>
    </xf>
    <xf numFmtId="2" fontId="62" fillId="0" borderId="131" xfId="0" applyNumberFormat="1" applyFont="1" applyFill="1" applyBorder="1" applyAlignment="1" applyProtection="1">
      <alignment horizontal="center" vertical="center" wrapText="1"/>
      <protection hidden="1"/>
    </xf>
    <xf numFmtId="0" fontId="49" fillId="0" borderId="132" xfId="0" applyFont="1" applyFill="1" applyBorder="1" applyAlignment="1" applyProtection="1">
      <alignment horizontal="center" vertical="center" wrapText="1"/>
      <protection hidden="1"/>
    </xf>
    <xf numFmtId="0" fontId="35" fillId="0" borderId="14" xfId="0" applyFont="1" applyFill="1" applyBorder="1" applyAlignment="1" applyProtection="1">
      <alignment horizontal="center" vertical="center"/>
      <protection hidden="1"/>
    </xf>
    <xf numFmtId="49" fontId="35" fillId="0" borderId="14" xfId="0" applyNumberFormat="1" applyFont="1" applyFill="1" applyBorder="1" applyAlignment="1" applyProtection="1">
      <alignment horizontal="left" vertical="center" wrapText="1"/>
      <protection hidden="1"/>
    </xf>
    <xf numFmtId="164" fontId="34" fillId="0" borderId="106" xfId="0" applyNumberFormat="1" applyFont="1" applyFill="1" applyBorder="1" applyAlignment="1" applyProtection="1">
      <alignment horizontal="center" vertical="center" wrapText="1"/>
    </xf>
    <xf numFmtId="164" fontId="34" fillId="0" borderId="75" xfId="0" applyNumberFormat="1" applyFont="1" applyFill="1" applyBorder="1" applyAlignment="1" applyProtection="1">
      <alignment horizontal="center" vertical="center" wrapText="1"/>
    </xf>
    <xf numFmtId="164" fontId="34" fillId="0" borderId="108" xfId="0" applyNumberFormat="1" applyFont="1" applyFill="1" applyBorder="1" applyAlignment="1" applyProtection="1">
      <alignment horizontal="center" vertical="center" wrapText="1"/>
    </xf>
    <xf numFmtId="164" fontId="36" fillId="0" borderId="125" xfId="0" applyNumberFormat="1" applyFont="1" applyFill="1" applyBorder="1" applyAlignment="1" applyProtection="1">
      <alignment horizontal="center" vertical="center" wrapText="1"/>
      <protection hidden="1"/>
    </xf>
    <xf numFmtId="164" fontId="36" fillId="0" borderId="126" xfId="0" applyNumberFormat="1" applyFont="1" applyFill="1" applyBorder="1" applyAlignment="1" applyProtection="1">
      <alignment horizontal="center" vertical="center" wrapText="1"/>
      <protection hidden="1"/>
    </xf>
    <xf numFmtId="164" fontId="36" fillId="0" borderId="127" xfId="0" applyNumberFormat="1" applyFont="1" applyFill="1" applyBorder="1" applyAlignment="1" applyProtection="1">
      <alignment horizontal="center" vertical="center" wrapText="1"/>
      <protection hidden="1"/>
    </xf>
    <xf numFmtId="164" fontId="49" fillId="0" borderId="69" xfId="0" applyNumberFormat="1" applyFont="1" applyFill="1" applyBorder="1" applyAlignment="1" applyProtection="1">
      <alignment horizontal="center" vertical="center" wrapText="1"/>
      <protection hidden="1"/>
    </xf>
    <xf numFmtId="164" fontId="49" fillId="0" borderId="32" xfId="0" applyNumberFormat="1" applyFont="1" applyFill="1" applyBorder="1" applyAlignment="1" applyProtection="1">
      <alignment horizontal="center" vertical="center" wrapText="1"/>
      <protection hidden="1"/>
    </xf>
    <xf numFmtId="164" fontId="49" fillId="0" borderId="70" xfId="0" applyNumberFormat="1" applyFont="1" applyFill="1" applyBorder="1" applyAlignment="1" applyProtection="1">
      <alignment horizontal="center" vertical="center" wrapText="1"/>
      <protection hidden="1"/>
    </xf>
    <xf numFmtId="2" fontId="49" fillId="0" borderId="68" xfId="0" applyNumberFormat="1" applyFont="1" applyFill="1" applyBorder="1" applyAlignment="1" applyProtection="1">
      <alignment horizontal="center" vertical="center" wrapText="1"/>
    </xf>
    <xf numFmtId="164" fontId="50" fillId="13" borderId="81" xfId="0" applyNumberFormat="1" applyFont="1" applyFill="1" applyBorder="1" applyAlignment="1" applyProtection="1">
      <alignment horizontal="center" vertical="center" wrapText="1"/>
      <protection hidden="1"/>
    </xf>
    <xf numFmtId="164" fontId="50" fillId="13" borderId="82" xfId="0" applyNumberFormat="1" applyFont="1" applyFill="1" applyBorder="1" applyAlignment="1" applyProtection="1">
      <alignment horizontal="center" vertical="center" wrapText="1"/>
      <protection hidden="1"/>
    </xf>
    <xf numFmtId="164" fontId="50" fillId="13" borderId="83" xfId="0" applyNumberFormat="1" applyFont="1" applyFill="1" applyBorder="1" applyAlignment="1" applyProtection="1">
      <alignment horizontal="center" vertical="center" wrapText="1"/>
      <protection hidden="1"/>
    </xf>
    <xf numFmtId="0" fontId="73" fillId="0" borderId="0" xfId="0" applyFont="1" applyFill="1"/>
    <xf numFmtId="0" fontId="6" fillId="0" borderId="12" xfId="8" applyFont="1" applyFill="1" applyBorder="1" applyAlignment="1">
      <alignment horizontal="center"/>
    </xf>
    <xf numFmtId="0" fontId="47" fillId="0" borderId="12" xfId="8" applyFont="1" applyFill="1" applyBorder="1" applyAlignment="1">
      <alignment wrapText="1"/>
    </xf>
    <xf numFmtId="10" fontId="45" fillId="13" borderId="67" xfId="6" applyNumberFormat="1" applyFont="1" applyFill="1" applyBorder="1" applyAlignment="1" applyProtection="1">
      <alignment horizontal="center"/>
      <protection hidden="1"/>
    </xf>
    <xf numFmtId="10" fontId="45" fillId="14" borderId="145" xfId="6" applyNumberFormat="1" applyFont="1" applyFill="1" applyBorder="1" applyAlignment="1" applyProtection="1">
      <alignment horizontal="center"/>
      <protection locked="0"/>
    </xf>
    <xf numFmtId="10" fontId="45" fillId="14" borderId="109" xfId="6" applyNumberFormat="1" applyFont="1" applyFill="1" applyBorder="1" applyAlignment="1" applyProtection="1">
      <alignment horizontal="center"/>
      <protection locked="0"/>
    </xf>
    <xf numFmtId="10" fontId="45" fillId="14" borderId="146" xfId="6" applyNumberFormat="1" applyFont="1" applyFill="1" applyBorder="1" applyAlignment="1" applyProtection="1">
      <alignment horizontal="center"/>
      <protection locked="0"/>
    </xf>
    <xf numFmtId="0" fontId="5" fillId="0" borderId="12" xfId="8" applyFont="1" applyFill="1" applyBorder="1" applyAlignment="1">
      <alignment horizontal="left" vertical="center" wrapText="1"/>
    </xf>
    <xf numFmtId="0" fontId="66" fillId="0" borderId="56" xfId="0" applyNumberFormat="1" applyFont="1" applyBorder="1" applyAlignment="1" applyProtection="1">
      <alignment horizontal="center" vertical="center" wrapText="1"/>
    </xf>
    <xf numFmtId="0" fontId="73" fillId="0" borderId="0" xfId="0" applyFont="1" applyAlignment="1">
      <alignment horizontal="center" vertical="center"/>
    </xf>
    <xf numFmtId="14" fontId="4" fillId="0" borderId="144" xfId="0" applyNumberFormat="1" applyFont="1" applyBorder="1" applyAlignment="1" applyProtection="1">
      <alignment horizontal="center" vertical="center"/>
    </xf>
    <xf numFmtId="0" fontId="36" fillId="18" borderId="53" xfId="0" applyFont="1" applyFill="1" applyBorder="1" applyAlignment="1">
      <alignment horizontal="center" vertical="center" wrapText="1"/>
    </xf>
    <xf numFmtId="0" fontId="36" fillId="18" borderId="54" xfId="0" applyFont="1" applyFill="1" applyBorder="1" applyAlignment="1">
      <alignment horizontal="center" vertical="center" wrapText="1"/>
    </xf>
    <xf numFmtId="0" fontId="36" fillId="18" borderId="55" xfId="0" applyFont="1" applyFill="1" applyBorder="1" applyAlignment="1">
      <alignment horizontal="center" vertical="center" wrapText="1"/>
    </xf>
    <xf numFmtId="0" fontId="44" fillId="0" borderId="0" xfId="0" applyFont="1" applyAlignment="1">
      <alignment horizontal="center" vertical="center"/>
    </xf>
    <xf numFmtId="0" fontId="66" fillId="0" borderId="58" xfId="0" applyFont="1" applyBorder="1" applyAlignment="1" applyProtection="1">
      <alignment horizontal="left" vertical="center" wrapText="1"/>
    </xf>
    <xf numFmtId="0" fontId="3" fillId="0" borderId="11" xfId="0" applyFont="1" applyFill="1" applyBorder="1" applyAlignment="1" applyProtection="1">
      <alignment horizontal="left" vertical="center" wrapText="1"/>
    </xf>
    <xf numFmtId="49" fontId="62" fillId="0" borderId="14" xfId="19" applyNumberFormat="1" applyFont="1" applyFill="1" applyBorder="1" applyAlignment="1" applyProtection="1">
      <alignment horizontal="center" vertical="center" wrapText="1"/>
    </xf>
    <xf numFmtId="0" fontId="67" fillId="0" borderId="131" xfId="0" applyFont="1" applyFill="1" applyBorder="1" applyAlignment="1" applyProtection="1">
      <alignment horizontal="center" vertical="center" wrapText="1"/>
      <protection locked="0"/>
    </xf>
    <xf numFmtId="0" fontId="67" fillId="0" borderId="132" xfId="0" applyFont="1" applyFill="1" applyBorder="1" applyAlignment="1" applyProtection="1">
      <alignment horizontal="center" vertical="center" wrapText="1"/>
      <protection locked="0"/>
    </xf>
    <xf numFmtId="0" fontId="66" fillId="0" borderId="11" xfId="0" applyNumberFormat="1" applyFont="1" applyBorder="1" applyAlignment="1" applyProtection="1">
      <alignment horizontal="center" vertical="center" wrapText="1"/>
    </xf>
    <xf numFmtId="0" fontId="3" fillId="0" borderId="11" xfId="0" applyNumberFormat="1" applyFont="1" applyBorder="1" applyAlignment="1" applyProtection="1">
      <alignment horizontal="center" vertical="center"/>
    </xf>
    <xf numFmtId="0" fontId="66" fillId="0" borderId="143" xfId="0" applyNumberFormat="1" applyFont="1" applyBorder="1" applyAlignment="1" applyProtection="1">
      <alignment horizontal="center" vertical="center" wrapText="1"/>
    </xf>
    <xf numFmtId="0" fontId="59" fillId="14" borderId="50" xfId="0" applyFont="1" applyFill="1" applyBorder="1" applyAlignment="1" applyProtection="1">
      <alignment horizontal="center" vertical="center" wrapText="1"/>
    </xf>
    <xf numFmtId="0" fontId="80" fillId="14" borderId="3" xfId="0" applyFont="1" applyFill="1" applyBorder="1" applyAlignment="1" applyProtection="1">
      <alignment horizontal="center" vertical="center" wrapText="1"/>
    </xf>
    <xf numFmtId="0" fontId="82" fillId="0" borderId="92" xfId="8" applyFont="1" applyFill="1" applyBorder="1" applyAlignment="1">
      <alignment horizontal="center" vertical="center" wrapText="1"/>
    </xf>
    <xf numFmtId="0" fontId="47" fillId="0" borderId="12" xfId="8" applyFont="1" applyFill="1" applyBorder="1" applyAlignment="1">
      <alignment horizontal="center"/>
    </xf>
    <xf numFmtId="0" fontId="59" fillId="14" borderId="50" xfId="0" applyFont="1" applyFill="1" applyBorder="1" applyAlignment="1" applyProtection="1">
      <alignment horizontal="center" vertical="center" wrapText="1"/>
    </xf>
    <xf numFmtId="0" fontId="10" fillId="0" borderId="77" xfId="0" applyFont="1" applyBorder="1" applyAlignment="1" applyProtection="1">
      <alignment vertical="center"/>
    </xf>
    <xf numFmtId="0" fontId="58" fillId="11" borderId="85" xfId="0" applyFont="1" applyFill="1" applyBorder="1" applyAlignment="1" applyProtection="1">
      <alignment horizontal="center" vertical="center" wrapText="1"/>
    </xf>
    <xf numFmtId="0" fontId="81" fillId="0" borderId="123" xfId="0" applyFont="1" applyFill="1" applyBorder="1" applyAlignment="1" applyProtection="1">
      <alignment horizontal="center" vertical="center"/>
    </xf>
    <xf numFmtId="0" fontId="61" fillId="0" borderId="123" xfId="0" applyFont="1" applyFill="1" applyBorder="1" applyAlignment="1" applyProtection="1">
      <alignment horizontal="center" vertical="center" wrapText="1"/>
    </xf>
    <xf numFmtId="0" fontId="62" fillId="0" borderId="14" xfId="0" applyFont="1" applyFill="1" applyBorder="1" applyAlignment="1" applyProtection="1">
      <alignment horizontal="center" vertical="center"/>
    </xf>
    <xf numFmtId="49" fontId="77" fillId="0" borderId="14" xfId="0" applyNumberFormat="1" applyFont="1" applyFill="1" applyBorder="1" applyAlignment="1" applyProtection="1">
      <alignment horizontal="center" vertical="center" wrapText="1"/>
    </xf>
    <xf numFmtId="49" fontId="62" fillId="0" borderId="123" xfId="0" applyNumberFormat="1" applyFont="1" applyFill="1" applyBorder="1" applyAlignment="1" applyProtection="1">
      <alignment vertical="center"/>
    </xf>
    <xf numFmtId="49" fontId="62" fillId="0" borderId="14" xfId="0" applyNumberFormat="1" applyFont="1" applyFill="1" applyBorder="1" applyAlignment="1" applyProtection="1">
      <alignment vertical="center"/>
    </xf>
    <xf numFmtId="0" fontId="61" fillId="0" borderId="123" xfId="0" applyFont="1" applyFill="1" applyBorder="1" applyAlignment="1" applyProtection="1">
      <alignment vertical="center"/>
    </xf>
    <xf numFmtId="0" fontId="62" fillId="0" borderId="104" xfId="0" applyFont="1" applyFill="1" applyBorder="1" applyAlignment="1" applyProtection="1">
      <alignment vertical="center"/>
    </xf>
    <xf numFmtId="0" fontId="62" fillId="0" borderId="74" xfId="0" applyFont="1" applyFill="1" applyBorder="1" applyAlignment="1" applyProtection="1">
      <alignment vertical="center"/>
    </xf>
    <xf numFmtId="2" fontId="49" fillId="0" borderId="121" xfId="0" applyNumberFormat="1" applyFont="1" applyFill="1" applyBorder="1" applyAlignment="1" applyProtection="1">
      <alignment horizontal="center" vertical="center" wrapText="1"/>
      <protection hidden="1"/>
    </xf>
    <xf numFmtId="2" fontId="78" fillId="0" borderId="121" xfId="0" applyNumberFormat="1" applyFont="1" applyFill="1" applyBorder="1" applyAlignment="1" applyProtection="1">
      <alignment horizontal="center" vertical="center" wrapText="1"/>
      <protection hidden="1"/>
    </xf>
    <xf numFmtId="2" fontId="78" fillId="0" borderId="14" xfId="0" applyNumberFormat="1" applyFont="1" applyFill="1" applyBorder="1" applyAlignment="1" applyProtection="1">
      <alignment horizontal="center" vertical="center" wrapText="1"/>
      <protection hidden="1"/>
    </xf>
    <xf numFmtId="1" fontId="62" fillId="0" borderId="14" xfId="0" applyNumberFormat="1" applyFont="1" applyFill="1" applyBorder="1" applyAlignment="1" applyProtection="1">
      <alignment horizontal="center" vertical="center" wrapText="1"/>
      <protection hidden="1"/>
    </xf>
    <xf numFmtId="1" fontId="62" fillId="0" borderId="131" xfId="0" applyNumberFormat="1" applyFont="1" applyFill="1" applyBorder="1" applyAlignment="1" applyProtection="1">
      <alignment horizontal="center" vertical="center" wrapText="1"/>
      <protection hidden="1"/>
    </xf>
    <xf numFmtId="2" fontId="77" fillId="0" borderId="14" xfId="0" applyNumberFormat="1" applyFont="1" applyFill="1" applyBorder="1" applyAlignment="1" applyProtection="1">
      <alignment horizontal="center" vertical="center" wrapText="1"/>
      <protection hidden="1"/>
    </xf>
    <xf numFmtId="0" fontId="62" fillId="0" borderId="131" xfId="0" applyFont="1" applyFill="1" applyBorder="1" applyAlignment="1" applyProtection="1">
      <alignment horizontal="center" vertical="center" wrapText="1"/>
      <protection hidden="1"/>
    </xf>
    <xf numFmtId="0" fontId="62" fillId="0" borderId="142" xfId="0" applyFont="1" applyFill="1" applyBorder="1" applyAlignment="1" applyProtection="1">
      <alignment horizontal="center" vertical="center" wrapText="1"/>
      <protection hidden="1"/>
    </xf>
    <xf numFmtId="2" fontId="77" fillId="0" borderId="14" xfId="0" applyNumberFormat="1"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hidden="1"/>
    </xf>
    <xf numFmtId="2" fontId="77" fillId="0" borderId="14" xfId="0" applyNumberFormat="1" applyFont="1" applyFill="1" applyBorder="1" applyAlignment="1" applyProtection="1">
      <alignment vertical="center" wrapText="1"/>
      <protection hidden="1"/>
    </xf>
    <xf numFmtId="2" fontId="77" fillId="0" borderId="14" xfId="0" applyNumberFormat="1" applyFont="1" applyFill="1" applyBorder="1" applyAlignment="1" applyProtection="1">
      <alignment vertical="center"/>
      <protection hidden="1"/>
    </xf>
    <xf numFmtId="0" fontId="62" fillId="0" borderId="75" xfId="0" applyFont="1" applyFill="1" applyBorder="1" applyAlignment="1" applyProtection="1">
      <alignment horizontal="center" vertical="center" wrapText="1"/>
      <protection hidden="1"/>
    </xf>
    <xf numFmtId="2" fontId="81" fillId="0" borderId="74" xfId="0" applyNumberFormat="1" applyFont="1" applyFill="1" applyBorder="1" applyAlignment="1" applyProtection="1">
      <alignment horizontal="center" vertical="center" wrapText="1"/>
      <protection hidden="1"/>
    </xf>
    <xf numFmtId="2" fontId="61" fillId="0" borderId="74" xfId="0" applyNumberFormat="1" applyFont="1" applyFill="1" applyBorder="1" applyAlignment="1" applyProtection="1">
      <alignment horizontal="center" vertical="center" wrapText="1"/>
      <protection hidden="1"/>
    </xf>
    <xf numFmtId="2" fontId="62" fillId="0" borderId="74" xfId="0" applyNumberFormat="1" applyFont="1" applyFill="1" applyBorder="1" applyAlignment="1" applyProtection="1">
      <alignment horizontal="center" vertical="center" wrapText="1"/>
      <protection hidden="1"/>
    </xf>
    <xf numFmtId="2" fontId="78" fillId="0" borderId="74" xfId="0" applyNumberFormat="1" applyFont="1" applyFill="1" applyBorder="1" applyAlignment="1" applyProtection="1">
      <alignment horizontal="center" wrapText="1"/>
      <protection hidden="1"/>
    </xf>
    <xf numFmtId="2" fontId="62" fillId="0" borderId="74" xfId="0" applyNumberFormat="1" applyFont="1" applyFill="1" applyBorder="1" applyAlignment="1" applyProtection="1">
      <alignment horizontal="center" wrapText="1"/>
      <protection hidden="1"/>
    </xf>
    <xf numFmtId="2" fontId="76" fillId="0" borderId="14" xfId="0" applyNumberFormat="1" applyFont="1" applyFill="1" applyBorder="1" applyAlignment="1" applyProtection="1">
      <alignment horizontal="center" vertical="center" wrapText="1"/>
      <protection hidden="1"/>
    </xf>
    <xf numFmtId="2" fontId="76" fillId="0" borderId="131" xfId="0" applyNumberFormat="1" applyFont="1" applyFill="1" applyBorder="1" applyAlignment="1" applyProtection="1">
      <alignment horizontal="center" vertical="center" wrapText="1"/>
      <protection hidden="1"/>
    </xf>
    <xf numFmtId="2" fontId="78" fillId="0" borderId="131" xfId="0" applyNumberFormat="1" applyFont="1" applyFill="1" applyBorder="1" applyAlignment="1" applyProtection="1">
      <alignment horizontal="center" vertical="center" wrapText="1"/>
      <protection hidden="1"/>
    </xf>
    <xf numFmtId="2" fontId="75" fillId="0" borderId="126" xfId="0" applyNumberFormat="1" applyFont="1" applyFill="1" applyBorder="1" applyAlignment="1" applyProtection="1">
      <alignment horizontal="center" vertical="center" wrapText="1"/>
      <protection hidden="1"/>
    </xf>
    <xf numFmtId="2" fontId="50" fillId="0" borderId="126" xfId="0" applyNumberFormat="1" applyFont="1" applyFill="1" applyBorder="1" applyAlignment="1" applyProtection="1">
      <alignment horizontal="center" vertical="center" wrapText="1"/>
      <protection hidden="1"/>
    </xf>
    <xf numFmtId="2" fontId="79" fillId="0" borderId="126" xfId="0" applyNumberFormat="1" applyFont="1" applyFill="1" applyBorder="1" applyAlignment="1" applyProtection="1">
      <alignment horizontal="center" vertical="center" wrapText="1"/>
      <protection hidden="1"/>
    </xf>
    <xf numFmtId="0" fontId="78" fillId="0" borderId="132" xfId="0" applyFont="1" applyFill="1" applyBorder="1" applyAlignment="1" applyProtection="1">
      <alignment horizontal="center" vertical="center" wrapText="1"/>
      <protection locked="0"/>
    </xf>
    <xf numFmtId="0" fontId="39" fillId="10" borderId="0" xfId="3" applyFont="1" applyFill="1" applyBorder="1" applyAlignment="1" applyProtection="1">
      <alignment horizontal="center" vertical="center" wrapText="1"/>
    </xf>
    <xf numFmtId="0" fontId="78" fillId="0" borderId="14" xfId="0" applyFont="1" applyFill="1" applyBorder="1" applyAlignment="1" applyProtection="1">
      <alignment vertical="center" wrapText="1"/>
    </xf>
    <xf numFmtId="2" fontId="78" fillId="0" borderId="131" xfId="0" applyNumberFormat="1" applyFont="1" applyFill="1" applyBorder="1" applyAlignment="1" applyProtection="1">
      <alignment horizontal="center" vertical="center" wrapText="1"/>
      <protection locked="0"/>
    </xf>
    <xf numFmtId="1" fontId="78" fillId="0" borderId="131" xfId="0" applyNumberFormat="1" applyFont="1" applyFill="1" applyBorder="1" applyAlignment="1" applyProtection="1">
      <alignment horizontal="center" vertical="center" wrapText="1"/>
      <protection hidden="1"/>
    </xf>
    <xf numFmtId="0" fontId="78" fillId="0" borderId="131" xfId="0" applyFont="1" applyFill="1" applyBorder="1" applyAlignment="1" applyProtection="1">
      <alignment horizontal="center" vertical="center" wrapText="1"/>
      <protection hidden="1"/>
    </xf>
    <xf numFmtId="0" fontId="38" fillId="0" borderId="0" xfId="0" applyFont="1" applyAlignment="1" applyProtection="1">
      <alignment vertical="center" wrapText="1"/>
    </xf>
    <xf numFmtId="49" fontId="32" fillId="12" borderId="74" xfId="0" applyNumberFormat="1" applyFont="1" applyFill="1" applyBorder="1" applyAlignment="1" applyProtection="1">
      <alignment vertical="center" wrapText="1"/>
      <protection hidden="1"/>
    </xf>
    <xf numFmtId="0" fontId="34" fillId="13" borderId="15" xfId="0" applyFont="1" applyFill="1" applyBorder="1" applyAlignment="1" applyProtection="1">
      <alignment vertical="center" wrapText="1"/>
    </xf>
    <xf numFmtId="0" fontId="34" fillId="13" borderId="74" xfId="0" applyFont="1" applyFill="1" applyBorder="1" applyAlignment="1" applyProtection="1">
      <alignment vertical="center" wrapText="1"/>
    </xf>
    <xf numFmtId="0" fontId="36" fillId="13" borderId="15" xfId="0" applyFont="1" applyFill="1" applyBorder="1" applyAlignment="1" applyProtection="1">
      <alignment vertical="center" wrapText="1"/>
    </xf>
    <xf numFmtId="0" fontId="36" fillId="13" borderId="14" xfId="0" applyFont="1" applyFill="1" applyBorder="1" applyAlignment="1" applyProtection="1">
      <alignment vertical="center" wrapText="1"/>
    </xf>
    <xf numFmtId="164" fontId="34" fillId="0" borderId="141" xfId="0" applyNumberFormat="1" applyFont="1" applyFill="1" applyBorder="1" applyAlignment="1" applyProtection="1">
      <alignment horizontal="right" vertical="center" wrapText="1"/>
      <protection hidden="1"/>
    </xf>
    <xf numFmtId="164" fontId="35" fillId="0" borderId="130" xfId="0" quotePrefix="1" applyNumberFormat="1" applyFont="1" applyFill="1" applyBorder="1" applyAlignment="1" applyProtection="1">
      <alignment horizontal="right" vertical="center" wrapText="1"/>
      <protection hidden="1"/>
    </xf>
    <xf numFmtId="164" fontId="35" fillId="0" borderId="131" xfId="0" quotePrefix="1" applyNumberFormat="1" applyFont="1" applyFill="1" applyBorder="1" applyAlignment="1" applyProtection="1">
      <alignment horizontal="right" vertical="center" wrapText="1"/>
      <protection hidden="1"/>
    </xf>
    <xf numFmtId="164" fontId="35" fillId="0" borderId="132" xfId="0" quotePrefix="1" applyNumberFormat="1" applyFont="1" applyFill="1" applyBorder="1" applyAlignment="1" applyProtection="1">
      <alignment horizontal="right" vertical="center" wrapText="1"/>
      <protection hidden="1"/>
    </xf>
    <xf numFmtId="0" fontId="40" fillId="0" borderId="123" xfId="0" applyFont="1" applyBorder="1" applyAlignment="1" applyProtection="1">
      <alignment horizontal="center" vertical="center"/>
    </xf>
    <xf numFmtId="0" fontId="34" fillId="0" borderId="15" xfId="0" applyFont="1" applyFill="1" applyBorder="1" applyAlignment="1" applyProtection="1">
      <alignment horizontal="center" vertical="center" wrapText="1"/>
    </xf>
    <xf numFmtId="0" fontId="40" fillId="0" borderId="104" xfId="0" applyFont="1" applyBorder="1" applyAlignment="1" applyProtection="1">
      <alignment horizontal="center" vertical="center"/>
    </xf>
    <xf numFmtId="49" fontId="34" fillId="0" borderId="74" xfId="0" applyNumberFormat="1" applyFont="1" applyBorder="1" applyAlignment="1" applyProtection="1">
      <alignment vertical="center" wrapText="1"/>
    </xf>
    <xf numFmtId="0" fontId="34" fillId="0" borderId="74" xfId="0" applyFont="1" applyBorder="1" applyAlignment="1" applyProtection="1">
      <alignment vertical="center" wrapText="1"/>
    </xf>
    <xf numFmtId="0" fontId="34" fillId="0" borderId="74" xfId="0" applyFont="1" applyBorder="1" applyAlignment="1" applyProtection="1">
      <alignment horizontal="center" vertical="center" wrapText="1"/>
    </xf>
    <xf numFmtId="0" fontId="34" fillId="0" borderId="14" xfId="0" applyFont="1" applyBorder="1" applyAlignment="1" applyProtection="1">
      <alignment vertical="center" wrapText="1"/>
    </xf>
    <xf numFmtId="0" fontId="38" fillId="0" borderId="14" xfId="0" applyFont="1" applyFill="1" applyBorder="1" applyAlignment="1" applyProtection="1">
      <alignment vertical="center" wrapText="1"/>
    </xf>
    <xf numFmtId="0" fontId="38" fillId="0" borderId="15" xfId="0" applyFont="1" applyFill="1" applyBorder="1" applyAlignment="1" applyProtection="1">
      <alignment horizontal="center" vertical="center"/>
    </xf>
    <xf numFmtId="49" fontId="38" fillId="0" borderId="14" xfId="0" applyNumberFormat="1" applyFont="1" applyBorder="1" applyAlignment="1" applyProtection="1">
      <alignment vertical="center"/>
    </xf>
    <xf numFmtId="0" fontId="35" fillId="0" borderId="14" xfId="0" applyFont="1" applyFill="1" applyBorder="1" applyAlignment="1" applyProtection="1">
      <alignment vertical="center" wrapText="1"/>
    </xf>
    <xf numFmtId="164" fontId="49" fillId="0" borderId="70" xfId="0" applyNumberFormat="1" applyFont="1" applyFill="1" applyBorder="1" applyAlignment="1" applyProtection="1">
      <alignment horizontal="center" vertical="center" wrapText="1"/>
    </xf>
    <xf numFmtId="0" fontId="34" fillId="0" borderId="15" xfId="0" applyFont="1" applyFill="1" applyBorder="1" applyAlignment="1" applyProtection="1">
      <alignment vertical="center" wrapText="1"/>
    </xf>
    <xf numFmtId="0" fontId="34" fillId="0" borderId="74" xfId="0" applyFont="1" applyFill="1" applyBorder="1" applyAlignment="1" applyProtection="1">
      <alignment horizontal="center" vertical="center" wrapText="1"/>
    </xf>
    <xf numFmtId="49" fontId="36" fillId="0" borderId="14" xfId="0" applyNumberFormat="1" applyFont="1" applyBorder="1" applyAlignment="1" applyProtection="1">
      <alignment horizontal="center" vertical="center" wrapText="1"/>
    </xf>
    <xf numFmtId="0" fontId="34" fillId="0" borderId="15" xfId="0" applyFont="1" applyBorder="1" applyAlignment="1" applyProtection="1">
      <alignment horizontal="center" vertical="center" wrapText="1"/>
    </xf>
    <xf numFmtId="0" fontId="40" fillId="0" borderId="123" xfId="0" applyFont="1" applyFill="1" applyBorder="1" applyAlignment="1" applyProtection="1">
      <alignment horizontal="center" vertical="center"/>
    </xf>
    <xf numFmtId="49" fontId="36" fillId="0" borderId="14" xfId="0" applyNumberFormat="1" applyFont="1" applyFill="1" applyBorder="1" applyAlignment="1" applyProtection="1">
      <alignment horizontal="center" vertical="center" wrapText="1"/>
    </xf>
    <xf numFmtId="0" fontId="36" fillId="0" borderId="14" xfId="0" applyFont="1" applyBorder="1" applyAlignment="1" applyProtection="1">
      <alignment horizontal="center" vertical="center" wrapText="1"/>
    </xf>
    <xf numFmtId="0" fontId="34" fillId="0" borderId="14" xfId="0" applyFont="1" applyBorder="1" applyAlignment="1" applyProtection="1">
      <alignment horizontal="left" vertical="center" wrapText="1"/>
    </xf>
    <xf numFmtId="0" fontId="35" fillId="0" borderId="123" xfId="0" applyFont="1" applyBorder="1" applyAlignment="1" applyProtection="1">
      <alignment vertical="center"/>
    </xf>
    <xf numFmtId="0" fontId="35" fillId="0" borderId="14" xfId="0" applyFont="1" applyBorder="1" applyAlignment="1" applyProtection="1">
      <alignment vertical="center"/>
    </xf>
    <xf numFmtId="49" fontId="35" fillId="0" borderId="14" xfId="0" applyNumberFormat="1" applyFont="1" applyBorder="1" applyAlignment="1" applyProtection="1">
      <alignment horizontal="center" vertical="center" wrapText="1"/>
    </xf>
    <xf numFmtId="49" fontId="35" fillId="0" borderId="14" xfId="0" applyNumberFormat="1" applyFont="1" applyBorder="1" applyAlignment="1" applyProtection="1">
      <alignment horizontal="left" vertical="center" wrapText="1"/>
    </xf>
    <xf numFmtId="0" fontId="35" fillId="0" borderId="14" xfId="0" applyFont="1" applyBorder="1" applyAlignment="1" applyProtection="1">
      <alignment vertical="center" wrapText="1"/>
    </xf>
    <xf numFmtId="0" fontId="35" fillId="0" borderId="15" xfId="0" applyFont="1" applyBorder="1" applyAlignment="1" applyProtection="1">
      <alignment horizontal="center" vertical="center" wrapText="1"/>
    </xf>
    <xf numFmtId="0" fontId="35" fillId="0" borderId="14" xfId="0" applyFont="1" applyBorder="1" applyAlignment="1" applyProtection="1">
      <alignment horizontal="center" vertical="center"/>
    </xf>
    <xf numFmtId="49" fontId="35" fillId="0" borderId="14" xfId="0" applyNumberFormat="1" applyFont="1" applyFill="1" applyBorder="1" applyAlignment="1" applyProtection="1">
      <alignment horizontal="center" vertical="center" wrapText="1"/>
    </xf>
    <xf numFmtId="0" fontId="35" fillId="16" borderId="14" xfId="0" applyFont="1" applyFill="1" applyBorder="1" applyAlignment="1" applyProtection="1">
      <alignment vertical="center" wrapText="1"/>
    </xf>
    <xf numFmtId="0" fontId="35" fillId="0" borderId="14" xfId="0" applyFont="1" applyFill="1" applyBorder="1" applyAlignment="1" applyProtection="1">
      <alignment horizontal="center" vertical="center"/>
    </xf>
    <xf numFmtId="49" fontId="35" fillId="0" borderId="14" xfId="0" applyNumberFormat="1" applyFont="1" applyFill="1" applyBorder="1" applyAlignment="1" applyProtection="1">
      <alignment horizontal="left" vertical="center" wrapText="1"/>
    </xf>
    <xf numFmtId="2" fontId="62" fillId="0" borderId="70" xfId="0" applyNumberFormat="1" applyFont="1" applyFill="1" applyBorder="1" applyAlignment="1" applyProtection="1">
      <alignment horizontal="center" vertical="center" wrapText="1"/>
    </xf>
    <xf numFmtId="164" fontId="49" fillId="0" borderId="123" xfId="0" applyNumberFormat="1" applyFont="1" applyFill="1" applyBorder="1" applyAlignment="1" applyProtection="1">
      <alignment horizontal="center" vertical="center" wrapText="1"/>
    </xf>
    <xf numFmtId="164" fontId="49" fillId="0" borderId="14" xfId="0" applyNumberFormat="1" applyFont="1" applyFill="1" applyBorder="1" applyAlignment="1" applyProtection="1">
      <alignment horizontal="center" vertical="center" wrapText="1"/>
    </xf>
    <xf numFmtId="2" fontId="62" fillId="0" borderId="74" xfId="0" applyNumberFormat="1" applyFont="1" applyFill="1" applyBorder="1" applyAlignment="1" applyProtection="1">
      <alignment horizontal="center" vertical="center" wrapText="1"/>
    </xf>
    <xf numFmtId="164" fontId="49" fillId="0" borderId="21" xfId="0" applyNumberFormat="1" applyFont="1" applyFill="1" applyBorder="1" applyAlignment="1" applyProtection="1">
      <alignment horizontal="center" vertical="center" wrapText="1"/>
    </xf>
    <xf numFmtId="2" fontId="62" fillId="0" borderId="124" xfId="0" applyNumberFormat="1" applyFont="1" applyFill="1" applyBorder="1" applyAlignment="1" applyProtection="1">
      <alignment horizontal="center" vertical="center" wrapText="1"/>
    </xf>
    <xf numFmtId="164" fontId="38" fillId="0" borderId="0" xfId="0" applyNumberFormat="1" applyFont="1" applyFill="1" applyBorder="1" applyAlignment="1" applyProtection="1">
      <alignment vertical="center"/>
      <protection hidden="1"/>
    </xf>
    <xf numFmtId="2" fontId="62" fillId="0" borderId="70" xfId="0" applyNumberFormat="1" applyFont="1" applyFill="1" applyBorder="1" applyAlignment="1" applyProtection="1">
      <alignment horizontal="center" vertical="center" wrapText="1"/>
      <protection hidden="1"/>
    </xf>
    <xf numFmtId="0" fontId="38" fillId="0" borderId="0" xfId="0" applyFont="1" applyFill="1" applyAlignment="1" applyProtection="1">
      <alignment vertical="center"/>
      <protection hidden="1"/>
    </xf>
    <xf numFmtId="164" fontId="34" fillId="0" borderId="100" xfId="0" applyNumberFormat="1" applyFont="1" applyFill="1" applyBorder="1" applyAlignment="1" applyProtection="1">
      <alignment horizontal="right" vertical="center" wrapText="1"/>
      <protection hidden="1"/>
    </xf>
    <xf numFmtId="164" fontId="34" fillId="0" borderId="123" xfId="0" applyNumberFormat="1" applyFont="1" applyFill="1" applyBorder="1" applyAlignment="1" applyProtection="1">
      <alignment horizontal="right" vertical="center" wrapText="1"/>
      <protection hidden="1"/>
    </xf>
    <xf numFmtId="164" fontId="35" fillId="0" borderId="124" xfId="0" quotePrefix="1" applyNumberFormat="1" applyFont="1" applyFill="1" applyBorder="1" applyAlignment="1" applyProtection="1">
      <alignment horizontal="right" vertical="center" wrapText="1"/>
      <protection hidden="1"/>
    </xf>
    <xf numFmtId="0" fontId="62" fillId="0" borderId="123" xfId="0" applyFont="1" applyFill="1" applyBorder="1" applyAlignment="1" applyProtection="1">
      <alignment vertical="center"/>
      <protection hidden="1"/>
    </xf>
    <xf numFmtId="0" fontId="62" fillId="0" borderId="14" xfId="0" applyFont="1" applyFill="1" applyBorder="1" applyAlignment="1" applyProtection="1">
      <alignment vertical="center"/>
      <protection hidden="1"/>
    </xf>
    <xf numFmtId="49" fontId="62" fillId="0" borderId="14" xfId="0" applyNumberFormat="1" applyFont="1" applyFill="1" applyBorder="1" applyAlignment="1" applyProtection="1">
      <alignment horizontal="left" vertical="center" wrapText="1"/>
      <protection hidden="1"/>
    </xf>
    <xf numFmtId="0" fontId="62" fillId="0" borderId="14" xfId="0" applyFont="1" applyFill="1" applyBorder="1" applyAlignment="1" applyProtection="1">
      <alignment vertical="center" wrapText="1"/>
      <protection hidden="1"/>
    </xf>
    <xf numFmtId="0" fontId="77" fillId="0" borderId="14" xfId="0" applyFont="1" applyFill="1" applyBorder="1" applyAlignment="1" applyProtection="1">
      <alignment vertical="center" wrapText="1"/>
      <protection hidden="1"/>
    </xf>
    <xf numFmtId="0" fontId="67" fillId="0" borderId="124" xfId="0" applyFont="1" applyBorder="1" applyAlignment="1" applyProtection="1">
      <alignment horizontal="center" vertical="center" wrapText="1"/>
      <protection hidden="1"/>
    </xf>
    <xf numFmtId="0" fontId="62" fillId="0" borderId="132" xfId="0" applyFont="1" applyFill="1" applyBorder="1" applyAlignment="1" applyProtection="1">
      <alignment horizontal="center" vertical="center" wrapText="1"/>
      <protection hidden="1"/>
    </xf>
    <xf numFmtId="0" fontId="38" fillId="0" borderId="0" xfId="0" applyFont="1" applyAlignment="1" applyProtection="1">
      <alignment vertical="center"/>
      <protection hidden="1"/>
    </xf>
    <xf numFmtId="164" fontId="35" fillId="0" borderId="141" xfId="0" applyNumberFormat="1" applyFont="1" applyFill="1" applyBorder="1" applyAlignment="1" applyProtection="1">
      <alignment horizontal="right" vertical="center" wrapText="1"/>
      <protection hidden="1"/>
    </xf>
    <xf numFmtId="164" fontId="35" fillId="0" borderId="106" xfId="0" applyNumberFormat="1" applyFont="1" applyFill="1" applyBorder="1" applyAlignment="1" applyProtection="1">
      <alignment horizontal="center" vertical="center" wrapText="1"/>
      <protection hidden="1"/>
    </xf>
    <xf numFmtId="164" fontId="35" fillId="0" borderId="75" xfId="0" applyNumberFormat="1" applyFont="1" applyFill="1" applyBorder="1" applyAlignment="1" applyProtection="1">
      <alignment horizontal="center" vertical="center" wrapText="1"/>
      <protection hidden="1"/>
    </xf>
    <xf numFmtId="164" fontId="35" fillId="0" borderId="108" xfId="0" applyNumberFormat="1" applyFont="1" applyFill="1" applyBorder="1" applyAlignment="1" applyProtection="1">
      <alignment horizontal="center" vertical="center" wrapText="1"/>
      <protection hidden="1"/>
    </xf>
    <xf numFmtId="0" fontId="44" fillId="11" borderId="84" xfId="0" applyFont="1" applyFill="1" applyBorder="1" applyAlignment="1" applyProtection="1">
      <alignment horizontal="center" vertical="center" wrapText="1"/>
      <protection hidden="1"/>
    </xf>
    <xf numFmtId="0" fontId="44" fillId="11" borderId="61" xfId="0" applyFont="1" applyFill="1" applyBorder="1" applyAlignment="1" applyProtection="1">
      <alignment horizontal="center" vertical="center" wrapText="1"/>
      <protection hidden="1"/>
    </xf>
    <xf numFmtId="0" fontId="44" fillId="11" borderId="85" xfId="0" applyFont="1" applyFill="1" applyBorder="1" applyAlignment="1" applyProtection="1">
      <alignment horizontal="center" vertical="center" wrapText="1"/>
    </xf>
    <xf numFmtId="0" fontId="44" fillId="11" borderId="88" xfId="0" applyFont="1" applyFill="1" applyBorder="1" applyAlignment="1" applyProtection="1">
      <alignment horizontal="center" vertical="center" wrapText="1"/>
    </xf>
    <xf numFmtId="164" fontId="62" fillId="0" borderId="32" xfId="0" applyNumberFormat="1" applyFont="1" applyFill="1" applyBorder="1" applyAlignment="1" applyProtection="1">
      <alignment horizontal="center" vertical="center" wrapText="1"/>
      <protection hidden="1"/>
    </xf>
    <xf numFmtId="0" fontId="39" fillId="10" borderId="0" xfId="3" applyFont="1" applyFill="1" applyBorder="1" applyAlignment="1" applyProtection="1">
      <alignment horizontal="center" vertical="center" wrapText="1"/>
    </xf>
    <xf numFmtId="0" fontId="39" fillId="10" borderId="0" xfId="3" applyFont="1" applyFill="1" applyBorder="1" applyAlignment="1" applyProtection="1">
      <alignment horizontal="center" vertical="center" wrapText="1"/>
    </xf>
    <xf numFmtId="0" fontId="47" fillId="0" borderId="56" xfId="0" applyNumberFormat="1" applyFont="1" applyBorder="1" applyAlignment="1" applyProtection="1">
      <alignment horizontal="center" vertical="center" wrapText="1"/>
    </xf>
    <xf numFmtId="0" fontId="47" fillId="0" borderId="11" xfId="0" applyNumberFormat="1" applyFont="1" applyBorder="1" applyAlignment="1" applyProtection="1">
      <alignment horizontal="center" vertical="center" wrapText="1"/>
    </xf>
    <xf numFmtId="0" fontId="47" fillId="0" borderId="11" xfId="0" applyFont="1" applyFill="1" applyBorder="1" applyAlignment="1" applyProtection="1">
      <alignment horizontal="left" vertical="center" wrapText="1"/>
    </xf>
    <xf numFmtId="0" fontId="47" fillId="0" borderId="11" xfId="0" applyNumberFormat="1" applyFont="1" applyBorder="1" applyAlignment="1" applyProtection="1">
      <alignment horizontal="center" vertical="center"/>
    </xf>
    <xf numFmtId="14" fontId="47" fillId="0" borderId="144" xfId="0" applyNumberFormat="1" applyFont="1" applyBorder="1" applyAlignment="1" applyProtection="1">
      <alignment horizontal="center" vertical="center"/>
    </xf>
    <xf numFmtId="0" fontId="61" fillId="11" borderId="33" xfId="0" applyFont="1" applyFill="1" applyBorder="1" applyAlignment="1" applyProtection="1">
      <alignment horizontal="center" vertical="center" wrapText="1"/>
    </xf>
    <xf numFmtId="0" fontId="40" fillId="0" borderId="0" xfId="0" applyFont="1" applyFill="1" applyAlignment="1" applyProtection="1">
      <alignment horizontal="center" vertical="center"/>
    </xf>
    <xf numFmtId="0" fontId="44" fillId="11" borderId="87" xfId="0" applyFont="1" applyFill="1" applyBorder="1" applyAlignment="1" applyProtection="1">
      <alignment horizontal="center" vertical="center" wrapText="1"/>
    </xf>
    <xf numFmtId="0" fontId="44" fillId="11" borderId="86" xfId="0" applyFont="1" applyFill="1" applyBorder="1" applyAlignment="1" applyProtection="1">
      <alignment horizontal="center" vertical="center" wrapText="1"/>
    </xf>
    <xf numFmtId="0" fontId="39" fillId="10" borderId="0" xfId="3" applyFont="1" applyFill="1" applyBorder="1" applyAlignment="1" applyProtection="1">
      <alignment horizontal="center" vertical="center" wrapText="1"/>
    </xf>
    <xf numFmtId="0" fontId="61" fillId="11" borderId="85" xfId="0" applyFont="1" applyFill="1" applyBorder="1" applyAlignment="1" applyProtection="1">
      <alignment horizontal="center" vertical="center" wrapText="1"/>
    </xf>
    <xf numFmtId="164" fontId="35" fillId="0" borderId="124" xfId="0" applyNumberFormat="1" applyFont="1" applyFill="1" applyBorder="1" applyAlignment="1" applyProtection="1">
      <alignment horizontal="center" vertical="center" wrapText="1"/>
      <protection hidden="1"/>
    </xf>
    <xf numFmtId="164" fontId="62" fillId="0" borderId="70" xfId="0" quotePrefix="1" applyNumberFormat="1" applyFont="1" applyFill="1" applyBorder="1" applyAlignment="1" applyProtection="1">
      <alignment horizontal="center" vertical="center" wrapText="1"/>
      <protection hidden="1"/>
    </xf>
    <xf numFmtId="0" fontId="3" fillId="0" borderId="12" xfId="8" applyFont="1" applyFill="1" applyBorder="1" applyAlignment="1">
      <alignment horizontal="left" vertical="center" wrapText="1"/>
    </xf>
    <xf numFmtId="0" fontId="47" fillId="0" borderId="12" xfId="8" applyFont="1" applyFill="1" applyBorder="1" applyAlignment="1">
      <alignment vertical="center" wrapText="1"/>
    </xf>
    <xf numFmtId="0" fontId="77" fillId="0" borderId="132"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xf>
    <xf numFmtId="0" fontId="2" fillId="0" borderId="11" xfId="0" applyNumberFormat="1" applyFont="1" applyBorder="1" applyAlignment="1" applyProtection="1">
      <alignment horizontal="center" vertical="center"/>
    </xf>
    <xf numFmtId="49" fontId="30" fillId="0" borderId="0" xfId="0" applyNumberFormat="1" applyFont="1" applyFill="1" applyAlignment="1">
      <alignment vertical="center"/>
    </xf>
    <xf numFmtId="0" fontId="1" fillId="0" borderId="11" xfId="0" applyFont="1" applyFill="1" applyBorder="1" applyAlignment="1" applyProtection="1">
      <alignment horizontal="left" vertical="center" wrapText="1"/>
    </xf>
    <xf numFmtId="0" fontId="1" fillId="0" borderId="11" xfId="0" applyNumberFormat="1" applyFont="1" applyBorder="1" applyAlignment="1" applyProtection="1">
      <alignment horizontal="center" vertical="center"/>
    </xf>
    <xf numFmtId="1" fontId="62" fillId="0" borderId="131" xfId="0" applyNumberFormat="1" applyFont="1" applyBorder="1" applyAlignment="1">
      <alignment horizontal="center" vertical="center" wrapText="1"/>
    </xf>
    <xf numFmtId="0" fontId="62" fillId="0" borderId="131" xfId="0" applyFont="1" applyBorder="1" applyAlignment="1">
      <alignment horizontal="center" vertical="center" wrapText="1"/>
    </xf>
    <xf numFmtId="0" fontId="62" fillId="0" borderId="132" xfId="0" applyFont="1" applyBorder="1" applyAlignment="1">
      <alignment horizontal="left" vertical="center" wrapText="1"/>
    </xf>
    <xf numFmtId="0" fontId="62" fillId="0" borderId="14" xfId="0" applyFont="1" applyBorder="1" applyAlignment="1">
      <alignment horizontal="center" vertical="center" wrapText="1"/>
    </xf>
    <xf numFmtId="1" fontId="62" fillId="0" borderId="14" xfId="0" applyNumberFormat="1" applyFont="1" applyBorder="1" applyAlignment="1">
      <alignment horizontal="center" vertical="center" wrapText="1"/>
    </xf>
    <xf numFmtId="1" fontId="62" fillId="0" borderId="14" xfId="0" applyNumberFormat="1" applyFont="1" applyFill="1" applyBorder="1" applyAlignment="1">
      <alignment horizontal="center" vertical="center" wrapText="1"/>
    </xf>
    <xf numFmtId="1" fontId="62" fillId="0" borderId="142" xfId="0" applyNumberFormat="1" applyFont="1" applyBorder="1" applyAlignment="1">
      <alignment horizontal="center" vertical="center" wrapText="1"/>
    </xf>
    <xf numFmtId="1" fontId="62" fillId="0" borderId="131" xfId="0" applyNumberFormat="1" applyFont="1" applyFill="1" applyBorder="1" applyAlignment="1">
      <alignment horizontal="center" vertical="center" wrapText="1"/>
    </xf>
    <xf numFmtId="0" fontId="62" fillId="0" borderId="14" xfId="0" applyFont="1" applyBorder="1" applyAlignment="1">
      <alignment vertical="center" wrapText="1"/>
    </xf>
    <xf numFmtId="0" fontId="62" fillId="0" borderId="132" xfId="0" applyFont="1" applyFill="1" applyBorder="1" applyAlignment="1">
      <alignment horizontal="left" vertical="center" wrapText="1"/>
    </xf>
    <xf numFmtId="2" fontId="62" fillId="0" borderId="131" xfId="0" applyNumberFormat="1" applyFont="1" applyBorder="1" applyAlignment="1">
      <alignment horizontal="center" vertical="center" wrapText="1"/>
    </xf>
    <xf numFmtId="2" fontId="62" fillId="0" borderId="14" xfId="0" applyNumberFormat="1" applyFont="1" applyBorder="1" applyAlignment="1">
      <alignment horizontal="center" vertical="center" wrapText="1"/>
    </xf>
    <xf numFmtId="2" fontId="62" fillId="0" borderId="14" xfId="0" applyNumberFormat="1" applyFont="1" applyBorder="1" applyAlignment="1" applyProtection="1">
      <alignment horizontal="center" vertical="center" wrapText="1"/>
      <protection hidden="1"/>
    </xf>
    <xf numFmtId="1" fontId="62" fillId="0" borderId="131" xfId="0" applyNumberFormat="1" applyFont="1" applyBorder="1" applyAlignment="1" applyProtection="1">
      <alignment horizontal="center" vertical="center" wrapText="1"/>
      <protection hidden="1"/>
    </xf>
    <xf numFmtId="0" fontId="77" fillId="0" borderId="132" xfId="0" applyFont="1" applyBorder="1" applyAlignment="1">
      <alignment horizontal="left" vertical="center" wrapText="1"/>
    </xf>
    <xf numFmtId="1" fontId="62" fillId="0" borderId="14" xfId="0" applyNumberFormat="1" applyFont="1" applyBorder="1" applyAlignment="1" applyProtection="1">
      <alignment horizontal="center" vertical="center" wrapText="1"/>
      <protection hidden="1"/>
    </xf>
    <xf numFmtId="0" fontId="62" fillId="0" borderId="131" xfId="0" applyFont="1" applyFill="1" applyBorder="1" applyAlignment="1">
      <alignment horizontal="center" vertical="center" wrapText="1"/>
    </xf>
    <xf numFmtId="0" fontId="62" fillId="0" borderId="124" xfId="0" applyFont="1" applyBorder="1" applyAlignment="1">
      <alignment horizontal="left" vertical="center" wrapText="1"/>
    </xf>
    <xf numFmtId="164" fontId="49" fillId="14" borderId="69" xfId="0" applyNumberFormat="1" applyFont="1" applyFill="1" applyBorder="1" applyAlignment="1" applyProtection="1">
      <alignment horizontal="center" vertical="center" wrapText="1"/>
    </xf>
    <xf numFmtId="164" fontId="49" fillId="14" borderId="32" xfId="0" applyNumberFormat="1" applyFont="1" applyFill="1" applyBorder="1" applyAlignment="1" applyProtection="1">
      <alignment horizontal="center" vertical="center" wrapText="1"/>
    </xf>
    <xf numFmtId="2" fontId="62" fillId="14" borderId="70" xfId="0" applyNumberFormat="1" applyFont="1" applyFill="1" applyBorder="1" applyAlignment="1" applyProtection="1">
      <alignment horizontal="center" vertical="center" wrapText="1"/>
    </xf>
    <xf numFmtId="1" fontId="62" fillId="0" borderId="131" xfId="47" applyNumberFormat="1" applyFont="1" applyFill="1" applyBorder="1" applyAlignment="1">
      <alignment horizontal="center" vertical="center" wrapText="1"/>
    </xf>
    <xf numFmtId="1" fontId="62" fillId="0" borderId="131" xfId="47" applyNumberFormat="1" applyFont="1" applyBorder="1" applyAlignment="1">
      <alignment horizontal="center" vertical="center" wrapText="1"/>
    </xf>
    <xf numFmtId="0" fontId="1" fillId="0" borderId="11" xfId="0" applyFont="1" applyBorder="1" applyAlignment="1">
      <alignment horizontal="left" vertical="center" wrapText="1"/>
    </xf>
    <xf numFmtId="0" fontId="66" fillId="0" borderId="58" xfId="0" applyFont="1" applyBorder="1" applyAlignment="1">
      <alignment horizontal="left" vertical="center" wrapText="1"/>
    </xf>
    <xf numFmtId="0" fontId="66" fillId="0" borderId="56"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xf>
    <xf numFmtId="14" fontId="4" fillId="0" borderId="144" xfId="0" applyNumberFormat="1" applyFont="1" applyFill="1" applyBorder="1" applyAlignment="1" applyProtection="1">
      <alignment horizontal="center" vertical="center"/>
    </xf>
    <xf numFmtId="0" fontId="47" fillId="0" borderId="12" xfId="8" applyFont="1" applyFill="1" applyBorder="1" applyAlignment="1">
      <alignment horizontal="left" vertical="center" wrapText="1"/>
    </xf>
    <xf numFmtId="0" fontId="14" fillId="5" borderId="11" xfId="0" applyFont="1" applyFill="1" applyBorder="1" applyAlignment="1" applyProtection="1">
      <alignment horizontal="center" vertical="center" wrapText="1"/>
    </xf>
    <xf numFmtId="0" fontId="14" fillId="5" borderId="10"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11" fillId="2" borderId="2" xfId="0" applyFont="1" applyFill="1" applyBorder="1" applyAlignment="1" applyProtection="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12" fillId="3" borderId="4" xfId="0" applyFont="1" applyFill="1" applyBorder="1" applyAlignment="1" applyProtection="1">
      <alignment horizontal="left" vertical="center"/>
    </xf>
    <xf numFmtId="0" fontId="12" fillId="3" borderId="5" xfId="0" applyFont="1" applyFill="1" applyBorder="1" applyAlignment="1" applyProtection="1">
      <alignment horizontal="left" vertical="center"/>
    </xf>
    <xf numFmtId="0" fontId="12" fillId="3" borderId="6" xfId="0" applyFont="1" applyFill="1" applyBorder="1" applyAlignment="1" applyProtection="1">
      <alignment horizontal="left" vertical="center"/>
    </xf>
    <xf numFmtId="0" fontId="12" fillId="3" borderId="7" xfId="0" applyFont="1" applyFill="1" applyBorder="1" applyAlignment="1" applyProtection="1">
      <alignment horizontal="left" vertical="center"/>
    </xf>
    <xf numFmtId="0" fontId="12" fillId="3" borderId="8" xfId="0" applyFont="1" applyFill="1" applyBorder="1" applyAlignment="1" applyProtection="1">
      <alignment horizontal="left" vertical="center"/>
    </xf>
    <xf numFmtId="0" fontId="12" fillId="3" borderId="9" xfId="0" applyFont="1" applyFill="1" applyBorder="1" applyAlignment="1" applyProtection="1">
      <alignment horizontal="left" vertical="center"/>
    </xf>
    <xf numFmtId="0" fontId="14" fillId="6" borderId="11" xfId="0" applyFont="1" applyFill="1" applyBorder="1" applyAlignment="1" applyProtection="1">
      <alignment horizontal="center" vertical="center" wrapText="1"/>
    </xf>
    <xf numFmtId="0" fontId="14" fillId="6" borderId="10" xfId="0" applyFont="1" applyFill="1" applyBorder="1" applyAlignment="1" applyProtection="1">
      <alignment horizontal="center" vertical="center" wrapText="1"/>
    </xf>
    <xf numFmtId="0" fontId="14" fillId="5" borderId="12" xfId="0" applyFont="1" applyFill="1" applyBorder="1" applyAlignment="1" applyProtection="1">
      <alignment horizontal="right" vertical="center" wrapText="1"/>
    </xf>
    <xf numFmtId="0" fontId="13" fillId="0" borderId="15" xfId="0" applyFont="1" applyBorder="1" applyAlignment="1" applyProtection="1">
      <alignment horizontal="left" vertical="center" wrapText="1"/>
    </xf>
    <xf numFmtId="0" fontId="13" fillId="0" borderId="21" xfId="0" applyFont="1" applyBorder="1" applyAlignment="1" applyProtection="1">
      <alignment horizontal="left" vertical="center" wrapText="1"/>
    </xf>
    <xf numFmtId="0" fontId="13" fillId="4" borderId="31" xfId="0" applyFont="1" applyFill="1" applyBorder="1" applyAlignment="1" applyProtection="1">
      <alignment horizontal="left" vertical="center" wrapText="1"/>
    </xf>
    <xf numFmtId="0" fontId="13" fillId="4" borderId="0" xfId="0" applyFont="1" applyFill="1" applyBorder="1" applyAlignment="1" applyProtection="1">
      <alignment horizontal="left" vertical="center" wrapText="1"/>
    </xf>
    <xf numFmtId="0" fontId="13" fillId="0" borderId="15" xfId="0" applyFont="1" applyBorder="1" applyAlignment="1" applyProtection="1">
      <alignment horizontal="center" vertical="center" wrapText="1"/>
    </xf>
    <xf numFmtId="0" fontId="13" fillId="0" borderId="21" xfId="0" applyFont="1" applyBorder="1" applyAlignment="1" applyProtection="1">
      <alignment horizontal="center" vertical="center" wrapText="1"/>
    </xf>
    <xf numFmtId="0" fontId="14" fillId="0" borderId="15" xfId="0" applyFont="1" applyBorder="1" applyAlignment="1" applyProtection="1">
      <alignment horizontal="left" vertical="center" wrapText="1"/>
    </xf>
    <xf numFmtId="0" fontId="14" fillId="0" borderId="21" xfId="0" applyFont="1" applyBorder="1" applyAlignment="1" applyProtection="1">
      <alignment horizontal="left" vertical="center" wrapText="1"/>
    </xf>
    <xf numFmtId="0" fontId="14" fillId="5" borderId="29" xfId="0" applyFont="1" applyFill="1" applyBorder="1" applyAlignment="1" applyProtection="1">
      <alignment horizontal="center" vertical="center" wrapText="1"/>
    </xf>
    <xf numFmtId="0" fontId="14" fillId="5" borderId="26" xfId="0" applyFont="1" applyFill="1" applyBorder="1" applyAlignment="1" applyProtection="1">
      <alignment horizontal="center" vertical="center" wrapText="1"/>
    </xf>
    <xf numFmtId="0" fontId="14" fillId="5" borderId="30" xfId="0" applyFont="1" applyFill="1" applyBorder="1" applyAlignment="1" applyProtection="1">
      <alignment horizontal="center" vertical="center" wrapText="1"/>
    </xf>
    <xf numFmtId="0" fontId="14" fillId="5" borderId="28" xfId="0" applyFont="1" applyFill="1" applyBorder="1" applyAlignment="1" applyProtection="1">
      <alignment horizontal="center" vertical="center" wrapText="1"/>
    </xf>
    <xf numFmtId="0" fontId="13" fillId="0" borderId="15" xfId="0" applyFont="1" applyBorder="1" applyAlignment="1" applyProtection="1">
      <alignment vertical="center" wrapText="1"/>
    </xf>
    <xf numFmtId="0" fontId="13" fillId="0" borderId="21" xfId="0" applyFont="1" applyBorder="1" applyAlignment="1" applyProtection="1">
      <alignment vertical="center" wrapText="1"/>
    </xf>
    <xf numFmtId="0" fontId="14" fillId="5" borderId="22" xfId="0" applyFont="1" applyFill="1" applyBorder="1" applyAlignment="1" applyProtection="1">
      <alignment horizontal="center" vertical="center" wrapText="1"/>
    </xf>
    <xf numFmtId="0" fontId="14" fillId="5" borderId="16" xfId="0" applyFont="1" applyFill="1" applyBorder="1" applyAlignment="1" applyProtection="1">
      <alignment horizontal="center" vertical="center" wrapText="1"/>
    </xf>
    <xf numFmtId="49" fontId="14" fillId="5" borderId="4" xfId="0" applyNumberFormat="1" applyFont="1" applyFill="1" applyBorder="1" applyAlignment="1" applyProtection="1">
      <alignment horizontal="center" vertical="center" wrapText="1"/>
    </xf>
    <xf numFmtId="49" fontId="14" fillId="5" borderId="26" xfId="0" applyNumberFormat="1" applyFont="1" applyFill="1" applyBorder="1" applyAlignment="1" applyProtection="1">
      <alignment horizontal="center" vertical="center" wrapText="1"/>
    </xf>
    <xf numFmtId="49" fontId="14" fillId="5" borderId="27" xfId="0" applyNumberFormat="1" applyFont="1" applyFill="1" applyBorder="1" applyAlignment="1" applyProtection="1">
      <alignment horizontal="center" vertical="center" wrapText="1"/>
    </xf>
    <xf numFmtId="49" fontId="14" fillId="5" borderId="28" xfId="0" applyNumberFormat="1" applyFont="1" applyFill="1" applyBorder="1" applyAlignment="1" applyProtection="1">
      <alignment horizontal="center" vertical="center" wrapText="1"/>
    </xf>
    <xf numFmtId="0" fontId="27" fillId="0" borderId="2" xfId="1" applyFont="1" applyBorder="1" applyAlignment="1" applyProtection="1">
      <alignment horizontal="left" vertical="top" indent="3"/>
      <protection locked="0"/>
    </xf>
    <xf numFmtId="0" fontId="27" fillId="0" borderId="39" xfId="1" applyFont="1" applyBorder="1" applyAlignment="1" applyProtection="1">
      <alignment horizontal="left" vertical="top" indent="3"/>
      <protection locked="0"/>
    </xf>
    <xf numFmtId="0" fontId="20" fillId="0" borderId="8" xfId="1" applyFont="1" applyBorder="1" applyAlignment="1" applyProtection="1">
      <alignment horizontal="left"/>
      <protection locked="0"/>
    </xf>
    <xf numFmtId="0" fontId="20" fillId="0" borderId="41" xfId="1" applyFont="1" applyBorder="1" applyAlignment="1" applyProtection="1">
      <alignment horizontal="left"/>
      <protection locked="0"/>
    </xf>
    <xf numFmtId="14" fontId="20" fillId="0" borderId="8" xfId="1" applyNumberFormat="1" applyFont="1" applyBorder="1" applyAlignment="1" applyProtection="1">
      <alignment horizontal="left"/>
      <protection locked="0"/>
    </xf>
    <xf numFmtId="0" fontId="20" fillId="0" borderId="2" xfId="1" applyFont="1" applyBorder="1" applyAlignment="1" applyProtection="1">
      <alignment vertical="top"/>
      <protection locked="0"/>
    </xf>
    <xf numFmtId="0" fontId="20" fillId="0" borderId="39" xfId="1" applyFont="1" applyBorder="1" applyAlignment="1" applyProtection="1">
      <alignment vertical="top"/>
      <protection locked="0"/>
    </xf>
    <xf numFmtId="0" fontId="21" fillId="0" borderId="2" xfId="1" applyFont="1" applyBorder="1" applyAlignment="1" applyProtection="1">
      <alignment horizontal="center" vertical="top"/>
      <protection locked="0"/>
    </xf>
    <xf numFmtId="0" fontId="21" fillId="0" borderId="39" xfId="1" applyFont="1" applyBorder="1" applyAlignment="1" applyProtection="1">
      <alignment horizontal="center" vertical="top"/>
      <protection locked="0"/>
    </xf>
    <xf numFmtId="0" fontId="64" fillId="2" borderId="36" xfId="7" applyFont="1" applyFill="1" applyBorder="1" applyAlignment="1" applyProtection="1">
      <alignment horizontal="left" vertical="center"/>
    </xf>
    <xf numFmtId="0" fontId="39" fillId="10" borderId="0" xfId="3" applyFont="1" applyFill="1" applyBorder="1" applyAlignment="1">
      <alignment horizontal="center" vertical="center" wrapText="1"/>
    </xf>
    <xf numFmtId="0" fontId="39" fillId="10" borderId="77" xfId="3" applyFont="1" applyFill="1" applyBorder="1" applyAlignment="1">
      <alignment horizontal="center" vertical="center" wrapText="1"/>
    </xf>
    <xf numFmtId="0" fontId="57" fillId="9" borderId="119" xfId="0" applyFont="1" applyFill="1" applyBorder="1" applyAlignment="1" applyProtection="1">
      <alignment horizontal="center" vertical="center" wrapText="1"/>
    </xf>
    <xf numFmtId="0" fontId="57" fillId="9" borderId="101" xfId="0" applyFont="1" applyFill="1" applyBorder="1" applyAlignment="1" applyProtection="1">
      <alignment horizontal="center" vertical="center" wrapText="1"/>
    </xf>
    <xf numFmtId="0" fontId="57" fillId="9" borderId="102" xfId="0" applyFont="1" applyFill="1" applyBorder="1" applyAlignment="1" applyProtection="1">
      <alignment horizontal="center" vertical="center" wrapText="1"/>
    </xf>
    <xf numFmtId="0" fontId="44" fillId="8" borderId="111" xfId="0" applyFont="1" applyFill="1" applyBorder="1" applyAlignment="1" applyProtection="1">
      <alignment horizontal="center" vertical="center" wrapText="1"/>
    </xf>
    <xf numFmtId="0" fontId="44" fillId="8" borderId="36" xfId="0" applyFont="1" applyFill="1" applyBorder="1" applyAlignment="1" applyProtection="1">
      <alignment horizontal="center" vertical="center" wrapText="1"/>
    </xf>
    <xf numFmtId="0" fontId="44" fillId="8" borderId="112" xfId="0" applyFont="1" applyFill="1" applyBorder="1" applyAlignment="1" applyProtection="1">
      <alignment horizontal="center" vertical="center" wrapText="1"/>
    </xf>
    <xf numFmtId="0" fontId="44" fillId="8" borderId="7" xfId="0" applyFont="1" applyFill="1" applyBorder="1" applyAlignment="1" applyProtection="1">
      <alignment horizontal="center" vertical="center" wrapText="1"/>
    </xf>
    <xf numFmtId="0" fontId="44" fillId="8" borderId="8" xfId="0" applyFont="1" applyFill="1" applyBorder="1" applyAlignment="1" applyProtection="1">
      <alignment horizontal="center" vertical="center" wrapText="1"/>
    </xf>
    <xf numFmtId="0" fontId="44" fillId="8" borderId="9" xfId="0" applyFont="1" applyFill="1" applyBorder="1" applyAlignment="1" applyProtection="1">
      <alignment horizontal="center" vertical="center" wrapText="1"/>
    </xf>
    <xf numFmtId="0" fontId="44" fillId="8" borderId="110" xfId="0" applyFont="1" applyFill="1" applyBorder="1" applyAlignment="1" applyProtection="1">
      <alignment horizontal="center" vertical="center" wrapText="1"/>
    </xf>
    <xf numFmtId="0" fontId="44" fillId="8" borderId="114" xfId="0" applyFont="1" applyFill="1" applyBorder="1" applyAlignment="1" applyProtection="1">
      <alignment horizontal="center" vertical="center" wrapText="1"/>
    </xf>
    <xf numFmtId="0" fontId="44" fillId="8" borderId="116" xfId="0" applyFont="1" applyFill="1" applyBorder="1" applyAlignment="1" applyProtection="1">
      <alignment horizontal="center" vertical="center" wrapText="1"/>
    </xf>
    <xf numFmtId="49" fontId="44" fillId="8" borderId="111" xfId="0" applyNumberFormat="1" applyFont="1" applyFill="1" applyBorder="1" applyAlignment="1" applyProtection="1">
      <alignment horizontal="center" vertical="center" wrapText="1"/>
    </xf>
    <xf numFmtId="49" fontId="44" fillId="8" borderId="112" xfId="0" applyNumberFormat="1" applyFont="1" applyFill="1" applyBorder="1" applyAlignment="1" applyProtection="1">
      <alignment horizontal="center" vertical="center" wrapText="1"/>
    </xf>
    <xf numFmtId="49" fontId="44" fillId="8" borderId="31" xfId="0" applyNumberFormat="1" applyFont="1" applyFill="1" applyBorder="1" applyAlignment="1" applyProtection="1">
      <alignment horizontal="center" vertical="center" wrapText="1"/>
    </xf>
    <xf numFmtId="49" fontId="44" fillId="8" borderId="60" xfId="0" applyNumberFormat="1" applyFont="1" applyFill="1" applyBorder="1" applyAlignment="1" applyProtection="1">
      <alignment horizontal="center" vertical="center" wrapText="1"/>
    </xf>
    <xf numFmtId="49" fontId="44" fillId="8" borderId="117" xfId="0" applyNumberFormat="1" applyFont="1" applyFill="1" applyBorder="1" applyAlignment="1" applyProtection="1">
      <alignment horizontal="center" vertical="center" wrapText="1"/>
    </xf>
    <xf numFmtId="49" fontId="44" fillId="8" borderId="118" xfId="0" applyNumberFormat="1" applyFont="1" applyFill="1" applyBorder="1" applyAlignment="1" applyProtection="1">
      <alignment horizontal="center" vertical="center" wrapText="1"/>
    </xf>
    <xf numFmtId="0" fontId="44" fillId="8" borderId="11" xfId="0" applyFont="1" applyFill="1" applyBorder="1" applyAlignment="1" applyProtection="1">
      <alignment horizontal="center" vertical="center" wrapText="1"/>
    </xf>
    <xf numFmtId="0" fontId="44" fillId="8" borderId="49" xfId="0" applyFont="1" applyFill="1" applyBorder="1" applyAlignment="1" applyProtection="1">
      <alignment horizontal="center" vertical="center" wrapText="1"/>
    </xf>
    <xf numFmtId="49" fontId="44" fillId="8" borderId="11" xfId="0" applyNumberFormat="1" applyFont="1" applyFill="1" applyBorder="1" applyAlignment="1" applyProtection="1">
      <alignment horizontal="center" vertical="center" wrapText="1"/>
    </xf>
    <xf numFmtId="49" fontId="44" fillId="8" borderId="49" xfId="0" applyNumberFormat="1" applyFont="1" applyFill="1" applyBorder="1" applyAlignment="1" applyProtection="1">
      <alignment horizontal="center" vertical="center" wrapText="1"/>
    </xf>
    <xf numFmtId="0" fontId="59" fillId="14" borderId="12" xfId="0" applyFont="1" applyFill="1" applyBorder="1" applyAlignment="1" applyProtection="1">
      <alignment horizontal="center" vertical="center" wrapText="1"/>
    </xf>
    <xf numFmtId="0" fontId="59" fillId="14" borderId="50" xfId="0" applyFont="1" applyFill="1" applyBorder="1" applyAlignment="1" applyProtection="1">
      <alignment horizontal="center" vertical="center" wrapText="1"/>
    </xf>
    <xf numFmtId="0" fontId="44" fillId="8" borderId="113" xfId="0" applyFont="1" applyFill="1" applyBorder="1" applyAlignment="1" applyProtection="1">
      <alignment horizontal="center" vertical="center" wrapText="1"/>
    </xf>
    <xf numFmtId="0" fontId="44" fillId="8" borderId="115" xfId="0" applyFont="1" applyFill="1" applyBorder="1" applyAlignment="1" applyProtection="1">
      <alignment horizontal="center" vertical="center" wrapText="1"/>
    </xf>
    <xf numFmtId="0" fontId="58" fillId="11" borderId="133" xfId="0" applyFont="1" applyFill="1" applyBorder="1" applyAlignment="1" applyProtection="1">
      <alignment horizontal="center" vertical="center" wrapText="1"/>
    </xf>
    <xf numFmtId="0" fontId="58" fillId="11" borderId="39" xfId="0" applyFont="1" applyFill="1" applyBorder="1" applyAlignment="1" applyProtection="1">
      <alignment horizontal="center" vertical="center" wrapText="1"/>
    </xf>
    <xf numFmtId="0" fontId="49" fillId="13" borderId="74" xfId="0" applyFont="1" applyFill="1" applyBorder="1" applyAlignment="1" applyProtection="1">
      <alignment horizontal="left" vertical="center" wrapText="1"/>
    </xf>
    <xf numFmtId="0" fontId="48" fillId="11" borderId="35" xfId="0" applyFont="1" applyFill="1" applyBorder="1" applyAlignment="1" applyProtection="1">
      <alignment horizontal="center" vertical="center"/>
    </xf>
    <xf numFmtId="0" fontId="48" fillId="11" borderId="36" xfId="0" applyFont="1" applyFill="1" applyBorder="1" applyAlignment="1" applyProtection="1">
      <alignment horizontal="center" vertical="center"/>
    </xf>
    <xf numFmtId="0" fontId="48" fillId="11" borderId="37" xfId="0" applyFont="1" applyFill="1" applyBorder="1" applyAlignment="1" applyProtection="1">
      <alignment horizontal="center" vertical="center"/>
    </xf>
    <xf numFmtId="0" fontId="48" fillId="11" borderId="45" xfId="0" applyFont="1" applyFill="1" applyBorder="1" applyAlignment="1" applyProtection="1">
      <alignment horizontal="center" vertical="center"/>
    </xf>
    <xf numFmtId="0" fontId="48" fillId="11" borderId="0" xfId="0" applyFont="1" applyFill="1" applyBorder="1" applyAlignment="1" applyProtection="1">
      <alignment horizontal="center" vertical="center"/>
    </xf>
    <xf numFmtId="0" fontId="48" fillId="11" borderId="77" xfId="0" applyFont="1" applyFill="1" applyBorder="1" applyAlignment="1" applyProtection="1">
      <alignment horizontal="center" vertical="center"/>
    </xf>
    <xf numFmtId="0" fontId="33" fillId="8" borderId="96" xfId="0" applyFont="1" applyFill="1" applyBorder="1" applyAlignment="1">
      <alignment horizontal="center" vertical="center" wrapText="1"/>
    </xf>
    <xf numFmtId="0" fontId="33" fillId="8" borderId="97" xfId="0" applyFont="1" applyFill="1" applyBorder="1" applyAlignment="1">
      <alignment horizontal="center" vertical="center" wrapText="1"/>
    </xf>
    <xf numFmtId="0" fontId="33" fillId="8" borderId="103" xfId="0" applyFont="1" applyFill="1" applyBorder="1" applyAlignment="1">
      <alignment horizontal="center" vertical="center" wrapText="1"/>
    </xf>
    <xf numFmtId="0" fontId="59" fillId="14" borderId="90" xfId="0" applyFont="1" applyFill="1" applyBorder="1" applyAlignment="1" applyProtection="1">
      <alignment horizontal="center" vertical="center" wrapText="1"/>
    </xf>
    <xf numFmtId="0" fontId="59" fillId="14" borderId="91" xfId="0" applyFont="1" applyFill="1" applyBorder="1" applyAlignment="1" applyProtection="1">
      <alignment horizontal="center" vertical="center" wrapText="1"/>
    </xf>
    <xf numFmtId="0" fontId="59" fillId="14" borderId="93" xfId="0" applyFont="1" applyFill="1" applyBorder="1" applyAlignment="1" applyProtection="1">
      <alignment horizontal="center" vertical="center" wrapText="1"/>
    </xf>
    <xf numFmtId="0" fontId="59" fillId="14" borderId="93" xfId="0" applyFont="1" applyFill="1" applyBorder="1" applyAlignment="1" applyProtection="1">
      <alignment horizontal="center" vertical="center"/>
    </xf>
    <xf numFmtId="0" fontId="59" fillId="14" borderId="95" xfId="0" applyFont="1" applyFill="1" applyBorder="1" applyAlignment="1" applyProtection="1">
      <alignment horizontal="center" vertical="center"/>
    </xf>
    <xf numFmtId="0" fontId="58" fillId="11" borderId="2" xfId="0" applyFont="1" applyFill="1" applyBorder="1" applyAlignment="1" applyProtection="1">
      <alignment horizontal="center" vertical="center" wrapText="1"/>
    </xf>
    <xf numFmtId="0" fontId="58" fillId="11" borderId="61" xfId="0" applyFont="1" applyFill="1" applyBorder="1" applyAlignment="1" applyProtection="1">
      <alignment horizontal="center" vertical="center" wrapText="1"/>
    </xf>
    <xf numFmtId="0" fontId="59" fillId="14" borderId="47" xfId="0" applyFont="1" applyFill="1" applyBorder="1" applyAlignment="1" applyProtection="1">
      <alignment horizontal="center" vertical="center" wrapText="1"/>
    </xf>
    <xf numFmtId="0" fontId="59" fillId="14" borderId="2" xfId="0" applyFont="1" applyFill="1" applyBorder="1" applyAlignment="1" applyProtection="1">
      <alignment horizontal="center" vertical="center" wrapText="1"/>
    </xf>
    <xf numFmtId="0" fontId="59" fillId="14" borderId="3" xfId="0" applyFont="1" applyFill="1" applyBorder="1" applyAlignment="1" applyProtection="1">
      <alignment horizontal="center" vertical="center" wrapText="1"/>
    </xf>
    <xf numFmtId="0" fontId="83" fillId="14" borderId="3" xfId="0" applyFont="1" applyFill="1" applyBorder="1" applyAlignment="1" applyProtection="1">
      <alignment horizontal="center" vertical="center" wrapText="1"/>
    </xf>
    <xf numFmtId="17" fontId="84" fillId="11" borderId="35" xfId="0" quotePrefix="1" applyNumberFormat="1" applyFont="1" applyFill="1" applyBorder="1" applyAlignment="1" applyProtection="1">
      <alignment horizontal="center" vertical="center"/>
      <protection hidden="1"/>
    </xf>
    <xf numFmtId="17" fontId="84" fillId="11" borderId="36" xfId="0" quotePrefix="1" applyNumberFormat="1" applyFont="1" applyFill="1" applyBorder="1" applyAlignment="1" applyProtection="1">
      <alignment horizontal="center" vertical="center"/>
      <protection hidden="1"/>
    </xf>
    <xf numFmtId="17" fontId="84" fillId="11" borderId="37" xfId="0" quotePrefix="1" applyNumberFormat="1" applyFont="1" applyFill="1" applyBorder="1" applyAlignment="1" applyProtection="1">
      <alignment horizontal="center" vertical="center"/>
      <protection hidden="1"/>
    </xf>
    <xf numFmtId="17" fontId="84" fillId="11" borderId="48" xfId="0" quotePrefix="1" applyNumberFormat="1" applyFont="1" applyFill="1" applyBorder="1" applyAlignment="1" applyProtection="1">
      <alignment horizontal="center" vertical="center"/>
      <protection hidden="1"/>
    </xf>
    <xf numFmtId="17" fontId="84" fillId="11" borderId="66" xfId="0" quotePrefix="1" applyNumberFormat="1" applyFont="1" applyFill="1" applyBorder="1" applyAlignment="1" applyProtection="1">
      <alignment horizontal="center" vertical="center"/>
      <protection hidden="1"/>
    </xf>
    <xf numFmtId="17" fontId="84" fillId="11" borderId="67" xfId="0" quotePrefix="1" applyNumberFormat="1" applyFont="1" applyFill="1" applyBorder="1" applyAlignment="1" applyProtection="1">
      <alignment horizontal="center" vertical="center"/>
      <protection hidden="1"/>
    </xf>
    <xf numFmtId="49" fontId="61" fillId="8" borderId="12" xfId="0" applyNumberFormat="1" applyFont="1" applyFill="1" applyBorder="1" applyAlignment="1" applyProtection="1">
      <alignment horizontal="center" vertical="center" wrapText="1"/>
    </xf>
    <xf numFmtId="49" fontId="61" fillId="8" borderId="50" xfId="0" applyNumberFormat="1" applyFont="1" applyFill="1" applyBorder="1" applyAlignment="1" applyProtection="1">
      <alignment horizontal="center" vertical="center" wrapText="1"/>
    </xf>
    <xf numFmtId="0" fontId="61" fillId="8" borderId="12" xfId="0" applyFont="1" applyFill="1" applyBorder="1" applyAlignment="1" applyProtection="1">
      <alignment horizontal="center" vertical="center" wrapText="1"/>
    </xf>
    <xf numFmtId="0" fontId="61" fillId="8" borderId="50" xfId="0" applyFont="1" applyFill="1" applyBorder="1" applyAlignment="1" applyProtection="1">
      <alignment horizontal="center" vertical="center" wrapText="1"/>
    </xf>
    <xf numFmtId="0" fontId="61" fillId="8" borderId="93" xfId="0" applyFont="1" applyFill="1" applyBorder="1" applyAlignment="1" applyProtection="1">
      <alignment horizontal="center" vertical="center" wrapText="1"/>
    </xf>
    <xf numFmtId="0" fontId="61" fillId="8" borderId="95" xfId="0" applyFont="1" applyFill="1" applyBorder="1" applyAlignment="1" applyProtection="1">
      <alignment horizontal="center" vertical="center" wrapText="1"/>
    </xf>
    <xf numFmtId="0" fontId="39" fillId="10" borderId="0" xfId="3" applyFont="1" applyFill="1" applyBorder="1" applyAlignment="1" applyProtection="1">
      <alignment horizontal="center" vertical="center" wrapText="1"/>
    </xf>
    <xf numFmtId="0" fontId="61" fillId="8" borderId="89" xfId="0" applyFont="1" applyFill="1" applyBorder="1" applyAlignment="1" applyProtection="1">
      <alignment horizontal="center" vertical="center" wrapText="1"/>
    </xf>
    <xf numFmtId="0" fontId="61" fillId="8" borderId="92" xfId="0" applyFont="1" applyFill="1" applyBorder="1" applyAlignment="1" applyProtection="1">
      <alignment horizontal="center" vertical="center" wrapText="1"/>
    </xf>
    <xf numFmtId="0" fontId="61" fillId="8" borderId="94" xfId="0" applyFont="1" applyFill="1" applyBorder="1" applyAlignment="1" applyProtection="1">
      <alignment horizontal="center" vertical="center" wrapText="1"/>
    </xf>
    <xf numFmtId="49" fontId="61" fillId="8" borderId="90" xfId="0" applyNumberFormat="1" applyFont="1" applyFill="1" applyBorder="1" applyAlignment="1" applyProtection="1">
      <alignment horizontal="center" vertical="center" wrapText="1"/>
    </xf>
    <xf numFmtId="0" fontId="61" fillId="8" borderId="90" xfId="0" applyFont="1" applyFill="1" applyBorder="1" applyAlignment="1" applyProtection="1">
      <alignment horizontal="center" vertical="center" wrapText="1"/>
    </xf>
    <xf numFmtId="0" fontId="61" fillId="8" borderId="91" xfId="0" applyFont="1" applyFill="1" applyBorder="1" applyAlignment="1" applyProtection="1">
      <alignment horizontal="center" vertical="center" wrapText="1"/>
    </xf>
    <xf numFmtId="0" fontId="60" fillId="11" borderId="35" xfId="0" applyFont="1" applyFill="1" applyBorder="1" applyAlignment="1" applyProtection="1">
      <alignment horizontal="center" vertical="center"/>
    </xf>
    <xf numFmtId="0" fontId="60" fillId="11" borderId="36" xfId="0" applyFont="1" applyFill="1" applyBorder="1" applyAlignment="1" applyProtection="1">
      <alignment horizontal="center" vertical="center"/>
    </xf>
    <xf numFmtId="0" fontId="60" fillId="11" borderId="37" xfId="0" applyFont="1" applyFill="1" applyBorder="1" applyAlignment="1" applyProtection="1">
      <alignment horizontal="center" vertical="center"/>
    </xf>
    <xf numFmtId="0" fontId="60" fillId="11" borderId="40" xfId="0" applyFont="1" applyFill="1" applyBorder="1" applyAlignment="1" applyProtection="1">
      <alignment horizontal="center" vertical="center"/>
    </xf>
    <xf numFmtId="0" fontId="60" fillId="11" borderId="8" xfId="0" applyFont="1" applyFill="1" applyBorder="1" applyAlignment="1" applyProtection="1">
      <alignment horizontal="center" vertical="center"/>
    </xf>
    <xf numFmtId="0" fontId="60" fillId="11" borderId="41" xfId="0" applyFont="1" applyFill="1" applyBorder="1" applyAlignment="1" applyProtection="1">
      <alignment horizontal="center" vertical="center"/>
    </xf>
    <xf numFmtId="0" fontId="44" fillId="11" borderId="35" xfId="0" applyFont="1" applyFill="1" applyBorder="1" applyAlignment="1" applyProtection="1">
      <alignment horizontal="center" vertical="center"/>
    </xf>
    <xf numFmtId="0" fontId="44" fillId="11" borderId="36" xfId="0" applyFont="1" applyFill="1" applyBorder="1" applyAlignment="1" applyProtection="1">
      <alignment horizontal="center" vertical="center"/>
    </xf>
    <xf numFmtId="0" fontId="44" fillId="11" borderId="37" xfId="0" applyFont="1" applyFill="1" applyBorder="1" applyAlignment="1" applyProtection="1">
      <alignment horizontal="center" vertical="center"/>
    </xf>
    <xf numFmtId="0" fontId="44" fillId="11" borderId="40" xfId="0" applyFont="1" applyFill="1" applyBorder="1" applyAlignment="1" applyProtection="1">
      <alignment horizontal="center" vertical="center"/>
    </xf>
    <xf numFmtId="0" fontId="44" fillId="11" borderId="8" xfId="0" applyFont="1" applyFill="1" applyBorder="1" applyAlignment="1" applyProtection="1">
      <alignment horizontal="center" vertical="center"/>
    </xf>
    <xf numFmtId="0" fontId="44" fillId="11" borderId="41" xfId="0" applyFont="1" applyFill="1" applyBorder="1" applyAlignment="1" applyProtection="1">
      <alignment horizontal="center" vertical="center"/>
    </xf>
    <xf numFmtId="0" fontId="39" fillId="2" borderId="96" xfId="4" applyFont="1" applyFill="1" applyBorder="1" applyAlignment="1" applyProtection="1">
      <alignment horizontal="center" vertical="center" wrapText="1"/>
    </xf>
    <xf numFmtId="0" fontId="74" fillId="2" borderId="97" xfId="4" applyFont="1" applyFill="1" applyBorder="1" applyAlignment="1" applyProtection="1">
      <alignment horizontal="center" vertical="center"/>
    </xf>
    <xf numFmtId="0" fontId="74" fillId="2" borderId="103" xfId="4" applyFont="1" applyFill="1" applyBorder="1" applyAlignment="1" applyProtection="1">
      <alignment horizontal="center" vertical="center"/>
    </xf>
    <xf numFmtId="0" fontId="44" fillId="13" borderId="96" xfId="6" applyFont="1" applyFill="1" applyBorder="1" applyAlignment="1">
      <alignment horizontal="right" vertical="top" wrapText="1"/>
    </xf>
    <xf numFmtId="0" fontId="44" fillId="13" borderId="103" xfId="6" applyFont="1" applyFill="1" applyBorder="1" applyAlignment="1">
      <alignment horizontal="right" vertical="top" wrapText="1"/>
    </xf>
  </cellXfs>
  <cellStyles count="48">
    <cellStyle name="Comma" xfId="47" builtinId="3"/>
    <cellStyle name="Comma 2" xfId="12"/>
    <cellStyle name="Comma 2 16" xfId="2"/>
    <cellStyle name="Comma 2 16 2" xfId="20"/>
    <cellStyle name="Comma 2 16 2 2" xfId="31"/>
    <cellStyle name="Comma 2 16 2 3" xfId="43"/>
    <cellStyle name="Comma 2 16 3" xfId="27"/>
    <cellStyle name="Comma 2 16 4" xfId="37"/>
    <cellStyle name="Comma 2 2" xfId="26"/>
    <cellStyle name="Comma 2 2 2" xfId="29"/>
    <cellStyle name="Comma 2 2 3" xfId="39"/>
    <cellStyle name="Comma 2 3" xfId="30"/>
    <cellStyle name="Comma 2 4" xfId="28"/>
    <cellStyle name="Comma 2 5" xfId="24"/>
    <cellStyle name="Comma 2 6" xfId="36"/>
    <cellStyle name="Currency 2" xfId="25"/>
    <cellStyle name="Currency 3" xfId="23"/>
    <cellStyle name="Normal" xfId="0" builtinId="0"/>
    <cellStyle name="Normal 14 2" xfId="16"/>
    <cellStyle name="Normal 15" xfId="13"/>
    <cellStyle name="Normal 2" xfId="3"/>
    <cellStyle name="Normal 2 10" xfId="1"/>
    <cellStyle name="Normal 2 16" xfId="33"/>
    <cellStyle name="Normal 2 2" xfId="6"/>
    <cellStyle name="Normal 2 3" xfId="9"/>
    <cellStyle name="Normal 2 4" xfId="14"/>
    <cellStyle name="Normal 2 5 2" xfId="17"/>
    <cellStyle name="Normal 3" xfId="5"/>
    <cellStyle name="Normal 3 2 2" xfId="8"/>
    <cellStyle name="Normal 3 2 2 2" xfId="10"/>
    <cellStyle name="Normal 3 2 2 2 2" xfId="46"/>
    <cellStyle name="Normal 3 2 2 3" xfId="38"/>
    <cellStyle name="Normal 3 3" xfId="15"/>
    <cellStyle name="Normal 3 3 2" xfId="40"/>
    <cellStyle name="Normal 4" xfId="18"/>
    <cellStyle name="Normal 4 2 2" xfId="4"/>
    <cellStyle name="Normal 4 2 2 2" xfId="21"/>
    <cellStyle name="Normal 4 2 2 2 2" xfId="44"/>
    <cellStyle name="Normal 4 2 2 3" xfId="41"/>
    <cellStyle name="Normal 4 3" xfId="7"/>
    <cellStyle name="Normal 4 3 2" xfId="22"/>
    <cellStyle name="Normal 4 3 2 2" xfId="45"/>
    <cellStyle name="Normal 4 3 3" xfId="42"/>
    <cellStyle name="Normal 5" xfId="19"/>
    <cellStyle name="Normal 5 2" xfId="34"/>
    <cellStyle name="Normal 6" xfId="11"/>
    <cellStyle name="Normal 6 2" xfId="35"/>
    <cellStyle name="Percent 2 15" xfId="32"/>
  </cellStyles>
  <dxfs count="81">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font>
    </dxf>
    <dxf>
      <font>
        <color theme="0" tint="-0.14996795556505021"/>
      </font>
    </dxf>
    <dxf>
      <font>
        <color theme="0"/>
      </font>
    </dxf>
    <dxf>
      <font>
        <color rgb="FF336699"/>
      </font>
    </dxf>
    <dxf>
      <font>
        <color theme="0" tint="-0.14996795556505021"/>
      </font>
    </dxf>
    <dxf>
      <font>
        <color theme="0"/>
      </font>
    </dxf>
  </dxfs>
  <tableStyles count="0" defaultTableStyle="TableStyleMedium2" defaultPivotStyle="PivotStyleLight16"/>
  <colors>
    <mruColors>
      <color rgb="FFFFCC66"/>
      <color rgb="FF336699"/>
      <color rgb="FFFF7C80"/>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xdr:col>
      <xdr:colOff>28575</xdr:colOff>
      <xdr:row>1</xdr:row>
      <xdr:rowOff>19050</xdr:rowOff>
    </xdr:from>
    <xdr:to>
      <xdr:col>3</xdr:col>
      <xdr:colOff>533400</xdr:colOff>
      <xdr:row>1</xdr:row>
      <xdr:rowOff>323850</xdr:rowOff>
    </xdr:to>
    <xdr:pic>
      <xdr:nvPicPr>
        <xdr:cNvPr id="2" name="Picture 15" descr="Arup26mm">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 y="194310"/>
          <a:ext cx="9620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121227</xdr:colOff>
      <xdr:row>0</xdr:row>
      <xdr:rowOff>207819</xdr:rowOff>
    </xdr:from>
    <xdr:to>
      <xdr:col>3</xdr:col>
      <xdr:colOff>1679864</xdr:colOff>
      <xdr:row>0</xdr:row>
      <xdr:rowOff>1212272</xdr:rowOff>
    </xdr:to>
    <xdr:pic>
      <xdr:nvPicPr>
        <xdr:cNvPr id="3" name="Picture 2" descr="cid:image003.jpg@01D073A6.9AE5EF30">
          <a:extLst>
            <a:ext uri="{FF2B5EF4-FFF2-40B4-BE49-F238E27FC236}">
              <a16:creationId xmlns:a16="http://schemas.microsoft.com/office/drawing/2014/main" id="{754D7208-82F5-48F5-8006-493570F0C8B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21227" y="207819"/>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138546</xdr:colOff>
      <xdr:row>0</xdr:row>
      <xdr:rowOff>207818</xdr:rowOff>
    </xdr:from>
    <xdr:to>
      <xdr:col>3</xdr:col>
      <xdr:colOff>1697183</xdr:colOff>
      <xdr:row>0</xdr:row>
      <xdr:rowOff>1212271</xdr:rowOff>
    </xdr:to>
    <xdr:pic>
      <xdr:nvPicPr>
        <xdr:cNvPr id="4" name="Picture 2" descr="cid:image003.jpg@01D073A6.9AE5EF30">
          <a:extLst>
            <a:ext uri="{FF2B5EF4-FFF2-40B4-BE49-F238E27FC236}">
              <a16:creationId xmlns:a16="http://schemas.microsoft.com/office/drawing/2014/main" id="{E4F75710-692F-4B24-8AF3-118E6FA43E4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38546" y="207818"/>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173181</xdr:colOff>
      <xdr:row>0</xdr:row>
      <xdr:rowOff>207820</xdr:rowOff>
    </xdr:from>
    <xdr:to>
      <xdr:col>3</xdr:col>
      <xdr:colOff>1091045</xdr:colOff>
      <xdr:row>0</xdr:row>
      <xdr:rowOff>1212273</xdr:rowOff>
    </xdr:to>
    <xdr:pic>
      <xdr:nvPicPr>
        <xdr:cNvPr id="5" name="Picture 2" descr="cid:image003.jpg@01D073A6.9AE5EF30">
          <a:extLst>
            <a:ext uri="{FF2B5EF4-FFF2-40B4-BE49-F238E27FC236}">
              <a16:creationId xmlns:a16="http://schemas.microsoft.com/office/drawing/2014/main" id="{6B4C9C0C-E0D6-4BEE-BF16-2FE6B1A83D1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73181" y="207820"/>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121227</xdr:colOff>
      <xdr:row>0</xdr:row>
      <xdr:rowOff>207818</xdr:rowOff>
    </xdr:from>
    <xdr:to>
      <xdr:col>3</xdr:col>
      <xdr:colOff>1679864</xdr:colOff>
      <xdr:row>0</xdr:row>
      <xdr:rowOff>1212271</xdr:rowOff>
    </xdr:to>
    <xdr:pic>
      <xdr:nvPicPr>
        <xdr:cNvPr id="3" name="Picture 2" descr="cid:image003.jpg@01D073A6.9AE5EF30">
          <a:extLst>
            <a:ext uri="{FF2B5EF4-FFF2-40B4-BE49-F238E27FC236}">
              <a16:creationId xmlns:a16="http://schemas.microsoft.com/office/drawing/2014/main" id="{19E7F13A-DD6F-428F-B999-1A95A0BF3BD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21227" y="207818"/>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103909</xdr:colOff>
      <xdr:row>0</xdr:row>
      <xdr:rowOff>138546</xdr:rowOff>
    </xdr:from>
    <xdr:to>
      <xdr:col>3</xdr:col>
      <xdr:colOff>1662546</xdr:colOff>
      <xdr:row>0</xdr:row>
      <xdr:rowOff>1142999</xdr:rowOff>
    </xdr:to>
    <xdr:pic>
      <xdr:nvPicPr>
        <xdr:cNvPr id="3" name="Picture 2" descr="cid:image003.jpg@01D073A6.9AE5EF30">
          <a:extLst>
            <a:ext uri="{FF2B5EF4-FFF2-40B4-BE49-F238E27FC236}">
              <a16:creationId xmlns:a16="http://schemas.microsoft.com/office/drawing/2014/main" id="{174C3F81-230A-41F7-A8B5-EFAB3E6AB33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3909" y="138546"/>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138546</xdr:colOff>
      <xdr:row>0</xdr:row>
      <xdr:rowOff>190500</xdr:rowOff>
    </xdr:from>
    <xdr:to>
      <xdr:col>3</xdr:col>
      <xdr:colOff>1697183</xdr:colOff>
      <xdr:row>0</xdr:row>
      <xdr:rowOff>1194953</xdr:rowOff>
    </xdr:to>
    <xdr:pic>
      <xdr:nvPicPr>
        <xdr:cNvPr id="3" name="Picture 2" descr="cid:image003.jpg@01D073A6.9AE5EF30">
          <a:extLst>
            <a:ext uri="{FF2B5EF4-FFF2-40B4-BE49-F238E27FC236}">
              <a16:creationId xmlns:a16="http://schemas.microsoft.com/office/drawing/2014/main" id="{2A7637B1-793F-4E16-BEBD-C2D18DDDD0B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38546" y="190500"/>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86591</xdr:colOff>
      <xdr:row>0</xdr:row>
      <xdr:rowOff>190500</xdr:rowOff>
    </xdr:from>
    <xdr:to>
      <xdr:col>3</xdr:col>
      <xdr:colOff>1645228</xdr:colOff>
      <xdr:row>0</xdr:row>
      <xdr:rowOff>1194953</xdr:rowOff>
    </xdr:to>
    <xdr:pic>
      <xdr:nvPicPr>
        <xdr:cNvPr id="3" name="Picture 2" descr="cid:image003.jpg@01D073A6.9AE5EF30">
          <a:extLst>
            <a:ext uri="{FF2B5EF4-FFF2-40B4-BE49-F238E27FC236}">
              <a16:creationId xmlns:a16="http://schemas.microsoft.com/office/drawing/2014/main" id="{35727530-94FD-4D01-B21A-89A95056761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6591" y="190500"/>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103909</xdr:colOff>
      <xdr:row>0</xdr:row>
      <xdr:rowOff>207818</xdr:rowOff>
    </xdr:from>
    <xdr:to>
      <xdr:col>3</xdr:col>
      <xdr:colOff>1662546</xdr:colOff>
      <xdr:row>0</xdr:row>
      <xdr:rowOff>1212271</xdr:rowOff>
    </xdr:to>
    <xdr:pic>
      <xdr:nvPicPr>
        <xdr:cNvPr id="4" name="Picture 2" descr="cid:image003.jpg@01D073A6.9AE5EF30">
          <a:extLst>
            <a:ext uri="{FF2B5EF4-FFF2-40B4-BE49-F238E27FC236}">
              <a16:creationId xmlns:a16="http://schemas.microsoft.com/office/drawing/2014/main" id="{50B1D5C1-08E4-4311-ABDA-ED484FF1956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3909" y="207818"/>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121227</xdr:colOff>
      <xdr:row>0</xdr:row>
      <xdr:rowOff>225136</xdr:rowOff>
    </xdr:from>
    <xdr:to>
      <xdr:col>3</xdr:col>
      <xdr:colOff>1679864</xdr:colOff>
      <xdr:row>0</xdr:row>
      <xdr:rowOff>1229589</xdr:rowOff>
    </xdr:to>
    <xdr:pic>
      <xdr:nvPicPr>
        <xdr:cNvPr id="4" name="Picture 2" descr="cid:image003.jpg@01D073A6.9AE5EF30">
          <a:extLst>
            <a:ext uri="{FF2B5EF4-FFF2-40B4-BE49-F238E27FC236}">
              <a16:creationId xmlns:a16="http://schemas.microsoft.com/office/drawing/2014/main" id="{2EB93E3C-1F08-4B06-91B1-FF1B899A3B1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21227" y="225136"/>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103909</xdr:colOff>
      <xdr:row>0</xdr:row>
      <xdr:rowOff>190500</xdr:rowOff>
    </xdr:from>
    <xdr:to>
      <xdr:col>3</xdr:col>
      <xdr:colOff>1662546</xdr:colOff>
      <xdr:row>0</xdr:row>
      <xdr:rowOff>1194953</xdr:rowOff>
    </xdr:to>
    <xdr:pic>
      <xdr:nvPicPr>
        <xdr:cNvPr id="3" name="Picture 2" descr="cid:image003.jpg@01D073A6.9AE5EF30">
          <a:extLst>
            <a:ext uri="{FF2B5EF4-FFF2-40B4-BE49-F238E27FC236}">
              <a16:creationId xmlns:a16="http://schemas.microsoft.com/office/drawing/2014/main" id="{274FCF1F-61FF-4ACC-BD1D-46183E2F6D0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3909" y="190500"/>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lobal\europe\Documents%20and%20Settings\atompkins\Local%20Settings\Temporary%20Internet%20Files\OLK75\Amey%20Group%20Overheads%20for%20HA%20(RF2)%20NL%20-%20J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lobal\europe\Users\p500955\Desktop\CWF%20FB%20rev%20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lobal\europe\ASC%204%20&amp;%2012%20Retender\Sent\ASC%20Model%20Pricing%20Schedule%20Appendix%20B%20-%20Schedule%20of%20Rates%20-%20Issue%208%20Revision%2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Group P&amp;L"/>
      <sheetName val="Comshare"/>
      <sheetName val="Chairman"/>
      <sheetName val="CEO"/>
      <sheetName val="External Comms"/>
      <sheetName val="Group Finance"/>
      <sheetName val="Treasury"/>
      <sheetName val="Tax"/>
      <sheetName val="Transaction Services"/>
      <sheetName val="Property Services"/>
      <sheetName val="Insurance Overheads"/>
      <sheetName val="Group HR"/>
      <sheetName val="Internal Comms"/>
      <sheetName val="1 Gateway"/>
      <sheetName val="Group HSE"/>
      <sheetName val="Bidding"/>
      <sheetName val="Co Sec &amp; Legal"/>
      <sheetName val="Comm Contracts"/>
      <sheetName val="Any Projects"/>
      <sheetName val="Pensioners"/>
      <sheetName val="Assets in Transit"/>
      <sheetName val="FM Management"/>
      <sheetName val="Other"/>
      <sheetName val="Waste Management"/>
      <sheetName val="Analytics"/>
      <sheetName val="Tech Improvements"/>
      <sheetName val="Opt Improvements"/>
      <sheetName val="COO"/>
      <sheetName val="Procurement"/>
      <sheetName val="Total AG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Guidance"/>
      <sheetName val="1.Staff Rate Table "/>
      <sheetName val="2. OH &amp; Profit ECI"/>
      <sheetName val="3. Fee (SoR)"/>
      <sheetName val="4. Schedule of Rates (SoR)"/>
      <sheetName val="5.PC Pricing Adjustment"/>
      <sheetName val="Unlocked Price List"/>
      <sheetName val="Sheet1"/>
      <sheetName val="SoR Workings"/>
      <sheetName val="SRT Working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of Rates"/>
      <sheetName val="App A"/>
      <sheetName val="Version Control"/>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76"/>
  <sheetViews>
    <sheetView workbookViewId="0"/>
  </sheetViews>
  <sheetFormatPr defaultColWidth="9.140625" defaultRowHeight="15"/>
  <cols>
    <col min="1" max="1" width="7.42578125" style="4" customWidth="1"/>
    <col min="2" max="3" width="31" style="4" customWidth="1"/>
    <col min="4" max="4" width="10.85546875" style="4" customWidth="1"/>
    <col min="5" max="5" width="0.85546875" style="4" customWidth="1"/>
    <col min="6" max="6" width="13.42578125" style="4" customWidth="1"/>
    <col min="7" max="7" width="0.85546875" style="4" customWidth="1"/>
    <col min="8" max="12" width="13.140625" style="6" customWidth="1"/>
    <col min="13" max="16384" width="9.140625" style="4"/>
  </cols>
  <sheetData>
    <row r="1" spans="1:13" ht="17.850000000000001" customHeight="1">
      <c r="A1" s="1" t="s">
        <v>0</v>
      </c>
      <c r="B1" s="902" t="s">
        <v>1</v>
      </c>
      <c r="C1" s="902"/>
      <c r="D1" s="903"/>
      <c r="E1" s="903"/>
      <c r="F1" s="903"/>
      <c r="G1" s="903"/>
      <c r="H1" s="903"/>
      <c r="I1" s="903"/>
      <c r="J1" s="903"/>
      <c r="K1" s="904"/>
      <c r="L1" s="2"/>
      <c r="M1" s="3"/>
    </row>
    <row r="2" spans="1:13" ht="17.850000000000001" customHeight="1">
      <c r="A2" s="905" t="s">
        <v>2</v>
      </c>
      <c r="B2" s="906"/>
      <c r="C2" s="906"/>
      <c r="D2" s="906"/>
      <c r="E2" s="906"/>
      <c r="F2" s="906"/>
      <c r="G2" s="906"/>
      <c r="H2" s="906"/>
      <c r="I2" s="906"/>
      <c r="J2" s="906"/>
      <c r="K2" s="907"/>
      <c r="L2" s="5"/>
      <c r="M2" s="3"/>
    </row>
    <row r="3" spans="1:13" ht="17.850000000000001" customHeight="1">
      <c r="A3" s="908" t="s">
        <v>3</v>
      </c>
      <c r="B3" s="909"/>
      <c r="C3" s="909"/>
      <c r="D3" s="909"/>
      <c r="E3" s="909"/>
      <c r="F3" s="909"/>
      <c r="G3" s="909"/>
      <c r="H3" s="909"/>
      <c r="I3" s="909"/>
      <c r="J3" s="909"/>
      <c r="K3" s="910"/>
    </row>
    <row r="4" spans="1:13" ht="8.85" customHeight="1">
      <c r="A4" s="7"/>
      <c r="B4" s="8"/>
      <c r="C4" s="7"/>
      <c r="D4" s="7"/>
      <c r="E4" s="7"/>
      <c r="F4" s="7"/>
      <c r="G4" s="7"/>
      <c r="H4" s="7"/>
      <c r="I4" s="7"/>
      <c r="J4" s="7"/>
      <c r="K4" s="7"/>
    </row>
    <row r="5" spans="1:13" ht="47.45" customHeight="1">
      <c r="B5" s="9" t="s">
        <v>4</v>
      </c>
      <c r="C5" s="10"/>
      <c r="D5" s="901" t="s">
        <v>85</v>
      </c>
      <c r="E5" s="901"/>
      <c r="F5" s="901"/>
      <c r="G5" s="901"/>
      <c r="H5" s="901"/>
    </row>
    <row r="6" spans="1:13" ht="8.85" customHeight="1">
      <c r="A6" s="11"/>
      <c r="B6" s="11"/>
      <c r="C6" s="11"/>
      <c r="D6" s="11"/>
      <c r="E6" s="11"/>
      <c r="F6" s="11"/>
      <c r="G6" s="11"/>
      <c r="H6" s="12"/>
      <c r="I6" s="12"/>
      <c r="J6" s="12"/>
      <c r="K6" s="12"/>
      <c r="L6" s="12"/>
    </row>
    <row r="7" spans="1:13" ht="37.35" customHeight="1">
      <c r="A7" s="899" t="s">
        <v>5</v>
      </c>
      <c r="B7" s="899" t="s">
        <v>6</v>
      </c>
      <c r="C7" s="899" t="s">
        <v>86</v>
      </c>
      <c r="D7" s="899" t="s">
        <v>65</v>
      </c>
      <c r="E7" s="13"/>
      <c r="F7" s="911" t="s">
        <v>7</v>
      </c>
      <c r="G7" s="13"/>
      <c r="H7" s="913" t="s">
        <v>8</v>
      </c>
      <c r="I7" s="913"/>
      <c r="J7" s="913"/>
      <c r="K7" s="913"/>
      <c r="L7" s="913"/>
    </row>
    <row r="8" spans="1:13" ht="33.75" customHeight="1">
      <c r="A8" s="900"/>
      <c r="B8" s="900"/>
      <c r="C8" s="900"/>
      <c r="D8" s="900"/>
      <c r="E8" s="14"/>
      <c r="F8" s="912"/>
      <c r="G8" s="13"/>
      <c r="H8" s="15" t="s">
        <v>9</v>
      </c>
      <c r="I8" s="15" t="s">
        <v>10</v>
      </c>
      <c r="J8" s="15" t="s">
        <v>11</v>
      </c>
      <c r="K8" s="15" t="s">
        <v>12</v>
      </c>
      <c r="L8" s="15" t="s">
        <v>13</v>
      </c>
    </row>
    <row r="9" spans="1:13" ht="4.7" customHeight="1">
      <c r="A9" s="16"/>
      <c r="B9" s="16"/>
      <c r="C9" s="16"/>
      <c r="D9" s="16"/>
      <c r="E9" s="17"/>
      <c r="F9" s="16"/>
      <c r="G9" s="17"/>
      <c r="H9" s="18"/>
      <c r="I9" s="18"/>
      <c r="J9" s="18"/>
      <c r="K9" s="18"/>
      <c r="L9" s="18"/>
    </row>
    <row r="10" spans="1:13" ht="51">
      <c r="A10" s="21"/>
      <c r="B10" s="22" t="s">
        <v>14</v>
      </c>
      <c r="C10" s="23"/>
      <c r="D10" s="29" t="s">
        <v>37</v>
      </c>
      <c r="E10" s="19"/>
      <c r="F10" s="38"/>
      <c r="G10" s="20"/>
      <c r="H10" s="26"/>
      <c r="I10" s="27"/>
      <c r="J10" s="27"/>
      <c r="K10" s="27"/>
      <c r="L10" s="28"/>
    </row>
    <row r="11" spans="1:13" ht="51">
      <c r="A11" s="21"/>
      <c r="B11" s="22" t="s">
        <v>15</v>
      </c>
      <c r="C11" s="23"/>
      <c r="D11" s="29" t="s">
        <v>79</v>
      </c>
      <c r="E11" s="19"/>
      <c r="F11" s="38"/>
      <c r="G11" s="20"/>
      <c r="H11" s="26"/>
      <c r="I11" s="27"/>
      <c r="J11" s="27"/>
      <c r="K11" s="27"/>
      <c r="L11" s="28"/>
    </row>
    <row r="12" spans="1:13" ht="63.75">
      <c r="A12" s="21"/>
      <c r="B12" s="22" t="s">
        <v>16</v>
      </c>
      <c r="C12" s="23"/>
      <c r="D12" s="29"/>
      <c r="E12" s="19"/>
      <c r="F12" s="25"/>
      <c r="G12" s="20"/>
      <c r="H12" s="26"/>
      <c r="I12" s="27"/>
      <c r="J12" s="27"/>
      <c r="K12" s="27"/>
      <c r="L12" s="28"/>
    </row>
    <row r="13" spans="1:13">
      <c r="A13" s="21"/>
      <c r="B13" s="22"/>
      <c r="C13" s="4" t="s">
        <v>53</v>
      </c>
      <c r="D13" s="29" t="s">
        <v>66</v>
      </c>
      <c r="E13" s="19"/>
      <c r="F13" s="25">
        <f t="shared" ref="F13:F66" si="0">SUM(H13:L13)</f>
        <v>0</v>
      </c>
      <c r="G13" s="20"/>
      <c r="H13" s="26"/>
      <c r="I13" s="27"/>
      <c r="J13" s="27"/>
      <c r="K13" s="27"/>
      <c r="L13" s="28"/>
    </row>
    <row r="14" spans="1:13">
      <c r="A14" s="21"/>
      <c r="B14" s="22"/>
      <c r="C14" s="23" t="s">
        <v>54</v>
      </c>
      <c r="D14" s="29" t="s">
        <v>66</v>
      </c>
      <c r="E14" s="19"/>
      <c r="F14" s="25">
        <f t="shared" si="0"/>
        <v>0</v>
      </c>
      <c r="G14" s="20"/>
      <c r="H14" s="26"/>
      <c r="I14" s="27"/>
      <c r="J14" s="27"/>
      <c r="K14" s="27"/>
      <c r="L14" s="28"/>
    </row>
    <row r="15" spans="1:13">
      <c r="A15" s="21"/>
      <c r="B15" s="22"/>
      <c r="C15" s="23" t="s">
        <v>80</v>
      </c>
      <c r="D15" s="29" t="s">
        <v>43</v>
      </c>
      <c r="E15" s="19"/>
      <c r="F15" s="38"/>
      <c r="G15" s="20"/>
      <c r="H15" s="26"/>
      <c r="I15" s="27"/>
      <c r="J15" s="27"/>
      <c r="K15" s="27"/>
      <c r="L15" s="28"/>
    </row>
    <row r="16" spans="1:13">
      <c r="A16" s="21"/>
      <c r="B16" s="22"/>
      <c r="C16" s="23" t="s">
        <v>55</v>
      </c>
      <c r="D16" s="29" t="s">
        <v>66</v>
      </c>
      <c r="E16" s="19"/>
      <c r="F16" s="25">
        <f t="shared" si="0"/>
        <v>0</v>
      </c>
      <c r="G16" s="20"/>
      <c r="H16" s="26"/>
      <c r="I16" s="27"/>
      <c r="J16" s="27"/>
      <c r="K16" s="27"/>
      <c r="L16" s="28"/>
    </row>
    <row r="17" spans="1:12">
      <c r="A17" s="21"/>
      <c r="B17" s="22"/>
      <c r="C17" s="23" t="s">
        <v>56</v>
      </c>
      <c r="D17" s="29" t="s">
        <v>43</v>
      </c>
      <c r="E17" s="19"/>
      <c r="F17" s="38"/>
      <c r="G17" s="20"/>
      <c r="H17" s="26"/>
      <c r="I17" s="27"/>
      <c r="J17" s="27"/>
      <c r="K17" s="27"/>
      <c r="L17" s="28"/>
    </row>
    <row r="18" spans="1:12">
      <c r="A18" s="21"/>
      <c r="B18" s="22"/>
      <c r="C18" s="23" t="s">
        <v>57</v>
      </c>
      <c r="D18" s="29" t="s">
        <v>66</v>
      </c>
      <c r="E18" s="19"/>
      <c r="F18" s="25">
        <f t="shared" si="0"/>
        <v>0</v>
      </c>
      <c r="G18" s="20"/>
      <c r="H18" s="26"/>
      <c r="I18" s="27"/>
      <c r="J18" s="27"/>
      <c r="K18" s="27"/>
      <c r="L18" s="28"/>
    </row>
    <row r="19" spans="1:12">
      <c r="A19" s="21"/>
      <c r="B19" s="22"/>
      <c r="C19" s="23" t="s">
        <v>58</v>
      </c>
      <c r="D19" s="29" t="s">
        <v>43</v>
      </c>
      <c r="E19" s="19"/>
      <c r="F19" s="38"/>
      <c r="G19" s="20"/>
      <c r="H19" s="26"/>
      <c r="I19" s="27"/>
      <c r="J19" s="27"/>
      <c r="K19" s="27"/>
      <c r="L19" s="28"/>
    </row>
    <row r="20" spans="1:12">
      <c r="A20" s="21"/>
      <c r="B20" s="22"/>
      <c r="C20" s="23" t="s">
        <v>59</v>
      </c>
      <c r="D20" s="29" t="s">
        <v>66</v>
      </c>
      <c r="E20" s="19"/>
      <c r="F20" s="25">
        <f t="shared" si="0"/>
        <v>0</v>
      </c>
      <c r="G20" s="20"/>
      <c r="H20" s="26"/>
      <c r="I20" s="27"/>
      <c r="J20" s="27"/>
      <c r="K20" s="27"/>
      <c r="L20" s="28"/>
    </row>
    <row r="21" spans="1:12">
      <c r="A21" s="21"/>
      <c r="B21" s="22"/>
      <c r="C21" s="23" t="s">
        <v>60</v>
      </c>
      <c r="D21" s="29" t="s">
        <v>43</v>
      </c>
      <c r="E21" s="19"/>
      <c r="F21" s="38"/>
      <c r="G21" s="20"/>
      <c r="H21" s="26"/>
      <c r="I21" s="27"/>
      <c r="J21" s="27"/>
      <c r="K21" s="27"/>
      <c r="L21" s="28"/>
    </row>
    <row r="22" spans="1:12">
      <c r="A22" s="21"/>
      <c r="B22" s="22"/>
      <c r="C22" s="23" t="s">
        <v>61</v>
      </c>
      <c r="D22" s="29" t="s">
        <v>66</v>
      </c>
      <c r="E22" s="19"/>
      <c r="F22" s="25">
        <f t="shared" si="0"/>
        <v>0</v>
      </c>
      <c r="G22" s="20"/>
      <c r="H22" s="26"/>
      <c r="I22" s="27"/>
      <c r="J22" s="27"/>
      <c r="K22" s="27"/>
      <c r="L22" s="28"/>
    </row>
    <row r="23" spans="1:12">
      <c r="A23" s="21"/>
      <c r="B23" s="22"/>
      <c r="C23" s="23" t="s">
        <v>62</v>
      </c>
      <c r="D23" s="29" t="s">
        <v>66</v>
      </c>
      <c r="E23" s="19"/>
      <c r="F23" s="25">
        <f t="shared" si="0"/>
        <v>0</v>
      </c>
      <c r="G23" s="20"/>
      <c r="H23" s="26"/>
      <c r="I23" s="27"/>
      <c r="J23" s="27"/>
      <c r="K23" s="27"/>
      <c r="L23" s="28"/>
    </row>
    <row r="24" spans="1:12">
      <c r="A24" s="21"/>
      <c r="B24" s="22"/>
      <c r="C24" s="23" t="s">
        <v>63</v>
      </c>
      <c r="D24" s="29" t="s">
        <v>43</v>
      </c>
      <c r="E24" s="19"/>
      <c r="F24" s="38"/>
      <c r="G24" s="20"/>
      <c r="H24" s="26"/>
      <c r="I24" s="27"/>
      <c r="J24" s="27"/>
      <c r="K24" s="27"/>
      <c r="L24" s="28"/>
    </row>
    <row r="25" spans="1:12">
      <c r="A25" s="21"/>
      <c r="B25" s="22"/>
      <c r="C25" s="23" t="s">
        <v>64</v>
      </c>
      <c r="D25" s="29" t="s">
        <v>43</v>
      </c>
      <c r="E25" s="19"/>
      <c r="F25" s="38"/>
      <c r="G25" s="20"/>
      <c r="H25" s="26"/>
      <c r="I25" s="27"/>
      <c r="J25" s="27"/>
      <c r="K25" s="27"/>
      <c r="L25" s="28"/>
    </row>
    <row r="26" spans="1:12">
      <c r="A26" s="21"/>
      <c r="B26" s="22" t="s">
        <v>17</v>
      </c>
      <c r="C26" s="23"/>
      <c r="D26" s="29"/>
      <c r="E26" s="19"/>
      <c r="F26" s="25"/>
      <c r="G26" s="20"/>
      <c r="H26" s="26"/>
      <c r="I26" s="27"/>
      <c r="J26" s="27"/>
      <c r="K26" s="27"/>
      <c r="L26" s="28"/>
    </row>
    <row r="27" spans="1:12">
      <c r="A27" s="21"/>
      <c r="B27" s="22"/>
      <c r="C27" s="23" t="s">
        <v>32</v>
      </c>
      <c r="D27" s="29" t="s">
        <v>66</v>
      </c>
      <c r="E27" s="19"/>
      <c r="F27" s="25">
        <f t="shared" si="0"/>
        <v>0</v>
      </c>
      <c r="G27" s="20"/>
      <c r="H27" s="26"/>
      <c r="I27" s="27"/>
      <c r="J27" s="27"/>
      <c r="K27" s="27"/>
      <c r="L27" s="28"/>
    </row>
    <row r="28" spans="1:12">
      <c r="A28" s="21"/>
      <c r="B28" s="22"/>
      <c r="C28" s="23" t="s">
        <v>33</v>
      </c>
      <c r="D28" s="29" t="s">
        <v>66</v>
      </c>
      <c r="E28" s="19"/>
      <c r="F28" s="25">
        <f t="shared" si="0"/>
        <v>0</v>
      </c>
      <c r="G28" s="20"/>
      <c r="H28" s="26"/>
      <c r="I28" s="27"/>
      <c r="J28" s="27"/>
      <c r="K28" s="27"/>
      <c r="L28" s="28"/>
    </row>
    <row r="29" spans="1:12" ht="25.5">
      <c r="A29" s="21"/>
      <c r="B29" s="22"/>
      <c r="C29" s="23" t="s">
        <v>30</v>
      </c>
      <c r="D29" s="29" t="s">
        <v>66</v>
      </c>
      <c r="E29" s="19"/>
      <c r="F29" s="25">
        <f t="shared" si="0"/>
        <v>0</v>
      </c>
      <c r="G29" s="20"/>
      <c r="H29" s="26"/>
      <c r="I29" s="27"/>
      <c r="J29" s="27"/>
      <c r="K29" s="27"/>
      <c r="L29" s="28"/>
    </row>
    <row r="30" spans="1:12" ht="51">
      <c r="A30" s="21"/>
      <c r="B30" s="22"/>
      <c r="C30" s="23" t="s">
        <v>31</v>
      </c>
      <c r="D30" s="29" t="s">
        <v>66</v>
      </c>
      <c r="E30" s="19"/>
      <c r="F30" s="25">
        <f t="shared" si="0"/>
        <v>0</v>
      </c>
      <c r="G30" s="20"/>
      <c r="H30" s="26"/>
      <c r="I30" s="27"/>
      <c r="J30" s="27"/>
      <c r="K30" s="27"/>
      <c r="L30" s="28"/>
    </row>
    <row r="31" spans="1:12">
      <c r="A31" s="21"/>
      <c r="B31" s="22"/>
      <c r="C31" s="23" t="s">
        <v>34</v>
      </c>
      <c r="D31" s="29" t="s">
        <v>66</v>
      </c>
      <c r="E31" s="19"/>
      <c r="F31" s="25">
        <f t="shared" si="0"/>
        <v>0</v>
      </c>
      <c r="G31" s="20"/>
      <c r="H31" s="26"/>
      <c r="I31" s="27"/>
      <c r="J31" s="27"/>
      <c r="K31" s="27"/>
      <c r="L31" s="28"/>
    </row>
    <row r="32" spans="1:12">
      <c r="A32" s="21"/>
      <c r="B32" s="22"/>
      <c r="C32" s="23" t="s">
        <v>81</v>
      </c>
      <c r="D32" s="29" t="s">
        <v>66</v>
      </c>
      <c r="E32" s="19"/>
      <c r="F32" s="25">
        <f t="shared" si="0"/>
        <v>0</v>
      </c>
      <c r="G32" s="20"/>
      <c r="H32" s="26"/>
      <c r="I32" s="27"/>
      <c r="J32" s="27"/>
      <c r="K32" s="27"/>
      <c r="L32" s="28"/>
    </row>
    <row r="33" spans="1:12">
      <c r="A33" s="21"/>
      <c r="B33" s="22"/>
      <c r="C33" s="23" t="s">
        <v>35</v>
      </c>
      <c r="D33" s="29" t="s">
        <v>66</v>
      </c>
      <c r="E33" s="19"/>
      <c r="F33" s="25">
        <f t="shared" si="0"/>
        <v>0</v>
      </c>
      <c r="G33" s="20"/>
      <c r="H33" s="26"/>
      <c r="I33" s="27"/>
      <c r="J33" s="27"/>
      <c r="K33" s="27"/>
      <c r="L33" s="28"/>
    </row>
    <row r="34" spans="1:12">
      <c r="A34" s="21"/>
      <c r="B34" s="22"/>
      <c r="C34" s="23" t="s">
        <v>36</v>
      </c>
      <c r="D34" s="29" t="s">
        <v>66</v>
      </c>
      <c r="E34" s="19"/>
      <c r="F34" s="25">
        <f t="shared" si="0"/>
        <v>0</v>
      </c>
      <c r="G34" s="20"/>
      <c r="H34" s="26"/>
      <c r="I34" s="27"/>
      <c r="J34" s="27"/>
      <c r="K34" s="27"/>
      <c r="L34" s="28"/>
    </row>
    <row r="35" spans="1:12">
      <c r="A35" s="21"/>
      <c r="B35" s="22"/>
      <c r="C35" s="23" t="s">
        <v>67</v>
      </c>
      <c r="D35" s="29" t="s">
        <v>43</v>
      </c>
      <c r="E35" s="19"/>
      <c r="F35" s="38"/>
      <c r="G35" s="20"/>
      <c r="H35" s="26"/>
      <c r="I35" s="27"/>
      <c r="J35" s="27"/>
      <c r="K35" s="27"/>
      <c r="L35" s="28"/>
    </row>
    <row r="36" spans="1:12">
      <c r="A36" s="21"/>
      <c r="B36" s="22"/>
      <c r="C36" s="23" t="s">
        <v>68</v>
      </c>
      <c r="D36" s="29" t="s">
        <v>43</v>
      </c>
      <c r="E36" s="19"/>
      <c r="F36" s="38"/>
      <c r="G36" s="20"/>
      <c r="H36" s="26"/>
      <c r="I36" s="27"/>
      <c r="J36" s="27"/>
      <c r="K36" s="27"/>
      <c r="L36" s="28"/>
    </row>
    <row r="37" spans="1:12" ht="25.5">
      <c r="A37" s="21"/>
      <c r="B37" s="22" t="s">
        <v>18</v>
      </c>
      <c r="C37" s="23"/>
      <c r="D37" s="29" t="s">
        <v>37</v>
      </c>
      <c r="E37" s="19"/>
      <c r="F37" s="38"/>
      <c r="G37" s="20"/>
      <c r="H37" s="26"/>
      <c r="I37" s="27"/>
      <c r="J37" s="27"/>
      <c r="K37" s="27"/>
      <c r="L37" s="28"/>
    </row>
    <row r="38" spans="1:12">
      <c r="A38" s="21"/>
      <c r="B38" s="22" t="s">
        <v>19</v>
      </c>
      <c r="C38" s="23"/>
      <c r="D38" s="29" t="s">
        <v>37</v>
      </c>
      <c r="E38" s="19"/>
      <c r="F38" s="38"/>
      <c r="G38" s="20"/>
      <c r="H38" s="26"/>
      <c r="I38" s="27"/>
      <c r="J38" s="27"/>
      <c r="K38" s="27"/>
      <c r="L38" s="28"/>
    </row>
    <row r="39" spans="1:12">
      <c r="A39" s="21"/>
      <c r="B39" s="22" t="s">
        <v>20</v>
      </c>
      <c r="C39" s="23"/>
      <c r="D39" s="29"/>
      <c r="E39" s="19"/>
      <c r="F39" s="25"/>
      <c r="G39" s="20"/>
      <c r="H39" s="26"/>
      <c r="I39" s="27"/>
      <c r="J39" s="27"/>
      <c r="K39" s="27"/>
      <c r="L39" s="28"/>
    </row>
    <row r="40" spans="1:12" ht="38.25">
      <c r="A40" s="21"/>
      <c r="B40" s="22"/>
      <c r="C40" s="23" t="s">
        <v>38</v>
      </c>
      <c r="D40" s="29" t="s">
        <v>66</v>
      </c>
      <c r="E40" s="19"/>
      <c r="F40" s="25">
        <f t="shared" si="0"/>
        <v>0</v>
      </c>
      <c r="G40" s="20"/>
      <c r="H40" s="26"/>
      <c r="I40" s="27"/>
      <c r="J40" s="27"/>
      <c r="K40" s="27"/>
      <c r="L40" s="28"/>
    </row>
    <row r="41" spans="1:12">
      <c r="A41" s="21"/>
      <c r="B41" s="22"/>
      <c r="C41" s="23" t="s">
        <v>39</v>
      </c>
      <c r="D41" s="29" t="s">
        <v>66</v>
      </c>
      <c r="E41" s="19"/>
      <c r="F41" s="25">
        <f t="shared" si="0"/>
        <v>0</v>
      </c>
      <c r="G41" s="20"/>
      <c r="H41" s="26"/>
      <c r="I41" s="27"/>
      <c r="J41" s="27"/>
      <c r="K41" s="27"/>
      <c r="L41" s="28"/>
    </row>
    <row r="42" spans="1:12" ht="25.5">
      <c r="A42" s="21"/>
      <c r="B42" s="22"/>
      <c r="C42" s="23" t="s">
        <v>40</v>
      </c>
      <c r="D42" s="29" t="s">
        <v>66</v>
      </c>
      <c r="E42" s="19"/>
      <c r="F42" s="25">
        <f t="shared" si="0"/>
        <v>0</v>
      </c>
      <c r="G42" s="20"/>
      <c r="H42" s="26"/>
      <c r="I42" s="27"/>
      <c r="J42" s="27"/>
      <c r="K42" s="27"/>
      <c r="L42" s="28"/>
    </row>
    <row r="43" spans="1:12">
      <c r="A43" s="21"/>
      <c r="B43" s="22"/>
      <c r="C43" s="23" t="s">
        <v>41</v>
      </c>
      <c r="D43" s="29" t="s">
        <v>66</v>
      </c>
      <c r="E43" s="19"/>
      <c r="F43" s="25">
        <f t="shared" si="0"/>
        <v>0</v>
      </c>
      <c r="G43" s="20"/>
      <c r="H43" s="26"/>
      <c r="I43" s="27"/>
      <c r="J43" s="27"/>
      <c r="K43" s="27"/>
      <c r="L43" s="28"/>
    </row>
    <row r="44" spans="1:12" ht="25.5">
      <c r="A44" s="21"/>
      <c r="B44" s="22"/>
      <c r="C44" s="23" t="s">
        <v>82</v>
      </c>
      <c r="D44" s="29" t="s">
        <v>66</v>
      </c>
      <c r="E44" s="19"/>
      <c r="F44" s="25">
        <f t="shared" si="0"/>
        <v>0</v>
      </c>
      <c r="G44" s="20"/>
      <c r="H44" s="26"/>
      <c r="I44" s="27"/>
      <c r="J44" s="27"/>
      <c r="K44" s="27"/>
      <c r="L44" s="28"/>
    </row>
    <row r="45" spans="1:12">
      <c r="A45" s="21"/>
      <c r="B45" s="22"/>
      <c r="C45" s="23" t="s">
        <v>70</v>
      </c>
      <c r="D45" s="29" t="s">
        <v>43</v>
      </c>
      <c r="E45" s="19"/>
      <c r="F45" s="38"/>
      <c r="G45" s="20"/>
      <c r="H45" s="26"/>
      <c r="I45" s="27"/>
      <c r="J45" s="27"/>
      <c r="K45" s="27"/>
      <c r="L45" s="28"/>
    </row>
    <row r="46" spans="1:12" ht="25.5">
      <c r="A46" s="21"/>
      <c r="B46" s="22" t="s">
        <v>21</v>
      </c>
      <c r="C46" s="23"/>
      <c r="D46" s="29" t="s">
        <v>42</v>
      </c>
      <c r="E46" s="19"/>
      <c r="F46" s="38"/>
      <c r="G46" s="20"/>
      <c r="H46" s="26"/>
      <c r="I46" s="27"/>
      <c r="J46" s="27"/>
      <c r="K46" s="27"/>
      <c r="L46" s="28"/>
    </row>
    <row r="47" spans="1:12">
      <c r="A47" s="21"/>
      <c r="B47" s="22" t="s">
        <v>22</v>
      </c>
      <c r="C47" s="23"/>
      <c r="D47" s="29" t="s">
        <v>43</v>
      </c>
      <c r="E47" s="19"/>
      <c r="F47" s="38"/>
      <c r="G47" s="20"/>
      <c r="H47" s="26"/>
      <c r="I47" s="27"/>
      <c r="J47" s="27"/>
      <c r="K47" s="27"/>
      <c r="L47" s="28"/>
    </row>
    <row r="48" spans="1:12">
      <c r="A48" s="21"/>
      <c r="B48" s="22" t="s">
        <v>23</v>
      </c>
      <c r="C48" s="23"/>
      <c r="D48" s="29"/>
      <c r="E48" s="19"/>
      <c r="F48" s="25"/>
      <c r="G48" s="20"/>
      <c r="H48" s="26"/>
      <c r="I48" s="27"/>
      <c r="J48" s="27"/>
      <c r="K48" s="27"/>
      <c r="L48" s="28"/>
    </row>
    <row r="49" spans="1:12" ht="25.5">
      <c r="A49" s="21"/>
      <c r="B49" s="22"/>
      <c r="C49" s="23" t="s">
        <v>83</v>
      </c>
      <c r="D49" s="29" t="s">
        <v>66</v>
      </c>
      <c r="E49" s="19"/>
      <c r="F49" s="25">
        <f t="shared" si="0"/>
        <v>0</v>
      </c>
      <c r="G49" s="20"/>
      <c r="H49" s="26"/>
      <c r="I49" s="27"/>
      <c r="J49" s="27"/>
      <c r="K49" s="27"/>
      <c r="L49" s="28"/>
    </row>
    <row r="50" spans="1:12">
      <c r="A50" s="21"/>
      <c r="B50" s="22"/>
      <c r="C50" s="23" t="s">
        <v>77</v>
      </c>
      <c r="D50" s="29" t="s">
        <v>43</v>
      </c>
      <c r="E50" s="19"/>
      <c r="F50" s="38"/>
      <c r="G50" s="20"/>
      <c r="H50" s="26"/>
      <c r="I50" s="27"/>
      <c r="J50" s="27"/>
      <c r="K50" s="27"/>
      <c r="L50" s="28"/>
    </row>
    <row r="51" spans="1:12">
      <c r="A51" s="21"/>
      <c r="B51" s="22" t="s">
        <v>24</v>
      </c>
      <c r="C51" s="23"/>
      <c r="D51" s="29"/>
      <c r="E51" s="19"/>
      <c r="F51" s="25"/>
      <c r="G51" s="20"/>
      <c r="H51" s="26"/>
      <c r="I51" s="27"/>
      <c r="J51" s="27"/>
      <c r="K51" s="27"/>
      <c r="L51" s="28"/>
    </row>
    <row r="52" spans="1:12" ht="25.5">
      <c r="A52" s="21"/>
      <c r="B52" s="22"/>
      <c r="C52" s="23" t="s">
        <v>44</v>
      </c>
      <c r="D52" s="29" t="s">
        <v>66</v>
      </c>
      <c r="E52" s="19"/>
      <c r="F52" s="25">
        <f t="shared" si="0"/>
        <v>0</v>
      </c>
      <c r="G52" s="20"/>
      <c r="H52" s="26"/>
      <c r="I52" s="27"/>
      <c r="J52" s="27"/>
      <c r="K52" s="27"/>
      <c r="L52" s="28"/>
    </row>
    <row r="53" spans="1:12">
      <c r="A53" s="21"/>
      <c r="B53" s="22"/>
      <c r="C53" s="23" t="s">
        <v>45</v>
      </c>
      <c r="D53" s="29" t="s">
        <v>66</v>
      </c>
      <c r="E53" s="19"/>
      <c r="F53" s="25">
        <f t="shared" si="0"/>
        <v>0</v>
      </c>
      <c r="G53" s="20"/>
      <c r="H53" s="26"/>
      <c r="I53" s="27"/>
      <c r="J53" s="27"/>
      <c r="K53" s="27"/>
      <c r="L53" s="28"/>
    </row>
    <row r="54" spans="1:12">
      <c r="A54" s="21"/>
      <c r="B54" s="22"/>
      <c r="C54" s="23" t="s">
        <v>69</v>
      </c>
      <c r="D54" s="29" t="s">
        <v>43</v>
      </c>
      <c r="E54" s="19"/>
      <c r="F54" s="38"/>
      <c r="G54" s="20"/>
      <c r="H54" s="26"/>
      <c r="I54" s="27"/>
      <c r="J54" s="27"/>
      <c r="K54" s="27"/>
      <c r="L54" s="28"/>
    </row>
    <row r="55" spans="1:12">
      <c r="A55" s="21"/>
      <c r="B55" s="22" t="s">
        <v>25</v>
      </c>
      <c r="C55" s="23"/>
      <c r="D55" s="24"/>
      <c r="E55" s="19"/>
      <c r="F55" s="25"/>
      <c r="G55" s="20"/>
      <c r="H55" s="26"/>
      <c r="I55" s="27"/>
      <c r="J55" s="27"/>
      <c r="K55" s="27"/>
      <c r="L55" s="28"/>
    </row>
    <row r="56" spans="1:12">
      <c r="A56" s="21"/>
      <c r="B56" s="22"/>
      <c r="C56" s="23" t="s">
        <v>46</v>
      </c>
      <c r="D56" s="24" t="s">
        <v>66</v>
      </c>
      <c r="E56" s="19"/>
      <c r="F56" s="25">
        <f t="shared" si="0"/>
        <v>0</v>
      </c>
      <c r="G56" s="20"/>
      <c r="H56" s="26"/>
      <c r="I56" s="27"/>
      <c r="J56" s="27"/>
      <c r="K56" s="27"/>
      <c r="L56" s="28"/>
    </row>
    <row r="57" spans="1:12">
      <c r="A57" s="21"/>
      <c r="B57" s="22"/>
      <c r="C57" s="23" t="s">
        <v>47</v>
      </c>
      <c r="D57" s="24" t="s">
        <v>66</v>
      </c>
      <c r="E57" s="19"/>
      <c r="F57" s="25">
        <f t="shared" si="0"/>
        <v>0</v>
      </c>
      <c r="G57" s="20"/>
      <c r="H57" s="26"/>
      <c r="I57" s="27"/>
      <c r="J57" s="27"/>
      <c r="K57" s="27"/>
      <c r="L57" s="28"/>
    </row>
    <row r="58" spans="1:12" ht="25.5">
      <c r="A58" s="21"/>
      <c r="B58" s="22"/>
      <c r="C58" s="23" t="s">
        <v>48</v>
      </c>
      <c r="D58" s="24" t="s">
        <v>66</v>
      </c>
      <c r="E58" s="19"/>
      <c r="F58" s="25">
        <f t="shared" si="0"/>
        <v>0</v>
      </c>
      <c r="G58" s="20"/>
      <c r="H58" s="26"/>
      <c r="I58" s="27"/>
      <c r="J58" s="27"/>
      <c r="K58" s="27"/>
      <c r="L58" s="28"/>
    </row>
    <row r="59" spans="1:12" ht="25.5">
      <c r="A59" s="21"/>
      <c r="B59" s="22"/>
      <c r="C59" s="23" t="s">
        <v>49</v>
      </c>
      <c r="D59" s="24" t="s">
        <v>66</v>
      </c>
      <c r="E59" s="19"/>
      <c r="F59" s="25">
        <f t="shared" si="0"/>
        <v>0</v>
      </c>
      <c r="G59" s="20"/>
      <c r="H59" s="26"/>
      <c r="I59" s="27"/>
      <c r="J59" s="27"/>
      <c r="K59" s="27"/>
      <c r="L59" s="28"/>
    </row>
    <row r="60" spans="1:12" ht="25.5">
      <c r="A60" s="21"/>
      <c r="B60" s="22"/>
      <c r="C60" s="23" t="s">
        <v>76</v>
      </c>
      <c r="D60" s="24" t="s">
        <v>43</v>
      </c>
      <c r="E60" s="19"/>
      <c r="F60" s="38"/>
      <c r="G60" s="20"/>
      <c r="H60" s="26"/>
      <c r="I60" s="27"/>
      <c r="J60" s="27"/>
      <c r="K60" s="27"/>
      <c r="L60" s="28"/>
    </row>
    <row r="61" spans="1:12">
      <c r="A61" s="21"/>
      <c r="B61" s="22"/>
      <c r="C61" s="23" t="s">
        <v>77</v>
      </c>
      <c r="D61" s="24" t="s">
        <v>43</v>
      </c>
      <c r="E61" s="19"/>
      <c r="F61" s="38"/>
      <c r="G61" s="20"/>
      <c r="H61" s="26"/>
      <c r="I61" s="27"/>
      <c r="J61" s="27"/>
      <c r="K61" s="27"/>
      <c r="L61" s="28"/>
    </row>
    <row r="62" spans="1:12">
      <c r="A62" s="21"/>
      <c r="B62" s="22" t="s">
        <v>26</v>
      </c>
      <c r="C62" s="23"/>
      <c r="D62" s="24" t="s">
        <v>37</v>
      </c>
      <c r="E62" s="19"/>
      <c r="F62" s="38"/>
      <c r="G62" s="20"/>
      <c r="H62" s="26"/>
      <c r="I62" s="27"/>
      <c r="J62" s="27"/>
      <c r="K62" s="27"/>
      <c r="L62" s="28"/>
    </row>
    <row r="63" spans="1:12">
      <c r="A63" s="21"/>
      <c r="B63" s="22" t="s">
        <v>27</v>
      </c>
      <c r="C63" s="23"/>
      <c r="D63" s="24"/>
      <c r="E63" s="19"/>
      <c r="F63" s="25"/>
      <c r="G63" s="20"/>
      <c r="H63" s="26"/>
      <c r="I63" s="27"/>
      <c r="J63" s="27"/>
      <c r="K63" s="27"/>
      <c r="L63" s="28"/>
    </row>
    <row r="64" spans="1:12">
      <c r="A64" s="21"/>
      <c r="B64" s="22"/>
      <c r="C64" s="23" t="s">
        <v>50</v>
      </c>
      <c r="D64" s="24" t="s">
        <v>66</v>
      </c>
      <c r="E64" s="19"/>
      <c r="F64" s="25">
        <f t="shared" si="0"/>
        <v>0</v>
      </c>
      <c r="G64" s="20"/>
      <c r="H64" s="26"/>
      <c r="I64" s="27"/>
      <c r="J64" s="27"/>
      <c r="K64" s="27"/>
      <c r="L64" s="28"/>
    </row>
    <row r="65" spans="1:12">
      <c r="A65" s="21"/>
      <c r="B65" s="22"/>
      <c r="C65" s="23" t="s">
        <v>51</v>
      </c>
      <c r="D65" s="24" t="s">
        <v>66</v>
      </c>
      <c r="E65" s="19"/>
      <c r="F65" s="25">
        <f t="shared" si="0"/>
        <v>0</v>
      </c>
      <c r="G65" s="20"/>
      <c r="H65" s="26"/>
      <c r="I65" s="27"/>
      <c r="J65" s="27"/>
      <c r="K65" s="27"/>
      <c r="L65" s="28"/>
    </row>
    <row r="66" spans="1:12">
      <c r="A66" s="21"/>
      <c r="B66" s="22"/>
      <c r="C66" s="23" t="s">
        <v>52</v>
      </c>
      <c r="D66" s="24" t="s">
        <v>66</v>
      </c>
      <c r="E66" s="19"/>
      <c r="F66" s="25">
        <f t="shared" si="0"/>
        <v>0</v>
      </c>
      <c r="G66" s="20"/>
      <c r="H66" s="26"/>
      <c r="I66" s="27"/>
      <c r="J66" s="27"/>
      <c r="K66" s="27"/>
      <c r="L66" s="28"/>
    </row>
    <row r="67" spans="1:12" ht="25.5">
      <c r="A67" s="21"/>
      <c r="B67" s="22"/>
      <c r="C67" s="23" t="s">
        <v>78</v>
      </c>
      <c r="D67" s="24" t="s">
        <v>43</v>
      </c>
      <c r="E67" s="19"/>
      <c r="F67" s="38"/>
      <c r="G67" s="20"/>
      <c r="H67" s="26"/>
      <c r="I67" s="27"/>
      <c r="J67" s="27"/>
      <c r="K67" s="27"/>
      <c r="L67" s="28"/>
    </row>
    <row r="68" spans="1:12">
      <c r="A68" s="21"/>
      <c r="B68" s="22" t="s">
        <v>28</v>
      </c>
      <c r="C68" s="23"/>
      <c r="D68" s="24" t="s">
        <v>37</v>
      </c>
      <c r="E68" s="19"/>
      <c r="F68" s="38"/>
      <c r="G68" s="20"/>
      <c r="H68" s="26"/>
      <c r="I68" s="27"/>
      <c r="J68" s="27"/>
      <c r="K68" s="27"/>
      <c r="L68" s="28"/>
    </row>
    <row r="69" spans="1:12">
      <c r="A69" s="21"/>
      <c r="B69" s="22" t="s">
        <v>71</v>
      </c>
      <c r="C69" s="23"/>
      <c r="D69" s="24"/>
      <c r="E69" s="19"/>
      <c r="F69" s="25"/>
      <c r="G69" s="20"/>
      <c r="H69" s="26"/>
      <c r="I69" s="27"/>
      <c r="J69" s="27"/>
      <c r="K69" s="27"/>
      <c r="L69" s="28"/>
    </row>
    <row r="70" spans="1:12">
      <c r="A70" s="21"/>
      <c r="B70" s="22"/>
      <c r="C70" s="23" t="s">
        <v>72</v>
      </c>
      <c r="D70" s="24" t="s">
        <v>66</v>
      </c>
      <c r="E70" s="19"/>
      <c r="F70" s="25">
        <f>SUM(H70:L70)</f>
        <v>0</v>
      </c>
      <c r="G70" s="20"/>
      <c r="H70" s="26"/>
      <c r="I70" s="27"/>
      <c r="J70" s="27"/>
      <c r="K70" s="27"/>
      <c r="L70" s="28"/>
    </row>
    <row r="71" spans="1:12">
      <c r="A71" s="21"/>
      <c r="B71" s="22"/>
      <c r="C71" s="23" t="s">
        <v>73</v>
      </c>
      <c r="D71" s="24" t="s">
        <v>66</v>
      </c>
      <c r="E71" s="19"/>
      <c r="F71" s="25">
        <f>SUM(H71:L71)</f>
        <v>0</v>
      </c>
      <c r="G71" s="20"/>
      <c r="H71" s="26"/>
      <c r="I71" s="27"/>
      <c r="J71" s="27"/>
      <c r="K71" s="27"/>
      <c r="L71" s="28"/>
    </row>
    <row r="72" spans="1:12">
      <c r="A72" s="21"/>
      <c r="B72" s="22"/>
      <c r="C72" s="23" t="s">
        <v>84</v>
      </c>
      <c r="D72" s="24" t="s">
        <v>66</v>
      </c>
      <c r="E72" s="19"/>
      <c r="F72" s="25">
        <f>SUM(H72:L72)</f>
        <v>0</v>
      </c>
      <c r="G72" s="20"/>
      <c r="H72" s="26"/>
      <c r="I72" s="27"/>
      <c r="J72" s="27"/>
      <c r="K72" s="27"/>
      <c r="L72" s="28"/>
    </row>
    <row r="73" spans="1:12">
      <c r="A73" s="21"/>
      <c r="B73" s="22"/>
      <c r="C73" s="23" t="s">
        <v>74</v>
      </c>
      <c r="D73" s="24" t="s">
        <v>66</v>
      </c>
      <c r="E73" s="19"/>
      <c r="F73" s="25">
        <f>SUM(H73:L73)</f>
        <v>0</v>
      </c>
      <c r="G73" s="20"/>
      <c r="H73" s="26"/>
      <c r="I73" s="27"/>
      <c r="J73" s="27"/>
      <c r="K73" s="27"/>
      <c r="L73" s="28"/>
    </row>
    <row r="74" spans="1:12">
      <c r="A74" s="21"/>
      <c r="B74" s="22"/>
      <c r="C74" s="23" t="s">
        <v>75</v>
      </c>
      <c r="D74" s="24" t="s">
        <v>66</v>
      </c>
      <c r="E74" s="19"/>
      <c r="F74" s="25">
        <f>SUM(H74:L74)</f>
        <v>0</v>
      </c>
      <c r="G74" s="20"/>
      <c r="H74" s="26"/>
      <c r="I74" s="27"/>
      <c r="J74" s="27"/>
      <c r="K74" s="27"/>
      <c r="L74" s="28"/>
    </row>
    <row r="75" spans="1:12">
      <c r="A75" s="21"/>
      <c r="B75" s="22"/>
      <c r="C75" s="23"/>
      <c r="D75" s="24"/>
      <c r="E75" s="19"/>
      <c r="F75" s="25"/>
      <c r="G75" s="20"/>
      <c r="H75" s="26"/>
      <c r="I75" s="27"/>
      <c r="J75" s="27"/>
      <c r="K75" s="27"/>
      <c r="L75" s="28"/>
    </row>
    <row r="76" spans="1:12">
      <c r="A76" s="30"/>
      <c r="B76" s="31" t="s">
        <v>29</v>
      </c>
      <c r="C76" s="32"/>
      <c r="D76" s="33"/>
      <c r="E76" s="19"/>
      <c r="F76" s="34">
        <f>SUM(F10:F75)</f>
        <v>0</v>
      </c>
      <c r="G76" s="20"/>
      <c r="H76" s="35">
        <f>SUM(H10:H75)</f>
        <v>0</v>
      </c>
      <c r="I76" s="36">
        <f>SUM(I10:I75)</f>
        <v>0</v>
      </c>
      <c r="J76" s="36">
        <f>SUM(J10:J75)</f>
        <v>0</v>
      </c>
      <c r="K76" s="36">
        <f>SUM(K10:K75)</f>
        <v>0</v>
      </c>
      <c r="L76" s="37">
        <f>SUM(L10:L75)</f>
        <v>0</v>
      </c>
    </row>
  </sheetData>
  <mergeCells count="10">
    <mergeCell ref="C7:C8"/>
    <mergeCell ref="D5:H5"/>
    <mergeCell ref="B1:K1"/>
    <mergeCell ref="A2:K2"/>
    <mergeCell ref="A3:K3"/>
    <mergeCell ref="A7:A8"/>
    <mergeCell ref="B7:B8"/>
    <mergeCell ref="D7:D8"/>
    <mergeCell ref="F7:F8"/>
    <mergeCell ref="H7:L7"/>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203"/>
  <sheetViews>
    <sheetView topLeftCell="A51" zoomScale="50" zoomScaleNormal="50" workbookViewId="0">
      <selection activeCell="C18" sqref="C18"/>
    </sheetView>
  </sheetViews>
  <sheetFormatPr defaultColWidth="9.140625" defaultRowHeight="18"/>
  <cols>
    <col min="1" max="1" width="23.5703125" style="141" customWidth="1"/>
    <col min="2" max="2" width="10" style="136" bestFit="1" customWidth="1"/>
    <col min="3" max="3" width="12.5703125" style="136" customWidth="1"/>
    <col min="4" max="4" width="29.140625" style="136" customWidth="1"/>
    <col min="5" max="5" width="33.5703125" style="135" customWidth="1"/>
    <col min="6" max="6" width="67.42578125" style="776" customWidth="1"/>
    <col min="7" max="7" width="45.5703125" style="138" bestFit="1" customWidth="1"/>
    <col min="8" max="19" width="20.5703125" style="138" customWidth="1"/>
    <col min="20" max="20" width="23.5703125" style="138" customWidth="1"/>
    <col min="21" max="21" width="9.140625" style="175"/>
    <col min="22" max="30" width="26.5703125" style="139" customWidth="1"/>
    <col min="31" max="31" width="33.42578125" style="139" customWidth="1"/>
    <col min="32" max="40" width="26.5703125" style="139" customWidth="1"/>
    <col min="41" max="41" width="33.5703125" style="139" customWidth="1"/>
    <col min="42" max="50" width="26.5703125" style="139" customWidth="1"/>
    <col min="51" max="51" width="33.5703125" style="139" customWidth="1"/>
    <col min="52" max="60" width="26.5703125" style="139" customWidth="1"/>
    <col min="61" max="61" width="33.5703125" style="139" customWidth="1"/>
    <col min="62" max="70" width="26.5703125" style="139" customWidth="1"/>
    <col min="71" max="71" width="33.5703125" style="139" customWidth="1"/>
    <col min="72" max="80" width="26.5703125" style="139" customWidth="1"/>
    <col min="81" max="81" width="33.5703125" style="139" customWidth="1"/>
    <col min="82" max="90" width="26.5703125" style="139" customWidth="1"/>
    <col min="91" max="91" width="33.5703125" style="139" customWidth="1"/>
    <col min="92" max="100" width="26.5703125" style="139" customWidth="1"/>
    <col min="101" max="101" width="33.5703125" style="139" customWidth="1"/>
    <col min="102" max="110" width="26.5703125" style="139" customWidth="1"/>
    <col min="111" max="111" width="33.5703125" style="139" customWidth="1"/>
    <col min="112" max="120" width="26.5703125" style="139" customWidth="1"/>
    <col min="121" max="121" width="33.5703125" style="139" customWidth="1"/>
    <col min="122" max="130" width="26.5703125" style="139" customWidth="1"/>
    <col min="131" max="131" width="33.5703125" style="139" customWidth="1"/>
    <col min="132" max="140" width="26.5703125" style="139" customWidth="1"/>
    <col min="141" max="141" width="33.5703125" style="139" customWidth="1"/>
    <col min="142" max="16384" width="9.140625" style="135"/>
  </cols>
  <sheetData>
    <row r="1" spans="1:146" ht="113.25" customHeight="1" thickBot="1">
      <c r="A1" s="1007" t="s">
        <v>275</v>
      </c>
      <c r="B1" s="1007"/>
      <c r="C1" s="1007"/>
      <c r="D1" s="1007"/>
      <c r="E1" s="1007"/>
      <c r="F1" s="1007"/>
      <c r="G1" s="1007"/>
      <c r="H1" s="1007"/>
      <c r="I1" s="1007"/>
      <c r="J1" s="1007"/>
      <c r="K1" s="1007"/>
      <c r="L1" s="1007"/>
      <c r="M1" s="1007"/>
      <c r="N1" s="1007"/>
      <c r="O1" s="1007"/>
      <c r="P1" s="1007"/>
      <c r="Q1" s="1007"/>
      <c r="R1" s="1007"/>
      <c r="S1" s="1007"/>
      <c r="T1" s="1007"/>
      <c r="U1" s="174"/>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4"/>
      <c r="EM1" s="134"/>
      <c r="EN1" s="134"/>
      <c r="EO1" s="134"/>
      <c r="EP1" s="134"/>
    </row>
    <row r="2" spans="1:146" ht="113.25" hidden="1" customHeight="1">
      <c r="A2" s="674"/>
      <c r="B2" s="674"/>
      <c r="C2" s="674"/>
      <c r="D2" s="674"/>
      <c r="E2" s="674"/>
      <c r="F2" s="771"/>
      <c r="G2" s="674"/>
      <c r="H2" s="674"/>
      <c r="I2" s="674"/>
      <c r="J2" s="674"/>
      <c r="K2" s="674"/>
      <c r="L2" s="674"/>
      <c r="M2" s="674"/>
      <c r="N2" s="674"/>
      <c r="O2" s="674"/>
      <c r="P2" s="674"/>
      <c r="Q2" s="674"/>
      <c r="R2" s="674"/>
      <c r="S2" s="674"/>
      <c r="T2" s="674"/>
      <c r="U2" s="174"/>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4"/>
      <c r="EM2" s="134"/>
      <c r="EN2" s="134"/>
      <c r="EO2" s="134"/>
      <c r="EP2" s="134"/>
    </row>
    <row r="3" spans="1:146" ht="18.75" hidden="1" thickBot="1">
      <c r="A3" s="854">
        <f>'Year 2'!$A$3+1</f>
        <v>2023</v>
      </c>
      <c r="G3" s="137"/>
    </row>
    <row r="4" spans="1:146" ht="22.7" customHeight="1">
      <c r="A4" s="1008" t="s">
        <v>483</v>
      </c>
      <c r="B4" s="1011" t="s">
        <v>259</v>
      </c>
      <c r="C4" s="1011"/>
      <c r="D4" s="1012" t="s">
        <v>274</v>
      </c>
      <c r="E4" s="1012"/>
      <c r="F4" s="1012"/>
      <c r="G4" s="1013" t="s">
        <v>289</v>
      </c>
      <c r="H4" s="1014" t="str">
        <f ca="1">MID(CELL("filename",A1),FIND("]",CELL("filename",A1))+1,255)</f>
        <v>Year 3</v>
      </c>
      <c r="I4" s="1015"/>
      <c r="J4" s="1015"/>
      <c r="K4" s="1015"/>
      <c r="L4" s="1015"/>
      <c r="M4" s="1015"/>
      <c r="N4" s="1015"/>
      <c r="O4" s="1015"/>
      <c r="P4" s="1015"/>
      <c r="Q4" s="1015"/>
      <c r="R4" s="1015"/>
      <c r="S4" s="1015"/>
      <c r="T4" s="1016"/>
      <c r="V4" s="995" t="str">
        <f>CONCATENATE($H$7," ",$A$3)</f>
        <v>June 2023</v>
      </c>
      <c r="W4" s="996"/>
      <c r="X4" s="996"/>
      <c r="Y4" s="996"/>
      <c r="Z4" s="996"/>
      <c r="AA4" s="996"/>
      <c r="AB4" s="996"/>
      <c r="AC4" s="996"/>
      <c r="AD4" s="996"/>
      <c r="AE4" s="997"/>
      <c r="AF4" s="995" t="str">
        <f>CONCATENATE($I$7," ",$A$3)</f>
        <v>July 2023</v>
      </c>
      <c r="AG4" s="996"/>
      <c r="AH4" s="996"/>
      <c r="AI4" s="996"/>
      <c r="AJ4" s="996"/>
      <c r="AK4" s="996"/>
      <c r="AL4" s="996"/>
      <c r="AM4" s="996"/>
      <c r="AN4" s="996"/>
      <c r="AO4" s="997"/>
      <c r="AP4" s="995" t="str">
        <f>CONCATENATE($J$7," ",$A$3)</f>
        <v>August 2023</v>
      </c>
      <c r="AQ4" s="996"/>
      <c r="AR4" s="996"/>
      <c r="AS4" s="996"/>
      <c r="AT4" s="996"/>
      <c r="AU4" s="996"/>
      <c r="AV4" s="996"/>
      <c r="AW4" s="996"/>
      <c r="AX4" s="996"/>
      <c r="AY4" s="997"/>
      <c r="AZ4" s="995" t="str">
        <f>CONCATENATE($K$7," ",$A$3)</f>
        <v>September 2023</v>
      </c>
      <c r="BA4" s="996"/>
      <c r="BB4" s="996"/>
      <c r="BC4" s="996"/>
      <c r="BD4" s="996"/>
      <c r="BE4" s="996"/>
      <c r="BF4" s="996"/>
      <c r="BG4" s="996"/>
      <c r="BH4" s="996"/>
      <c r="BI4" s="997"/>
      <c r="BJ4" s="995" t="str">
        <f>CONCATENATE($L$7," ",$A$3)</f>
        <v>October 2023</v>
      </c>
      <c r="BK4" s="996"/>
      <c r="BL4" s="996"/>
      <c r="BM4" s="996"/>
      <c r="BN4" s="996"/>
      <c r="BO4" s="996"/>
      <c r="BP4" s="996"/>
      <c r="BQ4" s="996"/>
      <c r="BR4" s="996"/>
      <c r="BS4" s="997"/>
      <c r="BT4" s="995" t="str">
        <f>CONCATENATE($M$7," ",$A$3)</f>
        <v>November 2023</v>
      </c>
      <c r="BU4" s="996"/>
      <c r="BV4" s="996"/>
      <c r="BW4" s="996"/>
      <c r="BX4" s="996"/>
      <c r="BY4" s="996"/>
      <c r="BZ4" s="996"/>
      <c r="CA4" s="996"/>
      <c r="CB4" s="996"/>
      <c r="CC4" s="997"/>
      <c r="CD4" s="995" t="str">
        <f>CONCATENATE($N$7," ",$A$3)</f>
        <v>December 2023</v>
      </c>
      <c r="CE4" s="996"/>
      <c r="CF4" s="996"/>
      <c r="CG4" s="996"/>
      <c r="CH4" s="996"/>
      <c r="CI4" s="996"/>
      <c r="CJ4" s="996"/>
      <c r="CK4" s="996"/>
      <c r="CL4" s="996"/>
      <c r="CM4" s="997"/>
      <c r="CN4" s="995" t="str">
        <f>CONCATENATE($O$7," ",$A$3+1)</f>
        <v>January 2024</v>
      </c>
      <c r="CO4" s="996"/>
      <c r="CP4" s="996"/>
      <c r="CQ4" s="996"/>
      <c r="CR4" s="996"/>
      <c r="CS4" s="996"/>
      <c r="CT4" s="996"/>
      <c r="CU4" s="996"/>
      <c r="CV4" s="996"/>
      <c r="CW4" s="997"/>
      <c r="CX4" s="995" t="str">
        <f>CONCATENATE($P$7," ",$A$3+1)</f>
        <v>February 2024</v>
      </c>
      <c r="CY4" s="996"/>
      <c r="CZ4" s="996"/>
      <c r="DA4" s="996"/>
      <c r="DB4" s="996"/>
      <c r="DC4" s="996"/>
      <c r="DD4" s="996"/>
      <c r="DE4" s="996"/>
      <c r="DF4" s="996"/>
      <c r="DG4" s="997"/>
      <c r="DH4" s="995" t="str">
        <f>CONCATENATE($Q$7," ",$A$3+1)</f>
        <v>March 2024</v>
      </c>
      <c r="DI4" s="996"/>
      <c r="DJ4" s="996"/>
      <c r="DK4" s="996"/>
      <c r="DL4" s="996"/>
      <c r="DM4" s="996"/>
      <c r="DN4" s="996"/>
      <c r="DO4" s="996"/>
      <c r="DP4" s="996"/>
      <c r="DQ4" s="997"/>
      <c r="DR4" s="995" t="str">
        <f>CONCATENATE($R$7," ",$A$3+1)</f>
        <v>April 2024</v>
      </c>
      <c r="DS4" s="996"/>
      <c r="DT4" s="996"/>
      <c r="DU4" s="996"/>
      <c r="DV4" s="996"/>
      <c r="DW4" s="996"/>
      <c r="DX4" s="996"/>
      <c r="DY4" s="996"/>
      <c r="DZ4" s="996"/>
      <c r="EA4" s="997"/>
      <c r="EB4" s="995" t="str">
        <f>CONCATENATE($S$7," ",$A$3+1)</f>
        <v>May 2024</v>
      </c>
      <c r="EC4" s="996"/>
      <c r="ED4" s="996"/>
      <c r="EE4" s="996"/>
      <c r="EF4" s="996"/>
      <c r="EG4" s="996"/>
      <c r="EH4" s="996"/>
      <c r="EI4" s="996"/>
      <c r="EJ4" s="996"/>
      <c r="EK4" s="997"/>
    </row>
    <row r="5" spans="1:146" ht="22.7" customHeight="1" thickBot="1">
      <c r="A5" s="1009"/>
      <c r="B5" s="1001"/>
      <c r="C5" s="1001"/>
      <c r="D5" s="1003"/>
      <c r="E5" s="1003"/>
      <c r="F5" s="1003"/>
      <c r="G5" s="1005"/>
      <c r="H5" s="1017"/>
      <c r="I5" s="1018"/>
      <c r="J5" s="1018"/>
      <c r="K5" s="1018"/>
      <c r="L5" s="1018"/>
      <c r="M5" s="1018"/>
      <c r="N5" s="1018"/>
      <c r="O5" s="1018"/>
      <c r="P5" s="1018"/>
      <c r="Q5" s="1018"/>
      <c r="R5" s="1018"/>
      <c r="S5" s="1018"/>
      <c r="T5" s="1019"/>
      <c r="V5" s="998"/>
      <c r="W5" s="999"/>
      <c r="X5" s="999"/>
      <c r="Y5" s="999"/>
      <c r="Z5" s="999"/>
      <c r="AA5" s="999"/>
      <c r="AB5" s="999"/>
      <c r="AC5" s="999"/>
      <c r="AD5" s="999"/>
      <c r="AE5" s="1000"/>
      <c r="AF5" s="998"/>
      <c r="AG5" s="999"/>
      <c r="AH5" s="999"/>
      <c r="AI5" s="999"/>
      <c r="AJ5" s="999"/>
      <c r="AK5" s="999"/>
      <c r="AL5" s="999"/>
      <c r="AM5" s="999"/>
      <c r="AN5" s="999"/>
      <c r="AO5" s="1000"/>
      <c r="AP5" s="998"/>
      <c r="AQ5" s="999"/>
      <c r="AR5" s="999"/>
      <c r="AS5" s="999"/>
      <c r="AT5" s="999"/>
      <c r="AU5" s="999"/>
      <c r="AV5" s="999"/>
      <c r="AW5" s="999"/>
      <c r="AX5" s="999"/>
      <c r="AY5" s="1000"/>
      <c r="AZ5" s="998"/>
      <c r="BA5" s="999"/>
      <c r="BB5" s="999"/>
      <c r="BC5" s="999"/>
      <c r="BD5" s="999"/>
      <c r="BE5" s="999"/>
      <c r="BF5" s="999"/>
      <c r="BG5" s="999"/>
      <c r="BH5" s="999"/>
      <c r="BI5" s="1000"/>
      <c r="BJ5" s="998"/>
      <c r="BK5" s="999"/>
      <c r="BL5" s="999"/>
      <c r="BM5" s="999"/>
      <c r="BN5" s="999"/>
      <c r="BO5" s="999"/>
      <c r="BP5" s="999"/>
      <c r="BQ5" s="999"/>
      <c r="BR5" s="999"/>
      <c r="BS5" s="1000"/>
      <c r="BT5" s="998"/>
      <c r="BU5" s="999"/>
      <c r="BV5" s="999"/>
      <c r="BW5" s="999"/>
      <c r="BX5" s="999"/>
      <c r="BY5" s="999"/>
      <c r="BZ5" s="999"/>
      <c r="CA5" s="999"/>
      <c r="CB5" s="999"/>
      <c r="CC5" s="1000"/>
      <c r="CD5" s="998"/>
      <c r="CE5" s="999"/>
      <c r="CF5" s="999"/>
      <c r="CG5" s="999"/>
      <c r="CH5" s="999"/>
      <c r="CI5" s="999"/>
      <c r="CJ5" s="999"/>
      <c r="CK5" s="999"/>
      <c r="CL5" s="999"/>
      <c r="CM5" s="1000"/>
      <c r="CN5" s="998"/>
      <c r="CO5" s="999"/>
      <c r="CP5" s="999"/>
      <c r="CQ5" s="999"/>
      <c r="CR5" s="999"/>
      <c r="CS5" s="999"/>
      <c r="CT5" s="999"/>
      <c r="CU5" s="999"/>
      <c r="CV5" s="999"/>
      <c r="CW5" s="1000"/>
      <c r="CX5" s="998"/>
      <c r="CY5" s="999"/>
      <c r="CZ5" s="999"/>
      <c r="DA5" s="999"/>
      <c r="DB5" s="999"/>
      <c r="DC5" s="999"/>
      <c r="DD5" s="999"/>
      <c r="DE5" s="999"/>
      <c r="DF5" s="999"/>
      <c r="DG5" s="1000"/>
      <c r="DH5" s="998"/>
      <c r="DI5" s="999"/>
      <c r="DJ5" s="999"/>
      <c r="DK5" s="999"/>
      <c r="DL5" s="999"/>
      <c r="DM5" s="999"/>
      <c r="DN5" s="999"/>
      <c r="DO5" s="999"/>
      <c r="DP5" s="999"/>
      <c r="DQ5" s="1000"/>
      <c r="DR5" s="998"/>
      <c r="DS5" s="999"/>
      <c r="DT5" s="999"/>
      <c r="DU5" s="999"/>
      <c r="DV5" s="999"/>
      <c r="DW5" s="999"/>
      <c r="DX5" s="999"/>
      <c r="DY5" s="999"/>
      <c r="DZ5" s="999"/>
      <c r="EA5" s="1000"/>
      <c r="EB5" s="998"/>
      <c r="EC5" s="999"/>
      <c r="ED5" s="999"/>
      <c r="EE5" s="999"/>
      <c r="EF5" s="999"/>
      <c r="EG5" s="999"/>
      <c r="EH5" s="999"/>
      <c r="EI5" s="999"/>
      <c r="EJ5" s="999"/>
      <c r="EK5" s="1000"/>
    </row>
    <row r="6" spans="1:146" ht="46.5" customHeight="1">
      <c r="A6" s="1009"/>
      <c r="B6" s="1001"/>
      <c r="C6" s="1001"/>
      <c r="D6" s="1001" t="s">
        <v>278</v>
      </c>
      <c r="E6" s="1003" t="s">
        <v>227</v>
      </c>
      <c r="F6" s="1003" t="s">
        <v>279</v>
      </c>
      <c r="G6" s="1005" t="str">
        <f>Summary!G6</f>
        <v>Schedule Reference
(Refer to Cost Reimbursable Table in the Price List)</v>
      </c>
      <c r="H6" s="841">
        <f>$A$3</f>
        <v>2023</v>
      </c>
      <c r="I6" s="842">
        <f t="shared" ref="I6" si="0">$A$3</f>
        <v>2023</v>
      </c>
      <c r="J6" s="842">
        <f>$A$3</f>
        <v>2023</v>
      </c>
      <c r="K6" s="842">
        <f>$A$3</f>
        <v>2023</v>
      </c>
      <c r="L6" s="842">
        <f>$A$3</f>
        <v>2023</v>
      </c>
      <c r="M6" s="842">
        <f>$A$3</f>
        <v>2023</v>
      </c>
      <c r="N6" s="842">
        <f>$A$3</f>
        <v>2023</v>
      </c>
      <c r="O6" s="842">
        <f t="shared" ref="O6:S6" si="1">$A$3+1</f>
        <v>2024</v>
      </c>
      <c r="P6" s="842">
        <f t="shared" si="1"/>
        <v>2024</v>
      </c>
      <c r="Q6" s="842">
        <f t="shared" si="1"/>
        <v>2024</v>
      </c>
      <c r="R6" s="842">
        <f t="shared" si="1"/>
        <v>2024</v>
      </c>
      <c r="S6" s="842">
        <f t="shared" si="1"/>
        <v>2024</v>
      </c>
      <c r="T6" s="186"/>
      <c r="V6" s="269" t="s">
        <v>435</v>
      </c>
      <c r="W6" s="270" t="s">
        <v>435</v>
      </c>
      <c r="X6" s="270" t="s">
        <v>435</v>
      </c>
      <c r="Y6" s="270" t="s">
        <v>436</v>
      </c>
      <c r="Z6" s="270" t="s">
        <v>437</v>
      </c>
      <c r="AA6" s="270" t="s">
        <v>437</v>
      </c>
      <c r="AB6" s="270" t="s">
        <v>438</v>
      </c>
      <c r="AC6" s="270" t="s">
        <v>439</v>
      </c>
      <c r="AD6" s="670" t="s">
        <v>420</v>
      </c>
      <c r="AE6" s="271" t="s">
        <v>427</v>
      </c>
      <c r="AF6" s="269" t="s">
        <v>435</v>
      </c>
      <c r="AG6" s="270" t="s">
        <v>435</v>
      </c>
      <c r="AH6" s="270" t="s">
        <v>435</v>
      </c>
      <c r="AI6" s="270" t="s">
        <v>436</v>
      </c>
      <c r="AJ6" s="270" t="s">
        <v>437</v>
      </c>
      <c r="AK6" s="270" t="s">
        <v>437</v>
      </c>
      <c r="AL6" s="270" t="s">
        <v>438</v>
      </c>
      <c r="AM6" s="270" t="s">
        <v>439</v>
      </c>
      <c r="AN6" s="670" t="s">
        <v>420</v>
      </c>
      <c r="AO6" s="271" t="s">
        <v>427</v>
      </c>
      <c r="AP6" s="269" t="s">
        <v>435</v>
      </c>
      <c r="AQ6" s="270" t="s">
        <v>435</v>
      </c>
      <c r="AR6" s="270" t="s">
        <v>435</v>
      </c>
      <c r="AS6" s="270" t="s">
        <v>436</v>
      </c>
      <c r="AT6" s="270" t="s">
        <v>437</v>
      </c>
      <c r="AU6" s="270" t="s">
        <v>437</v>
      </c>
      <c r="AV6" s="270" t="s">
        <v>438</v>
      </c>
      <c r="AW6" s="270" t="s">
        <v>439</v>
      </c>
      <c r="AX6" s="670" t="s">
        <v>420</v>
      </c>
      <c r="AY6" s="271" t="s">
        <v>427</v>
      </c>
      <c r="AZ6" s="269" t="s">
        <v>435</v>
      </c>
      <c r="BA6" s="270" t="s">
        <v>435</v>
      </c>
      <c r="BB6" s="270" t="s">
        <v>435</v>
      </c>
      <c r="BC6" s="270" t="s">
        <v>436</v>
      </c>
      <c r="BD6" s="270" t="s">
        <v>437</v>
      </c>
      <c r="BE6" s="270" t="s">
        <v>437</v>
      </c>
      <c r="BF6" s="270" t="s">
        <v>438</v>
      </c>
      <c r="BG6" s="270" t="s">
        <v>439</v>
      </c>
      <c r="BH6" s="670" t="s">
        <v>420</v>
      </c>
      <c r="BI6" s="271" t="s">
        <v>427</v>
      </c>
      <c r="BJ6" s="269" t="s">
        <v>435</v>
      </c>
      <c r="BK6" s="270" t="s">
        <v>435</v>
      </c>
      <c r="BL6" s="270" t="s">
        <v>435</v>
      </c>
      <c r="BM6" s="270" t="s">
        <v>436</v>
      </c>
      <c r="BN6" s="270" t="s">
        <v>437</v>
      </c>
      <c r="BO6" s="270" t="s">
        <v>437</v>
      </c>
      <c r="BP6" s="270" t="s">
        <v>438</v>
      </c>
      <c r="BQ6" s="270" t="s">
        <v>439</v>
      </c>
      <c r="BR6" s="670" t="s">
        <v>420</v>
      </c>
      <c r="BS6" s="271" t="s">
        <v>427</v>
      </c>
      <c r="BT6" s="269" t="s">
        <v>435</v>
      </c>
      <c r="BU6" s="270" t="s">
        <v>435</v>
      </c>
      <c r="BV6" s="270" t="s">
        <v>435</v>
      </c>
      <c r="BW6" s="270" t="s">
        <v>436</v>
      </c>
      <c r="BX6" s="270" t="s">
        <v>437</v>
      </c>
      <c r="BY6" s="270" t="s">
        <v>437</v>
      </c>
      <c r="BZ6" s="270" t="s">
        <v>438</v>
      </c>
      <c r="CA6" s="270" t="s">
        <v>439</v>
      </c>
      <c r="CB6" s="670" t="s">
        <v>420</v>
      </c>
      <c r="CC6" s="271" t="s">
        <v>427</v>
      </c>
      <c r="CD6" s="269" t="s">
        <v>435</v>
      </c>
      <c r="CE6" s="270" t="s">
        <v>435</v>
      </c>
      <c r="CF6" s="270" t="s">
        <v>435</v>
      </c>
      <c r="CG6" s="270" t="s">
        <v>436</v>
      </c>
      <c r="CH6" s="270" t="s">
        <v>437</v>
      </c>
      <c r="CI6" s="270" t="s">
        <v>437</v>
      </c>
      <c r="CJ6" s="270" t="s">
        <v>438</v>
      </c>
      <c r="CK6" s="270" t="s">
        <v>439</v>
      </c>
      <c r="CL6" s="670" t="s">
        <v>420</v>
      </c>
      <c r="CM6" s="271" t="s">
        <v>427</v>
      </c>
      <c r="CN6" s="269" t="s">
        <v>435</v>
      </c>
      <c r="CO6" s="270" t="s">
        <v>435</v>
      </c>
      <c r="CP6" s="270" t="s">
        <v>435</v>
      </c>
      <c r="CQ6" s="270" t="s">
        <v>436</v>
      </c>
      <c r="CR6" s="270" t="s">
        <v>437</v>
      </c>
      <c r="CS6" s="270" t="s">
        <v>437</v>
      </c>
      <c r="CT6" s="270" t="s">
        <v>438</v>
      </c>
      <c r="CU6" s="270" t="s">
        <v>439</v>
      </c>
      <c r="CV6" s="670" t="s">
        <v>420</v>
      </c>
      <c r="CW6" s="271" t="s">
        <v>427</v>
      </c>
      <c r="CX6" s="269" t="s">
        <v>435</v>
      </c>
      <c r="CY6" s="270" t="s">
        <v>435</v>
      </c>
      <c r="CZ6" s="270" t="s">
        <v>435</v>
      </c>
      <c r="DA6" s="270" t="s">
        <v>436</v>
      </c>
      <c r="DB6" s="270" t="s">
        <v>437</v>
      </c>
      <c r="DC6" s="270" t="s">
        <v>437</v>
      </c>
      <c r="DD6" s="270" t="s">
        <v>438</v>
      </c>
      <c r="DE6" s="270" t="s">
        <v>439</v>
      </c>
      <c r="DF6" s="670" t="s">
        <v>420</v>
      </c>
      <c r="DG6" s="271" t="s">
        <v>427</v>
      </c>
      <c r="DH6" s="269" t="s">
        <v>435</v>
      </c>
      <c r="DI6" s="270" t="s">
        <v>435</v>
      </c>
      <c r="DJ6" s="270" t="s">
        <v>435</v>
      </c>
      <c r="DK6" s="270" t="s">
        <v>436</v>
      </c>
      <c r="DL6" s="270" t="s">
        <v>437</v>
      </c>
      <c r="DM6" s="270" t="s">
        <v>437</v>
      </c>
      <c r="DN6" s="270" t="s">
        <v>438</v>
      </c>
      <c r="DO6" s="270" t="s">
        <v>439</v>
      </c>
      <c r="DP6" s="670" t="s">
        <v>420</v>
      </c>
      <c r="DQ6" s="271" t="s">
        <v>427</v>
      </c>
      <c r="DR6" s="269" t="s">
        <v>435</v>
      </c>
      <c r="DS6" s="270" t="s">
        <v>435</v>
      </c>
      <c r="DT6" s="270" t="s">
        <v>435</v>
      </c>
      <c r="DU6" s="270" t="s">
        <v>436</v>
      </c>
      <c r="DV6" s="270" t="s">
        <v>437</v>
      </c>
      <c r="DW6" s="270" t="s">
        <v>437</v>
      </c>
      <c r="DX6" s="270" t="s">
        <v>438</v>
      </c>
      <c r="DY6" s="270" t="s">
        <v>439</v>
      </c>
      <c r="DZ6" s="670" t="s">
        <v>420</v>
      </c>
      <c r="EA6" s="271" t="s">
        <v>427</v>
      </c>
      <c r="EB6" s="269" t="s">
        <v>435</v>
      </c>
      <c r="EC6" s="270" t="s">
        <v>435</v>
      </c>
      <c r="ED6" s="270" t="s">
        <v>435</v>
      </c>
      <c r="EE6" s="270" t="s">
        <v>436</v>
      </c>
      <c r="EF6" s="270" t="s">
        <v>437</v>
      </c>
      <c r="EG6" s="270" t="s">
        <v>437</v>
      </c>
      <c r="EH6" s="270" t="s">
        <v>438</v>
      </c>
      <c r="EI6" s="270" t="s">
        <v>439</v>
      </c>
      <c r="EJ6" s="670" t="s">
        <v>420</v>
      </c>
      <c r="EK6" s="271" t="s">
        <v>427</v>
      </c>
    </row>
    <row r="7" spans="1:146" ht="53.45" customHeight="1" thickBot="1">
      <c r="A7" s="1010"/>
      <c r="B7" s="1002"/>
      <c r="C7" s="1002"/>
      <c r="D7" s="1002"/>
      <c r="E7" s="1004"/>
      <c r="F7" s="1004"/>
      <c r="G7" s="1006"/>
      <c r="H7" s="856" t="s">
        <v>772</v>
      </c>
      <c r="I7" s="855" t="s">
        <v>773</v>
      </c>
      <c r="J7" s="855" t="s">
        <v>774</v>
      </c>
      <c r="K7" s="855" t="s">
        <v>775</v>
      </c>
      <c r="L7" s="855" t="s">
        <v>776</v>
      </c>
      <c r="M7" s="855" t="s">
        <v>777</v>
      </c>
      <c r="N7" s="855" t="s">
        <v>769</v>
      </c>
      <c r="O7" s="855" t="s">
        <v>770</v>
      </c>
      <c r="P7" s="855" t="s">
        <v>771</v>
      </c>
      <c r="Q7" s="855" t="s">
        <v>273</v>
      </c>
      <c r="R7" s="855" t="s">
        <v>277</v>
      </c>
      <c r="S7" s="855" t="s">
        <v>272</v>
      </c>
      <c r="T7" s="268" t="s">
        <v>29</v>
      </c>
      <c r="V7" s="272" t="s">
        <v>430</v>
      </c>
      <c r="W7" s="267" t="s">
        <v>431</v>
      </c>
      <c r="X7" s="267" t="s">
        <v>293</v>
      </c>
      <c r="Y7" s="267"/>
      <c r="Z7" s="267" t="s">
        <v>295</v>
      </c>
      <c r="AA7" s="267" t="s">
        <v>296</v>
      </c>
      <c r="AB7" s="267"/>
      <c r="AC7" s="267"/>
      <c r="AD7" s="267"/>
      <c r="AE7" s="273"/>
      <c r="AF7" s="344" t="str">
        <f>V7</f>
        <v>Staff (Office)</v>
      </c>
      <c r="AG7" s="345" t="str">
        <f>W7</f>
        <v>Staff(Site)</v>
      </c>
      <c r="AH7" s="345" t="str">
        <f>X7</f>
        <v>Labour</v>
      </c>
      <c r="AI7" s="274"/>
      <c r="AJ7" s="274" t="str">
        <f>Z7</f>
        <v>Plant</v>
      </c>
      <c r="AK7" s="274" t="str">
        <f>AA7</f>
        <v>Material</v>
      </c>
      <c r="AL7" s="274"/>
      <c r="AM7" s="274"/>
      <c r="AN7" s="274"/>
      <c r="AO7" s="273"/>
      <c r="AP7" s="344" t="str">
        <f>V7</f>
        <v>Staff (Office)</v>
      </c>
      <c r="AQ7" s="345" t="str">
        <f>W7</f>
        <v>Staff(Site)</v>
      </c>
      <c r="AR7" s="345" t="str">
        <f>X7</f>
        <v>Labour</v>
      </c>
      <c r="AS7" s="274"/>
      <c r="AT7" s="274" t="str">
        <f>AJ7</f>
        <v>Plant</v>
      </c>
      <c r="AU7" s="274" t="str">
        <f>AK7</f>
        <v>Material</v>
      </c>
      <c r="AV7" s="274"/>
      <c r="AW7" s="274"/>
      <c r="AX7" s="274"/>
      <c r="AY7" s="273"/>
      <c r="AZ7" s="344" t="str">
        <f>AF7</f>
        <v>Staff (Office)</v>
      </c>
      <c r="BA7" s="345" t="str">
        <f>AG7</f>
        <v>Staff(Site)</v>
      </c>
      <c r="BB7" s="345" t="str">
        <f>AH7</f>
        <v>Labour</v>
      </c>
      <c r="BC7" s="274"/>
      <c r="BD7" s="274" t="str">
        <f>AT7</f>
        <v>Plant</v>
      </c>
      <c r="BE7" s="274" t="str">
        <f>AU7</f>
        <v>Material</v>
      </c>
      <c r="BF7" s="274"/>
      <c r="BG7" s="274"/>
      <c r="BH7" s="274"/>
      <c r="BI7" s="273"/>
      <c r="BJ7" s="344" t="str">
        <f>AP7</f>
        <v>Staff (Office)</v>
      </c>
      <c r="BK7" s="345" t="str">
        <f>AQ7</f>
        <v>Staff(Site)</v>
      </c>
      <c r="BL7" s="345" t="str">
        <f>AR7</f>
        <v>Labour</v>
      </c>
      <c r="BM7" s="274"/>
      <c r="BN7" s="274" t="str">
        <f>BD7</f>
        <v>Plant</v>
      </c>
      <c r="BO7" s="274" t="str">
        <f>BE7</f>
        <v>Material</v>
      </c>
      <c r="BP7" s="274"/>
      <c r="BQ7" s="274"/>
      <c r="BR7" s="274"/>
      <c r="BS7" s="273"/>
      <c r="BT7" s="344" t="str">
        <f>AZ7</f>
        <v>Staff (Office)</v>
      </c>
      <c r="BU7" s="345" t="str">
        <f>BA7</f>
        <v>Staff(Site)</v>
      </c>
      <c r="BV7" s="345" t="str">
        <f>BB7</f>
        <v>Labour</v>
      </c>
      <c r="BW7" s="274"/>
      <c r="BX7" s="274" t="str">
        <f>BN7</f>
        <v>Plant</v>
      </c>
      <c r="BY7" s="274" t="str">
        <f>BO7</f>
        <v>Material</v>
      </c>
      <c r="BZ7" s="274"/>
      <c r="CA7" s="274"/>
      <c r="CB7" s="274"/>
      <c r="CC7" s="273"/>
      <c r="CD7" s="344" t="str">
        <f>BJ7</f>
        <v>Staff (Office)</v>
      </c>
      <c r="CE7" s="345" t="str">
        <f>BK7</f>
        <v>Staff(Site)</v>
      </c>
      <c r="CF7" s="345" t="str">
        <f>BL7</f>
        <v>Labour</v>
      </c>
      <c r="CG7" s="274"/>
      <c r="CH7" s="274" t="str">
        <f>BX7</f>
        <v>Plant</v>
      </c>
      <c r="CI7" s="274" t="str">
        <f>BY7</f>
        <v>Material</v>
      </c>
      <c r="CJ7" s="274"/>
      <c r="CK7" s="274"/>
      <c r="CL7" s="274"/>
      <c r="CM7" s="273"/>
      <c r="CN7" s="344" t="str">
        <f>BT7</f>
        <v>Staff (Office)</v>
      </c>
      <c r="CO7" s="345" t="str">
        <f>BU7</f>
        <v>Staff(Site)</v>
      </c>
      <c r="CP7" s="345" t="str">
        <f>BV7</f>
        <v>Labour</v>
      </c>
      <c r="CQ7" s="274"/>
      <c r="CR7" s="274" t="str">
        <f>CH7</f>
        <v>Plant</v>
      </c>
      <c r="CS7" s="274" t="str">
        <f>CI7</f>
        <v>Material</v>
      </c>
      <c r="CT7" s="274"/>
      <c r="CU7" s="274"/>
      <c r="CV7" s="274"/>
      <c r="CW7" s="273"/>
      <c r="CX7" s="344" t="str">
        <f>CD7</f>
        <v>Staff (Office)</v>
      </c>
      <c r="CY7" s="345" t="str">
        <f>CE7</f>
        <v>Staff(Site)</v>
      </c>
      <c r="CZ7" s="345" t="str">
        <f>CF7</f>
        <v>Labour</v>
      </c>
      <c r="DA7" s="274"/>
      <c r="DB7" s="274" t="str">
        <f>CR7</f>
        <v>Plant</v>
      </c>
      <c r="DC7" s="274" t="str">
        <f>CS7</f>
        <v>Material</v>
      </c>
      <c r="DD7" s="274"/>
      <c r="DE7" s="274"/>
      <c r="DF7" s="274"/>
      <c r="DG7" s="273"/>
      <c r="DH7" s="344" t="str">
        <f>CN7</f>
        <v>Staff (Office)</v>
      </c>
      <c r="DI7" s="345" t="str">
        <f>CO7</f>
        <v>Staff(Site)</v>
      </c>
      <c r="DJ7" s="345" t="str">
        <f>CP7</f>
        <v>Labour</v>
      </c>
      <c r="DK7" s="274"/>
      <c r="DL7" s="274" t="str">
        <f>DB7</f>
        <v>Plant</v>
      </c>
      <c r="DM7" s="274" t="str">
        <f>DC7</f>
        <v>Material</v>
      </c>
      <c r="DN7" s="274"/>
      <c r="DO7" s="274"/>
      <c r="DP7" s="274"/>
      <c r="DQ7" s="273"/>
      <c r="DR7" s="344" t="str">
        <f>CX7</f>
        <v>Staff (Office)</v>
      </c>
      <c r="DS7" s="345" t="str">
        <f>CY7</f>
        <v>Staff(Site)</v>
      </c>
      <c r="DT7" s="345" t="str">
        <f>CZ7</f>
        <v>Labour</v>
      </c>
      <c r="DU7" s="274"/>
      <c r="DV7" s="274" t="str">
        <f>DL7</f>
        <v>Plant</v>
      </c>
      <c r="DW7" s="274" t="str">
        <f>DM7</f>
        <v>Material</v>
      </c>
      <c r="DX7" s="274"/>
      <c r="DY7" s="274"/>
      <c r="DZ7" s="274"/>
      <c r="EA7" s="273"/>
      <c r="EB7" s="344" t="str">
        <f>DH7</f>
        <v>Staff (Office)</v>
      </c>
      <c r="EC7" s="345" t="str">
        <f>DI7</f>
        <v>Staff(Site)</v>
      </c>
      <c r="ED7" s="345" t="str">
        <f>DJ7</f>
        <v>Labour</v>
      </c>
      <c r="EE7" s="274"/>
      <c r="EF7" s="274" t="str">
        <f>DV7</f>
        <v>Plant</v>
      </c>
      <c r="EG7" s="274" t="str">
        <f>DW7</f>
        <v>Material</v>
      </c>
      <c r="EH7" s="274"/>
      <c r="EI7" s="274"/>
      <c r="EJ7" s="274"/>
      <c r="EK7" s="273"/>
    </row>
    <row r="8" spans="1:146">
      <c r="A8" s="356">
        <f>Summary!A8</f>
        <v>0</v>
      </c>
      <c r="B8" s="346">
        <f>Summary!B8</f>
        <v>0</v>
      </c>
      <c r="C8" s="346">
        <f>Summary!C8</f>
        <v>0</v>
      </c>
      <c r="D8" s="346">
        <f>Summary!D8</f>
        <v>0</v>
      </c>
      <c r="E8" s="347">
        <f>Summary!E8</f>
        <v>0</v>
      </c>
      <c r="F8" s="347">
        <f>Summary!F8</f>
        <v>0</v>
      </c>
      <c r="G8" s="490">
        <f>Summary!G8</f>
        <v>0</v>
      </c>
      <c r="H8" s="152"/>
      <c r="I8" s="153"/>
      <c r="J8" s="153"/>
      <c r="K8" s="153"/>
      <c r="L8" s="153"/>
      <c r="M8" s="153"/>
      <c r="N8" s="153"/>
      <c r="O8" s="153"/>
      <c r="P8" s="153"/>
      <c r="Q8" s="153"/>
      <c r="R8" s="153"/>
      <c r="S8" s="153"/>
      <c r="T8" s="166"/>
      <c r="V8" s="211"/>
      <c r="W8" s="212"/>
      <c r="X8" s="212"/>
      <c r="Y8" s="212"/>
      <c r="Z8" s="212"/>
      <c r="AA8" s="212"/>
      <c r="AB8" s="212"/>
      <c r="AC8" s="212"/>
      <c r="AD8" s="212"/>
      <c r="AE8" s="213"/>
      <c r="AF8" s="211"/>
      <c r="AG8" s="212"/>
      <c r="AH8" s="212"/>
      <c r="AI8" s="212"/>
      <c r="AJ8" s="212"/>
      <c r="AK8" s="212"/>
      <c r="AL8" s="212"/>
      <c r="AM8" s="212"/>
      <c r="AN8" s="212"/>
      <c r="AO8" s="213"/>
      <c r="AP8" s="211"/>
      <c r="AQ8" s="212"/>
      <c r="AR8" s="212"/>
      <c r="AS8" s="212"/>
      <c r="AT8" s="212"/>
      <c r="AU8" s="212"/>
      <c r="AV8" s="212"/>
      <c r="AW8" s="212"/>
      <c r="AX8" s="212"/>
      <c r="AY8" s="213"/>
      <c r="AZ8" s="211"/>
      <c r="BA8" s="212"/>
      <c r="BB8" s="212"/>
      <c r="BC8" s="212"/>
      <c r="BD8" s="212"/>
      <c r="BE8" s="212"/>
      <c r="BF8" s="212"/>
      <c r="BG8" s="212"/>
      <c r="BH8" s="212"/>
      <c r="BI8" s="213"/>
      <c r="BJ8" s="211"/>
      <c r="BK8" s="212"/>
      <c r="BL8" s="212"/>
      <c r="BM8" s="212"/>
      <c r="BN8" s="212"/>
      <c r="BO8" s="212"/>
      <c r="BP8" s="212"/>
      <c r="BQ8" s="212"/>
      <c r="BR8" s="212"/>
      <c r="BS8" s="213"/>
      <c r="BT8" s="211"/>
      <c r="BU8" s="212"/>
      <c r="BV8" s="212"/>
      <c r="BW8" s="212"/>
      <c r="BX8" s="212"/>
      <c r="BY8" s="212"/>
      <c r="BZ8" s="212"/>
      <c r="CA8" s="212"/>
      <c r="CB8" s="212"/>
      <c r="CC8" s="213"/>
      <c r="CD8" s="211"/>
      <c r="CE8" s="212"/>
      <c r="CF8" s="212"/>
      <c r="CG8" s="212"/>
      <c r="CH8" s="212"/>
      <c r="CI8" s="212"/>
      <c r="CJ8" s="212"/>
      <c r="CK8" s="212"/>
      <c r="CL8" s="212"/>
      <c r="CM8" s="213"/>
      <c r="CN8" s="211"/>
      <c r="CO8" s="212"/>
      <c r="CP8" s="212"/>
      <c r="CQ8" s="212"/>
      <c r="CR8" s="212"/>
      <c r="CS8" s="212"/>
      <c r="CT8" s="212"/>
      <c r="CU8" s="212"/>
      <c r="CV8" s="212"/>
      <c r="CW8" s="213"/>
      <c r="CX8" s="211"/>
      <c r="CY8" s="212"/>
      <c r="CZ8" s="212"/>
      <c r="DA8" s="212"/>
      <c r="DB8" s="212"/>
      <c r="DC8" s="212"/>
      <c r="DD8" s="212"/>
      <c r="DE8" s="212"/>
      <c r="DF8" s="212"/>
      <c r="DG8" s="213"/>
      <c r="DH8" s="211"/>
      <c r="DI8" s="212"/>
      <c r="DJ8" s="212"/>
      <c r="DK8" s="212"/>
      <c r="DL8" s="212"/>
      <c r="DM8" s="212"/>
      <c r="DN8" s="212"/>
      <c r="DO8" s="212"/>
      <c r="DP8" s="212"/>
      <c r="DQ8" s="213"/>
      <c r="DR8" s="211"/>
      <c r="DS8" s="212"/>
      <c r="DT8" s="212"/>
      <c r="DU8" s="212"/>
      <c r="DV8" s="212"/>
      <c r="DW8" s="212"/>
      <c r="DX8" s="212"/>
      <c r="DY8" s="212"/>
      <c r="DZ8" s="212"/>
      <c r="EA8" s="213"/>
      <c r="EB8" s="211"/>
      <c r="EC8" s="212"/>
      <c r="ED8" s="212"/>
      <c r="EE8" s="212"/>
      <c r="EF8" s="212"/>
      <c r="EG8" s="212"/>
      <c r="EH8" s="212"/>
      <c r="EI8" s="212"/>
      <c r="EJ8" s="212"/>
      <c r="EK8" s="213"/>
    </row>
    <row r="9" spans="1:146" s="209" customFormat="1">
      <c r="A9" s="357" t="str">
        <f>Summary!A9</f>
        <v xml:space="preserve">  NON OPERATIONAL ITEMS</v>
      </c>
      <c r="B9" s="207">
        <f>Summary!B9</f>
        <v>0</v>
      </c>
      <c r="C9" s="207">
        <f>Summary!C9</f>
        <v>0</v>
      </c>
      <c r="D9" s="207">
        <f>Summary!D9</f>
        <v>0</v>
      </c>
      <c r="E9" s="348">
        <f>Summary!E9</f>
        <v>0</v>
      </c>
      <c r="F9" s="777">
        <f>Summary!F9</f>
        <v>0</v>
      </c>
      <c r="G9" s="371">
        <f>Summary!G9</f>
        <v>0</v>
      </c>
      <c r="H9" s="154"/>
      <c r="I9" s="155"/>
      <c r="J9" s="155"/>
      <c r="K9" s="155"/>
      <c r="L9" s="155"/>
      <c r="M9" s="155"/>
      <c r="N9" s="155"/>
      <c r="O9" s="155"/>
      <c r="P9" s="155"/>
      <c r="Q9" s="155"/>
      <c r="R9" s="155"/>
      <c r="S9" s="155"/>
      <c r="T9" s="167"/>
      <c r="U9" s="175"/>
      <c r="V9" s="154"/>
      <c r="W9" s="155"/>
      <c r="X9" s="155"/>
      <c r="Y9" s="155"/>
      <c r="Z9" s="155"/>
      <c r="AA9" s="155"/>
      <c r="AB9" s="155"/>
      <c r="AC9" s="155"/>
      <c r="AD9" s="155"/>
      <c r="AE9" s="167"/>
      <c r="AF9" s="154"/>
      <c r="AG9" s="155"/>
      <c r="AH9" s="155"/>
      <c r="AI9" s="155"/>
      <c r="AJ9" s="155"/>
      <c r="AK9" s="155"/>
      <c r="AL9" s="155"/>
      <c r="AM9" s="155"/>
      <c r="AN9" s="155"/>
      <c r="AO9" s="167"/>
      <c r="AP9" s="154"/>
      <c r="AQ9" s="155"/>
      <c r="AR9" s="155"/>
      <c r="AS9" s="155"/>
      <c r="AT9" s="155"/>
      <c r="AU9" s="155"/>
      <c r="AV9" s="155"/>
      <c r="AW9" s="155"/>
      <c r="AX9" s="155"/>
      <c r="AY9" s="167"/>
      <c r="AZ9" s="154"/>
      <c r="BA9" s="155"/>
      <c r="BB9" s="155"/>
      <c r="BC9" s="155"/>
      <c r="BD9" s="155"/>
      <c r="BE9" s="155"/>
      <c r="BF9" s="155"/>
      <c r="BG9" s="155"/>
      <c r="BH9" s="155"/>
      <c r="BI9" s="167"/>
      <c r="BJ9" s="154"/>
      <c r="BK9" s="155"/>
      <c r="BL9" s="155"/>
      <c r="BM9" s="155"/>
      <c r="BN9" s="155"/>
      <c r="BO9" s="155"/>
      <c r="BP9" s="155"/>
      <c r="BQ9" s="155"/>
      <c r="BR9" s="155"/>
      <c r="BS9" s="167"/>
      <c r="BT9" s="154"/>
      <c r="BU9" s="155"/>
      <c r="BV9" s="155"/>
      <c r="BW9" s="155"/>
      <c r="BX9" s="155"/>
      <c r="BY9" s="155"/>
      <c r="BZ9" s="155"/>
      <c r="CA9" s="155"/>
      <c r="CB9" s="155"/>
      <c r="CC9" s="167"/>
      <c r="CD9" s="154"/>
      <c r="CE9" s="155"/>
      <c r="CF9" s="155"/>
      <c r="CG9" s="155"/>
      <c r="CH9" s="155"/>
      <c r="CI9" s="155"/>
      <c r="CJ9" s="155"/>
      <c r="CK9" s="155"/>
      <c r="CL9" s="155"/>
      <c r="CM9" s="167"/>
      <c r="CN9" s="154"/>
      <c r="CO9" s="155"/>
      <c r="CP9" s="155"/>
      <c r="CQ9" s="155"/>
      <c r="CR9" s="155"/>
      <c r="CS9" s="155"/>
      <c r="CT9" s="155"/>
      <c r="CU9" s="155"/>
      <c r="CV9" s="155"/>
      <c r="CW9" s="167"/>
      <c r="CX9" s="154"/>
      <c r="CY9" s="155"/>
      <c r="CZ9" s="155"/>
      <c r="DA9" s="155"/>
      <c r="DB9" s="155"/>
      <c r="DC9" s="155"/>
      <c r="DD9" s="155"/>
      <c r="DE9" s="155"/>
      <c r="DF9" s="155"/>
      <c r="DG9" s="167"/>
      <c r="DH9" s="154"/>
      <c r="DI9" s="155"/>
      <c r="DJ9" s="155"/>
      <c r="DK9" s="155"/>
      <c r="DL9" s="155"/>
      <c r="DM9" s="155"/>
      <c r="DN9" s="155"/>
      <c r="DO9" s="155"/>
      <c r="DP9" s="155"/>
      <c r="DQ9" s="167"/>
      <c r="DR9" s="154"/>
      <c r="DS9" s="155"/>
      <c r="DT9" s="155"/>
      <c r="DU9" s="155"/>
      <c r="DV9" s="155"/>
      <c r="DW9" s="155"/>
      <c r="DX9" s="155"/>
      <c r="DY9" s="155"/>
      <c r="DZ9" s="155"/>
      <c r="EA9" s="167"/>
      <c r="EB9" s="154"/>
      <c r="EC9" s="155"/>
      <c r="ED9" s="155"/>
      <c r="EE9" s="155"/>
      <c r="EF9" s="155"/>
      <c r="EG9" s="155"/>
      <c r="EH9" s="155"/>
      <c r="EI9" s="155"/>
      <c r="EJ9" s="155"/>
      <c r="EK9" s="167"/>
    </row>
    <row r="10" spans="1:146" s="209" customFormat="1" ht="18" customHeight="1">
      <c r="A10" s="358">
        <f>Summary!A10</f>
        <v>0</v>
      </c>
      <c r="B10" s="349" t="str">
        <f>Summary!B10</f>
        <v>1.1</v>
      </c>
      <c r="C10" s="349">
        <f>Summary!C10</f>
        <v>0</v>
      </c>
      <c r="D10" s="350" t="str">
        <f>Summary!D10</f>
        <v>Mobilisation and Demobilisation</v>
      </c>
      <c r="E10" s="198">
        <f>Summary!E10</f>
        <v>0</v>
      </c>
      <c r="F10" s="778">
        <f>Summary!F10</f>
        <v>0</v>
      </c>
      <c r="G10" s="372">
        <f>Summary!G10</f>
        <v>0</v>
      </c>
      <c r="H10" s="264"/>
      <c r="I10" s="265"/>
      <c r="J10" s="265"/>
      <c r="K10" s="265"/>
      <c r="L10" s="265"/>
      <c r="M10" s="265"/>
      <c r="N10" s="265"/>
      <c r="O10" s="265"/>
      <c r="P10" s="265"/>
      <c r="Q10" s="265"/>
      <c r="R10" s="265"/>
      <c r="S10" s="265"/>
      <c r="T10" s="266"/>
      <c r="U10" s="531"/>
      <c r="V10" s="293"/>
      <c r="W10" s="294"/>
      <c r="X10" s="294"/>
      <c r="Y10" s="294"/>
      <c r="Z10" s="294"/>
      <c r="AA10" s="294"/>
      <c r="AB10" s="294"/>
      <c r="AC10" s="294"/>
      <c r="AD10" s="294"/>
      <c r="AE10" s="539"/>
      <c r="AF10" s="293"/>
      <c r="AG10" s="294"/>
      <c r="AH10" s="294"/>
      <c r="AI10" s="294"/>
      <c r="AJ10" s="294"/>
      <c r="AK10" s="294"/>
      <c r="AL10" s="294"/>
      <c r="AM10" s="294"/>
      <c r="AN10" s="294"/>
      <c r="AO10" s="660"/>
      <c r="AP10" s="293"/>
      <c r="AQ10" s="294"/>
      <c r="AR10" s="294"/>
      <c r="AS10" s="294"/>
      <c r="AT10" s="294"/>
      <c r="AU10" s="294"/>
      <c r="AV10" s="294"/>
      <c r="AW10" s="294"/>
      <c r="AX10" s="294"/>
      <c r="AY10" s="660"/>
      <c r="AZ10" s="293"/>
      <c r="BA10" s="294"/>
      <c r="BB10" s="294"/>
      <c r="BC10" s="294"/>
      <c r="BD10" s="294"/>
      <c r="BE10" s="294"/>
      <c r="BF10" s="294"/>
      <c r="BG10" s="294"/>
      <c r="BH10" s="294"/>
      <c r="BI10" s="660"/>
      <c r="BJ10" s="293"/>
      <c r="BK10" s="294"/>
      <c r="BL10" s="294"/>
      <c r="BM10" s="294"/>
      <c r="BN10" s="294"/>
      <c r="BO10" s="294"/>
      <c r="BP10" s="294"/>
      <c r="BQ10" s="294"/>
      <c r="BR10" s="294"/>
      <c r="BS10" s="660"/>
      <c r="BT10" s="293"/>
      <c r="BU10" s="294"/>
      <c r="BV10" s="294"/>
      <c r="BW10" s="294"/>
      <c r="BX10" s="294"/>
      <c r="BY10" s="294"/>
      <c r="BZ10" s="294"/>
      <c r="CA10" s="294"/>
      <c r="CB10" s="294"/>
      <c r="CC10" s="660"/>
      <c r="CD10" s="293"/>
      <c r="CE10" s="294"/>
      <c r="CF10" s="294"/>
      <c r="CG10" s="294"/>
      <c r="CH10" s="294"/>
      <c r="CI10" s="294"/>
      <c r="CJ10" s="294"/>
      <c r="CK10" s="294"/>
      <c r="CL10" s="294"/>
      <c r="CM10" s="660"/>
      <c r="CN10" s="293"/>
      <c r="CO10" s="294"/>
      <c r="CP10" s="294"/>
      <c r="CQ10" s="294"/>
      <c r="CR10" s="294"/>
      <c r="CS10" s="294"/>
      <c r="CT10" s="294"/>
      <c r="CU10" s="294"/>
      <c r="CV10" s="294"/>
      <c r="CW10" s="660"/>
      <c r="CX10" s="293"/>
      <c r="CY10" s="294"/>
      <c r="CZ10" s="294"/>
      <c r="DA10" s="294"/>
      <c r="DB10" s="294"/>
      <c r="DC10" s="294"/>
      <c r="DD10" s="294"/>
      <c r="DE10" s="294"/>
      <c r="DF10" s="294"/>
      <c r="DG10" s="660"/>
      <c r="DH10" s="293"/>
      <c r="DI10" s="294"/>
      <c r="DJ10" s="294"/>
      <c r="DK10" s="294"/>
      <c r="DL10" s="294"/>
      <c r="DM10" s="294"/>
      <c r="DN10" s="294"/>
      <c r="DO10" s="294"/>
      <c r="DP10" s="294"/>
      <c r="DQ10" s="660"/>
      <c r="DR10" s="293"/>
      <c r="DS10" s="294"/>
      <c r="DT10" s="294"/>
      <c r="DU10" s="294"/>
      <c r="DV10" s="294"/>
      <c r="DW10" s="294"/>
      <c r="DX10" s="294"/>
      <c r="DY10" s="294"/>
      <c r="DZ10" s="294"/>
      <c r="EA10" s="660"/>
      <c r="EB10" s="293"/>
      <c r="EC10" s="294"/>
      <c r="ED10" s="294"/>
      <c r="EE10" s="294"/>
      <c r="EF10" s="294"/>
      <c r="EG10" s="294"/>
      <c r="EH10" s="294"/>
      <c r="EI10" s="294"/>
      <c r="EJ10" s="294"/>
      <c r="EK10" s="660"/>
    </row>
    <row r="11" spans="1:146" ht="20.25">
      <c r="A11" s="359">
        <f>Summary!A11</f>
        <v>16</v>
      </c>
      <c r="B11" s="351">
        <f>Summary!B11</f>
        <v>0</v>
      </c>
      <c r="C11" s="351" t="str">
        <f>Summary!C11</f>
        <v>1.1.1</v>
      </c>
      <c r="D11" s="351">
        <f>Summary!D11</f>
        <v>0</v>
      </c>
      <c r="E11" s="352">
        <f>Summary!E11</f>
        <v>0</v>
      </c>
      <c r="F11" s="352" t="str">
        <f>Summary!F11</f>
        <v>Mobilisation</v>
      </c>
      <c r="G11" s="373" t="str">
        <f>Summary!G11</f>
        <v>Schedule Ref 61</v>
      </c>
      <c r="H11" s="247"/>
      <c r="I11" s="248"/>
      <c r="J11" s="248"/>
      <c r="K11" s="248"/>
      <c r="L11" s="248"/>
      <c r="M11" s="248"/>
      <c r="N11" s="248"/>
      <c r="O11" s="248"/>
      <c r="P11" s="248"/>
      <c r="Q11" s="248"/>
      <c r="R11" s="248"/>
      <c r="S11" s="248"/>
      <c r="T11" s="255"/>
      <c r="U11" s="531"/>
      <c r="V11" s="295"/>
      <c r="W11" s="296"/>
      <c r="X11" s="296"/>
      <c r="Y11" s="296"/>
      <c r="Z11" s="296"/>
      <c r="AA11" s="296"/>
      <c r="AB11" s="296"/>
      <c r="AC11" s="296"/>
      <c r="AD11" s="296"/>
      <c r="AE11" s="639"/>
      <c r="AF11" s="295"/>
      <c r="AG11" s="296"/>
      <c r="AH11" s="296"/>
      <c r="AI11" s="296"/>
      <c r="AJ11" s="296"/>
      <c r="AK11" s="296"/>
      <c r="AL11" s="296"/>
      <c r="AM11" s="296"/>
      <c r="AN11" s="296"/>
      <c r="AO11" s="639"/>
      <c r="AP11" s="295"/>
      <c r="AQ11" s="296"/>
      <c r="AR11" s="296"/>
      <c r="AS11" s="296"/>
      <c r="AT11" s="296"/>
      <c r="AU11" s="296"/>
      <c r="AV11" s="296"/>
      <c r="AW11" s="296"/>
      <c r="AX11" s="296"/>
      <c r="AY11" s="639"/>
      <c r="AZ11" s="295"/>
      <c r="BA11" s="296"/>
      <c r="BB11" s="296"/>
      <c r="BC11" s="296"/>
      <c r="BD11" s="296"/>
      <c r="BE11" s="296"/>
      <c r="BF11" s="296"/>
      <c r="BG11" s="296"/>
      <c r="BH11" s="296"/>
      <c r="BI11" s="639"/>
      <c r="BJ11" s="295"/>
      <c r="BK11" s="296"/>
      <c r="BL11" s="296"/>
      <c r="BM11" s="296"/>
      <c r="BN11" s="296"/>
      <c r="BO11" s="296"/>
      <c r="BP11" s="296"/>
      <c r="BQ11" s="296"/>
      <c r="BR11" s="296"/>
      <c r="BS11" s="639"/>
      <c r="BT11" s="295"/>
      <c r="BU11" s="296"/>
      <c r="BV11" s="296"/>
      <c r="BW11" s="296"/>
      <c r="BX11" s="296"/>
      <c r="BY11" s="296"/>
      <c r="BZ11" s="296"/>
      <c r="CA11" s="296"/>
      <c r="CB11" s="296"/>
      <c r="CC11" s="639"/>
      <c r="CD11" s="295"/>
      <c r="CE11" s="296"/>
      <c r="CF11" s="296"/>
      <c r="CG11" s="296"/>
      <c r="CH11" s="296"/>
      <c r="CI11" s="296"/>
      <c r="CJ11" s="296"/>
      <c r="CK11" s="296"/>
      <c r="CL11" s="296"/>
      <c r="CM11" s="639"/>
      <c r="CN11" s="295"/>
      <c r="CO11" s="296"/>
      <c r="CP11" s="296"/>
      <c r="CQ11" s="296"/>
      <c r="CR11" s="296"/>
      <c r="CS11" s="296"/>
      <c r="CT11" s="296"/>
      <c r="CU11" s="296"/>
      <c r="CV11" s="296"/>
      <c r="CW11" s="639"/>
      <c r="CX11" s="295"/>
      <c r="CY11" s="296"/>
      <c r="CZ11" s="296"/>
      <c r="DA11" s="296"/>
      <c r="DB11" s="296"/>
      <c r="DC11" s="296"/>
      <c r="DD11" s="296"/>
      <c r="DE11" s="296"/>
      <c r="DF11" s="296"/>
      <c r="DG11" s="639"/>
      <c r="DH11" s="295"/>
      <c r="DI11" s="296"/>
      <c r="DJ11" s="296"/>
      <c r="DK11" s="296"/>
      <c r="DL11" s="296"/>
      <c r="DM11" s="296"/>
      <c r="DN11" s="296"/>
      <c r="DO11" s="296"/>
      <c r="DP11" s="296"/>
      <c r="DQ11" s="639"/>
      <c r="DR11" s="295"/>
      <c r="DS11" s="296"/>
      <c r="DT11" s="296"/>
      <c r="DU11" s="296"/>
      <c r="DV11" s="296"/>
      <c r="DW11" s="296"/>
      <c r="DX11" s="296"/>
      <c r="DY11" s="296"/>
      <c r="DZ11" s="296"/>
      <c r="EA11" s="639"/>
      <c r="EB11" s="295"/>
      <c r="EC11" s="296"/>
      <c r="ED11" s="296"/>
      <c r="EE11" s="296"/>
      <c r="EF11" s="296"/>
      <c r="EG11" s="296"/>
      <c r="EH11" s="296"/>
      <c r="EI11" s="296"/>
      <c r="EJ11" s="296"/>
      <c r="EK11" s="639"/>
    </row>
    <row r="12" spans="1:146" ht="20.25">
      <c r="A12" s="359">
        <f>Summary!A12</f>
        <v>17</v>
      </c>
      <c r="B12" s="351">
        <f>Summary!B12</f>
        <v>0</v>
      </c>
      <c r="C12" s="351" t="str">
        <f>Summary!C12</f>
        <v>1.1.2</v>
      </c>
      <c r="D12" s="351">
        <f>Summary!D12</f>
        <v>0</v>
      </c>
      <c r="E12" s="352">
        <f>Summary!E12</f>
        <v>0</v>
      </c>
      <c r="F12" s="352" t="str">
        <f>Summary!F12</f>
        <v>Demobilisation</v>
      </c>
      <c r="G12" s="373">
        <f>Summary!G12</f>
        <v>0</v>
      </c>
      <c r="H12" s="247"/>
      <c r="I12" s="248"/>
      <c r="J12" s="248"/>
      <c r="K12" s="248"/>
      <c r="L12" s="248"/>
      <c r="M12" s="248"/>
      <c r="N12" s="248"/>
      <c r="O12" s="248"/>
      <c r="P12" s="248"/>
      <c r="Q12" s="248"/>
      <c r="R12" s="248"/>
      <c r="S12" s="248"/>
      <c r="T12" s="255"/>
      <c r="U12" s="531"/>
      <c r="V12" s="295"/>
      <c r="W12" s="296"/>
      <c r="X12" s="296"/>
      <c r="Y12" s="296"/>
      <c r="Z12" s="296"/>
      <c r="AA12" s="296"/>
      <c r="AB12" s="296"/>
      <c r="AC12" s="296"/>
      <c r="AD12" s="296"/>
      <c r="AE12" s="639"/>
      <c r="AF12" s="295"/>
      <c r="AG12" s="296"/>
      <c r="AH12" s="296"/>
      <c r="AI12" s="296"/>
      <c r="AJ12" s="296"/>
      <c r="AK12" s="296"/>
      <c r="AL12" s="296"/>
      <c r="AM12" s="296"/>
      <c r="AN12" s="296"/>
      <c r="AO12" s="639"/>
      <c r="AP12" s="295"/>
      <c r="AQ12" s="296"/>
      <c r="AR12" s="296"/>
      <c r="AS12" s="296"/>
      <c r="AT12" s="296"/>
      <c r="AU12" s="296"/>
      <c r="AV12" s="296"/>
      <c r="AW12" s="296"/>
      <c r="AX12" s="296"/>
      <c r="AY12" s="639"/>
      <c r="AZ12" s="295"/>
      <c r="BA12" s="296"/>
      <c r="BB12" s="296"/>
      <c r="BC12" s="296"/>
      <c r="BD12" s="296"/>
      <c r="BE12" s="296"/>
      <c r="BF12" s="296"/>
      <c r="BG12" s="296"/>
      <c r="BH12" s="296"/>
      <c r="BI12" s="639"/>
      <c r="BJ12" s="295"/>
      <c r="BK12" s="296"/>
      <c r="BL12" s="296"/>
      <c r="BM12" s="296"/>
      <c r="BN12" s="296"/>
      <c r="BO12" s="296"/>
      <c r="BP12" s="296"/>
      <c r="BQ12" s="296"/>
      <c r="BR12" s="296"/>
      <c r="BS12" s="639"/>
      <c r="BT12" s="295"/>
      <c r="BU12" s="296"/>
      <c r="BV12" s="296"/>
      <c r="BW12" s="296"/>
      <c r="BX12" s="296"/>
      <c r="BY12" s="296"/>
      <c r="BZ12" s="296"/>
      <c r="CA12" s="296"/>
      <c r="CB12" s="296"/>
      <c r="CC12" s="639"/>
      <c r="CD12" s="295"/>
      <c r="CE12" s="296"/>
      <c r="CF12" s="296"/>
      <c r="CG12" s="296"/>
      <c r="CH12" s="296"/>
      <c r="CI12" s="296"/>
      <c r="CJ12" s="296"/>
      <c r="CK12" s="296"/>
      <c r="CL12" s="296"/>
      <c r="CM12" s="639"/>
      <c r="CN12" s="295"/>
      <c r="CO12" s="296"/>
      <c r="CP12" s="296"/>
      <c r="CQ12" s="296"/>
      <c r="CR12" s="296"/>
      <c r="CS12" s="296"/>
      <c r="CT12" s="296"/>
      <c r="CU12" s="296"/>
      <c r="CV12" s="296"/>
      <c r="CW12" s="639"/>
      <c r="CX12" s="295"/>
      <c r="CY12" s="296"/>
      <c r="CZ12" s="296"/>
      <c r="DA12" s="296"/>
      <c r="DB12" s="296"/>
      <c r="DC12" s="296"/>
      <c r="DD12" s="296"/>
      <c r="DE12" s="296"/>
      <c r="DF12" s="296"/>
      <c r="DG12" s="639"/>
      <c r="DH12" s="295"/>
      <c r="DI12" s="296"/>
      <c r="DJ12" s="296"/>
      <c r="DK12" s="296"/>
      <c r="DL12" s="296"/>
      <c r="DM12" s="296"/>
      <c r="DN12" s="296"/>
      <c r="DO12" s="296"/>
      <c r="DP12" s="296"/>
      <c r="DQ12" s="639"/>
      <c r="DR12" s="295"/>
      <c r="DS12" s="296"/>
      <c r="DT12" s="296"/>
      <c r="DU12" s="296"/>
      <c r="DV12" s="296"/>
      <c r="DW12" s="296"/>
      <c r="DX12" s="296"/>
      <c r="DY12" s="296"/>
      <c r="DZ12" s="296"/>
      <c r="EA12" s="639"/>
      <c r="EB12" s="295"/>
      <c r="EC12" s="296"/>
      <c r="ED12" s="296"/>
      <c r="EE12" s="296"/>
      <c r="EF12" s="296"/>
      <c r="EG12" s="296"/>
      <c r="EH12" s="296"/>
      <c r="EI12" s="296"/>
      <c r="EJ12" s="296"/>
      <c r="EK12" s="639"/>
    </row>
    <row r="13" spans="1:146" s="209" customFormat="1" ht="20.25">
      <c r="A13" s="358">
        <f>Summary!A13</f>
        <v>0</v>
      </c>
      <c r="B13" s="349" t="str">
        <f>Summary!B13</f>
        <v>1.2</v>
      </c>
      <c r="C13" s="349">
        <f>Summary!C13</f>
        <v>0</v>
      </c>
      <c r="D13" s="350" t="str">
        <f>Summary!D13</f>
        <v>Overheads</v>
      </c>
      <c r="E13" s="231">
        <f>Summary!E13</f>
        <v>0</v>
      </c>
      <c r="F13" s="779">
        <f>Summary!F13</f>
        <v>0</v>
      </c>
      <c r="G13" s="372">
        <f>Summary!G13</f>
        <v>0</v>
      </c>
      <c r="H13" s="156"/>
      <c r="I13" s="157"/>
      <c r="J13" s="157"/>
      <c r="K13" s="157"/>
      <c r="L13" s="157"/>
      <c r="M13" s="157"/>
      <c r="N13" s="157"/>
      <c r="O13" s="157"/>
      <c r="P13" s="157"/>
      <c r="Q13" s="157"/>
      <c r="R13" s="157"/>
      <c r="S13" s="157"/>
      <c r="T13" s="168"/>
      <c r="U13" s="531"/>
      <c r="V13" s="297"/>
      <c r="W13" s="298"/>
      <c r="X13" s="298"/>
      <c r="Y13" s="298"/>
      <c r="Z13" s="298"/>
      <c r="AA13" s="298"/>
      <c r="AB13" s="298"/>
      <c r="AC13" s="298"/>
      <c r="AD13" s="298"/>
      <c r="AE13" s="640"/>
      <c r="AF13" s="297"/>
      <c r="AG13" s="298"/>
      <c r="AH13" s="298"/>
      <c r="AI13" s="298"/>
      <c r="AJ13" s="298"/>
      <c r="AK13" s="298"/>
      <c r="AL13" s="298"/>
      <c r="AM13" s="298"/>
      <c r="AN13" s="298"/>
      <c r="AO13" s="640"/>
      <c r="AP13" s="297"/>
      <c r="AQ13" s="298"/>
      <c r="AR13" s="298"/>
      <c r="AS13" s="298"/>
      <c r="AT13" s="298"/>
      <c r="AU13" s="298"/>
      <c r="AV13" s="298"/>
      <c r="AW13" s="298"/>
      <c r="AX13" s="298"/>
      <c r="AY13" s="640"/>
      <c r="AZ13" s="297"/>
      <c r="BA13" s="298"/>
      <c r="BB13" s="298"/>
      <c r="BC13" s="298"/>
      <c r="BD13" s="298"/>
      <c r="BE13" s="298"/>
      <c r="BF13" s="298"/>
      <c r="BG13" s="298"/>
      <c r="BH13" s="298"/>
      <c r="BI13" s="640"/>
      <c r="BJ13" s="297"/>
      <c r="BK13" s="298"/>
      <c r="BL13" s="298"/>
      <c r="BM13" s="298"/>
      <c r="BN13" s="298"/>
      <c r="BO13" s="298"/>
      <c r="BP13" s="298"/>
      <c r="BQ13" s="298"/>
      <c r="BR13" s="298"/>
      <c r="BS13" s="640"/>
      <c r="BT13" s="297"/>
      <c r="BU13" s="298"/>
      <c r="BV13" s="298"/>
      <c r="BW13" s="298"/>
      <c r="BX13" s="298"/>
      <c r="BY13" s="298"/>
      <c r="BZ13" s="298"/>
      <c r="CA13" s="298"/>
      <c r="CB13" s="298"/>
      <c r="CC13" s="640"/>
      <c r="CD13" s="297"/>
      <c r="CE13" s="298"/>
      <c r="CF13" s="298"/>
      <c r="CG13" s="298"/>
      <c r="CH13" s="298"/>
      <c r="CI13" s="298"/>
      <c r="CJ13" s="298"/>
      <c r="CK13" s="298"/>
      <c r="CL13" s="298"/>
      <c r="CM13" s="640"/>
      <c r="CN13" s="297"/>
      <c r="CO13" s="298"/>
      <c r="CP13" s="298"/>
      <c r="CQ13" s="298"/>
      <c r="CR13" s="298"/>
      <c r="CS13" s="298"/>
      <c r="CT13" s="298"/>
      <c r="CU13" s="298"/>
      <c r="CV13" s="298"/>
      <c r="CW13" s="640"/>
      <c r="CX13" s="297"/>
      <c r="CY13" s="298"/>
      <c r="CZ13" s="298"/>
      <c r="DA13" s="298"/>
      <c r="DB13" s="298"/>
      <c r="DC13" s="298"/>
      <c r="DD13" s="298"/>
      <c r="DE13" s="298"/>
      <c r="DF13" s="298"/>
      <c r="DG13" s="640"/>
      <c r="DH13" s="297"/>
      <c r="DI13" s="298"/>
      <c r="DJ13" s="298"/>
      <c r="DK13" s="298"/>
      <c r="DL13" s="298"/>
      <c r="DM13" s="298"/>
      <c r="DN13" s="298"/>
      <c r="DO13" s="298"/>
      <c r="DP13" s="298"/>
      <c r="DQ13" s="640"/>
      <c r="DR13" s="297"/>
      <c r="DS13" s="298"/>
      <c r="DT13" s="298"/>
      <c r="DU13" s="298"/>
      <c r="DV13" s="298"/>
      <c r="DW13" s="298"/>
      <c r="DX13" s="298"/>
      <c r="DY13" s="298"/>
      <c r="DZ13" s="298"/>
      <c r="EA13" s="640"/>
      <c r="EB13" s="297"/>
      <c r="EC13" s="298"/>
      <c r="ED13" s="298"/>
      <c r="EE13" s="298"/>
      <c r="EF13" s="298"/>
      <c r="EG13" s="298"/>
      <c r="EH13" s="298"/>
      <c r="EI13" s="298"/>
      <c r="EJ13" s="298"/>
      <c r="EK13" s="640"/>
    </row>
    <row r="14" spans="1:146" ht="36">
      <c r="A14" s="786">
        <f>Summary!A14</f>
        <v>0</v>
      </c>
      <c r="B14" s="196">
        <f>Summary!B14</f>
        <v>0</v>
      </c>
      <c r="C14" s="196" t="str">
        <f>Summary!C14</f>
        <v>Not Used</v>
      </c>
      <c r="D14" s="196">
        <f>Summary!D14</f>
        <v>0</v>
      </c>
      <c r="E14" s="197">
        <f>Summary!E14</f>
        <v>0</v>
      </c>
      <c r="F14" s="197">
        <f>Summary!F14</f>
        <v>0</v>
      </c>
      <c r="G14" s="787">
        <f>Summary!G14</f>
        <v>0</v>
      </c>
      <c r="H14" s="131"/>
      <c r="I14" s="132"/>
      <c r="J14" s="132"/>
      <c r="K14" s="132"/>
      <c r="L14" s="132"/>
      <c r="M14" s="132"/>
      <c r="N14" s="132"/>
      <c r="O14" s="132"/>
      <c r="P14" s="132"/>
      <c r="Q14" s="132"/>
      <c r="R14" s="132"/>
      <c r="S14" s="132"/>
      <c r="T14" s="169"/>
      <c r="U14" s="531"/>
      <c r="V14" s="299"/>
      <c r="W14" s="300"/>
      <c r="X14" s="300"/>
      <c r="Y14" s="300"/>
      <c r="Z14" s="300"/>
      <c r="AA14" s="300"/>
      <c r="AB14" s="300"/>
      <c r="AC14" s="300"/>
      <c r="AD14" s="300"/>
      <c r="AE14" s="641"/>
      <c r="AF14" s="299"/>
      <c r="AG14" s="300"/>
      <c r="AH14" s="300"/>
      <c r="AI14" s="300"/>
      <c r="AJ14" s="300"/>
      <c r="AK14" s="300"/>
      <c r="AL14" s="300"/>
      <c r="AM14" s="300"/>
      <c r="AN14" s="300"/>
      <c r="AO14" s="641"/>
      <c r="AP14" s="299"/>
      <c r="AQ14" s="300"/>
      <c r="AR14" s="300"/>
      <c r="AS14" s="300"/>
      <c r="AT14" s="300"/>
      <c r="AU14" s="300"/>
      <c r="AV14" s="300"/>
      <c r="AW14" s="300"/>
      <c r="AX14" s="300"/>
      <c r="AY14" s="641"/>
      <c r="AZ14" s="299"/>
      <c r="BA14" s="300"/>
      <c r="BB14" s="300"/>
      <c r="BC14" s="300"/>
      <c r="BD14" s="300"/>
      <c r="BE14" s="300"/>
      <c r="BF14" s="300"/>
      <c r="BG14" s="300"/>
      <c r="BH14" s="300"/>
      <c r="BI14" s="641"/>
      <c r="BJ14" s="299"/>
      <c r="BK14" s="300"/>
      <c r="BL14" s="300"/>
      <c r="BM14" s="300"/>
      <c r="BN14" s="300"/>
      <c r="BO14" s="300"/>
      <c r="BP14" s="300"/>
      <c r="BQ14" s="300"/>
      <c r="BR14" s="300"/>
      <c r="BS14" s="641"/>
      <c r="BT14" s="299"/>
      <c r="BU14" s="300"/>
      <c r="BV14" s="300"/>
      <c r="BW14" s="300"/>
      <c r="BX14" s="300"/>
      <c r="BY14" s="300"/>
      <c r="BZ14" s="300"/>
      <c r="CA14" s="300"/>
      <c r="CB14" s="300"/>
      <c r="CC14" s="641"/>
      <c r="CD14" s="299"/>
      <c r="CE14" s="300"/>
      <c r="CF14" s="300"/>
      <c r="CG14" s="300"/>
      <c r="CH14" s="300"/>
      <c r="CI14" s="300"/>
      <c r="CJ14" s="300"/>
      <c r="CK14" s="300"/>
      <c r="CL14" s="300"/>
      <c r="CM14" s="641"/>
      <c r="CN14" s="299"/>
      <c r="CO14" s="300"/>
      <c r="CP14" s="300"/>
      <c r="CQ14" s="300"/>
      <c r="CR14" s="300"/>
      <c r="CS14" s="300"/>
      <c r="CT14" s="300"/>
      <c r="CU14" s="300"/>
      <c r="CV14" s="300"/>
      <c r="CW14" s="641"/>
      <c r="CX14" s="299"/>
      <c r="CY14" s="300"/>
      <c r="CZ14" s="300"/>
      <c r="DA14" s="300"/>
      <c r="DB14" s="300"/>
      <c r="DC14" s="300"/>
      <c r="DD14" s="300"/>
      <c r="DE14" s="300"/>
      <c r="DF14" s="300"/>
      <c r="DG14" s="641"/>
      <c r="DH14" s="299"/>
      <c r="DI14" s="300"/>
      <c r="DJ14" s="300"/>
      <c r="DK14" s="300"/>
      <c r="DL14" s="300"/>
      <c r="DM14" s="300"/>
      <c r="DN14" s="300"/>
      <c r="DO14" s="300"/>
      <c r="DP14" s="300"/>
      <c r="DQ14" s="641"/>
      <c r="DR14" s="299"/>
      <c r="DS14" s="300"/>
      <c r="DT14" s="300"/>
      <c r="DU14" s="300"/>
      <c r="DV14" s="300"/>
      <c r="DW14" s="300"/>
      <c r="DX14" s="300"/>
      <c r="DY14" s="300"/>
      <c r="DZ14" s="300"/>
      <c r="EA14" s="641"/>
      <c r="EB14" s="299"/>
      <c r="EC14" s="300"/>
      <c r="ED14" s="300"/>
      <c r="EE14" s="300"/>
      <c r="EF14" s="300"/>
      <c r="EG14" s="300"/>
      <c r="EH14" s="300"/>
      <c r="EI14" s="300"/>
      <c r="EJ14" s="300"/>
      <c r="EK14" s="641"/>
    </row>
    <row r="15" spans="1:146" ht="36">
      <c r="A15" s="786">
        <f>Summary!A15</f>
        <v>0</v>
      </c>
      <c r="B15" s="196">
        <f>Summary!B15</f>
        <v>0</v>
      </c>
      <c r="C15" s="196" t="str">
        <f>Summary!C15</f>
        <v>Not Used</v>
      </c>
      <c r="D15" s="196">
        <f>Summary!D15</f>
        <v>0</v>
      </c>
      <c r="E15" s="197">
        <f>Summary!E15</f>
        <v>0</v>
      </c>
      <c r="F15" s="197">
        <f>Summary!F15</f>
        <v>0</v>
      </c>
      <c r="G15" s="787">
        <f>Summary!G15</f>
        <v>0</v>
      </c>
      <c r="H15" s="131"/>
      <c r="I15" s="132"/>
      <c r="J15" s="132"/>
      <c r="K15" s="132"/>
      <c r="L15" s="132"/>
      <c r="M15" s="132"/>
      <c r="N15" s="132"/>
      <c r="O15" s="132"/>
      <c r="P15" s="132"/>
      <c r="Q15" s="132"/>
      <c r="R15" s="132"/>
      <c r="S15" s="132"/>
      <c r="T15" s="169"/>
      <c r="U15" s="531"/>
      <c r="V15" s="299"/>
      <c r="W15" s="300"/>
      <c r="X15" s="300"/>
      <c r="Y15" s="300"/>
      <c r="Z15" s="300"/>
      <c r="AA15" s="300"/>
      <c r="AB15" s="300"/>
      <c r="AC15" s="300"/>
      <c r="AD15" s="300"/>
      <c r="AE15" s="641"/>
      <c r="AF15" s="299"/>
      <c r="AG15" s="300"/>
      <c r="AH15" s="300"/>
      <c r="AI15" s="300"/>
      <c r="AJ15" s="300"/>
      <c r="AK15" s="300"/>
      <c r="AL15" s="300"/>
      <c r="AM15" s="300"/>
      <c r="AN15" s="300"/>
      <c r="AO15" s="641"/>
      <c r="AP15" s="299"/>
      <c r="AQ15" s="300"/>
      <c r="AR15" s="300"/>
      <c r="AS15" s="300"/>
      <c r="AT15" s="300"/>
      <c r="AU15" s="300"/>
      <c r="AV15" s="300"/>
      <c r="AW15" s="300"/>
      <c r="AX15" s="300"/>
      <c r="AY15" s="641"/>
      <c r="AZ15" s="299"/>
      <c r="BA15" s="300"/>
      <c r="BB15" s="300"/>
      <c r="BC15" s="300"/>
      <c r="BD15" s="300"/>
      <c r="BE15" s="300"/>
      <c r="BF15" s="300"/>
      <c r="BG15" s="300"/>
      <c r="BH15" s="300"/>
      <c r="BI15" s="641"/>
      <c r="BJ15" s="299"/>
      <c r="BK15" s="300"/>
      <c r="BL15" s="300"/>
      <c r="BM15" s="300"/>
      <c r="BN15" s="300"/>
      <c r="BO15" s="300"/>
      <c r="BP15" s="300"/>
      <c r="BQ15" s="300"/>
      <c r="BR15" s="300"/>
      <c r="BS15" s="641"/>
      <c r="BT15" s="299"/>
      <c r="BU15" s="300"/>
      <c r="BV15" s="300"/>
      <c r="BW15" s="300"/>
      <c r="BX15" s="300"/>
      <c r="BY15" s="300"/>
      <c r="BZ15" s="300"/>
      <c r="CA15" s="300"/>
      <c r="CB15" s="300"/>
      <c r="CC15" s="641"/>
      <c r="CD15" s="299"/>
      <c r="CE15" s="300"/>
      <c r="CF15" s="300"/>
      <c r="CG15" s="300"/>
      <c r="CH15" s="300"/>
      <c r="CI15" s="300"/>
      <c r="CJ15" s="300"/>
      <c r="CK15" s="300"/>
      <c r="CL15" s="300"/>
      <c r="CM15" s="641"/>
      <c r="CN15" s="299"/>
      <c r="CO15" s="300"/>
      <c r="CP15" s="300"/>
      <c r="CQ15" s="300"/>
      <c r="CR15" s="300"/>
      <c r="CS15" s="300"/>
      <c r="CT15" s="300"/>
      <c r="CU15" s="300"/>
      <c r="CV15" s="300"/>
      <c r="CW15" s="641"/>
      <c r="CX15" s="299"/>
      <c r="CY15" s="300"/>
      <c r="CZ15" s="300"/>
      <c r="DA15" s="300"/>
      <c r="DB15" s="300"/>
      <c r="DC15" s="300"/>
      <c r="DD15" s="300"/>
      <c r="DE15" s="300"/>
      <c r="DF15" s="300"/>
      <c r="DG15" s="641"/>
      <c r="DH15" s="299"/>
      <c r="DI15" s="300"/>
      <c r="DJ15" s="300"/>
      <c r="DK15" s="300"/>
      <c r="DL15" s="300"/>
      <c r="DM15" s="300"/>
      <c r="DN15" s="300"/>
      <c r="DO15" s="300"/>
      <c r="DP15" s="300"/>
      <c r="DQ15" s="641"/>
      <c r="DR15" s="299"/>
      <c r="DS15" s="300"/>
      <c r="DT15" s="300"/>
      <c r="DU15" s="300"/>
      <c r="DV15" s="300"/>
      <c r="DW15" s="300"/>
      <c r="DX15" s="300"/>
      <c r="DY15" s="300"/>
      <c r="DZ15" s="300"/>
      <c r="EA15" s="641"/>
      <c r="EB15" s="299"/>
      <c r="EC15" s="300"/>
      <c r="ED15" s="300"/>
      <c r="EE15" s="300"/>
      <c r="EF15" s="300"/>
      <c r="EG15" s="300"/>
      <c r="EH15" s="300"/>
      <c r="EI15" s="300"/>
      <c r="EJ15" s="300"/>
      <c r="EK15" s="641"/>
    </row>
    <row r="16" spans="1:146" s="209" customFormat="1" ht="20.25">
      <c r="A16" s="358">
        <f>Summary!A16</f>
        <v>0</v>
      </c>
      <c r="B16" s="349" t="str">
        <f>Summary!B16</f>
        <v>1.3</v>
      </c>
      <c r="C16" s="349">
        <f>Summary!C16</f>
        <v>0</v>
      </c>
      <c r="D16" s="350" t="str">
        <f>Summary!D16</f>
        <v>Management and Systems</v>
      </c>
      <c r="E16" s="198">
        <f>Summary!E16</f>
        <v>0</v>
      </c>
      <c r="F16" s="778">
        <f>Summary!F16</f>
        <v>0</v>
      </c>
      <c r="G16" s="372">
        <f>Summary!G16</f>
        <v>0</v>
      </c>
      <c r="H16" s="275"/>
      <c r="I16" s="276"/>
      <c r="J16" s="276"/>
      <c r="K16" s="276"/>
      <c r="L16" s="276"/>
      <c r="M16" s="276"/>
      <c r="N16" s="276"/>
      <c r="O16" s="276"/>
      <c r="P16" s="276"/>
      <c r="Q16" s="276"/>
      <c r="R16" s="276"/>
      <c r="S16" s="276"/>
      <c r="T16" s="277"/>
      <c r="U16" s="531"/>
      <c r="V16" s="275"/>
      <c r="W16" s="276"/>
      <c r="X16" s="276"/>
      <c r="Y16" s="276"/>
      <c r="Z16" s="276"/>
      <c r="AA16" s="276"/>
      <c r="AB16" s="276"/>
      <c r="AC16" s="276"/>
      <c r="AD16" s="276"/>
      <c r="AE16" s="642"/>
      <c r="AF16" s="275"/>
      <c r="AG16" s="276"/>
      <c r="AH16" s="276"/>
      <c r="AI16" s="276"/>
      <c r="AJ16" s="276"/>
      <c r="AK16" s="276"/>
      <c r="AL16" s="276"/>
      <c r="AM16" s="276"/>
      <c r="AN16" s="276"/>
      <c r="AO16" s="642"/>
      <c r="AP16" s="275"/>
      <c r="AQ16" s="276"/>
      <c r="AR16" s="276"/>
      <c r="AS16" s="276"/>
      <c r="AT16" s="276"/>
      <c r="AU16" s="276"/>
      <c r="AV16" s="276"/>
      <c r="AW16" s="276"/>
      <c r="AX16" s="276"/>
      <c r="AY16" s="642"/>
      <c r="AZ16" s="275"/>
      <c r="BA16" s="276"/>
      <c r="BB16" s="276"/>
      <c r="BC16" s="276"/>
      <c r="BD16" s="276"/>
      <c r="BE16" s="276"/>
      <c r="BF16" s="276"/>
      <c r="BG16" s="276"/>
      <c r="BH16" s="276"/>
      <c r="BI16" s="642"/>
      <c r="BJ16" s="275"/>
      <c r="BK16" s="276"/>
      <c r="BL16" s="276"/>
      <c r="BM16" s="276"/>
      <c r="BN16" s="276"/>
      <c r="BO16" s="276"/>
      <c r="BP16" s="276"/>
      <c r="BQ16" s="276"/>
      <c r="BR16" s="276"/>
      <c r="BS16" s="642"/>
      <c r="BT16" s="275"/>
      <c r="BU16" s="276"/>
      <c r="BV16" s="276"/>
      <c r="BW16" s="276"/>
      <c r="BX16" s="276"/>
      <c r="BY16" s="276"/>
      <c r="BZ16" s="276"/>
      <c r="CA16" s="276"/>
      <c r="CB16" s="276"/>
      <c r="CC16" s="642"/>
      <c r="CD16" s="275"/>
      <c r="CE16" s="276"/>
      <c r="CF16" s="276"/>
      <c r="CG16" s="276"/>
      <c r="CH16" s="276"/>
      <c r="CI16" s="276"/>
      <c r="CJ16" s="276"/>
      <c r="CK16" s="276"/>
      <c r="CL16" s="276"/>
      <c r="CM16" s="642"/>
      <c r="CN16" s="275"/>
      <c r="CO16" s="276"/>
      <c r="CP16" s="276"/>
      <c r="CQ16" s="276"/>
      <c r="CR16" s="276"/>
      <c r="CS16" s="276"/>
      <c r="CT16" s="276"/>
      <c r="CU16" s="276"/>
      <c r="CV16" s="276"/>
      <c r="CW16" s="642"/>
      <c r="CX16" s="275"/>
      <c r="CY16" s="276"/>
      <c r="CZ16" s="276"/>
      <c r="DA16" s="276"/>
      <c r="DB16" s="276"/>
      <c r="DC16" s="276"/>
      <c r="DD16" s="276"/>
      <c r="DE16" s="276"/>
      <c r="DF16" s="276"/>
      <c r="DG16" s="642"/>
      <c r="DH16" s="275"/>
      <c r="DI16" s="276"/>
      <c r="DJ16" s="276"/>
      <c r="DK16" s="276"/>
      <c r="DL16" s="276"/>
      <c r="DM16" s="276"/>
      <c r="DN16" s="276"/>
      <c r="DO16" s="276"/>
      <c r="DP16" s="276"/>
      <c r="DQ16" s="642"/>
      <c r="DR16" s="275"/>
      <c r="DS16" s="276"/>
      <c r="DT16" s="276"/>
      <c r="DU16" s="276"/>
      <c r="DV16" s="276"/>
      <c r="DW16" s="276"/>
      <c r="DX16" s="276"/>
      <c r="DY16" s="276"/>
      <c r="DZ16" s="276"/>
      <c r="EA16" s="642"/>
      <c r="EB16" s="275"/>
      <c r="EC16" s="276"/>
      <c r="ED16" s="276"/>
      <c r="EE16" s="276"/>
      <c r="EF16" s="276"/>
      <c r="EG16" s="276"/>
      <c r="EH16" s="276"/>
      <c r="EI16" s="276"/>
      <c r="EJ16" s="276"/>
      <c r="EK16" s="642"/>
    </row>
    <row r="17" spans="1:141" ht="20.25">
      <c r="A17" s="359">
        <f>Summary!A17</f>
        <v>2</v>
      </c>
      <c r="B17" s="351">
        <f>Summary!B17</f>
        <v>0</v>
      </c>
      <c r="C17" s="351" t="str">
        <f>Summary!C17</f>
        <v>1.3.1</v>
      </c>
      <c r="D17" s="351">
        <f>Summary!D17</f>
        <v>0</v>
      </c>
      <c r="E17" s="352">
        <f>Summary!E17</f>
        <v>0</v>
      </c>
      <c r="F17" s="352" t="str">
        <f>Summary!F17</f>
        <v>Information Technology</v>
      </c>
      <c r="G17" s="373">
        <f>Summary!G17</f>
        <v>0</v>
      </c>
      <c r="H17" s="540">
        <f t="shared" ref="H17:H26" si="2">SUM(V17:AD17)</f>
        <v>0</v>
      </c>
      <c r="I17" s="541">
        <f t="shared" ref="I17:I26" si="3">SUM(AF17:AN17)</f>
        <v>0</v>
      </c>
      <c r="J17" s="541">
        <f t="shared" ref="J17:J26" si="4">SUM(AP17:AX17)</f>
        <v>0</v>
      </c>
      <c r="K17" s="541">
        <f t="shared" ref="K17:K26" si="5">SUM(AZ17:BH17)</f>
        <v>0</v>
      </c>
      <c r="L17" s="541">
        <f t="shared" ref="L17:L26" si="6">SUM(BJ17:BR17)</f>
        <v>0</v>
      </c>
      <c r="M17" s="541">
        <f t="shared" ref="M17:M26" si="7">SUM(BT17:CB17)</f>
        <v>0</v>
      </c>
      <c r="N17" s="541">
        <f t="shared" ref="N17:N26" si="8">SUM(CD17:CL17)</f>
        <v>0</v>
      </c>
      <c r="O17" s="541">
        <f t="shared" ref="O17:O26" si="9">SUM(CN17:CV17)</f>
        <v>0</v>
      </c>
      <c r="P17" s="541">
        <f t="shared" ref="P17:P26" si="10">SUM(CX17:DF17)</f>
        <v>0</v>
      </c>
      <c r="Q17" s="541">
        <f t="shared" ref="Q17:Q26" si="11">SUM(DH17:DP17)</f>
        <v>0</v>
      </c>
      <c r="R17" s="541">
        <f t="shared" ref="R17:R26" si="12">SUM(DR17:DZ17)</f>
        <v>0</v>
      </c>
      <c r="S17" s="541">
        <f t="shared" ref="S17:S26" si="13">SUM(EB17:EJ17)</f>
        <v>0</v>
      </c>
      <c r="T17" s="542">
        <f>SUM(H17:S17)</f>
        <v>0</v>
      </c>
      <c r="U17" s="531"/>
      <c r="V17" s="543"/>
      <c r="W17" s="544"/>
      <c r="X17" s="544"/>
      <c r="Y17" s="544"/>
      <c r="Z17" s="544"/>
      <c r="AA17" s="544"/>
      <c r="AB17" s="544"/>
      <c r="AC17" s="544"/>
      <c r="AD17" s="544"/>
      <c r="AE17" s="643"/>
      <c r="AF17" s="543"/>
      <c r="AG17" s="544"/>
      <c r="AH17" s="544"/>
      <c r="AI17" s="544"/>
      <c r="AJ17" s="544"/>
      <c r="AK17" s="544"/>
      <c r="AL17" s="544"/>
      <c r="AM17" s="544"/>
      <c r="AN17" s="544"/>
      <c r="AO17" s="643"/>
      <c r="AP17" s="543"/>
      <c r="AQ17" s="544"/>
      <c r="AR17" s="544"/>
      <c r="AS17" s="544"/>
      <c r="AT17" s="544"/>
      <c r="AU17" s="544"/>
      <c r="AV17" s="544"/>
      <c r="AW17" s="544"/>
      <c r="AX17" s="544"/>
      <c r="AY17" s="643"/>
      <c r="AZ17" s="543"/>
      <c r="BA17" s="544"/>
      <c r="BB17" s="544"/>
      <c r="BC17" s="544"/>
      <c r="BD17" s="544"/>
      <c r="BE17" s="544"/>
      <c r="BF17" s="544"/>
      <c r="BG17" s="544"/>
      <c r="BH17" s="544"/>
      <c r="BI17" s="643"/>
      <c r="BJ17" s="543"/>
      <c r="BK17" s="544"/>
      <c r="BL17" s="544"/>
      <c r="BM17" s="544"/>
      <c r="BN17" s="544"/>
      <c r="BO17" s="544"/>
      <c r="BP17" s="544"/>
      <c r="BQ17" s="544"/>
      <c r="BR17" s="544"/>
      <c r="BS17" s="643"/>
      <c r="BT17" s="543"/>
      <c r="BU17" s="544"/>
      <c r="BV17" s="544"/>
      <c r="BW17" s="544"/>
      <c r="BX17" s="544"/>
      <c r="BY17" s="544"/>
      <c r="BZ17" s="544"/>
      <c r="CA17" s="544"/>
      <c r="CB17" s="544"/>
      <c r="CC17" s="643"/>
      <c r="CD17" s="543"/>
      <c r="CE17" s="544"/>
      <c r="CF17" s="544"/>
      <c r="CG17" s="544"/>
      <c r="CH17" s="544"/>
      <c r="CI17" s="544"/>
      <c r="CJ17" s="544"/>
      <c r="CK17" s="544"/>
      <c r="CL17" s="544"/>
      <c r="CM17" s="643"/>
      <c r="CN17" s="543"/>
      <c r="CO17" s="544"/>
      <c r="CP17" s="544"/>
      <c r="CQ17" s="544"/>
      <c r="CR17" s="544"/>
      <c r="CS17" s="544"/>
      <c r="CT17" s="544"/>
      <c r="CU17" s="544"/>
      <c r="CV17" s="544"/>
      <c r="CW17" s="643"/>
      <c r="CX17" s="543"/>
      <c r="CY17" s="544"/>
      <c r="CZ17" s="544"/>
      <c r="DA17" s="544"/>
      <c r="DB17" s="544"/>
      <c r="DC17" s="544"/>
      <c r="DD17" s="544"/>
      <c r="DE17" s="544"/>
      <c r="DF17" s="544"/>
      <c r="DG17" s="643"/>
      <c r="DH17" s="543"/>
      <c r="DI17" s="544"/>
      <c r="DJ17" s="544"/>
      <c r="DK17" s="544"/>
      <c r="DL17" s="544"/>
      <c r="DM17" s="544"/>
      <c r="DN17" s="544"/>
      <c r="DO17" s="544"/>
      <c r="DP17" s="544"/>
      <c r="DQ17" s="643"/>
      <c r="DR17" s="543"/>
      <c r="DS17" s="544"/>
      <c r="DT17" s="544"/>
      <c r="DU17" s="544"/>
      <c r="DV17" s="544"/>
      <c r="DW17" s="544"/>
      <c r="DX17" s="544"/>
      <c r="DY17" s="544"/>
      <c r="DZ17" s="544"/>
      <c r="EA17" s="643"/>
      <c r="EB17" s="543"/>
      <c r="EC17" s="544"/>
      <c r="ED17" s="544"/>
      <c r="EE17" s="544"/>
      <c r="EF17" s="544"/>
      <c r="EG17" s="544"/>
      <c r="EH17" s="544"/>
      <c r="EI17" s="544"/>
      <c r="EJ17" s="544"/>
      <c r="EK17" s="643"/>
    </row>
    <row r="18" spans="1:141" ht="20.25">
      <c r="A18" s="359">
        <f>Summary!A18</f>
        <v>3</v>
      </c>
      <c r="B18" s="351">
        <f>Summary!B18</f>
        <v>0</v>
      </c>
      <c r="C18" s="351" t="str">
        <f>Summary!C18</f>
        <v>1.3.2</v>
      </c>
      <c r="D18" s="351">
        <f>Summary!D18</f>
        <v>0</v>
      </c>
      <c r="E18" s="352">
        <f>Summary!E18</f>
        <v>0</v>
      </c>
      <c r="F18" s="352" t="str">
        <f>Summary!F18</f>
        <v>Confidentiality, Security and Conflict of Interest</v>
      </c>
      <c r="G18" s="373" t="str">
        <f>Summary!G18</f>
        <v>Schedule Ref 19 to 22</v>
      </c>
      <c r="H18" s="540">
        <f t="shared" si="2"/>
        <v>0</v>
      </c>
      <c r="I18" s="541">
        <f t="shared" si="3"/>
        <v>0</v>
      </c>
      <c r="J18" s="541">
        <f t="shared" si="4"/>
        <v>0</v>
      </c>
      <c r="K18" s="541">
        <f t="shared" si="5"/>
        <v>0</v>
      </c>
      <c r="L18" s="541">
        <f t="shared" si="6"/>
        <v>0</v>
      </c>
      <c r="M18" s="541">
        <f t="shared" si="7"/>
        <v>0</v>
      </c>
      <c r="N18" s="541">
        <f t="shared" si="8"/>
        <v>0</v>
      </c>
      <c r="O18" s="541">
        <f t="shared" si="9"/>
        <v>0</v>
      </c>
      <c r="P18" s="541">
        <f t="shared" si="10"/>
        <v>0</v>
      </c>
      <c r="Q18" s="541">
        <f t="shared" si="11"/>
        <v>0</v>
      </c>
      <c r="R18" s="541">
        <f t="shared" si="12"/>
        <v>0</v>
      </c>
      <c r="S18" s="541">
        <f t="shared" si="13"/>
        <v>0</v>
      </c>
      <c r="T18" s="542">
        <f t="shared" ref="T18:T26" si="14">SUM(H18:S18)</f>
        <v>0</v>
      </c>
      <c r="U18" s="531"/>
      <c r="V18" s="543"/>
      <c r="W18" s="544"/>
      <c r="X18" s="544"/>
      <c r="Y18" s="544"/>
      <c r="Z18" s="544"/>
      <c r="AA18" s="544"/>
      <c r="AB18" s="544"/>
      <c r="AC18" s="544"/>
      <c r="AD18" s="544"/>
      <c r="AE18" s="644"/>
      <c r="AF18" s="543"/>
      <c r="AG18" s="544"/>
      <c r="AH18" s="544"/>
      <c r="AI18" s="544"/>
      <c r="AJ18" s="544"/>
      <c r="AK18" s="544"/>
      <c r="AL18" s="544"/>
      <c r="AM18" s="544"/>
      <c r="AN18" s="544"/>
      <c r="AO18" s="644"/>
      <c r="AP18" s="543"/>
      <c r="AQ18" s="544"/>
      <c r="AR18" s="544"/>
      <c r="AS18" s="544"/>
      <c r="AT18" s="544"/>
      <c r="AU18" s="544"/>
      <c r="AV18" s="544"/>
      <c r="AW18" s="544"/>
      <c r="AX18" s="544"/>
      <c r="AY18" s="644"/>
      <c r="AZ18" s="543"/>
      <c r="BA18" s="544"/>
      <c r="BB18" s="544"/>
      <c r="BC18" s="544"/>
      <c r="BD18" s="544"/>
      <c r="BE18" s="544"/>
      <c r="BF18" s="544"/>
      <c r="BG18" s="544"/>
      <c r="BH18" s="544"/>
      <c r="BI18" s="644"/>
      <c r="BJ18" s="543"/>
      <c r="BK18" s="544"/>
      <c r="BL18" s="544"/>
      <c r="BM18" s="544"/>
      <c r="BN18" s="544"/>
      <c r="BO18" s="544"/>
      <c r="BP18" s="544"/>
      <c r="BQ18" s="544"/>
      <c r="BR18" s="544"/>
      <c r="BS18" s="644"/>
      <c r="BT18" s="543"/>
      <c r="BU18" s="544"/>
      <c r="BV18" s="544"/>
      <c r="BW18" s="544"/>
      <c r="BX18" s="544"/>
      <c r="BY18" s="544"/>
      <c r="BZ18" s="544"/>
      <c r="CA18" s="544"/>
      <c r="CB18" s="544"/>
      <c r="CC18" s="644"/>
      <c r="CD18" s="543"/>
      <c r="CE18" s="544"/>
      <c r="CF18" s="544"/>
      <c r="CG18" s="544"/>
      <c r="CH18" s="544"/>
      <c r="CI18" s="544"/>
      <c r="CJ18" s="544"/>
      <c r="CK18" s="544"/>
      <c r="CL18" s="544"/>
      <c r="CM18" s="644"/>
      <c r="CN18" s="543"/>
      <c r="CO18" s="544"/>
      <c r="CP18" s="544"/>
      <c r="CQ18" s="544"/>
      <c r="CR18" s="544"/>
      <c r="CS18" s="544"/>
      <c r="CT18" s="544"/>
      <c r="CU18" s="544"/>
      <c r="CV18" s="544"/>
      <c r="CW18" s="644"/>
      <c r="CX18" s="543"/>
      <c r="CY18" s="544"/>
      <c r="CZ18" s="544"/>
      <c r="DA18" s="544"/>
      <c r="DB18" s="544"/>
      <c r="DC18" s="544"/>
      <c r="DD18" s="544"/>
      <c r="DE18" s="544"/>
      <c r="DF18" s="544"/>
      <c r="DG18" s="644"/>
      <c r="DH18" s="543"/>
      <c r="DI18" s="544"/>
      <c r="DJ18" s="544"/>
      <c r="DK18" s="544"/>
      <c r="DL18" s="544"/>
      <c r="DM18" s="544"/>
      <c r="DN18" s="544"/>
      <c r="DO18" s="544"/>
      <c r="DP18" s="544"/>
      <c r="DQ18" s="644"/>
      <c r="DR18" s="543"/>
      <c r="DS18" s="544"/>
      <c r="DT18" s="544"/>
      <c r="DU18" s="544"/>
      <c r="DV18" s="544"/>
      <c r="DW18" s="544"/>
      <c r="DX18" s="544"/>
      <c r="DY18" s="544"/>
      <c r="DZ18" s="544"/>
      <c r="EA18" s="644"/>
      <c r="EB18" s="543"/>
      <c r="EC18" s="544"/>
      <c r="ED18" s="544"/>
      <c r="EE18" s="544"/>
      <c r="EF18" s="544"/>
      <c r="EG18" s="544"/>
      <c r="EH18" s="544"/>
      <c r="EI18" s="544"/>
      <c r="EJ18" s="544"/>
      <c r="EK18" s="644"/>
    </row>
    <row r="19" spans="1:141" ht="24.75" customHeight="1">
      <c r="A19" s="359" t="str">
        <f>Summary!A19</f>
        <v>4 &amp; 12</v>
      </c>
      <c r="B19" s="351">
        <f>Summary!B19</f>
        <v>0</v>
      </c>
      <c r="C19" s="351" t="str">
        <f>Summary!C19</f>
        <v>1.3.3</v>
      </c>
      <c r="D19" s="196">
        <f>Summary!D19</f>
        <v>0</v>
      </c>
      <c r="E19" s="197">
        <f>Summary!E19</f>
        <v>0</v>
      </c>
      <c r="F19" s="352" t="str">
        <f>Summary!F19</f>
        <v>Commercial Management  and Contract Plan</v>
      </c>
      <c r="G19" s="373">
        <f>Summary!G19</f>
        <v>0</v>
      </c>
      <c r="H19" s="540">
        <f t="shared" si="2"/>
        <v>0</v>
      </c>
      <c r="I19" s="541">
        <f t="shared" si="3"/>
        <v>0</v>
      </c>
      <c r="J19" s="541">
        <f t="shared" si="4"/>
        <v>0</v>
      </c>
      <c r="K19" s="541">
        <f t="shared" si="5"/>
        <v>0</v>
      </c>
      <c r="L19" s="541">
        <f t="shared" si="6"/>
        <v>0</v>
      </c>
      <c r="M19" s="541">
        <f t="shared" si="7"/>
        <v>0</v>
      </c>
      <c r="N19" s="541">
        <f t="shared" si="8"/>
        <v>0</v>
      </c>
      <c r="O19" s="541">
        <f t="shared" si="9"/>
        <v>0</v>
      </c>
      <c r="P19" s="541">
        <f t="shared" si="10"/>
        <v>0</v>
      </c>
      <c r="Q19" s="541">
        <f t="shared" si="11"/>
        <v>0</v>
      </c>
      <c r="R19" s="541">
        <f t="shared" si="12"/>
        <v>0</v>
      </c>
      <c r="S19" s="541">
        <f t="shared" si="13"/>
        <v>0</v>
      </c>
      <c r="T19" s="542">
        <f t="shared" si="14"/>
        <v>0</v>
      </c>
      <c r="U19" s="531"/>
      <c r="V19" s="543"/>
      <c r="W19" s="544"/>
      <c r="X19" s="544"/>
      <c r="Y19" s="544"/>
      <c r="Z19" s="544"/>
      <c r="AA19" s="544"/>
      <c r="AB19" s="544"/>
      <c r="AC19" s="544"/>
      <c r="AD19" s="544"/>
      <c r="AE19" s="644"/>
      <c r="AF19" s="543"/>
      <c r="AG19" s="544"/>
      <c r="AH19" s="544"/>
      <c r="AI19" s="544"/>
      <c r="AJ19" s="544"/>
      <c r="AK19" s="544"/>
      <c r="AL19" s="544"/>
      <c r="AM19" s="544"/>
      <c r="AN19" s="544"/>
      <c r="AO19" s="644"/>
      <c r="AP19" s="543"/>
      <c r="AQ19" s="544"/>
      <c r="AR19" s="544"/>
      <c r="AS19" s="544"/>
      <c r="AT19" s="544"/>
      <c r="AU19" s="544"/>
      <c r="AV19" s="544"/>
      <c r="AW19" s="544"/>
      <c r="AX19" s="544"/>
      <c r="AY19" s="644"/>
      <c r="AZ19" s="543"/>
      <c r="BA19" s="544"/>
      <c r="BB19" s="544"/>
      <c r="BC19" s="544"/>
      <c r="BD19" s="544"/>
      <c r="BE19" s="544"/>
      <c r="BF19" s="544"/>
      <c r="BG19" s="544"/>
      <c r="BH19" s="544"/>
      <c r="BI19" s="644"/>
      <c r="BJ19" s="543"/>
      <c r="BK19" s="544"/>
      <c r="BL19" s="544"/>
      <c r="BM19" s="544"/>
      <c r="BN19" s="544"/>
      <c r="BO19" s="544"/>
      <c r="BP19" s="544"/>
      <c r="BQ19" s="544"/>
      <c r="BR19" s="544"/>
      <c r="BS19" s="644"/>
      <c r="BT19" s="543"/>
      <c r="BU19" s="544"/>
      <c r="BV19" s="544"/>
      <c r="BW19" s="544"/>
      <c r="BX19" s="544"/>
      <c r="BY19" s="544"/>
      <c r="BZ19" s="544"/>
      <c r="CA19" s="544"/>
      <c r="CB19" s="544"/>
      <c r="CC19" s="644"/>
      <c r="CD19" s="543"/>
      <c r="CE19" s="544"/>
      <c r="CF19" s="544"/>
      <c r="CG19" s="544"/>
      <c r="CH19" s="544"/>
      <c r="CI19" s="544"/>
      <c r="CJ19" s="544"/>
      <c r="CK19" s="544"/>
      <c r="CL19" s="544"/>
      <c r="CM19" s="644"/>
      <c r="CN19" s="543"/>
      <c r="CO19" s="544"/>
      <c r="CP19" s="544"/>
      <c r="CQ19" s="544"/>
      <c r="CR19" s="544"/>
      <c r="CS19" s="544"/>
      <c r="CT19" s="544"/>
      <c r="CU19" s="544"/>
      <c r="CV19" s="544"/>
      <c r="CW19" s="644"/>
      <c r="CX19" s="543"/>
      <c r="CY19" s="544"/>
      <c r="CZ19" s="544"/>
      <c r="DA19" s="544"/>
      <c r="DB19" s="544"/>
      <c r="DC19" s="544"/>
      <c r="DD19" s="544"/>
      <c r="DE19" s="544"/>
      <c r="DF19" s="544"/>
      <c r="DG19" s="644"/>
      <c r="DH19" s="543"/>
      <c r="DI19" s="544"/>
      <c r="DJ19" s="544"/>
      <c r="DK19" s="544"/>
      <c r="DL19" s="544"/>
      <c r="DM19" s="544"/>
      <c r="DN19" s="544"/>
      <c r="DO19" s="544"/>
      <c r="DP19" s="544"/>
      <c r="DQ19" s="644"/>
      <c r="DR19" s="543"/>
      <c r="DS19" s="544"/>
      <c r="DT19" s="544"/>
      <c r="DU19" s="544"/>
      <c r="DV19" s="544"/>
      <c r="DW19" s="544"/>
      <c r="DX19" s="544"/>
      <c r="DY19" s="544"/>
      <c r="DZ19" s="544"/>
      <c r="EA19" s="644"/>
      <c r="EB19" s="543"/>
      <c r="EC19" s="544"/>
      <c r="ED19" s="544"/>
      <c r="EE19" s="544"/>
      <c r="EF19" s="544"/>
      <c r="EG19" s="544"/>
      <c r="EH19" s="544"/>
      <c r="EI19" s="544"/>
      <c r="EJ19" s="544"/>
      <c r="EK19" s="644"/>
    </row>
    <row r="20" spans="1:141" ht="20.25">
      <c r="A20" s="359" t="str">
        <f>Summary!A20</f>
        <v>5 &amp; 11</v>
      </c>
      <c r="B20" s="353">
        <f>Summary!B20</f>
        <v>0</v>
      </c>
      <c r="C20" s="351" t="str">
        <f>Summary!C20</f>
        <v>1.3.4</v>
      </c>
      <c r="D20" s="351">
        <f>Summary!D20</f>
        <v>0</v>
      </c>
      <c r="E20" s="355">
        <f>Summary!E20</f>
        <v>0</v>
      </c>
      <c r="F20" s="352" t="str">
        <f>Summary!F20</f>
        <v>Risk Management and Business Continuity</v>
      </c>
      <c r="G20" s="373" t="str">
        <f>Summary!G20</f>
        <v>Schedule Ref 4</v>
      </c>
      <c r="H20" s="540">
        <f t="shared" si="2"/>
        <v>0</v>
      </c>
      <c r="I20" s="541">
        <f t="shared" si="3"/>
        <v>0</v>
      </c>
      <c r="J20" s="541">
        <f t="shared" si="4"/>
        <v>0</v>
      </c>
      <c r="K20" s="541">
        <f t="shared" si="5"/>
        <v>0</v>
      </c>
      <c r="L20" s="541">
        <f t="shared" si="6"/>
        <v>0</v>
      </c>
      <c r="M20" s="541">
        <f t="shared" si="7"/>
        <v>0</v>
      </c>
      <c r="N20" s="541">
        <f t="shared" si="8"/>
        <v>0</v>
      </c>
      <c r="O20" s="541">
        <f t="shared" si="9"/>
        <v>0</v>
      </c>
      <c r="P20" s="541">
        <f t="shared" si="10"/>
        <v>0</v>
      </c>
      <c r="Q20" s="541">
        <f t="shared" si="11"/>
        <v>0</v>
      </c>
      <c r="R20" s="541">
        <f t="shared" si="12"/>
        <v>0</v>
      </c>
      <c r="S20" s="541">
        <f t="shared" si="13"/>
        <v>0</v>
      </c>
      <c r="T20" s="542">
        <f t="shared" si="14"/>
        <v>0</v>
      </c>
      <c r="U20" s="531"/>
      <c r="V20" s="543"/>
      <c r="W20" s="544"/>
      <c r="X20" s="544"/>
      <c r="Y20" s="544"/>
      <c r="Z20" s="544"/>
      <c r="AA20" s="544"/>
      <c r="AB20" s="544"/>
      <c r="AC20" s="544"/>
      <c r="AD20" s="544"/>
      <c r="AE20" s="644"/>
      <c r="AF20" s="543"/>
      <c r="AG20" s="544"/>
      <c r="AH20" s="544"/>
      <c r="AI20" s="544"/>
      <c r="AJ20" s="544"/>
      <c r="AK20" s="544"/>
      <c r="AL20" s="544"/>
      <c r="AM20" s="544"/>
      <c r="AN20" s="544"/>
      <c r="AO20" s="644"/>
      <c r="AP20" s="543"/>
      <c r="AQ20" s="544"/>
      <c r="AR20" s="544"/>
      <c r="AS20" s="544"/>
      <c r="AT20" s="544"/>
      <c r="AU20" s="544"/>
      <c r="AV20" s="544"/>
      <c r="AW20" s="544"/>
      <c r="AX20" s="544"/>
      <c r="AY20" s="644"/>
      <c r="AZ20" s="543"/>
      <c r="BA20" s="544"/>
      <c r="BB20" s="544"/>
      <c r="BC20" s="544"/>
      <c r="BD20" s="544"/>
      <c r="BE20" s="544"/>
      <c r="BF20" s="544"/>
      <c r="BG20" s="544"/>
      <c r="BH20" s="544"/>
      <c r="BI20" s="644"/>
      <c r="BJ20" s="543"/>
      <c r="BK20" s="544"/>
      <c r="BL20" s="544"/>
      <c r="BM20" s="544"/>
      <c r="BN20" s="544"/>
      <c r="BO20" s="544"/>
      <c r="BP20" s="544"/>
      <c r="BQ20" s="544"/>
      <c r="BR20" s="544"/>
      <c r="BS20" s="644"/>
      <c r="BT20" s="543"/>
      <c r="BU20" s="544"/>
      <c r="BV20" s="544"/>
      <c r="BW20" s="544"/>
      <c r="BX20" s="544"/>
      <c r="BY20" s="544"/>
      <c r="BZ20" s="544"/>
      <c r="CA20" s="544"/>
      <c r="CB20" s="544"/>
      <c r="CC20" s="644"/>
      <c r="CD20" s="543"/>
      <c r="CE20" s="544"/>
      <c r="CF20" s="544"/>
      <c r="CG20" s="544"/>
      <c r="CH20" s="544"/>
      <c r="CI20" s="544"/>
      <c r="CJ20" s="544"/>
      <c r="CK20" s="544"/>
      <c r="CL20" s="544"/>
      <c r="CM20" s="644"/>
      <c r="CN20" s="543"/>
      <c r="CO20" s="544"/>
      <c r="CP20" s="544"/>
      <c r="CQ20" s="544"/>
      <c r="CR20" s="544"/>
      <c r="CS20" s="544"/>
      <c r="CT20" s="544"/>
      <c r="CU20" s="544"/>
      <c r="CV20" s="544"/>
      <c r="CW20" s="644"/>
      <c r="CX20" s="543"/>
      <c r="CY20" s="544"/>
      <c r="CZ20" s="544"/>
      <c r="DA20" s="544"/>
      <c r="DB20" s="544"/>
      <c r="DC20" s="544"/>
      <c r="DD20" s="544"/>
      <c r="DE20" s="544"/>
      <c r="DF20" s="544"/>
      <c r="DG20" s="644"/>
      <c r="DH20" s="543"/>
      <c r="DI20" s="544"/>
      <c r="DJ20" s="544"/>
      <c r="DK20" s="544"/>
      <c r="DL20" s="544"/>
      <c r="DM20" s="544"/>
      <c r="DN20" s="544"/>
      <c r="DO20" s="544"/>
      <c r="DP20" s="544"/>
      <c r="DQ20" s="644"/>
      <c r="DR20" s="543"/>
      <c r="DS20" s="544"/>
      <c r="DT20" s="544"/>
      <c r="DU20" s="544"/>
      <c r="DV20" s="544"/>
      <c r="DW20" s="544"/>
      <c r="DX20" s="544"/>
      <c r="DY20" s="544"/>
      <c r="DZ20" s="544"/>
      <c r="EA20" s="644"/>
      <c r="EB20" s="543"/>
      <c r="EC20" s="544"/>
      <c r="ED20" s="544"/>
      <c r="EE20" s="544"/>
      <c r="EF20" s="544"/>
      <c r="EG20" s="544"/>
      <c r="EH20" s="544"/>
      <c r="EI20" s="544"/>
      <c r="EJ20" s="544"/>
      <c r="EK20" s="644"/>
    </row>
    <row r="21" spans="1:141" ht="20.25">
      <c r="A21" s="359">
        <f>Summary!A21</f>
        <v>6</v>
      </c>
      <c r="B21" s="353">
        <f>Summary!B21</f>
        <v>0</v>
      </c>
      <c r="C21" s="351" t="str">
        <f>Summary!C21</f>
        <v>1.3.5</v>
      </c>
      <c r="D21" s="351">
        <f>Summary!D21</f>
        <v>0</v>
      </c>
      <c r="E21" s="355">
        <f>Summary!E21</f>
        <v>0</v>
      </c>
      <c r="F21" s="352" t="str">
        <f>Summary!F21</f>
        <v>Community</v>
      </c>
      <c r="G21" s="373">
        <f>Summary!G21</f>
        <v>0</v>
      </c>
      <c r="H21" s="540">
        <f t="shared" si="2"/>
        <v>0</v>
      </c>
      <c r="I21" s="541">
        <f t="shared" si="3"/>
        <v>0</v>
      </c>
      <c r="J21" s="541">
        <f t="shared" si="4"/>
        <v>0</v>
      </c>
      <c r="K21" s="541">
        <f t="shared" si="5"/>
        <v>0</v>
      </c>
      <c r="L21" s="541">
        <f t="shared" si="6"/>
        <v>0</v>
      </c>
      <c r="M21" s="541">
        <f t="shared" si="7"/>
        <v>0</v>
      </c>
      <c r="N21" s="541">
        <f t="shared" si="8"/>
        <v>0</v>
      </c>
      <c r="O21" s="541">
        <f t="shared" si="9"/>
        <v>0</v>
      </c>
      <c r="P21" s="541">
        <f t="shared" si="10"/>
        <v>0</v>
      </c>
      <c r="Q21" s="541">
        <f t="shared" si="11"/>
        <v>0</v>
      </c>
      <c r="R21" s="541">
        <f t="shared" si="12"/>
        <v>0</v>
      </c>
      <c r="S21" s="541">
        <f t="shared" si="13"/>
        <v>0</v>
      </c>
      <c r="T21" s="542">
        <f t="shared" si="14"/>
        <v>0</v>
      </c>
      <c r="U21" s="531"/>
      <c r="V21" s="543"/>
      <c r="W21" s="544"/>
      <c r="X21" s="544"/>
      <c r="Y21" s="544"/>
      <c r="Z21" s="544"/>
      <c r="AA21" s="544"/>
      <c r="AB21" s="544"/>
      <c r="AC21" s="544"/>
      <c r="AD21" s="544"/>
      <c r="AE21" s="644"/>
      <c r="AF21" s="543"/>
      <c r="AG21" s="544"/>
      <c r="AH21" s="544"/>
      <c r="AI21" s="544"/>
      <c r="AJ21" s="544"/>
      <c r="AK21" s="544"/>
      <c r="AL21" s="544"/>
      <c r="AM21" s="544"/>
      <c r="AN21" s="544"/>
      <c r="AO21" s="644"/>
      <c r="AP21" s="543"/>
      <c r="AQ21" s="544"/>
      <c r="AR21" s="544"/>
      <c r="AS21" s="544"/>
      <c r="AT21" s="544"/>
      <c r="AU21" s="544"/>
      <c r="AV21" s="544"/>
      <c r="AW21" s="544"/>
      <c r="AX21" s="544"/>
      <c r="AY21" s="644"/>
      <c r="AZ21" s="543"/>
      <c r="BA21" s="544"/>
      <c r="BB21" s="544"/>
      <c r="BC21" s="544"/>
      <c r="BD21" s="544"/>
      <c r="BE21" s="544"/>
      <c r="BF21" s="544"/>
      <c r="BG21" s="544"/>
      <c r="BH21" s="544"/>
      <c r="BI21" s="644"/>
      <c r="BJ21" s="543"/>
      <c r="BK21" s="544"/>
      <c r="BL21" s="544"/>
      <c r="BM21" s="544"/>
      <c r="BN21" s="544"/>
      <c r="BO21" s="544"/>
      <c r="BP21" s="544"/>
      <c r="BQ21" s="544"/>
      <c r="BR21" s="544"/>
      <c r="BS21" s="644"/>
      <c r="BT21" s="543"/>
      <c r="BU21" s="544"/>
      <c r="BV21" s="544"/>
      <c r="BW21" s="544"/>
      <c r="BX21" s="544"/>
      <c r="BY21" s="544"/>
      <c r="BZ21" s="544"/>
      <c r="CA21" s="544"/>
      <c r="CB21" s="544"/>
      <c r="CC21" s="644"/>
      <c r="CD21" s="543"/>
      <c r="CE21" s="544"/>
      <c r="CF21" s="544"/>
      <c r="CG21" s="544"/>
      <c r="CH21" s="544"/>
      <c r="CI21" s="544"/>
      <c r="CJ21" s="544"/>
      <c r="CK21" s="544"/>
      <c r="CL21" s="544"/>
      <c r="CM21" s="644"/>
      <c r="CN21" s="543"/>
      <c r="CO21" s="544"/>
      <c r="CP21" s="544"/>
      <c r="CQ21" s="544"/>
      <c r="CR21" s="544"/>
      <c r="CS21" s="544"/>
      <c r="CT21" s="544"/>
      <c r="CU21" s="544"/>
      <c r="CV21" s="544"/>
      <c r="CW21" s="644"/>
      <c r="CX21" s="543"/>
      <c r="CY21" s="544"/>
      <c r="CZ21" s="544"/>
      <c r="DA21" s="544"/>
      <c r="DB21" s="544"/>
      <c r="DC21" s="544"/>
      <c r="DD21" s="544"/>
      <c r="DE21" s="544"/>
      <c r="DF21" s="544"/>
      <c r="DG21" s="644"/>
      <c r="DH21" s="543"/>
      <c r="DI21" s="544"/>
      <c r="DJ21" s="544"/>
      <c r="DK21" s="544"/>
      <c r="DL21" s="544"/>
      <c r="DM21" s="544"/>
      <c r="DN21" s="544"/>
      <c r="DO21" s="544"/>
      <c r="DP21" s="544"/>
      <c r="DQ21" s="644"/>
      <c r="DR21" s="543"/>
      <c r="DS21" s="544"/>
      <c r="DT21" s="544"/>
      <c r="DU21" s="544"/>
      <c r="DV21" s="544"/>
      <c r="DW21" s="544"/>
      <c r="DX21" s="544"/>
      <c r="DY21" s="544"/>
      <c r="DZ21" s="544"/>
      <c r="EA21" s="644"/>
      <c r="EB21" s="543"/>
      <c r="EC21" s="544"/>
      <c r="ED21" s="544"/>
      <c r="EE21" s="544"/>
      <c r="EF21" s="544"/>
      <c r="EG21" s="544"/>
      <c r="EH21" s="544"/>
      <c r="EI21" s="544"/>
      <c r="EJ21" s="544"/>
      <c r="EK21" s="644"/>
    </row>
    <row r="22" spans="1:141" ht="20.25">
      <c r="A22" s="359" t="str">
        <f>Summary!A22</f>
        <v>7 &amp; 23</v>
      </c>
      <c r="B22" s="353">
        <f>Summary!B22</f>
        <v>0</v>
      </c>
      <c r="C22" s="351" t="str">
        <f>Summary!C22</f>
        <v>1.3.6</v>
      </c>
      <c r="D22" s="351">
        <f>Summary!D22</f>
        <v>0</v>
      </c>
      <c r="E22" s="355">
        <f>Summary!E22</f>
        <v>0</v>
      </c>
      <c r="F22" s="355" t="str">
        <f>Summary!F22</f>
        <v>Customer and Stakeholder Liaison</v>
      </c>
      <c r="G22" s="373" t="str">
        <f>Summary!G22</f>
        <v>Schedule Ref 5 &amp; 6</v>
      </c>
      <c r="H22" s="540">
        <f t="shared" si="2"/>
        <v>0</v>
      </c>
      <c r="I22" s="541">
        <f t="shared" si="3"/>
        <v>0</v>
      </c>
      <c r="J22" s="541">
        <f t="shared" si="4"/>
        <v>0</v>
      </c>
      <c r="K22" s="541">
        <f t="shared" si="5"/>
        <v>0</v>
      </c>
      <c r="L22" s="541">
        <f t="shared" si="6"/>
        <v>0</v>
      </c>
      <c r="M22" s="541">
        <f t="shared" si="7"/>
        <v>0</v>
      </c>
      <c r="N22" s="541">
        <f t="shared" si="8"/>
        <v>0</v>
      </c>
      <c r="O22" s="541">
        <f t="shared" si="9"/>
        <v>0</v>
      </c>
      <c r="P22" s="541">
        <f t="shared" si="10"/>
        <v>0</v>
      </c>
      <c r="Q22" s="541">
        <f t="shared" si="11"/>
        <v>0</v>
      </c>
      <c r="R22" s="541">
        <f t="shared" si="12"/>
        <v>0</v>
      </c>
      <c r="S22" s="541">
        <f t="shared" si="13"/>
        <v>0</v>
      </c>
      <c r="T22" s="542">
        <f t="shared" si="14"/>
        <v>0</v>
      </c>
      <c r="U22" s="531"/>
      <c r="V22" s="543"/>
      <c r="W22" s="544"/>
      <c r="X22" s="544"/>
      <c r="Y22" s="544"/>
      <c r="Z22" s="544"/>
      <c r="AA22" s="544"/>
      <c r="AB22" s="544"/>
      <c r="AC22" s="544"/>
      <c r="AD22" s="544"/>
      <c r="AE22" s="644"/>
      <c r="AF22" s="543"/>
      <c r="AG22" s="544"/>
      <c r="AH22" s="544"/>
      <c r="AI22" s="544"/>
      <c r="AJ22" s="544"/>
      <c r="AK22" s="544"/>
      <c r="AL22" s="544"/>
      <c r="AM22" s="544"/>
      <c r="AN22" s="544"/>
      <c r="AO22" s="644"/>
      <c r="AP22" s="543"/>
      <c r="AQ22" s="544"/>
      <c r="AR22" s="544"/>
      <c r="AS22" s="544"/>
      <c r="AT22" s="544"/>
      <c r="AU22" s="544"/>
      <c r="AV22" s="544"/>
      <c r="AW22" s="544"/>
      <c r="AX22" s="544"/>
      <c r="AY22" s="644"/>
      <c r="AZ22" s="543"/>
      <c r="BA22" s="544"/>
      <c r="BB22" s="544"/>
      <c r="BC22" s="544"/>
      <c r="BD22" s="544"/>
      <c r="BE22" s="544"/>
      <c r="BF22" s="544"/>
      <c r="BG22" s="544"/>
      <c r="BH22" s="544"/>
      <c r="BI22" s="644"/>
      <c r="BJ22" s="543"/>
      <c r="BK22" s="544"/>
      <c r="BL22" s="544"/>
      <c r="BM22" s="544"/>
      <c r="BN22" s="544"/>
      <c r="BO22" s="544"/>
      <c r="BP22" s="544"/>
      <c r="BQ22" s="544"/>
      <c r="BR22" s="544"/>
      <c r="BS22" s="644"/>
      <c r="BT22" s="543"/>
      <c r="BU22" s="544"/>
      <c r="BV22" s="544"/>
      <c r="BW22" s="544"/>
      <c r="BX22" s="544"/>
      <c r="BY22" s="544"/>
      <c r="BZ22" s="544"/>
      <c r="CA22" s="544"/>
      <c r="CB22" s="544"/>
      <c r="CC22" s="644"/>
      <c r="CD22" s="543"/>
      <c r="CE22" s="544"/>
      <c r="CF22" s="544"/>
      <c r="CG22" s="544"/>
      <c r="CH22" s="544"/>
      <c r="CI22" s="544"/>
      <c r="CJ22" s="544"/>
      <c r="CK22" s="544"/>
      <c r="CL22" s="544"/>
      <c r="CM22" s="644"/>
      <c r="CN22" s="543"/>
      <c r="CO22" s="544"/>
      <c r="CP22" s="544"/>
      <c r="CQ22" s="544"/>
      <c r="CR22" s="544"/>
      <c r="CS22" s="544"/>
      <c r="CT22" s="544"/>
      <c r="CU22" s="544"/>
      <c r="CV22" s="544"/>
      <c r="CW22" s="644"/>
      <c r="CX22" s="543"/>
      <c r="CY22" s="544"/>
      <c r="CZ22" s="544"/>
      <c r="DA22" s="544"/>
      <c r="DB22" s="544"/>
      <c r="DC22" s="544"/>
      <c r="DD22" s="544"/>
      <c r="DE22" s="544"/>
      <c r="DF22" s="544"/>
      <c r="DG22" s="644"/>
      <c r="DH22" s="543"/>
      <c r="DI22" s="544"/>
      <c r="DJ22" s="544"/>
      <c r="DK22" s="544"/>
      <c r="DL22" s="544"/>
      <c r="DM22" s="544"/>
      <c r="DN22" s="544"/>
      <c r="DO22" s="544"/>
      <c r="DP22" s="544"/>
      <c r="DQ22" s="644"/>
      <c r="DR22" s="543"/>
      <c r="DS22" s="544"/>
      <c r="DT22" s="544"/>
      <c r="DU22" s="544"/>
      <c r="DV22" s="544"/>
      <c r="DW22" s="544"/>
      <c r="DX22" s="544"/>
      <c r="DY22" s="544"/>
      <c r="DZ22" s="544"/>
      <c r="EA22" s="644"/>
      <c r="EB22" s="543"/>
      <c r="EC22" s="544"/>
      <c r="ED22" s="544"/>
      <c r="EE22" s="544"/>
      <c r="EF22" s="544"/>
      <c r="EG22" s="544"/>
      <c r="EH22" s="544"/>
      <c r="EI22" s="544"/>
      <c r="EJ22" s="544"/>
      <c r="EK22" s="644"/>
    </row>
    <row r="23" spans="1:141" s="614" customFormat="1" ht="20.25">
      <c r="A23" s="611">
        <f>Summary!A23</f>
        <v>8</v>
      </c>
      <c r="B23" s="612">
        <f>Summary!B23</f>
        <v>0</v>
      </c>
      <c r="C23" s="383" t="str">
        <f>Summary!C23</f>
        <v>1.3.7</v>
      </c>
      <c r="D23" s="383">
        <f>Summary!D23</f>
        <v>0</v>
      </c>
      <c r="E23" s="381">
        <f>Summary!E23</f>
        <v>0</v>
      </c>
      <c r="F23" s="363" t="str">
        <f>Summary!F23</f>
        <v xml:space="preserve">Health and Safety </v>
      </c>
      <c r="G23" s="493" t="str">
        <f>Summary!G23</f>
        <v>Schedule Ref 23, 24 &amp; 48</v>
      </c>
      <c r="H23" s="553">
        <f t="shared" si="2"/>
        <v>0</v>
      </c>
      <c r="I23" s="554">
        <f t="shared" si="3"/>
        <v>0</v>
      </c>
      <c r="J23" s="554">
        <f t="shared" si="4"/>
        <v>0</v>
      </c>
      <c r="K23" s="554">
        <f t="shared" si="5"/>
        <v>0</v>
      </c>
      <c r="L23" s="554">
        <f t="shared" si="6"/>
        <v>0</v>
      </c>
      <c r="M23" s="554">
        <f t="shared" si="7"/>
        <v>0</v>
      </c>
      <c r="N23" s="554">
        <f t="shared" si="8"/>
        <v>0</v>
      </c>
      <c r="O23" s="554">
        <f t="shared" si="9"/>
        <v>0</v>
      </c>
      <c r="P23" s="554">
        <f t="shared" si="10"/>
        <v>0</v>
      </c>
      <c r="Q23" s="541">
        <f t="shared" si="11"/>
        <v>0</v>
      </c>
      <c r="R23" s="541">
        <f t="shared" si="12"/>
        <v>0</v>
      </c>
      <c r="S23" s="541">
        <f t="shared" si="13"/>
        <v>0</v>
      </c>
      <c r="T23" s="542">
        <f t="shared" si="14"/>
        <v>0</v>
      </c>
      <c r="U23" s="613"/>
      <c r="V23" s="543"/>
      <c r="W23" s="544"/>
      <c r="X23" s="544"/>
      <c r="Y23" s="544"/>
      <c r="Z23" s="544"/>
      <c r="AA23" s="544"/>
      <c r="AB23" s="544"/>
      <c r="AC23" s="544"/>
      <c r="AD23" s="544"/>
      <c r="AE23" s="645"/>
      <c r="AF23" s="543"/>
      <c r="AG23" s="544"/>
      <c r="AH23" s="544"/>
      <c r="AI23" s="544"/>
      <c r="AJ23" s="544"/>
      <c r="AK23" s="544"/>
      <c r="AL23" s="544"/>
      <c r="AM23" s="544"/>
      <c r="AN23" s="544"/>
      <c r="AO23" s="645"/>
      <c r="AP23" s="543"/>
      <c r="AQ23" s="544"/>
      <c r="AR23" s="544"/>
      <c r="AS23" s="544"/>
      <c r="AT23" s="544"/>
      <c r="AU23" s="544"/>
      <c r="AV23" s="544"/>
      <c r="AW23" s="544"/>
      <c r="AX23" s="544"/>
      <c r="AY23" s="645"/>
      <c r="AZ23" s="543"/>
      <c r="BA23" s="544"/>
      <c r="BB23" s="544"/>
      <c r="BC23" s="544"/>
      <c r="BD23" s="544"/>
      <c r="BE23" s="544"/>
      <c r="BF23" s="544"/>
      <c r="BG23" s="544"/>
      <c r="BH23" s="544"/>
      <c r="BI23" s="645"/>
      <c r="BJ23" s="543"/>
      <c r="BK23" s="544"/>
      <c r="BL23" s="544"/>
      <c r="BM23" s="544"/>
      <c r="BN23" s="544"/>
      <c r="BO23" s="544"/>
      <c r="BP23" s="544"/>
      <c r="BQ23" s="544"/>
      <c r="BR23" s="544"/>
      <c r="BS23" s="645"/>
      <c r="BT23" s="543"/>
      <c r="BU23" s="544"/>
      <c r="BV23" s="544"/>
      <c r="BW23" s="544"/>
      <c r="BX23" s="544"/>
      <c r="BY23" s="544"/>
      <c r="BZ23" s="544"/>
      <c r="CA23" s="544"/>
      <c r="CB23" s="544"/>
      <c r="CC23" s="645"/>
      <c r="CD23" s="543"/>
      <c r="CE23" s="544"/>
      <c r="CF23" s="544"/>
      <c r="CG23" s="544"/>
      <c r="CH23" s="544"/>
      <c r="CI23" s="544"/>
      <c r="CJ23" s="544"/>
      <c r="CK23" s="544"/>
      <c r="CL23" s="544"/>
      <c r="CM23" s="645"/>
      <c r="CN23" s="543"/>
      <c r="CO23" s="544"/>
      <c r="CP23" s="544"/>
      <c r="CQ23" s="544"/>
      <c r="CR23" s="544"/>
      <c r="CS23" s="544"/>
      <c r="CT23" s="544"/>
      <c r="CU23" s="544"/>
      <c r="CV23" s="544"/>
      <c r="CW23" s="645"/>
      <c r="CX23" s="543"/>
      <c r="CY23" s="544"/>
      <c r="CZ23" s="544"/>
      <c r="DA23" s="544"/>
      <c r="DB23" s="544"/>
      <c r="DC23" s="544"/>
      <c r="DD23" s="544"/>
      <c r="DE23" s="544"/>
      <c r="DF23" s="544"/>
      <c r="DG23" s="645"/>
      <c r="DH23" s="543"/>
      <c r="DI23" s="544"/>
      <c r="DJ23" s="544"/>
      <c r="DK23" s="544"/>
      <c r="DL23" s="544"/>
      <c r="DM23" s="544"/>
      <c r="DN23" s="544"/>
      <c r="DO23" s="544"/>
      <c r="DP23" s="544"/>
      <c r="DQ23" s="645"/>
      <c r="DR23" s="543"/>
      <c r="DS23" s="544"/>
      <c r="DT23" s="544"/>
      <c r="DU23" s="544"/>
      <c r="DV23" s="544"/>
      <c r="DW23" s="544"/>
      <c r="DX23" s="544"/>
      <c r="DY23" s="544"/>
      <c r="DZ23" s="544"/>
      <c r="EA23" s="645"/>
      <c r="EB23" s="543"/>
      <c r="EC23" s="544"/>
      <c r="ED23" s="544"/>
      <c r="EE23" s="544"/>
      <c r="EF23" s="544"/>
      <c r="EG23" s="544"/>
      <c r="EH23" s="544"/>
      <c r="EI23" s="544"/>
      <c r="EJ23" s="544"/>
      <c r="EK23" s="645"/>
    </row>
    <row r="24" spans="1:141" ht="20.25">
      <c r="A24" s="359">
        <f>Summary!A24</f>
        <v>10</v>
      </c>
      <c r="B24" s="353">
        <f>Summary!B24</f>
        <v>0</v>
      </c>
      <c r="C24" s="351" t="str">
        <f>Summary!C24</f>
        <v>1.3.8</v>
      </c>
      <c r="D24" s="351">
        <f>Summary!D24</f>
        <v>0</v>
      </c>
      <c r="E24" s="355">
        <f>Summary!E24</f>
        <v>0</v>
      </c>
      <c r="F24" s="355" t="str">
        <f>Summary!F24</f>
        <v>Managing Network Occupancy</v>
      </c>
      <c r="G24" s="373">
        <f>Summary!G24</f>
        <v>0</v>
      </c>
      <c r="H24" s="540">
        <f t="shared" si="2"/>
        <v>0</v>
      </c>
      <c r="I24" s="541">
        <f t="shared" si="3"/>
        <v>0</v>
      </c>
      <c r="J24" s="541">
        <f t="shared" si="4"/>
        <v>0</v>
      </c>
      <c r="K24" s="541">
        <f t="shared" si="5"/>
        <v>0</v>
      </c>
      <c r="L24" s="541">
        <f t="shared" si="6"/>
        <v>0</v>
      </c>
      <c r="M24" s="541">
        <f t="shared" si="7"/>
        <v>0</v>
      </c>
      <c r="N24" s="541">
        <f t="shared" si="8"/>
        <v>0</v>
      </c>
      <c r="O24" s="541">
        <f t="shared" si="9"/>
        <v>0</v>
      </c>
      <c r="P24" s="541">
        <f t="shared" si="10"/>
        <v>0</v>
      </c>
      <c r="Q24" s="541">
        <f t="shared" si="11"/>
        <v>0</v>
      </c>
      <c r="R24" s="541">
        <f t="shared" si="12"/>
        <v>0</v>
      </c>
      <c r="S24" s="541">
        <f t="shared" si="13"/>
        <v>0</v>
      </c>
      <c r="T24" s="542">
        <f t="shared" si="14"/>
        <v>0</v>
      </c>
      <c r="U24" s="531"/>
      <c r="V24" s="543"/>
      <c r="W24" s="544"/>
      <c r="X24" s="544"/>
      <c r="Y24" s="544"/>
      <c r="Z24" s="544"/>
      <c r="AA24" s="544"/>
      <c r="AB24" s="544"/>
      <c r="AC24" s="544"/>
      <c r="AD24" s="544"/>
      <c r="AE24" s="644"/>
      <c r="AF24" s="543"/>
      <c r="AG24" s="544"/>
      <c r="AH24" s="544"/>
      <c r="AI24" s="544"/>
      <c r="AJ24" s="544"/>
      <c r="AK24" s="544"/>
      <c r="AL24" s="544"/>
      <c r="AM24" s="544"/>
      <c r="AN24" s="544"/>
      <c r="AO24" s="644"/>
      <c r="AP24" s="543"/>
      <c r="AQ24" s="544"/>
      <c r="AR24" s="544"/>
      <c r="AS24" s="544"/>
      <c r="AT24" s="544"/>
      <c r="AU24" s="544"/>
      <c r="AV24" s="544"/>
      <c r="AW24" s="544"/>
      <c r="AX24" s="544"/>
      <c r="AY24" s="644"/>
      <c r="AZ24" s="543"/>
      <c r="BA24" s="544"/>
      <c r="BB24" s="544"/>
      <c r="BC24" s="544"/>
      <c r="BD24" s="544"/>
      <c r="BE24" s="544"/>
      <c r="BF24" s="544"/>
      <c r="BG24" s="544"/>
      <c r="BH24" s="544"/>
      <c r="BI24" s="644"/>
      <c r="BJ24" s="543"/>
      <c r="BK24" s="544"/>
      <c r="BL24" s="544"/>
      <c r="BM24" s="544"/>
      <c r="BN24" s="544"/>
      <c r="BO24" s="544"/>
      <c r="BP24" s="544"/>
      <c r="BQ24" s="544"/>
      <c r="BR24" s="544"/>
      <c r="BS24" s="644"/>
      <c r="BT24" s="543"/>
      <c r="BU24" s="544"/>
      <c r="BV24" s="544"/>
      <c r="BW24" s="544"/>
      <c r="BX24" s="544"/>
      <c r="BY24" s="544"/>
      <c r="BZ24" s="544"/>
      <c r="CA24" s="544"/>
      <c r="CB24" s="544"/>
      <c r="CC24" s="644"/>
      <c r="CD24" s="543"/>
      <c r="CE24" s="544"/>
      <c r="CF24" s="544"/>
      <c r="CG24" s="544"/>
      <c r="CH24" s="544"/>
      <c r="CI24" s="544"/>
      <c r="CJ24" s="544"/>
      <c r="CK24" s="544"/>
      <c r="CL24" s="544"/>
      <c r="CM24" s="644"/>
      <c r="CN24" s="543"/>
      <c r="CO24" s="544"/>
      <c r="CP24" s="544"/>
      <c r="CQ24" s="544"/>
      <c r="CR24" s="544"/>
      <c r="CS24" s="544"/>
      <c r="CT24" s="544"/>
      <c r="CU24" s="544"/>
      <c r="CV24" s="544"/>
      <c r="CW24" s="644"/>
      <c r="CX24" s="543"/>
      <c r="CY24" s="544"/>
      <c r="CZ24" s="544"/>
      <c r="DA24" s="544"/>
      <c r="DB24" s="544"/>
      <c r="DC24" s="544"/>
      <c r="DD24" s="544"/>
      <c r="DE24" s="544"/>
      <c r="DF24" s="544"/>
      <c r="DG24" s="644"/>
      <c r="DH24" s="543"/>
      <c r="DI24" s="544"/>
      <c r="DJ24" s="544"/>
      <c r="DK24" s="544"/>
      <c r="DL24" s="544"/>
      <c r="DM24" s="544"/>
      <c r="DN24" s="544"/>
      <c r="DO24" s="544"/>
      <c r="DP24" s="544"/>
      <c r="DQ24" s="644"/>
      <c r="DR24" s="543"/>
      <c r="DS24" s="544"/>
      <c r="DT24" s="544"/>
      <c r="DU24" s="544"/>
      <c r="DV24" s="544"/>
      <c r="DW24" s="544"/>
      <c r="DX24" s="544"/>
      <c r="DY24" s="544"/>
      <c r="DZ24" s="544"/>
      <c r="EA24" s="644"/>
      <c r="EB24" s="543"/>
      <c r="EC24" s="544"/>
      <c r="ED24" s="544"/>
      <c r="EE24" s="544"/>
      <c r="EF24" s="544"/>
      <c r="EG24" s="544"/>
      <c r="EH24" s="544"/>
      <c r="EI24" s="544"/>
      <c r="EJ24" s="544"/>
      <c r="EK24" s="644"/>
    </row>
    <row r="25" spans="1:141" ht="36">
      <c r="A25" s="359" t="str">
        <f>Summary!A25</f>
        <v>13, 14 &amp; 15</v>
      </c>
      <c r="B25" s="353">
        <f>Summary!B25</f>
        <v>0</v>
      </c>
      <c r="C25" s="354" t="str">
        <f>Summary!C25</f>
        <v>1.3.9</v>
      </c>
      <c r="D25" s="351">
        <f>Summary!D25</f>
        <v>0</v>
      </c>
      <c r="E25" s="355">
        <f>Summary!E25</f>
        <v>0</v>
      </c>
      <c r="F25" s="355" t="str">
        <f>Summary!F25</f>
        <v>Quality Management, Performance Management and Continual Improvement</v>
      </c>
      <c r="G25" s="373" t="str">
        <f>Summary!G25</f>
        <v>Schedule Ref 17 &amp; 18</v>
      </c>
      <c r="H25" s="540">
        <f t="shared" si="2"/>
        <v>0</v>
      </c>
      <c r="I25" s="541">
        <f t="shared" si="3"/>
        <v>0</v>
      </c>
      <c r="J25" s="541">
        <f t="shared" si="4"/>
        <v>0</v>
      </c>
      <c r="K25" s="541">
        <f t="shared" si="5"/>
        <v>0</v>
      </c>
      <c r="L25" s="541">
        <f t="shared" si="6"/>
        <v>0</v>
      </c>
      <c r="M25" s="541">
        <f t="shared" si="7"/>
        <v>0</v>
      </c>
      <c r="N25" s="541">
        <f t="shared" si="8"/>
        <v>0</v>
      </c>
      <c r="O25" s="541">
        <f t="shared" si="9"/>
        <v>0</v>
      </c>
      <c r="P25" s="541">
        <f t="shared" si="10"/>
        <v>0</v>
      </c>
      <c r="Q25" s="541">
        <f t="shared" si="11"/>
        <v>0</v>
      </c>
      <c r="R25" s="541">
        <f t="shared" si="12"/>
        <v>0</v>
      </c>
      <c r="S25" s="541">
        <f t="shared" si="13"/>
        <v>0</v>
      </c>
      <c r="T25" s="542">
        <f t="shared" si="14"/>
        <v>0</v>
      </c>
      <c r="U25" s="531"/>
      <c r="V25" s="543"/>
      <c r="W25" s="544"/>
      <c r="X25" s="544"/>
      <c r="Y25" s="544"/>
      <c r="Z25" s="544"/>
      <c r="AA25" s="544"/>
      <c r="AB25" s="544"/>
      <c r="AC25" s="544"/>
      <c r="AD25" s="544"/>
      <c r="AE25" s="644"/>
      <c r="AF25" s="543"/>
      <c r="AG25" s="544"/>
      <c r="AH25" s="544"/>
      <c r="AI25" s="544"/>
      <c r="AJ25" s="544"/>
      <c r="AK25" s="544"/>
      <c r="AL25" s="544"/>
      <c r="AM25" s="544"/>
      <c r="AN25" s="544"/>
      <c r="AO25" s="644"/>
      <c r="AP25" s="543"/>
      <c r="AQ25" s="544"/>
      <c r="AR25" s="544"/>
      <c r="AS25" s="544"/>
      <c r="AT25" s="544"/>
      <c r="AU25" s="544"/>
      <c r="AV25" s="544"/>
      <c r="AW25" s="544"/>
      <c r="AX25" s="544"/>
      <c r="AY25" s="644"/>
      <c r="AZ25" s="543"/>
      <c r="BA25" s="544"/>
      <c r="BB25" s="544"/>
      <c r="BC25" s="544"/>
      <c r="BD25" s="544"/>
      <c r="BE25" s="544"/>
      <c r="BF25" s="544"/>
      <c r="BG25" s="544"/>
      <c r="BH25" s="544"/>
      <c r="BI25" s="644"/>
      <c r="BJ25" s="543"/>
      <c r="BK25" s="544"/>
      <c r="BL25" s="544"/>
      <c r="BM25" s="544"/>
      <c r="BN25" s="544"/>
      <c r="BO25" s="544"/>
      <c r="BP25" s="544"/>
      <c r="BQ25" s="544"/>
      <c r="BR25" s="544"/>
      <c r="BS25" s="644"/>
      <c r="BT25" s="543"/>
      <c r="BU25" s="544"/>
      <c r="BV25" s="544"/>
      <c r="BW25" s="544"/>
      <c r="BX25" s="544"/>
      <c r="BY25" s="544"/>
      <c r="BZ25" s="544"/>
      <c r="CA25" s="544"/>
      <c r="CB25" s="544"/>
      <c r="CC25" s="644"/>
      <c r="CD25" s="543"/>
      <c r="CE25" s="544"/>
      <c r="CF25" s="544"/>
      <c r="CG25" s="544"/>
      <c r="CH25" s="544"/>
      <c r="CI25" s="544"/>
      <c r="CJ25" s="544"/>
      <c r="CK25" s="544"/>
      <c r="CL25" s="544"/>
      <c r="CM25" s="644"/>
      <c r="CN25" s="543"/>
      <c r="CO25" s="544"/>
      <c r="CP25" s="544"/>
      <c r="CQ25" s="544"/>
      <c r="CR25" s="544"/>
      <c r="CS25" s="544"/>
      <c r="CT25" s="544"/>
      <c r="CU25" s="544"/>
      <c r="CV25" s="544"/>
      <c r="CW25" s="644"/>
      <c r="CX25" s="543"/>
      <c r="CY25" s="544"/>
      <c r="CZ25" s="544"/>
      <c r="DA25" s="544"/>
      <c r="DB25" s="544"/>
      <c r="DC25" s="544"/>
      <c r="DD25" s="544"/>
      <c r="DE25" s="544"/>
      <c r="DF25" s="544"/>
      <c r="DG25" s="644"/>
      <c r="DH25" s="543"/>
      <c r="DI25" s="544"/>
      <c r="DJ25" s="544"/>
      <c r="DK25" s="544"/>
      <c r="DL25" s="544"/>
      <c r="DM25" s="544"/>
      <c r="DN25" s="544"/>
      <c r="DO25" s="544"/>
      <c r="DP25" s="544"/>
      <c r="DQ25" s="644"/>
      <c r="DR25" s="543"/>
      <c r="DS25" s="544"/>
      <c r="DT25" s="544"/>
      <c r="DU25" s="544"/>
      <c r="DV25" s="544"/>
      <c r="DW25" s="544"/>
      <c r="DX25" s="544"/>
      <c r="DY25" s="544"/>
      <c r="DZ25" s="544"/>
      <c r="EA25" s="644"/>
      <c r="EB25" s="543"/>
      <c r="EC25" s="544"/>
      <c r="ED25" s="544"/>
      <c r="EE25" s="544"/>
      <c r="EF25" s="544"/>
      <c r="EG25" s="544"/>
      <c r="EH25" s="544"/>
      <c r="EI25" s="544"/>
      <c r="EJ25" s="544"/>
      <c r="EK25" s="644"/>
    </row>
    <row r="26" spans="1:141" ht="20.25">
      <c r="A26" s="359">
        <f>Summary!A26</f>
        <v>24</v>
      </c>
      <c r="B26" s="353">
        <f>Summary!B26</f>
        <v>0</v>
      </c>
      <c r="C26" s="353" t="str">
        <f>Summary!C26</f>
        <v>1.3.10</v>
      </c>
      <c r="D26" s="353">
        <f>Summary!D26</f>
        <v>0</v>
      </c>
      <c r="E26" s="355">
        <f>Summary!E26</f>
        <v>0</v>
      </c>
      <c r="F26" s="355" t="str">
        <f>Summary!F26</f>
        <v>Sustainability</v>
      </c>
      <c r="G26" s="375">
        <f>Summary!G26</f>
        <v>0</v>
      </c>
      <c r="H26" s="540">
        <f t="shared" si="2"/>
        <v>0</v>
      </c>
      <c r="I26" s="541">
        <f t="shared" si="3"/>
        <v>0</v>
      </c>
      <c r="J26" s="541">
        <f t="shared" si="4"/>
        <v>0</v>
      </c>
      <c r="K26" s="541">
        <f t="shared" si="5"/>
        <v>0</v>
      </c>
      <c r="L26" s="541">
        <f t="shared" si="6"/>
        <v>0</v>
      </c>
      <c r="M26" s="541">
        <f t="shared" si="7"/>
        <v>0</v>
      </c>
      <c r="N26" s="541">
        <f t="shared" si="8"/>
        <v>0</v>
      </c>
      <c r="O26" s="541">
        <f t="shared" si="9"/>
        <v>0</v>
      </c>
      <c r="P26" s="541">
        <f t="shared" si="10"/>
        <v>0</v>
      </c>
      <c r="Q26" s="541">
        <f t="shared" si="11"/>
        <v>0</v>
      </c>
      <c r="R26" s="541">
        <f t="shared" si="12"/>
        <v>0</v>
      </c>
      <c r="S26" s="541">
        <f t="shared" si="13"/>
        <v>0</v>
      </c>
      <c r="T26" s="542">
        <f t="shared" si="14"/>
        <v>0</v>
      </c>
      <c r="U26" s="531"/>
      <c r="V26" s="543"/>
      <c r="W26" s="544"/>
      <c r="X26" s="544"/>
      <c r="Y26" s="544"/>
      <c r="Z26" s="544"/>
      <c r="AA26" s="544"/>
      <c r="AB26" s="544"/>
      <c r="AC26" s="544"/>
      <c r="AD26" s="544"/>
      <c r="AE26" s="646"/>
      <c r="AF26" s="543"/>
      <c r="AG26" s="544"/>
      <c r="AH26" s="544"/>
      <c r="AI26" s="544"/>
      <c r="AJ26" s="544"/>
      <c r="AK26" s="544"/>
      <c r="AL26" s="544"/>
      <c r="AM26" s="544"/>
      <c r="AN26" s="544"/>
      <c r="AO26" s="646"/>
      <c r="AP26" s="543"/>
      <c r="AQ26" s="544"/>
      <c r="AR26" s="544"/>
      <c r="AS26" s="544"/>
      <c r="AT26" s="544"/>
      <c r="AU26" s="544"/>
      <c r="AV26" s="544"/>
      <c r="AW26" s="544"/>
      <c r="AX26" s="544"/>
      <c r="AY26" s="646"/>
      <c r="AZ26" s="543"/>
      <c r="BA26" s="544"/>
      <c r="BB26" s="544"/>
      <c r="BC26" s="544"/>
      <c r="BD26" s="544"/>
      <c r="BE26" s="544"/>
      <c r="BF26" s="544"/>
      <c r="BG26" s="544"/>
      <c r="BH26" s="544"/>
      <c r="BI26" s="646"/>
      <c r="BJ26" s="543"/>
      <c r="BK26" s="544"/>
      <c r="BL26" s="544"/>
      <c r="BM26" s="544"/>
      <c r="BN26" s="544"/>
      <c r="BO26" s="544"/>
      <c r="BP26" s="544"/>
      <c r="BQ26" s="544"/>
      <c r="BR26" s="544"/>
      <c r="BS26" s="646"/>
      <c r="BT26" s="543"/>
      <c r="BU26" s="544"/>
      <c r="BV26" s="544"/>
      <c r="BW26" s="544"/>
      <c r="BX26" s="544"/>
      <c r="BY26" s="544"/>
      <c r="BZ26" s="544"/>
      <c r="CA26" s="544"/>
      <c r="CB26" s="544"/>
      <c r="CC26" s="646"/>
      <c r="CD26" s="543"/>
      <c r="CE26" s="544"/>
      <c r="CF26" s="544"/>
      <c r="CG26" s="544"/>
      <c r="CH26" s="544"/>
      <c r="CI26" s="544"/>
      <c r="CJ26" s="544"/>
      <c r="CK26" s="544"/>
      <c r="CL26" s="544"/>
      <c r="CM26" s="646"/>
      <c r="CN26" s="543"/>
      <c r="CO26" s="544"/>
      <c r="CP26" s="544"/>
      <c r="CQ26" s="544"/>
      <c r="CR26" s="544"/>
      <c r="CS26" s="544"/>
      <c r="CT26" s="544"/>
      <c r="CU26" s="544"/>
      <c r="CV26" s="544"/>
      <c r="CW26" s="646"/>
      <c r="CX26" s="543"/>
      <c r="CY26" s="544"/>
      <c r="CZ26" s="544"/>
      <c r="DA26" s="544"/>
      <c r="DB26" s="544"/>
      <c r="DC26" s="544"/>
      <c r="DD26" s="544"/>
      <c r="DE26" s="544"/>
      <c r="DF26" s="544"/>
      <c r="DG26" s="646"/>
      <c r="DH26" s="543"/>
      <c r="DI26" s="544"/>
      <c r="DJ26" s="544"/>
      <c r="DK26" s="544"/>
      <c r="DL26" s="544"/>
      <c r="DM26" s="544"/>
      <c r="DN26" s="544"/>
      <c r="DO26" s="544"/>
      <c r="DP26" s="544"/>
      <c r="DQ26" s="646"/>
      <c r="DR26" s="543"/>
      <c r="DS26" s="544"/>
      <c r="DT26" s="544"/>
      <c r="DU26" s="544"/>
      <c r="DV26" s="544"/>
      <c r="DW26" s="544"/>
      <c r="DX26" s="544"/>
      <c r="DY26" s="544"/>
      <c r="DZ26" s="544"/>
      <c r="EA26" s="646"/>
      <c r="EB26" s="543"/>
      <c r="EC26" s="544"/>
      <c r="ED26" s="544"/>
      <c r="EE26" s="544"/>
      <c r="EF26" s="544"/>
      <c r="EG26" s="544"/>
      <c r="EH26" s="544"/>
      <c r="EI26" s="544"/>
      <c r="EJ26" s="544"/>
      <c r="EK26" s="646"/>
    </row>
    <row r="27" spans="1:141" ht="20.25">
      <c r="A27" s="788">
        <f>Summary!A27</f>
        <v>0</v>
      </c>
      <c r="B27" s="789">
        <f>Summary!B27</f>
        <v>0</v>
      </c>
      <c r="C27" s="789">
        <f>Summary!C27</f>
        <v>0</v>
      </c>
      <c r="D27" s="789">
        <f>Summary!D27</f>
        <v>0</v>
      </c>
      <c r="E27" s="790">
        <f>Summary!E27</f>
        <v>0</v>
      </c>
      <c r="F27" s="790">
        <f>Summary!F27</f>
        <v>0</v>
      </c>
      <c r="G27" s="791">
        <f>Summary!G27</f>
        <v>0</v>
      </c>
      <c r="H27" s="575"/>
      <c r="I27" s="576"/>
      <c r="J27" s="576"/>
      <c r="K27" s="576"/>
      <c r="L27" s="576"/>
      <c r="M27" s="576"/>
      <c r="N27" s="576"/>
      <c r="O27" s="576"/>
      <c r="P27" s="576"/>
      <c r="Q27" s="576"/>
      <c r="R27" s="576"/>
      <c r="S27" s="576"/>
      <c r="T27" s="577"/>
      <c r="U27" s="531"/>
      <c r="V27" s="575"/>
      <c r="W27" s="576"/>
      <c r="X27" s="576"/>
      <c r="Y27" s="576"/>
      <c r="Z27" s="576"/>
      <c r="AA27" s="576"/>
      <c r="AB27" s="576"/>
      <c r="AC27" s="576"/>
      <c r="AD27" s="576"/>
      <c r="AE27" s="647"/>
      <c r="AF27" s="575"/>
      <c r="AG27" s="576"/>
      <c r="AH27" s="576"/>
      <c r="AI27" s="576"/>
      <c r="AJ27" s="576"/>
      <c r="AK27" s="576"/>
      <c r="AL27" s="576"/>
      <c r="AM27" s="576"/>
      <c r="AN27" s="576"/>
      <c r="AO27" s="647"/>
      <c r="AP27" s="575"/>
      <c r="AQ27" s="576"/>
      <c r="AR27" s="576"/>
      <c r="AS27" s="576"/>
      <c r="AT27" s="576"/>
      <c r="AU27" s="576"/>
      <c r="AV27" s="576"/>
      <c r="AW27" s="576"/>
      <c r="AX27" s="576"/>
      <c r="AY27" s="647"/>
      <c r="AZ27" s="575"/>
      <c r="BA27" s="576"/>
      <c r="BB27" s="576"/>
      <c r="BC27" s="576"/>
      <c r="BD27" s="576"/>
      <c r="BE27" s="576"/>
      <c r="BF27" s="576"/>
      <c r="BG27" s="576"/>
      <c r="BH27" s="576"/>
      <c r="BI27" s="647"/>
      <c r="BJ27" s="575"/>
      <c r="BK27" s="576"/>
      <c r="BL27" s="576"/>
      <c r="BM27" s="576"/>
      <c r="BN27" s="576"/>
      <c r="BO27" s="576"/>
      <c r="BP27" s="576"/>
      <c r="BQ27" s="576"/>
      <c r="BR27" s="576"/>
      <c r="BS27" s="647"/>
      <c r="BT27" s="575"/>
      <c r="BU27" s="576"/>
      <c r="BV27" s="576"/>
      <c r="BW27" s="576"/>
      <c r="BX27" s="576"/>
      <c r="BY27" s="576"/>
      <c r="BZ27" s="576"/>
      <c r="CA27" s="576"/>
      <c r="CB27" s="576"/>
      <c r="CC27" s="647"/>
      <c r="CD27" s="575"/>
      <c r="CE27" s="576"/>
      <c r="CF27" s="576"/>
      <c r="CG27" s="576"/>
      <c r="CH27" s="576"/>
      <c r="CI27" s="576"/>
      <c r="CJ27" s="576"/>
      <c r="CK27" s="576"/>
      <c r="CL27" s="576"/>
      <c r="CM27" s="647"/>
      <c r="CN27" s="575"/>
      <c r="CO27" s="576"/>
      <c r="CP27" s="576"/>
      <c r="CQ27" s="576"/>
      <c r="CR27" s="576"/>
      <c r="CS27" s="576"/>
      <c r="CT27" s="576"/>
      <c r="CU27" s="576"/>
      <c r="CV27" s="576"/>
      <c r="CW27" s="647"/>
      <c r="CX27" s="575"/>
      <c r="CY27" s="576"/>
      <c r="CZ27" s="576"/>
      <c r="DA27" s="576"/>
      <c r="DB27" s="576"/>
      <c r="DC27" s="576"/>
      <c r="DD27" s="576"/>
      <c r="DE27" s="576"/>
      <c r="DF27" s="576"/>
      <c r="DG27" s="647"/>
      <c r="DH27" s="575"/>
      <c r="DI27" s="576"/>
      <c r="DJ27" s="576"/>
      <c r="DK27" s="576"/>
      <c r="DL27" s="576"/>
      <c r="DM27" s="576"/>
      <c r="DN27" s="576"/>
      <c r="DO27" s="576"/>
      <c r="DP27" s="576"/>
      <c r="DQ27" s="647"/>
      <c r="DR27" s="575"/>
      <c r="DS27" s="576"/>
      <c r="DT27" s="576"/>
      <c r="DU27" s="576"/>
      <c r="DV27" s="576"/>
      <c r="DW27" s="576"/>
      <c r="DX27" s="576"/>
      <c r="DY27" s="576"/>
      <c r="DZ27" s="576"/>
      <c r="EA27" s="647"/>
      <c r="EB27" s="575"/>
      <c r="EC27" s="576"/>
      <c r="ED27" s="576"/>
      <c r="EE27" s="576"/>
      <c r="EF27" s="576"/>
      <c r="EG27" s="576"/>
      <c r="EH27" s="576"/>
      <c r="EI27" s="576"/>
      <c r="EJ27" s="576"/>
      <c r="EK27" s="647"/>
    </row>
    <row r="28" spans="1:141" s="209" customFormat="1" ht="20.25">
      <c r="A28" s="357" t="str">
        <f>Summary!A28</f>
        <v xml:space="preserve"> OPERATIONAL ITEMS</v>
      </c>
      <c r="B28" s="207">
        <f>Summary!B28</f>
        <v>0</v>
      </c>
      <c r="C28" s="207">
        <f>Summary!C28</f>
        <v>0</v>
      </c>
      <c r="D28" s="348">
        <f>Summary!D28</f>
        <v>0</v>
      </c>
      <c r="E28" s="348">
        <f>Summary!E28</f>
        <v>0</v>
      </c>
      <c r="F28" s="777">
        <f>Summary!F28</f>
        <v>0</v>
      </c>
      <c r="G28" s="371">
        <f>Summary!G28</f>
        <v>0</v>
      </c>
      <c r="H28" s="278"/>
      <c r="I28" s="279"/>
      <c r="J28" s="279"/>
      <c r="K28" s="279"/>
      <c r="L28" s="279"/>
      <c r="M28" s="279"/>
      <c r="N28" s="279"/>
      <c r="O28" s="279"/>
      <c r="P28" s="279"/>
      <c r="Q28" s="279"/>
      <c r="R28" s="279"/>
      <c r="S28" s="279"/>
      <c r="T28" s="545"/>
      <c r="U28" s="531"/>
      <c r="V28" s="278"/>
      <c r="W28" s="279"/>
      <c r="X28" s="279"/>
      <c r="Y28" s="279"/>
      <c r="Z28" s="279"/>
      <c r="AA28" s="279"/>
      <c r="AB28" s="279"/>
      <c r="AC28" s="279"/>
      <c r="AD28" s="279"/>
      <c r="AE28" s="648"/>
      <c r="AF28" s="278"/>
      <c r="AG28" s="279"/>
      <c r="AH28" s="279"/>
      <c r="AI28" s="279"/>
      <c r="AJ28" s="279"/>
      <c r="AK28" s="279"/>
      <c r="AL28" s="279"/>
      <c r="AM28" s="279"/>
      <c r="AN28" s="279"/>
      <c r="AO28" s="648"/>
      <c r="AP28" s="278"/>
      <c r="AQ28" s="279"/>
      <c r="AR28" s="279"/>
      <c r="AS28" s="279"/>
      <c r="AT28" s="279"/>
      <c r="AU28" s="279"/>
      <c r="AV28" s="279"/>
      <c r="AW28" s="279"/>
      <c r="AX28" s="279"/>
      <c r="AY28" s="648"/>
      <c r="AZ28" s="278"/>
      <c r="BA28" s="279"/>
      <c r="BB28" s="279"/>
      <c r="BC28" s="279"/>
      <c r="BD28" s="279"/>
      <c r="BE28" s="279"/>
      <c r="BF28" s="279"/>
      <c r="BG28" s="279"/>
      <c r="BH28" s="279"/>
      <c r="BI28" s="648"/>
      <c r="BJ28" s="278"/>
      <c r="BK28" s="279"/>
      <c r="BL28" s="279"/>
      <c r="BM28" s="279"/>
      <c r="BN28" s="279"/>
      <c r="BO28" s="279"/>
      <c r="BP28" s="279"/>
      <c r="BQ28" s="279"/>
      <c r="BR28" s="279"/>
      <c r="BS28" s="648"/>
      <c r="BT28" s="278"/>
      <c r="BU28" s="279"/>
      <c r="BV28" s="279"/>
      <c r="BW28" s="279"/>
      <c r="BX28" s="279"/>
      <c r="BY28" s="279"/>
      <c r="BZ28" s="279"/>
      <c r="CA28" s="279"/>
      <c r="CB28" s="279"/>
      <c r="CC28" s="648"/>
      <c r="CD28" s="278"/>
      <c r="CE28" s="279"/>
      <c r="CF28" s="279"/>
      <c r="CG28" s="279"/>
      <c r="CH28" s="279"/>
      <c r="CI28" s="279"/>
      <c r="CJ28" s="279"/>
      <c r="CK28" s="279"/>
      <c r="CL28" s="279"/>
      <c r="CM28" s="648"/>
      <c r="CN28" s="278"/>
      <c r="CO28" s="279"/>
      <c r="CP28" s="279"/>
      <c r="CQ28" s="279"/>
      <c r="CR28" s="279"/>
      <c r="CS28" s="279"/>
      <c r="CT28" s="279"/>
      <c r="CU28" s="279"/>
      <c r="CV28" s="279"/>
      <c r="CW28" s="648"/>
      <c r="CX28" s="278"/>
      <c r="CY28" s="279"/>
      <c r="CZ28" s="279"/>
      <c r="DA28" s="279"/>
      <c r="DB28" s="279"/>
      <c r="DC28" s="279"/>
      <c r="DD28" s="279"/>
      <c r="DE28" s="279"/>
      <c r="DF28" s="279"/>
      <c r="DG28" s="648"/>
      <c r="DH28" s="278"/>
      <c r="DI28" s="279"/>
      <c r="DJ28" s="279"/>
      <c r="DK28" s="279"/>
      <c r="DL28" s="279"/>
      <c r="DM28" s="279"/>
      <c r="DN28" s="279"/>
      <c r="DO28" s="279"/>
      <c r="DP28" s="279"/>
      <c r="DQ28" s="648"/>
      <c r="DR28" s="278"/>
      <c r="DS28" s="279"/>
      <c r="DT28" s="279"/>
      <c r="DU28" s="279"/>
      <c r="DV28" s="279"/>
      <c r="DW28" s="279"/>
      <c r="DX28" s="279"/>
      <c r="DY28" s="279"/>
      <c r="DZ28" s="279"/>
      <c r="EA28" s="648"/>
      <c r="EB28" s="278"/>
      <c r="EC28" s="279"/>
      <c r="ED28" s="279"/>
      <c r="EE28" s="279"/>
      <c r="EF28" s="279"/>
      <c r="EG28" s="279"/>
      <c r="EH28" s="279"/>
      <c r="EI28" s="279"/>
      <c r="EJ28" s="279"/>
      <c r="EK28" s="648"/>
    </row>
    <row r="29" spans="1:141" s="209" customFormat="1" ht="20.25">
      <c r="A29" s="358">
        <f>Summary!A29</f>
        <v>19</v>
      </c>
      <c r="B29" s="360" t="str">
        <f>Summary!B29</f>
        <v>2.0</v>
      </c>
      <c r="C29" s="360">
        <f>Summary!C29</f>
        <v>0</v>
      </c>
      <c r="D29" s="370" t="str">
        <f>Summary!D29</f>
        <v>Deliver Severe Weather Plan</v>
      </c>
      <c r="E29" s="199">
        <f>Summary!E29</f>
        <v>0</v>
      </c>
      <c r="F29" s="780">
        <f>Summary!F29</f>
        <v>0</v>
      </c>
      <c r="G29" s="374">
        <f>Summary!G29</f>
        <v>0</v>
      </c>
      <c r="H29" s="280"/>
      <c r="I29" s="281"/>
      <c r="J29" s="281"/>
      <c r="K29" s="281"/>
      <c r="L29" s="281"/>
      <c r="M29" s="281"/>
      <c r="N29" s="281"/>
      <c r="O29" s="281"/>
      <c r="P29" s="281"/>
      <c r="Q29" s="281"/>
      <c r="R29" s="281"/>
      <c r="S29" s="281"/>
      <c r="T29" s="546"/>
      <c r="U29" s="531"/>
      <c r="V29" s="280"/>
      <c r="W29" s="281"/>
      <c r="X29" s="281"/>
      <c r="Y29" s="281"/>
      <c r="Z29" s="281"/>
      <c r="AA29" s="281"/>
      <c r="AB29" s="281"/>
      <c r="AC29" s="281"/>
      <c r="AD29" s="281"/>
      <c r="AE29" s="649"/>
      <c r="AF29" s="280"/>
      <c r="AG29" s="281"/>
      <c r="AH29" s="281"/>
      <c r="AI29" s="281"/>
      <c r="AJ29" s="281"/>
      <c r="AK29" s="281"/>
      <c r="AL29" s="281"/>
      <c r="AM29" s="281"/>
      <c r="AN29" s="281"/>
      <c r="AO29" s="649"/>
      <c r="AP29" s="280"/>
      <c r="AQ29" s="281"/>
      <c r="AR29" s="281"/>
      <c r="AS29" s="281"/>
      <c r="AT29" s="281"/>
      <c r="AU29" s="281"/>
      <c r="AV29" s="281"/>
      <c r="AW29" s="281"/>
      <c r="AX29" s="281"/>
      <c r="AY29" s="649"/>
      <c r="AZ29" s="280"/>
      <c r="BA29" s="281"/>
      <c r="BB29" s="281"/>
      <c r="BC29" s="281"/>
      <c r="BD29" s="281"/>
      <c r="BE29" s="281"/>
      <c r="BF29" s="281"/>
      <c r="BG29" s="281"/>
      <c r="BH29" s="281"/>
      <c r="BI29" s="649"/>
      <c r="BJ29" s="280"/>
      <c r="BK29" s="281"/>
      <c r="BL29" s="281"/>
      <c r="BM29" s="281"/>
      <c r="BN29" s="281"/>
      <c r="BO29" s="281"/>
      <c r="BP29" s="281"/>
      <c r="BQ29" s="281"/>
      <c r="BR29" s="281"/>
      <c r="BS29" s="649"/>
      <c r="BT29" s="280"/>
      <c r="BU29" s="281"/>
      <c r="BV29" s="281"/>
      <c r="BW29" s="281"/>
      <c r="BX29" s="281"/>
      <c r="BY29" s="281"/>
      <c r="BZ29" s="281"/>
      <c r="CA29" s="281"/>
      <c r="CB29" s="281"/>
      <c r="CC29" s="649"/>
      <c r="CD29" s="280"/>
      <c r="CE29" s="281"/>
      <c r="CF29" s="281"/>
      <c r="CG29" s="281"/>
      <c r="CH29" s="281"/>
      <c r="CI29" s="281"/>
      <c r="CJ29" s="281"/>
      <c r="CK29" s="281"/>
      <c r="CL29" s="281"/>
      <c r="CM29" s="649"/>
      <c r="CN29" s="280"/>
      <c r="CO29" s="281"/>
      <c r="CP29" s="281"/>
      <c r="CQ29" s="281"/>
      <c r="CR29" s="281"/>
      <c r="CS29" s="281"/>
      <c r="CT29" s="281"/>
      <c r="CU29" s="281"/>
      <c r="CV29" s="281"/>
      <c r="CW29" s="649"/>
      <c r="CX29" s="280"/>
      <c r="CY29" s="281"/>
      <c r="CZ29" s="281"/>
      <c r="DA29" s="281"/>
      <c r="DB29" s="281"/>
      <c r="DC29" s="281"/>
      <c r="DD29" s="281"/>
      <c r="DE29" s="281"/>
      <c r="DF29" s="281"/>
      <c r="DG29" s="649"/>
      <c r="DH29" s="280"/>
      <c r="DI29" s="281"/>
      <c r="DJ29" s="281"/>
      <c r="DK29" s="281"/>
      <c r="DL29" s="281"/>
      <c r="DM29" s="281"/>
      <c r="DN29" s="281"/>
      <c r="DO29" s="281"/>
      <c r="DP29" s="281"/>
      <c r="DQ29" s="649"/>
      <c r="DR29" s="280"/>
      <c r="DS29" s="281"/>
      <c r="DT29" s="281"/>
      <c r="DU29" s="281"/>
      <c r="DV29" s="281"/>
      <c r="DW29" s="281"/>
      <c r="DX29" s="281"/>
      <c r="DY29" s="281"/>
      <c r="DZ29" s="281"/>
      <c r="EA29" s="649"/>
      <c r="EB29" s="280"/>
      <c r="EC29" s="281"/>
      <c r="ED29" s="281"/>
      <c r="EE29" s="281"/>
      <c r="EF29" s="281"/>
      <c r="EG29" s="281"/>
      <c r="EH29" s="281"/>
      <c r="EI29" s="281"/>
      <c r="EJ29" s="281"/>
      <c r="EK29" s="649"/>
    </row>
    <row r="30" spans="1:141" ht="20.25">
      <c r="A30" s="786">
        <f>Summary!A30</f>
        <v>0</v>
      </c>
      <c r="B30" s="196">
        <f>Summary!B30</f>
        <v>0</v>
      </c>
      <c r="C30" s="196">
        <f>Summary!C30</f>
        <v>0</v>
      </c>
      <c r="D30" s="196">
        <f>Summary!D30</f>
        <v>0</v>
      </c>
      <c r="E30" s="792">
        <f>Summary!E30</f>
        <v>0</v>
      </c>
      <c r="F30" s="793">
        <f>Summary!F30</f>
        <v>0</v>
      </c>
      <c r="G30" s="794">
        <f>Summary!G30</f>
        <v>0</v>
      </c>
      <c r="H30" s="282"/>
      <c r="I30" s="283"/>
      <c r="J30" s="283"/>
      <c r="K30" s="283"/>
      <c r="L30" s="283"/>
      <c r="M30" s="283"/>
      <c r="N30" s="283"/>
      <c r="O30" s="283"/>
      <c r="P30" s="283"/>
      <c r="Q30" s="283"/>
      <c r="R30" s="283"/>
      <c r="S30" s="283"/>
      <c r="T30" s="547"/>
      <c r="U30" s="531"/>
      <c r="V30" s="282"/>
      <c r="W30" s="283"/>
      <c r="X30" s="283"/>
      <c r="Y30" s="283"/>
      <c r="Z30" s="283"/>
      <c r="AA30" s="283"/>
      <c r="AB30" s="283"/>
      <c r="AC30" s="283"/>
      <c r="AD30" s="283"/>
      <c r="AE30" s="650"/>
      <c r="AF30" s="282"/>
      <c r="AG30" s="283"/>
      <c r="AH30" s="283"/>
      <c r="AI30" s="283"/>
      <c r="AJ30" s="283"/>
      <c r="AK30" s="283"/>
      <c r="AL30" s="283"/>
      <c r="AM30" s="283"/>
      <c r="AN30" s="283"/>
      <c r="AO30" s="650"/>
      <c r="AP30" s="282"/>
      <c r="AQ30" s="283"/>
      <c r="AR30" s="283"/>
      <c r="AS30" s="283"/>
      <c r="AT30" s="283"/>
      <c r="AU30" s="283"/>
      <c r="AV30" s="283"/>
      <c r="AW30" s="283"/>
      <c r="AX30" s="283"/>
      <c r="AY30" s="650"/>
      <c r="AZ30" s="282"/>
      <c r="BA30" s="283"/>
      <c r="BB30" s="283"/>
      <c r="BC30" s="283"/>
      <c r="BD30" s="283"/>
      <c r="BE30" s="283"/>
      <c r="BF30" s="283"/>
      <c r="BG30" s="283"/>
      <c r="BH30" s="283"/>
      <c r="BI30" s="650"/>
      <c r="BJ30" s="282"/>
      <c r="BK30" s="283"/>
      <c r="BL30" s="283"/>
      <c r="BM30" s="283"/>
      <c r="BN30" s="283"/>
      <c r="BO30" s="283"/>
      <c r="BP30" s="283"/>
      <c r="BQ30" s="283"/>
      <c r="BR30" s="283"/>
      <c r="BS30" s="650"/>
      <c r="BT30" s="282"/>
      <c r="BU30" s="283"/>
      <c r="BV30" s="283"/>
      <c r="BW30" s="283"/>
      <c r="BX30" s="283"/>
      <c r="BY30" s="283"/>
      <c r="BZ30" s="283"/>
      <c r="CA30" s="283"/>
      <c r="CB30" s="283"/>
      <c r="CC30" s="650"/>
      <c r="CD30" s="282"/>
      <c r="CE30" s="283"/>
      <c r="CF30" s="283"/>
      <c r="CG30" s="283"/>
      <c r="CH30" s="283"/>
      <c r="CI30" s="283"/>
      <c r="CJ30" s="283"/>
      <c r="CK30" s="283"/>
      <c r="CL30" s="283"/>
      <c r="CM30" s="650"/>
      <c r="CN30" s="282"/>
      <c r="CO30" s="283"/>
      <c r="CP30" s="283"/>
      <c r="CQ30" s="283"/>
      <c r="CR30" s="283"/>
      <c r="CS30" s="283"/>
      <c r="CT30" s="283"/>
      <c r="CU30" s="283"/>
      <c r="CV30" s="283"/>
      <c r="CW30" s="650"/>
      <c r="CX30" s="282"/>
      <c r="CY30" s="283"/>
      <c r="CZ30" s="283"/>
      <c r="DA30" s="283"/>
      <c r="DB30" s="283"/>
      <c r="DC30" s="283"/>
      <c r="DD30" s="283"/>
      <c r="DE30" s="283"/>
      <c r="DF30" s="283"/>
      <c r="DG30" s="650"/>
      <c r="DH30" s="282"/>
      <c r="DI30" s="283"/>
      <c r="DJ30" s="283"/>
      <c r="DK30" s="283"/>
      <c r="DL30" s="283"/>
      <c r="DM30" s="283"/>
      <c r="DN30" s="283"/>
      <c r="DO30" s="283"/>
      <c r="DP30" s="283"/>
      <c r="DQ30" s="650"/>
      <c r="DR30" s="282"/>
      <c r="DS30" s="283"/>
      <c r="DT30" s="283"/>
      <c r="DU30" s="283"/>
      <c r="DV30" s="283"/>
      <c r="DW30" s="283"/>
      <c r="DX30" s="283"/>
      <c r="DY30" s="283"/>
      <c r="DZ30" s="283"/>
      <c r="EA30" s="650"/>
      <c r="EB30" s="282"/>
      <c r="EC30" s="283"/>
      <c r="ED30" s="283"/>
      <c r="EE30" s="283"/>
      <c r="EF30" s="283"/>
      <c r="EG30" s="283"/>
      <c r="EH30" s="283"/>
      <c r="EI30" s="283"/>
      <c r="EJ30" s="283"/>
      <c r="EK30" s="650"/>
    </row>
    <row r="31" spans="1:141" ht="20.25">
      <c r="A31" s="359">
        <f>Summary!A31</f>
        <v>19.100000000000001</v>
      </c>
      <c r="B31" s="362">
        <f>Summary!B31</f>
        <v>0</v>
      </c>
      <c r="C31" s="351" t="str">
        <f>Summary!C31</f>
        <v>2.1.1</v>
      </c>
      <c r="D31" s="351">
        <f>Summary!D31</f>
        <v>0</v>
      </c>
      <c r="E31" s="355">
        <f>Summary!E31</f>
        <v>0</v>
      </c>
      <c r="F31" s="363" t="str">
        <f>Summary!F31</f>
        <v>Take delivery of salt</v>
      </c>
      <c r="G31" s="491">
        <f>Summary!G31</f>
        <v>0</v>
      </c>
      <c r="H31" s="540">
        <f t="shared" ref="H31:H38" si="15">SUM(V31:AD31)</f>
        <v>0</v>
      </c>
      <c r="I31" s="541">
        <f t="shared" ref="I31:I38" si="16">SUM(AF31:AN31)</f>
        <v>0</v>
      </c>
      <c r="J31" s="541">
        <f t="shared" ref="J31:J38" si="17">SUM(AP31:AX31)</f>
        <v>0</v>
      </c>
      <c r="K31" s="541">
        <f t="shared" ref="K31:K38" si="18">SUM(AZ31:BH31)</f>
        <v>0</v>
      </c>
      <c r="L31" s="541">
        <f t="shared" ref="L31:L38" si="19">SUM(BJ31:BR31)</f>
        <v>0</v>
      </c>
      <c r="M31" s="541">
        <f t="shared" ref="M31:M38" si="20">SUM(BT31:CB31)</f>
        <v>0</v>
      </c>
      <c r="N31" s="541">
        <f t="shared" ref="N31:N38" si="21">SUM(CD31:CL31)</f>
        <v>0</v>
      </c>
      <c r="O31" s="541">
        <f t="shared" ref="O31:O38" si="22">SUM(CN31:CV31)</f>
        <v>0</v>
      </c>
      <c r="P31" s="541">
        <f t="shared" ref="P31:P38" si="23">SUM(CX31:DF31)</f>
        <v>0</v>
      </c>
      <c r="Q31" s="541">
        <f t="shared" ref="Q31:Q38" si="24">SUM(DH31:DP31)</f>
        <v>0</v>
      </c>
      <c r="R31" s="541">
        <f t="shared" ref="R31:R38" si="25">SUM(DR31:DZ31)</f>
        <v>0</v>
      </c>
      <c r="S31" s="541">
        <f t="shared" ref="S31:S38" si="26">SUM(EB31:EJ31)</f>
        <v>0</v>
      </c>
      <c r="T31" s="542">
        <f t="shared" ref="T31:T38" si="27">SUM(H31:S31)</f>
        <v>0</v>
      </c>
      <c r="U31" s="531"/>
      <c r="V31" s="543"/>
      <c r="W31" s="544"/>
      <c r="X31" s="544"/>
      <c r="Y31" s="544"/>
      <c r="Z31" s="544"/>
      <c r="AA31" s="544"/>
      <c r="AB31" s="544"/>
      <c r="AC31" s="544"/>
      <c r="AD31" s="544"/>
      <c r="AE31" s="643"/>
      <c r="AF31" s="543"/>
      <c r="AG31" s="544"/>
      <c r="AH31" s="544"/>
      <c r="AI31" s="544"/>
      <c r="AJ31" s="544"/>
      <c r="AK31" s="544"/>
      <c r="AL31" s="544"/>
      <c r="AM31" s="544"/>
      <c r="AN31" s="544"/>
      <c r="AO31" s="643"/>
      <c r="AP31" s="543"/>
      <c r="AQ31" s="544"/>
      <c r="AR31" s="544"/>
      <c r="AS31" s="544"/>
      <c r="AT31" s="544"/>
      <c r="AU31" s="544"/>
      <c r="AV31" s="544"/>
      <c r="AW31" s="544"/>
      <c r="AX31" s="544"/>
      <c r="AY31" s="643"/>
      <c r="AZ31" s="543"/>
      <c r="BA31" s="544"/>
      <c r="BB31" s="544"/>
      <c r="BC31" s="544"/>
      <c r="BD31" s="544"/>
      <c r="BE31" s="544"/>
      <c r="BF31" s="544"/>
      <c r="BG31" s="544"/>
      <c r="BH31" s="544"/>
      <c r="BI31" s="643"/>
      <c r="BJ31" s="543"/>
      <c r="BK31" s="544"/>
      <c r="BL31" s="544"/>
      <c r="BM31" s="544"/>
      <c r="BN31" s="544"/>
      <c r="BO31" s="544"/>
      <c r="BP31" s="544"/>
      <c r="BQ31" s="544"/>
      <c r="BR31" s="544"/>
      <c r="BS31" s="643"/>
      <c r="BT31" s="543"/>
      <c r="BU31" s="544"/>
      <c r="BV31" s="544"/>
      <c r="BW31" s="544"/>
      <c r="BX31" s="544"/>
      <c r="BY31" s="544"/>
      <c r="BZ31" s="544"/>
      <c r="CA31" s="544"/>
      <c r="CB31" s="544"/>
      <c r="CC31" s="643"/>
      <c r="CD31" s="543"/>
      <c r="CE31" s="544"/>
      <c r="CF31" s="544"/>
      <c r="CG31" s="544"/>
      <c r="CH31" s="544"/>
      <c r="CI31" s="544"/>
      <c r="CJ31" s="544"/>
      <c r="CK31" s="544"/>
      <c r="CL31" s="544"/>
      <c r="CM31" s="643"/>
      <c r="CN31" s="543"/>
      <c r="CO31" s="544"/>
      <c r="CP31" s="544"/>
      <c r="CQ31" s="544"/>
      <c r="CR31" s="544"/>
      <c r="CS31" s="544"/>
      <c r="CT31" s="544"/>
      <c r="CU31" s="544"/>
      <c r="CV31" s="544"/>
      <c r="CW31" s="643"/>
      <c r="CX31" s="543"/>
      <c r="CY31" s="544"/>
      <c r="CZ31" s="544"/>
      <c r="DA31" s="544"/>
      <c r="DB31" s="544"/>
      <c r="DC31" s="544"/>
      <c r="DD31" s="544"/>
      <c r="DE31" s="544"/>
      <c r="DF31" s="544"/>
      <c r="DG31" s="643"/>
      <c r="DH31" s="543"/>
      <c r="DI31" s="544"/>
      <c r="DJ31" s="544"/>
      <c r="DK31" s="544"/>
      <c r="DL31" s="544"/>
      <c r="DM31" s="544"/>
      <c r="DN31" s="544"/>
      <c r="DO31" s="544"/>
      <c r="DP31" s="544"/>
      <c r="DQ31" s="643"/>
      <c r="DR31" s="543"/>
      <c r="DS31" s="544"/>
      <c r="DT31" s="544"/>
      <c r="DU31" s="544"/>
      <c r="DV31" s="544"/>
      <c r="DW31" s="544"/>
      <c r="DX31" s="544"/>
      <c r="DY31" s="544"/>
      <c r="DZ31" s="544"/>
      <c r="EA31" s="643"/>
      <c r="EB31" s="543"/>
      <c r="EC31" s="544"/>
      <c r="ED31" s="544"/>
      <c r="EE31" s="544"/>
      <c r="EF31" s="544"/>
      <c r="EG31" s="544"/>
      <c r="EH31" s="544"/>
      <c r="EI31" s="544"/>
      <c r="EJ31" s="544"/>
      <c r="EK31" s="643"/>
    </row>
    <row r="32" spans="1:141" s="140" customFormat="1" ht="20.25">
      <c r="A32" s="359" t="str">
        <f>Summary!A32</f>
        <v>19.2.1 &amp; 19.2.2</v>
      </c>
      <c r="B32" s="362">
        <f>Summary!B32</f>
        <v>0</v>
      </c>
      <c r="C32" s="351" t="str">
        <f>Summary!C32</f>
        <v>2.1.2</v>
      </c>
      <c r="D32" s="351">
        <f>Summary!D32</f>
        <v>0</v>
      </c>
      <c r="E32" s="355">
        <f>Summary!E32</f>
        <v>0</v>
      </c>
      <c r="F32" s="363" t="str">
        <f>Summary!F32</f>
        <v>Salt management</v>
      </c>
      <c r="G32" s="491" t="str">
        <f>Summary!G32</f>
        <v>Schedule Ref 12</v>
      </c>
      <c r="H32" s="540">
        <f t="shared" si="15"/>
        <v>0</v>
      </c>
      <c r="I32" s="541">
        <f t="shared" si="16"/>
        <v>0</v>
      </c>
      <c r="J32" s="541">
        <f t="shared" si="17"/>
        <v>0</v>
      </c>
      <c r="K32" s="541">
        <f t="shared" si="18"/>
        <v>0</v>
      </c>
      <c r="L32" s="541">
        <f t="shared" si="19"/>
        <v>0</v>
      </c>
      <c r="M32" s="541">
        <f t="shared" si="20"/>
        <v>0</v>
      </c>
      <c r="N32" s="541">
        <f t="shared" si="21"/>
        <v>0</v>
      </c>
      <c r="O32" s="541">
        <f t="shared" si="22"/>
        <v>0</v>
      </c>
      <c r="P32" s="541">
        <f t="shared" si="23"/>
        <v>0</v>
      </c>
      <c r="Q32" s="541">
        <f t="shared" si="24"/>
        <v>0</v>
      </c>
      <c r="R32" s="541">
        <f t="shared" si="25"/>
        <v>0</v>
      </c>
      <c r="S32" s="541">
        <f t="shared" si="26"/>
        <v>0</v>
      </c>
      <c r="T32" s="542">
        <f t="shared" si="27"/>
        <v>0</v>
      </c>
      <c r="U32" s="535"/>
      <c r="V32" s="543"/>
      <c r="W32" s="544"/>
      <c r="X32" s="544"/>
      <c r="Y32" s="544"/>
      <c r="Z32" s="544"/>
      <c r="AA32" s="544"/>
      <c r="AB32" s="544"/>
      <c r="AC32" s="544"/>
      <c r="AD32" s="544"/>
      <c r="AE32" s="644"/>
      <c r="AF32" s="543"/>
      <c r="AG32" s="544"/>
      <c r="AH32" s="544"/>
      <c r="AI32" s="544"/>
      <c r="AJ32" s="544"/>
      <c r="AK32" s="544"/>
      <c r="AL32" s="544"/>
      <c r="AM32" s="544"/>
      <c r="AN32" s="544"/>
      <c r="AO32" s="644"/>
      <c r="AP32" s="543"/>
      <c r="AQ32" s="544"/>
      <c r="AR32" s="544"/>
      <c r="AS32" s="544"/>
      <c r="AT32" s="544"/>
      <c r="AU32" s="544"/>
      <c r="AV32" s="544"/>
      <c r="AW32" s="544"/>
      <c r="AX32" s="544"/>
      <c r="AY32" s="644"/>
      <c r="AZ32" s="543"/>
      <c r="BA32" s="544"/>
      <c r="BB32" s="544"/>
      <c r="BC32" s="544"/>
      <c r="BD32" s="544"/>
      <c r="BE32" s="544"/>
      <c r="BF32" s="544"/>
      <c r="BG32" s="544"/>
      <c r="BH32" s="544"/>
      <c r="BI32" s="644"/>
      <c r="BJ32" s="543"/>
      <c r="BK32" s="544"/>
      <c r="BL32" s="544"/>
      <c r="BM32" s="544"/>
      <c r="BN32" s="544"/>
      <c r="BO32" s="544"/>
      <c r="BP32" s="544"/>
      <c r="BQ32" s="544"/>
      <c r="BR32" s="544"/>
      <c r="BS32" s="644"/>
      <c r="BT32" s="543"/>
      <c r="BU32" s="544"/>
      <c r="BV32" s="544"/>
      <c r="BW32" s="544"/>
      <c r="BX32" s="544"/>
      <c r="BY32" s="544"/>
      <c r="BZ32" s="544"/>
      <c r="CA32" s="544"/>
      <c r="CB32" s="544"/>
      <c r="CC32" s="644"/>
      <c r="CD32" s="543"/>
      <c r="CE32" s="544"/>
      <c r="CF32" s="544"/>
      <c r="CG32" s="544"/>
      <c r="CH32" s="544"/>
      <c r="CI32" s="544"/>
      <c r="CJ32" s="544"/>
      <c r="CK32" s="544"/>
      <c r="CL32" s="544"/>
      <c r="CM32" s="644"/>
      <c r="CN32" s="543"/>
      <c r="CO32" s="544"/>
      <c r="CP32" s="544"/>
      <c r="CQ32" s="544"/>
      <c r="CR32" s="544"/>
      <c r="CS32" s="544"/>
      <c r="CT32" s="544"/>
      <c r="CU32" s="544"/>
      <c r="CV32" s="544"/>
      <c r="CW32" s="644"/>
      <c r="CX32" s="543"/>
      <c r="CY32" s="544"/>
      <c r="CZ32" s="544"/>
      <c r="DA32" s="544"/>
      <c r="DB32" s="544"/>
      <c r="DC32" s="544"/>
      <c r="DD32" s="544"/>
      <c r="DE32" s="544"/>
      <c r="DF32" s="544"/>
      <c r="DG32" s="644"/>
      <c r="DH32" s="543"/>
      <c r="DI32" s="544"/>
      <c r="DJ32" s="544"/>
      <c r="DK32" s="544"/>
      <c r="DL32" s="544"/>
      <c r="DM32" s="544"/>
      <c r="DN32" s="544"/>
      <c r="DO32" s="544"/>
      <c r="DP32" s="544"/>
      <c r="DQ32" s="644"/>
      <c r="DR32" s="543"/>
      <c r="DS32" s="544"/>
      <c r="DT32" s="544"/>
      <c r="DU32" s="544"/>
      <c r="DV32" s="544"/>
      <c r="DW32" s="544"/>
      <c r="DX32" s="544"/>
      <c r="DY32" s="544"/>
      <c r="DZ32" s="544"/>
      <c r="EA32" s="644"/>
      <c r="EB32" s="543"/>
      <c r="EC32" s="544"/>
      <c r="ED32" s="544"/>
      <c r="EE32" s="544"/>
      <c r="EF32" s="544"/>
      <c r="EG32" s="544"/>
      <c r="EH32" s="544"/>
      <c r="EI32" s="544"/>
      <c r="EJ32" s="544"/>
      <c r="EK32" s="644"/>
    </row>
    <row r="33" spans="1:141" ht="20.25">
      <c r="A33" s="615">
        <f>Summary!A33</f>
        <v>19.3</v>
      </c>
      <c r="B33" s="556">
        <f>Summary!B33</f>
        <v>0</v>
      </c>
      <c r="C33" s="383" t="str">
        <f>Summary!C33</f>
        <v>2.1.3</v>
      </c>
      <c r="D33" s="555">
        <f>Summary!D33</f>
        <v>0</v>
      </c>
      <c r="E33" s="384">
        <f>Summary!E33</f>
        <v>0</v>
      </c>
      <c r="F33" s="363" t="str">
        <f>Summary!F33</f>
        <v>Drivers on standby</v>
      </c>
      <c r="G33" s="493">
        <f>Summary!G33</f>
        <v>0</v>
      </c>
      <c r="H33" s="540">
        <f t="shared" si="15"/>
        <v>0</v>
      </c>
      <c r="I33" s="541">
        <f t="shared" si="16"/>
        <v>0</v>
      </c>
      <c r="J33" s="541">
        <f t="shared" si="17"/>
        <v>0</v>
      </c>
      <c r="K33" s="541">
        <f t="shared" si="18"/>
        <v>0</v>
      </c>
      <c r="L33" s="541">
        <f t="shared" si="19"/>
        <v>0</v>
      </c>
      <c r="M33" s="541">
        <f t="shared" si="20"/>
        <v>0</v>
      </c>
      <c r="N33" s="541">
        <f t="shared" si="21"/>
        <v>0</v>
      </c>
      <c r="O33" s="541">
        <f t="shared" si="22"/>
        <v>0</v>
      </c>
      <c r="P33" s="541">
        <f t="shared" si="23"/>
        <v>0</v>
      </c>
      <c r="Q33" s="541">
        <f t="shared" si="24"/>
        <v>0</v>
      </c>
      <c r="R33" s="541">
        <f t="shared" si="25"/>
        <v>0</v>
      </c>
      <c r="S33" s="541">
        <f t="shared" si="26"/>
        <v>0</v>
      </c>
      <c r="T33" s="542">
        <f t="shared" si="27"/>
        <v>0</v>
      </c>
      <c r="U33" s="531"/>
      <c r="V33" s="543"/>
      <c r="W33" s="544"/>
      <c r="X33" s="544"/>
      <c r="Y33" s="544"/>
      <c r="Z33" s="544"/>
      <c r="AA33" s="544"/>
      <c r="AB33" s="544"/>
      <c r="AC33" s="544"/>
      <c r="AD33" s="544"/>
      <c r="AE33" s="644"/>
      <c r="AF33" s="543"/>
      <c r="AG33" s="544"/>
      <c r="AH33" s="544"/>
      <c r="AI33" s="544"/>
      <c r="AJ33" s="544"/>
      <c r="AK33" s="544"/>
      <c r="AL33" s="544"/>
      <c r="AM33" s="544"/>
      <c r="AN33" s="544"/>
      <c r="AO33" s="644"/>
      <c r="AP33" s="543"/>
      <c r="AQ33" s="544"/>
      <c r="AR33" s="544"/>
      <c r="AS33" s="544"/>
      <c r="AT33" s="544"/>
      <c r="AU33" s="544"/>
      <c r="AV33" s="544"/>
      <c r="AW33" s="544"/>
      <c r="AX33" s="544"/>
      <c r="AY33" s="644"/>
      <c r="AZ33" s="543"/>
      <c r="BA33" s="544"/>
      <c r="BB33" s="544"/>
      <c r="BC33" s="544"/>
      <c r="BD33" s="544"/>
      <c r="BE33" s="544"/>
      <c r="BF33" s="544"/>
      <c r="BG33" s="544"/>
      <c r="BH33" s="544"/>
      <c r="BI33" s="644"/>
      <c r="BJ33" s="543"/>
      <c r="BK33" s="544"/>
      <c r="BL33" s="544"/>
      <c r="BM33" s="544"/>
      <c r="BN33" s="544"/>
      <c r="BO33" s="544"/>
      <c r="BP33" s="544"/>
      <c r="BQ33" s="544"/>
      <c r="BR33" s="544"/>
      <c r="BS33" s="644"/>
      <c r="BT33" s="543"/>
      <c r="BU33" s="544"/>
      <c r="BV33" s="544"/>
      <c r="BW33" s="544"/>
      <c r="BX33" s="544"/>
      <c r="BY33" s="544"/>
      <c r="BZ33" s="544"/>
      <c r="CA33" s="544"/>
      <c r="CB33" s="544"/>
      <c r="CC33" s="644"/>
      <c r="CD33" s="543"/>
      <c r="CE33" s="544"/>
      <c r="CF33" s="544"/>
      <c r="CG33" s="544"/>
      <c r="CH33" s="544"/>
      <c r="CI33" s="544"/>
      <c r="CJ33" s="544"/>
      <c r="CK33" s="544"/>
      <c r="CL33" s="544"/>
      <c r="CM33" s="644"/>
      <c r="CN33" s="543"/>
      <c r="CO33" s="544"/>
      <c r="CP33" s="544"/>
      <c r="CQ33" s="544"/>
      <c r="CR33" s="544"/>
      <c r="CS33" s="544"/>
      <c r="CT33" s="544"/>
      <c r="CU33" s="544"/>
      <c r="CV33" s="544"/>
      <c r="CW33" s="644"/>
      <c r="CX33" s="543"/>
      <c r="CY33" s="544"/>
      <c r="CZ33" s="544"/>
      <c r="DA33" s="544"/>
      <c r="DB33" s="544"/>
      <c r="DC33" s="544"/>
      <c r="DD33" s="544"/>
      <c r="DE33" s="544"/>
      <c r="DF33" s="544"/>
      <c r="DG33" s="644"/>
      <c r="DH33" s="543"/>
      <c r="DI33" s="544"/>
      <c r="DJ33" s="544"/>
      <c r="DK33" s="544"/>
      <c r="DL33" s="544"/>
      <c r="DM33" s="544"/>
      <c r="DN33" s="544"/>
      <c r="DO33" s="544"/>
      <c r="DP33" s="544"/>
      <c r="DQ33" s="644"/>
      <c r="DR33" s="543"/>
      <c r="DS33" s="544"/>
      <c r="DT33" s="544"/>
      <c r="DU33" s="544"/>
      <c r="DV33" s="544"/>
      <c r="DW33" s="544"/>
      <c r="DX33" s="544"/>
      <c r="DY33" s="544"/>
      <c r="DZ33" s="544"/>
      <c r="EA33" s="644"/>
      <c r="EB33" s="543"/>
      <c r="EC33" s="544"/>
      <c r="ED33" s="544"/>
      <c r="EE33" s="544"/>
      <c r="EF33" s="544"/>
      <c r="EG33" s="544"/>
      <c r="EH33" s="544"/>
      <c r="EI33" s="544"/>
      <c r="EJ33" s="544"/>
      <c r="EK33" s="644"/>
    </row>
    <row r="34" spans="1:141" ht="20.25">
      <c r="A34" s="616">
        <f>Summary!A34</f>
        <v>19.399999999999999</v>
      </c>
      <c r="B34" s="362">
        <f>Summary!B34</f>
        <v>0</v>
      </c>
      <c r="C34" s="351" t="str">
        <f>Summary!C34</f>
        <v>2.1.4</v>
      </c>
      <c r="D34" s="351">
        <f>Summary!D34</f>
        <v>0</v>
      </c>
      <c r="E34" s="355">
        <f>Summary!E34</f>
        <v>0</v>
      </c>
      <c r="F34" s="363" t="str">
        <f>Summary!F34</f>
        <v>Maintain winter fleet</v>
      </c>
      <c r="G34" s="493" t="str">
        <f>Summary!G34</f>
        <v>Schedule Ref 13, 58</v>
      </c>
      <c r="H34" s="540">
        <f t="shared" si="15"/>
        <v>0</v>
      </c>
      <c r="I34" s="541">
        <f t="shared" si="16"/>
        <v>0</v>
      </c>
      <c r="J34" s="541">
        <f t="shared" si="17"/>
        <v>0</v>
      </c>
      <c r="K34" s="541">
        <f t="shared" si="18"/>
        <v>0</v>
      </c>
      <c r="L34" s="541">
        <f t="shared" si="19"/>
        <v>0</v>
      </c>
      <c r="M34" s="541">
        <f t="shared" si="20"/>
        <v>0</v>
      </c>
      <c r="N34" s="541">
        <f t="shared" si="21"/>
        <v>0</v>
      </c>
      <c r="O34" s="541">
        <f t="shared" si="22"/>
        <v>0</v>
      </c>
      <c r="P34" s="541">
        <f t="shared" si="23"/>
        <v>0</v>
      </c>
      <c r="Q34" s="541">
        <f t="shared" si="24"/>
        <v>0</v>
      </c>
      <c r="R34" s="541">
        <f t="shared" si="25"/>
        <v>0</v>
      </c>
      <c r="S34" s="541">
        <f t="shared" si="26"/>
        <v>0</v>
      </c>
      <c r="T34" s="542">
        <f t="shared" si="27"/>
        <v>0</v>
      </c>
      <c r="U34" s="531"/>
      <c r="V34" s="543"/>
      <c r="W34" s="544"/>
      <c r="X34" s="544"/>
      <c r="Y34" s="544"/>
      <c r="Z34" s="544"/>
      <c r="AA34" s="544"/>
      <c r="AB34" s="544"/>
      <c r="AC34" s="544"/>
      <c r="AD34" s="544"/>
      <c r="AE34" s="644"/>
      <c r="AF34" s="543"/>
      <c r="AG34" s="544"/>
      <c r="AH34" s="544"/>
      <c r="AI34" s="544"/>
      <c r="AJ34" s="544"/>
      <c r="AK34" s="544"/>
      <c r="AL34" s="544"/>
      <c r="AM34" s="544"/>
      <c r="AN34" s="544"/>
      <c r="AO34" s="644"/>
      <c r="AP34" s="543"/>
      <c r="AQ34" s="544"/>
      <c r="AR34" s="544"/>
      <c r="AS34" s="544"/>
      <c r="AT34" s="544"/>
      <c r="AU34" s="544"/>
      <c r="AV34" s="544"/>
      <c r="AW34" s="544"/>
      <c r="AX34" s="544"/>
      <c r="AY34" s="644"/>
      <c r="AZ34" s="543"/>
      <c r="BA34" s="544"/>
      <c r="BB34" s="544"/>
      <c r="BC34" s="544"/>
      <c r="BD34" s="544"/>
      <c r="BE34" s="544"/>
      <c r="BF34" s="544"/>
      <c r="BG34" s="544"/>
      <c r="BH34" s="544"/>
      <c r="BI34" s="644"/>
      <c r="BJ34" s="543"/>
      <c r="BK34" s="544"/>
      <c r="BL34" s="544"/>
      <c r="BM34" s="544"/>
      <c r="BN34" s="544"/>
      <c r="BO34" s="544"/>
      <c r="BP34" s="544"/>
      <c r="BQ34" s="544"/>
      <c r="BR34" s="544"/>
      <c r="BS34" s="644"/>
      <c r="BT34" s="543"/>
      <c r="BU34" s="544"/>
      <c r="BV34" s="544"/>
      <c r="BW34" s="544"/>
      <c r="BX34" s="544"/>
      <c r="BY34" s="544"/>
      <c r="BZ34" s="544"/>
      <c r="CA34" s="544"/>
      <c r="CB34" s="544"/>
      <c r="CC34" s="644"/>
      <c r="CD34" s="543"/>
      <c r="CE34" s="544"/>
      <c r="CF34" s="544"/>
      <c r="CG34" s="544"/>
      <c r="CH34" s="544"/>
      <c r="CI34" s="544"/>
      <c r="CJ34" s="544"/>
      <c r="CK34" s="544"/>
      <c r="CL34" s="544"/>
      <c r="CM34" s="644"/>
      <c r="CN34" s="543"/>
      <c r="CO34" s="544"/>
      <c r="CP34" s="544"/>
      <c r="CQ34" s="544"/>
      <c r="CR34" s="544"/>
      <c r="CS34" s="544"/>
      <c r="CT34" s="544"/>
      <c r="CU34" s="544"/>
      <c r="CV34" s="544"/>
      <c r="CW34" s="644"/>
      <c r="CX34" s="543"/>
      <c r="CY34" s="544"/>
      <c r="CZ34" s="544"/>
      <c r="DA34" s="544"/>
      <c r="DB34" s="544"/>
      <c r="DC34" s="544"/>
      <c r="DD34" s="544"/>
      <c r="DE34" s="544"/>
      <c r="DF34" s="544"/>
      <c r="DG34" s="644"/>
      <c r="DH34" s="543"/>
      <c r="DI34" s="544"/>
      <c r="DJ34" s="544"/>
      <c r="DK34" s="544"/>
      <c r="DL34" s="544"/>
      <c r="DM34" s="544"/>
      <c r="DN34" s="544"/>
      <c r="DO34" s="544"/>
      <c r="DP34" s="544"/>
      <c r="DQ34" s="644"/>
      <c r="DR34" s="543"/>
      <c r="DS34" s="544"/>
      <c r="DT34" s="544"/>
      <c r="DU34" s="544"/>
      <c r="DV34" s="544"/>
      <c r="DW34" s="544"/>
      <c r="DX34" s="544"/>
      <c r="DY34" s="544"/>
      <c r="DZ34" s="544"/>
      <c r="EA34" s="644"/>
      <c r="EB34" s="543"/>
      <c r="EC34" s="544"/>
      <c r="ED34" s="544"/>
      <c r="EE34" s="544"/>
      <c r="EF34" s="544"/>
      <c r="EG34" s="544"/>
      <c r="EH34" s="544"/>
      <c r="EI34" s="544"/>
      <c r="EJ34" s="544"/>
      <c r="EK34" s="644"/>
    </row>
    <row r="35" spans="1:141" ht="20.25">
      <c r="A35" s="359" t="str">
        <f>Summary!A35</f>
        <v>NOT USED</v>
      </c>
      <c r="B35" s="362">
        <f>Summary!B35</f>
        <v>0</v>
      </c>
      <c r="C35" s="351" t="str">
        <f>Summary!C35</f>
        <v>2.1.5</v>
      </c>
      <c r="D35" s="351">
        <f>Summary!D35</f>
        <v>0</v>
      </c>
      <c r="E35" s="355">
        <f>Summary!E35</f>
        <v>0</v>
      </c>
      <c r="F35" s="363" t="str">
        <f>Summary!F35</f>
        <v>NOT USED</v>
      </c>
      <c r="G35" s="373">
        <f>Summary!G35</f>
        <v>0</v>
      </c>
      <c r="H35" s="540">
        <f t="shared" si="15"/>
        <v>0</v>
      </c>
      <c r="I35" s="541">
        <f t="shared" si="16"/>
        <v>0</v>
      </c>
      <c r="J35" s="541">
        <f t="shared" si="17"/>
        <v>0</v>
      </c>
      <c r="K35" s="541">
        <f t="shared" si="18"/>
        <v>0</v>
      </c>
      <c r="L35" s="541">
        <f t="shared" si="19"/>
        <v>0</v>
      </c>
      <c r="M35" s="541">
        <f t="shared" si="20"/>
        <v>0</v>
      </c>
      <c r="N35" s="541">
        <f t="shared" si="21"/>
        <v>0</v>
      </c>
      <c r="O35" s="541">
        <f t="shared" si="22"/>
        <v>0</v>
      </c>
      <c r="P35" s="541">
        <f t="shared" si="23"/>
        <v>0</v>
      </c>
      <c r="Q35" s="541">
        <f t="shared" si="24"/>
        <v>0</v>
      </c>
      <c r="R35" s="541">
        <f t="shared" si="25"/>
        <v>0</v>
      </c>
      <c r="S35" s="541">
        <f t="shared" si="26"/>
        <v>0</v>
      </c>
      <c r="T35" s="542">
        <f t="shared" si="27"/>
        <v>0</v>
      </c>
      <c r="U35" s="531"/>
      <c r="V35" s="543"/>
      <c r="W35" s="544"/>
      <c r="X35" s="544"/>
      <c r="Y35" s="544"/>
      <c r="Z35" s="544"/>
      <c r="AA35" s="544"/>
      <c r="AB35" s="544"/>
      <c r="AC35" s="544"/>
      <c r="AD35" s="544"/>
      <c r="AE35" s="644"/>
      <c r="AF35" s="543"/>
      <c r="AG35" s="544"/>
      <c r="AH35" s="544"/>
      <c r="AI35" s="544"/>
      <c r="AJ35" s="544"/>
      <c r="AK35" s="544"/>
      <c r="AL35" s="544"/>
      <c r="AM35" s="544"/>
      <c r="AN35" s="544"/>
      <c r="AO35" s="644"/>
      <c r="AP35" s="543"/>
      <c r="AQ35" s="544"/>
      <c r="AR35" s="544"/>
      <c r="AS35" s="544"/>
      <c r="AT35" s="544"/>
      <c r="AU35" s="544"/>
      <c r="AV35" s="544"/>
      <c r="AW35" s="544"/>
      <c r="AX35" s="544"/>
      <c r="AY35" s="644"/>
      <c r="AZ35" s="543"/>
      <c r="BA35" s="544"/>
      <c r="BB35" s="544"/>
      <c r="BC35" s="544"/>
      <c r="BD35" s="544"/>
      <c r="BE35" s="544"/>
      <c r="BF35" s="544"/>
      <c r="BG35" s="544"/>
      <c r="BH35" s="544"/>
      <c r="BI35" s="644"/>
      <c r="BJ35" s="543"/>
      <c r="BK35" s="544"/>
      <c r="BL35" s="544"/>
      <c r="BM35" s="544"/>
      <c r="BN35" s="544"/>
      <c r="BO35" s="544"/>
      <c r="BP35" s="544"/>
      <c r="BQ35" s="544"/>
      <c r="BR35" s="544"/>
      <c r="BS35" s="644"/>
      <c r="BT35" s="543"/>
      <c r="BU35" s="544"/>
      <c r="BV35" s="544"/>
      <c r="BW35" s="544"/>
      <c r="BX35" s="544"/>
      <c r="BY35" s="544"/>
      <c r="BZ35" s="544"/>
      <c r="CA35" s="544"/>
      <c r="CB35" s="544"/>
      <c r="CC35" s="644"/>
      <c r="CD35" s="543"/>
      <c r="CE35" s="544"/>
      <c r="CF35" s="544"/>
      <c r="CG35" s="544"/>
      <c r="CH35" s="544"/>
      <c r="CI35" s="544"/>
      <c r="CJ35" s="544"/>
      <c r="CK35" s="544"/>
      <c r="CL35" s="544"/>
      <c r="CM35" s="644"/>
      <c r="CN35" s="543"/>
      <c r="CO35" s="544"/>
      <c r="CP35" s="544"/>
      <c r="CQ35" s="544"/>
      <c r="CR35" s="544"/>
      <c r="CS35" s="544"/>
      <c r="CT35" s="544"/>
      <c r="CU35" s="544"/>
      <c r="CV35" s="544"/>
      <c r="CW35" s="644"/>
      <c r="CX35" s="543"/>
      <c r="CY35" s="544"/>
      <c r="CZ35" s="544"/>
      <c r="DA35" s="544"/>
      <c r="DB35" s="544"/>
      <c r="DC35" s="544"/>
      <c r="DD35" s="544"/>
      <c r="DE35" s="544"/>
      <c r="DF35" s="544"/>
      <c r="DG35" s="644"/>
      <c r="DH35" s="543"/>
      <c r="DI35" s="544"/>
      <c r="DJ35" s="544"/>
      <c r="DK35" s="544"/>
      <c r="DL35" s="544"/>
      <c r="DM35" s="544"/>
      <c r="DN35" s="544"/>
      <c r="DO35" s="544"/>
      <c r="DP35" s="544"/>
      <c r="DQ35" s="644"/>
      <c r="DR35" s="543"/>
      <c r="DS35" s="544"/>
      <c r="DT35" s="544"/>
      <c r="DU35" s="544"/>
      <c r="DV35" s="544"/>
      <c r="DW35" s="544"/>
      <c r="DX35" s="544"/>
      <c r="DY35" s="544"/>
      <c r="DZ35" s="544"/>
      <c r="EA35" s="644"/>
      <c r="EB35" s="543"/>
      <c r="EC35" s="544"/>
      <c r="ED35" s="544"/>
      <c r="EE35" s="544"/>
      <c r="EF35" s="544"/>
      <c r="EG35" s="544"/>
      <c r="EH35" s="544"/>
      <c r="EI35" s="544"/>
      <c r="EJ35" s="544"/>
      <c r="EK35" s="644"/>
    </row>
    <row r="36" spans="1:141" ht="20.25">
      <c r="A36" s="359">
        <f>Summary!A36</f>
        <v>19.5</v>
      </c>
      <c r="B36" s="362">
        <f>Summary!B36</f>
        <v>0</v>
      </c>
      <c r="C36" s="351" t="str">
        <f>Summary!C36</f>
        <v>2.1.6</v>
      </c>
      <c r="D36" s="351">
        <f>Summary!D36</f>
        <v>0</v>
      </c>
      <c r="E36" s="355">
        <f>Summary!E36</f>
        <v>0</v>
      </c>
      <c r="F36" s="363" t="str">
        <f>Summary!F36</f>
        <v>Manage brine</v>
      </c>
      <c r="G36" s="373" t="str">
        <f>Summary!G36</f>
        <v>Schedule Ref 34</v>
      </c>
      <c r="H36" s="540">
        <f t="shared" si="15"/>
        <v>0</v>
      </c>
      <c r="I36" s="541">
        <f t="shared" si="16"/>
        <v>0</v>
      </c>
      <c r="J36" s="541">
        <f t="shared" si="17"/>
        <v>0</v>
      </c>
      <c r="K36" s="541">
        <f t="shared" si="18"/>
        <v>0</v>
      </c>
      <c r="L36" s="541">
        <f t="shared" si="19"/>
        <v>0</v>
      </c>
      <c r="M36" s="541">
        <f t="shared" si="20"/>
        <v>0</v>
      </c>
      <c r="N36" s="541">
        <f t="shared" si="21"/>
        <v>0</v>
      </c>
      <c r="O36" s="541">
        <f t="shared" si="22"/>
        <v>0</v>
      </c>
      <c r="P36" s="541">
        <f t="shared" si="23"/>
        <v>0</v>
      </c>
      <c r="Q36" s="541">
        <f t="shared" si="24"/>
        <v>0</v>
      </c>
      <c r="R36" s="541">
        <f t="shared" si="25"/>
        <v>0</v>
      </c>
      <c r="S36" s="541">
        <f t="shared" si="26"/>
        <v>0</v>
      </c>
      <c r="T36" s="542">
        <f t="shared" si="27"/>
        <v>0</v>
      </c>
      <c r="U36" s="531"/>
      <c r="V36" s="543"/>
      <c r="W36" s="544"/>
      <c r="X36" s="544"/>
      <c r="Y36" s="544"/>
      <c r="Z36" s="544"/>
      <c r="AA36" s="544"/>
      <c r="AB36" s="544"/>
      <c r="AC36" s="544"/>
      <c r="AD36" s="544"/>
      <c r="AE36" s="644"/>
      <c r="AF36" s="543"/>
      <c r="AG36" s="544"/>
      <c r="AH36" s="544"/>
      <c r="AI36" s="544"/>
      <c r="AJ36" s="544"/>
      <c r="AK36" s="544"/>
      <c r="AL36" s="544"/>
      <c r="AM36" s="544"/>
      <c r="AN36" s="544"/>
      <c r="AO36" s="644"/>
      <c r="AP36" s="543"/>
      <c r="AQ36" s="544"/>
      <c r="AR36" s="544"/>
      <c r="AS36" s="544"/>
      <c r="AT36" s="544"/>
      <c r="AU36" s="544"/>
      <c r="AV36" s="544"/>
      <c r="AW36" s="544"/>
      <c r="AX36" s="544"/>
      <c r="AY36" s="644"/>
      <c r="AZ36" s="543"/>
      <c r="BA36" s="544"/>
      <c r="BB36" s="544"/>
      <c r="BC36" s="544"/>
      <c r="BD36" s="544"/>
      <c r="BE36" s="544"/>
      <c r="BF36" s="544"/>
      <c r="BG36" s="544"/>
      <c r="BH36" s="544"/>
      <c r="BI36" s="644"/>
      <c r="BJ36" s="543"/>
      <c r="BK36" s="544"/>
      <c r="BL36" s="544"/>
      <c r="BM36" s="544"/>
      <c r="BN36" s="544"/>
      <c r="BO36" s="544"/>
      <c r="BP36" s="544"/>
      <c r="BQ36" s="544"/>
      <c r="BR36" s="544"/>
      <c r="BS36" s="644"/>
      <c r="BT36" s="543"/>
      <c r="BU36" s="544"/>
      <c r="BV36" s="544"/>
      <c r="BW36" s="544"/>
      <c r="BX36" s="544"/>
      <c r="BY36" s="544"/>
      <c r="BZ36" s="544"/>
      <c r="CA36" s="544"/>
      <c r="CB36" s="544"/>
      <c r="CC36" s="644"/>
      <c r="CD36" s="543"/>
      <c r="CE36" s="544"/>
      <c r="CF36" s="544"/>
      <c r="CG36" s="544"/>
      <c r="CH36" s="544"/>
      <c r="CI36" s="544"/>
      <c r="CJ36" s="544"/>
      <c r="CK36" s="544"/>
      <c r="CL36" s="544"/>
      <c r="CM36" s="644"/>
      <c r="CN36" s="543"/>
      <c r="CO36" s="544"/>
      <c r="CP36" s="544"/>
      <c r="CQ36" s="544"/>
      <c r="CR36" s="544"/>
      <c r="CS36" s="544"/>
      <c r="CT36" s="544"/>
      <c r="CU36" s="544"/>
      <c r="CV36" s="544"/>
      <c r="CW36" s="644"/>
      <c r="CX36" s="543"/>
      <c r="CY36" s="544"/>
      <c r="CZ36" s="544"/>
      <c r="DA36" s="544"/>
      <c r="DB36" s="544"/>
      <c r="DC36" s="544"/>
      <c r="DD36" s="544"/>
      <c r="DE36" s="544"/>
      <c r="DF36" s="544"/>
      <c r="DG36" s="644"/>
      <c r="DH36" s="543"/>
      <c r="DI36" s="544"/>
      <c r="DJ36" s="544"/>
      <c r="DK36" s="544"/>
      <c r="DL36" s="544"/>
      <c r="DM36" s="544"/>
      <c r="DN36" s="544"/>
      <c r="DO36" s="544"/>
      <c r="DP36" s="544"/>
      <c r="DQ36" s="644"/>
      <c r="DR36" s="543"/>
      <c r="DS36" s="544"/>
      <c r="DT36" s="544"/>
      <c r="DU36" s="544"/>
      <c r="DV36" s="544"/>
      <c r="DW36" s="544"/>
      <c r="DX36" s="544"/>
      <c r="DY36" s="544"/>
      <c r="DZ36" s="544"/>
      <c r="EA36" s="644"/>
      <c r="EB36" s="543"/>
      <c r="EC36" s="544"/>
      <c r="ED36" s="544"/>
      <c r="EE36" s="544"/>
      <c r="EF36" s="544"/>
      <c r="EG36" s="544"/>
      <c r="EH36" s="544"/>
      <c r="EI36" s="544"/>
      <c r="EJ36" s="544"/>
      <c r="EK36" s="644"/>
    </row>
    <row r="37" spans="1:141" ht="20.25">
      <c r="A37" s="359">
        <f>Summary!A37</f>
        <v>19.600000000000001</v>
      </c>
      <c r="B37" s="362">
        <f>Summary!B37</f>
        <v>0</v>
      </c>
      <c r="C37" s="351" t="str">
        <f>Summary!C37</f>
        <v>2.1.7</v>
      </c>
      <c r="D37" s="351">
        <f>Summary!D37</f>
        <v>0</v>
      </c>
      <c r="E37" s="355">
        <f>Summary!E37</f>
        <v>0</v>
      </c>
      <c r="F37" s="363" t="str">
        <f>Summary!F37</f>
        <v>Maintain saturator</v>
      </c>
      <c r="G37" s="373" t="str">
        <f>Summary!G37</f>
        <v>Schedule Ref 34, 64</v>
      </c>
      <c r="H37" s="540">
        <f t="shared" si="15"/>
        <v>0</v>
      </c>
      <c r="I37" s="541">
        <f t="shared" si="16"/>
        <v>0</v>
      </c>
      <c r="J37" s="541">
        <f t="shared" si="17"/>
        <v>0</v>
      </c>
      <c r="K37" s="541">
        <f t="shared" si="18"/>
        <v>0</v>
      </c>
      <c r="L37" s="541">
        <f t="shared" si="19"/>
        <v>0</v>
      </c>
      <c r="M37" s="541">
        <f t="shared" si="20"/>
        <v>0</v>
      </c>
      <c r="N37" s="541">
        <f t="shared" si="21"/>
        <v>0</v>
      </c>
      <c r="O37" s="541">
        <f t="shared" si="22"/>
        <v>0</v>
      </c>
      <c r="P37" s="541">
        <f t="shared" si="23"/>
        <v>0</v>
      </c>
      <c r="Q37" s="541">
        <f t="shared" si="24"/>
        <v>0</v>
      </c>
      <c r="R37" s="541">
        <f t="shared" si="25"/>
        <v>0</v>
      </c>
      <c r="S37" s="541">
        <f t="shared" si="26"/>
        <v>0</v>
      </c>
      <c r="T37" s="542">
        <f t="shared" si="27"/>
        <v>0</v>
      </c>
      <c r="U37" s="531"/>
      <c r="V37" s="543"/>
      <c r="W37" s="544"/>
      <c r="X37" s="544"/>
      <c r="Y37" s="544"/>
      <c r="Z37" s="544"/>
      <c r="AA37" s="544"/>
      <c r="AB37" s="544"/>
      <c r="AC37" s="544"/>
      <c r="AD37" s="544"/>
      <c r="AE37" s="644"/>
      <c r="AF37" s="543"/>
      <c r="AG37" s="544"/>
      <c r="AH37" s="544"/>
      <c r="AI37" s="544"/>
      <c r="AJ37" s="544"/>
      <c r="AK37" s="544"/>
      <c r="AL37" s="544"/>
      <c r="AM37" s="544"/>
      <c r="AN37" s="544"/>
      <c r="AO37" s="644"/>
      <c r="AP37" s="543"/>
      <c r="AQ37" s="544"/>
      <c r="AR37" s="544"/>
      <c r="AS37" s="544"/>
      <c r="AT37" s="544"/>
      <c r="AU37" s="544"/>
      <c r="AV37" s="544"/>
      <c r="AW37" s="544"/>
      <c r="AX37" s="544"/>
      <c r="AY37" s="644"/>
      <c r="AZ37" s="543"/>
      <c r="BA37" s="544"/>
      <c r="BB37" s="544"/>
      <c r="BC37" s="544"/>
      <c r="BD37" s="544"/>
      <c r="BE37" s="544"/>
      <c r="BF37" s="544"/>
      <c r="BG37" s="544"/>
      <c r="BH37" s="544"/>
      <c r="BI37" s="644"/>
      <c r="BJ37" s="543"/>
      <c r="BK37" s="544"/>
      <c r="BL37" s="544"/>
      <c r="BM37" s="544"/>
      <c r="BN37" s="544"/>
      <c r="BO37" s="544"/>
      <c r="BP37" s="544"/>
      <c r="BQ37" s="544"/>
      <c r="BR37" s="544"/>
      <c r="BS37" s="644"/>
      <c r="BT37" s="543"/>
      <c r="BU37" s="544"/>
      <c r="BV37" s="544"/>
      <c r="BW37" s="544"/>
      <c r="BX37" s="544"/>
      <c r="BY37" s="544"/>
      <c r="BZ37" s="544"/>
      <c r="CA37" s="544"/>
      <c r="CB37" s="544"/>
      <c r="CC37" s="644"/>
      <c r="CD37" s="543"/>
      <c r="CE37" s="544"/>
      <c r="CF37" s="544"/>
      <c r="CG37" s="544"/>
      <c r="CH37" s="544"/>
      <c r="CI37" s="544"/>
      <c r="CJ37" s="544"/>
      <c r="CK37" s="544"/>
      <c r="CL37" s="544"/>
      <c r="CM37" s="644"/>
      <c r="CN37" s="543"/>
      <c r="CO37" s="544"/>
      <c r="CP37" s="544"/>
      <c r="CQ37" s="544"/>
      <c r="CR37" s="544"/>
      <c r="CS37" s="544"/>
      <c r="CT37" s="544"/>
      <c r="CU37" s="544"/>
      <c r="CV37" s="544"/>
      <c r="CW37" s="644"/>
      <c r="CX37" s="543"/>
      <c r="CY37" s="544"/>
      <c r="CZ37" s="544"/>
      <c r="DA37" s="544"/>
      <c r="DB37" s="544"/>
      <c r="DC37" s="544"/>
      <c r="DD37" s="544"/>
      <c r="DE37" s="544"/>
      <c r="DF37" s="544"/>
      <c r="DG37" s="644"/>
      <c r="DH37" s="543"/>
      <c r="DI37" s="544"/>
      <c r="DJ37" s="544"/>
      <c r="DK37" s="544"/>
      <c r="DL37" s="544"/>
      <c r="DM37" s="544"/>
      <c r="DN37" s="544"/>
      <c r="DO37" s="544"/>
      <c r="DP37" s="544"/>
      <c r="DQ37" s="644"/>
      <c r="DR37" s="543"/>
      <c r="DS37" s="544"/>
      <c r="DT37" s="544"/>
      <c r="DU37" s="544"/>
      <c r="DV37" s="544"/>
      <c r="DW37" s="544"/>
      <c r="DX37" s="544"/>
      <c r="DY37" s="544"/>
      <c r="DZ37" s="544"/>
      <c r="EA37" s="644"/>
      <c r="EB37" s="543"/>
      <c r="EC37" s="544"/>
      <c r="ED37" s="544"/>
      <c r="EE37" s="544"/>
      <c r="EF37" s="544"/>
      <c r="EG37" s="544"/>
      <c r="EH37" s="544"/>
      <c r="EI37" s="544"/>
      <c r="EJ37" s="544"/>
      <c r="EK37" s="644"/>
    </row>
    <row r="38" spans="1:141" ht="20.25">
      <c r="A38" s="359">
        <f>Summary!A38</f>
        <v>19.7</v>
      </c>
      <c r="B38" s="362">
        <f>Summary!B38</f>
        <v>0</v>
      </c>
      <c r="C38" s="351" t="str">
        <f>Summary!C38</f>
        <v>2.1.8</v>
      </c>
      <c r="D38" s="351">
        <f>Summary!D38</f>
        <v>0</v>
      </c>
      <c r="E38" s="355">
        <f>Summary!E38</f>
        <v>0</v>
      </c>
      <c r="F38" s="363" t="str">
        <f>Summary!F38</f>
        <v>Reporting</v>
      </c>
      <c r="G38" s="373">
        <f>Summary!G38</f>
        <v>0</v>
      </c>
      <c r="H38" s="540">
        <f t="shared" si="15"/>
        <v>0</v>
      </c>
      <c r="I38" s="541">
        <f t="shared" si="16"/>
        <v>0</v>
      </c>
      <c r="J38" s="541">
        <f t="shared" si="17"/>
        <v>0</v>
      </c>
      <c r="K38" s="541">
        <f t="shared" si="18"/>
        <v>0</v>
      </c>
      <c r="L38" s="541">
        <f t="shared" si="19"/>
        <v>0</v>
      </c>
      <c r="M38" s="541">
        <f t="shared" si="20"/>
        <v>0</v>
      </c>
      <c r="N38" s="541">
        <f t="shared" si="21"/>
        <v>0</v>
      </c>
      <c r="O38" s="541">
        <f t="shared" si="22"/>
        <v>0</v>
      </c>
      <c r="P38" s="541">
        <f t="shared" si="23"/>
        <v>0</v>
      </c>
      <c r="Q38" s="541">
        <f t="shared" si="24"/>
        <v>0</v>
      </c>
      <c r="R38" s="541">
        <f t="shared" si="25"/>
        <v>0</v>
      </c>
      <c r="S38" s="541">
        <f t="shared" si="26"/>
        <v>0</v>
      </c>
      <c r="T38" s="542">
        <f t="shared" si="27"/>
        <v>0</v>
      </c>
      <c r="U38" s="531"/>
      <c r="V38" s="543"/>
      <c r="W38" s="544"/>
      <c r="X38" s="544"/>
      <c r="Y38" s="544"/>
      <c r="Z38" s="544"/>
      <c r="AA38" s="544"/>
      <c r="AB38" s="544"/>
      <c r="AC38" s="544"/>
      <c r="AD38" s="544"/>
      <c r="AE38" s="644"/>
      <c r="AF38" s="543"/>
      <c r="AG38" s="544"/>
      <c r="AH38" s="544"/>
      <c r="AI38" s="544"/>
      <c r="AJ38" s="544"/>
      <c r="AK38" s="544"/>
      <c r="AL38" s="544"/>
      <c r="AM38" s="544"/>
      <c r="AN38" s="544"/>
      <c r="AO38" s="644"/>
      <c r="AP38" s="543"/>
      <c r="AQ38" s="544"/>
      <c r="AR38" s="544"/>
      <c r="AS38" s="544"/>
      <c r="AT38" s="544"/>
      <c r="AU38" s="544"/>
      <c r="AV38" s="544"/>
      <c r="AW38" s="544"/>
      <c r="AX38" s="544"/>
      <c r="AY38" s="644"/>
      <c r="AZ38" s="543"/>
      <c r="BA38" s="544"/>
      <c r="BB38" s="544"/>
      <c r="BC38" s="544"/>
      <c r="BD38" s="544"/>
      <c r="BE38" s="544"/>
      <c r="BF38" s="544"/>
      <c r="BG38" s="544"/>
      <c r="BH38" s="544"/>
      <c r="BI38" s="644"/>
      <c r="BJ38" s="543"/>
      <c r="BK38" s="544"/>
      <c r="BL38" s="544"/>
      <c r="BM38" s="544"/>
      <c r="BN38" s="544"/>
      <c r="BO38" s="544"/>
      <c r="BP38" s="544"/>
      <c r="BQ38" s="544"/>
      <c r="BR38" s="544"/>
      <c r="BS38" s="644"/>
      <c r="BT38" s="543"/>
      <c r="BU38" s="544"/>
      <c r="BV38" s="544"/>
      <c r="BW38" s="544"/>
      <c r="BX38" s="544"/>
      <c r="BY38" s="544"/>
      <c r="BZ38" s="544"/>
      <c r="CA38" s="544"/>
      <c r="CB38" s="544"/>
      <c r="CC38" s="644"/>
      <c r="CD38" s="543"/>
      <c r="CE38" s="544"/>
      <c r="CF38" s="544"/>
      <c r="CG38" s="544"/>
      <c r="CH38" s="544"/>
      <c r="CI38" s="544"/>
      <c r="CJ38" s="544"/>
      <c r="CK38" s="544"/>
      <c r="CL38" s="544"/>
      <c r="CM38" s="644"/>
      <c r="CN38" s="543"/>
      <c r="CO38" s="544"/>
      <c r="CP38" s="544"/>
      <c r="CQ38" s="544"/>
      <c r="CR38" s="544"/>
      <c r="CS38" s="544"/>
      <c r="CT38" s="544"/>
      <c r="CU38" s="544"/>
      <c r="CV38" s="544"/>
      <c r="CW38" s="644"/>
      <c r="CX38" s="543"/>
      <c r="CY38" s="544"/>
      <c r="CZ38" s="544"/>
      <c r="DA38" s="544"/>
      <c r="DB38" s="544"/>
      <c r="DC38" s="544"/>
      <c r="DD38" s="544"/>
      <c r="DE38" s="544"/>
      <c r="DF38" s="544"/>
      <c r="DG38" s="644"/>
      <c r="DH38" s="543"/>
      <c r="DI38" s="544"/>
      <c r="DJ38" s="544"/>
      <c r="DK38" s="544"/>
      <c r="DL38" s="544"/>
      <c r="DM38" s="544"/>
      <c r="DN38" s="544"/>
      <c r="DO38" s="544"/>
      <c r="DP38" s="544"/>
      <c r="DQ38" s="644"/>
      <c r="DR38" s="543"/>
      <c r="DS38" s="544"/>
      <c r="DT38" s="544"/>
      <c r="DU38" s="544"/>
      <c r="DV38" s="544"/>
      <c r="DW38" s="544"/>
      <c r="DX38" s="544"/>
      <c r="DY38" s="544"/>
      <c r="DZ38" s="544"/>
      <c r="EA38" s="644"/>
      <c r="EB38" s="543"/>
      <c r="EC38" s="544"/>
      <c r="ED38" s="544"/>
      <c r="EE38" s="544"/>
      <c r="EF38" s="544"/>
      <c r="EG38" s="544"/>
      <c r="EH38" s="544"/>
      <c r="EI38" s="544"/>
      <c r="EJ38" s="544"/>
      <c r="EK38" s="644"/>
    </row>
    <row r="39" spans="1:141" ht="36">
      <c r="A39" s="786">
        <f>Summary!A39</f>
        <v>19.8</v>
      </c>
      <c r="B39" s="795">
        <f>Summary!B39</f>
        <v>0</v>
      </c>
      <c r="C39" s="196" t="str">
        <f>Summary!C39</f>
        <v>2.1.9</v>
      </c>
      <c r="D39" s="196">
        <f>Summary!D39</f>
        <v>0</v>
      </c>
      <c r="E39" s="792">
        <f>Summary!E39</f>
        <v>0</v>
      </c>
      <c r="F39" s="796" t="str">
        <f>Summary!F39</f>
        <v>Other Severe Weather Duties (including but not limited to the following items)</v>
      </c>
      <c r="G39" s="787" t="str">
        <f>Summary!G39</f>
        <v>Schedule Ref 50, 51, 52, 53, 54, 55, 56, 57 and 62.</v>
      </c>
      <c r="H39" s="282"/>
      <c r="I39" s="283"/>
      <c r="J39" s="283"/>
      <c r="K39" s="283"/>
      <c r="L39" s="283"/>
      <c r="M39" s="283"/>
      <c r="N39" s="283"/>
      <c r="O39" s="283"/>
      <c r="P39" s="283"/>
      <c r="Q39" s="283"/>
      <c r="R39" s="283"/>
      <c r="S39" s="283"/>
      <c r="T39" s="547"/>
      <c r="U39" s="531"/>
      <c r="V39" s="282"/>
      <c r="W39" s="283"/>
      <c r="X39" s="283"/>
      <c r="Y39" s="283"/>
      <c r="Z39" s="283"/>
      <c r="AA39" s="283"/>
      <c r="AB39" s="283"/>
      <c r="AC39" s="283"/>
      <c r="AD39" s="283"/>
      <c r="AE39" s="650"/>
      <c r="AF39" s="282"/>
      <c r="AG39" s="283"/>
      <c r="AH39" s="283"/>
      <c r="AI39" s="283"/>
      <c r="AJ39" s="283"/>
      <c r="AK39" s="283"/>
      <c r="AL39" s="283"/>
      <c r="AM39" s="283"/>
      <c r="AN39" s="283"/>
      <c r="AO39" s="650"/>
      <c r="AP39" s="282"/>
      <c r="AQ39" s="283"/>
      <c r="AR39" s="283"/>
      <c r="AS39" s="283"/>
      <c r="AT39" s="283"/>
      <c r="AU39" s="283"/>
      <c r="AV39" s="283"/>
      <c r="AW39" s="283"/>
      <c r="AX39" s="283"/>
      <c r="AY39" s="650"/>
      <c r="AZ39" s="282"/>
      <c r="BA39" s="283"/>
      <c r="BB39" s="283"/>
      <c r="BC39" s="283"/>
      <c r="BD39" s="283"/>
      <c r="BE39" s="283"/>
      <c r="BF39" s="283"/>
      <c r="BG39" s="283"/>
      <c r="BH39" s="283"/>
      <c r="BI39" s="650"/>
      <c r="BJ39" s="282"/>
      <c r="BK39" s="283"/>
      <c r="BL39" s="283"/>
      <c r="BM39" s="283"/>
      <c r="BN39" s="283"/>
      <c r="BO39" s="283"/>
      <c r="BP39" s="283"/>
      <c r="BQ39" s="283"/>
      <c r="BR39" s="283"/>
      <c r="BS39" s="650"/>
      <c r="BT39" s="282"/>
      <c r="BU39" s="283"/>
      <c r="BV39" s="283"/>
      <c r="BW39" s="283"/>
      <c r="BX39" s="283"/>
      <c r="BY39" s="283"/>
      <c r="BZ39" s="283"/>
      <c r="CA39" s="283"/>
      <c r="CB39" s="283"/>
      <c r="CC39" s="650"/>
      <c r="CD39" s="282"/>
      <c r="CE39" s="283"/>
      <c r="CF39" s="283"/>
      <c r="CG39" s="283"/>
      <c r="CH39" s="283"/>
      <c r="CI39" s="283"/>
      <c r="CJ39" s="283"/>
      <c r="CK39" s="283"/>
      <c r="CL39" s="283"/>
      <c r="CM39" s="650"/>
      <c r="CN39" s="282"/>
      <c r="CO39" s="283"/>
      <c r="CP39" s="283"/>
      <c r="CQ39" s="283"/>
      <c r="CR39" s="283"/>
      <c r="CS39" s="283"/>
      <c r="CT39" s="283"/>
      <c r="CU39" s="283"/>
      <c r="CV39" s="283"/>
      <c r="CW39" s="650"/>
      <c r="CX39" s="282"/>
      <c r="CY39" s="283"/>
      <c r="CZ39" s="283"/>
      <c r="DA39" s="283"/>
      <c r="DB39" s="283"/>
      <c r="DC39" s="283"/>
      <c r="DD39" s="283"/>
      <c r="DE39" s="283"/>
      <c r="DF39" s="283"/>
      <c r="DG39" s="650"/>
      <c r="DH39" s="282"/>
      <c r="DI39" s="283"/>
      <c r="DJ39" s="283"/>
      <c r="DK39" s="283"/>
      <c r="DL39" s="283"/>
      <c r="DM39" s="283"/>
      <c r="DN39" s="283"/>
      <c r="DO39" s="283"/>
      <c r="DP39" s="283"/>
      <c r="DQ39" s="650"/>
      <c r="DR39" s="282"/>
      <c r="DS39" s="283"/>
      <c r="DT39" s="283"/>
      <c r="DU39" s="283"/>
      <c r="DV39" s="283"/>
      <c r="DW39" s="283"/>
      <c r="DX39" s="283"/>
      <c r="DY39" s="283"/>
      <c r="DZ39" s="283"/>
      <c r="EA39" s="650"/>
      <c r="EB39" s="282"/>
      <c r="EC39" s="283"/>
      <c r="ED39" s="283"/>
      <c r="EE39" s="283"/>
      <c r="EF39" s="283"/>
      <c r="EG39" s="283"/>
      <c r="EH39" s="283"/>
      <c r="EI39" s="283"/>
      <c r="EJ39" s="283"/>
      <c r="EK39" s="650"/>
    </row>
    <row r="40" spans="1:141" ht="20.25">
      <c r="A40" s="359">
        <f>Summary!A40</f>
        <v>19.8</v>
      </c>
      <c r="B40" s="362">
        <f>Summary!B40</f>
        <v>0</v>
      </c>
      <c r="C40" s="351" t="str">
        <f>Summary!C40</f>
        <v>2.1.9.1</v>
      </c>
      <c r="D40" s="351">
        <f>Summary!D40</f>
        <v>0</v>
      </c>
      <c r="E40" s="355">
        <f>Summary!E40</f>
        <v>0</v>
      </c>
      <c r="F40" s="363" t="str">
        <f>Summary!F40</f>
        <v>Key Personnel</v>
      </c>
      <c r="G40" s="373">
        <f>Summary!G40</f>
        <v>0</v>
      </c>
      <c r="H40" s="540">
        <f t="shared" ref="H40:H53" si="28">SUM(V40:AD40)</f>
        <v>0</v>
      </c>
      <c r="I40" s="541">
        <f t="shared" ref="I40:I53" si="29">SUM(AF40:AN40)</f>
        <v>0</v>
      </c>
      <c r="J40" s="541">
        <f t="shared" ref="J40:J53" si="30">SUM(AP40:AX40)</f>
        <v>0</v>
      </c>
      <c r="K40" s="541">
        <f t="shared" ref="K40:K53" si="31">SUM(AZ40:BH40)</f>
        <v>0</v>
      </c>
      <c r="L40" s="541">
        <f t="shared" ref="L40:L53" si="32">SUM(BJ40:BR40)</f>
        <v>0</v>
      </c>
      <c r="M40" s="541">
        <f t="shared" ref="M40:M53" si="33">SUM(BT40:CB40)</f>
        <v>0</v>
      </c>
      <c r="N40" s="541">
        <f t="shared" ref="N40:N53" si="34">SUM(CD40:CL40)</f>
        <v>0</v>
      </c>
      <c r="O40" s="541">
        <f t="shared" ref="O40:O53" si="35">SUM(CN40:CV40)</f>
        <v>0</v>
      </c>
      <c r="P40" s="541">
        <f t="shared" ref="P40:P53" si="36">SUM(CX40:DF40)</f>
        <v>0</v>
      </c>
      <c r="Q40" s="541">
        <f t="shared" ref="Q40:Q53" si="37">SUM(DH40:DP40)</f>
        <v>0</v>
      </c>
      <c r="R40" s="541">
        <f t="shared" ref="R40:R53" si="38">SUM(DR40:DZ40)</f>
        <v>0</v>
      </c>
      <c r="S40" s="541">
        <f t="shared" ref="S40:S53" si="39">SUM(EB40:EJ40)</f>
        <v>0</v>
      </c>
      <c r="T40" s="542">
        <f t="shared" ref="T40:T53" si="40">SUM(H40:S40)</f>
        <v>0</v>
      </c>
      <c r="U40" s="531"/>
      <c r="V40" s="543"/>
      <c r="W40" s="544"/>
      <c r="X40" s="544"/>
      <c r="Y40" s="544"/>
      <c r="Z40" s="544"/>
      <c r="AA40" s="544"/>
      <c r="AB40" s="544"/>
      <c r="AC40" s="544"/>
      <c r="AD40" s="544"/>
      <c r="AE40" s="644"/>
      <c r="AF40" s="543"/>
      <c r="AG40" s="544"/>
      <c r="AH40" s="544"/>
      <c r="AI40" s="544"/>
      <c r="AJ40" s="544"/>
      <c r="AK40" s="544"/>
      <c r="AL40" s="544"/>
      <c r="AM40" s="544"/>
      <c r="AN40" s="544"/>
      <c r="AO40" s="644"/>
      <c r="AP40" s="543"/>
      <c r="AQ40" s="544"/>
      <c r="AR40" s="544"/>
      <c r="AS40" s="544"/>
      <c r="AT40" s="544"/>
      <c r="AU40" s="544"/>
      <c r="AV40" s="544"/>
      <c r="AW40" s="544"/>
      <c r="AX40" s="544"/>
      <c r="AY40" s="644"/>
      <c r="AZ40" s="543"/>
      <c r="BA40" s="544"/>
      <c r="BB40" s="544"/>
      <c r="BC40" s="544"/>
      <c r="BD40" s="544"/>
      <c r="BE40" s="544"/>
      <c r="BF40" s="544"/>
      <c r="BG40" s="544"/>
      <c r="BH40" s="544"/>
      <c r="BI40" s="644"/>
      <c r="BJ40" s="543"/>
      <c r="BK40" s="544"/>
      <c r="BL40" s="544"/>
      <c r="BM40" s="544"/>
      <c r="BN40" s="544"/>
      <c r="BO40" s="544"/>
      <c r="BP40" s="544"/>
      <c r="BQ40" s="544"/>
      <c r="BR40" s="544"/>
      <c r="BS40" s="644"/>
      <c r="BT40" s="543"/>
      <c r="BU40" s="544"/>
      <c r="BV40" s="544"/>
      <c r="BW40" s="544"/>
      <c r="BX40" s="544"/>
      <c r="BY40" s="544"/>
      <c r="BZ40" s="544"/>
      <c r="CA40" s="544"/>
      <c r="CB40" s="544"/>
      <c r="CC40" s="644"/>
      <c r="CD40" s="543"/>
      <c r="CE40" s="544"/>
      <c r="CF40" s="544"/>
      <c r="CG40" s="544"/>
      <c r="CH40" s="544"/>
      <c r="CI40" s="544"/>
      <c r="CJ40" s="544"/>
      <c r="CK40" s="544"/>
      <c r="CL40" s="544"/>
      <c r="CM40" s="644"/>
      <c r="CN40" s="543"/>
      <c r="CO40" s="544"/>
      <c r="CP40" s="544"/>
      <c r="CQ40" s="544"/>
      <c r="CR40" s="544"/>
      <c r="CS40" s="544"/>
      <c r="CT40" s="544"/>
      <c r="CU40" s="544"/>
      <c r="CV40" s="544"/>
      <c r="CW40" s="644"/>
      <c r="CX40" s="543"/>
      <c r="CY40" s="544"/>
      <c r="CZ40" s="544"/>
      <c r="DA40" s="544"/>
      <c r="DB40" s="544"/>
      <c r="DC40" s="544"/>
      <c r="DD40" s="544"/>
      <c r="DE40" s="544"/>
      <c r="DF40" s="544"/>
      <c r="DG40" s="644"/>
      <c r="DH40" s="543"/>
      <c r="DI40" s="544"/>
      <c r="DJ40" s="544"/>
      <c r="DK40" s="544"/>
      <c r="DL40" s="544"/>
      <c r="DM40" s="544"/>
      <c r="DN40" s="544"/>
      <c r="DO40" s="544"/>
      <c r="DP40" s="544"/>
      <c r="DQ40" s="644"/>
      <c r="DR40" s="543"/>
      <c r="DS40" s="544"/>
      <c r="DT40" s="544"/>
      <c r="DU40" s="544"/>
      <c r="DV40" s="544"/>
      <c r="DW40" s="544"/>
      <c r="DX40" s="544"/>
      <c r="DY40" s="544"/>
      <c r="DZ40" s="544"/>
      <c r="EA40" s="644"/>
      <c r="EB40" s="543"/>
      <c r="EC40" s="544"/>
      <c r="ED40" s="544"/>
      <c r="EE40" s="544"/>
      <c r="EF40" s="544"/>
      <c r="EG40" s="544"/>
      <c r="EH40" s="544"/>
      <c r="EI40" s="544"/>
      <c r="EJ40" s="544"/>
      <c r="EK40" s="644"/>
    </row>
    <row r="41" spans="1:141" ht="20.25">
      <c r="A41" s="359">
        <f>Summary!A41</f>
        <v>19.8</v>
      </c>
      <c r="B41" s="362">
        <f>Summary!B41</f>
        <v>0</v>
      </c>
      <c r="C41" s="351" t="str">
        <f>Summary!C41</f>
        <v>2.1.9.2</v>
      </c>
      <c r="D41" s="351">
        <f>Summary!D41</f>
        <v>0</v>
      </c>
      <c r="E41" s="355">
        <f>Summary!E41</f>
        <v>0</v>
      </c>
      <c r="F41" s="363" t="str">
        <f>Summary!F41</f>
        <v>Staffing levels</v>
      </c>
      <c r="G41" s="373">
        <f>Summary!G41</f>
        <v>0</v>
      </c>
      <c r="H41" s="540">
        <f t="shared" si="28"/>
        <v>0</v>
      </c>
      <c r="I41" s="541">
        <f t="shared" si="29"/>
        <v>0</v>
      </c>
      <c r="J41" s="541">
        <f t="shared" si="30"/>
        <v>0</v>
      </c>
      <c r="K41" s="541">
        <f t="shared" si="31"/>
        <v>0</v>
      </c>
      <c r="L41" s="541">
        <f t="shared" si="32"/>
        <v>0</v>
      </c>
      <c r="M41" s="541">
        <f t="shared" si="33"/>
        <v>0</v>
      </c>
      <c r="N41" s="541">
        <f t="shared" si="34"/>
        <v>0</v>
      </c>
      <c r="O41" s="541">
        <f t="shared" si="35"/>
        <v>0</v>
      </c>
      <c r="P41" s="541">
        <f t="shared" si="36"/>
        <v>0</v>
      </c>
      <c r="Q41" s="541">
        <f t="shared" si="37"/>
        <v>0</v>
      </c>
      <c r="R41" s="541">
        <f t="shared" si="38"/>
        <v>0</v>
      </c>
      <c r="S41" s="541">
        <f t="shared" si="39"/>
        <v>0</v>
      </c>
      <c r="T41" s="542">
        <f t="shared" si="40"/>
        <v>0</v>
      </c>
      <c r="U41" s="531"/>
      <c r="V41" s="543"/>
      <c r="W41" s="544"/>
      <c r="X41" s="544"/>
      <c r="Y41" s="544"/>
      <c r="Z41" s="544"/>
      <c r="AA41" s="544"/>
      <c r="AB41" s="544"/>
      <c r="AC41" s="544"/>
      <c r="AD41" s="544"/>
      <c r="AE41" s="644"/>
      <c r="AF41" s="543"/>
      <c r="AG41" s="544"/>
      <c r="AH41" s="544"/>
      <c r="AI41" s="544"/>
      <c r="AJ41" s="544"/>
      <c r="AK41" s="544"/>
      <c r="AL41" s="544"/>
      <c r="AM41" s="544"/>
      <c r="AN41" s="544"/>
      <c r="AO41" s="644"/>
      <c r="AP41" s="543"/>
      <c r="AQ41" s="544"/>
      <c r="AR41" s="544"/>
      <c r="AS41" s="544"/>
      <c r="AT41" s="544"/>
      <c r="AU41" s="544"/>
      <c r="AV41" s="544"/>
      <c r="AW41" s="544"/>
      <c r="AX41" s="544"/>
      <c r="AY41" s="644"/>
      <c r="AZ41" s="543"/>
      <c r="BA41" s="544"/>
      <c r="BB41" s="544"/>
      <c r="BC41" s="544"/>
      <c r="BD41" s="544"/>
      <c r="BE41" s="544"/>
      <c r="BF41" s="544"/>
      <c r="BG41" s="544"/>
      <c r="BH41" s="544"/>
      <c r="BI41" s="644"/>
      <c r="BJ41" s="543"/>
      <c r="BK41" s="544"/>
      <c r="BL41" s="544"/>
      <c r="BM41" s="544"/>
      <c r="BN41" s="544"/>
      <c r="BO41" s="544"/>
      <c r="BP41" s="544"/>
      <c r="BQ41" s="544"/>
      <c r="BR41" s="544"/>
      <c r="BS41" s="644"/>
      <c r="BT41" s="543"/>
      <c r="BU41" s="544"/>
      <c r="BV41" s="544"/>
      <c r="BW41" s="544"/>
      <c r="BX41" s="544"/>
      <c r="BY41" s="544"/>
      <c r="BZ41" s="544"/>
      <c r="CA41" s="544"/>
      <c r="CB41" s="544"/>
      <c r="CC41" s="644"/>
      <c r="CD41" s="543"/>
      <c r="CE41" s="544"/>
      <c r="CF41" s="544"/>
      <c r="CG41" s="544"/>
      <c r="CH41" s="544"/>
      <c r="CI41" s="544"/>
      <c r="CJ41" s="544"/>
      <c r="CK41" s="544"/>
      <c r="CL41" s="544"/>
      <c r="CM41" s="644"/>
      <c r="CN41" s="543"/>
      <c r="CO41" s="544"/>
      <c r="CP41" s="544"/>
      <c r="CQ41" s="544"/>
      <c r="CR41" s="544"/>
      <c r="CS41" s="544"/>
      <c r="CT41" s="544"/>
      <c r="CU41" s="544"/>
      <c r="CV41" s="544"/>
      <c r="CW41" s="644"/>
      <c r="CX41" s="543"/>
      <c r="CY41" s="544"/>
      <c r="CZ41" s="544"/>
      <c r="DA41" s="544"/>
      <c r="DB41" s="544"/>
      <c r="DC41" s="544"/>
      <c r="DD41" s="544"/>
      <c r="DE41" s="544"/>
      <c r="DF41" s="544"/>
      <c r="DG41" s="644"/>
      <c r="DH41" s="543"/>
      <c r="DI41" s="544"/>
      <c r="DJ41" s="544"/>
      <c r="DK41" s="544"/>
      <c r="DL41" s="544"/>
      <c r="DM41" s="544"/>
      <c r="DN41" s="544"/>
      <c r="DO41" s="544"/>
      <c r="DP41" s="544"/>
      <c r="DQ41" s="644"/>
      <c r="DR41" s="543"/>
      <c r="DS41" s="544"/>
      <c r="DT41" s="544"/>
      <c r="DU41" s="544"/>
      <c r="DV41" s="544"/>
      <c r="DW41" s="544"/>
      <c r="DX41" s="544"/>
      <c r="DY41" s="544"/>
      <c r="DZ41" s="544"/>
      <c r="EA41" s="644"/>
      <c r="EB41" s="543"/>
      <c r="EC41" s="544"/>
      <c r="ED41" s="544"/>
      <c r="EE41" s="544"/>
      <c r="EF41" s="544"/>
      <c r="EG41" s="544"/>
      <c r="EH41" s="544"/>
      <c r="EI41" s="544"/>
      <c r="EJ41" s="544"/>
      <c r="EK41" s="644"/>
    </row>
    <row r="42" spans="1:141" ht="20.25">
      <c r="A42" s="359">
        <f>Summary!A42</f>
        <v>19.8</v>
      </c>
      <c r="B42" s="362">
        <f>Summary!B42</f>
        <v>0</v>
      </c>
      <c r="C42" s="351" t="str">
        <f>Summary!C42</f>
        <v>2.1.9.3</v>
      </c>
      <c r="D42" s="351">
        <f>Summary!D42</f>
        <v>0</v>
      </c>
      <c r="E42" s="355">
        <f>Summary!E42</f>
        <v>0</v>
      </c>
      <c r="F42" s="363" t="str">
        <f>Summary!F42</f>
        <v>Training</v>
      </c>
      <c r="G42" s="373">
        <f>Summary!G42</f>
        <v>0</v>
      </c>
      <c r="H42" s="540">
        <f t="shared" si="28"/>
        <v>0</v>
      </c>
      <c r="I42" s="541">
        <f t="shared" si="29"/>
        <v>0</v>
      </c>
      <c r="J42" s="541">
        <f t="shared" si="30"/>
        <v>0</v>
      </c>
      <c r="K42" s="541">
        <f t="shared" si="31"/>
        <v>0</v>
      </c>
      <c r="L42" s="541">
        <f t="shared" si="32"/>
        <v>0</v>
      </c>
      <c r="M42" s="541">
        <f t="shared" si="33"/>
        <v>0</v>
      </c>
      <c r="N42" s="541">
        <f t="shared" si="34"/>
        <v>0</v>
      </c>
      <c r="O42" s="541">
        <f t="shared" si="35"/>
        <v>0</v>
      </c>
      <c r="P42" s="541">
        <f t="shared" si="36"/>
        <v>0</v>
      </c>
      <c r="Q42" s="541">
        <f t="shared" si="37"/>
        <v>0</v>
      </c>
      <c r="R42" s="541">
        <f t="shared" si="38"/>
        <v>0</v>
      </c>
      <c r="S42" s="541">
        <f t="shared" si="39"/>
        <v>0</v>
      </c>
      <c r="T42" s="542">
        <f t="shared" si="40"/>
        <v>0</v>
      </c>
      <c r="U42" s="531"/>
      <c r="V42" s="543"/>
      <c r="W42" s="544"/>
      <c r="X42" s="544"/>
      <c r="Y42" s="544"/>
      <c r="Z42" s="544"/>
      <c r="AA42" s="544"/>
      <c r="AB42" s="544"/>
      <c r="AC42" s="544"/>
      <c r="AD42" s="544"/>
      <c r="AE42" s="644"/>
      <c r="AF42" s="543"/>
      <c r="AG42" s="544"/>
      <c r="AH42" s="544"/>
      <c r="AI42" s="544"/>
      <c r="AJ42" s="544"/>
      <c r="AK42" s="544"/>
      <c r="AL42" s="544"/>
      <c r="AM42" s="544"/>
      <c r="AN42" s="544"/>
      <c r="AO42" s="644"/>
      <c r="AP42" s="543"/>
      <c r="AQ42" s="544"/>
      <c r="AR42" s="544"/>
      <c r="AS42" s="544"/>
      <c r="AT42" s="544"/>
      <c r="AU42" s="544"/>
      <c r="AV42" s="544"/>
      <c r="AW42" s="544"/>
      <c r="AX42" s="544"/>
      <c r="AY42" s="644"/>
      <c r="AZ42" s="543"/>
      <c r="BA42" s="544"/>
      <c r="BB42" s="544"/>
      <c r="BC42" s="544"/>
      <c r="BD42" s="544"/>
      <c r="BE42" s="544"/>
      <c r="BF42" s="544"/>
      <c r="BG42" s="544"/>
      <c r="BH42" s="544"/>
      <c r="BI42" s="644"/>
      <c r="BJ42" s="543"/>
      <c r="BK42" s="544"/>
      <c r="BL42" s="544"/>
      <c r="BM42" s="544"/>
      <c r="BN42" s="544"/>
      <c r="BO42" s="544"/>
      <c r="BP42" s="544"/>
      <c r="BQ42" s="544"/>
      <c r="BR42" s="544"/>
      <c r="BS42" s="644"/>
      <c r="BT42" s="543"/>
      <c r="BU42" s="544"/>
      <c r="BV42" s="544"/>
      <c r="BW42" s="544"/>
      <c r="BX42" s="544"/>
      <c r="BY42" s="544"/>
      <c r="BZ42" s="544"/>
      <c r="CA42" s="544"/>
      <c r="CB42" s="544"/>
      <c r="CC42" s="644"/>
      <c r="CD42" s="543"/>
      <c r="CE42" s="544"/>
      <c r="CF42" s="544"/>
      <c r="CG42" s="544"/>
      <c r="CH42" s="544"/>
      <c r="CI42" s="544"/>
      <c r="CJ42" s="544"/>
      <c r="CK42" s="544"/>
      <c r="CL42" s="544"/>
      <c r="CM42" s="644"/>
      <c r="CN42" s="543"/>
      <c r="CO42" s="544"/>
      <c r="CP42" s="544"/>
      <c r="CQ42" s="544"/>
      <c r="CR42" s="544"/>
      <c r="CS42" s="544"/>
      <c r="CT42" s="544"/>
      <c r="CU42" s="544"/>
      <c r="CV42" s="544"/>
      <c r="CW42" s="644"/>
      <c r="CX42" s="543"/>
      <c r="CY42" s="544"/>
      <c r="CZ42" s="544"/>
      <c r="DA42" s="544"/>
      <c r="DB42" s="544"/>
      <c r="DC42" s="544"/>
      <c r="DD42" s="544"/>
      <c r="DE42" s="544"/>
      <c r="DF42" s="544"/>
      <c r="DG42" s="644"/>
      <c r="DH42" s="543"/>
      <c r="DI42" s="544"/>
      <c r="DJ42" s="544"/>
      <c r="DK42" s="544"/>
      <c r="DL42" s="544"/>
      <c r="DM42" s="544"/>
      <c r="DN42" s="544"/>
      <c r="DO42" s="544"/>
      <c r="DP42" s="544"/>
      <c r="DQ42" s="644"/>
      <c r="DR42" s="543"/>
      <c r="DS42" s="544"/>
      <c r="DT42" s="544"/>
      <c r="DU42" s="544"/>
      <c r="DV42" s="544"/>
      <c r="DW42" s="544"/>
      <c r="DX42" s="544"/>
      <c r="DY42" s="544"/>
      <c r="DZ42" s="544"/>
      <c r="EA42" s="644"/>
      <c r="EB42" s="543"/>
      <c r="EC42" s="544"/>
      <c r="ED42" s="544"/>
      <c r="EE42" s="544"/>
      <c r="EF42" s="544"/>
      <c r="EG42" s="544"/>
      <c r="EH42" s="544"/>
      <c r="EI42" s="544"/>
      <c r="EJ42" s="544"/>
      <c r="EK42" s="644"/>
    </row>
    <row r="43" spans="1:141" ht="20.25">
      <c r="A43" s="359">
        <f>Summary!A43</f>
        <v>19.8</v>
      </c>
      <c r="B43" s="362">
        <f>Summary!B43</f>
        <v>0</v>
      </c>
      <c r="C43" s="351" t="str">
        <f>Summary!C43</f>
        <v>2.1.9.4</v>
      </c>
      <c r="D43" s="351">
        <f>Summary!D43</f>
        <v>0</v>
      </c>
      <c r="E43" s="355">
        <f>Summary!E43</f>
        <v>0</v>
      </c>
      <c r="F43" s="363" t="str">
        <f>Summary!F43</f>
        <v>Health and Safety</v>
      </c>
      <c r="G43" s="373">
        <f>Summary!G43</f>
        <v>0</v>
      </c>
      <c r="H43" s="540">
        <f t="shared" si="28"/>
        <v>0</v>
      </c>
      <c r="I43" s="541">
        <f t="shared" si="29"/>
        <v>0</v>
      </c>
      <c r="J43" s="541">
        <f t="shared" si="30"/>
        <v>0</v>
      </c>
      <c r="K43" s="541">
        <f t="shared" si="31"/>
        <v>0</v>
      </c>
      <c r="L43" s="541">
        <f t="shared" si="32"/>
        <v>0</v>
      </c>
      <c r="M43" s="541">
        <f t="shared" si="33"/>
        <v>0</v>
      </c>
      <c r="N43" s="541">
        <f t="shared" si="34"/>
        <v>0</v>
      </c>
      <c r="O43" s="541">
        <f t="shared" si="35"/>
        <v>0</v>
      </c>
      <c r="P43" s="541">
        <f t="shared" si="36"/>
        <v>0</v>
      </c>
      <c r="Q43" s="541">
        <f t="shared" si="37"/>
        <v>0</v>
      </c>
      <c r="R43" s="541">
        <f t="shared" si="38"/>
        <v>0</v>
      </c>
      <c r="S43" s="541">
        <f t="shared" si="39"/>
        <v>0</v>
      </c>
      <c r="T43" s="542">
        <f t="shared" si="40"/>
        <v>0</v>
      </c>
      <c r="U43" s="531"/>
      <c r="V43" s="543"/>
      <c r="W43" s="544"/>
      <c r="X43" s="544"/>
      <c r="Y43" s="544"/>
      <c r="Z43" s="544"/>
      <c r="AA43" s="544"/>
      <c r="AB43" s="544"/>
      <c r="AC43" s="544"/>
      <c r="AD43" s="544"/>
      <c r="AE43" s="644"/>
      <c r="AF43" s="543"/>
      <c r="AG43" s="544"/>
      <c r="AH43" s="544"/>
      <c r="AI43" s="544"/>
      <c r="AJ43" s="544"/>
      <c r="AK43" s="544"/>
      <c r="AL43" s="544"/>
      <c r="AM43" s="544"/>
      <c r="AN43" s="544"/>
      <c r="AO43" s="644"/>
      <c r="AP43" s="543"/>
      <c r="AQ43" s="544"/>
      <c r="AR43" s="544"/>
      <c r="AS43" s="544"/>
      <c r="AT43" s="544"/>
      <c r="AU43" s="544"/>
      <c r="AV43" s="544"/>
      <c r="AW43" s="544"/>
      <c r="AX43" s="544"/>
      <c r="AY43" s="644"/>
      <c r="AZ43" s="543"/>
      <c r="BA43" s="544"/>
      <c r="BB43" s="544"/>
      <c r="BC43" s="544"/>
      <c r="BD43" s="544"/>
      <c r="BE43" s="544"/>
      <c r="BF43" s="544"/>
      <c r="BG43" s="544"/>
      <c r="BH43" s="544"/>
      <c r="BI43" s="644"/>
      <c r="BJ43" s="543"/>
      <c r="BK43" s="544"/>
      <c r="BL43" s="544"/>
      <c r="BM43" s="544"/>
      <c r="BN43" s="544"/>
      <c r="BO43" s="544"/>
      <c r="BP43" s="544"/>
      <c r="BQ43" s="544"/>
      <c r="BR43" s="544"/>
      <c r="BS43" s="644"/>
      <c r="BT43" s="543"/>
      <c r="BU43" s="544"/>
      <c r="BV43" s="544"/>
      <c r="BW43" s="544"/>
      <c r="BX43" s="544"/>
      <c r="BY43" s="544"/>
      <c r="BZ43" s="544"/>
      <c r="CA43" s="544"/>
      <c r="CB43" s="544"/>
      <c r="CC43" s="644"/>
      <c r="CD43" s="543"/>
      <c r="CE43" s="544"/>
      <c r="CF43" s="544"/>
      <c r="CG43" s="544"/>
      <c r="CH43" s="544"/>
      <c r="CI43" s="544"/>
      <c r="CJ43" s="544"/>
      <c r="CK43" s="544"/>
      <c r="CL43" s="544"/>
      <c r="CM43" s="644"/>
      <c r="CN43" s="543"/>
      <c r="CO43" s="544"/>
      <c r="CP43" s="544"/>
      <c r="CQ43" s="544"/>
      <c r="CR43" s="544"/>
      <c r="CS43" s="544"/>
      <c r="CT43" s="544"/>
      <c r="CU43" s="544"/>
      <c r="CV43" s="544"/>
      <c r="CW43" s="644"/>
      <c r="CX43" s="543"/>
      <c r="CY43" s="544"/>
      <c r="CZ43" s="544"/>
      <c r="DA43" s="544"/>
      <c r="DB43" s="544"/>
      <c r="DC43" s="544"/>
      <c r="DD43" s="544"/>
      <c r="DE43" s="544"/>
      <c r="DF43" s="544"/>
      <c r="DG43" s="644"/>
      <c r="DH43" s="543"/>
      <c r="DI43" s="544"/>
      <c r="DJ43" s="544"/>
      <c r="DK43" s="544"/>
      <c r="DL43" s="544"/>
      <c r="DM43" s="544"/>
      <c r="DN43" s="544"/>
      <c r="DO43" s="544"/>
      <c r="DP43" s="544"/>
      <c r="DQ43" s="644"/>
      <c r="DR43" s="543"/>
      <c r="DS43" s="544"/>
      <c r="DT43" s="544"/>
      <c r="DU43" s="544"/>
      <c r="DV43" s="544"/>
      <c r="DW43" s="544"/>
      <c r="DX43" s="544"/>
      <c r="DY43" s="544"/>
      <c r="DZ43" s="544"/>
      <c r="EA43" s="644"/>
      <c r="EB43" s="543"/>
      <c r="EC43" s="544"/>
      <c r="ED43" s="544"/>
      <c r="EE43" s="544"/>
      <c r="EF43" s="544"/>
      <c r="EG43" s="544"/>
      <c r="EH43" s="544"/>
      <c r="EI43" s="544"/>
      <c r="EJ43" s="544"/>
      <c r="EK43" s="644"/>
    </row>
    <row r="44" spans="1:141" ht="20.25">
      <c r="A44" s="359">
        <f>Summary!A44</f>
        <v>19.8</v>
      </c>
      <c r="B44" s="362">
        <f>Summary!B44</f>
        <v>0</v>
      </c>
      <c r="C44" s="351" t="str">
        <f>Summary!C44</f>
        <v>2.1.9.5</v>
      </c>
      <c r="D44" s="351">
        <f>Summary!D44</f>
        <v>0</v>
      </c>
      <c r="E44" s="355">
        <f>Summary!E44</f>
        <v>0</v>
      </c>
      <c r="F44" s="363" t="str">
        <f>Summary!F44</f>
        <v>Command and Control process</v>
      </c>
      <c r="G44" s="373">
        <f>Summary!G44</f>
        <v>0</v>
      </c>
      <c r="H44" s="540">
        <f t="shared" si="28"/>
        <v>0</v>
      </c>
      <c r="I44" s="541">
        <f t="shared" si="29"/>
        <v>0</v>
      </c>
      <c r="J44" s="541">
        <f t="shared" si="30"/>
        <v>0</v>
      </c>
      <c r="K44" s="541">
        <f t="shared" si="31"/>
        <v>0</v>
      </c>
      <c r="L44" s="541">
        <f t="shared" si="32"/>
        <v>0</v>
      </c>
      <c r="M44" s="541">
        <f t="shared" si="33"/>
        <v>0</v>
      </c>
      <c r="N44" s="541">
        <f t="shared" si="34"/>
        <v>0</v>
      </c>
      <c r="O44" s="541">
        <f t="shared" si="35"/>
        <v>0</v>
      </c>
      <c r="P44" s="541">
        <f t="shared" si="36"/>
        <v>0</v>
      </c>
      <c r="Q44" s="541">
        <f t="shared" si="37"/>
        <v>0</v>
      </c>
      <c r="R44" s="541">
        <f t="shared" si="38"/>
        <v>0</v>
      </c>
      <c r="S44" s="541">
        <f t="shared" si="39"/>
        <v>0</v>
      </c>
      <c r="T44" s="542">
        <f t="shared" si="40"/>
        <v>0</v>
      </c>
      <c r="U44" s="531"/>
      <c r="V44" s="543"/>
      <c r="W44" s="544"/>
      <c r="X44" s="544"/>
      <c r="Y44" s="544"/>
      <c r="Z44" s="544"/>
      <c r="AA44" s="544"/>
      <c r="AB44" s="544"/>
      <c r="AC44" s="544"/>
      <c r="AD44" s="544"/>
      <c r="AE44" s="644"/>
      <c r="AF44" s="543"/>
      <c r="AG44" s="544"/>
      <c r="AH44" s="544"/>
      <c r="AI44" s="544"/>
      <c r="AJ44" s="544"/>
      <c r="AK44" s="544"/>
      <c r="AL44" s="544"/>
      <c r="AM44" s="544"/>
      <c r="AN44" s="544"/>
      <c r="AO44" s="644"/>
      <c r="AP44" s="543"/>
      <c r="AQ44" s="544"/>
      <c r="AR44" s="544"/>
      <c r="AS44" s="544"/>
      <c r="AT44" s="544"/>
      <c r="AU44" s="544"/>
      <c r="AV44" s="544"/>
      <c r="AW44" s="544"/>
      <c r="AX44" s="544"/>
      <c r="AY44" s="644"/>
      <c r="AZ44" s="543"/>
      <c r="BA44" s="544"/>
      <c r="BB44" s="544"/>
      <c r="BC44" s="544"/>
      <c r="BD44" s="544"/>
      <c r="BE44" s="544"/>
      <c r="BF44" s="544"/>
      <c r="BG44" s="544"/>
      <c r="BH44" s="544"/>
      <c r="BI44" s="644"/>
      <c r="BJ44" s="543"/>
      <c r="BK44" s="544"/>
      <c r="BL44" s="544"/>
      <c r="BM44" s="544"/>
      <c r="BN44" s="544"/>
      <c r="BO44" s="544"/>
      <c r="BP44" s="544"/>
      <c r="BQ44" s="544"/>
      <c r="BR44" s="544"/>
      <c r="BS44" s="644"/>
      <c r="BT44" s="543"/>
      <c r="BU44" s="544"/>
      <c r="BV44" s="544"/>
      <c r="BW44" s="544"/>
      <c r="BX44" s="544"/>
      <c r="BY44" s="544"/>
      <c r="BZ44" s="544"/>
      <c r="CA44" s="544"/>
      <c r="CB44" s="544"/>
      <c r="CC44" s="644"/>
      <c r="CD44" s="543"/>
      <c r="CE44" s="544"/>
      <c r="CF44" s="544"/>
      <c r="CG44" s="544"/>
      <c r="CH44" s="544"/>
      <c r="CI44" s="544"/>
      <c r="CJ44" s="544"/>
      <c r="CK44" s="544"/>
      <c r="CL44" s="544"/>
      <c r="CM44" s="644"/>
      <c r="CN44" s="543"/>
      <c r="CO44" s="544"/>
      <c r="CP44" s="544"/>
      <c r="CQ44" s="544"/>
      <c r="CR44" s="544"/>
      <c r="CS44" s="544"/>
      <c r="CT44" s="544"/>
      <c r="CU44" s="544"/>
      <c r="CV44" s="544"/>
      <c r="CW44" s="644"/>
      <c r="CX44" s="543"/>
      <c r="CY44" s="544"/>
      <c r="CZ44" s="544"/>
      <c r="DA44" s="544"/>
      <c r="DB44" s="544"/>
      <c r="DC44" s="544"/>
      <c r="DD44" s="544"/>
      <c r="DE44" s="544"/>
      <c r="DF44" s="544"/>
      <c r="DG44" s="644"/>
      <c r="DH44" s="543"/>
      <c r="DI44" s="544"/>
      <c r="DJ44" s="544"/>
      <c r="DK44" s="544"/>
      <c r="DL44" s="544"/>
      <c r="DM44" s="544"/>
      <c r="DN44" s="544"/>
      <c r="DO44" s="544"/>
      <c r="DP44" s="544"/>
      <c r="DQ44" s="644"/>
      <c r="DR44" s="543"/>
      <c r="DS44" s="544"/>
      <c r="DT44" s="544"/>
      <c r="DU44" s="544"/>
      <c r="DV44" s="544"/>
      <c r="DW44" s="544"/>
      <c r="DX44" s="544"/>
      <c r="DY44" s="544"/>
      <c r="DZ44" s="544"/>
      <c r="EA44" s="644"/>
      <c r="EB44" s="543"/>
      <c r="EC44" s="544"/>
      <c r="ED44" s="544"/>
      <c r="EE44" s="544"/>
      <c r="EF44" s="544"/>
      <c r="EG44" s="544"/>
      <c r="EH44" s="544"/>
      <c r="EI44" s="544"/>
      <c r="EJ44" s="544"/>
      <c r="EK44" s="644"/>
    </row>
    <row r="45" spans="1:141" ht="20.25">
      <c r="A45" s="359">
        <f>Summary!A45</f>
        <v>19.8</v>
      </c>
      <c r="B45" s="362">
        <f>Summary!B45</f>
        <v>0</v>
      </c>
      <c r="C45" s="351" t="str">
        <f>Summary!C45</f>
        <v>2.1.9.6</v>
      </c>
      <c r="D45" s="351">
        <f>Summary!D45</f>
        <v>0</v>
      </c>
      <c r="E45" s="355">
        <f>Summary!E45</f>
        <v>0</v>
      </c>
      <c r="F45" s="363" t="str">
        <f>Summary!F45</f>
        <v>Liaison and Arrangements</v>
      </c>
      <c r="G45" s="373">
        <f>Summary!G45</f>
        <v>0</v>
      </c>
      <c r="H45" s="540">
        <f t="shared" si="28"/>
        <v>0</v>
      </c>
      <c r="I45" s="541">
        <f t="shared" si="29"/>
        <v>0</v>
      </c>
      <c r="J45" s="541">
        <f t="shared" si="30"/>
        <v>0</v>
      </c>
      <c r="K45" s="541">
        <f t="shared" si="31"/>
        <v>0</v>
      </c>
      <c r="L45" s="541">
        <f t="shared" si="32"/>
        <v>0</v>
      </c>
      <c r="M45" s="541">
        <f t="shared" si="33"/>
        <v>0</v>
      </c>
      <c r="N45" s="541">
        <f t="shared" si="34"/>
        <v>0</v>
      </c>
      <c r="O45" s="541">
        <f t="shared" si="35"/>
        <v>0</v>
      </c>
      <c r="P45" s="541">
        <f t="shared" si="36"/>
        <v>0</v>
      </c>
      <c r="Q45" s="541">
        <f t="shared" si="37"/>
        <v>0</v>
      </c>
      <c r="R45" s="541">
        <f t="shared" si="38"/>
        <v>0</v>
      </c>
      <c r="S45" s="541">
        <f t="shared" si="39"/>
        <v>0</v>
      </c>
      <c r="T45" s="542">
        <f t="shared" si="40"/>
        <v>0</v>
      </c>
      <c r="U45" s="531"/>
      <c r="V45" s="543"/>
      <c r="W45" s="544"/>
      <c r="X45" s="544"/>
      <c r="Y45" s="544"/>
      <c r="Z45" s="544"/>
      <c r="AA45" s="544"/>
      <c r="AB45" s="544"/>
      <c r="AC45" s="544"/>
      <c r="AD45" s="544"/>
      <c r="AE45" s="644"/>
      <c r="AF45" s="543"/>
      <c r="AG45" s="544"/>
      <c r="AH45" s="544"/>
      <c r="AI45" s="544"/>
      <c r="AJ45" s="544"/>
      <c r="AK45" s="544"/>
      <c r="AL45" s="544"/>
      <c r="AM45" s="544"/>
      <c r="AN45" s="544"/>
      <c r="AO45" s="644"/>
      <c r="AP45" s="543"/>
      <c r="AQ45" s="544"/>
      <c r="AR45" s="544"/>
      <c r="AS45" s="544"/>
      <c r="AT45" s="544"/>
      <c r="AU45" s="544"/>
      <c r="AV45" s="544"/>
      <c r="AW45" s="544"/>
      <c r="AX45" s="544"/>
      <c r="AY45" s="644"/>
      <c r="AZ45" s="543"/>
      <c r="BA45" s="544"/>
      <c r="BB45" s="544"/>
      <c r="BC45" s="544"/>
      <c r="BD45" s="544"/>
      <c r="BE45" s="544"/>
      <c r="BF45" s="544"/>
      <c r="BG45" s="544"/>
      <c r="BH45" s="544"/>
      <c r="BI45" s="644"/>
      <c r="BJ45" s="543"/>
      <c r="BK45" s="544"/>
      <c r="BL45" s="544"/>
      <c r="BM45" s="544"/>
      <c r="BN45" s="544"/>
      <c r="BO45" s="544"/>
      <c r="BP45" s="544"/>
      <c r="BQ45" s="544"/>
      <c r="BR45" s="544"/>
      <c r="BS45" s="644"/>
      <c r="BT45" s="543"/>
      <c r="BU45" s="544"/>
      <c r="BV45" s="544"/>
      <c r="BW45" s="544"/>
      <c r="BX45" s="544"/>
      <c r="BY45" s="544"/>
      <c r="BZ45" s="544"/>
      <c r="CA45" s="544"/>
      <c r="CB45" s="544"/>
      <c r="CC45" s="644"/>
      <c r="CD45" s="543"/>
      <c r="CE45" s="544"/>
      <c r="CF45" s="544"/>
      <c r="CG45" s="544"/>
      <c r="CH45" s="544"/>
      <c r="CI45" s="544"/>
      <c r="CJ45" s="544"/>
      <c r="CK45" s="544"/>
      <c r="CL45" s="544"/>
      <c r="CM45" s="644"/>
      <c r="CN45" s="543"/>
      <c r="CO45" s="544"/>
      <c r="CP45" s="544"/>
      <c r="CQ45" s="544"/>
      <c r="CR45" s="544"/>
      <c r="CS45" s="544"/>
      <c r="CT45" s="544"/>
      <c r="CU45" s="544"/>
      <c r="CV45" s="544"/>
      <c r="CW45" s="644"/>
      <c r="CX45" s="543"/>
      <c r="CY45" s="544"/>
      <c r="CZ45" s="544"/>
      <c r="DA45" s="544"/>
      <c r="DB45" s="544"/>
      <c r="DC45" s="544"/>
      <c r="DD45" s="544"/>
      <c r="DE45" s="544"/>
      <c r="DF45" s="544"/>
      <c r="DG45" s="644"/>
      <c r="DH45" s="543"/>
      <c r="DI45" s="544"/>
      <c r="DJ45" s="544"/>
      <c r="DK45" s="544"/>
      <c r="DL45" s="544"/>
      <c r="DM45" s="544"/>
      <c r="DN45" s="544"/>
      <c r="DO45" s="544"/>
      <c r="DP45" s="544"/>
      <c r="DQ45" s="644"/>
      <c r="DR45" s="543"/>
      <c r="DS45" s="544"/>
      <c r="DT45" s="544"/>
      <c r="DU45" s="544"/>
      <c r="DV45" s="544"/>
      <c r="DW45" s="544"/>
      <c r="DX45" s="544"/>
      <c r="DY45" s="544"/>
      <c r="DZ45" s="544"/>
      <c r="EA45" s="644"/>
      <c r="EB45" s="543"/>
      <c r="EC45" s="544"/>
      <c r="ED45" s="544"/>
      <c r="EE45" s="544"/>
      <c r="EF45" s="544"/>
      <c r="EG45" s="544"/>
      <c r="EH45" s="544"/>
      <c r="EI45" s="544"/>
      <c r="EJ45" s="544"/>
      <c r="EK45" s="644"/>
    </row>
    <row r="46" spans="1:141" ht="36">
      <c r="A46" s="359">
        <f>Summary!A46</f>
        <v>19.8</v>
      </c>
      <c r="B46" s="362">
        <f>Summary!B46</f>
        <v>0</v>
      </c>
      <c r="C46" s="351" t="str">
        <f>Summary!C46</f>
        <v>2.1.9.7</v>
      </c>
      <c r="D46" s="351">
        <f>Summary!D46</f>
        <v>0</v>
      </c>
      <c r="E46" s="355">
        <f>Summary!E46</f>
        <v>0</v>
      </c>
      <c r="F46" s="363" t="str">
        <f>Summary!F46</f>
        <v>Materials, storage and vehicles (excluding Salt Management in 2.1.2 and Manage brine in 2.1.6)</v>
      </c>
      <c r="G46" s="373">
        <f>Summary!G46</f>
        <v>0</v>
      </c>
      <c r="H46" s="540">
        <f t="shared" si="28"/>
        <v>0</v>
      </c>
      <c r="I46" s="541">
        <f t="shared" si="29"/>
        <v>0</v>
      </c>
      <c r="J46" s="541">
        <f t="shared" si="30"/>
        <v>0</v>
      </c>
      <c r="K46" s="541">
        <f t="shared" si="31"/>
        <v>0</v>
      </c>
      <c r="L46" s="541">
        <f t="shared" si="32"/>
        <v>0</v>
      </c>
      <c r="M46" s="541">
        <f t="shared" si="33"/>
        <v>0</v>
      </c>
      <c r="N46" s="541">
        <f t="shared" si="34"/>
        <v>0</v>
      </c>
      <c r="O46" s="541">
        <f t="shared" si="35"/>
        <v>0</v>
      </c>
      <c r="P46" s="541">
        <f t="shared" si="36"/>
        <v>0</v>
      </c>
      <c r="Q46" s="541">
        <f t="shared" si="37"/>
        <v>0</v>
      </c>
      <c r="R46" s="541">
        <f t="shared" si="38"/>
        <v>0</v>
      </c>
      <c r="S46" s="541">
        <f t="shared" si="39"/>
        <v>0</v>
      </c>
      <c r="T46" s="542">
        <f t="shared" si="40"/>
        <v>0</v>
      </c>
      <c r="U46" s="531"/>
      <c r="V46" s="543"/>
      <c r="W46" s="544"/>
      <c r="X46" s="544"/>
      <c r="Y46" s="544"/>
      <c r="Z46" s="544"/>
      <c r="AA46" s="544"/>
      <c r="AB46" s="544"/>
      <c r="AC46" s="544"/>
      <c r="AD46" s="544"/>
      <c r="AE46" s="644"/>
      <c r="AF46" s="543"/>
      <c r="AG46" s="544"/>
      <c r="AH46" s="544"/>
      <c r="AI46" s="544"/>
      <c r="AJ46" s="544"/>
      <c r="AK46" s="544"/>
      <c r="AL46" s="544"/>
      <c r="AM46" s="544"/>
      <c r="AN46" s="544"/>
      <c r="AO46" s="644"/>
      <c r="AP46" s="543"/>
      <c r="AQ46" s="544"/>
      <c r="AR46" s="544"/>
      <c r="AS46" s="544"/>
      <c r="AT46" s="544"/>
      <c r="AU46" s="544"/>
      <c r="AV46" s="544"/>
      <c r="AW46" s="544"/>
      <c r="AX46" s="544"/>
      <c r="AY46" s="644"/>
      <c r="AZ46" s="543"/>
      <c r="BA46" s="544"/>
      <c r="BB46" s="544"/>
      <c r="BC46" s="544"/>
      <c r="BD46" s="544"/>
      <c r="BE46" s="544"/>
      <c r="BF46" s="544"/>
      <c r="BG46" s="544"/>
      <c r="BH46" s="544"/>
      <c r="BI46" s="644"/>
      <c r="BJ46" s="543"/>
      <c r="BK46" s="544"/>
      <c r="BL46" s="544"/>
      <c r="BM46" s="544"/>
      <c r="BN46" s="544"/>
      <c r="BO46" s="544"/>
      <c r="BP46" s="544"/>
      <c r="BQ46" s="544"/>
      <c r="BR46" s="544"/>
      <c r="BS46" s="644"/>
      <c r="BT46" s="543"/>
      <c r="BU46" s="544"/>
      <c r="BV46" s="544"/>
      <c r="BW46" s="544"/>
      <c r="BX46" s="544"/>
      <c r="BY46" s="544"/>
      <c r="BZ46" s="544"/>
      <c r="CA46" s="544"/>
      <c r="CB46" s="544"/>
      <c r="CC46" s="644"/>
      <c r="CD46" s="543"/>
      <c r="CE46" s="544"/>
      <c r="CF46" s="544"/>
      <c r="CG46" s="544"/>
      <c r="CH46" s="544"/>
      <c r="CI46" s="544"/>
      <c r="CJ46" s="544"/>
      <c r="CK46" s="544"/>
      <c r="CL46" s="544"/>
      <c r="CM46" s="644"/>
      <c r="CN46" s="543"/>
      <c r="CO46" s="544"/>
      <c r="CP46" s="544"/>
      <c r="CQ46" s="544"/>
      <c r="CR46" s="544"/>
      <c r="CS46" s="544"/>
      <c r="CT46" s="544"/>
      <c r="CU46" s="544"/>
      <c r="CV46" s="544"/>
      <c r="CW46" s="644"/>
      <c r="CX46" s="543"/>
      <c r="CY46" s="544"/>
      <c r="CZ46" s="544"/>
      <c r="DA46" s="544"/>
      <c r="DB46" s="544"/>
      <c r="DC46" s="544"/>
      <c r="DD46" s="544"/>
      <c r="DE46" s="544"/>
      <c r="DF46" s="544"/>
      <c r="DG46" s="644"/>
      <c r="DH46" s="543"/>
      <c r="DI46" s="544"/>
      <c r="DJ46" s="544"/>
      <c r="DK46" s="544"/>
      <c r="DL46" s="544"/>
      <c r="DM46" s="544"/>
      <c r="DN46" s="544"/>
      <c r="DO46" s="544"/>
      <c r="DP46" s="544"/>
      <c r="DQ46" s="644"/>
      <c r="DR46" s="543"/>
      <c r="DS46" s="544"/>
      <c r="DT46" s="544"/>
      <c r="DU46" s="544"/>
      <c r="DV46" s="544"/>
      <c r="DW46" s="544"/>
      <c r="DX46" s="544"/>
      <c r="DY46" s="544"/>
      <c r="DZ46" s="544"/>
      <c r="EA46" s="644"/>
      <c r="EB46" s="543"/>
      <c r="EC46" s="544"/>
      <c r="ED46" s="544"/>
      <c r="EE46" s="544"/>
      <c r="EF46" s="544"/>
      <c r="EG46" s="544"/>
      <c r="EH46" s="544"/>
      <c r="EI46" s="544"/>
      <c r="EJ46" s="544"/>
      <c r="EK46" s="644"/>
    </row>
    <row r="47" spans="1:141" ht="54">
      <c r="A47" s="359">
        <f>Summary!A47</f>
        <v>19.8</v>
      </c>
      <c r="B47" s="362">
        <f>Summary!B47</f>
        <v>0</v>
      </c>
      <c r="C47" s="351" t="str">
        <f>Summary!C47</f>
        <v>2.1.9.8</v>
      </c>
      <c r="D47" s="351">
        <f>Summary!D47</f>
        <v>0</v>
      </c>
      <c r="E47" s="355">
        <f>Summary!E47</f>
        <v>0</v>
      </c>
      <c r="F47" s="363" t="str">
        <f>Summary!F47</f>
        <v>Vehicles and Plant (excluding Winter Fleet maintenance and Brine Production Plant which falls under Maintain winter fleet and Maintain saturator)</v>
      </c>
      <c r="G47" s="373">
        <f>Summary!G47</f>
        <v>0</v>
      </c>
      <c r="H47" s="540">
        <f t="shared" si="28"/>
        <v>0</v>
      </c>
      <c r="I47" s="541">
        <f t="shared" si="29"/>
        <v>0</v>
      </c>
      <c r="J47" s="541">
        <f t="shared" si="30"/>
        <v>0</v>
      </c>
      <c r="K47" s="541">
        <f t="shared" si="31"/>
        <v>0</v>
      </c>
      <c r="L47" s="541">
        <f t="shared" si="32"/>
        <v>0</v>
      </c>
      <c r="M47" s="541">
        <f t="shared" si="33"/>
        <v>0</v>
      </c>
      <c r="N47" s="541">
        <f t="shared" si="34"/>
        <v>0</v>
      </c>
      <c r="O47" s="541">
        <f t="shared" si="35"/>
        <v>0</v>
      </c>
      <c r="P47" s="541">
        <f t="shared" si="36"/>
        <v>0</v>
      </c>
      <c r="Q47" s="541">
        <f t="shared" si="37"/>
        <v>0</v>
      </c>
      <c r="R47" s="541">
        <f t="shared" si="38"/>
        <v>0</v>
      </c>
      <c r="S47" s="541">
        <f t="shared" si="39"/>
        <v>0</v>
      </c>
      <c r="T47" s="542">
        <f t="shared" si="40"/>
        <v>0</v>
      </c>
      <c r="U47" s="531"/>
      <c r="V47" s="543"/>
      <c r="W47" s="544"/>
      <c r="X47" s="544"/>
      <c r="Y47" s="544"/>
      <c r="Z47" s="544"/>
      <c r="AA47" s="544"/>
      <c r="AB47" s="544"/>
      <c r="AC47" s="544"/>
      <c r="AD47" s="544"/>
      <c r="AE47" s="644"/>
      <c r="AF47" s="543"/>
      <c r="AG47" s="544"/>
      <c r="AH47" s="544"/>
      <c r="AI47" s="544"/>
      <c r="AJ47" s="544"/>
      <c r="AK47" s="544"/>
      <c r="AL47" s="544"/>
      <c r="AM47" s="544"/>
      <c r="AN47" s="544"/>
      <c r="AO47" s="644"/>
      <c r="AP47" s="543"/>
      <c r="AQ47" s="544"/>
      <c r="AR47" s="544"/>
      <c r="AS47" s="544"/>
      <c r="AT47" s="544"/>
      <c r="AU47" s="544"/>
      <c r="AV47" s="544"/>
      <c r="AW47" s="544"/>
      <c r="AX47" s="544"/>
      <c r="AY47" s="644"/>
      <c r="AZ47" s="543"/>
      <c r="BA47" s="544"/>
      <c r="BB47" s="544"/>
      <c r="BC47" s="544"/>
      <c r="BD47" s="544"/>
      <c r="BE47" s="544"/>
      <c r="BF47" s="544"/>
      <c r="BG47" s="544"/>
      <c r="BH47" s="544"/>
      <c r="BI47" s="644"/>
      <c r="BJ47" s="543"/>
      <c r="BK47" s="544"/>
      <c r="BL47" s="544"/>
      <c r="BM47" s="544"/>
      <c r="BN47" s="544"/>
      <c r="BO47" s="544"/>
      <c r="BP47" s="544"/>
      <c r="BQ47" s="544"/>
      <c r="BR47" s="544"/>
      <c r="BS47" s="644"/>
      <c r="BT47" s="543"/>
      <c r="BU47" s="544"/>
      <c r="BV47" s="544"/>
      <c r="BW47" s="544"/>
      <c r="BX47" s="544"/>
      <c r="BY47" s="544"/>
      <c r="BZ47" s="544"/>
      <c r="CA47" s="544"/>
      <c r="CB47" s="544"/>
      <c r="CC47" s="644"/>
      <c r="CD47" s="543"/>
      <c r="CE47" s="544"/>
      <c r="CF47" s="544"/>
      <c r="CG47" s="544"/>
      <c r="CH47" s="544"/>
      <c r="CI47" s="544"/>
      <c r="CJ47" s="544"/>
      <c r="CK47" s="544"/>
      <c r="CL47" s="544"/>
      <c r="CM47" s="644"/>
      <c r="CN47" s="543"/>
      <c r="CO47" s="544"/>
      <c r="CP47" s="544"/>
      <c r="CQ47" s="544"/>
      <c r="CR47" s="544"/>
      <c r="CS47" s="544"/>
      <c r="CT47" s="544"/>
      <c r="CU47" s="544"/>
      <c r="CV47" s="544"/>
      <c r="CW47" s="644"/>
      <c r="CX47" s="543"/>
      <c r="CY47" s="544"/>
      <c r="CZ47" s="544"/>
      <c r="DA47" s="544"/>
      <c r="DB47" s="544"/>
      <c r="DC47" s="544"/>
      <c r="DD47" s="544"/>
      <c r="DE47" s="544"/>
      <c r="DF47" s="544"/>
      <c r="DG47" s="644"/>
      <c r="DH47" s="543"/>
      <c r="DI47" s="544"/>
      <c r="DJ47" s="544"/>
      <c r="DK47" s="544"/>
      <c r="DL47" s="544"/>
      <c r="DM47" s="544"/>
      <c r="DN47" s="544"/>
      <c r="DO47" s="544"/>
      <c r="DP47" s="544"/>
      <c r="DQ47" s="644"/>
      <c r="DR47" s="543"/>
      <c r="DS47" s="544"/>
      <c r="DT47" s="544"/>
      <c r="DU47" s="544"/>
      <c r="DV47" s="544"/>
      <c r="DW47" s="544"/>
      <c r="DX47" s="544"/>
      <c r="DY47" s="544"/>
      <c r="DZ47" s="544"/>
      <c r="EA47" s="644"/>
      <c r="EB47" s="543"/>
      <c r="EC47" s="544"/>
      <c r="ED47" s="544"/>
      <c r="EE47" s="544"/>
      <c r="EF47" s="544"/>
      <c r="EG47" s="544"/>
      <c r="EH47" s="544"/>
      <c r="EI47" s="544"/>
      <c r="EJ47" s="544"/>
      <c r="EK47" s="644"/>
    </row>
    <row r="48" spans="1:141" ht="20.25">
      <c r="A48" s="359">
        <f>Summary!A48</f>
        <v>19.8</v>
      </c>
      <c r="B48" s="362">
        <f>Summary!B48</f>
        <v>0</v>
      </c>
      <c r="C48" s="351" t="str">
        <f>Summary!C48</f>
        <v>2.1.9.9</v>
      </c>
      <c r="D48" s="351">
        <f>Summary!D48</f>
        <v>0</v>
      </c>
      <c r="E48" s="355">
        <f>Summary!E48</f>
        <v>0</v>
      </c>
      <c r="F48" s="363" t="str">
        <f>Summary!F48</f>
        <v>Winter decision making</v>
      </c>
      <c r="G48" s="373">
        <f>Summary!G48</f>
        <v>0</v>
      </c>
      <c r="H48" s="540">
        <f t="shared" si="28"/>
        <v>0</v>
      </c>
      <c r="I48" s="541">
        <f t="shared" si="29"/>
        <v>0</v>
      </c>
      <c r="J48" s="541">
        <f t="shared" si="30"/>
        <v>0</v>
      </c>
      <c r="K48" s="541">
        <f t="shared" si="31"/>
        <v>0</v>
      </c>
      <c r="L48" s="541">
        <f t="shared" si="32"/>
        <v>0</v>
      </c>
      <c r="M48" s="541">
        <f t="shared" si="33"/>
        <v>0</v>
      </c>
      <c r="N48" s="541">
        <f t="shared" si="34"/>
        <v>0</v>
      </c>
      <c r="O48" s="541">
        <f t="shared" si="35"/>
        <v>0</v>
      </c>
      <c r="P48" s="541">
        <f t="shared" si="36"/>
        <v>0</v>
      </c>
      <c r="Q48" s="541">
        <f t="shared" si="37"/>
        <v>0</v>
      </c>
      <c r="R48" s="541">
        <f t="shared" si="38"/>
        <v>0</v>
      </c>
      <c r="S48" s="541">
        <f t="shared" si="39"/>
        <v>0</v>
      </c>
      <c r="T48" s="542">
        <f t="shared" si="40"/>
        <v>0</v>
      </c>
      <c r="U48" s="531"/>
      <c r="V48" s="543"/>
      <c r="W48" s="544"/>
      <c r="X48" s="544"/>
      <c r="Y48" s="544"/>
      <c r="Z48" s="544"/>
      <c r="AA48" s="544"/>
      <c r="AB48" s="544"/>
      <c r="AC48" s="544"/>
      <c r="AD48" s="544"/>
      <c r="AE48" s="644"/>
      <c r="AF48" s="543"/>
      <c r="AG48" s="544"/>
      <c r="AH48" s="544"/>
      <c r="AI48" s="544"/>
      <c r="AJ48" s="544"/>
      <c r="AK48" s="544"/>
      <c r="AL48" s="544"/>
      <c r="AM48" s="544"/>
      <c r="AN48" s="544"/>
      <c r="AO48" s="644"/>
      <c r="AP48" s="543"/>
      <c r="AQ48" s="544"/>
      <c r="AR48" s="544"/>
      <c r="AS48" s="544"/>
      <c r="AT48" s="544"/>
      <c r="AU48" s="544"/>
      <c r="AV48" s="544"/>
      <c r="AW48" s="544"/>
      <c r="AX48" s="544"/>
      <c r="AY48" s="644"/>
      <c r="AZ48" s="543"/>
      <c r="BA48" s="544"/>
      <c r="BB48" s="544"/>
      <c r="BC48" s="544"/>
      <c r="BD48" s="544"/>
      <c r="BE48" s="544"/>
      <c r="BF48" s="544"/>
      <c r="BG48" s="544"/>
      <c r="BH48" s="544"/>
      <c r="BI48" s="644"/>
      <c r="BJ48" s="543"/>
      <c r="BK48" s="544"/>
      <c r="BL48" s="544"/>
      <c r="BM48" s="544"/>
      <c r="BN48" s="544"/>
      <c r="BO48" s="544"/>
      <c r="BP48" s="544"/>
      <c r="BQ48" s="544"/>
      <c r="BR48" s="544"/>
      <c r="BS48" s="644"/>
      <c r="BT48" s="543"/>
      <c r="BU48" s="544"/>
      <c r="BV48" s="544"/>
      <c r="BW48" s="544"/>
      <c r="BX48" s="544"/>
      <c r="BY48" s="544"/>
      <c r="BZ48" s="544"/>
      <c r="CA48" s="544"/>
      <c r="CB48" s="544"/>
      <c r="CC48" s="644"/>
      <c r="CD48" s="543"/>
      <c r="CE48" s="544"/>
      <c r="CF48" s="544"/>
      <c r="CG48" s="544"/>
      <c r="CH48" s="544"/>
      <c r="CI48" s="544"/>
      <c r="CJ48" s="544"/>
      <c r="CK48" s="544"/>
      <c r="CL48" s="544"/>
      <c r="CM48" s="644"/>
      <c r="CN48" s="543"/>
      <c r="CO48" s="544"/>
      <c r="CP48" s="544"/>
      <c r="CQ48" s="544"/>
      <c r="CR48" s="544"/>
      <c r="CS48" s="544"/>
      <c r="CT48" s="544"/>
      <c r="CU48" s="544"/>
      <c r="CV48" s="544"/>
      <c r="CW48" s="644"/>
      <c r="CX48" s="543"/>
      <c r="CY48" s="544"/>
      <c r="CZ48" s="544"/>
      <c r="DA48" s="544"/>
      <c r="DB48" s="544"/>
      <c r="DC48" s="544"/>
      <c r="DD48" s="544"/>
      <c r="DE48" s="544"/>
      <c r="DF48" s="544"/>
      <c r="DG48" s="644"/>
      <c r="DH48" s="543"/>
      <c r="DI48" s="544"/>
      <c r="DJ48" s="544"/>
      <c r="DK48" s="544"/>
      <c r="DL48" s="544"/>
      <c r="DM48" s="544"/>
      <c r="DN48" s="544"/>
      <c r="DO48" s="544"/>
      <c r="DP48" s="544"/>
      <c r="DQ48" s="644"/>
      <c r="DR48" s="543"/>
      <c r="DS48" s="544"/>
      <c r="DT48" s="544"/>
      <c r="DU48" s="544"/>
      <c r="DV48" s="544"/>
      <c r="DW48" s="544"/>
      <c r="DX48" s="544"/>
      <c r="DY48" s="544"/>
      <c r="DZ48" s="544"/>
      <c r="EA48" s="644"/>
      <c r="EB48" s="543"/>
      <c r="EC48" s="544"/>
      <c r="ED48" s="544"/>
      <c r="EE48" s="544"/>
      <c r="EF48" s="544"/>
      <c r="EG48" s="544"/>
      <c r="EH48" s="544"/>
      <c r="EI48" s="544"/>
      <c r="EJ48" s="544"/>
      <c r="EK48" s="644"/>
    </row>
    <row r="49" spans="1:141" ht="20.25">
      <c r="A49" s="359">
        <f>Summary!A49</f>
        <v>19.8</v>
      </c>
      <c r="B49" s="362">
        <f>Summary!B49</f>
        <v>0</v>
      </c>
      <c r="C49" s="351" t="str">
        <f>Summary!C49</f>
        <v>2.1.9.10</v>
      </c>
      <c r="D49" s="351">
        <f>Summary!D49</f>
        <v>0</v>
      </c>
      <c r="E49" s="355">
        <f>Summary!E49</f>
        <v>0</v>
      </c>
      <c r="F49" s="363" t="str">
        <f>Summary!F49</f>
        <v>Operational considerations - Advanced Planning</v>
      </c>
      <c r="G49" s="373">
        <f>Summary!G49</f>
        <v>0</v>
      </c>
      <c r="H49" s="540">
        <f t="shared" si="28"/>
        <v>0</v>
      </c>
      <c r="I49" s="541">
        <f t="shared" si="29"/>
        <v>0</v>
      </c>
      <c r="J49" s="541">
        <f t="shared" si="30"/>
        <v>0</v>
      </c>
      <c r="K49" s="541">
        <f t="shared" si="31"/>
        <v>0</v>
      </c>
      <c r="L49" s="541">
        <f t="shared" si="32"/>
        <v>0</v>
      </c>
      <c r="M49" s="541">
        <f t="shared" si="33"/>
        <v>0</v>
      </c>
      <c r="N49" s="541">
        <f t="shared" si="34"/>
        <v>0</v>
      </c>
      <c r="O49" s="541">
        <f t="shared" si="35"/>
        <v>0</v>
      </c>
      <c r="P49" s="541">
        <f t="shared" si="36"/>
        <v>0</v>
      </c>
      <c r="Q49" s="541">
        <f t="shared" si="37"/>
        <v>0</v>
      </c>
      <c r="R49" s="541">
        <f t="shared" si="38"/>
        <v>0</v>
      </c>
      <c r="S49" s="541">
        <f t="shared" si="39"/>
        <v>0</v>
      </c>
      <c r="T49" s="542">
        <f t="shared" si="40"/>
        <v>0</v>
      </c>
      <c r="U49" s="531"/>
      <c r="V49" s="543"/>
      <c r="W49" s="544"/>
      <c r="X49" s="544"/>
      <c r="Y49" s="544"/>
      <c r="Z49" s="544"/>
      <c r="AA49" s="544"/>
      <c r="AB49" s="544"/>
      <c r="AC49" s="544"/>
      <c r="AD49" s="544"/>
      <c r="AE49" s="644"/>
      <c r="AF49" s="543"/>
      <c r="AG49" s="544"/>
      <c r="AH49" s="544"/>
      <c r="AI49" s="544"/>
      <c r="AJ49" s="544"/>
      <c r="AK49" s="544"/>
      <c r="AL49" s="544"/>
      <c r="AM49" s="544"/>
      <c r="AN49" s="544"/>
      <c r="AO49" s="644"/>
      <c r="AP49" s="543"/>
      <c r="AQ49" s="544"/>
      <c r="AR49" s="544"/>
      <c r="AS49" s="544"/>
      <c r="AT49" s="544"/>
      <c r="AU49" s="544"/>
      <c r="AV49" s="544"/>
      <c r="AW49" s="544"/>
      <c r="AX49" s="544"/>
      <c r="AY49" s="644"/>
      <c r="AZ49" s="543"/>
      <c r="BA49" s="544"/>
      <c r="BB49" s="544"/>
      <c r="BC49" s="544"/>
      <c r="BD49" s="544"/>
      <c r="BE49" s="544"/>
      <c r="BF49" s="544"/>
      <c r="BG49" s="544"/>
      <c r="BH49" s="544"/>
      <c r="BI49" s="644"/>
      <c r="BJ49" s="543"/>
      <c r="BK49" s="544"/>
      <c r="BL49" s="544"/>
      <c r="BM49" s="544"/>
      <c r="BN49" s="544"/>
      <c r="BO49" s="544"/>
      <c r="BP49" s="544"/>
      <c r="BQ49" s="544"/>
      <c r="BR49" s="544"/>
      <c r="BS49" s="644"/>
      <c r="BT49" s="543"/>
      <c r="BU49" s="544"/>
      <c r="BV49" s="544"/>
      <c r="BW49" s="544"/>
      <c r="BX49" s="544"/>
      <c r="BY49" s="544"/>
      <c r="BZ49" s="544"/>
      <c r="CA49" s="544"/>
      <c r="CB49" s="544"/>
      <c r="CC49" s="644"/>
      <c r="CD49" s="543"/>
      <c r="CE49" s="544"/>
      <c r="CF49" s="544"/>
      <c r="CG49" s="544"/>
      <c r="CH49" s="544"/>
      <c r="CI49" s="544"/>
      <c r="CJ49" s="544"/>
      <c r="CK49" s="544"/>
      <c r="CL49" s="544"/>
      <c r="CM49" s="644"/>
      <c r="CN49" s="543"/>
      <c r="CO49" s="544"/>
      <c r="CP49" s="544"/>
      <c r="CQ49" s="544"/>
      <c r="CR49" s="544"/>
      <c r="CS49" s="544"/>
      <c r="CT49" s="544"/>
      <c r="CU49" s="544"/>
      <c r="CV49" s="544"/>
      <c r="CW49" s="644"/>
      <c r="CX49" s="543"/>
      <c r="CY49" s="544"/>
      <c r="CZ49" s="544"/>
      <c r="DA49" s="544"/>
      <c r="DB49" s="544"/>
      <c r="DC49" s="544"/>
      <c r="DD49" s="544"/>
      <c r="DE49" s="544"/>
      <c r="DF49" s="544"/>
      <c r="DG49" s="644"/>
      <c r="DH49" s="543"/>
      <c r="DI49" s="544"/>
      <c r="DJ49" s="544"/>
      <c r="DK49" s="544"/>
      <c r="DL49" s="544"/>
      <c r="DM49" s="544"/>
      <c r="DN49" s="544"/>
      <c r="DO49" s="544"/>
      <c r="DP49" s="544"/>
      <c r="DQ49" s="644"/>
      <c r="DR49" s="543"/>
      <c r="DS49" s="544"/>
      <c r="DT49" s="544"/>
      <c r="DU49" s="544"/>
      <c r="DV49" s="544"/>
      <c r="DW49" s="544"/>
      <c r="DX49" s="544"/>
      <c r="DY49" s="544"/>
      <c r="DZ49" s="544"/>
      <c r="EA49" s="644"/>
      <c r="EB49" s="543"/>
      <c r="EC49" s="544"/>
      <c r="ED49" s="544"/>
      <c r="EE49" s="544"/>
      <c r="EF49" s="544"/>
      <c r="EG49" s="544"/>
      <c r="EH49" s="544"/>
      <c r="EI49" s="544"/>
      <c r="EJ49" s="544"/>
      <c r="EK49" s="644"/>
    </row>
    <row r="50" spans="1:141" ht="20.25">
      <c r="A50" s="359">
        <f>Summary!A50</f>
        <v>19.8</v>
      </c>
      <c r="B50" s="362">
        <f>Summary!B50</f>
        <v>0</v>
      </c>
      <c r="C50" s="351" t="str">
        <f>Summary!C50</f>
        <v>2.1.9.11</v>
      </c>
      <c r="D50" s="351">
        <f>Summary!D50</f>
        <v>0</v>
      </c>
      <c r="E50" s="355">
        <f>Summary!E50</f>
        <v>0</v>
      </c>
      <c r="F50" s="363" t="str">
        <f>Summary!F50</f>
        <v>Operational considerations - High winds</v>
      </c>
      <c r="G50" s="373">
        <f>Summary!G50</f>
        <v>0</v>
      </c>
      <c r="H50" s="540">
        <f t="shared" si="28"/>
        <v>0</v>
      </c>
      <c r="I50" s="541">
        <f t="shared" si="29"/>
        <v>0</v>
      </c>
      <c r="J50" s="541">
        <f t="shared" si="30"/>
        <v>0</v>
      </c>
      <c r="K50" s="541">
        <f t="shared" si="31"/>
        <v>0</v>
      </c>
      <c r="L50" s="541">
        <f t="shared" si="32"/>
        <v>0</v>
      </c>
      <c r="M50" s="541">
        <f t="shared" si="33"/>
        <v>0</v>
      </c>
      <c r="N50" s="541">
        <f t="shared" si="34"/>
        <v>0</v>
      </c>
      <c r="O50" s="541">
        <f t="shared" si="35"/>
        <v>0</v>
      </c>
      <c r="P50" s="541">
        <f t="shared" si="36"/>
        <v>0</v>
      </c>
      <c r="Q50" s="541">
        <f t="shared" si="37"/>
        <v>0</v>
      </c>
      <c r="R50" s="541">
        <f t="shared" si="38"/>
        <v>0</v>
      </c>
      <c r="S50" s="541">
        <f t="shared" si="39"/>
        <v>0</v>
      </c>
      <c r="T50" s="542">
        <f t="shared" si="40"/>
        <v>0</v>
      </c>
      <c r="U50" s="531"/>
      <c r="V50" s="543"/>
      <c r="W50" s="544"/>
      <c r="X50" s="544"/>
      <c r="Y50" s="544"/>
      <c r="Z50" s="544"/>
      <c r="AA50" s="544"/>
      <c r="AB50" s="544"/>
      <c r="AC50" s="544"/>
      <c r="AD50" s="544"/>
      <c r="AE50" s="644"/>
      <c r="AF50" s="543"/>
      <c r="AG50" s="544"/>
      <c r="AH50" s="544"/>
      <c r="AI50" s="544"/>
      <c r="AJ50" s="544"/>
      <c r="AK50" s="544"/>
      <c r="AL50" s="544"/>
      <c r="AM50" s="544"/>
      <c r="AN50" s="544"/>
      <c r="AO50" s="644"/>
      <c r="AP50" s="543"/>
      <c r="AQ50" s="544"/>
      <c r="AR50" s="544"/>
      <c r="AS50" s="544"/>
      <c r="AT50" s="544"/>
      <c r="AU50" s="544"/>
      <c r="AV50" s="544"/>
      <c r="AW50" s="544"/>
      <c r="AX50" s="544"/>
      <c r="AY50" s="644"/>
      <c r="AZ50" s="543"/>
      <c r="BA50" s="544"/>
      <c r="BB50" s="544"/>
      <c r="BC50" s="544"/>
      <c r="BD50" s="544"/>
      <c r="BE50" s="544"/>
      <c r="BF50" s="544"/>
      <c r="BG50" s="544"/>
      <c r="BH50" s="544"/>
      <c r="BI50" s="644"/>
      <c r="BJ50" s="543"/>
      <c r="BK50" s="544"/>
      <c r="BL50" s="544"/>
      <c r="BM50" s="544"/>
      <c r="BN50" s="544"/>
      <c r="BO50" s="544"/>
      <c r="BP50" s="544"/>
      <c r="BQ50" s="544"/>
      <c r="BR50" s="544"/>
      <c r="BS50" s="644"/>
      <c r="BT50" s="543"/>
      <c r="BU50" s="544"/>
      <c r="BV50" s="544"/>
      <c r="BW50" s="544"/>
      <c r="BX50" s="544"/>
      <c r="BY50" s="544"/>
      <c r="BZ50" s="544"/>
      <c r="CA50" s="544"/>
      <c r="CB50" s="544"/>
      <c r="CC50" s="644"/>
      <c r="CD50" s="543"/>
      <c r="CE50" s="544"/>
      <c r="CF50" s="544"/>
      <c r="CG50" s="544"/>
      <c r="CH50" s="544"/>
      <c r="CI50" s="544"/>
      <c r="CJ50" s="544"/>
      <c r="CK50" s="544"/>
      <c r="CL50" s="544"/>
      <c r="CM50" s="644"/>
      <c r="CN50" s="543"/>
      <c r="CO50" s="544"/>
      <c r="CP50" s="544"/>
      <c r="CQ50" s="544"/>
      <c r="CR50" s="544"/>
      <c r="CS50" s="544"/>
      <c r="CT50" s="544"/>
      <c r="CU50" s="544"/>
      <c r="CV50" s="544"/>
      <c r="CW50" s="644"/>
      <c r="CX50" s="543"/>
      <c r="CY50" s="544"/>
      <c r="CZ50" s="544"/>
      <c r="DA50" s="544"/>
      <c r="DB50" s="544"/>
      <c r="DC50" s="544"/>
      <c r="DD50" s="544"/>
      <c r="DE50" s="544"/>
      <c r="DF50" s="544"/>
      <c r="DG50" s="644"/>
      <c r="DH50" s="543"/>
      <c r="DI50" s="544"/>
      <c r="DJ50" s="544"/>
      <c r="DK50" s="544"/>
      <c r="DL50" s="544"/>
      <c r="DM50" s="544"/>
      <c r="DN50" s="544"/>
      <c r="DO50" s="544"/>
      <c r="DP50" s="544"/>
      <c r="DQ50" s="644"/>
      <c r="DR50" s="543"/>
      <c r="DS50" s="544"/>
      <c r="DT50" s="544"/>
      <c r="DU50" s="544"/>
      <c r="DV50" s="544"/>
      <c r="DW50" s="544"/>
      <c r="DX50" s="544"/>
      <c r="DY50" s="544"/>
      <c r="DZ50" s="544"/>
      <c r="EA50" s="644"/>
      <c r="EB50" s="543"/>
      <c r="EC50" s="544"/>
      <c r="ED50" s="544"/>
      <c r="EE50" s="544"/>
      <c r="EF50" s="544"/>
      <c r="EG50" s="544"/>
      <c r="EH50" s="544"/>
      <c r="EI50" s="544"/>
      <c r="EJ50" s="544"/>
      <c r="EK50" s="644"/>
    </row>
    <row r="51" spans="1:141" ht="54">
      <c r="A51" s="359">
        <f>Summary!A51</f>
        <v>19.8</v>
      </c>
      <c r="B51" s="362">
        <f>Summary!B51</f>
        <v>0</v>
      </c>
      <c r="C51" s="351" t="str">
        <f>Summary!C51</f>
        <v>2.1.9.12</v>
      </c>
      <c r="D51" s="351">
        <f>Summary!D51</f>
        <v>0</v>
      </c>
      <c r="E51" s="355">
        <f>Summary!E51</f>
        <v>0</v>
      </c>
      <c r="F51" s="363" t="str">
        <f>Summary!F51</f>
        <v>Operational considerations - Heavy rain (excluding ref 56 &amp; 57 in the Cost Reimbursable Table of the Price List)</v>
      </c>
      <c r="G51" s="373" t="str">
        <f>Summary!G51</f>
        <v>Schedule 56 &amp; 57</v>
      </c>
      <c r="H51" s="540">
        <f t="shared" si="28"/>
        <v>0</v>
      </c>
      <c r="I51" s="541">
        <f t="shared" si="29"/>
        <v>0</v>
      </c>
      <c r="J51" s="541">
        <f t="shared" si="30"/>
        <v>0</v>
      </c>
      <c r="K51" s="541">
        <f t="shared" si="31"/>
        <v>0</v>
      </c>
      <c r="L51" s="541">
        <f t="shared" si="32"/>
        <v>0</v>
      </c>
      <c r="M51" s="541">
        <f t="shared" si="33"/>
        <v>0</v>
      </c>
      <c r="N51" s="541">
        <f t="shared" si="34"/>
        <v>0</v>
      </c>
      <c r="O51" s="541">
        <f t="shared" si="35"/>
        <v>0</v>
      </c>
      <c r="P51" s="541">
        <f t="shared" si="36"/>
        <v>0</v>
      </c>
      <c r="Q51" s="541">
        <f t="shared" si="37"/>
        <v>0</v>
      </c>
      <c r="R51" s="541">
        <f t="shared" si="38"/>
        <v>0</v>
      </c>
      <c r="S51" s="541">
        <f t="shared" si="39"/>
        <v>0</v>
      </c>
      <c r="T51" s="542">
        <f t="shared" si="40"/>
        <v>0</v>
      </c>
      <c r="U51" s="531"/>
      <c r="V51" s="543"/>
      <c r="W51" s="544"/>
      <c r="X51" s="544"/>
      <c r="Y51" s="544"/>
      <c r="Z51" s="544"/>
      <c r="AA51" s="544"/>
      <c r="AB51" s="544"/>
      <c r="AC51" s="544"/>
      <c r="AD51" s="544"/>
      <c r="AE51" s="644"/>
      <c r="AF51" s="543"/>
      <c r="AG51" s="544"/>
      <c r="AH51" s="544"/>
      <c r="AI51" s="544"/>
      <c r="AJ51" s="544"/>
      <c r="AK51" s="544"/>
      <c r="AL51" s="544"/>
      <c r="AM51" s="544"/>
      <c r="AN51" s="544"/>
      <c r="AO51" s="644"/>
      <c r="AP51" s="543"/>
      <c r="AQ51" s="544"/>
      <c r="AR51" s="544"/>
      <c r="AS51" s="544"/>
      <c r="AT51" s="544"/>
      <c r="AU51" s="544"/>
      <c r="AV51" s="544"/>
      <c r="AW51" s="544"/>
      <c r="AX51" s="544"/>
      <c r="AY51" s="644"/>
      <c r="AZ51" s="543"/>
      <c r="BA51" s="544"/>
      <c r="BB51" s="544"/>
      <c r="BC51" s="544"/>
      <c r="BD51" s="544"/>
      <c r="BE51" s="544"/>
      <c r="BF51" s="544"/>
      <c r="BG51" s="544"/>
      <c r="BH51" s="544"/>
      <c r="BI51" s="644"/>
      <c r="BJ51" s="543"/>
      <c r="BK51" s="544"/>
      <c r="BL51" s="544"/>
      <c r="BM51" s="544"/>
      <c r="BN51" s="544"/>
      <c r="BO51" s="544"/>
      <c r="BP51" s="544"/>
      <c r="BQ51" s="544"/>
      <c r="BR51" s="544"/>
      <c r="BS51" s="644"/>
      <c r="BT51" s="543"/>
      <c r="BU51" s="544"/>
      <c r="BV51" s="544"/>
      <c r="BW51" s="544"/>
      <c r="BX51" s="544"/>
      <c r="BY51" s="544"/>
      <c r="BZ51" s="544"/>
      <c r="CA51" s="544"/>
      <c r="CB51" s="544"/>
      <c r="CC51" s="644"/>
      <c r="CD51" s="543"/>
      <c r="CE51" s="544"/>
      <c r="CF51" s="544"/>
      <c r="CG51" s="544"/>
      <c r="CH51" s="544"/>
      <c r="CI51" s="544"/>
      <c r="CJ51" s="544"/>
      <c r="CK51" s="544"/>
      <c r="CL51" s="544"/>
      <c r="CM51" s="644"/>
      <c r="CN51" s="543"/>
      <c r="CO51" s="544"/>
      <c r="CP51" s="544"/>
      <c r="CQ51" s="544"/>
      <c r="CR51" s="544"/>
      <c r="CS51" s="544"/>
      <c r="CT51" s="544"/>
      <c r="CU51" s="544"/>
      <c r="CV51" s="544"/>
      <c r="CW51" s="644"/>
      <c r="CX51" s="543"/>
      <c r="CY51" s="544"/>
      <c r="CZ51" s="544"/>
      <c r="DA51" s="544"/>
      <c r="DB51" s="544"/>
      <c r="DC51" s="544"/>
      <c r="DD51" s="544"/>
      <c r="DE51" s="544"/>
      <c r="DF51" s="544"/>
      <c r="DG51" s="644"/>
      <c r="DH51" s="543"/>
      <c r="DI51" s="544"/>
      <c r="DJ51" s="544"/>
      <c r="DK51" s="544"/>
      <c r="DL51" s="544"/>
      <c r="DM51" s="544"/>
      <c r="DN51" s="544"/>
      <c r="DO51" s="544"/>
      <c r="DP51" s="544"/>
      <c r="DQ51" s="644"/>
      <c r="DR51" s="543"/>
      <c r="DS51" s="544"/>
      <c r="DT51" s="544"/>
      <c r="DU51" s="544"/>
      <c r="DV51" s="544"/>
      <c r="DW51" s="544"/>
      <c r="DX51" s="544"/>
      <c r="DY51" s="544"/>
      <c r="DZ51" s="544"/>
      <c r="EA51" s="644"/>
      <c r="EB51" s="543"/>
      <c r="EC51" s="544"/>
      <c r="ED51" s="544"/>
      <c r="EE51" s="544"/>
      <c r="EF51" s="544"/>
      <c r="EG51" s="544"/>
      <c r="EH51" s="544"/>
      <c r="EI51" s="544"/>
      <c r="EJ51" s="544"/>
      <c r="EK51" s="644"/>
    </row>
    <row r="52" spans="1:141" ht="20.25">
      <c r="A52" s="359">
        <f>Summary!A52</f>
        <v>19.8</v>
      </c>
      <c r="B52" s="362">
        <f>Summary!B52</f>
        <v>0</v>
      </c>
      <c r="C52" s="351" t="str">
        <f>Summary!C52</f>
        <v>2.1.9.13</v>
      </c>
      <c r="D52" s="351">
        <f>Summary!D52</f>
        <v>0</v>
      </c>
      <c r="E52" s="355">
        <f>Summary!E52</f>
        <v>0</v>
      </c>
      <c r="F52" s="363" t="str">
        <f>Summary!F52</f>
        <v>Fog</v>
      </c>
      <c r="G52" s="373">
        <f>Summary!G52</f>
        <v>0</v>
      </c>
      <c r="H52" s="540">
        <f t="shared" si="28"/>
        <v>0</v>
      </c>
      <c r="I52" s="541">
        <f t="shared" si="29"/>
        <v>0</v>
      </c>
      <c r="J52" s="541">
        <f t="shared" si="30"/>
        <v>0</v>
      </c>
      <c r="K52" s="541">
        <f t="shared" si="31"/>
        <v>0</v>
      </c>
      <c r="L52" s="541">
        <f t="shared" si="32"/>
        <v>0</v>
      </c>
      <c r="M52" s="541">
        <f t="shared" si="33"/>
        <v>0</v>
      </c>
      <c r="N52" s="541">
        <f t="shared" si="34"/>
        <v>0</v>
      </c>
      <c r="O52" s="541">
        <f t="shared" si="35"/>
        <v>0</v>
      </c>
      <c r="P52" s="541">
        <f t="shared" si="36"/>
        <v>0</v>
      </c>
      <c r="Q52" s="541">
        <f t="shared" si="37"/>
        <v>0</v>
      </c>
      <c r="R52" s="541">
        <f t="shared" si="38"/>
        <v>0</v>
      </c>
      <c r="S52" s="541">
        <f t="shared" si="39"/>
        <v>0</v>
      </c>
      <c r="T52" s="542">
        <f t="shared" si="40"/>
        <v>0</v>
      </c>
      <c r="U52" s="531"/>
      <c r="V52" s="543"/>
      <c r="W52" s="544"/>
      <c r="X52" s="544"/>
      <c r="Y52" s="544"/>
      <c r="Z52" s="544"/>
      <c r="AA52" s="544"/>
      <c r="AB52" s="544"/>
      <c r="AC52" s="544"/>
      <c r="AD52" s="544"/>
      <c r="AE52" s="644"/>
      <c r="AF52" s="543"/>
      <c r="AG52" s="544"/>
      <c r="AH52" s="544"/>
      <c r="AI52" s="544"/>
      <c r="AJ52" s="544"/>
      <c r="AK52" s="544"/>
      <c r="AL52" s="544"/>
      <c r="AM52" s="544"/>
      <c r="AN52" s="544"/>
      <c r="AO52" s="644"/>
      <c r="AP52" s="543"/>
      <c r="AQ52" s="544"/>
      <c r="AR52" s="544"/>
      <c r="AS52" s="544"/>
      <c r="AT52" s="544"/>
      <c r="AU52" s="544"/>
      <c r="AV52" s="544"/>
      <c r="AW52" s="544"/>
      <c r="AX52" s="544"/>
      <c r="AY52" s="644"/>
      <c r="AZ52" s="543"/>
      <c r="BA52" s="544"/>
      <c r="BB52" s="544"/>
      <c r="BC52" s="544"/>
      <c r="BD52" s="544"/>
      <c r="BE52" s="544"/>
      <c r="BF52" s="544"/>
      <c r="BG52" s="544"/>
      <c r="BH52" s="544"/>
      <c r="BI52" s="644"/>
      <c r="BJ52" s="543"/>
      <c r="BK52" s="544"/>
      <c r="BL52" s="544"/>
      <c r="BM52" s="544"/>
      <c r="BN52" s="544"/>
      <c r="BO52" s="544"/>
      <c r="BP52" s="544"/>
      <c r="BQ52" s="544"/>
      <c r="BR52" s="544"/>
      <c r="BS52" s="644"/>
      <c r="BT52" s="543"/>
      <c r="BU52" s="544"/>
      <c r="BV52" s="544"/>
      <c r="BW52" s="544"/>
      <c r="BX52" s="544"/>
      <c r="BY52" s="544"/>
      <c r="BZ52" s="544"/>
      <c r="CA52" s="544"/>
      <c r="CB52" s="544"/>
      <c r="CC52" s="644"/>
      <c r="CD52" s="543"/>
      <c r="CE52" s="544"/>
      <c r="CF52" s="544"/>
      <c r="CG52" s="544"/>
      <c r="CH52" s="544"/>
      <c r="CI52" s="544"/>
      <c r="CJ52" s="544"/>
      <c r="CK52" s="544"/>
      <c r="CL52" s="544"/>
      <c r="CM52" s="644"/>
      <c r="CN52" s="543"/>
      <c r="CO52" s="544"/>
      <c r="CP52" s="544"/>
      <c r="CQ52" s="544"/>
      <c r="CR52" s="544"/>
      <c r="CS52" s="544"/>
      <c r="CT52" s="544"/>
      <c r="CU52" s="544"/>
      <c r="CV52" s="544"/>
      <c r="CW52" s="644"/>
      <c r="CX52" s="543"/>
      <c r="CY52" s="544"/>
      <c r="CZ52" s="544"/>
      <c r="DA52" s="544"/>
      <c r="DB52" s="544"/>
      <c r="DC52" s="544"/>
      <c r="DD52" s="544"/>
      <c r="DE52" s="544"/>
      <c r="DF52" s="544"/>
      <c r="DG52" s="644"/>
      <c r="DH52" s="543"/>
      <c r="DI52" s="544"/>
      <c r="DJ52" s="544"/>
      <c r="DK52" s="544"/>
      <c r="DL52" s="544"/>
      <c r="DM52" s="544"/>
      <c r="DN52" s="544"/>
      <c r="DO52" s="544"/>
      <c r="DP52" s="544"/>
      <c r="DQ52" s="644"/>
      <c r="DR52" s="543"/>
      <c r="DS52" s="544"/>
      <c r="DT52" s="544"/>
      <c r="DU52" s="544"/>
      <c r="DV52" s="544"/>
      <c r="DW52" s="544"/>
      <c r="DX52" s="544"/>
      <c r="DY52" s="544"/>
      <c r="DZ52" s="544"/>
      <c r="EA52" s="644"/>
      <c r="EB52" s="543"/>
      <c r="EC52" s="544"/>
      <c r="ED52" s="544"/>
      <c r="EE52" s="544"/>
      <c r="EF52" s="544"/>
      <c r="EG52" s="544"/>
      <c r="EH52" s="544"/>
      <c r="EI52" s="544"/>
      <c r="EJ52" s="544"/>
      <c r="EK52" s="644"/>
    </row>
    <row r="53" spans="1:141" ht="20.25">
      <c r="A53" s="359">
        <f>Summary!A53</f>
        <v>19.8</v>
      </c>
      <c r="B53" s="362">
        <f>Summary!B53</f>
        <v>0</v>
      </c>
      <c r="C53" s="351" t="str">
        <f>Summary!C53</f>
        <v>2.1.9.14</v>
      </c>
      <c r="D53" s="351">
        <f>Summary!D53</f>
        <v>0</v>
      </c>
      <c r="E53" s="355">
        <f>Summary!E53</f>
        <v>0</v>
      </c>
      <c r="F53" s="363" t="str">
        <f>Summary!F53</f>
        <v>High temperatures</v>
      </c>
      <c r="G53" s="373">
        <f>Summary!G53</f>
        <v>0</v>
      </c>
      <c r="H53" s="540">
        <f t="shared" si="28"/>
        <v>0</v>
      </c>
      <c r="I53" s="541">
        <f t="shared" si="29"/>
        <v>0</v>
      </c>
      <c r="J53" s="541">
        <f t="shared" si="30"/>
        <v>0</v>
      </c>
      <c r="K53" s="541">
        <f t="shared" si="31"/>
        <v>0</v>
      </c>
      <c r="L53" s="541">
        <f t="shared" si="32"/>
        <v>0</v>
      </c>
      <c r="M53" s="541">
        <f t="shared" si="33"/>
        <v>0</v>
      </c>
      <c r="N53" s="541">
        <f t="shared" si="34"/>
        <v>0</v>
      </c>
      <c r="O53" s="541">
        <f t="shared" si="35"/>
        <v>0</v>
      </c>
      <c r="P53" s="541">
        <f t="shared" si="36"/>
        <v>0</v>
      </c>
      <c r="Q53" s="541">
        <f t="shared" si="37"/>
        <v>0</v>
      </c>
      <c r="R53" s="541">
        <f t="shared" si="38"/>
        <v>0</v>
      </c>
      <c r="S53" s="541">
        <f t="shared" si="39"/>
        <v>0</v>
      </c>
      <c r="T53" s="542">
        <f t="shared" si="40"/>
        <v>0</v>
      </c>
      <c r="U53" s="531"/>
      <c r="V53" s="543"/>
      <c r="W53" s="544"/>
      <c r="X53" s="544"/>
      <c r="Y53" s="544"/>
      <c r="Z53" s="544"/>
      <c r="AA53" s="544"/>
      <c r="AB53" s="544"/>
      <c r="AC53" s="544"/>
      <c r="AD53" s="544"/>
      <c r="AE53" s="644"/>
      <c r="AF53" s="543"/>
      <c r="AG53" s="544"/>
      <c r="AH53" s="544"/>
      <c r="AI53" s="544"/>
      <c r="AJ53" s="544"/>
      <c r="AK53" s="544"/>
      <c r="AL53" s="544"/>
      <c r="AM53" s="544"/>
      <c r="AN53" s="544"/>
      <c r="AO53" s="644"/>
      <c r="AP53" s="543"/>
      <c r="AQ53" s="544"/>
      <c r="AR53" s="544"/>
      <c r="AS53" s="544"/>
      <c r="AT53" s="544"/>
      <c r="AU53" s="544"/>
      <c r="AV53" s="544"/>
      <c r="AW53" s="544"/>
      <c r="AX53" s="544"/>
      <c r="AY53" s="644"/>
      <c r="AZ53" s="543"/>
      <c r="BA53" s="544"/>
      <c r="BB53" s="544"/>
      <c r="BC53" s="544"/>
      <c r="BD53" s="544"/>
      <c r="BE53" s="544"/>
      <c r="BF53" s="544"/>
      <c r="BG53" s="544"/>
      <c r="BH53" s="544"/>
      <c r="BI53" s="644"/>
      <c r="BJ53" s="543"/>
      <c r="BK53" s="544"/>
      <c r="BL53" s="544"/>
      <c r="BM53" s="544"/>
      <c r="BN53" s="544"/>
      <c r="BO53" s="544"/>
      <c r="BP53" s="544"/>
      <c r="BQ53" s="544"/>
      <c r="BR53" s="544"/>
      <c r="BS53" s="644"/>
      <c r="BT53" s="543"/>
      <c r="BU53" s="544"/>
      <c r="BV53" s="544"/>
      <c r="BW53" s="544"/>
      <c r="BX53" s="544"/>
      <c r="BY53" s="544"/>
      <c r="BZ53" s="544"/>
      <c r="CA53" s="544"/>
      <c r="CB53" s="544"/>
      <c r="CC53" s="644"/>
      <c r="CD53" s="543"/>
      <c r="CE53" s="544"/>
      <c r="CF53" s="544"/>
      <c r="CG53" s="544"/>
      <c r="CH53" s="544"/>
      <c r="CI53" s="544"/>
      <c r="CJ53" s="544"/>
      <c r="CK53" s="544"/>
      <c r="CL53" s="544"/>
      <c r="CM53" s="644"/>
      <c r="CN53" s="543"/>
      <c r="CO53" s="544"/>
      <c r="CP53" s="544"/>
      <c r="CQ53" s="544"/>
      <c r="CR53" s="544"/>
      <c r="CS53" s="544"/>
      <c r="CT53" s="544"/>
      <c r="CU53" s="544"/>
      <c r="CV53" s="544"/>
      <c r="CW53" s="644"/>
      <c r="CX53" s="543"/>
      <c r="CY53" s="544"/>
      <c r="CZ53" s="544"/>
      <c r="DA53" s="544"/>
      <c r="DB53" s="544"/>
      <c r="DC53" s="544"/>
      <c r="DD53" s="544"/>
      <c r="DE53" s="544"/>
      <c r="DF53" s="544"/>
      <c r="DG53" s="644"/>
      <c r="DH53" s="543"/>
      <c r="DI53" s="544"/>
      <c r="DJ53" s="544"/>
      <c r="DK53" s="544"/>
      <c r="DL53" s="544"/>
      <c r="DM53" s="544"/>
      <c r="DN53" s="544"/>
      <c r="DO53" s="544"/>
      <c r="DP53" s="544"/>
      <c r="DQ53" s="644"/>
      <c r="DR53" s="543"/>
      <c r="DS53" s="544"/>
      <c r="DT53" s="544"/>
      <c r="DU53" s="544"/>
      <c r="DV53" s="544"/>
      <c r="DW53" s="544"/>
      <c r="DX53" s="544"/>
      <c r="DY53" s="544"/>
      <c r="DZ53" s="544"/>
      <c r="EA53" s="644"/>
      <c r="EB53" s="543"/>
      <c r="EC53" s="544"/>
      <c r="ED53" s="544"/>
      <c r="EE53" s="544"/>
      <c r="EF53" s="544"/>
      <c r="EG53" s="544"/>
      <c r="EH53" s="544"/>
      <c r="EI53" s="544"/>
      <c r="EJ53" s="544"/>
      <c r="EK53" s="644"/>
    </row>
    <row r="54" spans="1:141" ht="20.25">
      <c r="A54" s="786">
        <f>Summary!A54</f>
        <v>0</v>
      </c>
      <c r="B54" s="795">
        <f>Summary!B54</f>
        <v>0</v>
      </c>
      <c r="C54" s="196">
        <f>Summary!C54</f>
        <v>0</v>
      </c>
      <c r="D54" s="196">
        <f>Summary!D54</f>
        <v>0</v>
      </c>
      <c r="E54" s="792">
        <f>Summary!E54</f>
        <v>0</v>
      </c>
      <c r="F54" s="796">
        <f>Summary!F54</f>
        <v>0</v>
      </c>
      <c r="G54" s="787">
        <f>Summary!G54</f>
        <v>0</v>
      </c>
      <c r="H54" s="299"/>
      <c r="I54" s="300"/>
      <c r="J54" s="300"/>
      <c r="K54" s="300"/>
      <c r="L54" s="300"/>
      <c r="M54" s="300"/>
      <c r="N54" s="300"/>
      <c r="O54" s="300"/>
      <c r="P54" s="300"/>
      <c r="Q54" s="300"/>
      <c r="R54" s="300"/>
      <c r="S54" s="300"/>
      <c r="T54" s="797"/>
      <c r="U54" s="531"/>
      <c r="V54" s="299"/>
      <c r="W54" s="300"/>
      <c r="X54" s="300"/>
      <c r="Y54" s="300"/>
      <c r="Z54" s="300"/>
      <c r="AA54" s="300"/>
      <c r="AB54" s="300"/>
      <c r="AC54" s="300"/>
      <c r="AD54" s="300"/>
      <c r="AE54" s="703"/>
      <c r="AF54" s="299"/>
      <c r="AG54" s="300"/>
      <c r="AH54" s="300"/>
      <c r="AI54" s="300"/>
      <c r="AJ54" s="300"/>
      <c r="AK54" s="300"/>
      <c r="AL54" s="300"/>
      <c r="AM54" s="300"/>
      <c r="AN54" s="300"/>
      <c r="AO54" s="703"/>
      <c r="AP54" s="299"/>
      <c r="AQ54" s="300"/>
      <c r="AR54" s="300"/>
      <c r="AS54" s="300"/>
      <c r="AT54" s="300"/>
      <c r="AU54" s="300"/>
      <c r="AV54" s="300"/>
      <c r="AW54" s="300"/>
      <c r="AX54" s="300"/>
      <c r="AY54" s="703"/>
      <c r="AZ54" s="299"/>
      <c r="BA54" s="300"/>
      <c r="BB54" s="300"/>
      <c r="BC54" s="300"/>
      <c r="BD54" s="300"/>
      <c r="BE54" s="300"/>
      <c r="BF54" s="300"/>
      <c r="BG54" s="300"/>
      <c r="BH54" s="300"/>
      <c r="BI54" s="703"/>
      <c r="BJ54" s="299"/>
      <c r="BK54" s="300"/>
      <c r="BL54" s="300"/>
      <c r="BM54" s="300"/>
      <c r="BN54" s="300"/>
      <c r="BO54" s="300"/>
      <c r="BP54" s="300"/>
      <c r="BQ54" s="300"/>
      <c r="BR54" s="300"/>
      <c r="BS54" s="703"/>
      <c r="BT54" s="299"/>
      <c r="BU54" s="300"/>
      <c r="BV54" s="300"/>
      <c r="BW54" s="300"/>
      <c r="BX54" s="300"/>
      <c r="BY54" s="300"/>
      <c r="BZ54" s="300"/>
      <c r="CA54" s="300"/>
      <c r="CB54" s="300"/>
      <c r="CC54" s="703"/>
      <c r="CD54" s="299"/>
      <c r="CE54" s="300"/>
      <c r="CF54" s="300"/>
      <c r="CG54" s="300"/>
      <c r="CH54" s="300"/>
      <c r="CI54" s="300"/>
      <c r="CJ54" s="300"/>
      <c r="CK54" s="300"/>
      <c r="CL54" s="300"/>
      <c r="CM54" s="703"/>
      <c r="CN54" s="299"/>
      <c r="CO54" s="300"/>
      <c r="CP54" s="300"/>
      <c r="CQ54" s="300"/>
      <c r="CR54" s="300"/>
      <c r="CS54" s="300"/>
      <c r="CT54" s="300"/>
      <c r="CU54" s="300"/>
      <c r="CV54" s="300"/>
      <c r="CW54" s="703"/>
      <c r="CX54" s="299"/>
      <c r="CY54" s="300"/>
      <c r="CZ54" s="300"/>
      <c r="DA54" s="300"/>
      <c r="DB54" s="300"/>
      <c r="DC54" s="300"/>
      <c r="DD54" s="300"/>
      <c r="DE54" s="300"/>
      <c r="DF54" s="300"/>
      <c r="DG54" s="703"/>
      <c r="DH54" s="299"/>
      <c r="DI54" s="300"/>
      <c r="DJ54" s="300"/>
      <c r="DK54" s="300"/>
      <c r="DL54" s="300"/>
      <c r="DM54" s="300"/>
      <c r="DN54" s="300"/>
      <c r="DO54" s="300"/>
      <c r="DP54" s="300"/>
      <c r="DQ54" s="703"/>
      <c r="DR54" s="299"/>
      <c r="DS54" s="300"/>
      <c r="DT54" s="300"/>
      <c r="DU54" s="300"/>
      <c r="DV54" s="300"/>
      <c r="DW54" s="300"/>
      <c r="DX54" s="300"/>
      <c r="DY54" s="300"/>
      <c r="DZ54" s="300"/>
      <c r="EA54" s="703"/>
      <c r="EB54" s="299"/>
      <c r="EC54" s="300"/>
      <c r="ED54" s="300"/>
      <c r="EE54" s="300"/>
      <c r="EF54" s="300"/>
      <c r="EG54" s="300"/>
      <c r="EH54" s="300"/>
      <c r="EI54" s="300"/>
      <c r="EJ54" s="300"/>
      <c r="EK54" s="703"/>
    </row>
    <row r="55" spans="1:141" ht="20.25">
      <c r="A55" s="786">
        <f>Summary!A55</f>
        <v>0</v>
      </c>
      <c r="B55" s="795">
        <f>Summary!B55</f>
        <v>0</v>
      </c>
      <c r="C55" s="196">
        <f>Summary!C55</f>
        <v>0</v>
      </c>
      <c r="D55" s="196">
        <f>Summary!D55</f>
        <v>0</v>
      </c>
      <c r="E55" s="792">
        <f>Summary!E55</f>
        <v>0</v>
      </c>
      <c r="F55" s="798">
        <f>Summary!F55</f>
        <v>0</v>
      </c>
      <c r="G55" s="799">
        <f>Summary!G55</f>
        <v>0</v>
      </c>
      <c r="H55" s="562"/>
      <c r="I55" s="563"/>
      <c r="J55" s="563"/>
      <c r="K55" s="563"/>
      <c r="L55" s="563"/>
      <c r="M55" s="563"/>
      <c r="N55" s="563"/>
      <c r="O55" s="563"/>
      <c r="P55" s="563"/>
      <c r="Q55" s="563"/>
      <c r="R55" s="563"/>
      <c r="S55" s="563"/>
      <c r="T55" s="564"/>
      <c r="U55" s="531"/>
      <c r="V55" s="562"/>
      <c r="W55" s="563"/>
      <c r="X55" s="563"/>
      <c r="Y55" s="563"/>
      <c r="Z55" s="563"/>
      <c r="AA55" s="563"/>
      <c r="AB55" s="563"/>
      <c r="AC55" s="563"/>
      <c r="AD55" s="563"/>
      <c r="AE55" s="651"/>
      <c r="AF55" s="562"/>
      <c r="AG55" s="563"/>
      <c r="AH55" s="563"/>
      <c r="AI55" s="563"/>
      <c r="AJ55" s="563"/>
      <c r="AK55" s="563"/>
      <c r="AL55" s="563"/>
      <c r="AM55" s="563"/>
      <c r="AN55" s="563"/>
      <c r="AO55" s="651"/>
      <c r="AP55" s="562"/>
      <c r="AQ55" s="563"/>
      <c r="AR55" s="563"/>
      <c r="AS55" s="563"/>
      <c r="AT55" s="563"/>
      <c r="AU55" s="563"/>
      <c r="AV55" s="563"/>
      <c r="AW55" s="563"/>
      <c r="AX55" s="563"/>
      <c r="AY55" s="651"/>
      <c r="AZ55" s="562"/>
      <c r="BA55" s="563"/>
      <c r="BB55" s="563"/>
      <c r="BC55" s="563"/>
      <c r="BD55" s="563"/>
      <c r="BE55" s="563"/>
      <c r="BF55" s="563"/>
      <c r="BG55" s="563"/>
      <c r="BH55" s="563"/>
      <c r="BI55" s="651"/>
      <c r="BJ55" s="562"/>
      <c r="BK55" s="563"/>
      <c r="BL55" s="563"/>
      <c r="BM55" s="563"/>
      <c r="BN55" s="563"/>
      <c r="BO55" s="563"/>
      <c r="BP55" s="563"/>
      <c r="BQ55" s="563"/>
      <c r="BR55" s="563"/>
      <c r="BS55" s="651"/>
      <c r="BT55" s="562"/>
      <c r="BU55" s="563"/>
      <c r="BV55" s="563"/>
      <c r="BW55" s="563"/>
      <c r="BX55" s="563"/>
      <c r="BY55" s="563"/>
      <c r="BZ55" s="563"/>
      <c r="CA55" s="563"/>
      <c r="CB55" s="563"/>
      <c r="CC55" s="651"/>
      <c r="CD55" s="562"/>
      <c r="CE55" s="563"/>
      <c r="CF55" s="563"/>
      <c r="CG55" s="563"/>
      <c r="CH55" s="563"/>
      <c r="CI55" s="563"/>
      <c r="CJ55" s="563"/>
      <c r="CK55" s="563"/>
      <c r="CL55" s="563"/>
      <c r="CM55" s="651"/>
      <c r="CN55" s="562"/>
      <c r="CO55" s="563"/>
      <c r="CP55" s="563"/>
      <c r="CQ55" s="563"/>
      <c r="CR55" s="563"/>
      <c r="CS55" s="563"/>
      <c r="CT55" s="563"/>
      <c r="CU55" s="563"/>
      <c r="CV55" s="563"/>
      <c r="CW55" s="651"/>
      <c r="CX55" s="562"/>
      <c r="CY55" s="563"/>
      <c r="CZ55" s="563"/>
      <c r="DA55" s="563"/>
      <c r="DB55" s="563"/>
      <c r="DC55" s="563"/>
      <c r="DD55" s="563"/>
      <c r="DE55" s="563"/>
      <c r="DF55" s="563"/>
      <c r="DG55" s="651"/>
      <c r="DH55" s="562"/>
      <c r="DI55" s="563"/>
      <c r="DJ55" s="563"/>
      <c r="DK55" s="563"/>
      <c r="DL55" s="563"/>
      <c r="DM55" s="563"/>
      <c r="DN55" s="563"/>
      <c r="DO55" s="563"/>
      <c r="DP55" s="563"/>
      <c r="DQ55" s="651"/>
      <c r="DR55" s="562"/>
      <c r="DS55" s="563"/>
      <c r="DT55" s="563"/>
      <c r="DU55" s="563"/>
      <c r="DV55" s="563"/>
      <c r="DW55" s="563"/>
      <c r="DX55" s="563"/>
      <c r="DY55" s="563"/>
      <c r="DZ55" s="563"/>
      <c r="EA55" s="651"/>
      <c r="EB55" s="562"/>
      <c r="EC55" s="563"/>
      <c r="ED55" s="563"/>
      <c r="EE55" s="563"/>
      <c r="EF55" s="563"/>
      <c r="EG55" s="563"/>
      <c r="EH55" s="563"/>
      <c r="EI55" s="563"/>
      <c r="EJ55" s="563"/>
      <c r="EK55" s="651"/>
    </row>
    <row r="56" spans="1:141" s="209" customFormat="1" ht="20.25">
      <c r="A56" s="358">
        <f>Summary!A56</f>
        <v>20</v>
      </c>
      <c r="B56" s="360" t="str">
        <f>Summary!B56</f>
        <v>3.0</v>
      </c>
      <c r="C56" s="360">
        <f>Summary!C56</f>
        <v>0</v>
      </c>
      <c r="D56" s="350" t="str">
        <f>Summary!D56</f>
        <v>Deliver Incident Response</v>
      </c>
      <c r="E56" s="199">
        <f>Summary!E56</f>
        <v>0</v>
      </c>
      <c r="F56" s="780">
        <f>Summary!F56</f>
        <v>0</v>
      </c>
      <c r="G56" s="374">
        <f>Summary!G56</f>
        <v>0</v>
      </c>
      <c r="H56" s="284"/>
      <c r="I56" s="285"/>
      <c r="J56" s="285"/>
      <c r="K56" s="285"/>
      <c r="L56" s="285"/>
      <c r="M56" s="285"/>
      <c r="N56" s="285"/>
      <c r="O56" s="285"/>
      <c r="P56" s="285"/>
      <c r="Q56" s="285"/>
      <c r="R56" s="285"/>
      <c r="S56" s="285"/>
      <c r="T56" s="548"/>
      <c r="U56" s="531"/>
      <c r="V56" s="284"/>
      <c r="W56" s="285"/>
      <c r="X56" s="285"/>
      <c r="Y56" s="285"/>
      <c r="Z56" s="285"/>
      <c r="AA56" s="285"/>
      <c r="AB56" s="285"/>
      <c r="AC56" s="285"/>
      <c r="AD56" s="285"/>
      <c r="AE56" s="652"/>
      <c r="AF56" s="284"/>
      <c r="AG56" s="285"/>
      <c r="AH56" s="285"/>
      <c r="AI56" s="285"/>
      <c r="AJ56" s="285"/>
      <c r="AK56" s="285"/>
      <c r="AL56" s="285"/>
      <c r="AM56" s="285"/>
      <c r="AN56" s="285"/>
      <c r="AO56" s="652"/>
      <c r="AP56" s="284"/>
      <c r="AQ56" s="285"/>
      <c r="AR56" s="285"/>
      <c r="AS56" s="285"/>
      <c r="AT56" s="285"/>
      <c r="AU56" s="285"/>
      <c r="AV56" s="285"/>
      <c r="AW56" s="285"/>
      <c r="AX56" s="285"/>
      <c r="AY56" s="652"/>
      <c r="AZ56" s="284"/>
      <c r="BA56" s="285"/>
      <c r="BB56" s="285"/>
      <c r="BC56" s="285"/>
      <c r="BD56" s="285"/>
      <c r="BE56" s="285"/>
      <c r="BF56" s="285"/>
      <c r="BG56" s="285"/>
      <c r="BH56" s="285"/>
      <c r="BI56" s="652"/>
      <c r="BJ56" s="284"/>
      <c r="BK56" s="285"/>
      <c r="BL56" s="285"/>
      <c r="BM56" s="285"/>
      <c r="BN56" s="285"/>
      <c r="BO56" s="285"/>
      <c r="BP56" s="285"/>
      <c r="BQ56" s="285"/>
      <c r="BR56" s="285"/>
      <c r="BS56" s="652"/>
      <c r="BT56" s="284"/>
      <c r="BU56" s="285"/>
      <c r="BV56" s="285"/>
      <c r="BW56" s="285"/>
      <c r="BX56" s="285"/>
      <c r="BY56" s="285"/>
      <c r="BZ56" s="285"/>
      <c r="CA56" s="285"/>
      <c r="CB56" s="285"/>
      <c r="CC56" s="652"/>
      <c r="CD56" s="284"/>
      <c r="CE56" s="285"/>
      <c r="CF56" s="285"/>
      <c r="CG56" s="285"/>
      <c r="CH56" s="285"/>
      <c r="CI56" s="285"/>
      <c r="CJ56" s="285"/>
      <c r="CK56" s="285"/>
      <c r="CL56" s="285"/>
      <c r="CM56" s="652"/>
      <c r="CN56" s="284"/>
      <c r="CO56" s="285"/>
      <c r="CP56" s="285"/>
      <c r="CQ56" s="285"/>
      <c r="CR56" s="285"/>
      <c r="CS56" s="285"/>
      <c r="CT56" s="285"/>
      <c r="CU56" s="285"/>
      <c r="CV56" s="285"/>
      <c r="CW56" s="652"/>
      <c r="CX56" s="284"/>
      <c r="CY56" s="285"/>
      <c r="CZ56" s="285"/>
      <c r="DA56" s="285"/>
      <c r="DB56" s="285"/>
      <c r="DC56" s="285"/>
      <c r="DD56" s="285"/>
      <c r="DE56" s="285"/>
      <c r="DF56" s="285"/>
      <c r="DG56" s="652"/>
      <c r="DH56" s="284"/>
      <c r="DI56" s="285"/>
      <c r="DJ56" s="285"/>
      <c r="DK56" s="285"/>
      <c r="DL56" s="285"/>
      <c r="DM56" s="285"/>
      <c r="DN56" s="285"/>
      <c r="DO56" s="285"/>
      <c r="DP56" s="285"/>
      <c r="DQ56" s="652"/>
      <c r="DR56" s="284"/>
      <c r="DS56" s="285"/>
      <c r="DT56" s="285"/>
      <c r="DU56" s="285"/>
      <c r="DV56" s="285"/>
      <c r="DW56" s="285"/>
      <c r="DX56" s="285"/>
      <c r="DY56" s="285"/>
      <c r="DZ56" s="285"/>
      <c r="EA56" s="652"/>
      <c r="EB56" s="284"/>
      <c r="EC56" s="285"/>
      <c r="ED56" s="285"/>
      <c r="EE56" s="285"/>
      <c r="EF56" s="285"/>
      <c r="EG56" s="285"/>
      <c r="EH56" s="285"/>
      <c r="EI56" s="285"/>
      <c r="EJ56" s="285"/>
      <c r="EK56" s="652"/>
    </row>
    <row r="57" spans="1:141" ht="20.25">
      <c r="A57" s="786">
        <f>Summary!A57</f>
        <v>0</v>
      </c>
      <c r="B57" s="196" t="str">
        <f>Summary!B57</f>
        <v>3.1</v>
      </c>
      <c r="C57" s="800">
        <f>Summary!C57</f>
        <v>0</v>
      </c>
      <c r="D57" s="800">
        <f>Summary!D57</f>
        <v>0</v>
      </c>
      <c r="E57" s="792">
        <f>Summary!E57</f>
        <v>0</v>
      </c>
      <c r="F57" s="792">
        <f>Summary!F57</f>
        <v>0</v>
      </c>
      <c r="G57" s="801">
        <f>Summary!G57</f>
        <v>0</v>
      </c>
      <c r="H57" s="282"/>
      <c r="I57" s="283"/>
      <c r="J57" s="283"/>
      <c r="K57" s="283"/>
      <c r="L57" s="283"/>
      <c r="M57" s="283"/>
      <c r="N57" s="283"/>
      <c r="O57" s="283"/>
      <c r="P57" s="283"/>
      <c r="Q57" s="283"/>
      <c r="R57" s="283"/>
      <c r="S57" s="283"/>
      <c r="T57" s="547"/>
      <c r="U57" s="531"/>
      <c r="V57" s="282"/>
      <c r="W57" s="283"/>
      <c r="X57" s="283"/>
      <c r="Y57" s="283"/>
      <c r="Z57" s="283"/>
      <c r="AA57" s="283"/>
      <c r="AB57" s="283"/>
      <c r="AC57" s="283"/>
      <c r="AD57" s="283"/>
      <c r="AE57" s="650"/>
      <c r="AF57" s="282"/>
      <c r="AG57" s="283"/>
      <c r="AH57" s="283"/>
      <c r="AI57" s="283"/>
      <c r="AJ57" s="283"/>
      <c r="AK57" s="283"/>
      <c r="AL57" s="283"/>
      <c r="AM57" s="283"/>
      <c r="AN57" s="283"/>
      <c r="AO57" s="650"/>
      <c r="AP57" s="282"/>
      <c r="AQ57" s="283"/>
      <c r="AR57" s="283"/>
      <c r="AS57" s="283"/>
      <c r="AT57" s="283"/>
      <c r="AU57" s="283"/>
      <c r="AV57" s="283"/>
      <c r="AW57" s="283"/>
      <c r="AX57" s="283"/>
      <c r="AY57" s="650"/>
      <c r="AZ57" s="282"/>
      <c r="BA57" s="283"/>
      <c r="BB57" s="283"/>
      <c r="BC57" s="283"/>
      <c r="BD57" s="283"/>
      <c r="BE57" s="283"/>
      <c r="BF57" s="283"/>
      <c r="BG57" s="283"/>
      <c r="BH57" s="283"/>
      <c r="BI57" s="650"/>
      <c r="BJ57" s="282"/>
      <c r="BK57" s="283"/>
      <c r="BL57" s="283"/>
      <c r="BM57" s="283"/>
      <c r="BN57" s="283"/>
      <c r="BO57" s="283"/>
      <c r="BP57" s="283"/>
      <c r="BQ57" s="283"/>
      <c r="BR57" s="283"/>
      <c r="BS57" s="650"/>
      <c r="BT57" s="282"/>
      <c r="BU57" s="283"/>
      <c r="BV57" s="283"/>
      <c r="BW57" s="283"/>
      <c r="BX57" s="283"/>
      <c r="BY57" s="283"/>
      <c r="BZ57" s="283"/>
      <c r="CA57" s="283"/>
      <c r="CB57" s="283"/>
      <c r="CC57" s="650"/>
      <c r="CD57" s="282"/>
      <c r="CE57" s="283"/>
      <c r="CF57" s="283"/>
      <c r="CG57" s="283"/>
      <c r="CH57" s="283"/>
      <c r="CI57" s="283"/>
      <c r="CJ57" s="283"/>
      <c r="CK57" s="283"/>
      <c r="CL57" s="283"/>
      <c r="CM57" s="650"/>
      <c r="CN57" s="282"/>
      <c r="CO57" s="283"/>
      <c r="CP57" s="283"/>
      <c r="CQ57" s="283"/>
      <c r="CR57" s="283"/>
      <c r="CS57" s="283"/>
      <c r="CT57" s="283"/>
      <c r="CU57" s="283"/>
      <c r="CV57" s="283"/>
      <c r="CW57" s="650"/>
      <c r="CX57" s="282"/>
      <c r="CY57" s="283"/>
      <c r="CZ57" s="283"/>
      <c r="DA57" s="283"/>
      <c r="DB57" s="283"/>
      <c r="DC57" s="283"/>
      <c r="DD57" s="283"/>
      <c r="DE57" s="283"/>
      <c r="DF57" s="283"/>
      <c r="DG57" s="650"/>
      <c r="DH57" s="282"/>
      <c r="DI57" s="283"/>
      <c r="DJ57" s="283"/>
      <c r="DK57" s="283"/>
      <c r="DL57" s="283"/>
      <c r="DM57" s="283"/>
      <c r="DN57" s="283"/>
      <c r="DO57" s="283"/>
      <c r="DP57" s="283"/>
      <c r="DQ57" s="650"/>
      <c r="DR57" s="282"/>
      <c r="DS57" s="283"/>
      <c r="DT57" s="283"/>
      <c r="DU57" s="283"/>
      <c r="DV57" s="283"/>
      <c r="DW57" s="283"/>
      <c r="DX57" s="283"/>
      <c r="DY57" s="283"/>
      <c r="DZ57" s="283"/>
      <c r="EA57" s="650"/>
      <c r="EB57" s="282"/>
      <c r="EC57" s="283"/>
      <c r="ED57" s="283"/>
      <c r="EE57" s="283"/>
      <c r="EF57" s="283"/>
      <c r="EG57" s="283"/>
      <c r="EH57" s="283"/>
      <c r="EI57" s="283"/>
      <c r="EJ57" s="283"/>
      <c r="EK57" s="650"/>
    </row>
    <row r="58" spans="1:141" ht="36">
      <c r="A58" s="359" t="str">
        <f>Summary!A58</f>
        <v>20.1 and 20.2</v>
      </c>
      <c r="B58" s="351">
        <f>Summary!B58</f>
        <v>0</v>
      </c>
      <c r="C58" s="351" t="str">
        <f>Summary!C58</f>
        <v>3.1.1</v>
      </c>
      <c r="D58" s="351">
        <f>Summary!D58</f>
        <v>0</v>
      </c>
      <c r="E58" s="355">
        <f>Summary!E58</f>
        <v>0</v>
      </c>
      <c r="F58" s="363" t="str">
        <f>Summary!F58</f>
        <v>Incident response (attend, 3rd party reporting and advise repair) and Green Claims</v>
      </c>
      <c r="G58" s="375" t="str">
        <f>Summary!G58</f>
        <v xml:space="preserve">Schedule Ref 15 </v>
      </c>
      <c r="H58" s="540">
        <f>SUM(V58:AD58)</f>
        <v>0</v>
      </c>
      <c r="I58" s="541">
        <f>SUM(AF58:AN58)</f>
        <v>0</v>
      </c>
      <c r="J58" s="541">
        <f>SUM(AP58:AX58)</f>
        <v>0</v>
      </c>
      <c r="K58" s="541">
        <f>SUM(AZ58:BH58)</f>
        <v>0</v>
      </c>
      <c r="L58" s="541">
        <f>SUM(BJ58:BR58)</f>
        <v>0</v>
      </c>
      <c r="M58" s="541">
        <f>SUM(BT58:CB58)</f>
        <v>0</v>
      </c>
      <c r="N58" s="541">
        <f>SUM(CD58:CL58)</f>
        <v>0</v>
      </c>
      <c r="O58" s="541">
        <f>SUM(CN58:CV58)</f>
        <v>0</v>
      </c>
      <c r="P58" s="541">
        <f>SUM(CX58:DF58)</f>
        <v>0</v>
      </c>
      <c r="Q58" s="541">
        <f>SUM(DH58:DP58)</f>
        <v>0</v>
      </c>
      <c r="R58" s="541">
        <f>SUM(DR58:DZ58)</f>
        <v>0</v>
      </c>
      <c r="S58" s="541">
        <f>SUM(EB58:EJ58)</f>
        <v>0</v>
      </c>
      <c r="T58" s="542">
        <f>SUM(H58:S58)</f>
        <v>0</v>
      </c>
      <c r="U58" s="531"/>
      <c r="V58" s="543"/>
      <c r="W58" s="544"/>
      <c r="X58" s="544"/>
      <c r="Y58" s="544"/>
      <c r="Z58" s="544"/>
      <c r="AA58" s="544"/>
      <c r="AB58" s="544"/>
      <c r="AC58" s="544"/>
      <c r="AD58" s="544"/>
      <c r="AE58" s="653"/>
      <c r="AF58" s="543"/>
      <c r="AG58" s="544"/>
      <c r="AH58" s="544"/>
      <c r="AI58" s="544"/>
      <c r="AJ58" s="544"/>
      <c r="AK58" s="544"/>
      <c r="AL58" s="544"/>
      <c r="AM58" s="544"/>
      <c r="AN58" s="544"/>
      <c r="AO58" s="653"/>
      <c r="AP58" s="543"/>
      <c r="AQ58" s="544"/>
      <c r="AR58" s="544"/>
      <c r="AS58" s="544"/>
      <c r="AT58" s="544"/>
      <c r="AU58" s="544"/>
      <c r="AV58" s="544"/>
      <c r="AW58" s="544"/>
      <c r="AX58" s="544"/>
      <c r="AY58" s="653"/>
      <c r="AZ58" s="543"/>
      <c r="BA58" s="544"/>
      <c r="BB58" s="544"/>
      <c r="BC58" s="544"/>
      <c r="BD58" s="544"/>
      <c r="BE58" s="544"/>
      <c r="BF58" s="544"/>
      <c r="BG58" s="544"/>
      <c r="BH58" s="544"/>
      <c r="BI58" s="653"/>
      <c r="BJ58" s="543"/>
      <c r="BK58" s="544"/>
      <c r="BL58" s="544"/>
      <c r="BM58" s="544"/>
      <c r="BN58" s="544"/>
      <c r="BO58" s="544"/>
      <c r="BP58" s="544"/>
      <c r="BQ58" s="544"/>
      <c r="BR58" s="544"/>
      <c r="BS58" s="653"/>
      <c r="BT58" s="543"/>
      <c r="BU58" s="544"/>
      <c r="BV58" s="544"/>
      <c r="BW58" s="544"/>
      <c r="BX58" s="544"/>
      <c r="BY58" s="544"/>
      <c r="BZ58" s="544"/>
      <c r="CA58" s="544"/>
      <c r="CB58" s="544"/>
      <c r="CC58" s="653"/>
      <c r="CD58" s="543"/>
      <c r="CE58" s="544"/>
      <c r="CF58" s="544"/>
      <c r="CG58" s="544"/>
      <c r="CH58" s="544"/>
      <c r="CI58" s="544"/>
      <c r="CJ58" s="544"/>
      <c r="CK58" s="544"/>
      <c r="CL58" s="544"/>
      <c r="CM58" s="653"/>
      <c r="CN58" s="543"/>
      <c r="CO58" s="544"/>
      <c r="CP58" s="544"/>
      <c r="CQ58" s="544"/>
      <c r="CR58" s="544"/>
      <c r="CS58" s="544"/>
      <c r="CT58" s="544"/>
      <c r="CU58" s="544"/>
      <c r="CV58" s="544"/>
      <c r="CW58" s="653"/>
      <c r="CX58" s="543"/>
      <c r="CY58" s="544"/>
      <c r="CZ58" s="544"/>
      <c r="DA58" s="544"/>
      <c r="DB58" s="544"/>
      <c r="DC58" s="544"/>
      <c r="DD58" s="544"/>
      <c r="DE58" s="544"/>
      <c r="DF58" s="544"/>
      <c r="DG58" s="653"/>
      <c r="DH58" s="543"/>
      <c r="DI58" s="544"/>
      <c r="DJ58" s="544"/>
      <c r="DK58" s="544"/>
      <c r="DL58" s="544"/>
      <c r="DM58" s="544"/>
      <c r="DN58" s="544"/>
      <c r="DO58" s="544"/>
      <c r="DP58" s="544"/>
      <c r="DQ58" s="653"/>
      <c r="DR58" s="543"/>
      <c r="DS58" s="544"/>
      <c r="DT58" s="544"/>
      <c r="DU58" s="544"/>
      <c r="DV58" s="544"/>
      <c r="DW58" s="544"/>
      <c r="DX58" s="544"/>
      <c r="DY58" s="544"/>
      <c r="DZ58" s="544"/>
      <c r="EA58" s="653"/>
      <c r="EB58" s="543"/>
      <c r="EC58" s="544"/>
      <c r="ED58" s="544"/>
      <c r="EE58" s="544"/>
      <c r="EF58" s="544"/>
      <c r="EG58" s="544"/>
      <c r="EH58" s="544"/>
      <c r="EI58" s="544"/>
      <c r="EJ58" s="544"/>
      <c r="EK58" s="653"/>
    </row>
    <row r="59" spans="1:141" s="140" customFormat="1" ht="20.25">
      <c r="A59" s="786">
        <f>Summary!A59</f>
        <v>0</v>
      </c>
      <c r="B59" s="196">
        <f>Summary!B59</f>
        <v>0</v>
      </c>
      <c r="C59" s="196">
        <f>Summary!C59</f>
        <v>0</v>
      </c>
      <c r="D59" s="196">
        <f>Summary!D59</f>
        <v>0</v>
      </c>
      <c r="E59" s="792">
        <f>Summary!E59</f>
        <v>0</v>
      </c>
      <c r="F59" s="792">
        <f>Summary!F59</f>
        <v>0</v>
      </c>
      <c r="G59" s="801">
        <f>Summary!G59</f>
        <v>0</v>
      </c>
      <c r="H59" s="282"/>
      <c r="I59" s="283"/>
      <c r="J59" s="283"/>
      <c r="K59" s="283"/>
      <c r="L59" s="283"/>
      <c r="M59" s="283"/>
      <c r="N59" s="283"/>
      <c r="O59" s="283"/>
      <c r="P59" s="283"/>
      <c r="Q59" s="283"/>
      <c r="R59" s="283"/>
      <c r="S59" s="283"/>
      <c r="T59" s="547"/>
      <c r="U59" s="535"/>
      <c r="V59" s="282"/>
      <c r="W59" s="283"/>
      <c r="X59" s="283"/>
      <c r="Y59" s="283"/>
      <c r="Z59" s="283"/>
      <c r="AA59" s="283"/>
      <c r="AB59" s="283"/>
      <c r="AC59" s="283"/>
      <c r="AD59" s="283"/>
      <c r="AE59" s="650"/>
      <c r="AF59" s="282"/>
      <c r="AG59" s="283"/>
      <c r="AH59" s="283"/>
      <c r="AI59" s="283"/>
      <c r="AJ59" s="283"/>
      <c r="AK59" s="283"/>
      <c r="AL59" s="283"/>
      <c r="AM59" s="283"/>
      <c r="AN59" s="283"/>
      <c r="AO59" s="650"/>
      <c r="AP59" s="282"/>
      <c r="AQ59" s="283"/>
      <c r="AR59" s="283"/>
      <c r="AS59" s="283"/>
      <c r="AT59" s="283"/>
      <c r="AU59" s="283"/>
      <c r="AV59" s="283"/>
      <c r="AW59" s="283"/>
      <c r="AX59" s="283"/>
      <c r="AY59" s="650"/>
      <c r="AZ59" s="282"/>
      <c r="BA59" s="283"/>
      <c r="BB59" s="283"/>
      <c r="BC59" s="283"/>
      <c r="BD59" s="283"/>
      <c r="BE59" s="283"/>
      <c r="BF59" s="283"/>
      <c r="BG59" s="283"/>
      <c r="BH59" s="283"/>
      <c r="BI59" s="650"/>
      <c r="BJ59" s="282"/>
      <c r="BK59" s="283"/>
      <c r="BL59" s="283"/>
      <c r="BM59" s="283"/>
      <c r="BN59" s="283"/>
      <c r="BO59" s="283"/>
      <c r="BP59" s="283"/>
      <c r="BQ59" s="283"/>
      <c r="BR59" s="283"/>
      <c r="BS59" s="650"/>
      <c r="BT59" s="282"/>
      <c r="BU59" s="283"/>
      <c r="BV59" s="283"/>
      <c r="BW59" s="283"/>
      <c r="BX59" s="283"/>
      <c r="BY59" s="283"/>
      <c r="BZ59" s="283"/>
      <c r="CA59" s="283"/>
      <c r="CB59" s="283"/>
      <c r="CC59" s="650"/>
      <c r="CD59" s="282"/>
      <c r="CE59" s="283"/>
      <c r="CF59" s="283"/>
      <c r="CG59" s="283"/>
      <c r="CH59" s="283"/>
      <c r="CI59" s="283"/>
      <c r="CJ59" s="283"/>
      <c r="CK59" s="283"/>
      <c r="CL59" s="283"/>
      <c r="CM59" s="650"/>
      <c r="CN59" s="282"/>
      <c r="CO59" s="283"/>
      <c r="CP59" s="283"/>
      <c r="CQ59" s="283"/>
      <c r="CR59" s="283"/>
      <c r="CS59" s="283"/>
      <c r="CT59" s="283"/>
      <c r="CU59" s="283"/>
      <c r="CV59" s="283"/>
      <c r="CW59" s="650"/>
      <c r="CX59" s="282"/>
      <c r="CY59" s="283"/>
      <c r="CZ59" s="283"/>
      <c r="DA59" s="283"/>
      <c r="DB59" s="283"/>
      <c r="DC59" s="283"/>
      <c r="DD59" s="283"/>
      <c r="DE59" s="283"/>
      <c r="DF59" s="283"/>
      <c r="DG59" s="650"/>
      <c r="DH59" s="282"/>
      <c r="DI59" s="283"/>
      <c r="DJ59" s="283"/>
      <c r="DK59" s="283"/>
      <c r="DL59" s="283"/>
      <c r="DM59" s="283"/>
      <c r="DN59" s="283"/>
      <c r="DO59" s="283"/>
      <c r="DP59" s="283"/>
      <c r="DQ59" s="650"/>
      <c r="DR59" s="282"/>
      <c r="DS59" s="283"/>
      <c r="DT59" s="283"/>
      <c r="DU59" s="283"/>
      <c r="DV59" s="283"/>
      <c r="DW59" s="283"/>
      <c r="DX59" s="283"/>
      <c r="DY59" s="283"/>
      <c r="DZ59" s="283"/>
      <c r="EA59" s="650"/>
      <c r="EB59" s="282"/>
      <c r="EC59" s="283"/>
      <c r="ED59" s="283"/>
      <c r="EE59" s="283"/>
      <c r="EF59" s="283"/>
      <c r="EG59" s="283"/>
      <c r="EH59" s="283"/>
      <c r="EI59" s="283"/>
      <c r="EJ59" s="283"/>
      <c r="EK59" s="650"/>
    </row>
    <row r="60" spans="1:141" s="210" customFormat="1" ht="20.25">
      <c r="A60" s="358">
        <f>Summary!A60</f>
        <v>18</v>
      </c>
      <c r="B60" s="360" t="str">
        <f>Summary!B60</f>
        <v>4</v>
      </c>
      <c r="C60" s="360">
        <f>Summary!C60</f>
        <v>0</v>
      </c>
      <c r="D60" s="350" t="str">
        <f>Summary!D60</f>
        <v>Deliver Maintenance Solutions (Cyclic Items)</v>
      </c>
      <c r="E60" s="199">
        <f>Summary!E60</f>
        <v>0</v>
      </c>
      <c r="F60" s="781">
        <f>Summary!F60</f>
        <v>0</v>
      </c>
      <c r="G60" s="376">
        <f>Summary!G60</f>
        <v>0</v>
      </c>
      <c r="H60" s="284"/>
      <c r="I60" s="285"/>
      <c r="J60" s="285"/>
      <c r="K60" s="285"/>
      <c r="L60" s="285"/>
      <c r="M60" s="285"/>
      <c r="N60" s="285"/>
      <c r="O60" s="285"/>
      <c r="P60" s="285"/>
      <c r="Q60" s="285"/>
      <c r="R60" s="285"/>
      <c r="S60" s="285"/>
      <c r="T60" s="548"/>
      <c r="U60" s="535"/>
      <c r="V60" s="284"/>
      <c r="W60" s="285"/>
      <c r="X60" s="285"/>
      <c r="Y60" s="285"/>
      <c r="Z60" s="285"/>
      <c r="AA60" s="285"/>
      <c r="AB60" s="285"/>
      <c r="AC60" s="285"/>
      <c r="AD60" s="285"/>
      <c r="AE60" s="652"/>
      <c r="AF60" s="284"/>
      <c r="AG60" s="285"/>
      <c r="AH60" s="285"/>
      <c r="AI60" s="285"/>
      <c r="AJ60" s="285"/>
      <c r="AK60" s="285"/>
      <c r="AL60" s="285"/>
      <c r="AM60" s="285"/>
      <c r="AN60" s="285"/>
      <c r="AO60" s="652"/>
      <c r="AP60" s="284"/>
      <c r="AQ60" s="285"/>
      <c r="AR60" s="285"/>
      <c r="AS60" s="285"/>
      <c r="AT60" s="285"/>
      <c r="AU60" s="285"/>
      <c r="AV60" s="285"/>
      <c r="AW60" s="285"/>
      <c r="AX60" s="285"/>
      <c r="AY60" s="652"/>
      <c r="AZ60" s="284"/>
      <c r="BA60" s="285"/>
      <c r="BB60" s="285"/>
      <c r="BC60" s="285"/>
      <c r="BD60" s="285"/>
      <c r="BE60" s="285"/>
      <c r="BF60" s="285"/>
      <c r="BG60" s="285"/>
      <c r="BH60" s="285"/>
      <c r="BI60" s="652"/>
      <c r="BJ60" s="284"/>
      <c r="BK60" s="285"/>
      <c r="BL60" s="285"/>
      <c r="BM60" s="285"/>
      <c r="BN60" s="285"/>
      <c r="BO60" s="285"/>
      <c r="BP60" s="285"/>
      <c r="BQ60" s="285"/>
      <c r="BR60" s="285"/>
      <c r="BS60" s="652"/>
      <c r="BT60" s="284"/>
      <c r="BU60" s="285"/>
      <c r="BV60" s="285"/>
      <c r="BW60" s="285"/>
      <c r="BX60" s="285"/>
      <c r="BY60" s="285"/>
      <c r="BZ60" s="285"/>
      <c r="CA60" s="285"/>
      <c r="CB60" s="285"/>
      <c r="CC60" s="652"/>
      <c r="CD60" s="284"/>
      <c r="CE60" s="285"/>
      <c r="CF60" s="285"/>
      <c r="CG60" s="285"/>
      <c r="CH60" s="285"/>
      <c r="CI60" s="285"/>
      <c r="CJ60" s="285"/>
      <c r="CK60" s="285"/>
      <c r="CL60" s="285"/>
      <c r="CM60" s="652"/>
      <c r="CN60" s="284"/>
      <c r="CO60" s="285"/>
      <c r="CP60" s="285"/>
      <c r="CQ60" s="285"/>
      <c r="CR60" s="285"/>
      <c r="CS60" s="285"/>
      <c r="CT60" s="285"/>
      <c r="CU60" s="285"/>
      <c r="CV60" s="285"/>
      <c r="CW60" s="652"/>
      <c r="CX60" s="284"/>
      <c r="CY60" s="285"/>
      <c r="CZ60" s="285"/>
      <c r="DA60" s="285"/>
      <c r="DB60" s="285"/>
      <c r="DC60" s="285"/>
      <c r="DD60" s="285"/>
      <c r="DE60" s="285"/>
      <c r="DF60" s="285"/>
      <c r="DG60" s="652"/>
      <c r="DH60" s="284"/>
      <c r="DI60" s="285"/>
      <c r="DJ60" s="285"/>
      <c r="DK60" s="285"/>
      <c r="DL60" s="285"/>
      <c r="DM60" s="285"/>
      <c r="DN60" s="285"/>
      <c r="DO60" s="285"/>
      <c r="DP60" s="285"/>
      <c r="DQ60" s="652"/>
      <c r="DR60" s="284"/>
      <c r="DS60" s="285"/>
      <c r="DT60" s="285"/>
      <c r="DU60" s="285"/>
      <c r="DV60" s="285"/>
      <c r="DW60" s="285"/>
      <c r="DX60" s="285"/>
      <c r="DY60" s="285"/>
      <c r="DZ60" s="285"/>
      <c r="EA60" s="652"/>
      <c r="EB60" s="284"/>
      <c r="EC60" s="285"/>
      <c r="ED60" s="285"/>
      <c r="EE60" s="285"/>
      <c r="EF60" s="285"/>
      <c r="EG60" s="285"/>
      <c r="EH60" s="285"/>
      <c r="EI60" s="285"/>
      <c r="EJ60" s="285"/>
      <c r="EK60" s="652"/>
    </row>
    <row r="61" spans="1:141" ht="20.25">
      <c r="A61" s="802">
        <f>Summary!A61</f>
        <v>0</v>
      </c>
      <c r="B61" s="803" t="str">
        <f>Summary!B61</f>
        <v>4.1</v>
      </c>
      <c r="C61" s="803">
        <f>Summary!C61</f>
        <v>0</v>
      </c>
      <c r="D61" s="800">
        <f>Summary!D61</f>
        <v>0</v>
      </c>
      <c r="E61" s="804">
        <f>Summary!E61</f>
        <v>0</v>
      </c>
      <c r="F61" s="805">
        <f>Summary!F61</f>
        <v>0</v>
      </c>
      <c r="G61" s="787">
        <f>Summary!G61</f>
        <v>0</v>
      </c>
      <c r="H61" s="282"/>
      <c r="I61" s="283"/>
      <c r="J61" s="283"/>
      <c r="K61" s="283"/>
      <c r="L61" s="283"/>
      <c r="M61" s="283"/>
      <c r="N61" s="283"/>
      <c r="O61" s="283"/>
      <c r="P61" s="283"/>
      <c r="Q61" s="283"/>
      <c r="R61" s="283"/>
      <c r="S61" s="283"/>
      <c r="T61" s="549"/>
      <c r="U61" s="531"/>
      <c r="V61" s="301"/>
      <c r="W61" s="286"/>
      <c r="X61" s="286"/>
      <c r="Y61" s="286"/>
      <c r="Z61" s="286"/>
      <c r="AA61" s="286"/>
      <c r="AB61" s="286"/>
      <c r="AC61" s="286"/>
      <c r="AD61" s="286"/>
      <c r="AE61" s="654"/>
      <c r="AF61" s="301"/>
      <c r="AG61" s="286"/>
      <c r="AH61" s="286"/>
      <c r="AI61" s="286"/>
      <c r="AJ61" s="286"/>
      <c r="AK61" s="286"/>
      <c r="AL61" s="286"/>
      <c r="AM61" s="286"/>
      <c r="AN61" s="286"/>
      <c r="AO61" s="654"/>
      <c r="AP61" s="301"/>
      <c r="AQ61" s="286"/>
      <c r="AR61" s="286"/>
      <c r="AS61" s="286"/>
      <c r="AT61" s="286"/>
      <c r="AU61" s="286"/>
      <c r="AV61" s="286"/>
      <c r="AW61" s="286"/>
      <c r="AX61" s="286"/>
      <c r="AY61" s="654"/>
      <c r="AZ61" s="301"/>
      <c r="BA61" s="286"/>
      <c r="BB61" s="286"/>
      <c r="BC61" s="286"/>
      <c r="BD61" s="286"/>
      <c r="BE61" s="286"/>
      <c r="BF61" s="286"/>
      <c r="BG61" s="286"/>
      <c r="BH61" s="286"/>
      <c r="BI61" s="654"/>
      <c r="BJ61" s="301"/>
      <c r="BK61" s="286"/>
      <c r="BL61" s="286"/>
      <c r="BM61" s="286"/>
      <c r="BN61" s="286"/>
      <c r="BO61" s="286"/>
      <c r="BP61" s="286"/>
      <c r="BQ61" s="286"/>
      <c r="BR61" s="286"/>
      <c r="BS61" s="654"/>
      <c r="BT61" s="301"/>
      <c r="BU61" s="286"/>
      <c r="BV61" s="286"/>
      <c r="BW61" s="286"/>
      <c r="BX61" s="286"/>
      <c r="BY61" s="286"/>
      <c r="BZ61" s="286"/>
      <c r="CA61" s="286"/>
      <c r="CB61" s="286"/>
      <c r="CC61" s="654"/>
      <c r="CD61" s="301"/>
      <c r="CE61" s="286"/>
      <c r="CF61" s="286"/>
      <c r="CG61" s="286"/>
      <c r="CH61" s="286"/>
      <c r="CI61" s="286"/>
      <c r="CJ61" s="286"/>
      <c r="CK61" s="286"/>
      <c r="CL61" s="286"/>
      <c r="CM61" s="654"/>
      <c r="CN61" s="301"/>
      <c r="CO61" s="286"/>
      <c r="CP61" s="286"/>
      <c r="CQ61" s="286"/>
      <c r="CR61" s="286"/>
      <c r="CS61" s="286"/>
      <c r="CT61" s="286"/>
      <c r="CU61" s="286"/>
      <c r="CV61" s="286"/>
      <c r="CW61" s="654"/>
      <c r="CX61" s="301"/>
      <c r="CY61" s="286"/>
      <c r="CZ61" s="286"/>
      <c r="DA61" s="286"/>
      <c r="DB61" s="286"/>
      <c r="DC61" s="286"/>
      <c r="DD61" s="286"/>
      <c r="DE61" s="286"/>
      <c r="DF61" s="286"/>
      <c r="DG61" s="654"/>
      <c r="DH61" s="301"/>
      <c r="DI61" s="286"/>
      <c r="DJ61" s="286"/>
      <c r="DK61" s="286"/>
      <c r="DL61" s="286"/>
      <c r="DM61" s="286"/>
      <c r="DN61" s="286"/>
      <c r="DO61" s="286"/>
      <c r="DP61" s="286"/>
      <c r="DQ61" s="654"/>
      <c r="DR61" s="301"/>
      <c r="DS61" s="286"/>
      <c r="DT61" s="286"/>
      <c r="DU61" s="286"/>
      <c r="DV61" s="286"/>
      <c r="DW61" s="286"/>
      <c r="DX61" s="286"/>
      <c r="DY61" s="286"/>
      <c r="DZ61" s="286"/>
      <c r="EA61" s="654"/>
      <c r="EB61" s="301"/>
      <c r="EC61" s="286"/>
      <c r="ED61" s="286"/>
      <c r="EE61" s="286"/>
      <c r="EF61" s="286"/>
      <c r="EG61" s="286"/>
      <c r="EH61" s="286"/>
      <c r="EI61" s="286"/>
      <c r="EJ61" s="286"/>
      <c r="EK61" s="654"/>
    </row>
    <row r="62" spans="1:141" ht="20.25">
      <c r="A62" s="359" t="str">
        <f>Summary!A62</f>
        <v>18.1.1</v>
      </c>
      <c r="B62" s="354">
        <f>Summary!B62</f>
        <v>0</v>
      </c>
      <c r="C62" s="351" t="str">
        <f>Summary!C62</f>
        <v>4.1.1</v>
      </c>
      <c r="D62" s="364">
        <f>Summary!D62</f>
        <v>0</v>
      </c>
      <c r="E62" s="367">
        <f>Summary!E62</f>
        <v>0</v>
      </c>
      <c r="F62" s="368" t="str">
        <f>Summary!F62</f>
        <v>Stock maintenance</v>
      </c>
      <c r="G62" s="377">
        <f>Summary!G62</f>
        <v>0</v>
      </c>
      <c r="H62" s="540">
        <f>SUM(V62:AD62)</f>
        <v>0</v>
      </c>
      <c r="I62" s="541">
        <f>SUM(AF62:AN62)</f>
        <v>0</v>
      </c>
      <c r="J62" s="541">
        <f>SUM(AP62:AX62)</f>
        <v>0</v>
      </c>
      <c r="K62" s="541">
        <f>SUM(AZ62:BH62)</f>
        <v>0</v>
      </c>
      <c r="L62" s="541">
        <f>SUM(BJ62:BR62)</f>
        <v>0</v>
      </c>
      <c r="M62" s="541">
        <f>SUM(BT62:CB62)</f>
        <v>0</v>
      </c>
      <c r="N62" s="541">
        <f>SUM(CD62:CL62)</f>
        <v>0</v>
      </c>
      <c r="O62" s="541">
        <f>SUM(CN62:CV62)</f>
        <v>0</v>
      </c>
      <c r="P62" s="541">
        <f>SUM(CX62:DF62)</f>
        <v>0</v>
      </c>
      <c r="Q62" s="541">
        <f>SUM(DH62:DP62)</f>
        <v>0</v>
      </c>
      <c r="R62" s="541">
        <f>SUM(DR62:DZ62)</f>
        <v>0</v>
      </c>
      <c r="S62" s="541">
        <f>SUM(EB62:EJ62)</f>
        <v>0</v>
      </c>
      <c r="T62" s="542">
        <f>SUM(H62:S62)</f>
        <v>0</v>
      </c>
      <c r="U62" s="531"/>
      <c r="V62" s="543"/>
      <c r="W62" s="544"/>
      <c r="X62" s="544"/>
      <c r="Y62" s="544"/>
      <c r="Z62" s="544"/>
      <c r="AA62" s="544"/>
      <c r="AB62" s="544"/>
      <c r="AC62" s="544"/>
      <c r="AD62" s="544"/>
      <c r="AE62" s="653"/>
      <c r="AF62" s="543"/>
      <c r="AG62" s="544"/>
      <c r="AH62" s="544"/>
      <c r="AI62" s="544"/>
      <c r="AJ62" s="544"/>
      <c r="AK62" s="544"/>
      <c r="AL62" s="544"/>
      <c r="AM62" s="544"/>
      <c r="AN62" s="544"/>
      <c r="AO62" s="653"/>
      <c r="AP62" s="543"/>
      <c r="AQ62" s="544"/>
      <c r="AR62" s="544"/>
      <c r="AS62" s="544"/>
      <c r="AT62" s="544"/>
      <c r="AU62" s="544"/>
      <c r="AV62" s="544"/>
      <c r="AW62" s="544"/>
      <c r="AX62" s="544"/>
      <c r="AY62" s="653"/>
      <c r="AZ62" s="543"/>
      <c r="BA62" s="544"/>
      <c r="BB62" s="544"/>
      <c r="BC62" s="544"/>
      <c r="BD62" s="544"/>
      <c r="BE62" s="544"/>
      <c r="BF62" s="544"/>
      <c r="BG62" s="544"/>
      <c r="BH62" s="544"/>
      <c r="BI62" s="653"/>
      <c r="BJ62" s="543"/>
      <c r="BK62" s="544"/>
      <c r="BL62" s="544"/>
      <c r="BM62" s="544"/>
      <c r="BN62" s="544"/>
      <c r="BO62" s="544"/>
      <c r="BP62" s="544"/>
      <c r="BQ62" s="544"/>
      <c r="BR62" s="544"/>
      <c r="BS62" s="653"/>
      <c r="BT62" s="543"/>
      <c r="BU62" s="544"/>
      <c r="BV62" s="544"/>
      <c r="BW62" s="544"/>
      <c r="BX62" s="544"/>
      <c r="BY62" s="544"/>
      <c r="BZ62" s="544"/>
      <c r="CA62" s="544"/>
      <c r="CB62" s="544"/>
      <c r="CC62" s="653"/>
      <c r="CD62" s="543"/>
      <c r="CE62" s="544"/>
      <c r="CF62" s="544"/>
      <c r="CG62" s="544"/>
      <c r="CH62" s="544"/>
      <c r="CI62" s="544"/>
      <c r="CJ62" s="544"/>
      <c r="CK62" s="544"/>
      <c r="CL62" s="544"/>
      <c r="CM62" s="653"/>
      <c r="CN62" s="543"/>
      <c r="CO62" s="544"/>
      <c r="CP62" s="544"/>
      <c r="CQ62" s="544"/>
      <c r="CR62" s="544"/>
      <c r="CS62" s="544"/>
      <c r="CT62" s="544"/>
      <c r="CU62" s="544"/>
      <c r="CV62" s="544"/>
      <c r="CW62" s="653"/>
      <c r="CX62" s="543"/>
      <c r="CY62" s="544"/>
      <c r="CZ62" s="544"/>
      <c r="DA62" s="544"/>
      <c r="DB62" s="544"/>
      <c r="DC62" s="544"/>
      <c r="DD62" s="544"/>
      <c r="DE62" s="544"/>
      <c r="DF62" s="544"/>
      <c r="DG62" s="653"/>
      <c r="DH62" s="543"/>
      <c r="DI62" s="544"/>
      <c r="DJ62" s="544"/>
      <c r="DK62" s="544"/>
      <c r="DL62" s="544"/>
      <c r="DM62" s="544"/>
      <c r="DN62" s="544"/>
      <c r="DO62" s="544"/>
      <c r="DP62" s="544"/>
      <c r="DQ62" s="653"/>
      <c r="DR62" s="543"/>
      <c r="DS62" s="544"/>
      <c r="DT62" s="544"/>
      <c r="DU62" s="544"/>
      <c r="DV62" s="544"/>
      <c r="DW62" s="544"/>
      <c r="DX62" s="544"/>
      <c r="DY62" s="544"/>
      <c r="DZ62" s="544"/>
      <c r="EA62" s="653"/>
      <c r="EB62" s="543"/>
      <c r="EC62" s="544"/>
      <c r="ED62" s="544"/>
      <c r="EE62" s="544"/>
      <c r="EF62" s="544"/>
      <c r="EG62" s="544"/>
      <c r="EH62" s="544"/>
      <c r="EI62" s="544"/>
      <c r="EJ62" s="544"/>
      <c r="EK62" s="653"/>
    </row>
    <row r="63" spans="1:141" ht="20.25">
      <c r="A63" s="806">
        <f>Summary!A63</f>
        <v>0</v>
      </c>
      <c r="B63" s="807">
        <f>Summary!B63</f>
        <v>0</v>
      </c>
      <c r="C63" s="808">
        <f>Summary!C63</f>
        <v>0</v>
      </c>
      <c r="D63" s="809">
        <f>Summary!D63</f>
        <v>0</v>
      </c>
      <c r="E63" s="810">
        <f>Summary!E63</f>
        <v>0</v>
      </c>
      <c r="F63" s="796">
        <f>Summary!F63</f>
        <v>0</v>
      </c>
      <c r="G63" s="811">
        <f>Summary!G63</f>
        <v>0</v>
      </c>
      <c r="H63" s="282"/>
      <c r="I63" s="283"/>
      <c r="J63" s="283"/>
      <c r="K63" s="283"/>
      <c r="L63" s="283"/>
      <c r="M63" s="283"/>
      <c r="N63" s="283"/>
      <c r="O63" s="283"/>
      <c r="P63" s="283"/>
      <c r="Q63" s="283"/>
      <c r="R63" s="283"/>
      <c r="S63" s="283"/>
      <c r="T63" s="547"/>
      <c r="U63" s="531"/>
      <c r="V63" s="282"/>
      <c r="W63" s="283"/>
      <c r="X63" s="283"/>
      <c r="Y63" s="283"/>
      <c r="Z63" s="283"/>
      <c r="AA63" s="283"/>
      <c r="AB63" s="283"/>
      <c r="AC63" s="283"/>
      <c r="AD63" s="283"/>
      <c r="AE63" s="650"/>
      <c r="AF63" s="282"/>
      <c r="AG63" s="283"/>
      <c r="AH63" s="283"/>
      <c r="AI63" s="283"/>
      <c r="AJ63" s="283"/>
      <c r="AK63" s="283"/>
      <c r="AL63" s="283"/>
      <c r="AM63" s="283"/>
      <c r="AN63" s="283"/>
      <c r="AO63" s="650"/>
      <c r="AP63" s="282"/>
      <c r="AQ63" s="283"/>
      <c r="AR63" s="283"/>
      <c r="AS63" s="283"/>
      <c r="AT63" s="283"/>
      <c r="AU63" s="283"/>
      <c r="AV63" s="283"/>
      <c r="AW63" s="283"/>
      <c r="AX63" s="283"/>
      <c r="AY63" s="650"/>
      <c r="AZ63" s="282"/>
      <c r="BA63" s="283"/>
      <c r="BB63" s="283"/>
      <c r="BC63" s="283"/>
      <c r="BD63" s="283"/>
      <c r="BE63" s="283"/>
      <c r="BF63" s="283"/>
      <c r="BG63" s="283"/>
      <c r="BH63" s="283"/>
      <c r="BI63" s="650"/>
      <c r="BJ63" s="282"/>
      <c r="BK63" s="283"/>
      <c r="BL63" s="283"/>
      <c r="BM63" s="283"/>
      <c r="BN63" s="283"/>
      <c r="BO63" s="283"/>
      <c r="BP63" s="283"/>
      <c r="BQ63" s="283"/>
      <c r="BR63" s="283"/>
      <c r="BS63" s="650"/>
      <c r="BT63" s="282"/>
      <c r="BU63" s="283"/>
      <c r="BV63" s="283"/>
      <c r="BW63" s="283"/>
      <c r="BX63" s="283"/>
      <c r="BY63" s="283"/>
      <c r="BZ63" s="283"/>
      <c r="CA63" s="283"/>
      <c r="CB63" s="283"/>
      <c r="CC63" s="650"/>
      <c r="CD63" s="282"/>
      <c r="CE63" s="283"/>
      <c r="CF63" s="283"/>
      <c r="CG63" s="283"/>
      <c r="CH63" s="283"/>
      <c r="CI63" s="283"/>
      <c r="CJ63" s="283"/>
      <c r="CK63" s="283"/>
      <c r="CL63" s="283"/>
      <c r="CM63" s="650"/>
      <c r="CN63" s="282"/>
      <c r="CO63" s="283"/>
      <c r="CP63" s="283"/>
      <c r="CQ63" s="283"/>
      <c r="CR63" s="283"/>
      <c r="CS63" s="283"/>
      <c r="CT63" s="283"/>
      <c r="CU63" s="283"/>
      <c r="CV63" s="283"/>
      <c r="CW63" s="650"/>
      <c r="CX63" s="282"/>
      <c r="CY63" s="283"/>
      <c r="CZ63" s="283"/>
      <c r="DA63" s="283"/>
      <c r="DB63" s="283"/>
      <c r="DC63" s="283"/>
      <c r="DD63" s="283"/>
      <c r="DE63" s="283"/>
      <c r="DF63" s="283"/>
      <c r="DG63" s="650"/>
      <c r="DH63" s="282"/>
      <c r="DI63" s="283"/>
      <c r="DJ63" s="283"/>
      <c r="DK63" s="283"/>
      <c r="DL63" s="283"/>
      <c r="DM63" s="283"/>
      <c r="DN63" s="283"/>
      <c r="DO63" s="283"/>
      <c r="DP63" s="283"/>
      <c r="DQ63" s="650"/>
      <c r="DR63" s="282"/>
      <c r="DS63" s="283"/>
      <c r="DT63" s="283"/>
      <c r="DU63" s="283"/>
      <c r="DV63" s="283"/>
      <c r="DW63" s="283"/>
      <c r="DX63" s="283"/>
      <c r="DY63" s="283"/>
      <c r="DZ63" s="283"/>
      <c r="EA63" s="650"/>
      <c r="EB63" s="282"/>
      <c r="EC63" s="283"/>
      <c r="ED63" s="283"/>
      <c r="EE63" s="283"/>
      <c r="EF63" s="283"/>
      <c r="EG63" s="283"/>
      <c r="EH63" s="283"/>
      <c r="EI63" s="283"/>
      <c r="EJ63" s="283"/>
      <c r="EK63" s="650"/>
    </row>
    <row r="64" spans="1:141" s="209" customFormat="1" ht="20.25">
      <c r="A64" s="358">
        <f>Summary!A64</f>
        <v>0</v>
      </c>
      <c r="B64" s="369" t="str">
        <f>Summary!B64</f>
        <v>4</v>
      </c>
      <c r="C64" s="369">
        <f>Summary!C64</f>
        <v>0</v>
      </c>
      <c r="D64" s="370" t="str">
        <f>Summary!D64</f>
        <v>Deliver Maintenance Solutions (Cyclic Activities)</v>
      </c>
      <c r="E64" s="200">
        <f>Summary!E64</f>
        <v>0</v>
      </c>
      <c r="F64" s="200">
        <f>Summary!F64</f>
        <v>0</v>
      </c>
      <c r="G64" s="492">
        <f>Summary!G64</f>
        <v>0</v>
      </c>
      <c r="H64" s="287"/>
      <c r="I64" s="288"/>
      <c r="J64" s="288"/>
      <c r="K64" s="288"/>
      <c r="L64" s="288"/>
      <c r="M64" s="288"/>
      <c r="N64" s="288"/>
      <c r="O64" s="288"/>
      <c r="P64" s="288"/>
      <c r="Q64" s="288"/>
      <c r="R64" s="288"/>
      <c r="S64" s="288"/>
      <c r="T64" s="550"/>
      <c r="U64" s="531"/>
      <c r="V64" s="287"/>
      <c r="W64" s="288"/>
      <c r="X64" s="288"/>
      <c r="Y64" s="288"/>
      <c r="Z64" s="288"/>
      <c r="AA64" s="288"/>
      <c r="AB64" s="288"/>
      <c r="AC64" s="288"/>
      <c r="AD64" s="288"/>
      <c r="AE64" s="655"/>
      <c r="AF64" s="287"/>
      <c r="AG64" s="288"/>
      <c r="AH64" s="288"/>
      <c r="AI64" s="288"/>
      <c r="AJ64" s="288"/>
      <c r="AK64" s="288"/>
      <c r="AL64" s="288"/>
      <c r="AM64" s="288"/>
      <c r="AN64" s="288"/>
      <c r="AO64" s="655"/>
      <c r="AP64" s="287"/>
      <c r="AQ64" s="288"/>
      <c r="AR64" s="288"/>
      <c r="AS64" s="288"/>
      <c r="AT64" s="288"/>
      <c r="AU64" s="288"/>
      <c r="AV64" s="288"/>
      <c r="AW64" s="288"/>
      <c r="AX64" s="288"/>
      <c r="AY64" s="655"/>
      <c r="AZ64" s="287"/>
      <c r="BA64" s="288"/>
      <c r="BB64" s="288"/>
      <c r="BC64" s="288"/>
      <c r="BD64" s="288"/>
      <c r="BE64" s="288"/>
      <c r="BF64" s="288"/>
      <c r="BG64" s="288"/>
      <c r="BH64" s="288"/>
      <c r="BI64" s="655"/>
      <c r="BJ64" s="287"/>
      <c r="BK64" s="288"/>
      <c r="BL64" s="288"/>
      <c r="BM64" s="288"/>
      <c r="BN64" s="288"/>
      <c r="BO64" s="288"/>
      <c r="BP64" s="288"/>
      <c r="BQ64" s="288"/>
      <c r="BR64" s="288"/>
      <c r="BS64" s="655"/>
      <c r="BT64" s="287"/>
      <c r="BU64" s="288"/>
      <c r="BV64" s="288"/>
      <c r="BW64" s="288"/>
      <c r="BX64" s="288"/>
      <c r="BY64" s="288"/>
      <c r="BZ64" s="288"/>
      <c r="CA64" s="288"/>
      <c r="CB64" s="288"/>
      <c r="CC64" s="655"/>
      <c r="CD64" s="287"/>
      <c r="CE64" s="288"/>
      <c r="CF64" s="288"/>
      <c r="CG64" s="288"/>
      <c r="CH64" s="288"/>
      <c r="CI64" s="288"/>
      <c r="CJ64" s="288"/>
      <c r="CK64" s="288"/>
      <c r="CL64" s="288"/>
      <c r="CM64" s="655"/>
      <c r="CN64" s="287"/>
      <c r="CO64" s="288"/>
      <c r="CP64" s="288"/>
      <c r="CQ64" s="288"/>
      <c r="CR64" s="288"/>
      <c r="CS64" s="288"/>
      <c r="CT64" s="288"/>
      <c r="CU64" s="288"/>
      <c r="CV64" s="288"/>
      <c r="CW64" s="655"/>
      <c r="CX64" s="287"/>
      <c r="CY64" s="288"/>
      <c r="CZ64" s="288"/>
      <c r="DA64" s="288"/>
      <c r="DB64" s="288"/>
      <c r="DC64" s="288"/>
      <c r="DD64" s="288"/>
      <c r="DE64" s="288"/>
      <c r="DF64" s="288"/>
      <c r="DG64" s="655"/>
      <c r="DH64" s="287"/>
      <c r="DI64" s="288"/>
      <c r="DJ64" s="288"/>
      <c r="DK64" s="288"/>
      <c r="DL64" s="288"/>
      <c r="DM64" s="288"/>
      <c r="DN64" s="288"/>
      <c r="DO64" s="288"/>
      <c r="DP64" s="288"/>
      <c r="DQ64" s="655"/>
      <c r="DR64" s="287"/>
      <c r="DS64" s="288"/>
      <c r="DT64" s="288"/>
      <c r="DU64" s="288"/>
      <c r="DV64" s="288"/>
      <c r="DW64" s="288"/>
      <c r="DX64" s="288"/>
      <c r="DY64" s="288"/>
      <c r="DZ64" s="288"/>
      <c r="EA64" s="655"/>
      <c r="EB64" s="287"/>
      <c r="EC64" s="288"/>
      <c r="ED64" s="288"/>
      <c r="EE64" s="288"/>
      <c r="EF64" s="288"/>
      <c r="EG64" s="288"/>
      <c r="EH64" s="288"/>
      <c r="EI64" s="288"/>
      <c r="EJ64" s="288"/>
      <c r="EK64" s="655"/>
    </row>
    <row r="65" spans="1:141" ht="72">
      <c r="A65" s="786" t="str">
        <f>Summary!A65</f>
        <v>18.3.1</v>
      </c>
      <c r="B65" s="812">
        <f>Summary!B65</f>
        <v>4.2</v>
      </c>
      <c r="C65" s="813">
        <f>Summary!C65</f>
        <v>0</v>
      </c>
      <c r="D65" s="809" t="str">
        <f>Summary!D65</f>
        <v xml:space="preserve">400 - Road Restraint System </v>
      </c>
      <c r="E65" s="810" t="str">
        <f>Summary!E65</f>
        <v>Road restraint system, and all barrier systems (excluding concrete barriers)</v>
      </c>
      <c r="F65" s="814">
        <f>Summary!F65</f>
        <v>0</v>
      </c>
      <c r="G65" s="801">
        <f>Summary!G65</f>
        <v>0</v>
      </c>
      <c r="H65" s="289"/>
      <c r="I65" s="290"/>
      <c r="J65" s="290"/>
      <c r="K65" s="290"/>
      <c r="L65" s="290"/>
      <c r="M65" s="290"/>
      <c r="N65" s="290"/>
      <c r="O65" s="290"/>
      <c r="P65" s="290"/>
      <c r="Q65" s="290"/>
      <c r="R65" s="290"/>
      <c r="S65" s="290"/>
      <c r="T65" s="551"/>
      <c r="U65" s="531"/>
      <c r="V65" s="289"/>
      <c r="W65" s="290"/>
      <c r="X65" s="290"/>
      <c r="Y65" s="290"/>
      <c r="Z65" s="290"/>
      <c r="AA65" s="290"/>
      <c r="AB65" s="290"/>
      <c r="AC65" s="290"/>
      <c r="AD65" s="290"/>
      <c r="AE65" s="656"/>
      <c r="AF65" s="289"/>
      <c r="AG65" s="290"/>
      <c r="AH65" s="290"/>
      <c r="AI65" s="290"/>
      <c r="AJ65" s="290"/>
      <c r="AK65" s="290"/>
      <c r="AL65" s="290"/>
      <c r="AM65" s="290"/>
      <c r="AN65" s="290"/>
      <c r="AO65" s="656"/>
      <c r="AP65" s="289"/>
      <c r="AQ65" s="290"/>
      <c r="AR65" s="290"/>
      <c r="AS65" s="290"/>
      <c r="AT65" s="290"/>
      <c r="AU65" s="290"/>
      <c r="AV65" s="290"/>
      <c r="AW65" s="290"/>
      <c r="AX65" s="290"/>
      <c r="AY65" s="656"/>
      <c r="AZ65" s="289"/>
      <c r="BA65" s="290"/>
      <c r="BB65" s="290"/>
      <c r="BC65" s="290"/>
      <c r="BD65" s="290"/>
      <c r="BE65" s="290"/>
      <c r="BF65" s="290"/>
      <c r="BG65" s="290"/>
      <c r="BH65" s="290"/>
      <c r="BI65" s="656"/>
      <c r="BJ65" s="289"/>
      <c r="BK65" s="290"/>
      <c r="BL65" s="290"/>
      <c r="BM65" s="290"/>
      <c r="BN65" s="290"/>
      <c r="BO65" s="290"/>
      <c r="BP65" s="290"/>
      <c r="BQ65" s="290"/>
      <c r="BR65" s="290"/>
      <c r="BS65" s="656"/>
      <c r="BT65" s="289"/>
      <c r="BU65" s="290"/>
      <c r="BV65" s="290"/>
      <c r="BW65" s="290"/>
      <c r="BX65" s="290"/>
      <c r="BY65" s="290"/>
      <c r="BZ65" s="290"/>
      <c r="CA65" s="290"/>
      <c r="CB65" s="290"/>
      <c r="CC65" s="656"/>
      <c r="CD65" s="289"/>
      <c r="CE65" s="290"/>
      <c r="CF65" s="290"/>
      <c r="CG65" s="290"/>
      <c r="CH65" s="290"/>
      <c r="CI65" s="290"/>
      <c r="CJ65" s="290"/>
      <c r="CK65" s="290"/>
      <c r="CL65" s="290"/>
      <c r="CM65" s="656"/>
      <c r="CN65" s="289"/>
      <c r="CO65" s="290"/>
      <c r="CP65" s="290"/>
      <c r="CQ65" s="290"/>
      <c r="CR65" s="290"/>
      <c r="CS65" s="290"/>
      <c r="CT65" s="290"/>
      <c r="CU65" s="290"/>
      <c r="CV65" s="290"/>
      <c r="CW65" s="656"/>
      <c r="CX65" s="289"/>
      <c r="CY65" s="290"/>
      <c r="CZ65" s="290"/>
      <c r="DA65" s="290"/>
      <c r="DB65" s="290"/>
      <c r="DC65" s="290"/>
      <c r="DD65" s="290"/>
      <c r="DE65" s="290"/>
      <c r="DF65" s="290"/>
      <c r="DG65" s="656"/>
      <c r="DH65" s="289"/>
      <c r="DI65" s="290"/>
      <c r="DJ65" s="290"/>
      <c r="DK65" s="290"/>
      <c r="DL65" s="290"/>
      <c r="DM65" s="290"/>
      <c r="DN65" s="290"/>
      <c r="DO65" s="290"/>
      <c r="DP65" s="290"/>
      <c r="DQ65" s="656"/>
      <c r="DR65" s="289"/>
      <c r="DS65" s="290"/>
      <c r="DT65" s="290"/>
      <c r="DU65" s="290"/>
      <c r="DV65" s="290"/>
      <c r="DW65" s="290"/>
      <c r="DX65" s="290"/>
      <c r="DY65" s="290"/>
      <c r="DZ65" s="290"/>
      <c r="EA65" s="656"/>
      <c r="EB65" s="289"/>
      <c r="EC65" s="290"/>
      <c r="ED65" s="290"/>
      <c r="EE65" s="290"/>
      <c r="EF65" s="290"/>
      <c r="EG65" s="290"/>
      <c r="EH65" s="290"/>
      <c r="EI65" s="290"/>
      <c r="EJ65" s="290"/>
      <c r="EK65" s="656"/>
    </row>
    <row r="66" spans="1:141" ht="20.25">
      <c r="A66" s="359">
        <f>Summary!A66</f>
        <v>0</v>
      </c>
      <c r="B66" s="378">
        <f>Summary!B66</f>
        <v>0</v>
      </c>
      <c r="C66" s="379" t="str">
        <f>Summary!C66</f>
        <v>4.2.1</v>
      </c>
      <c r="D66" s="380">
        <f>Summary!D66</f>
        <v>0</v>
      </c>
      <c r="E66" s="381">
        <f>Summary!E66</f>
        <v>0</v>
      </c>
      <c r="F66" s="382" t="str">
        <f>Summary!F66</f>
        <v xml:space="preserve">Check all Road Restraint System </v>
      </c>
      <c r="G66" s="375">
        <f>Summary!G66</f>
        <v>0</v>
      </c>
      <c r="H66" s="540">
        <f>SUM(V66:AD66)</f>
        <v>0</v>
      </c>
      <c r="I66" s="541">
        <f>SUM(AF66:AN66)</f>
        <v>0</v>
      </c>
      <c r="J66" s="541">
        <f>SUM(AP66:AX66)</f>
        <v>0</v>
      </c>
      <c r="K66" s="541">
        <f>SUM(AZ66:BH66)</f>
        <v>0</v>
      </c>
      <c r="L66" s="541">
        <f>SUM(BJ66:BR66)</f>
        <v>0</v>
      </c>
      <c r="M66" s="541">
        <f>SUM(BT66:CB66)</f>
        <v>0</v>
      </c>
      <c r="N66" s="541">
        <f>SUM(CD66:CL66)</f>
        <v>0</v>
      </c>
      <c r="O66" s="541">
        <f>SUM(CN66:CV66)</f>
        <v>0</v>
      </c>
      <c r="P66" s="541">
        <f>SUM(CX66:DF66)</f>
        <v>0</v>
      </c>
      <c r="Q66" s="541">
        <f>SUM(DH66:DP66)</f>
        <v>0</v>
      </c>
      <c r="R66" s="541">
        <f>SUM(DR66:DZ66)</f>
        <v>0</v>
      </c>
      <c r="S66" s="541">
        <f>SUM(EB66:EJ66)</f>
        <v>0</v>
      </c>
      <c r="T66" s="542">
        <f>SUM(H66:S66)</f>
        <v>0</v>
      </c>
      <c r="U66" s="531"/>
      <c r="V66" s="543"/>
      <c r="W66" s="544"/>
      <c r="X66" s="544"/>
      <c r="Y66" s="544"/>
      <c r="Z66" s="544"/>
      <c r="AA66" s="544"/>
      <c r="AB66" s="544"/>
      <c r="AC66" s="544"/>
      <c r="AD66" s="544"/>
      <c r="AE66" s="657"/>
      <c r="AF66" s="543"/>
      <c r="AG66" s="544"/>
      <c r="AH66" s="544"/>
      <c r="AI66" s="544"/>
      <c r="AJ66" s="544"/>
      <c r="AK66" s="544"/>
      <c r="AL66" s="544"/>
      <c r="AM66" s="544"/>
      <c r="AN66" s="544"/>
      <c r="AO66" s="657"/>
      <c r="AP66" s="543"/>
      <c r="AQ66" s="544"/>
      <c r="AR66" s="544"/>
      <c r="AS66" s="544"/>
      <c r="AT66" s="544"/>
      <c r="AU66" s="544"/>
      <c r="AV66" s="544"/>
      <c r="AW66" s="544"/>
      <c r="AX66" s="544"/>
      <c r="AY66" s="657"/>
      <c r="AZ66" s="543"/>
      <c r="BA66" s="544"/>
      <c r="BB66" s="544"/>
      <c r="BC66" s="544"/>
      <c r="BD66" s="544"/>
      <c r="BE66" s="544"/>
      <c r="BF66" s="544"/>
      <c r="BG66" s="544"/>
      <c r="BH66" s="544"/>
      <c r="BI66" s="657"/>
      <c r="BJ66" s="543"/>
      <c r="BK66" s="544"/>
      <c r="BL66" s="544"/>
      <c r="BM66" s="544"/>
      <c r="BN66" s="544"/>
      <c r="BO66" s="544"/>
      <c r="BP66" s="544"/>
      <c r="BQ66" s="544"/>
      <c r="BR66" s="544"/>
      <c r="BS66" s="657"/>
      <c r="BT66" s="543"/>
      <c r="BU66" s="544"/>
      <c r="BV66" s="544"/>
      <c r="BW66" s="544"/>
      <c r="BX66" s="544"/>
      <c r="BY66" s="544"/>
      <c r="BZ66" s="544"/>
      <c r="CA66" s="544"/>
      <c r="CB66" s="544"/>
      <c r="CC66" s="657"/>
      <c r="CD66" s="543"/>
      <c r="CE66" s="544"/>
      <c r="CF66" s="544"/>
      <c r="CG66" s="544"/>
      <c r="CH66" s="544"/>
      <c r="CI66" s="544"/>
      <c r="CJ66" s="544"/>
      <c r="CK66" s="544"/>
      <c r="CL66" s="544"/>
      <c r="CM66" s="657"/>
      <c r="CN66" s="543"/>
      <c r="CO66" s="544"/>
      <c r="CP66" s="544"/>
      <c r="CQ66" s="544"/>
      <c r="CR66" s="544"/>
      <c r="CS66" s="544"/>
      <c r="CT66" s="544"/>
      <c r="CU66" s="544"/>
      <c r="CV66" s="544"/>
      <c r="CW66" s="657"/>
      <c r="CX66" s="543"/>
      <c r="CY66" s="544"/>
      <c r="CZ66" s="544"/>
      <c r="DA66" s="544"/>
      <c r="DB66" s="544"/>
      <c r="DC66" s="544"/>
      <c r="DD66" s="544"/>
      <c r="DE66" s="544"/>
      <c r="DF66" s="544"/>
      <c r="DG66" s="657"/>
      <c r="DH66" s="543"/>
      <c r="DI66" s="544"/>
      <c r="DJ66" s="544"/>
      <c r="DK66" s="544"/>
      <c r="DL66" s="544"/>
      <c r="DM66" s="544"/>
      <c r="DN66" s="544"/>
      <c r="DO66" s="544"/>
      <c r="DP66" s="544"/>
      <c r="DQ66" s="657"/>
      <c r="DR66" s="543"/>
      <c r="DS66" s="544"/>
      <c r="DT66" s="544"/>
      <c r="DU66" s="544"/>
      <c r="DV66" s="544"/>
      <c r="DW66" s="544"/>
      <c r="DX66" s="544"/>
      <c r="DY66" s="544"/>
      <c r="DZ66" s="544"/>
      <c r="EA66" s="657"/>
      <c r="EB66" s="543"/>
      <c r="EC66" s="544"/>
      <c r="ED66" s="544"/>
      <c r="EE66" s="544"/>
      <c r="EF66" s="544"/>
      <c r="EG66" s="544"/>
      <c r="EH66" s="544"/>
      <c r="EI66" s="544"/>
      <c r="EJ66" s="544"/>
      <c r="EK66" s="657"/>
    </row>
    <row r="67" spans="1:141" ht="90">
      <c r="A67" s="359">
        <f>Summary!A67</f>
        <v>0</v>
      </c>
      <c r="B67" s="378">
        <f>Summary!B67</f>
        <v>0</v>
      </c>
      <c r="C67" s="379" t="str">
        <f>Summary!C67</f>
        <v>4.2.2</v>
      </c>
      <c r="D67" s="380">
        <f>Summary!D67</f>
        <v>0</v>
      </c>
      <c r="E67" s="381" t="str">
        <f>Summary!E67</f>
        <v>Tighten or replace screws and bolts and re-tension Road Restraint System requiring re-tensioning.</v>
      </c>
      <c r="F67" s="382">
        <f>Summary!F67</f>
        <v>0</v>
      </c>
      <c r="G67" s="375">
        <f>Summary!G67</f>
        <v>0</v>
      </c>
      <c r="H67" s="700"/>
      <c r="I67" s="701"/>
      <c r="J67" s="701"/>
      <c r="K67" s="701"/>
      <c r="L67" s="701"/>
      <c r="M67" s="701"/>
      <c r="N67" s="701"/>
      <c r="O67" s="701"/>
      <c r="P67" s="701"/>
      <c r="Q67" s="701"/>
      <c r="R67" s="701"/>
      <c r="S67" s="701"/>
      <c r="T67" s="702"/>
      <c r="U67" s="823"/>
      <c r="V67" s="700"/>
      <c r="W67" s="701"/>
      <c r="X67" s="701"/>
      <c r="Y67" s="701"/>
      <c r="Z67" s="701"/>
      <c r="AA67" s="701"/>
      <c r="AB67" s="701"/>
      <c r="AC67" s="701"/>
      <c r="AD67" s="701"/>
      <c r="AE67" s="824"/>
      <c r="AF67" s="700"/>
      <c r="AG67" s="701"/>
      <c r="AH67" s="701"/>
      <c r="AI67" s="701"/>
      <c r="AJ67" s="701"/>
      <c r="AK67" s="701"/>
      <c r="AL67" s="701"/>
      <c r="AM67" s="701"/>
      <c r="AN67" s="701"/>
      <c r="AO67" s="824"/>
      <c r="AP67" s="700"/>
      <c r="AQ67" s="701"/>
      <c r="AR67" s="701"/>
      <c r="AS67" s="701"/>
      <c r="AT67" s="701"/>
      <c r="AU67" s="701"/>
      <c r="AV67" s="701"/>
      <c r="AW67" s="701"/>
      <c r="AX67" s="701"/>
      <c r="AY67" s="824"/>
      <c r="AZ67" s="700"/>
      <c r="BA67" s="701"/>
      <c r="BB67" s="701"/>
      <c r="BC67" s="701"/>
      <c r="BD67" s="701"/>
      <c r="BE67" s="701"/>
      <c r="BF67" s="701"/>
      <c r="BG67" s="701"/>
      <c r="BH67" s="701"/>
      <c r="BI67" s="824"/>
      <c r="BJ67" s="700"/>
      <c r="BK67" s="701"/>
      <c r="BL67" s="701"/>
      <c r="BM67" s="701"/>
      <c r="BN67" s="701"/>
      <c r="BO67" s="701"/>
      <c r="BP67" s="701"/>
      <c r="BQ67" s="701"/>
      <c r="BR67" s="701"/>
      <c r="BS67" s="824"/>
      <c r="BT67" s="700"/>
      <c r="BU67" s="701"/>
      <c r="BV67" s="701"/>
      <c r="BW67" s="701"/>
      <c r="BX67" s="701"/>
      <c r="BY67" s="701"/>
      <c r="BZ67" s="701"/>
      <c r="CA67" s="701"/>
      <c r="CB67" s="701"/>
      <c r="CC67" s="824"/>
      <c r="CD67" s="700"/>
      <c r="CE67" s="701"/>
      <c r="CF67" s="701"/>
      <c r="CG67" s="701"/>
      <c r="CH67" s="701"/>
      <c r="CI67" s="701"/>
      <c r="CJ67" s="701"/>
      <c r="CK67" s="701"/>
      <c r="CL67" s="701"/>
      <c r="CM67" s="824"/>
      <c r="CN67" s="700"/>
      <c r="CO67" s="701"/>
      <c r="CP67" s="701"/>
      <c r="CQ67" s="701"/>
      <c r="CR67" s="701"/>
      <c r="CS67" s="701"/>
      <c r="CT67" s="701"/>
      <c r="CU67" s="701"/>
      <c r="CV67" s="701"/>
      <c r="CW67" s="824"/>
      <c r="CX67" s="700"/>
      <c r="CY67" s="701"/>
      <c r="CZ67" s="701"/>
      <c r="DA67" s="701"/>
      <c r="DB67" s="701"/>
      <c r="DC67" s="701"/>
      <c r="DD67" s="701"/>
      <c r="DE67" s="701"/>
      <c r="DF67" s="701"/>
      <c r="DG67" s="824"/>
      <c r="DH67" s="700"/>
      <c r="DI67" s="701"/>
      <c r="DJ67" s="701"/>
      <c r="DK67" s="701"/>
      <c r="DL67" s="701"/>
      <c r="DM67" s="701"/>
      <c r="DN67" s="701"/>
      <c r="DO67" s="701"/>
      <c r="DP67" s="701"/>
      <c r="DQ67" s="824"/>
      <c r="DR67" s="700"/>
      <c r="DS67" s="701"/>
      <c r="DT67" s="701"/>
      <c r="DU67" s="701"/>
      <c r="DV67" s="701"/>
      <c r="DW67" s="701"/>
      <c r="DX67" s="701"/>
      <c r="DY67" s="701"/>
      <c r="DZ67" s="701"/>
      <c r="EA67" s="824"/>
      <c r="EB67" s="700"/>
      <c r="EC67" s="701"/>
      <c r="ED67" s="701"/>
      <c r="EE67" s="701"/>
      <c r="EF67" s="701"/>
      <c r="EG67" s="701"/>
      <c r="EH67" s="701"/>
      <c r="EI67" s="701"/>
      <c r="EJ67" s="701"/>
      <c r="EK67" s="824"/>
    </row>
    <row r="68" spans="1:141" ht="36">
      <c r="A68" s="359">
        <f>Summary!A68</f>
        <v>0</v>
      </c>
      <c r="B68" s="378">
        <f>Summary!B68</f>
        <v>0</v>
      </c>
      <c r="C68" s="379" t="str">
        <f>Summary!C68</f>
        <v>4.2.2.1</v>
      </c>
      <c r="D68" s="380">
        <f>Summary!D68</f>
        <v>0</v>
      </c>
      <c r="E68" s="381">
        <f>Summary!E68</f>
        <v>0</v>
      </c>
      <c r="F68" s="382" t="str">
        <f>Summary!F68</f>
        <v>RRS - Tensioned Corrugated Beam (includes barrier length, transitions and Terminals)</v>
      </c>
      <c r="G68" s="375">
        <f>Summary!G68</f>
        <v>0</v>
      </c>
      <c r="H68" s="540">
        <f t="shared" ref="H68:H127" si="41">SUM(V68:AD68)</f>
        <v>0</v>
      </c>
      <c r="I68" s="541">
        <f t="shared" ref="I68:I127" si="42">SUM(AF68:AN68)</f>
        <v>0</v>
      </c>
      <c r="J68" s="541">
        <f t="shared" ref="J68:J127" si="43">SUM(AP68:AX68)</f>
        <v>0</v>
      </c>
      <c r="K68" s="541">
        <f t="shared" ref="K68:K127" si="44">SUM(AZ68:BH68)</f>
        <v>0</v>
      </c>
      <c r="L68" s="541">
        <f t="shared" ref="L68:L127" si="45">SUM(BJ68:BR68)</f>
        <v>0</v>
      </c>
      <c r="M68" s="541">
        <f t="shared" ref="M68:M127" si="46">SUM(BT68:CB68)</f>
        <v>0</v>
      </c>
      <c r="N68" s="541">
        <f t="shared" ref="N68:N127" si="47">SUM(CD68:CL68)</f>
        <v>0</v>
      </c>
      <c r="O68" s="541">
        <f t="shared" ref="O68:O127" si="48">SUM(CN68:CV68)</f>
        <v>0</v>
      </c>
      <c r="P68" s="541">
        <f t="shared" ref="P68:P127" si="49">SUM(CX68:DF68)</f>
        <v>0</v>
      </c>
      <c r="Q68" s="541">
        <f t="shared" ref="Q68:Q127" si="50">SUM(DH68:DP68)</f>
        <v>0</v>
      </c>
      <c r="R68" s="541">
        <f t="shared" ref="R68:R127" si="51">SUM(DR68:DZ68)</f>
        <v>0</v>
      </c>
      <c r="S68" s="541">
        <f t="shared" ref="S68:S127" si="52">SUM(EB68:EJ68)</f>
        <v>0</v>
      </c>
      <c r="T68" s="542">
        <f t="shared" ref="T68:T127" si="53">SUM(H68:S68)</f>
        <v>0</v>
      </c>
      <c r="U68" s="531"/>
      <c r="V68" s="543"/>
      <c r="W68" s="544"/>
      <c r="X68" s="544"/>
      <c r="Y68" s="544"/>
      <c r="Z68" s="544"/>
      <c r="AA68" s="544"/>
      <c r="AB68" s="544"/>
      <c r="AC68" s="544"/>
      <c r="AD68" s="544"/>
      <c r="AE68" s="657"/>
      <c r="AF68" s="543"/>
      <c r="AG68" s="544"/>
      <c r="AH68" s="544"/>
      <c r="AI68" s="544"/>
      <c r="AJ68" s="544"/>
      <c r="AK68" s="544"/>
      <c r="AL68" s="544"/>
      <c r="AM68" s="544"/>
      <c r="AN68" s="544"/>
      <c r="AO68" s="657"/>
      <c r="AP68" s="543"/>
      <c r="AQ68" s="544"/>
      <c r="AR68" s="544"/>
      <c r="AS68" s="544"/>
      <c r="AT68" s="544"/>
      <c r="AU68" s="544"/>
      <c r="AV68" s="544"/>
      <c r="AW68" s="544"/>
      <c r="AX68" s="544"/>
      <c r="AY68" s="657"/>
      <c r="AZ68" s="543"/>
      <c r="BA68" s="544"/>
      <c r="BB68" s="544"/>
      <c r="BC68" s="544"/>
      <c r="BD68" s="544"/>
      <c r="BE68" s="544"/>
      <c r="BF68" s="544"/>
      <c r="BG68" s="544"/>
      <c r="BH68" s="544"/>
      <c r="BI68" s="657"/>
      <c r="BJ68" s="543"/>
      <c r="BK68" s="544"/>
      <c r="BL68" s="544"/>
      <c r="BM68" s="544"/>
      <c r="BN68" s="544"/>
      <c r="BO68" s="544"/>
      <c r="BP68" s="544"/>
      <c r="BQ68" s="544"/>
      <c r="BR68" s="544"/>
      <c r="BS68" s="657"/>
      <c r="BT68" s="543"/>
      <c r="BU68" s="544"/>
      <c r="BV68" s="544"/>
      <c r="BW68" s="544"/>
      <c r="BX68" s="544"/>
      <c r="BY68" s="544"/>
      <c r="BZ68" s="544"/>
      <c r="CA68" s="544"/>
      <c r="CB68" s="544"/>
      <c r="CC68" s="657"/>
      <c r="CD68" s="543"/>
      <c r="CE68" s="544"/>
      <c r="CF68" s="544"/>
      <c r="CG68" s="544"/>
      <c r="CH68" s="544"/>
      <c r="CI68" s="544"/>
      <c r="CJ68" s="544"/>
      <c r="CK68" s="544"/>
      <c r="CL68" s="544"/>
      <c r="CM68" s="657"/>
      <c r="CN68" s="543"/>
      <c r="CO68" s="544"/>
      <c r="CP68" s="544"/>
      <c r="CQ68" s="544"/>
      <c r="CR68" s="544"/>
      <c r="CS68" s="544"/>
      <c r="CT68" s="544"/>
      <c r="CU68" s="544"/>
      <c r="CV68" s="544"/>
      <c r="CW68" s="657"/>
      <c r="CX68" s="543"/>
      <c r="CY68" s="544"/>
      <c r="CZ68" s="544"/>
      <c r="DA68" s="544"/>
      <c r="DB68" s="544"/>
      <c r="DC68" s="544"/>
      <c r="DD68" s="544"/>
      <c r="DE68" s="544"/>
      <c r="DF68" s="544"/>
      <c r="DG68" s="657"/>
      <c r="DH68" s="543"/>
      <c r="DI68" s="544"/>
      <c r="DJ68" s="544"/>
      <c r="DK68" s="544"/>
      <c r="DL68" s="544"/>
      <c r="DM68" s="544"/>
      <c r="DN68" s="544"/>
      <c r="DO68" s="544"/>
      <c r="DP68" s="544"/>
      <c r="DQ68" s="657"/>
      <c r="DR68" s="543"/>
      <c r="DS68" s="544"/>
      <c r="DT68" s="544"/>
      <c r="DU68" s="544"/>
      <c r="DV68" s="544"/>
      <c r="DW68" s="544"/>
      <c r="DX68" s="544"/>
      <c r="DY68" s="544"/>
      <c r="DZ68" s="544"/>
      <c r="EA68" s="657"/>
      <c r="EB68" s="543"/>
      <c r="EC68" s="544"/>
      <c r="ED68" s="544"/>
      <c r="EE68" s="544"/>
      <c r="EF68" s="544"/>
      <c r="EG68" s="544"/>
      <c r="EH68" s="544"/>
      <c r="EI68" s="544"/>
      <c r="EJ68" s="544"/>
      <c r="EK68" s="657"/>
    </row>
    <row r="69" spans="1:141" ht="36">
      <c r="A69" s="359">
        <f>Summary!A69</f>
        <v>0</v>
      </c>
      <c r="B69" s="378">
        <f>Summary!B69</f>
        <v>0</v>
      </c>
      <c r="C69" s="379" t="str">
        <f>Summary!C69</f>
        <v>4.2.2.2</v>
      </c>
      <c r="D69" s="380">
        <f>Summary!D69</f>
        <v>0</v>
      </c>
      <c r="E69" s="381">
        <f>Summary!E69</f>
        <v>0</v>
      </c>
      <c r="F69" s="382" t="str">
        <f>Summary!F69</f>
        <v>RRS - Wire Rope Safety Barrier (includes barrier length, transitions and Terminals)</v>
      </c>
      <c r="G69" s="375">
        <f>Summary!G69</f>
        <v>0</v>
      </c>
      <c r="H69" s="540">
        <f t="shared" si="41"/>
        <v>0</v>
      </c>
      <c r="I69" s="541">
        <f t="shared" si="42"/>
        <v>0</v>
      </c>
      <c r="J69" s="541">
        <f t="shared" si="43"/>
        <v>0</v>
      </c>
      <c r="K69" s="541">
        <f t="shared" si="44"/>
        <v>0</v>
      </c>
      <c r="L69" s="541">
        <f t="shared" si="45"/>
        <v>0</v>
      </c>
      <c r="M69" s="541">
        <f t="shared" si="46"/>
        <v>0</v>
      </c>
      <c r="N69" s="541">
        <f t="shared" si="47"/>
        <v>0</v>
      </c>
      <c r="O69" s="541">
        <f t="shared" si="48"/>
        <v>0</v>
      </c>
      <c r="P69" s="541">
        <f t="shared" si="49"/>
        <v>0</v>
      </c>
      <c r="Q69" s="541">
        <f t="shared" si="50"/>
        <v>0</v>
      </c>
      <c r="R69" s="541">
        <f t="shared" si="51"/>
        <v>0</v>
      </c>
      <c r="S69" s="541">
        <f t="shared" si="52"/>
        <v>0</v>
      </c>
      <c r="T69" s="542">
        <f t="shared" si="53"/>
        <v>0</v>
      </c>
      <c r="U69" s="531"/>
      <c r="V69" s="543"/>
      <c r="W69" s="544"/>
      <c r="X69" s="544"/>
      <c r="Y69" s="544"/>
      <c r="Z69" s="544"/>
      <c r="AA69" s="544"/>
      <c r="AB69" s="544"/>
      <c r="AC69" s="544"/>
      <c r="AD69" s="544"/>
      <c r="AE69" s="657"/>
      <c r="AF69" s="543"/>
      <c r="AG69" s="544"/>
      <c r="AH69" s="544"/>
      <c r="AI69" s="544"/>
      <c r="AJ69" s="544"/>
      <c r="AK69" s="544"/>
      <c r="AL69" s="544"/>
      <c r="AM69" s="544"/>
      <c r="AN69" s="544"/>
      <c r="AO69" s="657"/>
      <c r="AP69" s="543"/>
      <c r="AQ69" s="544"/>
      <c r="AR69" s="544"/>
      <c r="AS69" s="544"/>
      <c r="AT69" s="544"/>
      <c r="AU69" s="544"/>
      <c r="AV69" s="544"/>
      <c r="AW69" s="544"/>
      <c r="AX69" s="544"/>
      <c r="AY69" s="657"/>
      <c r="AZ69" s="543"/>
      <c r="BA69" s="544"/>
      <c r="BB69" s="544"/>
      <c r="BC69" s="544"/>
      <c r="BD69" s="544"/>
      <c r="BE69" s="544"/>
      <c r="BF69" s="544"/>
      <c r="BG69" s="544"/>
      <c r="BH69" s="544"/>
      <c r="BI69" s="657"/>
      <c r="BJ69" s="543"/>
      <c r="BK69" s="544"/>
      <c r="BL69" s="544"/>
      <c r="BM69" s="544"/>
      <c r="BN69" s="544"/>
      <c r="BO69" s="544"/>
      <c r="BP69" s="544"/>
      <c r="BQ69" s="544"/>
      <c r="BR69" s="544"/>
      <c r="BS69" s="657"/>
      <c r="BT69" s="543"/>
      <c r="BU69" s="544"/>
      <c r="BV69" s="544"/>
      <c r="BW69" s="544"/>
      <c r="BX69" s="544"/>
      <c r="BY69" s="544"/>
      <c r="BZ69" s="544"/>
      <c r="CA69" s="544"/>
      <c r="CB69" s="544"/>
      <c r="CC69" s="657"/>
      <c r="CD69" s="543"/>
      <c r="CE69" s="544"/>
      <c r="CF69" s="544"/>
      <c r="CG69" s="544"/>
      <c r="CH69" s="544"/>
      <c r="CI69" s="544"/>
      <c r="CJ69" s="544"/>
      <c r="CK69" s="544"/>
      <c r="CL69" s="544"/>
      <c r="CM69" s="657"/>
      <c r="CN69" s="543"/>
      <c r="CO69" s="544"/>
      <c r="CP69" s="544"/>
      <c r="CQ69" s="544"/>
      <c r="CR69" s="544"/>
      <c r="CS69" s="544"/>
      <c r="CT69" s="544"/>
      <c r="CU69" s="544"/>
      <c r="CV69" s="544"/>
      <c r="CW69" s="657"/>
      <c r="CX69" s="543"/>
      <c r="CY69" s="544"/>
      <c r="CZ69" s="544"/>
      <c r="DA69" s="544"/>
      <c r="DB69" s="544"/>
      <c r="DC69" s="544"/>
      <c r="DD69" s="544"/>
      <c r="DE69" s="544"/>
      <c r="DF69" s="544"/>
      <c r="DG69" s="657"/>
      <c r="DH69" s="543"/>
      <c r="DI69" s="544"/>
      <c r="DJ69" s="544"/>
      <c r="DK69" s="544"/>
      <c r="DL69" s="544"/>
      <c r="DM69" s="544"/>
      <c r="DN69" s="544"/>
      <c r="DO69" s="544"/>
      <c r="DP69" s="544"/>
      <c r="DQ69" s="657"/>
      <c r="DR69" s="543"/>
      <c r="DS69" s="544"/>
      <c r="DT69" s="544"/>
      <c r="DU69" s="544"/>
      <c r="DV69" s="544"/>
      <c r="DW69" s="544"/>
      <c r="DX69" s="544"/>
      <c r="DY69" s="544"/>
      <c r="DZ69" s="544"/>
      <c r="EA69" s="657"/>
      <c r="EB69" s="543"/>
      <c r="EC69" s="544"/>
      <c r="ED69" s="544"/>
      <c r="EE69" s="544"/>
      <c r="EF69" s="544"/>
      <c r="EG69" s="544"/>
      <c r="EH69" s="544"/>
      <c r="EI69" s="544"/>
      <c r="EJ69" s="544"/>
      <c r="EK69" s="657"/>
    </row>
    <row r="70" spans="1:141" ht="36">
      <c r="A70" s="359">
        <f>Summary!A70</f>
        <v>0</v>
      </c>
      <c r="B70" s="378">
        <f>Summary!B70</f>
        <v>0</v>
      </c>
      <c r="C70" s="379" t="str">
        <f>Summary!C70</f>
        <v>4.2.3</v>
      </c>
      <c r="D70" s="380">
        <f>Summary!D70</f>
        <v>0</v>
      </c>
      <c r="E70" s="381" t="str">
        <f>Summary!E70</f>
        <v>Arrester beds</v>
      </c>
      <c r="F70" s="382" t="str">
        <f>Summary!F70</f>
        <v>Treatment of weeds, remove scattered aggregate from carriageway and reprofile gravel bed</v>
      </c>
      <c r="G70" s="375">
        <f>Summary!G70</f>
        <v>0</v>
      </c>
      <c r="H70" s="540">
        <f t="shared" si="41"/>
        <v>0</v>
      </c>
      <c r="I70" s="541">
        <f t="shared" si="42"/>
        <v>0</v>
      </c>
      <c r="J70" s="541">
        <f t="shared" si="43"/>
        <v>0</v>
      </c>
      <c r="K70" s="541">
        <f t="shared" si="44"/>
        <v>0</v>
      </c>
      <c r="L70" s="541">
        <f t="shared" si="45"/>
        <v>0</v>
      </c>
      <c r="M70" s="541">
        <f t="shared" si="46"/>
        <v>0</v>
      </c>
      <c r="N70" s="541">
        <f t="shared" si="47"/>
        <v>0</v>
      </c>
      <c r="O70" s="541">
        <f t="shared" si="48"/>
        <v>0</v>
      </c>
      <c r="P70" s="541">
        <f t="shared" si="49"/>
        <v>0</v>
      </c>
      <c r="Q70" s="541">
        <f t="shared" si="50"/>
        <v>0</v>
      </c>
      <c r="R70" s="541">
        <f t="shared" si="51"/>
        <v>0</v>
      </c>
      <c r="S70" s="541">
        <f t="shared" si="52"/>
        <v>0</v>
      </c>
      <c r="T70" s="542">
        <f t="shared" si="53"/>
        <v>0</v>
      </c>
      <c r="U70" s="531"/>
      <c r="V70" s="543"/>
      <c r="W70" s="544"/>
      <c r="X70" s="544"/>
      <c r="Y70" s="544"/>
      <c r="Z70" s="544"/>
      <c r="AA70" s="544"/>
      <c r="AB70" s="544"/>
      <c r="AC70" s="544"/>
      <c r="AD70" s="544"/>
      <c r="AE70" s="657"/>
      <c r="AF70" s="543"/>
      <c r="AG70" s="544"/>
      <c r="AH70" s="544"/>
      <c r="AI70" s="544"/>
      <c r="AJ70" s="544"/>
      <c r="AK70" s="544"/>
      <c r="AL70" s="544"/>
      <c r="AM70" s="544"/>
      <c r="AN70" s="544"/>
      <c r="AO70" s="657"/>
      <c r="AP70" s="543"/>
      <c r="AQ70" s="544"/>
      <c r="AR70" s="544"/>
      <c r="AS70" s="544"/>
      <c r="AT70" s="544"/>
      <c r="AU70" s="544"/>
      <c r="AV70" s="544"/>
      <c r="AW70" s="544"/>
      <c r="AX70" s="544"/>
      <c r="AY70" s="657"/>
      <c r="AZ70" s="543"/>
      <c r="BA70" s="544"/>
      <c r="BB70" s="544"/>
      <c r="BC70" s="544"/>
      <c r="BD70" s="544"/>
      <c r="BE70" s="544"/>
      <c r="BF70" s="544"/>
      <c r="BG70" s="544"/>
      <c r="BH70" s="544"/>
      <c r="BI70" s="657"/>
      <c r="BJ70" s="543"/>
      <c r="BK70" s="544"/>
      <c r="BL70" s="544"/>
      <c r="BM70" s="544"/>
      <c r="BN70" s="544"/>
      <c r="BO70" s="544"/>
      <c r="BP70" s="544"/>
      <c r="BQ70" s="544"/>
      <c r="BR70" s="544"/>
      <c r="BS70" s="657"/>
      <c r="BT70" s="543"/>
      <c r="BU70" s="544"/>
      <c r="BV70" s="544"/>
      <c r="BW70" s="544"/>
      <c r="BX70" s="544"/>
      <c r="BY70" s="544"/>
      <c r="BZ70" s="544"/>
      <c r="CA70" s="544"/>
      <c r="CB70" s="544"/>
      <c r="CC70" s="657"/>
      <c r="CD70" s="543"/>
      <c r="CE70" s="544"/>
      <c r="CF70" s="544"/>
      <c r="CG70" s="544"/>
      <c r="CH70" s="544"/>
      <c r="CI70" s="544"/>
      <c r="CJ70" s="544"/>
      <c r="CK70" s="544"/>
      <c r="CL70" s="544"/>
      <c r="CM70" s="657"/>
      <c r="CN70" s="543"/>
      <c r="CO70" s="544"/>
      <c r="CP70" s="544"/>
      <c r="CQ70" s="544"/>
      <c r="CR70" s="544"/>
      <c r="CS70" s="544"/>
      <c r="CT70" s="544"/>
      <c r="CU70" s="544"/>
      <c r="CV70" s="544"/>
      <c r="CW70" s="657"/>
      <c r="CX70" s="543"/>
      <c r="CY70" s="544"/>
      <c r="CZ70" s="544"/>
      <c r="DA70" s="544"/>
      <c r="DB70" s="544"/>
      <c r="DC70" s="544"/>
      <c r="DD70" s="544"/>
      <c r="DE70" s="544"/>
      <c r="DF70" s="544"/>
      <c r="DG70" s="657"/>
      <c r="DH70" s="543"/>
      <c r="DI70" s="544"/>
      <c r="DJ70" s="544"/>
      <c r="DK70" s="544"/>
      <c r="DL70" s="544"/>
      <c r="DM70" s="544"/>
      <c r="DN70" s="544"/>
      <c r="DO70" s="544"/>
      <c r="DP70" s="544"/>
      <c r="DQ70" s="657"/>
      <c r="DR70" s="543"/>
      <c r="DS70" s="544"/>
      <c r="DT70" s="544"/>
      <c r="DU70" s="544"/>
      <c r="DV70" s="544"/>
      <c r="DW70" s="544"/>
      <c r="DX70" s="544"/>
      <c r="DY70" s="544"/>
      <c r="DZ70" s="544"/>
      <c r="EA70" s="657"/>
      <c r="EB70" s="543"/>
      <c r="EC70" s="544"/>
      <c r="ED70" s="544"/>
      <c r="EE70" s="544"/>
      <c r="EF70" s="544"/>
      <c r="EG70" s="544"/>
      <c r="EH70" s="544"/>
      <c r="EI70" s="544"/>
      <c r="EJ70" s="544"/>
      <c r="EK70" s="657"/>
    </row>
    <row r="71" spans="1:141" s="139" customFormat="1" ht="36">
      <c r="A71" s="802" t="str">
        <f>Summary!A71</f>
        <v>18.4.1</v>
      </c>
      <c r="B71" s="815">
        <f>Summary!B71</f>
        <v>4.3</v>
      </c>
      <c r="C71" s="813">
        <f>Summary!C71</f>
        <v>0</v>
      </c>
      <c r="D71" s="816" t="str">
        <f>Summary!D71</f>
        <v>0500 - Drainage and Service Ducts</v>
      </c>
      <c r="E71" s="796" t="str">
        <f>Summary!E71</f>
        <v xml:space="preserve">Drainage </v>
      </c>
      <c r="F71" s="796">
        <f>Summary!F71</f>
        <v>0</v>
      </c>
      <c r="G71" s="787" t="str">
        <f>Summary!G71</f>
        <v>Schedule Ref 7</v>
      </c>
      <c r="H71" s="299"/>
      <c r="I71" s="300"/>
      <c r="J71" s="300"/>
      <c r="K71" s="300"/>
      <c r="L71" s="300"/>
      <c r="M71" s="300"/>
      <c r="N71" s="300"/>
      <c r="O71" s="300"/>
      <c r="P71" s="300"/>
      <c r="Q71" s="300"/>
      <c r="R71" s="300"/>
      <c r="S71" s="300"/>
      <c r="T71" s="797"/>
      <c r="U71" s="531"/>
      <c r="V71" s="299"/>
      <c r="W71" s="300"/>
      <c r="X71" s="300"/>
      <c r="Y71" s="300"/>
      <c r="Z71" s="300"/>
      <c r="AA71" s="300"/>
      <c r="AB71" s="300"/>
      <c r="AC71" s="300"/>
      <c r="AD71" s="300"/>
      <c r="AE71" s="817"/>
      <c r="AF71" s="299"/>
      <c r="AG71" s="300"/>
      <c r="AH71" s="300"/>
      <c r="AI71" s="300"/>
      <c r="AJ71" s="300"/>
      <c r="AK71" s="300"/>
      <c r="AL71" s="300"/>
      <c r="AM71" s="300"/>
      <c r="AN71" s="300"/>
      <c r="AO71" s="817"/>
      <c r="AP71" s="299"/>
      <c r="AQ71" s="300"/>
      <c r="AR71" s="300"/>
      <c r="AS71" s="300"/>
      <c r="AT71" s="300"/>
      <c r="AU71" s="300"/>
      <c r="AV71" s="300"/>
      <c r="AW71" s="300"/>
      <c r="AX71" s="300"/>
      <c r="AY71" s="817"/>
      <c r="AZ71" s="299"/>
      <c r="BA71" s="300"/>
      <c r="BB71" s="300"/>
      <c r="BC71" s="300"/>
      <c r="BD71" s="300"/>
      <c r="BE71" s="300"/>
      <c r="BF71" s="300"/>
      <c r="BG71" s="300"/>
      <c r="BH71" s="300"/>
      <c r="BI71" s="817"/>
      <c r="BJ71" s="299"/>
      <c r="BK71" s="300"/>
      <c r="BL71" s="300"/>
      <c r="BM71" s="300"/>
      <c r="BN71" s="300"/>
      <c r="BO71" s="300"/>
      <c r="BP71" s="300"/>
      <c r="BQ71" s="300"/>
      <c r="BR71" s="300"/>
      <c r="BS71" s="817"/>
      <c r="BT71" s="299"/>
      <c r="BU71" s="300"/>
      <c r="BV71" s="300"/>
      <c r="BW71" s="300"/>
      <c r="BX71" s="300"/>
      <c r="BY71" s="300"/>
      <c r="BZ71" s="300"/>
      <c r="CA71" s="300"/>
      <c r="CB71" s="300"/>
      <c r="CC71" s="817"/>
      <c r="CD71" s="299"/>
      <c r="CE71" s="300"/>
      <c r="CF71" s="300"/>
      <c r="CG71" s="300"/>
      <c r="CH71" s="300"/>
      <c r="CI71" s="300"/>
      <c r="CJ71" s="300"/>
      <c r="CK71" s="300"/>
      <c r="CL71" s="300"/>
      <c r="CM71" s="817"/>
      <c r="CN71" s="299"/>
      <c r="CO71" s="300"/>
      <c r="CP71" s="300"/>
      <c r="CQ71" s="300"/>
      <c r="CR71" s="300"/>
      <c r="CS71" s="300"/>
      <c r="CT71" s="300"/>
      <c r="CU71" s="300"/>
      <c r="CV71" s="300"/>
      <c r="CW71" s="817"/>
      <c r="CX71" s="299"/>
      <c r="CY71" s="300"/>
      <c r="CZ71" s="300"/>
      <c r="DA71" s="300"/>
      <c r="DB71" s="300"/>
      <c r="DC71" s="300"/>
      <c r="DD71" s="300"/>
      <c r="DE71" s="300"/>
      <c r="DF71" s="300"/>
      <c r="DG71" s="817"/>
      <c r="DH71" s="299"/>
      <c r="DI71" s="300"/>
      <c r="DJ71" s="300"/>
      <c r="DK71" s="300"/>
      <c r="DL71" s="300"/>
      <c r="DM71" s="300"/>
      <c r="DN71" s="300"/>
      <c r="DO71" s="300"/>
      <c r="DP71" s="300"/>
      <c r="DQ71" s="817"/>
      <c r="DR71" s="299"/>
      <c r="DS71" s="300"/>
      <c r="DT71" s="300"/>
      <c r="DU71" s="300"/>
      <c r="DV71" s="300"/>
      <c r="DW71" s="300"/>
      <c r="DX71" s="300"/>
      <c r="DY71" s="300"/>
      <c r="DZ71" s="300"/>
      <c r="EA71" s="817"/>
      <c r="EB71" s="299"/>
      <c r="EC71" s="300"/>
      <c r="ED71" s="300"/>
      <c r="EE71" s="300"/>
      <c r="EF71" s="300"/>
      <c r="EG71" s="300"/>
      <c r="EH71" s="300"/>
      <c r="EI71" s="300"/>
      <c r="EJ71" s="300"/>
      <c r="EK71" s="817"/>
    </row>
    <row r="72" spans="1:141" s="139" customFormat="1" ht="36">
      <c r="A72" s="802">
        <f>Summary!A72</f>
        <v>0</v>
      </c>
      <c r="B72" s="815">
        <f>Summary!B72</f>
        <v>0</v>
      </c>
      <c r="C72" s="813" t="str">
        <f>Summary!C72</f>
        <v>4.3.1</v>
      </c>
      <c r="D72" s="816" t="str">
        <f>Summary!D72</f>
        <v>500 - Drainage and Service Ducts</v>
      </c>
      <c r="E72" s="796" t="str">
        <f>Summary!E72</f>
        <v>Gullies</v>
      </c>
      <c r="F72" s="796">
        <f>Summary!F72</f>
        <v>0</v>
      </c>
      <c r="G72" s="787">
        <f>Summary!G72</f>
        <v>0</v>
      </c>
      <c r="H72" s="299"/>
      <c r="I72" s="300"/>
      <c r="J72" s="300"/>
      <c r="K72" s="300"/>
      <c r="L72" s="300"/>
      <c r="M72" s="300"/>
      <c r="N72" s="300"/>
      <c r="O72" s="300"/>
      <c r="P72" s="300"/>
      <c r="Q72" s="300"/>
      <c r="R72" s="300"/>
      <c r="S72" s="300"/>
      <c r="T72" s="797"/>
      <c r="U72" s="531"/>
      <c r="V72" s="299"/>
      <c r="W72" s="300"/>
      <c r="X72" s="300"/>
      <c r="Y72" s="300"/>
      <c r="Z72" s="300"/>
      <c r="AA72" s="300"/>
      <c r="AB72" s="300"/>
      <c r="AC72" s="300"/>
      <c r="AD72" s="300"/>
      <c r="AE72" s="817"/>
      <c r="AF72" s="299"/>
      <c r="AG72" s="300"/>
      <c r="AH72" s="300"/>
      <c r="AI72" s="300"/>
      <c r="AJ72" s="300"/>
      <c r="AK72" s="300"/>
      <c r="AL72" s="300"/>
      <c r="AM72" s="300"/>
      <c r="AN72" s="300"/>
      <c r="AO72" s="817"/>
      <c r="AP72" s="299"/>
      <c r="AQ72" s="300"/>
      <c r="AR72" s="300"/>
      <c r="AS72" s="300"/>
      <c r="AT72" s="300"/>
      <c r="AU72" s="300"/>
      <c r="AV72" s="300"/>
      <c r="AW72" s="300"/>
      <c r="AX72" s="300"/>
      <c r="AY72" s="817"/>
      <c r="AZ72" s="299"/>
      <c r="BA72" s="300"/>
      <c r="BB72" s="300"/>
      <c r="BC72" s="300"/>
      <c r="BD72" s="300"/>
      <c r="BE72" s="300"/>
      <c r="BF72" s="300"/>
      <c r="BG72" s="300"/>
      <c r="BH72" s="300"/>
      <c r="BI72" s="817"/>
      <c r="BJ72" s="299"/>
      <c r="BK72" s="300"/>
      <c r="BL72" s="300"/>
      <c r="BM72" s="300"/>
      <c r="BN72" s="300"/>
      <c r="BO72" s="300"/>
      <c r="BP72" s="300"/>
      <c r="BQ72" s="300"/>
      <c r="BR72" s="300"/>
      <c r="BS72" s="817"/>
      <c r="BT72" s="299"/>
      <c r="BU72" s="300"/>
      <c r="BV72" s="300"/>
      <c r="BW72" s="300"/>
      <c r="BX72" s="300"/>
      <c r="BY72" s="300"/>
      <c r="BZ72" s="300"/>
      <c r="CA72" s="300"/>
      <c r="CB72" s="300"/>
      <c r="CC72" s="817"/>
      <c r="CD72" s="299"/>
      <c r="CE72" s="300"/>
      <c r="CF72" s="300"/>
      <c r="CG72" s="300"/>
      <c r="CH72" s="300"/>
      <c r="CI72" s="300"/>
      <c r="CJ72" s="300"/>
      <c r="CK72" s="300"/>
      <c r="CL72" s="300"/>
      <c r="CM72" s="817"/>
      <c r="CN72" s="299"/>
      <c r="CO72" s="300"/>
      <c r="CP72" s="300"/>
      <c r="CQ72" s="300"/>
      <c r="CR72" s="300"/>
      <c r="CS72" s="300"/>
      <c r="CT72" s="300"/>
      <c r="CU72" s="300"/>
      <c r="CV72" s="300"/>
      <c r="CW72" s="817"/>
      <c r="CX72" s="299"/>
      <c r="CY72" s="300"/>
      <c r="CZ72" s="300"/>
      <c r="DA72" s="300"/>
      <c r="DB72" s="300"/>
      <c r="DC72" s="300"/>
      <c r="DD72" s="300"/>
      <c r="DE72" s="300"/>
      <c r="DF72" s="300"/>
      <c r="DG72" s="817"/>
      <c r="DH72" s="299"/>
      <c r="DI72" s="300"/>
      <c r="DJ72" s="300"/>
      <c r="DK72" s="300"/>
      <c r="DL72" s="300"/>
      <c r="DM72" s="300"/>
      <c r="DN72" s="300"/>
      <c r="DO72" s="300"/>
      <c r="DP72" s="300"/>
      <c r="DQ72" s="817"/>
      <c r="DR72" s="299"/>
      <c r="DS72" s="300"/>
      <c r="DT72" s="300"/>
      <c r="DU72" s="300"/>
      <c r="DV72" s="300"/>
      <c r="DW72" s="300"/>
      <c r="DX72" s="300"/>
      <c r="DY72" s="300"/>
      <c r="DZ72" s="300"/>
      <c r="EA72" s="817"/>
      <c r="EB72" s="299"/>
      <c r="EC72" s="300"/>
      <c r="ED72" s="300"/>
      <c r="EE72" s="300"/>
      <c r="EF72" s="300"/>
      <c r="EG72" s="300"/>
      <c r="EH72" s="300"/>
      <c r="EI72" s="300"/>
      <c r="EJ72" s="300"/>
      <c r="EK72" s="817"/>
    </row>
    <row r="73" spans="1:141" ht="36">
      <c r="A73" s="359">
        <f>Summary!A73</f>
        <v>0</v>
      </c>
      <c r="B73" s="378">
        <f>Summary!B73</f>
        <v>0</v>
      </c>
      <c r="C73" s="379" t="str">
        <f>Summary!C73</f>
        <v>4.3.1.1</v>
      </c>
      <c r="D73" s="380">
        <f>Summary!D73</f>
        <v>0</v>
      </c>
      <c r="E73" s="381">
        <f>Summary!E73</f>
        <v>0</v>
      </c>
      <c r="F73" s="382" t="str">
        <f>Summary!F73</f>
        <v>Gully Emptying, including clearing aprons, covers and obstructions</v>
      </c>
      <c r="G73" s="375">
        <f>Summary!G73</f>
        <v>0</v>
      </c>
      <c r="H73" s="540">
        <f t="shared" si="41"/>
        <v>0</v>
      </c>
      <c r="I73" s="541">
        <f t="shared" si="42"/>
        <v>0</v>
      </c>
      <c r="J73" s="541">
        <f t="shared" si="43"/>
        <v>0</v>
      </c>
      <c r="K73" s="541">
        <f t="shared" si="44"/>
        <v>0</v>
      </c>
      <c r="L73" s="541">
        <f t="shared" si="45"/>
        <v>0</v>
      </c>
      <c r="M73" s="541">
        <f t="shared" si="46"/>
        <v>0</v>
      </c>
      <c r="N73" s="541">
        <f t="shared" si="47"/>
        <v>0</v>
      </c>
      <c r="O73" s="541">
        <f t="shared" si="48"/>
        <v>0</v>
      </c>
      <c r="P73" s="541">
        <f t="shared" si="49"/>
        <v>0</v>
      </c>
      <c r="Q73" s="541">
        <f t="shared" si="50"/>
        <v>0</v>
      </c>
      <c r="R73" s="541">
        <f t="shared" si="51"/>
        <v>0</v>
      </c>
      <c r="S73" s="541">
        <f t="shared" si="52"/>
        <v>0</v>
      </c>
      <c r="T73" s="542">
        <f t="shared" si="53"/>
        <v>0</v>
      </c>
      <c r="U73" s="531"/>
      <c r="V73" s="543"/>
      <c r="W73" s="544"/>
      <c r="X73" s="544"/>
      <c r="Y73" s="544"/>
      <c r="Z73" s="544"/>
      <c r="AA73" s="544"/>
      <c r="AB73" s="544"/>
      <c r="AC73" s="544"/>
      <c r="AD73" s="544"/>
      <c r="AE73" s="657"/>
      <c r="AF73" s="543"/>
      <c r="AG73" s="544"/>
      <c r="AH73" s="544"/>
      <c r="AI73" s="544"/>
      <c r="AJ73" s="544"/>
      <c r="AK73" s="544"/>
      <c r="AL73" s="544"/>
      <c r="AM73" s="544"/>
      <c r="AN73" s="544"/>
      <c r="AO73" s="657"/>
      <c r="AP73" s="543"/>
      <c r="AQ73" s="544"/>
      <c r="AR73" s="544"/>
      <c r="AS73" s="544"/>
      <c r="AT73" s="544"/>
      <c r="AU73" s="544"/>
      <c r="AV73" s="544"/>
      <c r="AW73" s="544"/>
      <c r="AX73" s="544"/>
      <c r="AY73" s="657"/>
      <c r="AZ73" s="543"/>
      <c r="BA73" s="544"/>
      <c r="BB73" s="544"/>
      <c r="BC73" s="544"/>
      <c r="BD73" s="544"/>
      <c r="BE73" s="544"/>
      <c r="BF73" s="544"/>
      <c r="BG73" s="544"/>
      <c r="BH73" s="544"/>
      <c r="BI73" s="657"/>
      <c r="BJ73" s="543"/>
      <c r="BK73" s="544"/>
      <c r="BL73" s="544"/>
      <c r="BM73" s="544"/>
      <c r="BN73" s="544"/>
      <c r="BO73" s="544"/>
      <c r="BP73" s="544"/>
      <c r="BQ73" s="544"/>
      <c r="BR73" s="544"/>
      <c r="BS73" s="657"/>
      <c r="BT73" s="543"/>
      <c r="BU73" s="544"/>
      <c r="BV73" s="544"/>
      <c r="BW73" s="544"/>
      <c r="BX73" s="544"/>
      <c r="BY73" s="544"/>
      <c r="BZ73" s="544"/>
      <c r="CA73" s="544"/>
      <c r="CB73" s="544"/>
      <c r="CC73" s="657"/>
      <c r="CD73" s="543"/>
      <c r="CE73" s="544"/>
      <c r="CF73" s="544"/>
      <c r="CG73" s="544"/>
      <c r="CH73" s="544"/>
      <c r="CI73" s="544"/>
      <c r="CJ73" s="544"/>
      <c r="CK73" s="544"/>
      <c r="CL73" s="544"/>
      <c r="CM73" s="657"/>
      <c r="CN73" s="543"/>
      <c r="CO73" s="544"/>
      <c r="CP73" s="544"/>
      <c r="CQ73" s="544"/>
      <c r="CR73" s="544"/>
      <c r="CS73" s="544"/>
      <c r="CT73" s="544"/>
      <c r="CU73" s="544"/>
      <c r="CV73" s="544"/>
      <c r="CW73" s="657"/>
      <c r="CX73" s="543"/>
      <c r="CY73" s="544"/>
      <c r="CZ73" s="544"/>
      <c r="DA73" s="544"/>
      <c r="DB73" s="544"/>
      <c r="DC73" s="544"/>
      <c r="DD73" s="544"/>
      <c r="DE73" s="544"/>
      <c r="DF73" s="544"/>
      <c r="DG73" s="657"/>
      <c r="DH73" s="543"/>
      <c r="DI73" s="544"/>
      <c r="DJ73" s="544"/>
      <c r="DK73" s="544"/>
      <c r="DL73" s="544"/>
      <c r="DM73" s="544"/>
      <c r="DN73" s="544"/>
      <c r="DO73" s="544"/>
      <c r="DP73" s="544"/>
      <c r="DQ73" s="657"/>
      <c r="DR73" s="543"/>
      <c r="DS73" s="544"/>
      <c r="DT73" s="544"/>
      <c r="DU73" s="544"/>
      <c r="DV73" s="544"/>
      <c r="DW73" s="544"/>
      <c r="DX73" s="544"/>
      <c r="DY73" s="544"/>
      <c r="DZ73" s="544"/>
      <c r="EA73" s="657"/>
      <c r="EB73" s="543"/>
      <c r="EC73" s="544"/>
      <c r="ED73" s="544"/>
      <c r="EE73" s="544"/>
      <c r="EF73" s="544"/>
      <c r="EG73" s="544"/>
      <c r="EH73" s="544"/>
      <c r="EI73" s="544"/>
      <c r="EJ73" s="544"/>
      <c r="EK73" s="657"/>
    </row>
    <row r="74" spans="1:141" ht="20.25">
      <c r="A74" s="359">
        <f>Summary!A74</f>
        <v>0</v>
      </c>
      <c r="B74" s="378">
        <f>Summary!B74</f>
        <v>0</v>
      </c>
      <c r="C74" s="379" t="str">
        <f>Summary!C74</f>
        <v>4.3.1.2</v>
      </c>
      <c r="D74" s="380">
        <f>Summary!D74</f>
        <v>0</v>
      </c>
      <c r="E74" s="381">
        <f>Summary!E74</f>
        <v>0</v>
      </c>
      <c r="F74" s="382" t="str">
        <f>Summary!F74</f>
        <v>Clear gully aprons, covers and obstructions</v>
      </c>
      <c r="G74" s="375">
        <f>Summary!G74</f>
        <v>0</v>
      </c>
      <c r="H74" s="540">
        <f t="shared" si="41"/>
        <v>0</v>
      </c>
      <c r="I74" s="541">
        <f t="shared" si="42"/>
        <v>0</v>
      </c>
      <c r="J74" s="541">
        <f t="shared" si="43"/>
        <v>0</v>
      </c>
      <c r="K74" s="541">
        <f t="shared" si="44"/>
        <v>0</v>
      </c>
      <c r="L74" s="541">
        <f t="shared" si="45"/>
        <v>0</v>
      </c>
      <c r="M74" s="541">
        <f t="shared" si="46"/>
        <v>0</v>
      </c>
      <c r="N74" s="541">
        <f t="shared" si="47"/>
        <v>0</v>
      </c>
      <c r="O74" s="541">
        <f t="shared" si="48"/>
        <v>0</v>
      </c>
      <c r="P74" s="541">
        <f t="shared" si="49"/>
        <v>0</v>
      </c>
      <c r="Q74" s="541">
        <f t="shared" si="50"/>
        <v>0</v>
      </c>
      <c r="R74" s="541">
        <f t="shared" si="51"/>
        <v>0</v>
      </c>
      <c r="S74" s="541">
        <f t="shared" si="52"/>
        <v>0</v>
      </c>
      <c r="T74" s="542">
        <f t="shared" si="53"/>
        <v>0</v>
      </c>
      <c r="U74" s="531"/>
      <c r="V74" s="543"/>
      <c r="W74" s="544"/>
      <c r="X74" s="544"/>
      <c r="Y74" s="544"/>
      <c r="Z74" s="544"/>
      <c r="AA74" s="544"/>
      <c r="AB74" s="544"/>
      <c r="AC74" s="544"/>
      <c r="AD74" s="544"/>
      <c r="AE74" s="657"/>
      <c r="AF74" s="543"/>
      <c r="AG74" s="544"/>
      <c r="AH74" s="544"/>
      <c r="AI74" s="544"/>
      <c r="AJ74" s="544"/>
      <c r="AK74" s="544"/>
      <c r="AL74" s="544"/>
      <c r="AM74" s="544"/>
      <c r="AN74" s="544"/>
      <c r="AO74" s="657"/>
      <c r="AP74" s="543"/>
      <c r="AQ74" s="544"/>
      <c r="AR74" s="544"/>
      <c r="AS74" s="544"/>
      <c r="AT74" s="544"/>
      <c r="AU74" s="544"/>
      <c r="AV74" s="544"/>
      <c r="AW74" s="544"/>
      <c r="AX74" s="544"/>
      <c r="AY74" s="657"/>
      <c r="AZ74" s="543"/>
      <c r="BA74" s="544"/>
      <c r="BB74" s="544"/>
      <c r="BC74" s="544"/>
      <c r="BD74" s="544"/>
      <c r="BE74" s="544"/>
      <c r="BF74" s="544"/>
      <c r="BG74" s="544"/>
      <c r="BH74" s="544"/>
      <c r="BI74" s="657"/>
      <c r="BJ74" s="543"/>
      <c r="BK74" s="544"/>
      <c r="BL74" s="544"/>
      <c r="BM74" s="544"/>
      <c r="BN74" s="544"/>
      <c r="BO74" s="544"/>
      <c r="BP74" s="544"/>
      <c r="BQ74" s="544"/>
      <c r="BR74" s="544"/>
      <c r="BS74" s="657"/>
      <c r="BT74" s="543"/>
      <c r="BU74" s="544"/>
      <c r="BV74" s="544"/>
      <c r="BW74" s="544"/>
      <c r="BX74" s="544"/>
      <c r="BY74" s="544"/>
      <c r="BZ74" s="544"/>
      <c r="CA74" s="544"/>
      <c r="CB74" s="544"/>
      <c r="CC74" s="657"/>
      <c r="CD74" s="543"/>
      <c r="CE74" s="544"/>
      <c r="CF74" s="544"/>
      <c r="CG74" s="544"/>
      <c r="CH74" s="544"/>
      <c r="CI74" s="544"/>
      <c r="CJ74" s="544"/>
      <c r="CK74" s="544"/>
      <c r="CL74" s="544"/>
      <c r="CM74" s="657"/>
      <c r="CN74" s="543"/>
      <c r="CO74" s="544"/>
      <c r="CP74" s="544"/>
      <c r="CQ74" s="544"/>
      <c r="CR74" s="544"/>
      <c r="CS74" s="544"/>
      <c r="CT74" s="544"/>
      <c r="CU74" s="544"/>
      <c r="CV74" s="544"/>
      <c r="CW74" s="657"/>
      <c r="CX74" s="543"/>
      <c r="CY74" s="544"/>
      <c r="CZ74" s="544"/>
      <c r="DA74" s="544"/>
      <c r="DB74" s="544"/>
      <c r="DC74" s="544"/>
      <c r="DD74" s="544"/>
      <c r="DE74" s="544"/>
      <c r="DF74" s="544"/>
      <c r="DG74" s="657"/>
      <c r="DH74" s="543"/>
      <c r="DI74" s="544"/>
      <c r="DJ74" s="544"/>
      <c r="DK74" s="544"/>
      <c r="DL74" s="544"/>
      <c r="DM74" s="544"/>
      <c r="DN74" s="544"/>
      <c r="DO74" s="544"/>
      <c r="DP74" s="544"/>
      <c r="DQ74" s="657"/>
      <c r="DR74" s="543"/>
      <c r="DS74" s="544"/>
      <c r="DT74" s="544"/>
      <c r="DU74" s="544"/>
      <c r="DV74" s="544"/>
      <c r="DW74" s="544"/>
      <c r="DX74" s="544"/>
      <c r="DY74" s="544"/>
      <c r="DZ74" s="544"/>
      <c r="EA74" s="657"/>
      <c r="EB74" s="543"/>
      <c r="EC74" s="544"/>
      <c r="ED74" s="544"/>
      <c r="EE74" s="544"/>
      <c r="EF74" s="544"/>
      <c r="EG74" s="544"/>
      <c r="EH74" s="544"/>
      <c r="EI74" s="544"/>
      <c r="EJ74" s="544"/>
      <c r="EK74" s="657"/>
    </row>
    <row r="75" spans="1:141" s="139" customFormat="1" ht="36">
      <c r="A75" s="802">
        <f>Summary!A75</f>
        <v>0</v>
      </c>
      <c r="B75" s="815">
        <f>Summary!B75</f>
        <v>0</v>
      </c>
      <c r="C75" s="813" t="str">
        <f>Summary!C75</f>
        <v>4.3.2</v>
      </c>
      <c r="D75" s="816" t="str">
        <f>Summary!D75</f>
        <v>500 - Drainage and Service Ducts</v>
      </c>
      <c r="E75" s="796" t="str">
        <f>Summary!E75</f>
        <v>Linear drainage systems</v>
      </c>
      <c r="F75" s="796">
        <f>Summary!F75</f>
        <v>0</v>
      </c>
      <c r="G75" s="787">
        <f>Summary!G75</f>
        <v>0</v>
      </c>
      <c r="H75" s="299"/>
      <c r="I75" s="300"/>
      <c r="J75" s="300"/>
      <c r="K75" s="300"/>
      <c r="L75" s="300"/>
      <c r="M75" s="300"/>
      <c r="N75" s="300"/>
      <c r="O75" s="300"/>
      <c r="P75" s="300"/>
      <c r="Q75" s="300"/>
      <c r="R75" s="300"/>
      <c r="S75" s="300"/>
      <c r="T75" s="797"/>
      <c r="U75" s="531"/>
      <c r="V75" s="299"/>
      <c r="W75" s="300"/>
      <c r="X75" s="300"/>
      <c r="Y75" s="300"/>
      <c r="Z75" s="300"/>
      <c r="AA75" s="300"/>
      <c r="AB75" s="300"/>
      <c r="AC75" s="300"/>
      <c r="AD75" s="300"/>
      <c r="AE75" s="817"/>
      <c r="AF75" s="299"/>
      <c r="AG75" s="300"/>
      <c r="AH75" s="300"/>
      <c r="AI75" s="300"/>
      <c r="AJ75" s="300"/>
      <c r="AK75" s="300"/>
      <c r="AL75" s="300"/>
      <c r="AM75" s="300"/>
      <c r="AN75" s="300"/>
      <c r="AO75" s="817"/>
      <c r="AP75" s="299"/>
      <c r="AQ75" s="300"/>
      <c r="AR75" s="300"/>
      <c r="AS75" s="300"/>
      <c r="AT75" s="300"/>
      <c r="AU75" s="300"/>
      <c r="AV75" s="300"/>
      <c r="AW75" s="300"/>
      <c r="AX75" s="300"/>
      <c r="AY75" s="817"/>
      <c r="AZ75" s="299"/>
      <c r="BA75" s="300"/>
      <c r="BB75" s="300"/>
      <c r="BC75" s="300"/>
      <c r="BD75" s="300"/>
      <c r="BE75" s="300"/>
      <c r="BF75" s="300"/>
      <c r="BG75" s="300"/>
      <c r="BH75" s="300"/>
      <c r="BI75" s="817"/>
      <c r="BJ75" s="299"/>
      <c r="BK75" s="300"/>
      <c r="BL75" s="300"/>
      <c r="BM75" s="300"/>
      <c r="BN75" s="300"/>
      <c r="BO75" s="300"/>
      <c r="BP75" s="300"/>
      <c r="BQ75" s="300"/>
      <c r="BR75" s="300"/>
      <c r="BS75" s="817"/>
      <c r="BT75" s="299"/>
      <c r="BU75" s="300"/>
      <c r="BV75" s="300"/>
      <c r="BW75" s="300"/>
      <c r="BX75" s="300"/>
      <c r="BY75" s="300"/>
      <c r="BZ75" s="300"/>
      <c r="CA75" s="300"/>
      <c r="CB75" s="300"/>
      <c r="CC75" s="817"/>
      <c r="CD75" s="299"/>
      <c r="CE75" s="300"/>
      <c r="CF75" s="300"/>
      <c r="CG75" s="300"/>
      <c r="CH75" s="300"/>
      <c r="CI75" s="300"/>
      <c r="CJ75" s="300"/>
      <c r="CK75" s="300"/>
      <c r="CL75" s="300"/>
      <c r="CM75" s="817"/>
      <c r="CN75" s="299"/>
      <c r="CO75" s="300"/>
      <c r="CP75" s="300"/>
      <c r="CQ75" s="300"/>
      <c r="CR75" s="300"/>
      <c r="CS75" s="300"/>
      <c r="CT75" s="300"/>
      <c r="CU75" s="300"/>
      <c r="CV75" s="300"/>
      <c r="CW75" s="817"/>
      <c r="CX75" s="299"/>
      <c r="CY75" s="300"/>
      <c r="CZ75" s="300"/>
      <c r="DA75" s="300"/>
      <c r="DB75" s="300"/>
      <c r="DC75" s="300"/>
      <c r="DD75" s="300"/>
      <c r="DE75" s="300"/>
      <c r="DF75" s="300"/>
      <c r="DG75" s="817"/>
      <c r="DH75" s="299"/>
      <c r="DI75" s="300"/>
      <c r="DJ75" s="300"/>
      <c r="DK75" s="300"/>
      <c r="DL75" s="300"/>
      <c r="DM75" s="300"/>
      <c r="DN75" s="300"/>
      <c r="DO75" s="300"/>
      <c r="DP75" s="300"/>
      <c r="DQ75" s="817"/>
      <c r="DR75" s="299"/>
      <c r="DS75" s="300"/>
      <c r="DT75" s="300"/>
      <c r="DU75" s="300"/>
      <c r="DV75" s="300"/>
      <c r="DW75" s="300"/>
      <c r="DX75" s="300"/>
      <c r="DY75" s="300"/>
      <c r="DZ75" s="300"/>
      <c r="EA75" s="817"/>
      <c r="EB75" s="299"/>
      <c r="EC75" s="300"/>
      <c r="ED75" s="300"/>
      <c r="EE75" s="300"/>
      <c r="EF75" s="300"/>
      <c r="EG75" s="300"/>
      <c r="EH75" s="300"/>
      <c r="EI75" s="300"/>
      <c r="EJ75" s="300"/>
      <c r="EK75" s="817"/>
    </row>
    <row r="76" spans="1:141" ht="36">
      <c r="A76" s="359">
        <f>Summary!A76</f>
        <v>0</v>
      </c>
      <c r="B76" s="378">
        <f>Summary!B76</f>
        <v>0</v>
      </c>
      <c r="C76" s="379" t="str">
        <f>Summary!C76</f>
        <v>4.3.2.1</v>
      </c>
      <c r="D76" s="380">
        <f>Summary!D76</f>
        <v>0</v>
      </c>
      <c r="E76" s="381">
        <f>Summary!E76</f>
        <v>0</v>
      </c>
      <c r="F76" s="382" t="str">
        <f>Summary!F76</f>
        <v>Clearing, rodding, low pressure / high volume jetting and proving Combined Kerb and Drainage System</v>
      </c>
      <c r="G76" s="375">
        <f>Summary!G76</f>
        <v>0</v>
      </c>
      <c r="H76" s="540">
        <f t="shared" si="41"/>
        <v>0</v>
      </c>
      <c r="I76" s="541">
        <f t="shared" si="42"/>
        <v>0</v>
      </c>
      <c r="J76" s="541">
        <f t="shared" si="43"/>
        <v>0</v>
      </c>
      <c r="K76" s="541">
        <f t="shared" si="44"/>
        <v>0</v>
      </c>
      <c r="L76" s="541">
        <f t="shared" si="45"/>
        <v>0</v>
      </c>
      <c r="M76" s="541">
        <f t="shared" si="46"/>
        <v>0</v>
      </c>
      <c r="N76" s="541">
        <f t="shared" si="47"/>
        <v>0</v>
      </c>
      <c r="O76" s="541">
        <f t="shared" si="48"/>
        <v>0</v>
      </c>
      <c r="P76" s="541">
        <f t="shared" si="49"/>
        <v>0</v>
      </c>
      <c r="Q76" s="541">
        <f t="shared" si="50"/>
        <v>0</v>
      </c>
      <c r="R76" s="541">
        <f t="shared" si="51"/>
        <v>0</v>
      </c>
      <c r="S76" s="541">
        <f t="shared" si="52"/>
        <v>0</v>
      </c>
      <c r="T76" s="542">
        <f t="shared" si="53"/>
        <v>0</v>
      </c>
      <c r="U76" s="531"/>
      <c r="V76" s="543"/>
      <c r="W76" s="544"/>
      <c r="X76" s="544"/>
      <c r="Y76" s="544"/>
      <c r="Z76" s="544"/>
      <c r="AA76" s="544"/>
      <c r="AB76" s="544"/>
      <c r="AC76" s="544"/>
      <c r="AD76" s="544"/>
      <c r="AE76" s="657"/>
      <c r="AF76" s="543"/>
      <c r="AG76" s="544"/>
      <c r="AH76" s="544"/>
      <c r="AI76" s="544"/>
      <c r="AJ76" s="544"/>
      <c r="AK76" s="544"/>
      <c r="AL76" s="544"/>
      <c r="AM76" s="544"/>
      <c r="AN76" s="544"/>
      <c r="AO76" s="657"/>
      <c r="AP76" s="543"/>
      <c r="AQ76" s="544"/>
      <c r="AR76" s="544"/>
      <c r="AS76" s="544"/>
      <c r="AT76" s="544"/>
      <c r="AU76" s="544"/>
      <c r="AV76" s="544"/>
      <c r="AW76" s="544"/>
      <c r="AX76" s="544"/>
      <c r="AY76" s="657"/>
      <c r="AZ76" s="543"/>
      <c r="BA76" s="544"/>
      <c r="BB76" s="544"/>
      <c r="BC76" s="544"/>
      <c r="BD76" s="544"/>
      <c r="BE76" s="544"/>
      <c r="BF76" s="544"/>
      <c r="BG76" s="544"/>
      <c r="BH76" s="544"/>
      <c r="BI76" s="657"/>
      <c r="BJ76" s="543"/>
      <c r="BK76" s="544"/>
      <c r="BL76" s="544"/>
      <c r="BM76" s="544"/>
      <c r="BN76" s="544"/>
      <c r="BO76" s="544"/>
      <c r="BP76" s="544"/>
      <c r="BQ76" s="544"/>
      <c r="BR76" s="544"/>
      <c r="BS76" s="657"/>
      <c r="BT76" s="543"/>
      <c r="BU76" s="544"/>
      <c r="BV76" s="544"/>
      <c r="BW76" s="544"/>
      <c r="BX76" s="544"/>
      <c r="BY76" s="544"/>
      <c r="BZ76" s="544"/>
      <c r="CA76" s="544"/>
      <c r="CB76" s="544"/>
      <c r="CC76" s="657"/>
      <c r="CD76" s="543"/>
      <c r="CE76" s="544"/>
      <c r="CF76" s="544"/>
      <c r="CG76" s="544"/>
      <c r="CH76" s="544"/>
      <c r="CI76" s="544"/>
      <c r="CJ76" s="544"/>
      <c r="CK76" s="544"/>
      <c r="CL76" s="544"/>
      <c r="CM76" s="657"/>
      <c r="CN76" s="543"/>
      <c r="CO76" s="544"/>
      <c r="CP76" s="544"/>
      <c r="CQ76" s="544"/>
      <c r="CR76" s="544"/>
      <c r="CS76" s="544"/>
      <c r="CT76" s="544"/>
      <c r="CU76" s="544"/>
      <c r="CV76" s="544"/>
      <c r="CW76" s="657"/>
      <c r="CX76" s="543"/>
      <c r="CY76" s="544"/>
      <c r="CZ76" s="544"/>
      <c r="DA76" s="544"/>
      <c r="DB76" s="544"/>
      <c r="DC76" s="544"/>
      <c r="DD76" s="544"/>
      <c r="DE76" s="544"/>
      <c r="DF76" s="544"/>
      <c r="DG76" s="657"/>
      <c r="DH76" s="543"/>
      <c r="DI76" s="544"/>
      <c r="DJ76" s="544"/>
      <c r="DK76" s="544"/>
      <c r="DL76" s="544"/>
      <c r="DM76" s="544"/>
      <c r="DN76" s="544"/>
      <c r="DO76" s="544"/>
      <c r="DP76" s="544"/>
      <c r="DQ76" s="657"/>
      <c r="DR76" s="543"/>
      <c r="DS76" s="544"/>
      <c r="DT76" s="544"/>
      <c r="DU76" s="544"/>
      <c r="DV76" s="544"/>
      <c r="DW76" s="544"/>
      <c r="DX76" s="544"/>
      <c r="DY76" s="544"/>
      <c r="DZ76" s="544"/>
      <c r="EA76" s="657"/>
      <c r="EB76" s="543"/>
      <c r="EC76" s="544"/>
      <c r="ED76" s="544"/>
      <c r="EE76" s="544"/>
      <c r="EF76" s="544"/>
      <c r="EG76" s="544"/>
      <c r="EH76" s="544"/>
      <c r="EI76" s="544"/>
      <c r="EJ76" s="544"/>
      <c r="EK76" s="657"/>
    </row>
    <row r="77" spans="1:141" ht="36">
      <c r="A77" s="359">
        <f>Summary!A77</f>
        <v>0</v>
      </c>
      <c r="B77" s="378">
        <f>Summary!B77</f>
        <v>0</v>
      </c>
      <c r="C77" s="379" t="str">
        <f>Summary!C77</f>
        <v>4.3.2.2</v>
      </c>
      <c r="D77" s="380">
        <f>Summary!D77</f>
        <v>0</v>
      </c>
      <c r="E77" s="381">
        <f>Summary!E77</f>
        <v>0</v>
      </c>
      <c r="F77" s="382" t="str">
        <f>Summary!F77</f>
        <v>Clearing, rodding, jetting and proving Linear Drainage Channels (slot drains)</v>
      </c>
      <c r="G77" s="375">
        <f>Summary!G77</f>
        <v>0</v>
      </c>
      <c r="H77" s="540">
        <f t="shared" si="41"/>
        <v>0</v>
      </c>
      <c r="I77" s="541">
        <f t="shared" si="42"/>
        <v>0</v>
      </c>
      <c r="J77" s="541">
        <f t="shared" si="43"/>
        <v>0</v>
      </c>
      <c r="K77" s="541">
        <f t="shared" si="44"/>
        <v>0</v>
      </c>
      <c r="L77" s="541">
        <f t="shared" si="45"/>
        <v>0</v>
      </c>
      <c r="M77" s="541">
        <f t="shared" si="46"/>
        <v>0</v>
      </c>
      <c r="N77" s="541">
        <f t="shared" si="47"/>
        <v>0</v>
      </c>
      <c r="O77" s="541">
        <f t="shared" si="48"/>
        <v>0</v>
      </c>
      <c r="P77" s="541">
        <f t="shared" si="49"/>
        <v>0</v>
      </c>
      <c r="Q77" s="541">
        <f t="shared" si="50"/>
        <v>0</v>
      </c>
      <c r="R77" s="541">
        <f t="shared" si="51"/>
        <v>0</v>
      </c>
      <c r="S77" s="541">
        <f t="shared" si="52"/>
        <v>0</v>
      </c>
      <c r="T77" s="542">
        <f t="shared" si="53"/>
        <v>0</v>
      </c>
      <c r="U77" s="531"/>
      <c r="V77" s="543"/>
      <c r="W77" s="544"/>
      <c r="X77" s="544"/>
      <c r="Y77" s="544"/>
      <c r="Z77" s="544"/>
      <c r="AA77" s="544"/>
      <c r="AB77" s="544"/>
      <c r="AC77" s="544"/>
      <c r="AD77" s="544"/>
      <c r="AE77" s="657"/>
      <c r="AF77" s="543"/>
      <c r="AG77" s="544"/>
      <c r="AH77" s="544"/>
      <c r="AI77" s="544"/>
      <c r="AJ77" s="544"/>
      <c r="AK77" s="544"/>
      <c r="AL77" s="544"/>
      <c r="AM77" s="544"/>
      <c r="AN77" s="544"/>
      <c r="AO77" s="657"/>
      <c r="AP77" s="543"/>
      <c r="AQ77" s="544"/>
      <c r="AR77" s="544"/>
      <c r="AS77" s="544"/>
      <c r="AT77" s="544"/>
      <c r="AU77" s="544"/>
      <c r="AV77" s="544"/>
      <c r="AW77" s="544"/>
      <c r="AX77" s="544"/>
      <c r="AY77" s="657"/>
      <c r="AZ77" s="543"/>
      <c r="BA77" s="544"/>
      <c r="BB77" s="544"/>
      <c r="BC77" s="544"/>
      <c r="BD77" s="544"/>
      <c r="BE77" s="544"/>
      <c r="BF77" s="544"/>
      <c r="BG77" s="544"/>
      <c r="BH77" s="544"/>
      <c r="BI77" s="657"/>
      <c r="BJ77" s="543"/>
      <c r="BK77" s="544"/>
      <c r="BL77" s="544"/>
      <c r="BM77" s="544"/>
      <c r="BN77" s="544"/>
      <c r="BO77" s="544"/>
      <c r="BP77" s="544"/>
      <c r="BQ77" s="544"/>
      <c r="BR77" s="544"/>
      <c r="BS77" s="657"/>
      <c r="BT77" s="543"/>
      <c r="BU77" s="544"/>
      <c r="BV77" s="544"/>
      <c r="BW77" s="544"/>
      <c r="BX77" s="544"/>
      <c r="BY77" s="544"/>
      <c r="BZ77" s="544"/>
      <c r="CA77" s="544"/>
      <c r="CB77" s="544"/>
      <c r="CC77" s="657"/>
      <c r="CD77" s="543"/>
      <c r="CE77" s="544"/>
      <c r="CF77" s="544"/>
      <c r="CG77" s="544"/>
      <c r="CH77" s="544"/>
      <c r="CI77" s="544"/>
      <c r="CJ77" s="544"/>
      <c r="CK77" s="544"/>
      <c r="CL77" s="544"/>
      <c r="CM77" s="657"/>
      <c r="CN77" s="543"/>
      <c r="CO77" s="544"/>
      <c r="CP77" s="544"/>
      <c r="CQ77" s="544"/>
      <c r="CR77" s="544"/>
      <c r="CS77" s="544"/>
      <c r="CT77" s="544"/>
      <c r="CU77" s="544"/>
      <c r="CV77" s="544"/>
      <c r="CW77" s="657"/>
      <c r="CX77" s="543"/>
      <c r="CY77" s="544"/>
      <c r="CZ77" s="544"/>
      <c r="DA77" s="544"/>
      <c r="DB77" s="544"/>
      <c r="DC77" s="544"/>
      <c r="DD77" s="544"/>
      <c r="DE77" s="544"/>
      <c r="DF77" s="544"/>
      <c r="DG77" s="657"/>
      <c r="DH77" s="543"/>
      <c r="DI77" s="544"/>
      <c r="DJ77" s="544"/>
      <c r="DK77" s="544"/>
      <c r="DL77" s="544"/>
      <c r="DM77" s="544"/>
      <c r="DN77" s="544"/>
      <c r="DO77" s="544"/>
      <c r="DP77" s="544"/>
      <c r="DQ77" s="657"/>
      <c r="DR77" s="543"/>
      <c r="DS77" s="544"/>
      <c r="DT77" s="544"/>
      <c r="DU77" s="544"/>
      <c r="DV77" s="544"/>
      <c r="DW77" s="544"/>
      <c r="DX77" s="544"/>
      <c r="DY77" s="544"/>
      <c r="DZ77" s="544"/>
      <c r="EA77" s="657"/>
      <c r="EB77" s="543"/>
      <c r="EC77" s="544"/>
      <c r="ED77" s="544"/>
      <c r="EE77" s="544"/>
      <c r="EF77" s="544"/>
      <c r="EG77" s="544"/>
      <c r="EH77" s="544"/>
      <c r="EI77" s="544"/>
      <c r="EJ77" s="544"/>
      <c r="EK77" s="657"/>
    </row>
    <row r="78" spans="1:141" ht="36">
      <c r="A78" s="359">
        <f>Summary!A78</f>
        <v>0</v>
      </c>
      <c r="B78" s="378">
        <f>Summary!B78</f>
        <v>0</v>
      </c>
      <c r="C78" s="379" t="str">
        <f>Summary!C78</f>
        <v>4.3.2.3</v>
      </c>
      <c r="D78" s="380">
        <f>Summary!D78</f>
        <v>0</v>
      </c>
      <c r="E78" s="381">
        <f>Summary!E78</f>
        <v>0</v>
      </c>
      <c r="F78" s="382" t="str">
        <f>Summary!F78</f>
        <v>Remove debris, obstructions and sweep formed concrete drainage channel (concrete 'V' channel)</v>
      </c>
      <c r="G78" s="375">
        <f>Summary!G78</f>
        <v>0</v>
      </c>
      <c r="H78" s="540">
        <f t="shared" si="41"/>
        <v>0</v>
      </c>
      <c r="I78" s="541">
        <f t="shared" si="42"/>
        <v>0</v>
      </c>
      <c r="J78" s="541">
        <f t="shared" si="43"/>
        <v>0</v>
      </c>
      <c r="K78" s="541">
        <f t="shared" si="44"/>
        <v>0</v>
      </c>
      <c r="L78" s="541">
        <f t="shared" si="45"/>
        <v>0</v>
      </c>
      <c r="M78" s="541">
        <f t="shared" si="46"/>
        <v>0</v>
      </c>
      <c r="N78" s="541">
        <f t="shared" si="47"/>
        <v>0</v>
      </c>
      <c r="O78" s="541">
        <f t="shared" si="48"/>
        <v>0</v>
      </c>
      <c r="P78" s="541">
        <f t="shared" si="49"/>
        <v>0</v>
      </c>
      <c r="Q78" s="541">
        <f t="shared" si="50"/>
        <v>0</v>
      </c>
      <c r="R78" s="541">
        <f t="shared" si="51"/>
        <v>0</v>
      </c>
      <c r="S78" s="541">
        <f t="shared" si="52"/>
        <v>0</v>
      </c>
      <c r="T78" s="542">
        <f t="shared" si="53"/>
        <v>0</v>
      </c>
      <c r="U78" s="531"/>
      <c r="V78" s="543"/>
      <c r="W78" s="544"/>
      <c r="X78" s="544"/>
      <c r="Y78" s="544"/>
      <c r="Z78" s="544"/>
      <c r="AA78" s="544"/>
      <c r="AB78" s="544"/>
      <c r="AC78" s="544"/>
      <c r="AD78" s="544"/>
      <c r="AE78" s="657"/>
      <c r="AF78" s="543"/>
      <c r="AG78" s="544"/>
      <c r="AH78" s="544"/>
      <c r="AI78" s="544"/>
      <c r="AJ78" s="544"/>
      <c r="AK78" s="544"/>
      <c r="AL78" s="544"/>
      <c r="AM78" s="544"/>
      <c r="AN78" s="544"/>
      <c r="AO78" s="657"/>
      <c r="AP78" s="543"/>
      <c r="AQ78" s="544"/>
      <c r="AR78" s="544"/>
      <c r="AS78" s="544"/>
      <c r="AT78" s="544"/>
      <c r="AU78" s="544"/>
      <c r="AV78" s="544"/>
      <c r="AW78" s="544"/>
      <c r="AX78" s="544"/>
      <c r="AY78" s="657"/>
      <c r="AZ78" s="543"/>
      <c r="BA78" s="544"/>
      <c r="BB78" s="544"/>
      <c r="BC78" s="544"/>
      <c r="BD78" s="544"/>
      <c r="BE78" s="544"/>
      <c r="BF78" s="544"/>
      <c r="BG78" s="544"/>
      <c r="BH78" s="544"/>
      <c r="BI78" s="657"/>
      <c r="BJ78" s="543"/>
      <c r="BK78" s="544"/>
      <c r="BL78" s="544"/>
      <c r="BM78" s="544"/>
      <c r="BN78" s="544"/>
      <c r="BO78" s="544"/>
      <c r="BP78" s="544"/>
      <c r="BQ78" s="544"/>
      <c r="BR78" s="544"/>
      <c r="BS78" s="657"/>
      <c r="BT78" s="543"/>
      <c r="BU78" s="544"/>
      <c r="BV78" s="544"/>
      <c r="BW78" s="544"/>
      <c r="BX78" s="544"/>
      <c r="BY78" s="544"/>
      <c r="BZ78" s="544"/>
      <c r="CA78" s="544"/>
      <c r="CB78" s="544"/>
      <c r="CC78" s="657"/>
      <c r="CD78" s="543"/>
      <c r="CE78" s="544"/>
      <c r="CF78" s="544"/>
      <c r="CG78" s="544"/>
      <c r="CH78" s="544"/>
      <c r="CI78" s="544"/>
      <c r="CJ78" s="544"/>
      <c r="CK78" s="544"/>
      <c r="CL78" s="544"/>
      <c r="CM78" s="657"/>
      <c r="CN78" s="543"/>
      <c r="CO78" s="544"/>
      <c r="CP78" s="544"/>
      <c r="CQ78" s="544"/>
      <c r="CR78" s="544"/>
      <c r="CS78" s="544"/>
      <c r="CT78" s="544"/>
      <c r="CU78" s="544"/>
      <c r="CV78" s="544"/>
      <c r="CW78" s="657"/>
      <c r="CX78" s="543"/>
      <c r="CY78" s="544"/>
      <c r="CZ78" s="544"/>
      <c r="DA78" s="544"/>
      <c r="DB78" s="544"/>
      <c r="DC78" s="544"/>
      <c r="DD78" s="544"/>
      <c r="DE78" s="544"/>
      <c r="DF78" s="544"/>
      <c r="DG78" s="657"/>
      <c r="DH78" s="543"/>
      <c r="DI78" s="544"/>
      <c r="DJ78" s="544"/>
      <c r="DK78" s="544"/>
      <c r="DL78" s="544"/>
      <c r="DM78" s="544"/>
      <c r="DN78" s="544"/>
      <c r="DO78" s="544"/>
      <c r="DP78" s="544"/>
      <c r="DQ78" s="657"/>
      <c r="DR78" s="543"/>
      <c r="DS78" s="544"/>
      <c r="DT78" s="544"/>
      <c r="DU78" s="544"/>
      <c r="DV78" s="544"/>
      <c r="DW78" s="544"/>
      <c r="DX78" s="544"/>
      <c r="DY78" s="544"/>
      <c r="DZ78" s="544"/>
      <c r="EA78" s="657"/>
      <c r="EB78" s="543"/>
      <c r="EC78" s="544"/>
      <c r="ED78" s="544"/>
      <c r="EE78" s="544"/>
      <c r="EF78" s="544"/>
      <c r="EG78" s="544"/>
      <c r="EH78" s="544"/>
      <c r="EI78" s="544"/>
      <c r="EJ78" s="544"/>
      <c r="EK78" s="657"/>
    </row>
    <row r="79" spans="1:141" s="139" customFormat="1" ht="36">
      <c r="A79" s="802">
        <f>Summary!A79</f>
        <v>0</v>
      </c>
      <c r="B79" s="815">
        <f>Summary!B79</f>
        <v>0</v>
      </c>
      <c r="C79" s="813" t="str">
        <f>Summary!C79</f>
        <v>4.3.3</v>
      </c>
      <c r="D79" s="816" t="str">
        <f>Summary!D79</f>
        <v>500 - Drainage and Service Ducts</v>
      </c>
      <c r="E79" s="796" t="str">
        <f>Summary!E79</f>
        <v>Grips and counterfort drains</v>
      </c>
      <c r="F79" s="796">
        <f>Summary!F79</f>
        <v>0</v>
      </c>
      <c r="G79" s="787">
        <f>Summary!G79</f>
        <v>0</v>
      </c>
      <c r="H79" s="299"/>
      <c r="I79" s="300"/>
      <c r="J79" s="300"/>
      <c r="K79" s="300"/>
      <c r="L79" s="300"/>
      <c r="M79" s="300"/>
      <c r="N79" s="300"/>
      <c r="O79" s="300"/>
      <c r="P79" s="300"/>
      <c r="Q79" s="300"/>
      <c r="R79" s="300"/>
      <c r="S79" s="300"/>
      <c r="T79" s="797"/>
      <c r="U79" s="531"/>
      <c r="V79" s="299"/>
      <c r="W79" s="300"/>
      <c r="X79" s="300"/>
      <c r="Y79" s="300"/>
      <c r="Z79" s="300"/>
      <c r="AA79" s="300"/>
      <c r="AB79" s="300"/>
      <c r="AC79" s="300"/>
      <c r="AD79" s="300"/>
      <c r="AE79" s="817"/>
      <c r="AF79" s="299"/>
      <c r="AG79" s="300"/>
      <c r="AH79" s="300"/>
      <c r="AI79" s="300"/>
      <c r="AJ79" s="300"/>
      <c r="AK79" s="300"/>
      <c r="AL79" s="300"/>
      <c r="AM79" s="300"/>
      <c r="AN79" s="300"/>
      <c r="AO79" s="817"/>
      <c r="AP79" s="299"/>
      <c r="AQ79" s="300"/>
      <c r="AR79" s="300"/>
      <c r="AS79" s="300"/>
      <c r="AT79" s="300"/>
      <c r="AU79" s="300"/>
      <c r="AV79" s="300"/>
      <c r="AW79" s="300"/>
      <c r="AX79" s="300"/>
      <c r="AY79" s="817"/>
      <c r="AZ79" s="299"/>
      <c r="BA79" s="300"/>
      <c r="BB79" s="300"/>
      <c r="BC79" s="300"/>
      <c r="BD79" s="300"/>
      <c r="BE79" s="300"/>
      <c r="BF79" s="300"/>
      <c r="BG79" s="300"/>
      <c r="BH79" s="300"/>
      <c r="BI79" s="817"/>
      <c r="BJ79" s="299"/>
      <c r="BK79" s="300"/>
      <c r="BL79" s="300"/>
      <c r="BM79" s="300"/>
      <c r="BN79" s="300"/>
      <c r="BO79" s="300"/>
      <c r="BP79" s="300"/>
      <c r="BQ79" s="300"/>
      <c r="BR79" s="300"/>
      <c r="BS79" s="817"/>
      <c r="BT79" s="299"/>
      <c r="BU79" s="300"/>
      <c r="BV79" s="300"/>
      <c r="BW79" s="300"/>
      <c r="BX79" s="300"/>
      <c r="BY79" s="300"/>
      <c r="BZ79" s="300"/>
      <c r="CA79" s="300"/>
      <c r="CB79" s="300"/>
      <c r="CC79" s="817"/>
      <c r="CD79" s="299"/>
      <c r="CE79" s="300"/>
      <c r="CF79" s="300"/>
      <c r="CG79" s="300"/>
      <c r="CH79" s="300"/>
      <c r="CI79" s="300"/>
      <c r="CJ79" s="300"/>
      <c r="CK79" s="300"/>
      <c r="CL79" s="300"/>
      <c r="CM79" s="817"/>
      <c r="CN79" s="299"/>
      <c r="CO79" s="300"/>
      <c r="CP79" s="300"/>
      <c r="CQ79" s="300"/>
      <c r="CR79" s="300"/>
      <c r="CS79" s="300"/>
      <c r="CT79" s="300"/>
      <c r="CU79" s="300"/>
      <c r="CV79" s="300"/>
      <c r="CW79" s="817"/>
      <c r="CX79" s="299"/>
      <c r="CY79" s="300"/>
      <c r="CZ79" s="300"/>
      <c r="DA79" s="300"/>
      <c r="DB79" s="300"/>
      <c r="DC79" s="300"/>
      <c r="DD79" s="300"/>
      <c r="DE79" s="300"/>
      <c r="DF79" s="300"/>
      <c r="DG79" s="817"/>
      <c r="DH79" s="299"/>
      <c r="DI79" s="300"/>
      <c r="DJ79" s="300"/>
      <c r="DK79" s="300"/>
      <c r="DL79" s="300"/>
      <c r="DM79" s="300"/>
      <c r="DN79" s="300"/>
      <c r="DO79" s="300"/>
      <c r="DP79" s="300"/>
      <c r="DQ79" s="817"/>
      <c r="DR79" s="299"/>
      <c r="DS79" s="300"/>
      <c r="DT79" s="300"/>
      <c r="DU79" s="300"/>
      <c r="DV79" s="300"/>
      <c r="DW79" s="300"/>
      <c r="DX79" s="300"/>
      <c r="DY79" s="300"/>
      <c r="DZ79" s="300"/>
      <c r="EA79" s="817"/>
      <c r="EB79" s="299"/>
      <c r="EC79" s="300"/>
      <c r="ED79" s="300"/>
      <c r="EE79" s="300"/>
      <c r="EF79" s="300"/>
      <c r="EG79" s="300"/>
      <c r="EH79" s="300"/>
      <c r="EI79" s="300"/>
      <c r="EJ79" s="300"/>
      <c r="EK79" s="817"/>
    </row>
    <row r="80" spans="1:141" ht="54">
      <c r="A80" s="359">
        <f>Summary!A80</f>
        <v>0</v>
      </c>
      <c r="B80" s="378">
        <f>Summary!B80</f>
        <v>0</v>
      </c>
      <c r="C80" s="379" t="str">
        <f>Summary!C80</f>
        <v>4.3.3.1</v>
      </c>
      <c r="D80" s="380">
        <f>Summary!D80</f>
        <v>0</v>
      </c>
      <c r="E80" s="381">
        <f>Summary!E80</f>
        <v>0</v>
      </c>
      <c r="F80" s="382" t="str">
        <f>Summary!F80</f>
        <v xml:space="preserve">Clear weed/vegetation growth and debris, clear, recut drainage Grip inlet and non piped drainage Grip </v>
      </c>
      <c r="G80" s="375">
        <f>Summary!G80</f>
        <v>0</v>
      </c>
      <c r="H80" s="540">
        <f t="shared" si="41"/>
        <v>0</v>
      </c>
      <c r="I80" s="541">
        <f t="shared" si="42"/>
        <v>0</v>
      </c>
      <c r="J80" s="541">
        <f t="shared" si="43"/>
        <v>0</v>
      </c>
      <c r="K80" s="541">
        <f t="shared" si="44"/>
        <v>0</v>
      </c>
      <c r="L80" s="541">
        <f t="shared" si="45"/>
        <v>0</v>
      </c>
      <c r="M80" s="541">
        <f t="shared" si="46"/>
        <v>0</v>
      </c>
      <c r="N80" s="541">
        <f t="shared" si="47"/>
        <v>0</v>
      </c>
      <c r="O80" s="541">
        <f t="shared" si="48"/>
        <v>0</v>
      </c>
      <c r="P80" s="541">
        <f t="shared" si="49"/>
        <v>0</v>
      </c>
      <c r="Q80" s="541">
        <f t="shared" si="50"/>
        <v>0</v>
      </c>
      <c r="R80" s="541">
        <f t="shared" si="51"/>
        <v>0</v>
      </c>
      <c r="S80" s="541">
        <f t="shared" si="52"/>
        <v>0</v>
      </c>
      <c r="T80" s="542">
        <f t="shared" si="53"/>
        <v>0</v>
      </c>
      <c r="U80" s="531"/>
      <c r="V80" s="543"/>
      <c r="W80" s="544"/>
      <c r="X80" s="544"/>
      <c r="Y80" s="544"/>
      <c r="Z80" s="544"/>
      <c r="AA80" s="544"/>
      <c r="AB80" s="544"/>
      <c r="AC80" s="544"/>
      <c r="AD80" s="544"/>
      <c r="AE80" s="657"/>
      <c r="AF80" s="543"/>
      <c r="AG80" s="544"/>
      <c r="AH80" s="544"/>
      <c r="AI80" s="544"/>
      <c r="AJ80" s="544"/>
      <c r="AK80" s="544"/>
      <c r="AL80" s="544"/>
      <c r="AM80" s="544"/>
      <c r="AN80" s="544"/>
      <c r="AO80" s="657"/>
      <c r="AP80" s="543"/>
      <c r="AQ80" s="544"/>
      <c r="AR80" s="544"/>
      <c r="AS80" s="544"/>
      <c r="AT80" s="544"/>
      <c r="AU80" s="544"/>
      <c r="AV80" s="544"/>
      <c r="AW80" s="544"/>
      <c r="AX80" s="544"/>
      <c r="AY80" s="657"/>
      <c r="AZ80" s="543"/>
      <c r="BA80" s="544"/>
      <c r="BB80" s="544"/>
      <c r="BC80" s="544"/>
      <c r="BD80" s="544"/>
      <c r="BE80" s="544"/>
      <c r="BF80" s="544"/>
      <c r="BG80" s="544"/>
      <c r="BH80" s="544"/>
      <c r="BI80" s="657"/>
      <c r="BJ80" s="543"/>
      <c r="BK80" s="544"/>
      <c r="BL80" s="544"/>
      <c r="BM80" s="544"/>
      <c r="BN80" s="544"/>
      <c r="BO80" s="544"/>
      <c r="BP80" s="544"/>
      <c r="BQ80" s="544"/>
      <c r="BR80" s="544"/>
      <c r="BS80" s="657"/>
      <c r="BT80" s="543"/>
      <c r="BU80" s="544"/>
      <c r="BV80" s="544"/>
      <c r="BW80" s="544"/>
      <c r="BX80" s="544"/>
      <c r="BY80" s="544"/>
      <c r="BZ80" s="544"/>
      <c r="CA80" s="544"/>
      <c r="CB80" s="544"/>
      <c r="CC80" s="657"/>
      <c r="CD80" s="543"/>
      <c r="CE80" s="544"/>
      <c r="CF80" s="544"/>
      <c r="CG80" s="544"/>
      <c r="CH80" s="544"/>
      <c r="CI80" s="544"/>
      <c r="CJ80" s="544"/>
      <c r="CK80" s="544"/>
      <c r="CL80" s="544"/>
      <c r="CM80" s="657"/>
      <c r="CN80" s="543"/>
      <c r="CO80" s="544"/>
      <c r="CP80" s="544"/>
      <c r="CQ80" s="544"/>
      <c r="CR80" s="544"/>
      <c r="CS80" s="544"/>
      <c r="CT80" s="544"/>
      <c r="CU80" s="544"/>
      <c r="CV80" s="544"/>
      <c r="CW80" s="657"/>
      <c r="CX80" s="543"/>
      <c r="CY80" s="544"/>
      <c r="CZ80" s="544"/>
      <c r="DA80" s="544"/>
      <c r="DB80" s="544"/>
      <c r="DC80" s="544"/>
      <c r="DD80" s="544"/>
      <c r="DE80" s="544"/>
      <c r="DF80" s="544"/>
      <c r="DG80" s="657"/>
      <c r="DH80" s="543"/>
      <c r="DI80" s="544"/>
      <c r="DJ80" s="544"/>
      <c r="DK80" s="544"/>
      <c r="DL80" s="544"/>
      <c r="DM80" s="544"/>
      <c r="DN80" s="544"/>
      <c r="DO80" s="544"/>
      <c r="DP80" s="544"/>
      <c r="DQ80" s="657"/>
      <c r="DR80" s="543"/>
      <c r="DS80" s="544"/>
      <c r="DT80" s="544"/>
      <c r="DU80" s="544"/>
      <c r="DV80" s="544"/>
      <c r="DW80" s="544"/>
      <c r="DX80" s="544"/>
      <c r="DY80" s="544"/>
      <c r="DZ80" s="544"/>
      <c r="EA80" s="657"/>
      <c r="EB80" s="543"/>
      <c r="EC80" s="544"/>
      <c r="ED80" s="544"/>
      <c r="EE80" s="544"/>
      <c r="EF80" s="544"/>
      <c r="EG80" s="544"/>
      <c r="EH80" s="544"/>
      <c r="EI80" s="544"/>
      <c r="EJ80" s="544"/>
      <c r="EK80" s="657"/>
    </row>
    <row r="81" spans="1:141" ht="54">
      <c r="A81" s="359">
        <f>Summary!A81</f>
        <v>0</v>
      </c>
      <c r="B81" s="378">
        <f>Summary!B81</f>
        <v>0</v>
      </c>
      <c r="C81" s="379" t="str">
        <f>Summary!C81</f>
        <v>4.3.3.2</v>
      </c>
      <c r="D81" s="380">
        <f>Summary!D81</f>
        <v>0</v>
      </c>
      <c r="E81" s="381">
        <f>Summary!E81</f>
        <v>0</v>
      </c>
      <c r="F81" s="382" t="str">
        <f>Summary!F81</f>
        <v>Clear weed/vegetation growth and debris clearing, rodding, jetting and proving of drainage Grip inlet and piped drainage Grip</v>
      </c>
      <c r="G81" s="375">
        <f>Summary!G81</f>
        <v>0</v>
      </c>
      <c r="H81" s="540">
        <f t="shared" si="41"/>
        <v>0</v>
      </c>
      <c r="I81" s="541">
        <f t="shared" si="42"/>
        <v>0</v>
      </c>
      <c r="J81" s="541">
        <f t="shared" si="43"/>
        <v>0</v>
      </c>
      <c r="K81" s="541">
        <f t="shared" si="44"/>
        <v>0</v>
      </c>
      <c r="L81" s="541">
        <f t="shared" si="45"/>
        <v>0</v>
      </c>
      <c r="M81" s="541">
        <f t="shared" si="46"/>
        <v>0</v>
      </c>
      <c r="N81" s="541">
        <f t="shared" si="47"/>
        <v>0</v>
      </c>
      <c r="O81" s="541">
        <f t="shared" si="48"/>
        <v>0</v>
      </c>
      <c r="P81" s="541">
        <f t="shared" si="49"/>
        <v>0</v>
      </c>
      <c r="Q81" s="541">
        <f t="shared" si="50"/>
        <v>0</v>
      </c>
      <c r="R81" s="541">
        <f t="shared" si="51"/>
        <v>0</v>
      </c>
      <c r="S81" s="541">
        <f t="shared" si="52"/>
        <v>0</v>
      </c>
      <c r="T81" s="542">
        <f t="shared" si="53"/>
        <v>0</v>
      </c>
      <c r="U81" s="531"/>
      <c r="V81" s="543"/>
      <c r="W81" s="544"/>
      <c r="X81" s="544"/>
      <c r="Y81" s="544"/>
      <c r="Z81" s="544"/>
      <c r="AA81" s="544"/>
      <c r="AB81" s="544"/>
      <c r="AC81" s="544"/>
      <c r="AD81" s="544"/>
      <c r="AE81" s="657"/>
      <c r="AF81" s="543"/>
      <c r="AG81" s="544"/>
      <c r="AH81" s="544"/>
      <c r="AI81" s="544"/>
      <c r="AJ81" s="544"/>
      <c r="AK81" s="544"/>
      <c r="AL81" s="544"/>
      <c r="AM81" s="544"/>
      <c r="AN81" s="544"/>
      <c r="AO81" s="657"/>
      <c r="AP81" s="543"/>
      <c r="AQ81" s="544"/>
      <c r="AR81" s="544"/>
      <c r="AS81" s="544"/>
      <c r="AT81" s="544"/>
      <c r="AU81" s="544"/>
      <c r="AV81" s="544"/>
      <c r="AW81" s="544"/>
      <c r="AX81" s="544"/>
      <c r="AY81" s="657"/>
      <c r="AZ81" s="543"/>
      <c r="BA81" s="544"/>
      <c r="BB81" s="544"/>
      <c r="BC81" s="544"/>
      <c r="BD81" s="544"/>
      <c r="BE81" s="544"/>
      <c r="BF81" s="544"/>
      <c r="BG81" s="544"/>
      <c r="BH81" s="544"/>
      <c r="BI81" s="657"/>
      <c r="BJ81" s="543"/>
      <c r="BK81" s="544"/>
      <c r="BL81" s="544"/>
      <c r="BM81" s="544"/>
      <c r="BN81" s="544"/>
      <c r="BO81" s="544"/>
      <c r="BP81" s="544"/>
      <c r="BQ81" s="544"/>
      <c r="BR81" s="544"/>
      <c r="BS81" s="657"/>
      <c r="BT81" s="543"/>
      <c r="BU81" s="544"/>
      <c r="BV81" s="544"/>
      <c r="BW81" s="544"/>
      <c r="BX81" s="544"/>
      <c r="BY81" s="544"/>
      <c r="BZ81" s="544"/>
      <c r="CA81" s="544"/>
      <c r="CB81" s="544"/>
      <c r="CC81" s="657"/>
      <c r="CD81" s="543"/>
      <c r="CE81" s="544"/>
      <c r="CF81" s="544"/>
      <c r="CG81" s="544"/>
      <c r="CH81" s="544"/>
      <c r="CI81" s="544"/>
      <c r="CJ81" s="544"/>
      <c r="CK81" s="544"/>
      <c r="CL81" s="544"/>
      <c r="CM81" s="657"/>
      <c r="CN81" s="543"/>
      <c r="CO81" s="544"/>
      <c r="CP81" s="544"/>
      <c r="CQ81" s="544"/>
      <c r="CR81" s="544"/>
      <c r="CS81" s="544"/>
      <c r="CT81" s="544"/>
      <c r="CU81" s="544"/>
      <c r="CV81" s="544"/>
      <c r="CW81" s="657"/>
      <c r="CX81" s="543"/>
      <c r="CY81" s="544"/>
      <c r="CZ81" s="544"/>
      <c r="DA81" s="544"/>
      <c r="DB81" s="544"/>
      <c r="DC81" s="544"/>
      <c r="DD81" s="544"/>
      <c r="DE81" s="544"/>
      <c r="DF81" s="544"/>
      <c r="DG81" s="657"/>
      <c r="DH81" s="543"/>
      <c r="DI81" s="544"/>
      <c r="DJ81" s="544"/>
      <c r="DK81" s="544"/>
      <c r="DL81" s="544"/>
      <c r="DM81" s="544"/>
      <c r="DN81" s="544"/>
      <c r="DO81" s="544"/>
      <c r="DP81" s="544"/>
      <c r="DQ81" s="657"/>
      <c r="DR81" s="543"/>
      <c r="DS81" s="544"/>
      <c r="DT81" s="544"/>
      <c r="DU81" s="544"/>
      <c r="DV81" s="544"/>
      <c r="DW81" s="544"/>
      <c r="DX81" s="544"/>
      <c r="DY81" s="544"/>
      <c r="DZ81" s="544"/>
      <c r="EA81" s="657"/>
      <c r="EB81" s="543"/>
      <c r="EC81" s="544"/>
      <c r="ED81" s="544"/>
      <c r="EE81" s="544"/>
      <c r="EF81" s="544"/>
      <c r="EG81" s="544"/>
      <c r="EH81" s="544"/>
      <c r="EI81" s="544"/>
      <c r="EJ81" s="544"/>
      <c r="EK81" s="657"/>
    </row>
    <row r="82" spans="1:141" ht="36">
      <c r="A82" s="359">
        <f>Summary!A82</f>
        <v>0</v>
      </c>
      <c r="B82" s="378">
        <f>Summary!B82</f>
        <v>0</v>
      </c>
      <c r="C82" s="379" t="str">
        <f>Summary!C82</f>
        <v>4.3.3.3</v>
      </c>
      <c r="D82" s="380">
        <f>Summary!D82</f>
        <v>0</v>
      </c>
      <c r="E82" s="381">
        <f>Summary!E82</f>
        <v>0</v>
      </c>
      <c r="F82" s="382" t="str">
        <f>Summary!F82</f>
        <v>Clear weed/vegetation growth and debris, clear, recut Counterfort drains</v>
      </c>
      <c r="G82" s="375">
        <f>Summary!G82</f>
        <v>0</v>
      </c>
      <c r="H82" s="540">
        <f t="shared" si="41"/>
        <v>0</v>
      </c>
      <c r="I82" s="541">
        <f t="shared" si="42"/>
        <v>0</v>
      </c>
      <c r="J82" s="541">
        <f t="shared" si="43"/>
        <v>0</v>
      </c>
      <c r="K82" s="541">
        <f t="shared" si="44"/>
        <v>0</v>
      </c>
      <c r="L82" s="541">
        <f t="shared" si="45"/>
        <v>0</v>
      </c>
      <c r="M82" s="541">
        <f t="shared" si="46"/>
        <v>0</v>
      </c>
      <c r="N82" s="541">
        <f t="shared" si="47"/>
        <v>0</v>
      </c>
      <c r="O82" s="541">
        <f t="shared" si="48"/>
        <v>0</v>
      </c>
      <c r="P82" s="541">
        <f t="shared" si="49"/>
        <v>0</v>
      </c>
      <c r="Q82" s="541">
        <f t="shared" si="50"/>
        <v>0</v>
      </c>
      <c r="R82" s="541">
        <f t="shared" si="51"/>
        <v>0</v>
      </c>
      <c r="S82" s="541">
        <f t="shared" si="52"/>
        <v>0</v>
      </c>
      <c r="T82" s="542">
        <f t="shared" si="53"/>
        <v>0</v>
      </c>
      <c r="U82" s="531"/>
      <c r="V82" s="543"/>
      <c r="W82" s="544"/>
      <c r="X82" s="544"/>
      <c r="Y82" s="544"/>
      <c r="Z82" s="544"/>
      <c r="AA82" s="544"/>
      <c r="AB82" s="544"/>
      <c r="AC82" s="544"/>
      <c r="AD82" s="544"/>
      <c r="AE82" s="657"/>
      <c r="AF82" s="543"/>
      <c r="AG82" s="544"/>
      <c r="AH82" s="544"/>
      <c r="AI82" s="544"/>
      <c r="AJ82" s="544"/>
      <c r="AK82" s="544"/>
      <c r="AL82" s="544"/>
      <c r="AM82" s="544"/>
      <c r="AN82" s="544"/>
      <c r="AO82" s="657"/>
      <c r="AP82" s="543"/>
      <c r="AQ82" s="544"/>
      <c r="AR82" s="544"/>
      <c r="AS82" s="544"/>
      <c r="AT82" s="544"/>
      <c r="AU82" s="544"/>
      <c r="AV82" s="544"/>
      <c r="AW82" s="544"/>
      <c r="AX82" s="544"/>
      <c r="AY82" s="657"/>
      <c r="AZ82" s="543"/>
      <c r="BA82" s="544"/>
      <c r="BB82" s="544"/>
      <c r="BC82" s="544"/>
      <c r="BD82" s="544"/>
      <c r="BE82" s="544"/>
      <c r="BF82" s="544"/>
      <c r="BG82" s="544"/>
      <c r="BH82" s="544"/>
      <c r="BI82" s="657"/>
      <c r="BJ82" s="543"/>
      <c r="BK82" s="544"/>
      <c r="BL82" s="544"/>
      <c r="BM82" s="544"/>
      <c r="BN82" s="544"/>
      <c r="BO82" s="544"/>
      <c r="BP82" s="544"/>
      <c r="BQ82" s="544"/>
      <c r="BR82" s="544"/>
      <c r="BS82" s="657"/>
      <c r="BT82" s="543"/>
      <c r="BU82" s="544"/>
      <c r="BV82" s="544"/>
      <c r="BW82" s="544"/>
      <c r="BX82" s="544"/>
      <c r="BY82" s="544"/>
      <c r="BZ82" s="544"/>
      <c r="CA82" s="544"/>
      <c r="CB82" s="544"/>
      <c r="CC82" s="657"/>
      <c r="CD82" s="543"/>
      <c r="CE82" s="544"/>
      <c r="CF82" s="544"/>
      <c r="CG82" s="544"/>
      <c r="CH82" s="544"/>
      <c r="CI82" s="544"/>
      <c r="CJ82" s="544"/>
      <c r="CK82" s="544"/>
      <c r="CL82" s="544"/>
      <c r="CM82" s="657"/>
      <c r="CN82" s="543"/>
      <c r="CO82" s="544"/>
      <c r="CP82" s="544"/>
      <c r="CQ82" s="544"/>
      <c r="CR82" s="544"/>
      <c r="CS82" s="544"/>
      <c r="CT82" s="544"/>
      <c r="CU82" s="544"/>
      <c r="CV82" s="544"/>
      <c r="CW82" s="657"/>
      <c r="CX82" s="543"/>
      <c r="CY82" s="544"/>
      <c r="CZ82" s="544"/>
      <c r="DA82" s="544"/>
      <c r="DB82" s="544"/>
      <c r="DC82" s="544"/>
      <c r="DD82" s="544"/>
      <c r="DE82" s="544"/>
      <c r="DF82" s="544"/>
      <c r="DG82" s="657"/>
      <c r="DH82" s="543"/>
      <c r="DI82" s="544"/>
      <c r="DJ82" s="544"/>
      <c r="DK82" s="544"/>
      <c r="DL82" s="544"/>
      <c r="DM82" s="544"/>
      <c r="DN82" s="544"/>
      <c r="DO82" s="544"/>
      <c r="DP82" s="544"/>
      <c r="DQ82" s="657"/>
      <c r="DR82" s="543"/>
      <c r="DS82" s="544"/>
      <c r="DT82" s="544"/>
      <c r="DU82" s="544"/>
      <c r="DV82" s="544"/>
      <c r="DW82" s="544"/>
      <c r="DX82" s="544"/>
      <c r="DY82" s="544"/>
      <c r="DZ82" s="544"/>
      <c r="EA82" s="657"/>
      <c r="EB82" s="543"/>
      <c r="EC82" s="544"/>
      <c r="ED82" s="544"/>
      <c r="EE82" s="544"/>
      <c r="EF82" s="544"/>
      <c r="EG82" s="544"/>
      <c r="EH82" s="544"/>
      <c r="EI82" s="544"/>
      <c r="EJ82" s="544"/>
      <c r="EK82" s="657"/>
    </row>
    <row r="83" spans="1:141" ht="36">
      <c r="A83" s="359">
        <f>Summary!A83</f>
        <v>0</v>
      </c>
      <c r="B83" s="378">
        <f>Summary!B83</f>
        <v>0</v>
      </c>
      <c r="C83" s="379" t="str">
        <f>Summary!C83</f>
        <v>4.3.4</v>
      </c>
      <c r="D83" s="380" t="str">
        <f>Summary!D83</f>
        <v>500 - Drainage and Service Ducts</v>
      </c>
      <c r="E83" s="381" t="str">
        <f>Summary!E83</f>
        <v>Catch Pits</v>
      </c>
      <c r="F83" s="382" t="str">
        <f>Summary!F83</f>
        <v>Clear weed / vegetation growth around frames, clear,  empty silt and debris from Catch Pits</v>
      </c>
      <c r="G83" s="375">
        <f>Summary!G83</f>
        <v>0</v>
      </c>
      <c r="H83" s="540">
        <f t="shared" si="41"/>
        <v>0</v>
      </c>
      <c r="I83" s="541">
        <f t="shared" si="42"/>
        <v>0</v>
      </c>
      <c r="J83" s="541">
        <f t="shared" si="43"/>
        <v>0</v>
      </c>
      <c r="K83" s="541">
        <f t="shared" si="44"/>
        <v>0</v>
      </c>
      <c r="L83" s="541">
        <f t="shared" si="45"/>
        <v>0</v>
      </c>
      <c r="M83" s="541">
        <f t="shared" si="46"/>
        <v>0</v>
      </c>
      <c r="N83" s="541">
        <f t="shared" si="47"/>
        <v>0</v>
      </c>
      <c r="O83" s="541">
        <f t="shared" si="48"/>
        <v>0</v>
      </c>
      <c r="P83" s="541">
        <f t="shared" si="49"/>
        <v>0</v>
      </c>
      <c r="Q83" s="541">
        <f t="shared" si="50"/>
        <v>0</v>
      </c>
      <c r="R83" s="541">
        <f t="shared" si="51"/>
        <v>0</v>
      </c>
      <c r="S83" s="541">
        <f t="shared" si="52"/>
        <v>0</v>
      </c>
      <c r="T83" s="542">
        <f t="shared" si="53"/>
        <v>0</v>
      </c>
      <c r="U83" s="531"/>
      <c r="V83" s="543"/>
      <c r="W83" s="544"/>
      <c r="X83" s="544"/>
      <c r="Y83" s="544"/>
      <c r="Z83" s="544"/>
      <c r="AA83" s="544"/>
      <c r="AB83" s="544"/>
      <c r="AC83" s="544"/>
      <c r="AD83" s="544"/>
      <c r="AE83" s="657"/>
      <c r="AF83" s="543"/>
      <c r="AG83" s="544"/>
      <c r="AH83" s="544"/>
      <c r="AI83" s="544"/>
      <c r="AJ83" s="544"/>
      <c r="AK83" s="544"/>
      <c r="AL83" s="544"/>
      <c r="AM83" s="544"/>
      <c r="AN83" s="544"/>
      <c r="AO83" s="657"/>
      <c r="AP83" s="543"/>
      <c r="AQ83" s="544"/>
      <c r="AR83" s="544"/>
      <c r="AS83" s="544"/>
      <c r="AT83" s="544"/>
      <c r="AU83" s="544"/>
      <c r="AV83" s="544"/>
      <c r="AW83" s="544"/>
      <c r="AX83" s="544"/>
      <c r="AY83" s="657"/>
      <c r="AZ83" s="543"/>
      <c r="BA83" s="544"/>
      <c r="BB83" s="544"/>
      <c r="BC83" s="544"/>
      <c r="BD83" s="544"/>
      <c r="BE83" s="544"/>
      <c r="BF83" s="544"/>
      <c r="BG83" s="544"/>
      <c r="BH83" s="544"/>
      <c r="BI83" s="657"/>
      <c r="BJ83" s="543"/>
      <c r="BK83" s="544"/>
      <c r="BL83" s="544"/>
      <c r="BM83" s="544"/>
      <c r="BN83" s="544"/>
      <c r="BO83" s="544"/>
      <c r="BP83" s="544"/>
      <c r="BQ83" s="544"/>
      <c r="BR83" s="544"/>
      <c r="BS83" s="657"/>
      <c r="BT83" s="543"/>
      <c r="BU83" s="544"/>
      <c r="BV83" s="544"/>
      <c r="BW83" s="544"/>
      <c r="BX83" s="544"/>
      <c r="BY83" s="544"/>
      <c r="BZ83" s="544"/>
      <c r="CA83" s="544"/>
      <c r="CB83" s="544"/>
      <c r="CC83" s="657"/>
      <c r="CD83" s="543"/>
      <c r="CE83" s="544"/>
      <c r="CF83" s="544"/>
      <c r="CG83" s="544"/>
      <c r="CH83" s="544"/>
      <c r="CI83" s="544"/>
      <c r="CJ83" s="544"/>
      <c r="CK83" s="544"/>
      <c r="CL83" s="544"/>
      <c r="CM83" s="657"/>
      <c r="CN83" s="543"/>
      <c r="CO83" s="544"/>
      <c r="CP83" s="544"/>
      <c r="CQ83" s="544"/>
      <c r="CR83" s="544"/>
      <c r="CS83" s="544"/>
      <c r="CT83" s="544"/>
      <c r="CU83" s="544"/>
      <c r="CV83" s="544"/>
      <c r="CW83" s="657"/>
      <c r="CX83" s="543"/>
      <c r="CY83" s="544"/>
      <c r="CZ83" s="544"/>
      <c r="DA83" s="544"/>
      <c r="DB83" s="544"/>
      <c r="DC83" s="544"/>
      <c r="DD83" s="544"/>
      <c r="DE83" s="544"/>
      <c r="DF83" s="544"/>
      <c r="DG83" s="657"/>
      <c r="DH83" s="543"/>
      <c r="DI83" s="544"/>
      <c r="DJ83" s="544"/>
      <c r="DK83" s="544"/>
      <c r="DL83" s="544"/>
      <c r="DM83" s="544"/>
      <c r="DN83" s="544"/>
      <c r="DO83" s="544"/>
      <c r="DP83" s="544"/>
      <c r="DQ83" s="657"/>
      <c r="DR83" s="543"/>
      <c r="DS83" s="544"/>
      <c r="DT83" s="544"/>
      <c r="DU83" s="544"/>
      <c r="DV83" s="544"/>
      <c r="DW83" s="544"/>
      <c r="DX83" s="544"/>
      <c r="DY83" s="544"/>
      <c r="DZ83" s="544"/>
      <c r="EA83" s="657"/>
      <c r="EB83" s="543"/>
      <c r="EC83" s="544"/>
      <c r="ED83" s="544"/>
      <c r="EE83" s="544"/>
      <c r="EF83" s="544"/>
      <c r="EG83" s="544"/>
      <c r="EH83" s="544"/>
      <c r="EI83" s="544"/>
      <c r="EJ83" s="544"/>
      <c r="EK83" s="657"/>
    </row>
    <row r="84" spans="1:141" ht="72">
      <c r="A84" s="359">
        <f>Summary!A84</f>
        <v>0</v>
      </c>
      <c r="B84" s="378">
        <f>Summary!B84</f>
        <v>0</v>
      </c>
      <c r="C84" s="379" t="str">
        <f>Summary!C84</f>
        <v>4.3.5</v>
      </c>
      <c r="D84" s="380" t="str">
        <f>Summary!D84</f>
        <v>500 - Drainage and Service Ducts</v>
      </c>
      <c r="E84" s="381" t="str">
        <f>Summary!E84</f>
        <v>Ditches</v>
      </c>
      <c r="F84" s="382" t="str">
        <f>Summary!F84</f>
        <v>Clear ditches by removing all material that could impair operation (weed / vegetation growth, silt, debris/rubbish, or eroded banks where present that impede flow and impair operation)</v>
      </c>
      <c r="G84" s="375">
        <f>Summary!G84</f>
        <v>0</v>
      </c>
      <c r="H84" s="540">
        <f t="shared" si="41"/>
        <v>0</v>
      </c>
      <c r="I84" s="541">
        <f t="shared" si="42"/>
        <v>0</v>
      </c>
      <c r="J84" s="541">
        <f t="shared" si="43"/>
        <v>0</v>
      </c>
      <c r="K84" s="541">
        <f t="shared" si="44"/>
        <v>0</v>
      </c>
      <c r="L84" s="541">
        <f t="shared" si="45"/>
        <v>0</v>
      </c>
      <c r="M84" s="541">
        <f t="shared" si="46"/>
        <v>0</v>
      </c>
      <c r="N84" s="541">
        <f t="shared" si="47"/>
        <v>0</v>
      </c>
      <c r="O84" s="541">
        <f t="shared" si="48"/>
        <v>0</v>
      </c>
      <c r="P84" s="541">
        <f t="shared" si="49"/>
        <v>0</v>
      </c>
      <c r="Q84" s="541">
        <f t="shared" si="50"/>
        <v>0</v>
      </c>
      <c r="R84" s="541">
        <f t="shared" si="51"/>
        <v>0</v>
      </c>
      <c r="S84" s="541">
        <f t="shared" si="52"/>
        <v>0</v>
      </c>
      <c r="T84" s="542">
        <f t="shared" si="53"/>
        <v>0</v>
      </c>
      <c r="U84" s="531"/>
      <c r="V84" s="543"/>
      <c r="W84" s="544"/>
      <c r="X84" s="544"/>
      <c r="Y84" s="544"/>
      <c r="Z84" s="544"/>
      <c r="AA84" s="544"/>
      <c r="AB84" s="544"/>
      <c r="AC84" s="544"/>
      <c r="AD84" s="544"/>
      <c r="AE84" s="657"/>
      <c r="AF84" s="543"/>
      <c r="AG84" s="544"/>
      <c r="AH84" s="544"/>
      <c r="AI84" s="544"/>
      <c r="AJ84" s="544"/>
      <c r="AK84" s="544"/>
      <c r="AL84" s="544"/>
      <c r="AM84" s="544"/>
      <c r="AN84" s="544"/>
      <c r="AO84" s="657"/>
      <c r="AP84" s="543"/>
      <c r="AQ84" s="544"/>
      <c r="AR84" s="544"/>
      <c r="AS84" s="544"/>
      <c r="AT84" s="544"/>
      <c r="AU84" s="544"/>
      <c r="AV84" s="544"/>
      <c r="AW84" s="544"/>
      <c r="AX84" s="544"/>
      <c r="AY84" s="657"/>
      <c r="AZ84" s="543"/>
      <c r="BA84" s="544"/>
      <c r="BB84" s="544"/>
      <c r="BC84" s="544"/>
      <c r="BD84" s="544"/>
      <c r="BE84" s="544"/>
      <c r="BF84" s="544"/>
      <c r="BG84" s="544"/>
      <c r="BH84" s="544"/>
      <c r="BI84" s="657"/>
      <c r="BJ84" s="543"/>
      <c r="BK84" s="544"/>
      <c r="BL84" s="544"/>
      <c r="BM84" s="544"/>
      <c r="BN84" s="544"/>
      <c r="BO84" s="544"/>
      <c r="BP84" s="544"/>
      <c r="BQ84" s="544"/>
      <c r="BR84" s="544"/>
      <c r="BS84" s="657"/>
      <c r="BT84" s="543"/>
      <c r="BU84" s="544"/>
      <c r="BV84" s="544"/>
      <c r="BW84" s="544"/>
      <c r="BX84" s="544"/>
      <c r="BY84" s="544"/>
      <c r="BZ84" s="544"/>
      <c r="CA84" s="544"/>
      <c r="CB84" s="544"/>
      <c r="CC84" s="657"/>
      <c r="CD84" s="543"/>
      <c r="CE84" s="544"/>
      <c r="CF84" s="544"/>
      <c r="CG84" s="544"/>
      <c r="CH84" s="544"/>
      <c r="CI84" s="544"/>
      <c r="CJ84" s="544"/>
      <c r="CK84" s="544"/>
      <c r="CL84" s="544"/>
      <c r="CM84" s="657"/>
      <c r="CN84" s="543"/>
      <c r="CO84" s="544"/>
      <c r="CP84" s="544"/>
      <c r="CQ84" s="544"/>
      <c r="CR84" s="544"/>
      <c r="CS84" s="544"/>
      <c r="CT84" s="544"/>
      <c r="CU84" s="544"/>
      <c r="CV84" s="544"/>
      <c r="CW84" s="657"/>
      <c r="CX84" s="543"/>
      <c r="CY84" s="544"/>
      <c r="CZ84" s="544"/>
      <c r="DA84" s="544"/>
      <c r="DB84" s="544"/>
      <c r="DC84" s="544"/>
      <c r="DD84" s="544"/>
      <c r="DE84" s="544"/>
      <c r="DF84" s="544"/>
      <c r="DG84" s="657"/>
      <c r="DH84" s="543"/>
      <c r="DI84" s="544"/>
      <c r="DJ84" s="544"/>
      <c r="DK84" s="544"/>
      <c r="DL84" s="544"/>
      <c r="DM84" s="544"/>
      <c r="DN84" s="544"/>
      <c r="DO84" s="544"/>
      <c r="DP84" s="544"/>
      <c r="DQ84" s="657"/>
      <c r="DR84" s="543"/>
      <c r="DS84" s="544"/>
      <c r="DT84" s="544"/>
      <c r="DU84" s="544"/>
      <c r="DV84" s="544"/>
      <c r="DW84" s="544"/>
      <c r="DX84" s="544"/>
      <c r="DY84" s="544"/>
      <c r="DZ84" s="544"/>
      <c r="EA84" s="657"/>
      <c r="EB84" s="543"/>
      <c r="EC84" s="544"/>
      <c r="ED84" s="544"/>
      <c r="EE84" s="544"/>
      <c r="EF84" s="544"/>
      <c r="EG84" s="544"/>
      <c r="EH84" s="544"/>
      <c r="EI84" s="544"/>
      <c r="EJ84" s="544"/>
      <c r="EK84" s="657"/>
    </row>
    <row r="85" spans="1:141" ht="72">
      <c r="A85" s="359">
        <f>Summary!A85</f>
        <v>0</v>
      </c>
      <c r="B85" s="378">
        <f>Summary!B85</f>
        <v>0</v>
      </c>
      <c r="C85" s="379" t="str">
        <f>Summary!C85</f>
        <v>4.3.6</v>
      </c>
      <c r="D85" s="380" t="str">
        <f>Summary!D85</f>
        <v>500 - Drainage and Service Ducts</v>
      </c>
      <c r="E85" s="381" t="str">
        <f>Summary!E85</f>
        <v>Outfalls, including infiltration tanks/stilling basins and/or settlement ponds</v>
      </c>
      <c r="F85" s="382" t="str">
        <f>Summary!F85</f>
        <v>Clear outfalls by removing all material that could impair operation (Headwalls, Pipe outfall)</v>
      </c>
      <c r="G85" s="375">
        <f>Summary!G85</f>
        <v>0</v>
      </c>
      <c r="H85" s="540">
        <f t="shared" si="41"/>
        <v>0</v>
      </c>
      <c r="I85" s="541">
        <f t="shared" si="42"/>
        <v>0</v>
      </c>
      <c r="J85" s="541">
        <f t="shared" si="43"/>
        <v>0</v>
      </c>
      <c r="K85" s="541">
        <f t="shared" si="44"/>
        <v>0</v>
      </c>
      <c r="L85" s="541">
        <f t="shared" si="45"/>
        <v>0</v>
      </c>
      <c r="M85" s="541">
        <f t="shared" si="46"/>
        <v>0</v>
      </c>
      <c r="N85" s="541">
        <f t="shared" si="47"/>
        <v>0</v>
      </c>
      <c r="O85" s="541">
        <f t="shared" si="48"/>
        <v>0</v>
      </c>
      <c r="P85" s="541">
        <f t="shared" si="49"/>
        <v>0</v>
      </c>
      <c r="Q85" s="541">
        <f t="shared" si="50"/>
        <v>0</v>
      </c>
      <c r="R85" s="541">
        <f t="shared" si="51"/>
        <v>0</v>
      </c>
      <c r="S85" s="541">
        <f t="shared" si="52"/>
        <v>0</v>
      </c>
      <c r="T85" s="542">
        <f t="shared" si="53"/>
        <v>0</v>
      </c>
      <c r="U85" s="531"/>
      <c r="V85" s="543"/>
      <c r="W85" s="544"/>
      <c r="X85" s="544"/>
      <c r="Y85" s="544"/>
      <c r="Z85" s="544"/>
      <c r="AA85" s="544"/>
      <c r="AB85" s="544"/>
      <c r="AC85" s="544"/>
      <c r="AD85" s="544"/>
      <c r="AE85" s="657"/>
      <c r="AF85" s="543"/>
      <c r="AG85" s="544"/>
      <c r="AH85" s="544"/>
      <c r="AI85" s="544"/>
      <c r="AJ85" s="544"/>
      <c r="AK85" s="544"/>
      <c r="AL85" s="544"/>
      <c r="AM85" s="544"/>
      <c r="AN85" s="544"/>
      <c r="AO85" s="657"/>
      <c r="AP85" s="543"/>
      <c r="AQ85" s="544"/>
      <c r="AR85" s="544"/>
      <c r="AS85" s="544"/>
      <c r="AT85" s="544"/>
      <c r="AU85" s="544"/>
      <c r="AV85" s="544"/>
      <c r="AW85" s="544"/>
      <c r="AX85" s="544"/>
      <c r="AY85" s="657"/>
      <c r="AZ85" s="543"/>
      <c r="BA85" s="544"/>
      <c r="BB85" s="544"/>
      <c r="BC85" s="544"/>
      <c r="BD85" s="544"/>
      <c r="BE85" s="544"/>
      <c r="BF85" s="544"/>
      <c r="BG85" s="544"/>
      <c r="BH85" s="544"/>
      <c r="BI85" s="657"/>
      <c r="BJ85" s="543"/>
      <c r="BK85" s="544"/>
      <c r="BL85" s="544"/>
      <c r="BM85" s="544"/>
      <c r="BN85" s="544"/>
      <c r="BO85" s="544"/>
      <c r="BP85" s="544"/>
      <c r="BQ85" s="544"/>
      <c r="BR85" s="544"/>
      <c r="BS85" s="657"/>
      <c r="BT85" s="543"/>
      <c r="BU85" s="544"/>
      <c r="BV85" s="544"/>
      <c r="BW85" s="544"/>
      <c r="BX85" s="544"/>
      <c r="BY85" s="544"/>
      <c r="BZ85" s="544"/>
      <c r="CA85" s="544"/>
      <c r="CB85" s="544"/>
      <c r="CC85" s="657"/>
      <c r="CD85" s="543"/>
      <c r="CE85" s="544"/>
      <c r="CF85" s="544"/>
      <c r="CG85" s="544"/>
      <c r="CH85" s="544"/>
      <c r="CI85" s="544"/>
      <c r="CJ85" s="544"/>
      <c r="CK85" s="544"/>
      <c r="CL85" s="544"/>
      <c r="CM85" s="657"/>
      <c r="CN85" s="543"/>
      <c r="CO85" s="544"/>
      <c r="CP85" s="544"/>
      <c r="CQ85" s="544"/>
      <c r="CR85" s="544"/>
      <c r="CS85" s="544"/>
      <c r="CT85" s="544"/>
      <c r="CU85" s="544"/>
      <c r="CV85" s="544"/>
      <c r="CW85" s="657"/>
      <c r="CX85" s="543"/>
      <c r="CY85" s="544"/>
      <c r="CZ85" s="544"/>
      <c r="DA85" s="544"/>
      <c r="DB85" s="544"/>
      <c r="DC85" s="544"/>
      <c r="DD85" s="544"/>
      <c r="DE85" s="544"/>
      <c r="DF85" s="544"/>
      <c r="DG85" s="657"/>
      <c r="DH85" s="543"/>
      <c r="DI85" s="544"/>
      <c r="DJ85" s="544"/>
      <c r="DK85" s="544"/>
      <c r="DL85" s="544"/>
      <c r="DM85" s="544"/>
      <c r="DN85" s="544"/>
      <c r="DO85" s="544"/>
      <c r="DP85" s="544"/>
      <c r="DQ85" s="657"/>
      <c r="DR85" s="543"/>
      <c r="DS85" s="544"/>
      <c r="DT85" s="544"/>
      <c r="DU85" s="544"/>
      <c r="DV85" s="544"/>
      <c r="DW85" s="544"/>
      <c r="DX85" s="544"/>
      <c r="DY85" s="544"/>
      <c r="DZ85" s="544"/>
      <c r="EA85" s="657"/>
      <c r="EB85" s="543"/>
      <c r="EC85" s="544"/>
      <c r="ED85" s="544"/>
      <c r="EE85" s="544"/>
      <c r="EF85" s="544"/>
      <c r="EG85" s="544"/>
      <c r="EH85" s="544"/>
      <c r="EI85" s="544"/>
      <c r="EJ85" s="544"/>
      <c r="EK85" s="657"/>
    </row>
    <row r="86" spans="1:141" s="139" customFormat="1" ht="36">
      <c r="A86" s="359">
        <f>Summary!A86</f>
        <v>0</v>
      </c>
      <c r="B86" s="378">
        <f>Summary!B86</f>
        <v>0</v>
      </c>
      <c r="C86" s="379" t="str">
        <f>Summary!C86</f>
        <v>4.3.7</v>
      </c>
      <c r="D86" s="380" t="str">
        <f>Summary!D86</f>
        <v>500 - Drainage and Service Ducts</v>
      </c>
      <c r="E86" s="381" t="str">
        <f>Summary!E86</f>
        <v>Interceptors</v>
      </c>
      <c r="F86" s="382" t="str">
        <f>Summary!F86</f>
        <v>Clear weed / vegetation growth, around frames, clear, empty trapped material from Interceptors</v>
      </c>
      <c r="G86" s="375">
        <f>Summary!G86</f>
        <v>0</v>
      </c>
      <c r="H86" s="540">
        <f t="shared" si="41"/>
        <v>0</v>
      </c>
      <c r="I86" s="541">
        <f t="shared" si="42"/>
        <v>0</v>
      </c>
      <c r="J86" s="541">
        <f t="shared" si="43"/>
        <v>0</v>
      </c>
      <c r="K86" s="541">
        <f t="shared" si="44"/>
        <v>0</v>
      </c>
      <c r="L86" s="541">
        <f t="shared" si="45"/>
        <v>0</v>
      </c>
      <c r="M86" s="541">
        <f t="shared" si="46"/>
        <v>0</v>
      </c>
      <c r="N86" s="541">
        <f t="shared" si="47"/>
        <v>0</v>
      </c>
      <c r="O86" s="541">
        <f t="shared" si="48"/>
        <v>0</v>
      </c>
      <c r="P86" s="541">
        <f t="shared" si="49"/>
        <v>0</v>
      </c>
      <c r="Q86" s="541">
        <f t="shared" si="50"/>
        <v>0</v>
      </c>
      <c r="R86" s="541">
        <f t="shared" si="51"/>
        <v>0</v>
      </c>
      <c r="S86" s="541">
        <f t="shared" si="52"/>
        <v>0</v>
      </c>
      <c r="T86" s="542">
        <f t="shared" si="53"/>
        <v>0</v>
      </c>
      <c r="U86" s="531"/>
      <c r="V86" s="543"/>
      <c r="W86" s="544"/>
      <c r="X86" s="544"/>
      <c r="Y86" s="544"/>
      <c r="Z86" s="544"/>
      <c r="AA86" s="544"/>
      <c r="AB86" s="544"/>
      <c r="AC86" s="544"/>
      <c r="AD86" s="544"/>
      <c r="AE86" s="657"/>
      <c r="AF86" s="543"/>
      <c r="AG86" s="544"/>
      <c r="AH86" s="544"/>
      <c r="AI86" s="544"/>
      <c r="AJ86" s="544"/>
      <c r="AK86" s="544"/>
      <c r="AL86" s="544"/>
      <c r="AM86" s="544"/>
      <c r="AN86" s="544"/>
      <c r="AO86" s="657"/>
      <c r="AP86" s="543"/>
      <c r="AQ86" s="544"/>
      <c r="AR86" s="544"/>
      <c r="AS86" s="544"/>
      <c r="AT86" s="544"/>
      <c r="AU86" s="544"/>
      <c r="AV86" s="544"/>
      <c r="AW86" s="544"/>
      <c r="AX86" s="544"/>
      <c r="AY86" s="657"/>
      <c r="AZ86" s="543"/>
      <c r="BA86" s="544"/>
      <c r="BB86" s="544"/>
      <c r="BC86" s="544"/>
      <c r="BD86" s="544"/>
      <c r="BE86" s="544"/>
      <c r="BF86" s="544"/>
      <c r="BG86" s="544"/>
      <c r="BH86" s="544"/>
      <c r="BI86" s="657"/>
      <c r="BJ86" s="543"/>
      <c r="BK86" s="544"/>
      <c r="BL86" s="544"/>
      <c r="BM86" s="544"/>
      <c r="BN86" s="544"/>
      <c r="BO86" s="544"/>
      <c r="BP86" s="544"/>
      <c r="BQ86" s="544"/>
      <c r="BR86" s="544"/>
      <c r="BS86" s="657"/>
      <c r="BT86" s="543"/>
      <c r="BU86" s="544"/>
      <c r="BV86" s="544"/>
      <c r="BW86" s="544"/>
      <c r="BX86" s="544"/>
      <c r="BY86" s="544"/>
      <c r="BZ86" s="544"/>
      <c r="CA86" s="544"/>
      <c r="CB86" s="544"/>
      <c r="CC86" s="657"/>
      <c r="CD86" s="543"/>
      <c r="CE86" s="544"/>
      <c r="CF86" s="544"/>
      <c r="CG86" s="544"/>
      <c r="CH86" s="544"/>
      <c r="CI86" s="544"/>
      <c r="CJ86" s="544"/>
      <c r="CK86" s="544"/>
      <c r="CL86" s="544"/>
      <c r="CM86" s="657"/>
      <c r="CN86" s="543"/>
      <c r="CO86" s="544"/>
      <c r="CP86" s="544"/>
      <c r="CQ86" s="544"/>
      <c r="CR86" s="544"/>
      <c r="CS86" s="544"/>
      <c r="CT86" s="544"/>
      <c r="CU86" s="544"/>
      <c r="CV86" s="544"/>
      <c r="CW86" s="657"/>
      <c r="CX86" s="543"/>
      <c r="CY86" s="544"/>
      <c r="CZ86" s="544"/>
      <c r="DA86" s="544"/>
      <c r="DB86" s="544"/>
      <c r="DC86" s="544"/>
      <c r="DD86" s="544"/>
      <c r="DE86" s="544"/>
      <c r="DF86" s="544"/>
      <c r="DG86" s="657"/>
      <c r="DH86" s="543"/>
      <c r="DI86" s="544"/>
      <c r="DJ86" s="544"/>
      <c r="DK86" s="544"/>
      <c r="DL86" s="544"/>
      <c r="DM86" s="544"/>
      <c r="DN86" s="544"/>
      <c r="DO86" s="544"/>
      <c r="DP86" s="544"/>
      <c r="DQ86" s="657"/>
      <c r="DR86" s="543"/>
      <c r="DS86" s="544"/>
      <c r="DT86" s="544"/>
      <c r="DU86" s="544"/>
      <c r="DV86" s="544"/>
      <c r="DW86" s="544"/>
      <c r="DX86" s="544"/>
      <c r="DY86" s="544"/>
      <c r="DZ86" s="544"/>
      <c r="EA86" s="657"/>
      <c r="EB86" s="543"/>
      <c r="EC86" s="544"/>
      <c r="ED86" s="544"/>
      <c r="EE86" s="544"/>
      <c r="EF86" s="544"/>
      <c r="EG86" s="544"/>
      <c r="EH86" s="544"/>
      <c r="EI86" s="544"/>
      <c r="EJ86" s="544"/>
      <c r="EK86" s="657"/>
    </row>
    <row r="87" spans="1:141" ht="54">
      <c r="A87" s="359">
        <f>Summary!A87</f>
        <v>0</v>
      </c>
      <c r="B87" s="378">
        <f>Summary!B87</f>
        <v>0</v>
      </c>
      <c r="C87" s="379" t="str">
        <f>Summary!C87</f>
        <v>4.3.8</v>
      </c>
      <c r="D87" s="380" t="str">
        <f>Summary!D87</f>
        <v>500 - Drainage and Service Ducts</v>
      </c>
      <c r="E87" s="381" t="str">
        <f>Summary!E87</f>
        <v>Manholes</v>
      </c>
      <c r="F87" s="382" t="str">
        <f>Summary!F87</f>
        <v>Clear manholes by removing all material that could impair operation (overgrown vegetation / weed, silt, debris / rubbish)</v>
      </c>
      <c r="G87" s="375">
        <f>Summary!G87</f>
        <v>0</v>
      </c>
      <c r="H87" s="540">
        <f t="shared" si="41"/>
        <v>0</v>
      </c>
      <c r="I87" s="541">
        <f t="shared" si="42"/>
        <v>0</v>
      </c>
      <c r="J87" s="541">
        <f t="shared" si="43"/>
        <v>0</v>
      </c>
      <c r="K87" s="541">
        <f t="shared" si="44"/>
        <v>0</v>
      </c>
      <c r="L87" s="541">
        <f t="shared" si="45"/>
        <v>0</v>
      </c>
      <c r="M87" s="541">
        <f t="shared" si="46"/>
        <v>0</v>
      </c>
      <c r="N87" s="541">
        <f t="shared" si="47"/>
        <v>0</v>
      </c>
      <c r="O87" s="541">
        <f t="shared" si="48"/>
        <v>0</v>
      </c>
      <c r="P87" s="541">
        <f t="shared" si="49"/>
        <v>0</v>
      </c>
      <c r="Q87" s="541">
        <f t="shared" si="50"/>
        <v>0</v>
      </c>
      <c r="R87" s="541">
        <f t="shared" si="51"/>
        <v>0</v>
      </c>
      <c r="S87" s="541">
        <f t="shared" si="52"/>
        <v>0</v>
      </c>
      <c r="T87" s="542">
        <f t="shared" si="53"/>
        <v>0</v>
      </c>
      <c r="U87" s="531"/>
      <c r="V87" s="543"/>
      <c r="W87" s="544"/>
      <c r="X87" s="544"/>
      <c r="Y87" s="544"/>
      <c r="Z87" s="544"/>
      <c r="AA87" s="544"/>
      <c r="AB87" s="544"/>
      <c r="AC87" s="544"/>
      <c r="AD87" s="544"/>
      <c r="AE87" s="657"/>
      <c r="AF87" s="543"/>
      <c r="AG87" s="544"/>
      <c r="AH87" s="544"/>
      <c r="AI87" s="544"/>
      <c r="AJ87" s="544"/>
      <c r="AK87" s="544"/>
      <c r="AL87" s="544"/>
      <c r="AM87" s="544"/>
      <c r="AN87" s="544"/>
      <c r="AO87" s="657"/>
      <c r="AP87" s="543"/>
      <c r="AQ87" s="544"/>
      <c r="AR87" s="544"/>
      <c r="AS87" s="544"/>
      <c r="AT87" s="544"/>
      <c r="AU87" s="544"/>
      <c r="AV87" s="544"/>
      <c r="AW87" s="544"/>
      <c r="AX87" s="544"/>
      <c r="AY87" s="657"/>
      <c r="AZ87" s="543"/>
      <c r="BA87" s="544"/>
      <c r="BB87" s="544"/>
      <c r="BC87" s="544"/>
      <c r="BD87" s="544"/>
      <c r="BE87" s="544"/>
      <c r="BF87" s="544"/>
      <c r="BG87" s="544"/>
      <c r="BH87" s="544"/>
      <c r="BI87" s="657"/>
      <c r="BJ87" s="543"/>
      <c r="BK87" s="544"/>
      <c r="BL87" s="544"/>
      <c r="BM87" s="544"/>
      <c r="BN87" s="544"/>
      <c r="BO87" s="544"/>
      <c r="BP87" s="544"/>
      <c r="BQ87" s="544"/>
      <c r="BR87" s="544"/>
      <c r="BS87" s="657"/>
      <c r="BT87" s="543"/>
      <c r="BU87" s="544"/>
      <c r="BV87" s="544"/>
      <c r="BW87" s="544"/>
      <c r="BX87" s="544"/>
      <c r="BY87" s="544"/>
      <c r="BZ87" s="544"/>
      <c r="CA87" s="544"/>
      <c r="CB87" s="544"/>
      <c r="CC87" s="657"/>
      <c r="CD87" s="543"/>
      <c r="CE87" s="544"/>
      <c r="CF87" s="544"/>
      <c r="CG87" s="544"/>
      <c r="CH87" s="544"/>
      <c r="CI87" s="544"/>
      <c r="CJ87" s="544"/>
      <c r="CK87" s="544"/>
      <c r="CL87" s="544"/>
      <c r="CM87" s="657"/>
      <c r="CN87" s="543"/>
      <c r="CO87" s="544"/>
      <c r="CP87" s="544"/>
      <c r="CQ87" s="544"/>
      <c r="CR87" s="544"/>
      <c r="CS87" s="544"/>
      <c r="CT87" s="544"/>
      <c r="CU87" s="544"/>
      <c r="CV87" s="544"/>
      <c r="CW87" s="657"/>
      <c r="CX87" s="543"/>
      <c r="CY87" s="544"/>
      <c r="CZ87" s="544"/>
      <c r="DA87" s="544"/>
      <c r="DB87" s="544"/>
      <c r="DC87" s="544"/>
      <c r="DD87" s="544"/>
      <c r="DE87" s="544"/>
      <c r="DF87" s="544"/>
      <c r="DG87" s="657"/>
      <c r="DH87" s="543"/>
      <c r="DI87" s="544"/>
      <c r="DJ87" s="544"/>
      <c r="DK87" s="544"/>
      <c r="DL87" s="544"/>
      <c r="DM87" s="544"/>
      <c r="DN87" s="544"/>
      <c r="DO87" s="544"/>
      <c r="DP87" s="544"/>
      <c r="DQ87" s="657"/>
      <c r="DR87" s="543"/>
      <c r="DS87" s="544"/>
      <c r="DT87" s="544"/>
      <c r="DU87" s="544"/>
      <c r="DV87" s="544"/>
      <c r="DW87" s="544"/>
      <c r="DX87" s="544"/>
      <c r="DY87" s="544"/>
      <c r="DZ87" s="544"/>
      <c r="EA87" s="657"/>
      <c r="EB87" s="543"/>
      <c r="EC87" s="544"/>
      <c r="ED87" s="544"/>
      <c r="EE87" s="544"/>
      <c r="EF87" s="544"/>
      <c r="EG87" s="544"/>
      <c r="EH87" s="544"/>
      <c r="EI87" s="544"/>
      <c r="EJ87" s="544"/>
      <c r="EK87" s="657"/>
    </row>
    <row r="88" spans="1:141" ht="72">
      <c r="A88" s="359">
        <f>Summary!A88</f>
        <v>0</v>
      </c>
      <c r="B88" s="378">
        <f>Summary!B88</f>
        <v>0</v>
      </c>
      <c r="C88" s="379" t="str">
        <f>Summary!C88</f>
        <v>4.3.9</v>
      </c>
      <c r="D88" s="380" t="str">
        <f>Summary!D88</f>
        <v>500 - Drainage and Service Ducts</v>
      </c>
      <c r="E88" s="381" t="str">
        <f>Summary!E88</f>
        <v>Culverts</v>
      </c>
      <c r="F88" s="382" t="str">
        <f>Summary!F88</f>
        <v>De-silt and remove all material that could impair operation (silt, weed / vegetation growth, debris / rubbish, eroded bank material restricting the free flow of water through the culvert)</v>
      </c>
      <c r="G88" s="375">
        <f>Summary!G88</f>
        <v>0</v>
      </c>
      <c r="H88" s="540">
        <f t="shared" si="41"/>
        <v>0</v>
      </c>
      <c r="I88" s="541">
        <f t="shared" si="42"/>
        <v>0</v>
      </c>
      <c r="J88" s="541">
        <f t="shared" si="43"/>
        <v>0</v>
      </c>
      <c r="K88" s="541">
        <f t="shared" si="44"/>
        <v>0</v>
      </c>
      <c r="L88" s="541">
        <f t="shared" si="45"/>
        <v>0</v>
      </c>
      <c r="M88" s="541">
        <f t="shared" si="46"/>
        <v>0</v>
      </c>
      <c r="N88" s="541">
        <f t="shared" si="47"/>
        <v>0</v>
      </c>
      <c r="O88" s="541">
        <f t="shared" si="48"/>
        <v>0</v>
      </c>
      <c r="P88" s="541">
        <f t="shared" si="49"/>
        <v>0</v>
      </c>
      <c r="Q88" s="541">
        <f t="shared" si="50"/>
        <v>0</v>
      </c>
      <c r="R88" s="541">
        <f t="shared" si="51"/>
        <v>0</v>
      </c>
      <c r="S88" s="541">
        <f t="shared" si="52"/>
        <v>0</v>
      </c>
      <c r="T88" s="542">
        <f t="shared" si="53"/>
        <v>0</v>
      </c>
      <c r="U88" s="531"/>
      <c r="V88" s="543"/>
      <c r="W88" s="544"/>
      <c r="X88" s="544"/>
      <c r="Y88" s="544"/>
      <c r="Z88" s="544"/>
      <c r="AA88" s="544"/>
      <c r="AB88" s="544"/>
      <c r="AC88" s="544"/>
      <c r="AD88" s="544"/>
      <c r="AE88" s="657"/>
      <c r="AF88" s="543"/>
      <c r="AG88" s="544"/>
      <c r="AH88" s="544"/>
      <c r="AI88" s="544"/>
      <c r="AJ88" s="544"/>
      <c r="AK88" s="544"/>
      <c r="AL88" s="544"/>
      <c r="AM88" s="544"/>
      <c r="AN88" s="544"/>
      <c r="AO88" s="657"/>
      <c r="AP88" s="543"/>
      <c r="AQ88" s="544"/>
      <c r="AR88" s="544"/>
      <c r="AS88" s="544"/>
      <c r="AT88" s="544"/>
      <c r="AU88" s="544"/>
      <c r="AV88" s="544"/>
      <c r="AW88" s="544"/>
      <c r="AX88" s="544"/>
      <c r="AY88" s="657"/>
      <c r="AZ88" s="543"/>
      <c r="BA88" s="544"/>
      <c r="BB88" s="544"/>
      <c r="BC88" s="544"/>
      <c r="BD88" s="544"/>
      <c r="BE88" s="544"/>
      <c r="BF88" s="544"/>
      <c r="BG88" s="544"/>
      <c r="BH88" s="544"/>
      <c r="BI88" s="657"/>
      <c r="BJ88" s="543"/>
      <c r="BK88" s="544"/>
      <c r="BL88" s="544"/>
      <c r="BM88" s="544"/>
      <c r="BN88" s="544"/>
      <c r="BO88" s="544"/>
      <c r="BP88" s="544"/>
      <c r="BQ88" s="544"/>
      <c r="BR88" s="544"/>
      <c r="BS88" s="657"/>
      <c r="BT88" s="543"/>
      <c r="BU88" s="544"/>
      <c r="BV88" s="544"/>
      <c r="BW88" s="544"/>
      <c r="BX88" s="544"/>
      <c r="BY88" s="544"/>
      <c r="BZ88" s="544"/>
      <c r="CA88" s="544"/>
      <c r="CB88" s="544"/>
      <c r="CC88" s="657"/>
      <c r="CD88" s="543"/>
      <c r="CE88" s="544"/>
      <c r="CF88" s="544"/>
      <c r="CG88" s="544"/>
      <c r="CH88" s="544"/>
      <c r="CI88" s="544"/>
      <c r="CJ88" s="544"/>
      <c r="CK88" s="544"/>
      <c r="CL88" s="544"/>
      <c r="CM88" s="657"/>
      <c r="CN88" s="543"/>
      <c r="CO88" s="544"/>
      <c r="CP88" s="544"/>
      <c r="CQ88" s="544"/>
      <c r="CR88" s="544"/>
      <c r="CS88" s="544"/>
      <c r="CT88" s="544"/>
      <c r="CU88" s="544"/>
      <c r="CV88" s="544"/>
      <c r="CW88" s="657"/>
      <c r="CX88" s="543"/>
      <c r="CY88" s="544"/>
      <c r="CZ88" s="544"/>
      <c r="DA88" s="544"/>
      <c r="DB88" s="544"/>
      <c r="DC88" s="544"/>
      <c r="DD88" s="544"/>
      <c r="DE88" s="544"/>
      <c r="DF88" s="544"/>
      <c r="DG88" s="657"/>
      <c r="DH88" s="543"/>
      <c r="DI88" s="544"/>
      <c r="DJ88" s="544"/>
      <c r="DK88" s="544"/>
      <c r="DL88" s="544"/>
      <c r="DM88" s="544"/>
      <c r="DN88" s="544"/>
      <c r="DO88" s="544"/>
      <c r="DP88" s="544"/>
      <c r="DQ88" s="657"/>
      <c r="DR88" s="543"/>
      <c r="DS88" s="544"/>
      <c r="DT88" s="544"/>
      <c r="DU88" s="544"/>
      <c r="DV88" s="544"/>
      <c r="DW88" s="544"/>
      <c r="DX88" s="544"/>
      <c r="DY88" s="544"/>
      <c r="DZ88" s="544"/>
      <c r="EA88" s="657"/>
      <c r="EB88" s="543"/>
      <c r="EC88" s="544"/>
      <c r="ED88" s="544"/>
      <c r="EE88" s="544"/>
      <c r="EF88" s="544"/>
      <c r="EG88" s="544"/>
      <c r="EH88" s="544"/>
      <c r="EI88" s="544"/>
      <c r="EJ88" s="544"/>
      <c r="EK88" s="657"/>
    </row>
    <row r="89" spans="1:141" s="139" customFormat="1" ht="20.25">
      <c r="A89" s="802">
        <f>Summary!A89</f>
        <v>0</v>
      </c>
      <c r="B89" s="815">
        <f>Summary!B89</f>
        <v>0</v>
      </c>
      <c r="C89" s="813" t="str">
        <f>Summary!C89</f>
        <v>4.3.10</v>
      </c>
      <c r="D89" s="816" t="str">
        <f>Summary!D89</f>
        <v>NOT USED</v>
      </c>
      <c r="E89" s="796">
        <f>Summary!E89</f>
        <v>0</v>
      </c>
      <c r="F89" s="796">
        <f>Summary!F89</f>
        <v>0</v>
      </c>
      <c r="G89" s="787">
        <f>Summary!G89</f>
        <v>0</v>
      </c>
      <c r="H89" s="299"/>
      <c r="I89" s="300"/>
      <c r="J89" s="300"/>
      <c r="K89" s="300"/>
      <c r="L89" s="300"/>
      <c r="M89" s="300"/>
      <c r="N89" s="300"/>
      <c r="O89" s="300"/>
      <c r="P89" s="300"/>
      <c r="Q89" s="300"/>
      <c r="R89" s="300"/>
      <c r="S89" s="300"/>
      <c r="T89" s="797"/>
      <c r="U89" s="531"/>
      <c r="V89" s="299"/>
      <c r="W89" s="300"/>
      <c r="X89" s="300"/>
      <c r="Y89" s="300"/>
      <c r="Z89" s="300"/>
      <c r="AA89" s="300"/>
      <c r="AB89" s="300"/>
      <c r="AC89" s="300"/>
      <c r="AD89" s="300"/>
      <c r="AE89" s="817"/>
      <c r="AF89" s="299"/>
      <c r="AG89" s="300"/>
      <c r="AH89" s="300"/>
      <c r="AI89" s="300"/>
      <c r="AJ89" s="300"/>
      <c r="AK89" s="300"/>
      <c r="AL89" s="300"/>
      <c r="AM89" s="300"/>
      <c r="AN89" s="300"/>
      <c r="AO89" s="817"/>
      <c r="AP89" s="299"/>
      <c r="AQ89" s="300"/>
      <c r="AR89" s="300"/>
      <c r="AS89" s="300"/>
      <c r="AT89" s="300"/>
      <c r="AU89" s="300"/>
      <c r="AV89" s="300"/>
      <c r="AW89" s="300"/>
      <c r="AX89" s="300"/>
      <c r="AY89" s="817"/>
      <c r="AZ89" s="299"/>
      <c r="BA89" s="300"/>
      <c r="BB89" s="300"/>
      <c r="BC89" s="300"/>
      <c r="BD89" s="300"/>
      <c r="BE89" s="300"/>
      <c r="BF89" s="300"/>
      <c r="BG89" s="300"/>
      <c r="BH89" s="300"/>
      <c r="BI89" s="817"/>
      <c r="BJ89" s="299"/>
      <c r="BK89" s="300"/>
      <c r="BL89" s="300"/>
      <c r="BM89" s="300"/>
      <c r="BN89" s="300"/>
      <c r="BO89" s="300"/>
      <c r="BP89" s="300"/>
      <c r="BQ89" s="300"/>
      <c r="BR89" s="300"/>
      <c r="BS89" s="817"/>
      <c r="BT89" s="299"/>
      <c r="BU89" s="300"/>
      <c r="BV89" s="300"/>
      <c r="BW89" s="300"/>
      <c r="BX89" s="300"/>
      <c r="BY89" s="300"/>
      <c r="BZ89" s="300"/>
      <c r="CA89" s="300"/>
      <c r="CB89" s="300"/>
      <c r="CC89" s="817"/>
      <c r="CD89" s="299"/>
      <c r="CE89" s="300"/>
      <c r="CF89" s="300"/>
      <c r="CG89" s="300"/>
      <c r="CH89" s="300"/>
      <c r="CI89" s="300"/>
      <c r="CJ89" s="300"/>
      <c r="CK89" s="300"/>
      <c r="CL89" s="300"/>
      <c r="CM89" s="817"/>
      <c r="CN89" s="299"/>
      <c r="CO89" s="300"/>
      <c r="CP89" s="300"/>
      <c r="CQ89" s="300"/>
      <c r="CR89" s="300"/>
      <c r="CS89" s="300"/>
      <c r="CT89" s="300"/>
      <c r="CU89" s="300"/>
      <c r="CV89" s="300"/>
      <c r="CW89" s="817"/>
      <c r="CX89" s="299"/>
      <c r="CY89" s="300"/>
      <c r="CZ89" s="300"/>
      <c r="DA89" s="300"/>
      <c r="DB89" s="300"/>
      <c r="DC89" s="300"/>
      <c r="DD89" s="300"/>
      <c r="DE89" s="300"/>
      <c r="DF89" s="300"/>
      <c r="DG89" s="817"/>
      <c r="DH89" s="299"/>
      <c r="DI89" s="300"/>
      <c r="DJ89" s="300"/>
      <c r="DK89" s="300"/>
      <c r="DL89" s="300"/>
      <c r="DM89" s="300"/>
      <c r="DN89" s="300"/>
      <c r="DO89" s="300"/>
      <c r="DP89" s="300"/>
      <c r="DQ89" s="817"/>
      <c r="DR89" s="299"/>
      <c r="DS89" s="300"/>
      <c r="DT89" s="300"/>
      <c r="DU89" s="300"/>
      <c r="DV89" s="300"/>
      <c r="DW89" s="300"/>
      <c r="DX89" s="300"/>
      <c r="DY89" s="300"/>
      <c r="DZ89" s="300"/>
      <c r="EA89" s="817"/>
      <c r="EB89" s="299"/>
      <c r="EC89" s="300"/>
      <c r="ED89" s="300"/>
      <c r="EE89" s="300"/>
      <c r="EF89" s="300"/>
      <c r="EG89" s="300"/>
      <c r="EH89" s="300"/>
      <c r="EI89" s="300"/>
      <c r="EJ89" s="300"/>
      <c r="EK89" s="817"/>
    </row>
    <row r="90" spans="1:141" s="139" customFormat="1" ht="36">
      <c r="A90" s="802">
        <f>Summary!A90</f>
        <v>0</v>
      </c>
      <c r="B90" s="815">
        <f>Summary!B90</f>
        <v>0</v>
      </c>
      <c r="C90" s="813" t="str">
        <f>Summary!C90</f>
        <v>4.3.11</v>
      </c>
      <c r="D90" s="816" t="str">
        <f>Summary!D90</f>
        <v>500 - Drainage and Service Ducts</v>
      </c>
      <c r="E90" s="796" t="str">
        <f>Summary!E90</f>
        <v>Filter drains</v>
      </c>
      <c r="F90" s="796">
        <f>Summary!F90</f>
        <v>0</v>
      </c>
      <c r="G90" s="787">
        <f>Summary!G90</f>
        <v>0</v>
      </c>
      <c r="H90" s="299"/>
      <c r="I90" s="300"/>
      <c r="J90" s="300"/>
      <c r="K90" s="300"/>
      <c r="L90" s="300"/>
      <c r="M90" s="300"/>
      <c r="N90" s="300"/>
      <c r="O90" s="300"/>
      <c r="P90" s="300"/>
      <c r="Q90" s="300"/>
      <c r="R90" s="300"/>
      <c r="S90" s="300"/>
      <c r="T90" s="797"/>
      <c r="U90" s="531"/>
      <c r="V90" s="299"/>
      <c r="W90" s="300"/>
      <c r="X90" s="300"/>
      <c r="Y90" s="300"/>
      <c r="Z90" s="300"/>
      <c r="AA90" s="300"/>
      <c r="AB90" s="300"/>
      <c r="AC90" s="300"/>
      <c r="AD90" s="300"/>
      <c r="AE90" s="817"/>
      <c r="AF90" s="299"/>
      <c r="AG90" s="300"/>
      <c r="AH90" s="300"/>
      <c r="AI90" s="300"/>
      <c r="AJ90" s="300"/>
      <c r="AK90" s="300"/>
      <c r="AL90" s="300"/>
      <c r="AM90" s="300"/>
      <c r="AN90" s="300"/>
      <c r="AO90" s="817"/>
      <c r="AP90" s="299"/>
      <c r="AQ90" s="300"/>
      <c r="AR90" s="300"/>
      <c r="AS90" s="300"/>
      <c r="AT90" s="300"/>
      <c r="AU90" s="300"/>
      <c r="AV90" s="300"/>
      <c r="AW90" s="300"/>
      <c r="AX90" s="300"/>
      <c r="AY90" s="817"/>
      <c r="AZ90" s="299"/>
      <c r="BA90" s="300"/>
      <c r="BB90" s="300"/>
      <c r="BC90" s="300"/>
      <c r="BD90" s="300"/>
      <c r="BE90" s="300"/>
      <c r="BF90" s="300"/>
      <c r="BG90" s="300"/>
      <c r="BH90" s="300"/>
      <c r="BI90" s="817"/>
      <c r="BJ90" s="299"/>
      <c r="BK90" s="300"/>
      <c r="BL90" s="300"/>
      <c r="BM90" s="300"/>
      <c r="BN90" s="300"/>
      <c r="BO90" s="300"/>
      <c r="BP90" s="300"/>
      <c r="BQ90" s="300"/>
      <c r="BR90" s="300"/>
      <c r="BS90" s="817"/>
      <c r="BT90" s="299"/>
      <c r="BU90" s="300"/>
      <c r="BV90" s="300"/>
      <c r="BW90" s="300"/>
      <c r="BX90" s="300"/>
      <c r="BY90" s="300"/>
      <c r="BZ90" s="300"/>
      <c r="CA90" s="300"/>
      <c r="CB90" s="300"/>
      <c r="CC90" s="817"/>
      <c r="CD90" s="299"/>
      <c r="CE90" s="300"/>
      <c r="CF90" s="300"/>
      <c r="CG90" s="300"/>
      <c r="CH90" s="300"/>
      <c r="CI90" s="300"/>
      <c r="CJ90" s="300"/>
      <c r="CK90" s="300"/>
      <c r="CL90" s="300"/>
      <c r="CM90" s="817"/>
      <c r="CN90" s="299"/>
      <c r="CO90" s="300"/>
      <c r="CP90" s="300"/>
      <c r="CQ90" s="300"/>
      <c r="CR90" s="300"/>
      <c r="CS90" s="300"/>
      <c r="CT90" s="300"/>
      <c r="CU90" s="300"/>
      <c r="CV90" s="300"/>
      <c r="CW90" s="817"/>
      <c r="CX90" s="299"/>
      <c r="CY90" s="300"/>
      <c r="CZ90" s="300"/>
      <c r="DA90" s="300"/>
      <c r="DB90" s="300"/>
      <c r="DC90" s="300"/>
      <c r="DD90" s="300"/>
      <c r="DE90" s="300"/>
      <c r="DF90" s="300"/>
      <c r="DG90" s="817"/>
      <c r="DH90" s="299"/>
      <c r="DI90" s="300"/>
      <c r="DJ90" s="300"/>
      <c r="DK90" s="300"/>
      <c r="DL90" s="300"/>
      <c r="DM90" s="300"/>
      <c r="DN90" s="300"/>
      <c r="DO90" s="300"/>
      <c r="DP90" s="300"/>
      <c r="DQ90" s="817"/>
      <c r="DR90" s="299"/>
      <c r="DS90" s="300"/>
      <c r="DT90" s="300"/>
      <c r="DU90" s="300"/>
      <c r="DV90" s="300"/>
      <c r="DW90" s="300"/>
      <c r="DX90" s="300"/>
      <c r="DY90" s="300"/>
      <c r="DZ90" s="300"/>
      <c r="EA90" s="817"/>
      <c r="EB90" s="299"/>
      <c r="EC90" s="300"/>
      <c r="ED90" s="300"/>
      <c r="EE90" s="300"/>
      <c r="EF90" s="300"/>
      <c r="EG90" s="300"/>
      <c r="EH90" s="300"/>
      <c r="EI90" s="300"/>
      <c r="EJ90" s="300"/>
      <c r="EK90" s="817"/>
    </row>
    <row r="91" spans="1:141" ht="90">
      <c r="A91" s="359">
        <f>Summary!A91</f>
        <v>0</v>
      </c>
      <c r="B91" s="378">
        <f>Summary!B91</f>
        <v>0</v>
      </c>
      <c r="C91" s="379" t="str">
        <f>Summary!C91</f>
        <v>4.3.11.1</v>
      </c>
      <c r="D91" s="380">
        <f>Summary!D91</f>
        <v>0</v>
      </c>
      <c r="E91" s="381">
        <f>Summary!E91</f>
        <v>0</v>
      </c>
      <c r="F91" s="382" t="str">
        <f>Summary!F91</f>
        <v xml:space="preserve">Edge scrape, clear weed / vegetation growth, cut back to remove build up of material from edge of carriage way through to filter material (Filter Drain and Combined carrier and Filter drain) that could impair operation </v>
      </c>
      <c r="G91" s="375">
        <f>Summary!G91</f>
        <v>0</v>
      </c>
      <c r="H91" s="540">
        <f t="shared" si="41"/>
        <v>0</v>
      </c>
      <c r="I91" s="541">
        <f t="shared" si="42"/>
        <v>0</v>
      </c>
      <c r="J91" s="541">
        <f t="shared" si="43"/>
        <v>0</v>
      </c>
      <c r="K91" s="541">
        <f t="shared" si="44"/>
        <v>0</v>
      </c>
      <c r="L91" s="541">
        <f t="shared" si="45"/>
        <v>0</v>
      </c>
      <c r="M91" s="541">
        <f t="shared" si="46"/>
        <v>0</v>
      </c>
      <c r="N91" s="541">
        <f t="shared" si="47"/>
        <v>0</v>
      </c>
      <c r="O91" s="541">
        <f t="shared" si="48"/>
        <v>0</v>
      </c>
      <c r="P91" s="541">
        <f t="shared" si="49"/>
        <v>0</v>
      </c>
      <c r="Q91" s="541">
        <f t="shared" si="50"/>
        <v>0</v>
      </c>
      <c r="R91" s="541">
        <f t="shared" si="51"/>
        <v>0</v>
      </c>
      <c r="S91" s="541">
        <f t="shared" si="52"/>
        <v>0</v>
      </c>
      <c r="T91" s="542">
        <f t="shared" si="53"/>
        <v>0</v>
      </c>
      <c r="U91" s="531"/>
      <c r="V91" s="543"/>
      <c r="W91" s="544"/>
      <c r="X91" s="544"/>
      <c r="Y91" s="544"/>
      <c r="Z91" s="544"/>
      <c r="AA91" s="544"/>
      <c r="AB91" s="544"/>
      <c r="AC91" s="544"/>
      <c r="AD91" s="544"/>
      <c r="AE91" s="657"/>
      <c r="AF91" s="543"/>
      <c r="AG91" s="544"/>
      <c r="AH91" s="544"/>
      <c r="AI91" s="544"/>
      <c r="AJ91" s="544"/>
      <c r="AK91" s="544"/>
      <c r="AL91" s="544"/>
      <c r="AM91" s="544"/>
      <c r="AN91" s="544"/>
      <c r="AO91" s="657"/>
      <c r="AP91" s="543"/>
      <c r="AQ91" s="544"/>
      <c r="AR91" s="544"/>
      <c r="AS91" s="544"/>
      <c r="AT91" s="544"/>
      <c r="AU91" s="544"/>
      <c r="AV91" s="544"/>
      <c r="AW91" s="544"/>
      <c r="AX91" s="544"/>
      <c r="AY91" s="657"/>
      <c r="AZ91" s="543"/>
      <c r="BA91" s="544"/>
      <c r="BB91" s="544"/>
      <c r="BC91" s="544"/>
      <c r="BD91" s="544"/>
      <c r="BE91" s="544"/>
      <c r="BF91" s="544"/>
      <c r="BG91" s="544"/>
      <c r="BH91" s="544"/>
      <c r="BI91" s="657"/>
      <c r="BJ91" s="543"/>
      <c r="BK91" s="544"/>
      <c r="BL91" s="544"/>
      <c r="BM91" s="544"/>
      <c r="BN91" s="544"/>
      <c r="BO91" s="544"/>
      <c r="BP91" s="544"/>
      <c r="BQ91" s="544"/>
      <c r="BR91" s="544"/>
      <c r="BS91" s="657"/>
      <c r="BT91" s="543"/>
      <c r="BU91" s="544"/>
      <c r="BV91" s="544"/>
      <c r="BW91" s="544"/>
      <c r="BX91" s="544"/>
      <c r="BY91" s="544"/>
      <c r="BZ91" s="544"/>
      <c r="CA91" s="544"/>
      <c r="CB91" s="544"/>
      <c r="CC91" s="657"/>
      <c r="CD91" s="543"/>
      <c r="CE91" s="544"/>
      <c r="CF91" s="544"/>
      <c r="CG91" s="544"/>
      <c r="CH91" s="544"/>
      <c r="CI91" s="544"/>
      <c r="CJ91" s="544"/>
      <c r="CK91" s="544"/>
      <c r="CL91" s="544"/>
      <c r="CM91" s="657"/>
      <c r="CN91" s="543"/>
      <c r="CO91" s="544"/>
      <c r="CP91" s="544"/>
      <c r="CQ91" s="544"/>
      <c r="CR91" s="544"/>
      <c r="CS91" s="544"/>
      <c r="CT91" s="544"/>
      <c r="CU91" s="544"/>
      <c r="CV91" s="544"/>
      <c r="CW91" s="657"/>
      <c r="CX91" s="543"/>
      <c r="CY91" s="544"/>
      <c r="CZ91" s="544"/>
      <c r="DA91" s="544"/>
      <c r="DB91" s="544"/>
      <c r="DC91" s="544"/>
      <c r="DD91" s="544"/>
      <c r="DE91" s="544"/>
      <c r="DF91" s="544"/>
      <c r="DG91" s="657"/>
      <c r="DH91" s="543"/>
      <c r="DI91" s="544"/>
      <c r="DJ91" s="544"/>
      <c r="DK91" s="544"/>
      <c r="DL91" s="544"/>
      <c r="DM91" s="544"/>
      <c r="DN91" s="544"/>
      <c r="DO91" s="544"/>
      <c r="DP91" s="544"/>
      <c r="DQ91" s="657"/>
      <c r="DR91" s="543"/>
      <c r="DS91" s="544"/>
      <c r="DT91" s="544"/>
      <c r="DU91" s="544"/>
      <c r="DV91" s="544"/>
      <c r="DW91" s="544"/>
      <c r="DX91" s="544"/>
      <c r="DY91" s="544"/>
      <c r="DZ91" s="544"/>
      <c r="EA91" s="657"/>
      <c r="EB91" s="543"/>
      <c r="EC91" s="544"/>
      <c r="ED91" s="544"/>
      <c r="EE91" s="544"/>
      <c r="EF91" s="544"/>
      <c r="EG91" s="544"/>
      <c r="EH91" s="544"/>
      <c r="EI91" s="544"/>
      <c r="EJ91" s="544"/>
      <c r="EK91" s="657"/>
    </row>
    <row r="92" spans="1:141" ht="36">
      <c r="A92" s="359">
        <f>Summary!A92</f>
        <v>0</v>
      </c>
      <c r="B92" s="378">
        <f>Summary!B92</f>
        <v>0</v>
      </c>
      <c r="C92" s="379" t="str">
        <f>Summary!C92</f>
        <v>4.3.11.2</v>
      </c>
      <c r="D92" s="380">
        <f>Summary!D92</f>
        <v>0</v>
      </c>
      <c r="E92" s="381">
        <f>Summary!E92</f>
        <v>0</v>
      </c>
      <c r="F92" s="382" t="str">
        <f>Summary!F92</f>
        <v>Weed spray along Filter Drain and Combined carrier and Filter drain</v>
      </c>
      <c r="G92" s="375">
        <f>Summary!G92</f>
        <v>0</v>
      </c>
      <c r="H92" s="540">
        <f t="shared" si="41"/>
        <v>0</v>
      </c>
      <c r="I92" s="541">
        <f t="shared" si="42"/>
        <v>0</v>
      </c>
      <c r="J92" s="541">
        <f t="shared" si="43"/>
        <v>0</v>
      </c>
      <c r="K92" s="541">
        <f t="shared" si="44"/>
        <v>0</v>
      </c>
      <c r="L92" s="541">
        <f t="shared" si="45"/>
        <v>0</v>
      </c>
      <c r="M92" s="541">
        <f t="shared" si="46"/>
        <v>0</v>
      </c>
      <c r="N92" s="541">
        <f t="shared" si="47"/>
        <v>0</v>
      </c>
      <c r="O92" s="541">
        <f t="shared" si="48"/>
        <v>0</v>
      </c>
      <c r="P92" s="541">
        <f t="shared" si="49"/>
        <v>0</v>
      </c>
      <c r="Q92" s="541">
        <f t="shared" si="50"/>
        <v>0</v>
      </c>
      <c r="R92" s="541">
        <f t="shared" si="51"/>
        <v>0</v>
      </c>
      <c r="S92" s="541">
        <f t="shared" si="52"/>
        <v>0</v>
      </c>
      <c r="T92" s="542">
        <f t="shared" si="53"/>
        <v>0</v>
      </c>
      <c r="U92" s="531"/>
      <c r="V92" s="543"/>
      <c r="W92" s="544"/>
      <c r="X92" s="544"/>
      <c r="Y92" s="544"/>
      <c r="Z92" s="544"/>
      <c r="AA92" s="544"/>
      <c r="AB92" s="544"/>
      <c r="AC92" s="544"/>
      <c r="AD92" s="544"/>
      <c r="AE92" s="657"/>
      <c r="AF92" s="543"/>
      <c r="AG92" s="544"/>
      <c r="AH92" s="544"/>
      <c r="AI92" s="544"/>
      <c r="AJ92" s="544"/>
      <c r="AK92" s="544"/>
      <c r="AL92" s="544"/>
      <c r="AM92" s="544"/>
      <c r="AN92" s="544"/>
      <c r="AO92" s="657"/>
      <c r="AP92" s="543"/>
      <c r="AQ92" s="544"/>
      <c r="AR92" s="544"/>
      <c r="AS92" s="544"/>
      <c r="AT92" s="544"/>
      <c r="AU92" s="544"/>
      <c r="AV92" s="544"/>
      <c r="AW92" s="544"/>
      <c r="AX92" s="544"/>
      <c r="AY92" s="657"/>
      <c r="AZ92" s="543"/>
      <c r="BA92" s="544"/>
      <c r="BB92" s="544"/>
      <c r="BC92" s="544"/>
      <c r="BD92" s="544"/>
      <c r="BE92" s="544"/>
      <c r="BF92" s="544"/>
      <c r="BG92" s="544"/>
      <c r="BH92" s="544"/>
      <c r="BI92" s="657"/>
      <c r="BJ92" s="543"/>
      <c r="BK92" s="544"/>
      <c r="BL92" s="544"/>
      <c r="BM92" s="544"/>
      <c r="BN92" s="544"/>
      <c r="BO92" s="544"/>
      <c r="BP92" s="544"/>
      <c r="BQ92" s="544"/>
      <c r="BR92" s="544"/>
      <c r="BS92" s="657"/>
      <c r="BT92" s="543"/>
      <c r="BU92" s="544"/>
      <c r="BV92" s="544"/>
      <c r="BW92" s="544"/>
      <c r="BX92" s="544"/>
      <c r="BY92" s="544"/>
      <c r="BZ92" s="544"/>
      <c r="CA92" s="544"/>
      <c r="CB92" s="544"/>
      <c r="CC92" s="657"/>
      <c r="CD92" s="543"/>
      <c r="CE92" s="544"/>
      <c r="CF92" s="544"/>
      <c r="CG92" s="544"/>
      <c r="CH92" s="544"/>
      <c r="CI92" s="544"/>
      <c r="CJ92" s="544"/>
      <c r="CK92" s="544"/>
      <c r="CL92" s="544"/>
      <c r="CM92" s="657"/>
      <c r="CN92" s="543"/>
      <c r="CO92" s="544"/>
      <c r="CP92" s="544"/>
      <c r="CQ92" s="544"/>
      <c r="CR92" s="544"/>
      <c r="CS92" s="544"/>
      <c r="CT92" s="544"/>
      <c r="CU92" s="544"/>
      <c r="CV92" s="544"/>
      <c r="CW92" s="657"/>
      <c r="CX92" s="543"/>
      <c r="CY92" s="544"/>
      <c r="CZ92" s="544"/>
      <c r="DA92" s="544"/>
      <c r="DB92" s="544"/>
      <c r="DC92" s="544"/>
      <c r="DD92" s="544"/>
      <c r="DE92" s="544"/>
      <c r="DF92" s="544"/>
      <c r="DG92" s="657"/>
      <c r="DH92" s="543"/>
      <c r="DI92" s="544"/>
      <c r="DJ92" s="544"/>
      <c r="DK92" s="544"/>
      <c r="DL92" s="544"/>
      <c r="DM92" s="544"/>
      <c r="DN92" s="544"/>
      <c r="DO92" s="544"/>
      <c r="DP92" s="544"/>
      <c r="DQ92" s="657"/>
      <c r="DR92" s="543"/>
      <c r="DS92" s="544"/>
      <c r="DT92" s="544"/>
      <c r="DU92" s="544"/>
      <c r="DV92" s="544"/>
      <c r="DW92" s="544"/>
      <c r="DX92" s="544"/>
      <c r="DY92" s="544"/>
      <c r="DZ92" s="544"/>
      <c r="EA92" s="657"/>
      <c r="EB92" s="543"/>
      <c r="EC92" s="544"/>
      <c r="ED92" s="544"/>
      <c r="EE92" s="544"/>
      <c r="EF92" s="544"/>
      <c r="EG92" s="544"/>
      <c r="EH92" s="544"/>
      <c r="EI92" s="544"/>
      <c r="EJ92" s="544"/>
      <c r="EK92" s="657"/>
    </row>
    <row r="93" spans="1:141" ht="36">
      <c r="A93" s="359">
        <f>Summary!A93</f>
        <v>0</v>
      </c>
      <c r="B93" s="378">
        <f>Summary!B93</f>
        <v>0</v>
      </c>
      <c r="C93" s="379" t="str">
        <f>Summary!C93</f>
        <v>4.3.12</v>
      </c>
      <c r="D93" s="380" t="str">
        <f>Summary!D93</f>
        <v>500 - Drainage and Service Ducts</v>
      </c>
      <c r="E93" s="381" t="str">
        <f>Summary!E93</f>
        <v>Balancing / attenuation ponds</v>
      </c>
      <c r="F93" s="382" t="str">
        <f>Summary!F93</f>
        <v>Cycle isolation valves</v>
      </c>
      <c r="G93" s="375">
        <f>Summary!G93</f>
        <v>0</v>
      </c>
      <c r="H93" s="540">
        <f t="shared" si="41"/>
        <v>0</v>
      </c>
      <c r="I93" s="541">
        <f t="shared" si="42"/>
        <v>0</v>
      </c>
      <c r="J93" s="541">
        <f t="shared" si="43"/>
        <v>0</v>
      </c>
      <c r="K93" s="541">
        <f t="shared" si="44"/>
        <v>0</v>
      </c>
      <c r="L93" s="541">
        <f t="shared" si="45"/>
        <v>0</v>
      </c>
      <c r="M93" s="541">
        <f t="shared" si="46"/>
        <v>0</v>
      </c>
      <c r="N93" s="541">
        <f t="shared" si="47"/>
        <v>0</v>
      </c>
      <c r="O93" s="541">
        <f t="shared" si="48"/>
        <v>0</v>
      </c>
      <c r="P93" s="541">
        <f t="shared" si="49"/>
        <v>0</v>
      </c>
      <c r="Q93" s="541">
        <f t="shared" si="50"/>
        <v>0</v>
      </c>
      <c r="R93" s="541">
        <f t="shared" si="51"/>
        <v>0</v>
      </c>
      <c r="S93" s="541">
        <f t="shared" si="52"/>
        <v>0</v>
      </c>
      <c r="T93" s="542">
        <f t="shared" si="53"/>
        <v>0</v>
      </c>
      <c r="U93" s="531"/>
      <c r="V93" s="543"/>
      <c r="W93" s="544"/>
      <c r="X93" s="544"/>
      <c r="Y93" s="544"/>
      <c r="Z93" s="544"/>
      <c r="AA93" s="544"/>
      <c r="AB93" s="544"/>
      <c r="AC93" s="544"/>
      <c r="AD93" s="544"/>
      <c r="AE93" s="657"/>
      <c r="AF93" s="543"/>
      <c r="AG93" s="544"/>
      <c r="AH93" s="544"/>
      <c r="AI93" s="544"/>
      <c r="AJ93" s="544"/>
      <c r="AK93" s="544"/>
      <c r="AL93" s="544"/>
      <c r="AM93" s="544"/>
      <c r="AN93" s="544"/>
      <c r="AO93" s="657"/>
      <c r="AP93" s="543"/>
      <c r="AQ93" s="544"/>
      <c r="AR93" s="544"/>
      <c r="AS93" s="544"/>
      <c r="AT93" s="544"/>
      <c r="AU93" s="544"/>
      <c r="AV93" s="544"/>
      <c r="AW93" s="544"/>
      <c r="AX93" s="544"/>
      <c r="AY93" s="657"/>
      <c r="AZ93" s="543"/>
      <c r="BA93" s="544"/>
      <c r="BB93" s="544"/>
      <c r="BC93" s="544"/>
      <c r="BD93" s="544"/>
      <c r="BE93" s="544"/>
      <c r="BF93" s="544"/>
      <c r="BG93" s="544"/>
      <c r="BH93" s="544"/>
      <c r="BI93" s="657"/>
      <c r="BJ93" s="543"/>
      <c r="BK93" s="544"/>
      <c r="BL93" s="544"/>
      <c r="BM93" s="544"/>
      <c r="BN93" s="544"/>
      <c r="BO93" s="544"/>
      <c r="BP93" s="544"/>
      <c r="BQ93" s="544"/>
      <c r="BR93" s="544"/>
      <c r="BS93" s="657"/>
      <c r="BT93" s="543"/>
      <c r="BU93" s="544"/>
      <c r="BV93" s="544"/>
      <c r="BW93" s="544"/>
      <c r="BX93" s="544"/>
      <c r="BY93" s="544"/>
      <c r="BZ93" s="544"/>
      <c r="CA93" s="544"/>
      <c r="CB93" s="544"/>
      <c r="CC93" s="657"/>
      <c r="CD93" s="543"/>
      <c r="CE93" s="544"/>
      <c r="CF93" s="544"/>
      <c r="CG93" s="544"/>
      <c r="CH93" s="544"/>
      <c r="CI93" s="544"/>
      <c r="CJ93" s="544"/>
      <c r="CK93" s="544"/>
      <c r="CL93" s="544"/>
      <c r="CM93" s="657"/>
      <c r="CN93" s="543"/>
      <c r="CO93" s="544"/>
      <c r="CP93" s="544"/>
      <c r="CQ93" s="544"/>
      <c r="CR93" s="544"/>
      <c r="CS93" s="544"/>
      <c r="CT93" s="544"/>
      <c r="CU93" s="544"/>
      <c r="CV93" s="544"/>
      <c r="CW93" s="657"/>
      <c r="CX93" s="543"/>
      <c r="CY93" s="544"/>
      <c r="CZ93" s="544"/>
      <c r="DA93" s="544"/>
      <c r="DB93" s="544"/>
      <c r="DC93" s="544"/>
      <c r="DD93" s="544"/>
      <c r="DE93" s="544"/>
      <c r="DF93" s="544"/>
      <c r="DG93" s="657"/>
      <c r="DH93" s="543"/>
      <c r="DI93" s="544"/>
      <c r="DJ93" s="544"/>
      <c r="DK93" s="544"/>
      <c r="DL93" s="544"/>
      <c r="DM93" s="544"/>
      <c r="DN93" s="544"/>
      <c r="DO93" s="544"/>
      <c r="DP93" s="544"/>
      <c r="DQ93" s="657"/>
      <c r="DR93" s="543"/>
      <c r="DS93" s="544"/>
      <c r="DT93" s="544"/>
      <c r="DU93" s="544"/>
      <c r="DV93" s="544"/>
      <c r="DW93" s="544"/>
      <c r="DX93" s="544"/>
      <c r="DY93" s="544"/>
      <c r="DZ93" s="544"/>
      <c r="EA93" s="657"/>
      <c r="EB93" s="543"/>
      <c r="EC93" s="544"/>
      <c r="ED93" s="544"/>
      <c r="EE93" s="544"/>
      <c r="EF93" s="544"/>
      <c r="EG93" s="544"/>
      <c r="EH93" s="544"/>
      <c r="EI93" s="544"/>
      <c r="EJ93" s="544"/>
      <c r="EK93" s="657"/>
    </row>
    <row r="94" spans="1:141" s="139" customFormat="1" ht="54">
      <c r="A94" s="359">
        <f>Summary!A94</f>
        <v>0</v>
      </c>
      <c r="B94" s="378">
        <f>Summary!B94</f>
        <v>0</v>
      </c>
      <c r="C94" s="379" t="str">
        <f>Summary!C94</f>
        <v>4.3.13</v>
      </c>
      <c r="D94" s="380" t="str">
        <f>Summary!D94</f>
        <v>500 - Drainage and Service Ducts</v>
      </c>
      <c r="E94" s="381" t="str">
        <f>Summary!E94</f>
        <v>Ancillary items (PCDs, siphons, trash screens, penstocks)</v>
      </c>
      <c r="F94" s="382" t="str">
        <f>Summary!F94</f>
        <v xml:space="preserve">Clear all material that could impair operation and ensure fit for operation </v>
      </c>
      <c r="G94" s="375">
        <f>Summary!G94</f>
        <v>0</v>
      </c>
      <c r="H94" s="540">
        <f t="shared" si="41"/>
        <v>0</v>
      </c>
      <c r="I94" s="541">
        <f t="shared" si="42"/>
        <v>0</v>
      </c>
      <c r="J94" s="541">
        <f t="shared" si="43"/>
        <v>0</v>
      </c>
      <c r="K94" s="541">
        <f t="shared" si="44"/>
        <v>0</v>
      </c>
      <c r="L94" s="541">
        <f t="shared" si="45"/>
        <v>0</v>
      </c>
      <c r="M94" s="541">
        <f t="shared" si="46"/>
        <v>0</v>
      </c>
      <c r="N94" s="541">
        <f t="shared" si="47"/>
        <v>0</v>
      </c>
      <c r="O94" s="541">
        <f t="shared" si="48"/>
        <v>0</v>
      </c>
      <c r="P94" s="541">
        <f t="shared" si="49"/>
        <v>0</v>
      </c>
      <c r="Q94" s="541">
        <f t="shared" si="50"/>
        <v>0</v>
      </c>
      <c r="R94" s="541">
        <f t="shared" si="51"/>
        <v>0</v>
      </c>
      <c r="S94" s="541">
        <f t="shared" si="52"/>
        <v>0</v>
      </c>
      <c r="T94" s="542">
        <f t="shared" si="53"/>
        <v>0</v>
      </c>
      <c r="U94" s="531"/>
      <c r="V94" s="543"/>
      <c r="W94" s="544"/>
      <c r="X94" s="544"/>
      <c r="Y94" s="544"/>
      <c r="Z94" s="544"/>
      <c r="AA94" s="544"/>
      <c r="AB94" s="544"/>
      <c r="AC94" s="544"/>
      <c r="AD94" s="544"/>
      <c r="AE94" s="657"/>
      <c r="AF94" s="543"/>
      <c r="AG94" s="544"/>
      <c r="AH94" s="544"/>
      <c r="AI94" s="544"/>
      <c r="AJ94" s="544"/>
      <c r="AK94" s="544"/>
      <c r="AL94" s="544"/>
      <c r="AM94" s="544"/>
      <c r="AN94" s="544"/>
      <c r="AO94" s="657"/>
      <c r="AP94" s="543"/>
      <c r="AQ94" s="544"/>
      <c r="AR94" s="544"/>
      <c r="AS94" s="544"/>
      <c r="AT94" s="544"/>
      <c r="AU94" s="544"/>
      <c r="AV94" s="544"/>
      <c r="AW94" s="544"/>
      <c r="AX94" s="544"/>
      <c r="AY94" s="657"/>
      <c r="AZ94" s="543"/>
      <c r="BA94" s="544"/>
      <c r="BB94" s="544"/>
      <c r="BC94" s="544"/>
      <c r="BD94" s="544"/>
      <c r="BE94" s="544"/>
      <c r="BF94" s="544"/>
      <c r="BG94" s="544"/>
      <c r="BH94" s="544"/>
      <c r="BI94" s="657"/>
      <c r="BJ94" s="543"/>
      <c r="BK94" s="544"/>
      <c r="BL94" s="544"/>
      <c r="BM94" s="544"/>
      <c r="BN94" s="544"/>
      <c r="BO94" s="544"/>
      <c r="BP94" s="544"/>
      <c r="BQ94" s="544"/>
      <c r="BR94" s="544"/>
      <c r="BS94" s="657"/>
      <c r="BT94" s="543"/>
      <c r="BU94" s="544"/>
      <c r="BV94" s="544"/>
      <c r="BW94" s="544"/>
      <c r="BX94" s="544"/>
      <c r="BY94" s="544"/>
      <c r="BZ94" s="544"/>
      <c r="CA94" s="544"/>
      <c r="CB94" s="544"/>
      <c r="CC94" s="657"/>
      <c r="CD94" s="543"/>
      <c r="CE94" s="544"/>
      <c r="CF94" s="544"/>
      <c r="CG94" s="544"/>
      <c r="CH94" s="544"/>
      <c r="CI94" s="544"/>
      <c r="CJ94" s="544"/>
      <c r="CK94" s="544"/>
      <c r="CL94" s="544"/>
      <c r="CM94" s="657"/>
      <c r="CN94" s="543"/>
      <c r="CO94" s="544"/>
      <c r="CP94" s="544"/>
      <c r="CQ94" s="544"/>
      <c r="CR94" s="544"/>
      <c r="CS94" s="544"/>
      <c r="CT94" s="544"/>
      <c r="CU94" s="544"/>
      <c r="CV94" s="544"/>
      <c r="CW94" s="657"/>
      <c r="CX94" s="543"/>
      <c r="CY94" s="544"/>
      <c r="CZ94" s="544"/>
      <c r="DA94" s="544"/>
      <c r="DB94" s="544"/>
      <c r="DC94" s="544"/>
      <c r="DD94" s="544"/>
      <c r="DE94" s="544"/>
      <c r="DF94" s="544"/>
      <c r="DG94" s="657"/>
      <c r="DH94" s="543"/>
      <c r="DI94" s="544"/>
      <c r="DJ94" s="544"/>
      <c r="DK94" s="544"/>
      <c r="DL94" s="544"/>
      <c r="DM94" s="544"/>
      <c r="DN94" s="544"/>
      <c r="DO94" s="544"/>
      <c r="DP94" s="544"/>
      <c r="DQ94" s="657"/>
      <c r="DR94" s="543"/>
      <c r="DS94" s="544"/>
      <c r="DT94" s="544"/>
      <c r="DU94" s="544"/>
      <c r="DV94" s="544"/>
      <c r="DW94" s="544"/>
      <c r="DX94" s="544"/>
      <c r="DY94" s="544"/>
      <c r="DZ94" s="544"/>
      <c r="EA94" s="657"/>
      <c r="EB94" s="543"/>
      <c r="EC94" s="544"/>
      <c r="ED94" s="544"/>
      <c r="EE94" s="544"/>
      <c r="EF94" s="544"/>
      <c r="EG94" s="544"/>
      <c r="EH94" s="544"/>
      <c r="EI94" s="544"/>
      <c r="EJ94" s="544"/>
      <c r="EK94" s="657"/>
    </row>
    <row r="95" spans="1:141" s="139" customFormat="1" ht="36">
      <c r="A95" s="802">
        <f>Summary!A95</f>
        <v>0</v>
      </c>
      <c r="B95" s="815">
        <f>Summary!B95</f>
        <v>0</v>
      </c>
      <c r="C95" s="813" t="str">
        <f>Summary!C95</f>
        <v>4.3.14</v>
      </c>
      <c r="D95" s="816" t="str">
        <f>Summary!D95</f>
        <v>500 - Drainage and Service Ducts</v>
      </c>
      <c r="E95" s="796" t="str">
        <f>Summary!E95</f>
        <v>Swales</v>
      </c>
      <c r="F95" s="796">
        <f>Summary!F95</f>
        <v>0</v>
      </c>
      <c r="G95" s="787">
        <f>Summary!G95</f>
        <v>0</v>
      </c>
      <c r="H95" s="299"/>
      <c r="I95" s="300"/>
      <c r="J95" s="300"/>
      <c r="K95" s="300"/>
      <c r="L95" s="300"/>
      <c r="M95" s="300"/>
      <c r="N95" s="300"/>
      <c r="O95" s="300"/>
      <c r="P95" s="300"/>
      <c r="Q95" s="300"/>
      <c r="R95" s="300"/>
      <c r="S95" s="300"/>
      <c r="T95" s="797"/>
      <c r="U95" s="531"/>
      <c r="V95" s="299"/>
      <c r="W95" s="300"/>
      <c r="X95" s="300"/>
      <c r="Y95" s="300"/>
      <c r="Z95" s="300"/>
      <c r="AA95" s="300"/>
      <c r="AB95" s="300"/>
      <c r="AC95" s="300"/>
      <c r="AD95" s="300"/>
      <c r="AE95" s="817"/>
      <c r="AF95" s="299"/>
      <c r="AG95" s="300"/>
      <c r="AH95" s="300"/>
      <c r="AI95" s="300"/>
      <c r="AJ95" s="300"/>
      <c r="AK95" s="300"/>
      <c r="AL95" s="300"/>
      <c r="AM95" s="300"/>
      <c r="AN95" s="300"/>
      <c r="AO95" s="817"/>
      <c r="AP95" s="299"/>
      <c r="AQ95" s="300"/>
      <c r="AR95" s="300"/>
      <c r="AS95" s="300"/>
      <c r="AT95" s="300"/>
      <c r="AU95" s="300"/>
      <c r="AV95" s="300"/>
      <c r="AW95" s="300"/>
      <c r="AX95" s="300"/>
      <c r="AY95" s="817"/>
      <c r="AZ95" s="299"/>
      <c r="BA95" s="300"/>
      <c r="BB95" s="300"/>
      <c r="BC95" s="300"/>
      <c r="BD95" s="300"/>
      <c r="BE95" s="300"/>
      <c r="BF95" s="300"/>
      <c r="BG95" s="300"/>
      <c r="BH95" s="300"/>
      <c r="BI95" s="817"/>
      <c r="BJ95" s="299"/>
      <c r="BK95" s="300"/>
      <c r="BL95" s="300"/>
      <c r="BM95" s="300"/>
      <c r="BN95" s="300"/>
      <c r="BO95" s="300"/>
      <c r="BP95" s="300"/>
      <c r="BQ95" s="300"/>
      <c r="BR95" s="300"/>
      <c r="BS95" s="817"/>
      <c r="BT95" s="299"/>
      <c r="BU95" s="300"/>
      <c r="BV95" s="300"/>
      <c r="BW95" s="300"/>
      <c r="BX95" s="300"/>
      <c r="BY95" s="300"/>
      <c r="BZ95" s="300"/>
      <c r="CA95" s="300"/>
      <c r="CB95" s="300"/>
      <c r="CC95" s="817"/>
      <c r="CD95" s="299"/>
      <c r="CE95" s="300"/>
      <c r="CF95" s="300"/>
      <c r="CG95" s="300"/>
      <c r="CH95" s="300"/>
      <c r="CI95" s="300"/>
      <c r="CJ95" s="300"/>
      <c r="CK95" s="300"/>
      <c r="CL95" s="300"/>
      <c r="CM95" s="817"/>
      <c r="CN95" s="299"/>
      <c r="CO95" s="300"/>
      <c r="CP95" s="300"/>
      <c r="CQ95" s="300"/>
      <c r="CR95" s="300"/>
      <c r="CS95" s="300"/>
      <c r="CT95" s="300"/>
      <c r="CU95" s="300"/>
      <c r="CV95" s="300"/>
      <c r="CW95" s="817"/>
      <c r="CX95" s="299"/>
      <c r="CY95" s="300"/>
      <c r="CZ95" s="300"/>
      <c r="DA95" s="300"/>
      <c r="DB95" s="300"/>
      <c r="DC95" s="300"/>
      <c r="DD95" s="300"/>
      <c r="DE95" s="300"/>
      <c r="DF95" s="300"/>
      <c r="DG95" s="817"/>
      <c r="DH95" s="299"/>
      <c r="DI95" s="300"/>
      <c r="DJ95" s="300"/>
      <c r="DK95" s="300"/>
      <c r="DL95" s="300"/>
      <c r="DM95" s="300"/>
      <c r="DN95" s="300"/>
      <c r="DO95" s="300"/>
      <c r="DP95" s="300"/>
      <c r="DQ95" s="817"/>
      <c r="DR95" s="299"/>
      <c r="DS95" s="300"/>
      <c r="DT95" s="300"/>
      <c r="DU95" s="300"/>
      <c r="DV95" s="300"/>
      <c r="DW95" s="300"/>
      <c r="DX95" s="300"/>
      <c r="DY95" s="300"/>
      <c r="DZ95" s="300"/>
      <c r="EA95" s="817"/>
      <c r="EB95" s="299"/>
      <c r="EC95" s="300"/>
      <c r="ED95" s="300"/>
      <c r="EE95" s="300"/>
      <c r="EF95" s="300"/>
      <c r="EG95" s="300"/>
      <c r="EH95" s="300"/>
      <c r="EI95" s="300"/>
      <c r="EJ95" s="300"/>
      <c r="EK95" s="817"/>
    </row>
    <row r="96" spans="1:141" ht="36">
      <c r="A96" s="359">
        <f>Summary!A96</f>
        <v>0</v>
      </c>
      <c r="B96" s="378">
        <f>Summary!B96</f>
        <v>0</v>
      </c>
      <c r="C96" s="379" t="str">
        <f>Summary!C96</f>
        <v>4.3.14.1</v>
      </c>
      <c r="D96" s="380">
        <f>Summary!D96</f>
        <v>0</v>
      </c>
      <c r="E96" s="381">
        <f>Summary!E96</f>
        <v>0</v>
      </c>
      <c r="F96" s="382" t="str">
        <f>Summary!F96</f>
        <v>Clear weed / vegetation growth, remove any litter, debris and sediment that could impair operation</v>
      </c>
      <c r="G96" s="375">
        <f>Summary!G96</f>
        <v>0</v>
      </c>
      <c r="H96" s="540">
        <f t="shared" si="41"/>
        <v>0</v>
      </c>
      <c r="I96" s="541">
        <f t="shared" si="42"/>
        <v>0</v>
      </c>
      <c r="J96" s="541">
        <f t="shared" si="43"/>
        <v>0</v>
      </c>
      <c r="K96" s="541">
        <f t="shared" si="44"/>
        <v>0</v>
      </c>
      <c r="L96" s="541">
        <f t="shared" si="45"/>
        <v>0</v>
      </c>
      <c r="M96" s="541">
        <f t="shared" si="46"/>
        <v>0</v>
      </c>
      <c r="N96" s="541">
        <f t="shared" si="47"/>
        <v>0</v>
      </c>
      <c r="O96" s="541">
        <f t="shared" si="48"/>
        <v>0</v>
      </c>
      <c r="P96" s="541">
        <f t="shared" si="49"/>
        <v>0</v>
      </c>
      <c r="Q96" s="541">
        <f t="shared" si="50"/>
        <v>0</v>
      </c>
      <c r="R96" s="541">
        <f t="shared" si="51"/>
        <v>0</v>
      </c>
      <c r="S96" s="541">
        <f t="shared" si="52"/>
        <v>0</v>
      </c>
      <c r="T96" s="542">
        <f t="shared" si="53"/>
        <v>0</v>
      </c>
      <c r="U96" s="531"/>
      <c r="V96" s="543"/>
      <c r="W96" s="544"/>
      <c r="X96" s="544"/>
      <c r="Y96" s="544"/>
      <c r="Z96" s="544"/>
      <c r="AA96" s="544"/>
      <c r="AB96" s="544"/>
      <c r="AC96" s="544"/>
      <c r="AD96" s="544"/>
      <c r="AE96" s="657"/>
      <c r="AF96" s="543"/>
      <c r="AG96" s="544"/>
      <c r="AH96" s="544"/>
      <c r="AI96" s="544"/>
      <c r="AJ96" s="544"/>
      <c r="AK96" s="544"/>
      <c r="AL96" s="544"/>
      <c r="AM96" s="544"/>
      <c r="AN96" s="544"/>
      <c r="AO96" s="657"/>
      <c r="AP96" s="543"/>
      <c r="AQ96" s="544"/>
      <c r="AR96" s="544"/>
      <c r="AS96" s="544"/>
      <c r="AT96" s="544"/>
      <c r="AU96" s="544"/>
      <c r="AV96" s="544"/>
      <c r="AW96" s="544"/>
      <c r="AX96" s="544"/>
      <c r="AY96" s="657"/>
      <c r="AZ96" s="543"/>
      <c r="BA96" s="544"/>
      <c r="BB96" s="544"/>
      <c r="BC96" s="544"/>
      <c r="BD96" s="544"/>
      <c r="BE96" s="544"/>
      <c r="BF96" s="544"/>
      <c r="BG96" s="544"/>
      <c r="BH96" s="544"/>
      <c r="BI96" s="657"/>
      <c r="BJ96" s="543"/>
      <c r="BK96" s="544"/>
      <c r="BL96" s="544"/>
      <c r="BM96" s="544"/>
      <c r="BN96" s="544"/>
      <c r="BO96" s="544"/>
      <c r="BP96" s="544"/>
      <c r="BQ96" s="544"/>
      <c r="BR96" s="544"/>
      <c r="BS96" s="657"/>
      <c r="BT96" s="543"/>
      <c r="BU96" s="544"/>
      <c r="BV96" s="544"/>
      <c r="BW96" s="544"/>
      <c r="BX96" s="544"/>
      <c r="BY96" s="544"/>
      <c r="BZ96" s="544"/>
      <c r="CA96" s="544"/>
      <c r="CB96" s="544"/>
      <c r="CC96" s="657"/>
      <c r="CD96" s="543"/>
      <c r="CE96" s="544"/>
      <c r="CF96" s="544"/>
      <c r="CG96" s="544"/>
      <c r="CH96" s="544"/>
      <c r="CI96" s="544"/>
      <c r="CJ96" s="544"/>
      <c r="CK96" s="544"/>
      <c r="CL96" s="544"/>
      <c r="CM96" s="657"/>
      <c r="CN96" s="543"/>
      <c r="CO96" s="544"/>
      <c r="CP96" s="544"/>
      <c r="CQ96" s="544"/>
      <c r="CR96" s="544"/>
      <c r="CS96" s="544"/>
      <c r="CT96" s="544"/>
      <c r="CU96" s="544"/>
      <c r="CV96" s="544"/>
      <c r="CW96" s="657"/>
      <c r="CX96" s="543"/>
      <c r="CY96" s="544"/>
      <c r="CZ96" s="544"/>
      <c r="DA96" s="544"/>
      <c r="DB96" s="544"/>
      <c r="DC96" s="544"/>
      <c r="DD96" s="544"/>
      <c r="DE96" s="544"/>
      <c r="DF96" s="544"/>
      <c r="DG96" s="657"/>
      <c r="DH96" s="543"/>
      <c r="DI96" s="544"/>
      <c r="DJ96" s="544"/>
      <c r="DK96" s="544"/>
      <c r="DL96" s="544"/>
      <c r="DM96" s="544"/>
      <c r="DN96" s="544"/>
      <c r="DO96" s="544"/>
      <c r="DP96" s="544"/>
      <c r="DQ96" s="657"/>
      <c r="DR96" s="543"/>
      <c r="DS96" s="544"/>
      <c r="DT96" s="544"/>
      <c r="DU96" s="544"/>
      <c r="DV96" s="544"/>
      <c r="DW96" s="544"/>
      <c r="DX96" s="544"/>
      <c r="DY96" s="544"/>
      <c r="DZ96" s="544"/>
      <c r="EA96" s="657"/>
      <c r="EB96" s="543"/>
      <c r="EC96" s="544"/>
      <c r="ED96" s="544"/>
      <c r="EE96" s="544"/>
      <c r="EF96" s="544"/>
      <c r="EG96" s="544"/>
      <c r="EH96" s="544"/>
      <c r="EI96" s="544"/>
      <c r="EJ96" s="544"/>
      <c r="EK96" s="657"/>
    </row>
    <row r="97" spans="1:141" s="139" customFormat="1" ht="36">
      <c r="A97" s="359">
        <f>Summary!A97</f>
        <v>0</v>
      </c>
      <c r="B97" s="378">
        <f>Summary!B97</f>
        <v>0</v>
      </c>
      <c r="C97" s="379" t="str">
        <f>Summary!C97</f>
        <v>4.3.14.2</v>
      </c>
      <c r="D97" s="380">
        <f>Summary!D97</f>
        <v>0</v>
      </c>
      <c r="E97" s="381">
        <f>Summary!E97</f>
        <v>0</v>
      </c>
      <c r="F97" s="382" t="str">
        <f>Summary!F97</f>
        <v>Undertake a grass cut of the swale to maintain the grass sward between 100mm and 200mm in height</v>
      </c>
      <c r="G97" s="375">
        <f>Summary!G97</f>
        <v>0</v>
      </c>
      <c r="H97" s="540">
        <f t="shared" si="41"/>
        <v>0</v>
      </c>
      <c r="I97" s="541">
        <f t="shared" si="42"/>
        <v>0</v>
      </c>
      <c r="J97" s="541">
        <f t="shared" si="43"/>
        <v>0</v>
      </c>
      <c r="K97" s="541">
        <f t="shared" si="44"/>
        <v>0</v>
      </c>
      <c r="L97" s="541">
        <f t="shared" si="45"/>
        <v>0</v>
      </c>
      <c r="M97" s="541">
        <f t="shared" si="46"/>
        <v>0</v>
      </c>
      <c r="N97" s="541">
        <f t="shared" si="47"/>
        <v>0</v>
      </c>
      <c r="O97" s="541">
        <f t="shared" si="48"/>
        <v>0</v>
      </c>
      <c r="P97" s="541">
        <f t="shared" si="49"/>
        <v>0</v>
      </c>
      <c r="Q97" s="541">
        <f t="shared" si="50"/>
        <v>0</v>
      </c>
      <c r="R97" s="541">
        <f t="shared" si="51"/>
        <v>0</v>
      </c>
      <c r="S97" s="541">
        <f t="shared" si="52"/>
        <v>0</v>
      </c>
      <c r="T97" s="542">
        <f t="shared" si="53"/>
        <v>0</v>
      </c>
      <c r="U97" s="531"/>
      <c r="V97" s="543"/>
      <c r="W97" s="544"/>
      <c r="X97" s="544"/>
      <c r="Y97" s="544"/>
      <c r="Z97" s="544"/>
      <c r="AA97" s="544"/>
      <c r="AB97" s="544"/>
      <c r="AC97" s="544"/>
      <c r="AD97" s="544"/>
      <c r="AE97" s="657"/>
      <c r="AF97" s="543"/>
      <c r="AG97" s="544"/>
      <c r="AH97" s="544"/>
      <c r="AI97" s="544"/>
      <c r="AJ97" s="544"/>
      <c r="AK97" s="544"/>
      <c r="AL97" s="544"/>
      <c r="AM97" s="544"/>
      <c r="AN97" s="544"/>
      <c r="AO97" s="657"/>
      <c r="AP97" s="543"/>
      <c r="AQ97" s="544"/>
      <c r="AR97" s="544"/>
      <c r="AS97" s="544"/>
      <c r="AT97" s="544"/>
      <c r="AU97" s="544"/>
      <c r="AV97" s="544"/>
      <c r="AW97" s="544"/>
      <c r="AX97" s="544"/>
      <c r="AY97" s="657"/>
      <c r="AZ97" s="543"/>
      <c r="BA97" s="544"/>
      <c r="BB97" s="544"/>
      <c r="BC97" s="544"/>
      <c r="BD97" s="544"/>
      <c r="BE97" s="544"/>
      <c r="BF97" s="544"/>
      <c r="BG97" s="544"/>
      <c r="BH97" s="544"/>
      <c r="BI97" s="657"/>
      <c r="BJ97" s="543"/>
      <c r="BK97" s="544"/>
      <c r="BL97" s="544"/>
      <c r="BM97" s="544"/>
      <c r="BN97" s="544"/>
      <c r="BO97" s="544"/>
      <c r="BP97" s="544"/>
      <c r="BQ97" s="544"/>
      <c r="BR97" s="544"/>
      <c r="BS97" s="657"/>
      <c r="BT97" s="543"/>
      <c r="BU97" s="544"/>
      <c r="BV97" s="544"/>
      <c r="BW97" s="544"/>
      <c r="BX97" s="544"/>
      <c r="BY97" s="544"/>
      <c r="BZ97" s="544"/>
      <c r="CA97" s="544"/>
      <c r="CB97" s="544"/>
      <c r="CC97" s="657"/>
      <c r="CD97" s="543"/>
      <c r="CE97" s="544"/>
      <c r="CF97" s="544"/>
      <c r="CG97" s="544"/>
      <c r="CH97" s="544"/>
      <c r="CI97" s="544"/>
      <c r="CJ97" s="544"/>
      <c r="CK97" s="544"/>
      <c r="CL97" s="544"/>
      <c r="CM97" s="657"/>
      <c r="CN97" s="543"/>
      <c r="CO97" s="544"/>
      <c r="CP97" s="544"/>
      <c r="CQ97" s="544"/>
      <c r="CR97" s="544"/>
      <c r="CS97" s="544"/>
      <c r="CT97" s="544"/>
      <c r="CU97" s="544"/>
      <c r="CV97" s="544"/>
      <c r="CW97" s="657"/>
      <c r="CX97" s="543"/>
      <c r="CY97" s="544"/>
      <c r="CZ97" s="544"/>
      <c r="DA97" s="544"/>
      <c r="DB97" s="544"/>
      <c r="DC97" s="544"/>
      <c r="DD97" s="544"/>
      <c r="DE97" s="544"/>
      <c r="DF97" s="544"/>
      <c r="DG97" s="657"/>
      <c r="DH97" s="543"/>
      <c r="DI97" s="544"/>
      <c r="DJ97" s="544"/>
      <c r="DK97" s="544"/>
      <c r="DL97" s="544"/>
      <c r="DM97" s="544"/>
      <c r="DN97" s="544"/>
      <c r="DO97" s="544"/>
      <c r="DP97" s="544"/>
      <c r="DQ97" s="657"/>
      <c r="DR97" s="543"/>
      <c r="DS97" s="544"/>
      <c r="DT97" s="544"/>
      <c r="DU97" s="544"/>
      <c r="DV97" s="544"/>
      <c r="DW97" s="544"/>
      <c r="DX97" s="544"/>
      <c r="DY97" s="544"/>
      <c r="DZ97" s="544"/>
      <c r="EA97" s="657"/>
      <c r="EB97" s="543"/>
      <c r="EC97" s="544"/>
      <c r="ED97" s="544"/>
      <c r="EE97" s="544"/>
      <c r="EF97" s="544"/>
      <c r="EG97" s="544"/>
      <c r="EH97" s="544"/>
      <c r="EI97" s="544"/>
      <c r="EJ97" s="544"/>
      <c r="EK97" s="657"/>
    </row>
    <row r="98" spans="1:141" s="139" customFormat="1" ht="36">
      <c r="A98" s="802">
        <f>Summary!A98</f>
        <v>0</v>
      </c>
      <c r="B98" s="815">
        <f>Summary!B98</f>
        <v>0</v>
      </c>
      <c r="C98" s="813" t="str">
        <f>Summary!C98</f>
        <v>4.3.15</v>
      </c>
      <c r="D98" s="816" t="str">
        <f>Summary!D98</f>
        <v>500 - Drainage and Service Ducts</v>
      </c>
      <c r="E98" s="796" t="str">
        <f>Summary!E98</f>
        <v>Basins</v>
      </c>
      <c r="F98" s="796">
        <f>Summary!F98</f>
        <v>0</v>
      </c>
      <c r="G98" s="787">
        <f>Summary!G98</f>
        <v>0</v>
      </c>
      <c r="H98" s="299"/>
      <c r="I98" s="300"/>
      <c r="J98" s="300"/>
      <c r="K98" s="300"/>
      <c r="L98" s="300"/>
      <c r="M98" s="300"/>
      <c r="N98" s="300"/>
      <c r="O98" s="300"/>
      <c r="P98" s="300"/>
      <c r="Q98" s="300"/>
      <c r="R98" s="300"/>
      <c r="S98" s="300"/>
      <c r="T98" s="797"/>
      <c r="U98" s="531"/>
      <c r="V98" s="299"/>
      <c r="W98" s="300"/>
      <c r="X98" s="300"/>
      <c r="Y98" s="300"/>
      <c r="Z98" s="300"/>
      <c r="AA98" s="300"/>
      <c r="AB98" s="300"/>
      <c r="AC98" s="300"/>
      <c r="AD98" s="300"/>
      <c r="AE98" s="817"/>
      <c r="AF98" s="299"/>
      <c r="AG98" s="300"/>
      <c r="AH98" s="300"/>
      <c r="AI98" s="300"/>
      <c r="AJ98" s="300"/>
      <c r="AK98" s="300"/>
      <c r="AL98" s="300"/>
      <c r="AM98" s="300"/>
      <c r="AN98" s="300"/>
      <c r="AO98" s="817"/>
      <c r="AP98" s="299"/>
      <c r="AQ98" s="300"/>
      <c r="AR98" s="300"/>
      <c r="AS98" s="300"/>
      <c r="AT98" s="300"/>
      <c r="AU98" s="300"/>
      <c r="AV98" s="300"/>
      <c r="AW98" s="300"/>
      <c r="AX98" s="300"/>
      <c r="AY98" s="817"/>
      <c r="AZ98" s="299"/>
      <c r="BA98" s="300"/>
      <c r="BB98" s="300"/>
      <c r="BC98" s="300"/>
      <c r="BD98" s="300"/>
      <c r="BE98" s="300"/>
      <c r="BF98" s="300"/>
      <c r="BG98" s="300"/>
      <c r="BH98" s="300"/>
      <c r="BI98" s="817"/>
      <c r="BJ98" s="299"/>
      <c r="BK98" s="300"/>
      <c r="BL98" s="300"/>
      <c r="BM98" s="300"/>
      <c r="BN98" s="300"/>
      <c r="BO98" s="300"/>
      <c r="BP98" s="300"/>
      <c r="BQ98" s="300"/>
      <c r="BR98" s="300"/>
      <c r="BS98" s="817"/>
      <c r="BT98" s="299"/>
      <c r="BU98" s="300"/>
      <c r="BV98" s="300"/>
      <c r="BW98" s="300"/>
      <c r="BX98" s="300"/>
      <c r="BY98" s="300"/>
      <c r="BZ98" s="300"/>
      <c r="CA98" s="300"/>
      <c r="CB98" s="300"/>
      <c r="CC98" s="817"/>
      <c r="CD98" s="299"/>
      <c r="CE98" s="300"/>
      <c r="CF98" s="300"/>
      <c r="CG98" s="300"/>
      <c r="CH98" s="300"/>
      <c r="CI98" s="300"/>
      <c r="CJ98" s="300"/>
      <c r="CK98" s="300"/>
      <c r="CL98" s="300"/>
      <c r="CM98" s="817"/>
      <c r="CN98" s="299"/>
      <c r="CO98" s="300"/>
      <c r="CP98" s="300"/>
      <c r="CQ98" s="300"/>
      <c r="CR98" s="300"/>
      <c r="CS98" s="300"/>
      <c r="CT98" s="300"/>
      <c r="CU98" s="300"/>
      <c r="CV98" s="300"/>
      <c r="CW98" s="817"/>
      <c r="CX98" s="299"/>
      <c r="CY98" s="300"/>
      <c r="CZ98" s="300"/>
      <c r="DA98" s="300"/>
      <c r="DB98" s="300"/>
      <c r="DC98" s="300"/>
      <c r="DD98" s="300"/>
      <c r="DE98" s="300"/>
      <c r="DF98" s="300"/>
      <c r="DG98" s="817"/>
      <c r="DH98" s="299"/>
      <c r="DI98" s="300"/>
      <c r="DJ98" s="300"/>
      <c r="DK98" s="300"/>
      <c r="DL98" s="300"/>
      <c r="DM98" s="300"/>
      <c r="DN98" s="300"/>
      <c r="DO98" s="300"/>
      <c r="DP98" s="300"/>
      <c r="DQ98" s="817"/>
      <c r="DR98" s="299"/>
      <c r="DS98" s="300"/>
      <c r="DT98" s="300"/>
      <c r="DU98" s="300"/>
      <c r="DV98" s="300"/>
      <c r="DW98" s="300"/>
      <c r="DX98" s="300"/>
      <c r="DY98" s="300"/>
      <c r="DZ98" s="300"/>
      <c r="EA98" s="817"/>
      <c r="EB98" s="299"/>
      <c r="EC98" s="300"/>
      <c r="ED98" s="300"/>
      <c r="EE98" s="300"/>
      <c r="EF98" s="300"/>
      <c r="EG98" s="300"/>
      <c r="EH98" s="300"/>
      <c r="EI98" s="300"/>
      <c r="EJ98" s="300"/>
      <c r="EK98" s="817"/>
    </row>
    <row r="99" spans="1:141" ht="36">
      <c r="A99" s="359">
        <f>Summary!A99</f>
        <v>0</v>
      </c>
      <c r="B99" s="378">
        <f>Summary!B99</f>
        <v>0</v>
      </c>
      <c r="C99" s="379" t="str">
        <f>Summary!C99</f>
        <v>4.3.15.1</v>
      </c>
      <c r="D99" s="380">
        <f>Summary!D99</f>
        <v>0</v>
      </c>
      <c r="E99" s="381">
        <f>Summary!E99</f>
        <v>0</v>
      </c>
      <c r="F99" s="382" t="str">
        <f>Summary!F99</f>
        <v>Clear weed / vegetation growth, remove any litter, debris and sediment that could impair operation</v>
      </c>
      <c r="G99" s="375">
        <f>Summary!G99</f>
        <v>0</v>
      </c>
      <c r="H99" s="540">
        <f t="shared" si="41"/>
        <v>0</v>
      </c>
      <c r="I99" s="541">
        <f t="shared" si="42"/>
        <v>0</v>
      </c>
      <c r="J99" s="541">
        <f t="shared" si="43"/>
        <v>0</v>
      </c>
      <c r="K99" s="541">
        <f t="shared" si="44"/>
        <v>0</v>
      </c>
      <c r="L99" s="541">
        <f t="shared" si="45"/>
        <v>0</v>
      </c>
      <c r="M99" s="541">
        <f t="shared" si="46"/>
        <v>0</v>
      </c>
      <c r="N99" s="541">
        <f t="shared" si="47"/>
        <v>0</v>
      </c>
      <c r="O99" s="541">
        <f t="shared" si="48"/>
        <v>0</v>
      </c>
      <c r="P99" s="541">
        <f t="shared" si="49"/>
        <v>0</v>
      </c>
      <c r="Q99" s="541">
        <f t="shared" si="50"/>
        <v>0</v>
      </c>
      <c r="R99" s="541">
        <f t="shared" si="51"/>
        <v>0</v>
      </c>
      <c r="S99" s="541">
        <f t="shared" si="52"/>
        <v>0</v>
      </c>
      <c r="T99" s="542">
        <f t="shared" si="53"/>
        <v>0</v>
      </c>
      <c r="U99" s="531"/>
      <c r="V99" s="543"/>
      <c r="W99" s="544"/>
      <c r="X99" s="544"/>
      <c r="Y99" s="544"/>
      <c r="Z99" s="544"/>
      <c r="AA99" s="544"/>
      <c r="AB99" s="544"/>
      <c r="AC99" s="544"/>
      <c r="AD99" s="544"/>
      <c r="AE99" s="657"/>
      <c r="AF99" s="543"/>
      <c r="AG99" s="544"/>
      <c r="AH99" s="544"/>
      <c r="AI99" s="544"/>
      <c r="AJ99" s="544"/>
      <c r="AK99" s="544"/>
      <c r="AL99" s="544"/>
      <c r="AM99" s="544"/>
      <c r="AN99" s="544"/>
      <c r="AO99" s="657"/>
      <c r="AP99" s="543"/>
      <c r="AQ99" s="544"/>
      <c r="AR99" s="544"/>
      <c r="AS99" s="544"/>
      <c r="AT99" s="544"/>
      <c r="AU99" s="544"/>
      <c r="AV99" s="544"/>
      <c r="AW99" s="544"/>
      <c r="AX99" s="544"/>
      <c r="AY99" s="657"/>
      <c r="AZ99" s="543"/>
      <c r="BA99" s="544"/>
      <c r="BB99" s="544"/>
      <c r="BC99" s="544"/>
      <c r="BD99" s="544"/>
      <c r="BE99" s="544"/>
      <c r="BF99" s="544"/>
      <c r="BG99" s="544"/>
      <c r="BH99" s="544"/>
      <c r="BI99" s="657"/>
      <c r="BJ99" s="543"/>
      <c r="BK99" s="544"/>
      <c r="BL99" s="544"/>
      <c r="BM99" s="544"/>
      <c r="BN99" s="544"/>
      <c r="BO99" s="544"/>
      <c r="BP99" s="544"/>
      <c r="BQ99" s="544"/>
      <c r="BR99" s="544"/>
      <c r="BS99" s="657"/>
      <c r="BT99" s="543"/>
      <c r="BU99" s="544"/>
      <c r="BV99" s="544"/>
      <c r="BW99" s="544"/>
      <c r="BX99" s="544"/>
      <c r="BY99" s="544"/>
      <c r="BZ99" s="544"/>
      <c r="CA99" s="544"/>
      <c r="CB99" s="544"/>
      <c r="CC99" s="657"/>
      <c r="CD99" s="543"/>
      <c r="CE99" s="544"/>
      <c r="CF99" s="544"/>
      <c r="CG99" s="544"/>
      <c r="CH99" s="544"/>
      <c r="CI99" s="544"/>
      <c r="CJ99" s="544"/>
      <c r="CK99" s="544"/>
      <c r="CL99" s="544"/>
      <c r="CM99" s="657"/>
      <c r="CN99" s="543"/>
      <c r="CO99" s="544"/>
      <c r="CP99" s="544"/>
      <c r="CQ99" s="544"/>
      <c r="CR99" s="544"/>
      <c r="CS99" s="544"/>
      <c r="CT99" s="544"/>
      <c r="CU99" s="544"/>
      <c r="CV99" s="544"/>
      <c r="CW99" s="657"/>
      <c r="CX99" s="543"/>
      <c r="CY99" s="544"/>
      <c r="CZ99" s="544"/>
      <c r="DA99" s="544"/>
      <c r="DB99" s="544"/>
      <c r="DC99" s="544"/>
      <c r="DD99" s="544"/>
      <c r="DE99" s="544"/>
      <c r="DF99" s="544"/>
      <c r="DG99" s="657"/>
      <c r="DH99" s="543"/>
      <c r="DI99" s="544"/>
      <c r="DJ99" s="544"/>
      <c r="DK99" s="544"/>
      <c r="DL99" s="544"/>
      <c r="DM99" s="544"/>
      <c r="DN99" s="544"/>
      <c r="DO99" s="544"/>
      <c r="DP99" s="544"/>
      <c r="DQ99" s="657"/>
      <c r="DR99" s="543"/>
      <c r="DS99" s="544"/>
      <c r="DT99" s="544"/>
      <c r="DU99" s="544"/>
      <c r="DV99" s="544"/>
      <c r="DW99" s="544"/>
      <c r="DX99" s="544"/>
      <c r="DY99" s="544"/>
      <c r="DZ99" s="544"/>
      <c r="EA99" s="657"/>
      <c r="EB99" s="543"/>
      <c r="EC99" s="544"/>
      <c r="ED99" s="544"/>
      <c r="EE99" s="544"/>
      <c r="EF99" s="544"/>
      <c r="EG99" s="544"/>
      <c r="EH99" s="544"/>
      <c r="EI99" s="544"/>
      <c r="EJ99" s="544"/>
      <c r="EK99" s="657"/>
    </row>
    <row r="100" spans="1:141" s="139" customFormat="1" ht="54">
      <c r="A100" s="359">
        <f>Summary!A100</f>
        <v>0</v>
      </c>
      <c r="B100" s="378">
        <f>Summary!B100</f>
        <v>0</v>
      </c>
      <c r="C100" s="379" t="str">
        <f>Summary!C100</f>
        <v>4.3.15.2</v>
      </c>
      <c r="D100" s="380">
        <f>Summary!D100</f>
        <v>0</v>
      </c>
      <c r="E100" s="381">
        <f>Summary!E100</f>
        <v>0</v>
      </c>
      <c r="F100" s="382" t="str">
        <f>Summary!F100</f>
        <v>Undertake a grass cut of the grassed areas of the basin to maintain the grass sward between 100mm and 200mm in height</v>
      </c>
      <c r="G100" s="375">
        <f>Summary!G100</f>
        <v>0</v>
      </c>
      <c r="H100" s="540">
        <f t="shared" si="41"/>
        <v>0</v>
      </c>
      <c r="I100" s="541">
        <f t="shared" si="42"/>
        <v>0</v>
      </c>
      <c r="J100" s="541">
        <f t="shared" si="43"/>
        <v>0</v>
      </c>
      <c r="K100" s="541">
        <f t="shared" si="44"/>
        <v>0</v>
      </c>
      <c r="L100" s="541">
        <f t="shared" si="45"/>
        <v>0</v>
      </c>
      <c r="M100" s="541">
        <f t="shared" si="46"/>
        <v>0</v>
      </c>
      <c r="N100" s="541">
        <f t="shared" si="47"/>
        <v>0</v>
      </c>
      <c r="O100" s="541">
        <f t="shared" si="48"/>
        <v>0</v>
      </c>
      <c r="P100" s="541">
        <f t="shared" si="49"/>
        <v>0</v>
      </c>
      <c r="Q100" s="541">
        <f t="shared" si="50"/>
        <v>0</v>
      </c>
      <c r="R100" s="541">
        <f t="shared" si="51"/>
        <v>0</v>
      </c>
      <c r="S100" s="541">
        <f t="shared" si="52"/>
        <v>0</v>
      </c>
      <c r="T100" s="542">
        <f t="shared" si="53"/>
        <v>0</v>
      </c>
      <c r="U100" s="531"/>
      <c r="V100" s="543"/>
      <c r="W100" s="544"/>
      <c r="X100" s="544"/>
      <c r="Y100" s="544"/>
      <c r="Z100" s="544"/>
      <c r="AA100" s="544"/>
      <c r="AB100" s="544"/>
      <c r="AC100" s="544"/>
      <c r="AD100" s="544"/>
      <c r="AE100" s="657"/>
      <c r="AF100" s="543"/>
      <c r="AG100" s="544"/>
      <c r="AH100" s="544"/>
      <c r="AI100" s="544"/>
      <c r="AJ100" s="544"/>
      <c r="AK100" s="544"/>
      <c r="AL100" s="544"/>
      <c r="AM100" s="544"/>
      <c r="AN100" s="544"/>
      <c r="AO100" s="657"/>
      <c r="AP100" s="543"/>
      <c r="AQ100" s="544"/>
      <c r="AR100" s="544"/>
      <c r="AS100" s="544"/>
      <c r="AT100" s="544"/>
      <c r="AU100" s="544"/>
      <c r="AV100" s="544"/>
      <c r="AW100" s="544"/>
      <c r="AX100" s="544"/>
      <c r="AY100" s="657"/>
      <c r="AZ100" s="543"/>
      <c r="BA100" s="544"/>
      <c r="BB100" s="544"/>
      <c r="BC100" s="544"/>
      <c r="BD100" s="544"/>
      <c r="BE100" s="544"/>
      <c r="BF100" s="544"/>
      <c r="BG100" s="544"/>
      <c r="BH100" s="544"/>
      <c r="BI100" s="657"/>
      <c r="BJ100" s="543"/>
      <c r="BK100" s="544"/>
      <c r="BL100" s="544"/>
      <c r="BM100" s="544"/>
      <c r="BN100" s="544"/>
      <c r="BO100" s="544"/>
      <c r="BP100" s="544"/>
      <c r="BQ100" s="544"/>
      <c r="BR100" s="544"/>
      <c r="BS100" s="657"/>
      <c r="BT100" s="543"/>
      <c r="BU100" s="544"/>
      <c r="BV100" s="544"/>
      <c r="BW100" s="544"/>
      <c r="BX100" s="544"/>
      <c r="BY100" s="544"/>
      <c r="BZ100" s="544"/>
      <c r="CA100" s="544"/>
      <c r="CB100" s="544"/>
      <c r="CC100" s="657"/>
      <c r="CD100" s="543"/>
      <c r="CE100" s="544"/>
      <c r="CF100" s="544"/>
      <c r="CG100" s="544"/>
      <c r="CH100" s="544"/>
      <c r="CI100" s="544"/>
      <c r="CJ100" s="544"/>
      <c r="CK100" s="544"/>
      <c r="CL100" s="544"/>
      <c r="CM100" s="657"/>
      <c r="CN100" s="543"/>
      <c r="CO100" s="544"/>
      <c r="CP100" s="544"/>
      <c r="CQ100" s="544"/>
      <c r="CR100" s="544"/>
      <c r="CS100" s="544"/>
      <c r="CT100" s="544"/>
      <c r="CU100" s="544"/>
      <c r="CV100" s="544"/>
      <c r="CW100" s="657"/>
      <c r="CX100" s="543"/>
      <c r="CY100" s="544"/>
      <c r="CZ100" s="544"/>
      <c r="DA100" s="544"/>
      <c r="DB100" s="544"/>
      <c r="DC100" s="544"/>
      <c r="DD100" s="544"/>
      <c r="DE100" s="544"/>
      <c r="DF100" s="544"/>
      <c r="DG100" s="657"/>
      <c r="DH100" s="543"/>
      <c r="DI100" s="544"/>
      <c r="DJ100" s="544"/>
      <c r="DK100" s="544"/>
      <c r="DL100" s="544"/>
      <c r="DM100" s="544"/>
      <c r="DN100" s="544"/>
      <c r="DO100" s="544"/>
      <c r="DP100" s="544"/>
      <c r="DQ100" s="657"/>
      <c r="DR100" s="543"/>
      <c r="DS100" s="544"/>
      <c r="DT100" s="544"/>
      <c r="DU100" s="544"/>
      <c r="DV100" s="544"/>
      <c r="DW100" s="544"/>
      <c r="DX100" s="544"/>
      <c r="DY100" s="544"/>
      <c r="DZ100" s="544"/>
      <c r="EA100" s="657"/>
      <c r="EB100" s="543"/>
      <c r="EC100" s="544"/>
      <c r="ED100" s="544"/>
      <c r="EE100" s="544"/>
      <c r="EF100" s="544"/>
      <c r="EG100" s="544"/>
      <c r="EH100" s="544"/>
      <c r="EI100" s="544"/>
      <c r="EJ100" s="544"/>
      <c r="EK100" s="657"/>
    </row>
    <row r="101" spans="1:141" s="139" customFormat="1" ht="36">
      <c r="A101" s="802">
        <f>Summary!A101</f>
        <v>0</v>
      </c>
      <c r="B101" s="815">
        <f>Summary!B101</f>
        <v>0</v>
      </c>
      <c r="C101" s="813" t="str">
        <f>Summary!C101</f>
        <v>4.3.16</v>
      </c>
      <c r="D101" s="816" t="str">
        <f>Summary!D101</f>
        <v>500 - Drainage and Service Ducts</v>
      </c>
      <c r="E101" s="796" t="str">
        <f>Summary!E101</f>
        <v>Grassed surface water channel</v>
      </c>
      <c r="F101" s="796">
        <f>Summary!F101</f>
        <v>0</v>
      </c>
      <c r="G101" s="787">
        <f>Summary!G101</f>
        <v>0</v>
      </c>
      <c r="H101" s="299"/>
      <c r="I101" s="300"/>
      <c r="J101" s="300"/>
      <c r="K101" s="300"/>
      <c r="L101" s="300"/>
      <c r="M101" s="300"/>
      <c r="N101" s="300"/>
      <c r="O101" s="300"/>
      <c r="P101" s="300"/>
      <c r="Q101" s="300"/>
      <c r="R101" s="300"/>
      <c r="S101" s="300"/>
      <c r="T101" s="797"/>
      <c r="U101" s="531"/>
      <c r="V101" s="299"/>
      <c r="W101" s="300"/>
      <c r="X101" s="300"/>
      <c r="Y101" s="300"/>
      <c r="Z101" s="300"/>
      <c r="AA101" s="300"/>
      <c r="AB101" s="300"/>
      <c r="AC101" s="300"/>
      <c r="AD101" s="300"/>
      <c r="AE101" s="817"/>
      <c r="AF101" s="299"/>
      <c r="AG101" s="300"/>
      <c r="AH101" s="300"/>
      <c r="AI101" s="300"/>
      <c r="AJ101" s="300"/>
      <c r="AK101" s="300"/>
      <c r="AL101" s="300"/>
      <c r="AM101" s="300"/>
      <c r="AN101" s="300"/>
      <c r="AO101" s="817"/>
      <c r="AP101" s="299"/>
      <c r="AQ101" s="300"/>
      <c r="AR101" s="300"/>
      <c r="AS101" s="300"/>
      <c r="AT101" s="300"/>
      <c r="AU101" s="300"/>
      <c r="AV101" s="300"/>
      <c r="AW101" s="300"/>
      <c r="AX101" s="300"/>
      <c r="AY101" s="817"/>
      <c r="AZ101" s="299"/>
      <c r="BA101" s="300"/>
      <c r="BB101" s="300"/>
      <c r="BC101" s="300"/>
      <c r="BD101" s="300"/>
      <c r="BE101" s="300"/>
      <c r="BF101" s="300"/>
      <c r="BG101" s="300"/>
      <c r="BH101" s="300"/>
      <c r="BI101" s="817"/>
      <c r="BJ101" s="299"/>
      <c r="BK101" s="300"/>
      <c r="BL101" s="300"/>
      <c r="BM101" s="300"/>
      <c r="BN101" s="300"/>
      <c r="BO101" s="300"/>
      <c r="BP101" s="300"/>
      <c r="BQ101" s="300"/>
      <c r="BR101" s="300"/>
      <c r="BS101" s="817"/>
      <c r="BT101" s="299"/>
      <c r="BU101" s="300"/>
      <c r="BV101" s="300"/>
      <c r="BW101" s="300"/>
      <c r="BX101" s="300"/>
      <c r="BY101" s="300"/>
      <c r="BZ101" s="300"/>
      <c r="CA101" s="300"/>
      <c r="CB101" s="300"/>
      <c r="CC101" s="817"/>
      <c r="CD101" s="299"/>
      <c r="CE101" s="300"/>
      <c r="CF101" s="300"/>
      <c r="CG101" s="300"/>
      <c r="CH101" s="300"/>
      <c r="CI101" s="300"/>
      <c r="CJ101" s="300"/>
      <c r="CK101" s="300"/>
      <c r="CL101" s="300"/>
      <c r="CM101" s="817"/>
      <c r="CN101" s="299"/>
      <c r="CO101" s="300"/>
      <c r="CP101" s="300"/>
      <c r="CQ101" s="300"/>
      <c r="CR101" s="300"/>
      <c r="CS101" s="300"/>
      <c r="CT101" s="300"/>
      <c r="CU101" s="300"/>
      <c r="CV101" s="300"/>
      <c r="CW101" s="817"/>
      <c r="CX101" s="299"/>
      <c r="CY101" s="300"/>
      <c r="CZ101" s="300"/>
      <c r="DA101" s="300"/>
      <c r="DB101" s="300"/>
      <c r="DC101" s="300"/>
      <c r="DD101" s="300"/>
      <c r="DE101" s="300"/>
      <c r="DF101" s="300"/>
      <c r="DG101" s="817"/>
      <c r="DH101" s="299"/>
      <c r="DI101" s="300"/>
      <c r="DJ101" s="300"/>
      <c r="DK101" s="300"/>
      <c r="DL101" s="300"/>
      <c r="DM101" s="300"/>
      <c r="DN101" s="300"/>
      <c r="DO101" s="300"/>
      <c r="DP101" s="300"/>
      <c r="DQ101" s="817"/>
      <c r="DR101" s="299"/>
      <c r="DS101" s="300"/>
      <c r="DT101" s="300"/>
      <c r="DU101" s="300"/>
      <c r="DV101" s="300"/>
      <c r="DW101" s="300"/>
      <c r="DX101" s="300"/>
      <c r="DY101" s="300"/>
      <c r="DZ101" s="300"/>
      <c r="EA101" s="817"/>
      <c r="EB101" s="299"/>
      <c r="EC101" s="300"/>
      <c r="ED101" s="300"/>
      <c r="EE101" s="300"/>
      <c r="EF101" s="300"/>
      <c r="EG101" s="300"/>
      <c r="EH101" s="300"/>
      <c r="EI101" s="300"/>
      <c r="EJ101" s="300"/>
      <c r="EK101" s="817"/>
    </row>
    <row r="102" spans="1:141" ht="54">
      <c r="A102" s="359">
        <f>Summary!A102</f>
        <v>0</v>
      </c>
      <c r="B102" s="378">
        <f>Summary!B102</f>
        <v>0</v>
      </c>
      <c r="C102" s="379" t="str">
        <f>Summary!C102</f>
        <v>4.3.16.1</v>
      </c>
      <c r="D102" s="380">
        <f>Summary!D102</f>
        <v>0</v>
      </c>
      <c r="E102" s="381">
        <f>Summary!E102</f>
        <v>0</v>
      </c>
      <c r="F102" s="382" t="str">
        <f>Summary!F102</f>
        <v>Undertake a grass cut of all areas of the grassed surface water drainage system to maintain the grass sward at a maximum of 75mm in height</v>
      </c>
      <c r="G102" s="375">
        <f>Summary!G102</f>
        <v>0</v>
      </c>
      <c r="H102" s="540">
        <f t="shared" si="41"/>
        <v>0</v>
      </c>
      <c r="I102" s="541">
        <f t="shared" si="42"/>
        <v>0</v>
      </c>
      <c r="J102" s="541">
        <f t="shared" si="43"/>
        <v>0</v>
      </c>
      <c r="K102" s="541">
        <f t="shared" si="44"/>
        <v>0</v>
      </c>
      <c r="L102" s="541">
        <f t="shared" si="45"/>
        <v>0</v>
      </c>
      <c r="M102" s="541">
        <f t="shared" si="46"/>
        <v>0</v>
      </c>
      <c r="N102" s="541">
        <f t="shared" si="47"/>
        <v>0</v>
      </c>
      <c r="O102" s="541">
        <f t="shared" si="48"/>
        <v>0</v>
      </c>
      <c r="P102" s="541">
        <f t="shared" si="49"/>
        <v>0</v>
      </c>
      <c r="Q102" s="541">
        <f t="shared" si="50"/>
        <v>0</v>
      </c>
      <c r="R102" s="541">
        <f t="shared" si="51"/>
        <v>0</v>
      </c>
      <c r="S102" s="541">
        <f t="shared" si="52"/>
        <v>0</v>
      </c>
      <c r="T102" s="542">
        <f t="shared" si="53"/>
        <v>0</v>
      </c>
      <c r="U102" s="531"/>
      <c r="V102" s="543"/>
      <c r="W102" s="544"/>
      <c r="X102" s="544"/>
      <c r="Y102" s="544"/>
      <c r="Z102" s="544"/>
      <c r="AA102" s="544"/>
      <c r="AB102" s="544"/>
      <c r="AC102" s="544"/>
      <c r="AD102" s="544"/>
      <c r="AE102" s="657"/>
      <c r="AF102" s="543"/>
      <c r="AG102" s="544"/>
      <c r="AH102" s="544"/>
      <c r="AI102" s="544"/>
      <c r="AJ102" s="544"/>
      <c r="AK102" s="544"/>
      <c r="AL102" s="544"/>
      <c r="AM102" s="544"/>
      <c r="AN102" s="544"/>
      <c r="AO102" s="657"/>
      <c r="AP102" s="543"/>
      <c r="AQ102" s="544"/>
      <c r="AR102" s="544"/>
      <c r="AS102" s="544"/>
      <c r="AT102" s="544"/>
      <c r="AU102" s="544"/>
      <c r="AV102" s="544"/>
      <c r="AW102" s="544"/>
      <c r="AX102" s="544"/>
      <c r="AY102" s="657"/>
      <c r="AZ102" s="543"/>
      <c r="BA102" s="544"/>
      <c r="BB102" s="544"/>
      <c r="BC102" s="544"/>
      <c r="BD102" s="544"/>
      <c r="BE102" s="544"/>
      <c r="BF102" s="544"/>
      <c r="BG102" s="544"/>
      <c r="BH102" s="544"/>
      <c r="BI102" s="657"/>
      <c r="BJ102" s="543"/>
      <c r="BK102" s="544"/>
      <c r="BL102" s="544"/>
      <c r="BM102" s="544"/>
      <c r="BN102" s="544"/>
      <c r="BO102" s="544"/>
      <c r="BP102" s="544"/>
      <c r="BQ102" s="544"/>
      <c r="BR102" s="544"/>
      <c r="BS102" s="657"/>
      <c r="BT102" s="543"/>
      <c r="BU102" s="544"/>
      <c r="BV102" s="544"/>
      <c r="BW102" s="544"/>
      <c r="BX102" s="544"/>
      <c r="BY102" s="544"/>
      <c r="BZ102" s="544"/>
      <c r="CA102" s="544"/>
      <c r="CB102" s="544"/>
      <c r="CC102" s="657"/>
      <c r="CD102" s="543"/>
      <c r="CE102" s="544"/>
      <c r="CF102" s="544"/>
      <c r="CG102" s="544"/>
      <c r="CH102" s="544"/>
      <c r="CI102" s="544"/>
      <c r="CJ102" s="544"/>
      <c r="CK102" s="544"/>
      <c r="CL102" s="544"/>
      <c r="CM102" s="657"/>
      <c r="CN102" s="543"/>
      <c r="CO102" s="544"/>
      <c r="CP102" s="544"/>
      <c r="CQ102" s="544"/>
      <c r="CR102" s="544"/>
      <c r="CS102" s="544"/>
      <c r="CT102" s="544"/>
      <c r="CU102" s="544"/>
      <c r="CV102" s="544"/>
      <c r="CW102" s="657"/>
      <c r="CX102" s="543"/>
      <c r="CY102" s="544"/>
      <c r="CZ102" s="544"/>
      <c r="DA102" s="544"/>
      <c r="DB102" s="544"/>
      <c r="DC102" s="544"/>
      <c r="DD102" s="544"/>
      <c r="DE102" s="544"/>
      <c r="DF102" s="544"/>
      <c r="DG102" s="657"/>
      <c r="DH102" s="543"/>
      <c r="DI102" s="544"/>
      <c r="DJ102" s="544"/>
      <c r="DK102" s="544"/>
      <c r="DL102" s="544"/>
      <c r="DM102" s="544"/>
      <c r="DN102" s="544"/>
      <c r="DO102" s="544"/>
      <c r="DP102" s="544"/>
      <c r="DQ102" s="657"/>
      <c r="DR102" s="543"/>
      <c r="DS102" s="544"/>
      <c r="DT102" s="544"/>
      <c r="DU102" s="544"/>
      <c r="DV102" s="544"/>
      <c r="DW102" s="544"/>
      <c r="DX102" s="544"/>
      <c r="DY102" s="544"/>
      <c r="DZ102" s="544"/>
      <c r="EA102" s="657"/>
      <c r="EB102" s="543"/>
      <c r="EC102" s="544"/>
      <c r="ED102" s="544"/>
      <c r="EE102" s="544"/>
      <c r="EF102" s="544"/>
      <c r="EG102" s="544"/>
      <c r="EH102" s="544"/>
      <c r="EI102" s="544"/>
      <c r="EJ102" s="544"/>
      <c r="EK102" s="657"/>
    </row>
    <row r="103" spans="1:141" ht="54">
      <c r="A103" s="359">
        <f>Summary!A103</f>
        <v>0</v>
      </c>
      <c r="B103" s="378">
        <f>Summary!B103</f>
        <v>0</v>
      </c>
      <c r="C103" s="379" t="str">
        <f>Summary!C103</f>
        <v>4.3.16.2</v>
      </c>
      <c r="D103" s="380">
        <f>Summary!D103</f>
        <v>0</v>
      </c>
      <c r="E103" s="381">
        <f>Summary!E103</f>
        <v>0</v>
      </c>
      <c r="F103" s="382" t="str">
        <f>Summary!F103</f>
        <v>Clear weed / vegetation growth, remove any litter, debris and sediment that could impair operation prior to grass cutting</v>
      </c>
      <c r="G103" s="375">
        <f>Summary!G103</f>
        <v>0</v>
      </c>
      <c r="H103" s="540">
        <f t="shared" si="41"/>
        <v>0</v>
      </c>
      <c r="I103" s="541">
        <f t="shared" si="42"/>
        <v>0</v>
      </c>
      <c r="J103" s="541">
        <f t="shared" si="43"/>
        <v>0</v>
      </c>
      <c r="K103" s="541">
        <f t="shared" si="44"/>
        <v>0</v>
      </c>
      <c r="L103" s="541">
        <f t="shared" si="45"/>
        <v>0</v>
      </c>
      <c r="M103" s="541">
        <f t="shared" si="46"/>
        <v>0</v>
      </c>
      <c r="N103" s="541">
        <f t="shared" si="47"/>
        <v>0</v>
      </c>
      <c r="O103" s="541">
        <f t="shared" si="48"/>
        <v>0</v>
      </c>
      <c r="P103" s="541">
        <f t="shared" si="49"/>
        <v>0</v>
      </c>
      <c r="Q103" s="541">
        <f t="shared" si="50"/>
        <v>0</v>
      </c>
      <c r="R103" s="541">
        <f t="shared" si="51"/>
        <v>0</v>
      </c>
      <c r="S103" s="541">
        <f t="shared" si="52"/>
        <v>0</v>
      </c>
      <c r="T103" s="542">
        <f t="shared" si="53"/>
        <v>0</v>
      </c>
      <c r="U103" s="531"/>
      <c r="V103" s="543"/>
      <c r="W103" s="544"/>
      <c r="X103" s="544"/>
      <c r="Y103" s="544"/>
      <c r="Z103" s="544"/>
      <c r="AA103" s="544"/>
      <c r="AB103" s="544"/>
      <c r="AC103" s="544"/>
      <c r="AD103" s="544"/>
      <c r="AE103" s="657"/>
      <c r="AF103" s="543"/>
      <c r="AG103" s="544"/>
      <c r="AH103" s="544"/>
      <c r="AI103" s="544"/>
      <c r="AJ103" s="544"/>
      <c r="AK103" s="544"/>
      <c r="AL103" s="544"/>
      <c r="AM103" s="544"/>
      <c r="AN103" s="544"/>
      <c r="AO103" s="657"/>
      <c r="AP103" s="543"/>
      <c r="AQ103" s="544"/>
      <c r="AR103" s="544"/>
      <c r="AS103" s="544"/>
      <c r="AT103" s="544"/>
      <c r="AU103" s="544"/>
      <c r="AV103" s="544"/>
      <c r="AW103" s="544"/>
      <c r="AX103" s="544"/>
      <c r="AY103" s="657"/>
      <c r="AZ103" s="543"/>
      <c r="BA103" s="544"/>
      <c r="BB103" s="544"/>
      <c r="BC103" s="544"/>
      <c r="BD103" s="544"/>
      <c r="BE103" s="544"/>
      <c r="BF103" s="544"/>
      <c r="BG103" s="544"/>
      <c r="BH103" s="544"/>
      <c r="BI103" s="657"/>
      <c r="BJ103" s="543"/>
      <c r="BK103" s="544"/>
      <c r="BL103" s="544"/>
      <c r="BM103" s="544"/>
      <c r="BN103" s="544"/>
      <c r="BO103" s="544"/>
      <c r="BP103" s="544"/>
      <c r="BQ103" s="544"/>
      <c r="BR103" s="544"/>
      <c r="BS103" s="657"/>
      <c r="BT103" s="543"/>
      <c r="BU103" s="544"/>
      <c r="BV103" s="544"/>
      <c r="BW103" s="544"/>
      <c r="BX103" s="544"/>
      <c r="BY103" s="544"/>
      <c r="BZ103" s="544"/>
      <c r="CA103" s="544"/>
      <c r="CB103" s="544"/>
      <c r="CC103" s="657"/>
      <c r="CD103" s="543"/>
      <c r="CE103" s="544"/>
      <c r="CF103" s="544"/>
      <c r="CG103" s="544"/>
      <c r="CH103" s="544"/>
      <c r="CI103" s="544"/>
      <c r="CJ103" s="544"/>
      <c r="CK103" s="544"/>
      <c r="CL103" s="544"/>
      <c r="CM103" s="657"/>
      <c r="CN103" s="543"/>
      <c r="CO103" s="544"/>
      <c r="CP103" s="544"/>
      <c r="CQ103" s="544"/>
      <c r="CR103" s="544"/>
      <c r="CS103" s="544"/>
      <c r="CT103" s="544"/>
      <c r="CU103" s="544"/>
      <c r="CV103" s="544"/>
      <c r="CW103" s="657"/>
      <c r="CX103" s="543"/>
      <c r="CY103" s="544"/>
      <c r="CZ103" s="544"/>
      <c r="DA103" s="544"/>
      <c r="DB103" s="544"/>
      <c r="DC103" s="544"/>
      <c r="DD103" s="544"/>
      <c r="DE103" s="544"/>
      <c r="DF103" s="544"/>
      <c r="DG103" s="657"/>
      <c r="DH103" s="543"/>
      <c r="DI103" s="544"/>
      <c r="DJ103" s="544"/>
      <c r="DK103" s="544"/>
      <c r="DL103" s="544"/>
      <c r="DM103" s="544"/>
      <c r="DN103" s="544"/>
      <c r="DO103" s="544"/>
      <c r="DP103" s="544"/>
      <c r="DQ103" s="657"/>
      <c r="DR103" s="543"/>
      <c r="DS103" s="544"/>
      <c r="DT103" s="544"/>
      <c r="DU103" s="544"/>
      <c r="DV103" s="544"/>
      <c r="DW103" s="544"/>
      <c r="DX103" s="544"/>
      <c r="DY103" s="544"/>
      <c r="DZ103" s="544"/>
      <c r="EA103" s="657"/>
      <c r="EB103" s="543"/>
      <c r="EC103" s="544"/>
      <c r="ED103" s="544"/>
      <c r="EE103" s="544"/>
      <c r="EF103" s="544"/>
      <c r="EG103" s="544"/>
      <c r="EH103" s="544"/>
      <c r="EI103" s="544"/>
      <c r="EJ103" s="544"/>
      <c r="EK103" s="657"/>
    </row>
    <row r="104" spans="1:141" ht="72">
      <c r="A104" s="359">
        <f>Summary!A104</f>
        <v>0</v>
      </c>
      <c r="B104" s="378">
        <f>Summary!B104</f>
        <v>0</v>
      </c>
      <c r="C104" s="379" t="str">
        <f>Summary!C104</f>
        <v>4.3.17</v>
      </c>
      <c r="D104" s="380" t="str">
        <f>Summary!D104</f>
        <v>500 - Drainage and Service Ducts</v>
      </c>
      <c r="E104" s="381" t="str">
        <f>Summary!E104</f>
        <v>Reservoir pavements for drainage attenuation (with pervious surface)</v>
      </c>
      <c r="F104" s="382" t="str">
        <f>Summary!F104</f>
        <v>Cleaning (high pressure rotating water jets and powerful suction to recover disturbed silt) reservoir pavements for drainage attenuation (with pervious surface)</v>
      </c>
      <c r="G104" s="375">
        <f>Summary!G104</f>
        <v>0</v>
      </c>
      <c r="H104" s="540">
        <f t="shared" si="41"/>
        <v>0</v>
      </c>
      <c r="I104" s="541">
        <f t="shared" si="42"/>
        <v>0</v>
      </c>
      <c r="J104" s="541">
        <f t="shared" si="43"/>
        <v>0</v>
      </c>
      <c r="K104" s="541">
        <f t="shared" si="44"/>
        <v>0</v>
      </c>
      <c r="L104" s="541">
        <f t="shared" si="45"/>
        <v>0</v>
      </c>
      <c r="M104" s="541">
        <f t="shared" si="46"/>
        <v>0</v>
      </c>
      <c r="N104" s="541">
        <f t="shared" si="47"/>
        <v>0</v>
      </c>
      <c r="O104" s="541">
        <f t="shared" si="48"/>
        <v>0</v>
      </c>
      <c r="P104" s="541">
        <f t="shared" si="49"/>
        <v>0</v>
      </c>
      <c r="Q104" s="541">
        <f t="shared" si="50"/>
        <v>0</v>
      </c>
      <c r="R104" s="541">
        <f t="shared" si="51"/>
        <v>0</v>
      </c>
      <c r="S104" s="541">
        <f t="shared" si="52"/>
        <v>0</v>
      </c>
      <c r="T104" s="542">
        <f t="shared" si="53"/>
        <v>0</v>
      </c>
      <c r="U104" s="531"/>
      <c r="V104" s="543"/>
      <c r="W104" s="544"/>
      <c r="X104" s="544"/>
      <c r="Y104" s="544"/>
      <c r="Z104" s="544"/>
      <c r="AA104" s="544"/>
      <c r="AB104" s="544"/>
      <c r="AC104" s="544"/>
      <c r="AD104" s="544"/>
      <c r="AE104" s="657"/>
      <c r="AF104" s="543"/>
      <c r="AG104" s="544"/>
      <c r="AH104" s="544"/>
      <c r="AI104" s="544"/>
      <c r="AJ104" s="544"/>
      <c r="AK104" s="544"/>
      <c r="AL104" s="544"/>
      <c r="AM104" s="544"/>
      <c r="AN104" s="544"/>
      <c r="AO104" s="657"/>
      <c r="AP104" s="543"/>
      <c r="AQ104" s="544"/>
      <c r="AR104" s="544"/>
      <c r="AS104" s="544"/>
      <c r="AT104" s="544"/>
      <c r="AU104" s="544"/>
      <c r="AV104" s="544"/>
      <c r="AW104" s="544"/>
      <c r="AX104" s="544"/>
      <c r="AY104" s="657"/>
      <c r="AZ104" s="543"/>
      <c r="BA104" s="544"/>
      <c r="BB104" s="544"/>
      <c r="BC104" s="544"/>
      <c r="BD104" s="544"/>
      <c r="BE104" s="544"/>
      <c r="BF104" s="544"/>
      <c r="BG104" s="544"/>
      <c r="BH104" s="544"/>
      <c r="BI104" s="657"/>
      <c r="BJ104" s="543"/>
      <c r="BK104" s="544"/>
      <c r="BL104" s="544"/>
      <c r="BM104" s="544"/>
      <c r="BN104" s="544"/>
      <c r="BO104" s="544"/>
      <c r="BP104" s="544"/>
      <c r="BQ104" s="544"/>
      <c r="BR104" s="544"/>
      <c r="BS104" s="657"/>
      <c r="BT104" s="543"/>
      <c r="BU104" s="544"/>
      <c r="BV104" s="544"/>
      <c r="BW104" s="544"/>
      <c r="BX104" s="544"/>
      <c r="BY104" s="544"/>
      <c r="BZ104" s="544"/>
      <c r="CA104" s="544"/>
      <c r="CB104" s="544"/>
      <c r="CC104" s="657"/>
      <c r="CD104" s="543"/>
      <c r="CE104" s="544"/>
      <c r="CF104" s="544"/>
      <c r="CG104" s="544"/>
      <c r="CH104" s="544"/>
      <c r="CI104" s="544"/>
      <c r="CJ104" s="544"/>
      <c r="CK104" s="544"/>
      <c r="CL104" s="544"/>
      <c r="CM104" s="657"/>
      <c r="CN104" s="543"/>
      <c r="CO104" s="544"/>
      <c r="CP104" s="544"/>
      <c r="CQ104" s="544"/>
      <c r="CR104" s="544"/>
      <c r="CS104" s="544"/>
      <c r="CT104" s="544"/>
      <c r="CU104" s="544"/>
      <c r="CV104" s="544"/>
      <c r="CW104" s="657"/>
      <c r="CX104" s="543"/>
      <c r="CY104" s="544"/>
      <c r="CZ104" s="544"/>
      <c r="DA104" s="544"/>
      <c r="DB104" s="544"/>
      <c r="DC104" s="544"/>
      <c r="DD104" s="544"/>
      <c r="DE104" s="544"/>
      <c r="DF104" s="544"/>
      <c r="DG104" s="657"/>
      <c r="DH104" s="543"/>
      <c r="DI104" s="544"/>
      <c r="DJ104" s="544"/>
      <c r="DK104" s="544"/>
      <c r="DL104" s="544"/>
      <c r="DM104" s="544"/>
      <c r="DN104" s="544"/>
      <c r="DO104" s="544"/>
      <c r="DP104" s="544"/>
      <c r="DQ104" s="657"/>
      <c r="DR104" s="543"/>
      <c r="DS104" s="544"/>
      <c r="DT104" s="544"/>
      <c r="DU104" s="544"/>
      <c r="DV104" s="544"/>
      <c r="DW104" s="544"/>
      <c r="DX104" s="544"/>
      <c r="DY104" s="544"/>
      <c r="DZ104" s="544"/>
      <c r="EA104" s="657"/>
      <c r="EB104" s="543"/>
      <c r="EC104" s="544"/>
      <c r="ED104" s="544"/>
      <c r="EE104" s="544"/>
      <c r="EF104" s="544"/>
      <c r="EG104" s="544"/>
      <c r="EH104" s="544"/>
      <c r="EI104" s="544"/>
      <c r="EJ104" s="544"/>
      <c r="EK104" s="657"/>
    </row>
    <row r="105" spans="1:141" ht="72">
      <c r="A105" s="359">
        <f>Summary!A105</f>
        <v>0</v>
      </c>
      <c r="B105" s="378">
        <f>Summary!B105</f>
        <v>0</v>
      </c>
      <c r="C105" s="379" t="str">
        <f>Summary!C105</f>
        <v>4.3.18</v>
      </c>
      <c r="D105" s="380" t="str">
        <f>Summary!D105</f>
        <v>500 - Drainage and Service Ducts</v>
      </c>
      <c r="E105" s="381" t="str">
        <f>Summary!E105</f>
        <v>Wetlands for drainage purposes (Wetlands for habitat are covered in Asset type 3000)</v>
      </c>
      <c r="F105" s="382" t="str">
        <f>Summary!F105</f>
        <v>Remove accumulated silt  in wetlands (drainage purposes) that could impair operation</v>
      </c>
      <c r="G105" s="375">
        <f>Summary!G105</f>
        <v>0</v>
      </c>
      <c r="H105" s="540">
        <f t="shared" si="41"/>
        <v>0</v>
      </c>
      <c r="I105" s="541">
        <f t="shared" si="42"/>
        <v>0</v>
      </c>
      <c r="J105" s="541">
        <f t="shared" si="43"/>
        <v>0</v>
      </c>
      <c r="K105" s="541">
        <f t="shared" si="44"/>
        <v>0</v>
      </c>
      <c r="L105" s="541">
        <f t="shared" si="45"/>
        <v>0</v>
      </c>
      <c r="M105" s="541">
        <f t="shared" si="46"/>
        <v>0</v>
      </c>
      <c r="N105" s="541">
        <f t="shared" si="47"/>
        <v>0</v>
      </c>
      <c r="O105" s="541">
        <f t="shared" si="48"/>
        <v>0</v>
      </c>
      <c r="P105" s="541">
        <f t="shared" si="49"/>
        <v>0</v>
      </c>
      <c r="Q105" s="541">
        <f t="shared" si="50"/>
        <v>0</v>
      </c>
      <c r="R105" s="541">
        <f t="shared" si="51"/>
        <v>0</v>
      </c>
      <c r="S105" s="541">
        <f t="shared" si="52"/>
        <v>0</v>
      </c>
      <c r="T105" s="542">
        <f t="shared" si="53"/>
        <v>0</v>
      </c>
      <c r="U105" s="531"/>
      <c r="V105" s="543"/>
      <c r="W105" s="544"/>
      <c r="X105" s="544"/>
      <c r="Y105" s="544"/>
      <c r="Z105" s="544"/>
      <c r="AA105" s="544"/>
      <c r="AB105" s="544"/>
      <c r="AC105" s="544"/>
      <c r="AD105" s="544"/>
      <c r="AE105" s="657"/>
      <c r="AF105" s="543"/>
      <c r="AG105" s="544"/>
      <c r="AH105" s="544"/>
      <c r="AI105" s="544"/>
      <c r="AJ105" s="544"/>
      <c r="AK105" s="544"/>
      <c r="AL105" s="544"/>
      <c r="AM105" s="544"/>
      <c r="AN105" s="544"/>
      <c r="AO105" s="657"/>
      <c r="AP105" s="543"/>
      <c r="AQ105" s="544"/>
      <c r="AR105" s="544"/>
      <c r="AS105" s="544"/>
      <c r="AT105" s="544"/>
      <c r="AU105" s="544"/>
      <c r="AV105" s="544"/>
      <c r="AW105" s="544"/>
      <c r="AX105" s="544"/>
      <c r="AY105" s="657"/>
      <c r="AZ105" s="543"/>
      <c r="BA105" s="544"/>
      <c r="BB105" s="544"/>
      <c r="BC105" s="544"/>
      <c r="BD105" s="544"/>
      <c r="BE105" s="544"/>
      <c r="BF105" s="544"/>
      <c r="BG105" s="544"/>
      <c r="BH105" s="544"/>
      <c r="BI105" s="657"/>
      <c r="BJ105" s="543"/>
      <c r="BK105" s="544"/>
      <c r="BL105" s="544"/>
      <c r="BM105" s="544"/>
      <c r="BN105" s="544"/>
      <c r="BO105" s="544"/>
      <c r="BP105" s="544"/>
      <c r="BQ105" s="544"/>
      <c r="BR105" s="544"/>
      <c r="BS105" s="657"/>
      <c r="BT105" s="543"/>
      <c r="BU105" s="544"/>
      <c r="BV105" s="544"/>
      <c r="BW105" s="544"/>
      <c r="BX105" s="544"/>
      <c r="BY105" s="544"/>
      <c r="BZ105" s="544"/>
      <c r="CA105" s="544"/>
      <c r="CB105" s="544"/>
      <c r="CC105" s="657"/>
      <c r="CD105" s="543"/>
      <c r="CE105" s="544"/>
      <c r="CF105" s="544"/>
      <c r="CG105" s="544"/>
      <c r="CH105" s="544"/>
      <c r="CI105" s="544"/>
      <c r="CJ105" s="544"/>
      <c r="CK105" s="544"/>
      <c r="CL105" s="544"/>
      <c r="CM105" s="657"/>
      <c r="CN105" s="543"/>
      <c r="CO105" s="544"/>
      <c r="CP105" s="544"/>
      <c r="CQ105" s="544"/>
      <c r="CR105" s="544"/>
      <c r="CS105" s="544"/>
      <c r="CT105" s="544"/>
      <c r="CU105" s="544"/>
      <c r="CV105" s="544"/>
      <c r="CW105" s="657"/>
      <c r="CX105" s="543"/>
      <c r="CY105" s="544"/>
      <c r="CZ105" s="544"/>
      <c r="DA105" s="544"/>
      <c r="DB105" s="544"/>
      <c r="DC105" s="544"/>
      <c r="DD105" s="544"/>
      <c r="DE105" s="544"/>
      <c r="DF105" s="544"/>
      <c r="DG105" s="657"/>
      <c r="DH105" s="543"/>
      <c r="DI105" s="544"/>
      <c r="DJ105" s="544"/>
      <c r="DK105" s="544"/>
      <c r="DL105" s="544"/>
      <c r="DM105" s="544"/>
      <c r="DN105" s="544"/>
      <c r="DO105" s="544"/>
      <c r="DP105" s="544"/>
      <c r="DQ105" s="657"/>
      <c r="DR105" s="543"/>
      <c r="DS105" s="544"/>
      <c r="DT105" s="544"/>
      <c r="DU105" s="544"/>
      <c r="DV105" s="544"/>
      <c r="DW105" s="544"/>
      <c r="DX105" s="544"/>
      <c r="DY105" s="544"/>
      <c r="DZ105" s="544"/>
      <c r="EA105" s="657"/>
      <c r="EB105" s="543"/>
      <c r="EC105" s="544"/>
      <c r="ED105" s="544"/>
      <c r="EE105" s="544"/>
      <c r="EF105" s="544"/>
      <c r="EG105" s="544"/>
      <c r="EH105" s="544"/>
      <c r="EI105" s="544"/>
      <c r="EJ105" s="544"/>
      <c r="EK105" s="657"/>
    </row>
    <row r="106" spans="1:141" s="139" customFormat="1" ht="36">
      <c r="A106" s="802" t="str">
        <f>Summary!A106</f>
        <v>18.7.1</v>
      </c>
      <c r="B106" s="815" t="str">
        <f>Summary!B106</f>
        <v>4.4</v>
      </c>
      <c r="C106" s="813">
        <f>Summary!C106</f>
        <v>0</v>
      </c>
      <c r="D106" s="816" t="str">
        <f>Summary!D106</f>
        <v>1200 - Traffic Signs and Road Markings</v>
      </c>
      <c r="E106" s="796">
        <f>Summary!E106</f>
        <v>0</v>
      </c>
      <c r="F106" s="796">
        <f>Summary!F106</f>
        <v>0</v>
      </c>
      <c r="G106" s="787">
        <f>Summary!G106</f>
        <v>0</v>
      </c>
      <c r="H106" s="299"/>
      <c r="I106" s="300"/>
      <c r="J106" s="300"/>
      <c r="K106" s="300"/>
      <c r="L106" s="300"/>
      <c r="M106" s="300"/>
      <c r="N106" s="300"/>
      <c r="O106" s="300"/>
      <c r="P106" s="300"/>
      <c r="Q106" s="300"/>
      <c r="R106" s="300"/>
      <c r="S106" s="300"/>
      <c r="T106" s="797"/>
      <c r="U106" s="531"/>
      <c r="V106" s="299"/>
      <c r="W106" s="300"/>
      <c r="X106" s="300"/>
      <c r="Y106" s="300"/>
      <c r="Z106" s="300"/>
      <c r="AA106" s="300"/>
      <c r="AB106" s="300"/>
      <c r="AC106" s="300"/>
      <c r="AD106" s="300"/>
      <c r="AE106" s="817"/>
      <c r="AF106" s="299"/>
      <c r="AG106" s="300"/>
      <c r="AH106" s="300"/>
      <c r="AI106" s="300"/>
      <c r="AJ106" s="300"/>
      <c r="AK106" s="300"/>
      <c r="AL106" s="300"/>
      <c r="AM106" s="300"/>
      <c r="AN106" s="300"/>
      <c r="AO106" s="817"/>
      <c r="AP106" s="299"/>
      <c r="AQ106" s="300"/>
      <c r="AR106" s="300"/>
      <c r="AS106" s="300"/>
      <c r="AT106" s="300"/>
      <c r="AU106" s="300"/>
      <c r="AV106" s="300"/>
      <c r="AW106" s="300"/>
      <c r="AX106" s="300"/>
      <c r="AY106" s="817"/>
      <c r="AZ106" s="299"/>
      <c r="BA106" s="300"/>
      <c r="BB106" s="300"/>
      <c r="BC106" s="300"/>
      <c r="BD106" s="300"/>
      <c r="BE106" s="300"/>
      <c r="BF106" s="300"/>
      <c r="BG106" s="300"/>
      <c r="BH106" s="300"/>
      <c r="BI106" s="817"/>
      <c r="BJ106" s="299"/>
      <c r="BK106" s="300"/>
      <c r="BL106" s="300"/>
      <c r="BM106" s="300"/>
      <c r="BN106" s="300"/>
      <c r="BO106" s="300"/>
      <c r="BP106" s="300"/>
      <c r="BQ106" s="300"/>
      <c r="BR106" s="300"/>
      <c r="BS106" s="817"/>
      <c r="BT106" s="299"/>
      <c r="BU106" s="300"/>
      <c r="BV106" s="300"/>
      <c r="BW106" s="300"/>
      <c r="BX106" s="300"/>
      <c r="BY106" s="300"/>
      <c r="BZ106" s="300"/>
      <c r="CA106" s="300"/>
      <c r="CB106" s="300"/>
      <c r="CC106" s="817"/>
      <c r="CD106" s="299"/>
      <c r="CE106" s="300"/>
      <c r="CF106" s="300"/>
      <c r="CG106" s="300"/>
      <c r="CH106" s="300"/>
      <c r="CI106" s="300"/>
      <c r="CJ106" s="300"/>
      <c r="CK106" s="300"/>
      <c r="CL106" s="300"/>
      <c r="CM106" s="817"/>
      <c r="CN106" s="299"/>
      <c r="CO106" s="300"/>
      <c r="CP106" s="300"/>
      <c r="CQ106" s="300"/>
      <c r="CR106" s="300"/>
      <c r="CS106" s="300"/>
      <c r="CT106" s="300"/>
      <c r="CU106" s="300"/>
      <c r="CV106" s="300"/>
      <c r="CW106" s="817"/>
      <c r="CX106" s="299"/>
      <c r="CY106" s="300"/>
      <c r="CZ106" s="300"/>
      <c r="DA106" s="300"/>
      <c r="DB106" s="300"/>
      <c r="DC106" s="300"/>
      <c r="DD106" s="300"/>
      <c r="DE106" s="300"/>
      <c r="DF106" s="300"/>
      <c r="DG106" s="817"/>
      <c r="DH106" s="299"/>
      <c r="DI106" s="300"/>
      <c r="DJ106" s="300"/>
      <c r="DK106" s="300"/>
      <c r="DL106" s="300"/>
      <c r="DM106" s="300"/>
      <c r="DN106" s="300"/>
      <c r="DO106" s="300"/>
      <c r="DP106" s="300"/>
      <c r="DQ106" s="817"/>
      <c r="DR106" s="299"/>
      <c r="DS106" s="300"/>
      <c r="DT106" s="300"/>
      <c r="DU106" s="300"/>
      <c r="DV106" s="300"/>
      <c r="DW106" s="300"/>
      <c r="DX106" s="300"/>
      <c r="DY106" s="300"/>
      <c r="DZ106" s="300"/>
      <c r="EA106" s="817"/>
      <c r="EB106" s="299"/>
      <c r="EC106" s="300"/>
      <c r="ED106" s="300"/>
      <c r="EE106" s="300"/>
      <c r="EF106" s="300"/>
      <c r="EG106" s="300"/>
      <c r="EH106" s="300"/>
      <c r="EI106" s="300"/>
      <c r="EJ106" s="300"/>
      <c r="EK106" s="817"/>
    </row>
    <row r="107" spans="1:141" s="139" customFormat="1" ht="36">
      <c r="A107" s="802">
        <f>Summary!A107</f>
        <v>0</v>
      </c>
      <c r="B107" s="815">
        <f>Summary!B107</f>
        <v>0</v>
      </c>
      <c r="C107" s="813" t="str">
        <f>Summary!C107</f>
        <v>4.4.1</v>
      </c>
      <c r="D107" s="816" t="str">
        <f>Summary!D107</f>
        <v>1200 - Traffic Signs and Road Markings</v>
      </c>
      <c r="E107" s="796" t="str">
        <f>Summary!E107</f>
        <v>Traffic Signs</v>
      </c>
      <c r="F107" s="796">
        <f>Summary!F107</f>
        <v>0</v>
      </c>
      <c r="G107" s="787">
        <f>Summary!G107</f>
        <v>0</v>
      </c>
      <c r="H107" s="299"/>
      <c r="I107" s="300"/>
      <c r="J107" s="300"/>
      <c r="K107" s="300"/>
      <c r="L107" s="300"/>
      <c r="M107" s="300"/>
      <c r="N107" s="300"/>
      <c r="O107" s="300"/>
      <c r="P107" s="300"/>
      <c r="Q107" s="300"/>
      <c r="R107" s="300"/>
      <c r="S107" s="300"/>
      <c r="T107" s="797"/>
      <c r="U107" s="531"/>
      <c r="V107" s="299"/>
      <c r="W107" s="300"/>
      <c r="X107" s="300"/>
      <c r="Y107" s="300"/>
      <c r="Z107" s="300"/>
      <c r="AA107" s="300"/>
      <c r="AB107" s="300"/>
      <c r="AC107" s="300"/>
      <c r="AD107" s="300"/>
      <c r="AE107" s="817"/>
      <c r="AF107" s="299"/>
      <c r="AG107" s="300"/>
      <c r="AH107" s="300"/>
      <c r="AI107" s="300"/>
      <c r="AJ107" s="300"/>
      <c r="AK107" s="300"/>
      <c r="AL107" s="300"/>
      <c r="AM107" s="300"/>
      <c r="AN107" s="300"/>
      <c r="AO107" s="817"/>
      <c r="AP107" s="299"/>
      <c r="AQ107" s="300"/>
      <c r="AR107" s="300"/>
      <c r="AS107" s="300"/>
      <c r="AT107" s="300"/>
      <c r="AU107" s="300"/>
      <c r="AV107" s="300"/>
      <c r="AW107" s="300"/>
      <c r="AX107" s="300"/>
      <c r="AY107" s="817"/>
      <c r="AZ107" s="299"/>
      <c r="BA107" s="300"/>
      <c r="BB107" s="300"/>
      <c r="BC107" s="300"/>
      <c r="BD107" s="300"/>
      <c r="BE107" s="300"/>
      <c r="BF107" s="300"/>
      <c r="BG107" s="300"/>
      <c r="BH107" s="300"/>
      <c r="BI107" s="817"/>
      <c r="BJ107" s="299"/>
      <c r="BK107" s="300"/>
      <c r="BL107" s="300"/>
      <c r="BM107" s="300"/>
      <c r="BN107" s="300"/>
      <c r="BO107" s="300"/>
      <c r="BP107" s="300"/>
      <c r="BQ107" s="300"/>
      <c r="BR107" s="300"/>
      <c r="BS107" s="817"/>
      <c r="BT107" s="299"/>
      <c r="BU107" s="300"/>
      <c r="BV107" s="300"/>
      <c r="BW107" s="300"/>
      <c r="BX107" s="300"/>
      <c r="BY107" s="300"/>
      <c r="BZ107" s="300"/>
      <c r="CA107" s="300"/>
      <c r="CB107" s="300"/>
      <c r="CC107" s="817"/>
      <c r="CD107" s="299"/>
      <c r="CE107" s="300"/>
      <c r="CF107" s="300"/>
      <c r="CG107" s="300"/>
      <c r="CH107" s="300"/>
      <c r="CI107" s="300"/>
      <c r="CJ107" s="300"/>
      <c r="CK107" s="300"/>
      <c r="CL107" s="300"/>
      <c r="CM107" s="817"/>
      <c r="CN107" s="299"/>
      <c r="CO107" s="300"/>
      <c r="CP107" s="300"/>
      <c r="CQ107" s="300"/>
      <c r="CR107" s="300"/>
      <c r="CS107" s="300"/>
      <c r="CT107" s="300"/>
      <c r="CU107" s="300"/>
      <c r="CV107" s="300"/>
      <c r="CW107" s="817"/>
      <c r="CX107" s="299"/>
      <c r="CY107" s="300"/>
      <c r="CZ107" s="300"/>
      <c r="DA107" s="300"/>
      <c r="DB107" s="300"/>
      <c r="DC107" s="300"/>
      <c r="DD107" s="300"/>
      <c r="DE107" s="300"/>
      <c r="DF107" s="300"/>
      <c r="DG107" s="817"/>
      <c r="DH107" s="299"/>
      <c r="DI107" s="300"/>
      <c r="DJ107" s="300"/>
      <c r="DK107" s="300"/>
      <c r="DL107" s="300"/>
      <c r="DM107" s="300"/>
      <c r="DN107" s="300"/>
      <c r="DO107" s="300"/>
      <c r="DP107" s="300"/>
      <c r="DQ107" s="817"/>
      <c r="DR107" s="299"/>
      <c r="DS107" s="300"/>
      <c r="DT107" s="300"/>
      <c r="DU107" s="300"/>
      <c r="DV107" s="300"/>
      <c r="DW107" s="300"/>
      <c r="DX107" s="300"/>
      <c r="DY107" s="300"/>
      <c r="DZ107" s="300"/>
      <c r="EA107" s="817"/>
      <c r="EB107" s="299"/>
      <c r="EC107" s="300"/>
      <c r="ED107" s="300"/>
      <c r="EE107" s="300"/>
      <c r="EF107" s="300"/>
      <c r="EG107" s="300"/>
      <c r="EH107" s="300"/>
      <c r="EI107" s="300"/>
      <c r="EJ107" s="300"/>
      <c r="EK107" s="817"/>
    </row>
    <row r="108" spans="1:141" ht="36">
      <c r="A108" s="359">
        <f>Summary!A108</f>
        <v>0</v>
      </c>
      <c r="B108" s="378">
        <f>Summary!B108</f>
        <v>0</v>
      </c>
      <c r="C108" s="379" t="str">
        <f>Summary!C108</f>
        <v>4.4.1.1</v>
      </c>
      <c r="D108" s="380">
        <f>Summary!D108</f>
        <v>0</v>
      </c>
      <c r="E108" s="381">
        <f>Summary!E108</f>
        <v>0</v>
      </c>
      <c r="F108" s="382" t="str">
        <f>Summary!F108</f>
        <v xml:space="preserve">Clean all traffic sign faces and reference numbers areas less than 5m2 </v>
      </c>
      <c r="G108" s="375">
        <f>Summary!G108</f>
        <v>0</v>
      </c>
      <c r="H108" s="540">
        <f t="shared" si="41"/>
        <v>0</v>
      </c>
      <c r="I108" s="541">
        <f t="shared" si="42"/>
        <v>0</v>
      </c>
      <c r="J108" s="541">
        <f t="shared" si="43"/>
        <v>0</v>
      </c>
      <c r="K108" s="541">
        <f t="shared" si="44"/>
        <v>0</v>
      </c>
      <c r="L108" s="541">
        <f t="shared" si="45"/>
        <v>0</v>
      </c>
      <c r="M108" s="541">
        <f t="shared" si="46"/>
        <v>0</v>
      </c>
      <c r="N108" s="541">
        <f t="shared" si="47"/>
        <v>0</v>
      </c>
      <c r="O108" s="541">
        <f t="shared" si="48"/>
        <v>0</v>
      </c>
      <c r="P108" s="541">
        <f t="shared" si="49"/>
        <v>0</v>
      </c>
      <c r="Q108" s="541">
        <f t="shared" si="50"/>
        <v>0</v>
      </c>
      <c r="R108" s="541">
        <f t="shared" si="51"/>
        <v>0</v>
      </c>
      <c r="S108" s="541">
        <f t="shared" si="52"/>
        <v>0</v>
      </c>
      <c r="T108" s="542">
        <f t="shared" si="53"/>
        <v>0</v>
      </c>
      <c r="U108" s="531"/>
      <c r="V108" s="543"/>
      <c r="W108" s="544"/>
      <c r="X108" s="544"/>
      <c r="Y108" s="544"/>
      <c r="Z108" s="544"/>
      <c r="AA108" s="544"/>
      <c r="AB108" s="544"/>
      <c r="AC108" s="544"/>
      <c r="AD108" s="544"/>
      <c r="AE108" s="657"/>
      <c r="AF108" s="543"/>
      <c r="AG108" s="544"/>
      <c r="AH108" s="544"/>
      <c r="AI108" s="544"/>
      <c r="AJ108" s="544"/>
      <c r="AK108" s="544"/>
      <c r="AL108" s="544"/>
      <c r="AM108" s="544"/>
      <c r="AN108" s="544"/>
      <c r="AO108" s="657"/>
      <c r="AP108" s="543"/>
      <c r="AQ108" s="544"/>
      <c r="AR108" s="544"/>
      <c r="AS108" s="544"/>
      <c r="AT108" s="544"/>
      <c r="AU108" s="544"/>
      <c r="AV108" s="544"/>
      <c r="AW108" s="544"/>
      <c r="AX108" s="544"/>
      <c r="AY108" s="657"/>
      <c r="AZ108" s="543"/>
      <c r="BA108" s="544"/>
      <c r="BB108" s="544"/>
      <c r="BC108" s="544"/>
      <c r="BD108" s="544"/>
      <c r="BE108" s="544"/>
      <c r="BF108" s="544"/>
      <c r="BG108" s="544"/>
      <c r="BH108" s="544"/>
      <c r="BI108" s="657"/>
      <c r="BJ108" s="543"/>
      <c r="BK108" s="544"/>
      <c r="BL108" s="544"/>
      <c r="BM108" s="544"/>
      <c r="BN108" s="544"/>
      <c r="BO108" s="544"/>
      <c r="BP108" s="544"/>
      <c r="BQ108" s="544"/>
      <c r="BR108" s="544"/>
      <c r="BS108" s="657"/>
      <c r="BT108" s="543"/>
      <c r="BU108" s="544"/>
      <c r="BV108" s="544"/>
      <c r="BW108" s="544"/>
      <c r="BX108" s="544"/>
      <c r="BY108" s="544"/>
      <c r="BZ108" s="544"/>
      <c r="CA108" s="544"/>
      <c r="CB108" s="544"/>
      <c r="CC108" s="657"/>
      <c r="CD108" s="543"/>
      <c r="CE108" s="544"/>
      <c r="CF108" s="544"/>
      <c r="CG108" s="544"/>
      <c r="CH108" s="544"/>
      <c r="CI108" s="544"/>
      <c r="CJ108" s="544"/>
      <c r="CK108" s="544"/>
      <c r="CL108" s="544"/>
      <c r="CM108" s="657"/>
      <c r="CN108" s="543"/>
      <c r="CO108" s="544"/>
      <c r="CP108" s="544"/>
      <c r="CQ108" s="544"/>
      <c r="CR108" s="544"/>
      <c r="CS108" s="544"/>
      <c r="CT108" s="544"/>
      <c r="CU108" s="544"/>
      <c r="CV108" s="544"/>
      <c r="CW108" s="657"/>
      <c r="CX108" s="543"/>
      <c r="CY108" s="544"/>
      <c r="CZ108" s="544"/>
      <c r="DA108" s="544"/>
      <c r="DB108" s="544"/>
      <c r="DC108" s="544"/>
      <c r="DD108" s="544"/>
      <c r="DE108" s="544"/>
      <c r="DF108" s="544"/>
      <c r="DG108" s="657"/>
      <c r="DH108" s="543"/>
      <c r="DI108" s="544"/>
      <c r="DJ108" s="544"/>
      <c r="DK108" s="544"/>
      <c r="DL108" s="544"/>
      <c r="DM108" s="544"/>
      <c r="DN108" s="544"/>
      <c r="DO108" s="544"/>
      <c r="DP108" s="544"/>
      <c r="DQ108" s="657"/>
      <c r="DR108" s="543"/>
      <c r="DS108" s="544"/>
      <c r="DT108" s="544"/>
      <c r="DU108" s="544"/>
      <c r="DV108" s="544"/>
      <c r="DW108" s="544"/>
      <c r="DX108" s="544"/>
      <c r="DY108" s="544"/>
      <c r="DZ108" s="544"/>
      <c r="EA108" s="657"/>
      <c r="EB108" s="543"/>
      <c r="EC108" s="544"/>
      <c r="ED108" s="544"/>
      <c r="EE108" s="544"/>
      <c r="EF108" s="544"/>
      <c r="EG108" s="544"/>
      <c r="EH108" s="544"/>
      <c r="EI108" s="544"/>
      <c r="EJ108" s="544"/>
      <c r="EK108" s="657"/>
    </row>
    <row r="109" spans="1:141" ht="36">
      <c r="A109" s="359">
        <f>Summary!A109</f>
        <v>0</v>
      </c>
      <c r="B109" s="378">
        <f>Summary!B109</f>
        <v>0</v>
      </c>
      <c r="C109" s="379" t="str">
        <f>Summary!C109</f>
        <v>4.4.1.2</v>
      </c>
      <c r="D109" s="380">
        <f>Summary!D109</f>
        <v>0</v>
      </c>
      <c r="E109" s="381">
        <f>Summary!E109</f>
        <v>0</v>
      </c>
      <c r="F109" s="382" t="str">
        <f>Summary!F109</f>
        <v xml:space="preserve">Clean all traffic sign faces and reference numbers areas greater than or equal to 5m2 </v>
      </c>
      <c r="G109" s="375">
        <f>Summary!G109</f>
        <v>0</v>
      </c>
      <c r="H109" s="540">
        <f t="shared" si="41"/>
        <v>0</v>
      </c>
      <c r="I109" s="541">
        <f t="shared" si="42"/>
        <v>0</v>
      </c>
      <c r="J109" s="541">
        <f t="shared" si="43"/>
        <v>0</v>
      </c>
      <c r="K109" s="541">
        <f t="shared" si="44"/>
        <v>0</v>
      </c>
      <c r="L109" s="541">
        <f t="shared" si="45"/>
        <v>0</v>
      </c>
      <c r="M109" s="541">
        <f t="shared" si="46"/>
        <v>0</v>
      </c>
      <c r="N109" s="541">
        <f t="shared" si="47"/>
        <v>0</v>
      </c>
      <c r="O109" s="541">
        <f t="shared" si="48"/>
        <v>0</v>
      </c>
      <c r="P109" s="541">
        <f t="shared" si="49"/>
        <v>0</v>
      </c>
      <c r="Q109" s="541">
        <f t="shared" si="50"/>
        <v>0</v>
      </c>
      <c r="R109" s="541">
        <f t="shared" si="51"/>
        <v>0</v>
      </c>
      <c r="S109" s="541">
        <f t="shared" si="52"/>
        <v>0</v>
      </c>
      <c r="T109" s="542">
        <f t="shared" si="53"/>
        <v>0</v>
      </c>
      <c r="U109" s="531"/>
      <c r="V109" s="543"/>
      <c r="W109" s="544"/>
      <c r="X109" s="544"/>
      <c r="Y109" s="544"/>
      <c r="Z109" s="544"/>
      <c r="AA109" s="544"/>
      <c r="AB109" s="544"/>
      <c r="AC109" s="544"/>
      <c r="AD109" s="544"/>
      <c r="AE109" s="657"/>
      <c r="AF109" s="543"/>
      <c r="AG109" s="544"/>
      <c r="AH109" s="544"/>
      <c r="AI109" s="544"/>
      <c r="AJ109" s="544"/>
      <c r="AK109" s="544"/>
      <c r="AL109" s="544"/>
      <c r="AM109" s="544"/>
      <c r="AN109" s="544"/>
      <c r="AO109" s="657"/>
      <c r="AP109" s="543"/>
      <c r="AQ109" s="544"/>
      <c r="AR109" s="544"/>
      <c r="AS109" s="544"/>
      <c r="AT109" s="544"/>
      <c r="AU109" s="544"/>
      <c r="AV109" s="544"/>
      <c r="AW109" s="544"/>
      <c r="AX109" s="544"/>
      <c r="AY109" s="657"/>
      <c r="AZ109" s="543"/>
      <c r="BA109" s="544"/>
      <c r="BB109" s="544"/>
      <c r="BC109" s="544"/>
      <c r="BD109" s="544"/>
      <c r="BE109" s="544"/>
      <c r="BF109" s="544"/>
      <c r="BG109" s="544"/>
      <c r="BH109" s="544"/>
      <c r="BI109" s="657"/>
      <c r="BJ109" s="543"/>
      <c r="BK109" s="544"/>
      <c r="BL109" s="544"/>
      <c r="BM109" s="544"/>
      <c r="BN109" s="544"/>
      <c r="BO109" s="544"/>
      <c r="BP109" s="544"/>
      <c r="BQ109" s="544"/>
      <c r="BR109" s="544"/>
      <c r="BS109" s="657"/>
      <c r="BT109" s="543"/>
      <c r="BU109" s="544"/>
      <c r="BV109" s="544"/>
      <c r="BW109" s="544"/>
      <c r="BX109" s="544"/>
      <c r="BY109" s="544"/>
      <c r="BZ109" s="544"/>
      <c r="CA109" s="544"/>
      <c r="CB109" s="544"/>
      <c r="CC109" s="657"/>
      <c r="CD109" s="543"/>
      <c r="CE109" s="544"/>
      <c r="CF109" s="544"/>
      <c r="CG109" s="544"/>
      <c r="CH109" s="544"/>
      <c r="CI109" s="544"/>
      <c r="CJ109" s="544"/>
      <c r="CK109" s="544"/>
      <c r="CL109" s="544"/>
      <c r="CM109" s="657"/>
      <c r="CN109" s="543"/>
      <c r="CO109" s="544"/>
      <c r="CP109" s="544"/>
      <c r="CQ109" s="544"/>
      <c r="CR109" s="544"/>
      <c r="CS109" s="544"/>
      <c r="CT109" s="544"/>
      <c r="CU109" s="544"/>
      <c r="CV109" s="544"/>
      <c r="CW109" s="657"/>
      <c r="CX109" s="543"/>
      <c r="CY109" s="544"/>
      <c r="CZ109" s="544"/>
      <c r="DA109" s="544"/>
      <c r="DB109" s="544"/>
      <c r="DC109" s="544"/>
      <c r="DD109" s="544"/>
      <c r="DE109" s="544"/>
      <c r="DF109" s="544"/>
      <c r="DG109" s="657"/>
      <c r="DH109" s="543"/>
      <c r="DI109" s="544"/>
      <c r="DJ109" s="544"/>
      <c r="DK109" s="544"/>
      <c r="DL109" s="544"/>
      <c r="DM109" s="544"/>
      <c r="DN109" s="544"/>
      <c r="DO109" s="544"/>
      <c r="DP109" s="544"/>
      <c r="DQ109" s="657"/>
      <c r="DR109" s="543"/>
      <c r="DS109" s="544"/>
      <c r="DT109" s="544"/>
      <c r="DU109" s="544"/>
      <c r="DV109" s="544"/>
      <c r="DW109" s="544"/>
      <c r="DX109" s="544"/>
      <c r="DY109" s="544"/>
      <c r="DZ109" s="544"/>
      <c r="EA109" s="657"/>
      <c r="EB109" s="543"/>
      <c r="EC109" s="544"/>
      <c r="ED109" s="544"/>
      <c r="EE109" s="544"/>
      <c r="EF109" s="544"/>
      <c r="EG109" s="544"/>
      <c r="EH109" s="544"/>
      <c r="EI109" s="544"/>
      <c r="EJ109" s="544"/>
      <c r="EK109" s="657"/>
    </row>
    <row r="110" spans="1:141" ht="36">
      <c r="A110" s="359">
        <f>Summary!A110</f>
        <v>0</v>
      </c>
      <c r="B110" s="378">
        <f>Summary!B110</f>
        <v>0</v>
      </c>
      <c r="C110" s="379" t="str">
        <f>Summary!C110</f>
        <v>4.4.1.3</v>
      </c>
      <c r="D110" s="380">
        <f>Summary!D110</f>
        <v>0</v>
      </c>
      <c r="E110" s="381">
        <f>Summary!E110</f>
        <v>0</v>
      </c>
      <c r="F110" s="382" t="str">
        <f>Summary!F110</f>
        <v>Clean all traffic sign faces and reference numbers of all Gantry Signs</v>
      </c>
      <c r="G110" s="375">
        <f>Summary!G110</f>
        <v>0</v>
      </c>
      <c r="H110" s="540">
        <f t="shared" si="41"/>
        <v>0</v>
      </c>
      <c r="I110" s="541">
        <f t="shared" si="42"/>
        <v>0</v>
      </c>
      <c r="J110" s="541">
        <f t="shared" si="43"/>
        <v>0</v>
      </c>
      <c r="K110" s="541">
        <f t="shared" si="44"/>
        <v>0</v>
      </c>
      <c r="L110" s="541">
        <f t="shared" si="45"/>
        <v>0</v>
      </c>
      <c r="M110" s="541">
        <f t="shared" si="46"/>
        <v>0</v>
      </c>
      <c r="N110" s="541">
        <f t="shared" si="47"/>
        <v>0</v>
      </c>
      <c r="O110" s="541">
        <f t="shared" si="48"/>
        <v>0</v>
      </c>
      <c r="P110" s="541">
        <f t="shared" si="49"/>
        <v>0</v>
      </c>
      <c r="Q110" s="541">
        <f t="shared" si="50"/>
        <v>0</v>
      </c>
      <c r="R110" s="541">
        <f t="shared" si="51"/>
        <v>0</v>
      </c>
      <c r="S110" s="541">
        <f t="shared" si="52"/>
        <v>0</v>
      </c>
      <c r="T110" s="542">
        <f t="shared" si="53"/>
        <v>0</v>
      </c>
      <c r="U110" s="531"/>
      <c r="V110" s="543"/>
      <c r="W110" s="544"/>
      <c r="X110" s="544"/>
      <c r="Y110" s="544"/>
      <c r="Z110" s="544"/>
      <c r="AA110" s="544"/>
      <c r="AB110" s="544"/>
      <c r="AC110" s="544"/>
      <c r="AD110" s="544"/>
      <c r="AE110" s="657"/>
      <c r="AF110" s="543"/>
      <c r="AG110" s="544"/>
      <c r="AH110" s="544"/>
      <c r="AI110" s="544"/>
      <c r="AJ110" s="544"/>
      <c r="AK110" s="544"/>
      <c r="AL110" s="544"/>
      <c r="AM110" s="544"/>
      <c r="AN110" s="544"/>
      <c r="AO110" s="657"/>
      <c r="AP110" s="543"/>
      <c r="AQ110" s="544"/>
      <c r="AR110" s="544"/>
      <c r="AS110" s="544"/>
      <c r="AT110" s="544"/>
      <c r="AU110" s="544"/>
      <c r="AV110" s="544"/>
      <c r="AW110" s="544"/>
      <c r="AX110" s="544"/>
      <c r="AY110" s="657"/>
      <c r="AZ110" s="543"/>
      <c r="BA110" s="544"/>
      <c r="BB110" s="544"/>
      <c r="BC110" s="544"/>
      <c r="BD110" s="544"/>
      <c r="BE110" s="544"/>
      <c r="BF110" s="544"/>
      <c r="BG110" s="544"/>
      <c r="BH110" s="544"/>
      <c r="BI110" s="657"/>
      <c r="BJ110" s="543"/>
      <c r="BK110" s="544"/>
      <c r="BL110" s="544"/>
      <c r="BM110" s="544"/>
      <c r="BN110" s="544"/>
      <c r="BO110" s="544"/>
      <c r="BP110" s="544"/>
      <c r="BQ110" s="544"/>
      <c r="BR110" s="544"/>
      <c r="BS110" s="657"/>
      <c r="BT110" s="543"/>
      <c r="BU110" s="544"/>
      <c r="BV110" s="544"/>
      <c r="BW110" s="544"/>
      <c r="BX110" s="544"/>
      <c r="BY110" s="544"/>
      <c r="BZ110" s="544"/>
      <c r="CA110" s="544"/>
      <c r="CB110" s="544"/>
      <c r="CC110" s="657"/>
      <c r="CD110" s="543"/>
      <c r="CE110" s="544"/>
      <c r="CF110" s="544"/>
      <c r="CG110" s="544"/>
      <c r="CH110" s="544"/>
      <c r="CI110" s="544"/>
      <c r="CJ110" s="544"/>
      <c r="CK110" s="544"/>
      <c r="CL110" s="544"/>
      <c r="CM110" s="657"/>
      <c r="CN110" s="543"/>
      <c r="CO110" s="544"/>
      <c r="CP110" s="544"/>
      <c r="CQ110" s="544"/>
      <c r="CR110" s="544"/>
      <c r="CS110" s="544"/>
      <c r="CT110" s="544"/>
      <c r="CU110" s="544"/>
      <c r="CV110" s="544"/>
      <c r="CW110" s="657"/>
      <c r="CX110" s="543"/>
      <c r="CY110" s="544"/>
      <c r="CZ110" s="544"/>
      <c r="DA110" s="544"/>
      <c r="DB110" s="544"/>
      <c r="DC110" s="544"/>
      <c r="DD110" s="544"/>
      <c r="DE110" s="544"/>
      <c r="DF110" s="544"/>
      <c r="DG110" s="657"/>
      <c r="DH110" s="543"/>
      <c r="DI110" s="544"/>
      <c r="DJ110" s="544"/>
      <c r="DK110" s="544"/>
      <c r="DL110" s="544"/>
      <c r="DM110" s="544"/>
      <c r="DN110" s="544"/>
      <c r="DO110" s="544"/>
      <c r="DP110" s="544"/>
      <c r="DQ110" s="657"/>
      <c r="DR110" s="543"/>
      <c r="DS110" s="544"/>
      <c r="DT110" s="544"/>
      <c r="DU110" s="544"/>
      <c r="DV110" s="544"/>
      <c r="DW110" s="544"/>
      <c r="DX110" s="544"/>
      <c r="DY110" s="544"/>
      <c r="DZ110" s="544"/>
      <c r="EA110" s="657"/>
      <c r="EB110" s="543"/>
      <c r="EC110" s="544"/>
      <c r="ED110" s="544"/>
      <c r="EE110" s="544"/>
      <c r="EF110" s="544"/>
      <c r="EG110" s="544"/>
      <c r="EH110" s="544"/>
      <c r="EI110" s="544"/>
      <c r="EJ110" s="544"/>
      <c r="EK110" s="657"/>
    </row>
    <row r="111" spans="1:141" ht="36">
      <c r="A111" s="359">
        <f>Summary!A111</f>
        <v>0</v>
      </c>
      <c r="B111" s="378">
        <f>Summary!B111</f>
        <v>0</v>
      </c>
      <c r="C111" s="379" t="str">
        <f>Summary!C111</f>
        <v>4.4.2</v>
      </c>
      <c r="D111" s="380" t="str">
        <f>Summary!D111</f>
        <v>1200 - Traffic Signs and Road Markings</v>
      </c>
      <c r="E111" s="381" t="str">
        <f>Summary!E111</f>
        <v>Marker Posts</v>
      </c>
      <c r="F111" s="382" t="str">
        <f>Summary!F111</f>
        <v>Clean all marker post faces and reference numbers</v>
      </c>
      <c r="G111" s="375">
        <f>Summary!G111</f>
        <v>0</v>
      </c>
      <c r="H111" s="540">
        <f t="shared" si="41"/>
        <v>0</v>
      </c>
      <c r="I111" s="541">
        <f t="shared" si="42"/>
        <v>0</v>
      </c>
      <c r="J111" s="541">
        <f t="shared" si="43"/>
        <v>0</v>
      </c>
      <c r="K111" s="541">
        <f t="shared" si="44"/>
        <v>0</v>
      </c>
      <c r="L111" s="541">
        <f t="shared" si="45"/>
        <v>0</v>
      </c>
      <c r="M111" s="541">
        <f t="shared" si="46"/>
        <v>0</v>
      </c>
      <c r="N111" s="541">
        <f t="shared" si="47"/>
        <v>0</v>
      </c>
      <c r="O111" s="541">
        <f t="shared" si="48"/>
        <v>0</v>
      </c>
      <c r="P111" s="541">
        <f t="shared" si="49"/>
        <v>0</v>
      </c>
      <c r="Q111" s="541">
        <f t="shared" si="50"/>
        <v>0</v>
      </c>
      <c r="R111" s="541">
        <f t="shared" si="51"/>
        <v>0</v>
      </c>
      <c r="S111" s="541">
        <f t="shared" si="52"/>
        <v>0</v>
      </c>
      <c r="T111" s="542">
        <f t="shared" si="53"/>
        <v>0</v>
      </c>
      <c r="U111" s="531"/>
      <c r="V111" s="543"/>
      <c r="W111" s="544"/>
      <c r="X111" s="544"/>
      <c r="Y111" s="544"/>
      <c r="Z111" s="544"/>
      <c r="AA111" s="544"/>
      <c r="AB111" s="544"/>
      <c r="AC111" s="544"/>
      <c r="AD111" s="544"/>
      <c r="AE111" s="657"/>
      <c r="AF111" s="543"/>
      <c r="AG111" s="544"/>
      <c r="AH111" s="544"/>
      <c r="AI111" s="544"/>
      <c r="AJ111" s="544"/>
      <c r="AK111" s="544"/>
      <c r="AL111" s="544"/>
      <c r="AM111" s="544"/>
      <c r="AN111" s="544"/>
      <c r="AO111" s="657"/>
      <c r="AP111" s="543"/>
      <c r="AQ111" s="544"/>
      <c r="AR111" s="544"/>
      <c r="AS111" s="544"/>
      <c r="AT111" s="544"/>
      <c r="AU111" s="544"/>
      <c r="AV111" s="544"/>
      <c r="AW111" s="544"/>
      <c r="AX111" s="544"/>
      <c r="AY111" s="657"/>
      <c r="AZ111" s="543"/>
      <c r="BA111" s="544"/>
      <c r="BB111" s="544"/>
      <c r="BC111" s="544"/>
      <c r="BD111" s="544"/>
      <c r="BE111" s="544"/>
      <c r="BF111" s="544"/>
      <c r="BG111" s="544"/>
      <c r="BH111" s="544"/>
      <c r="BI111" s="657"/>
      <c r="BJ111" s="543"/>
      <c r="BK111" s="544"/>
      <c r="BL111" s="544"/>
      <c r="BM111" s="544"/>
      <c r="BN111" s="544"/>
      <c r="BO111" s="544"/>
      <c r="BP111" s="544"/>
      <c r="BQ111" s="544"/>
      <c r="BR111" s="544"/>
      <c r="BS111" s="657"/>
      <c r="BT111" s="543"/>
      <c r="BU111" s="544"/>
      <c r="BV111" s="544"/>
      <c r="BW111" s="544"/>
      <c r="BX111" s="544"/>
      <c r="BY111" s="544"/>
      <c r="BZ111" s="544"/>
      <c r="CA111" s="544"/>
      <c r="CB111" s="544"/>
      <c r="CC111" s="657"/>
      <c r="CD111" s="543"/>
      <c r="CE111" s="544"/>
      <c r="CF111" s="544"/>
      <c r="CG111" s="544"/>
      <c r="CH111" s="544"/>
      <c r="CI111" s="544"/>
      <c r="CJ111" s="544"/>
      <c r="CK111" s="544"/>
      <c r="CL111" s="544"/>
      <c r="CM111" s="657"/>
      <c r="CN111" s="543"/>
      <c r="CO111" s="544"/>
      <c r="CP111" s="544"/>
      <c r="CQ111" s="544"/>
      <c r="CR111" s="544"/>
      <c r="CS111" s="544"/>
      <c r="CT111" s="544"/>
      <c r="CU111" s="544"/>
      <c r="CV111" s="544"/>
      <c r="CW111" s="657"/>
      <c r="CX111" s="543"/>
      <c r="CY111" s="544"/>
      <c r="CZ111" s="544"/>
      <c r="DA111" s="544"/>
      <c r="DB111" s="544"/>
      <c r="DC111" s="544"/>
      <c r="DD111" s="544"/>
      <c r="DE111" s="544"/>
      <c r="DF111" s="544"/>
      <c r="DG111" s="657"/>
      <c r="DH111" s="543"/>
      <c r="DI111" s="544"/>
      <c r="DJ111" s="544"/>
      <c r="DK111" s="544"/>
      <c r="DL111" s="544"/>
      <c r="DM111" s="544"/>
      <c r="DN111" s="544"/>
      <c r="DO111" s="544"/>
      <c r="DP111" s="544"/>
      <c r="DQ111" s="657"/>
      <c r="DR111" s="543"/>
      <c r="DS111" s="544"/>
      <c r="DT111" s="544"/>
      <c r="DU111" s="544"/>
      <c r="DV111" s="544"/>
      <c r="DW111" s="544"/>
      <c r="DX111" s="544"/>
      <c r="DY111" s="544"/>
      <c r="DZ111" s="544"/>
      <c r="EA111" s="657"/>
      <c r="EB111" s="543"/>
      <c r="EC111" s="544"/>
      <c r="ED111" s="544"/>
      <c r="EE111" s="544"/>
      <c r="EF111" s="544"/>
      <c r="EG111" s="544"/>
      <c r="EH111" s="544"/>
      <c r="EI111" s="544"/>
      <c r="EJ111" s="544"/>
      <c r="EK111" s="657"/>
    </row>
    <row r="112" spans="1:141" ht="36">
      <c r="A112" s="359">
        <f>Summary!A112</f>
        <v>0</v>
      </c>
      <c r="B112" s="378">
        <f>Summary!B112</f>
        <v>0</v>
      </c>
      <c r="C112" s="379" t="str">
        <f>Summary!C112</f>
        <v>4.4.3</v>
      </c>
      <c r="D112" s="380" t="str">
        <f>Summary!D112</f>
        <v>1200 - Traffic Signs and Road Markings</v>
      </c>
      <c r="E112" s="381" t="str">
        <f>Summary!E112</f>
        <v>Bollards</v>
      </c>
      <c r="F112" s="382" t="str">
        <f>Summary!F112</f>
        <v>Clean all illuminated and non illuminated(retroflective) bollards</v>
      </c>
      <c r="G112" s="375">
        <f>Summary!G112</f>
        <v>0</v>
      </c>
      <c r="H112" s="540">
        <f t="shared" si="41"/>
        <v>0</v>
      </c>
      <c r="I112" s="541">
        <f t="shared" si="42"/>
        <v>0</v>
      </c>
      <c r="J112" s="541">
        <f t="shared" si="43"/>
        <v>0</v>
      </c>
      <c r="K112" s="541">
        <f t="shared" si="44"/>
        <v>0</v>
      </c>
      <c r="L112" s="541">
        <f t="shared" si="45"/>
        <v>0</v>
      </c>
      <c r="M112" s="541">
        <f t="shared" si="46"/>
        <v>0</v>
      </c>
      <c r="N112" s="541">
        <f t="shared" si="47"/>
        <v>0</v>
      </c>
      <c r="O112" s="541">
        <f t="shared" si="48"/>
        <v>0</v>
      </c>
      <c r="P112" s="541">
        <f t="shared" si="49"/>
        <v>0</v>
      </c>
      <c r="Q112" s="541">
        <f t="shared" si="50"/>
        <v>0</v>
      </c>
      <c r="R112" s="541">
        <f t="shared" si="51"/>
        <v>0</v>
      </c>
      <c r="S112" s="541">
        <f t="shared" si="52"/>
        <v>0</v>
      </c>
      <c r="T112" s="542">
        <f t="shared" si="53"/>
        <v>0</v>
      </c>
      <c r="U112" s="531"/>
      <c r="V112" s="543"/>
      <c r="W112" s="544"/>
      <c r="X112" s="544"/>
      <c r="Y112" s="544"/>
      <c r="Z112" s="544"/>
      <c r="AA112" s="544"/>
      <c r="AB112" s="544"/>
      <c r="AC112" s="544"/>
      <c r="AD112" s="544"/>
      <c r="AE112" s="657"/>
      <c r="AF112" s="543"/>
      <c r="AG112" s="544"/>
      <c r="AH112" s="544"/>
      <c r="AI112" s="544"/>
      <c r="AJ112" s="544"/>
      <c r="AK112" s="544"/>
      <c r="AL112" s="544"/>
      <c r="AM112" s="544"/>
      <c r="AN112" s="544"/>
      <c r="AO112" s="657"/>
      <c r="AP112" s="543"/>
      <c r="AQ112" s="544"/>
      <c r="AR112" s="544"/>
      <c r="AS112" s="544"/>
      <c r="AT112" s="544"/>
      <c r="AU112" s="544"/>
      <c r="AV112" s="544"/>
      <c r="AW112" s="544"/>
      <c r="AX112" s="544"/>
      <c r="AY112" s="657"/>
      <c r="AZ112" s="543"/>
      <c r="BA112" s="544"/>
      <c r="BB112" s="544"/>
      <c r="BC112" s="544"/>
      <c r="BD112" s="544"/>
      <c r="BE112" s="544"/>
      <c r="BF112" s="544"/>
      <c r="BG112" s="544"/>
      <c r="BH112" s="544"/>
      <c r="BI112" s="657"/>
      <c r="BJ112" s="543"/>
      <c r="BK112" s="544"/>
      <c r="BL112" s="544"/>
      <c r="BM112" s="544"/>
      <c r="BN112" s="544"/>
      <c r="BO112" s="544"/>
      <c r="BP112" s="544"/>
      <c r="BQ112" s="544"/>
      <c r="BR112" s="544"/>
      <c r="BS112" s="657"/>
      <c r="BT112" s="543"/>
      <c r="BU112" s="544"/>
      <c r="BV112" s="544"/>
      <c r="BW112" s="544"/>
      <c r="BX112" s="544"/>
      <c r="BY112" s="544"/>
      <c r="BZ112" s="544"/>
      <c r="CA112" s="544"/>
      <c r="CB112" s="544"/>
      <c r="CC112" s="657"/>
      <c r="CD112" s="543"/>
      <c r="CE112" s="544"/>
      <c r="CF112" s="544"/>
      <c r="CG112" s="544"/>
      <c r="CH112" s="544"/>
      <c r="CI112" s="544"/>
      <c r="CJ112" s="544"/>
      <c r="CK112" s="544"/>
      <c r="CL112" s="544"/>
      <c r="CM112" s="657"/>
      <c r="CN112" s="543"/>
      <c r="CO112" s="544"/>
      <c r="CP112" s="544"/>
      <c r="CQ112" s="544"/>
      <c r="CR112" s="544"/>
      <c r="CS112" s="544"/>
      <c r="CT112" s="544"/>
      <c r="CU112" s="544"/>
      <c r="CV112" s="544"/>
      <c r="CW112" s="657"/>
      <c r="CX112" s="543"/>
      <c r="CY112" s="544"/>
      <c r="CZ112" s="544"/>
      <c r="DA112" s="544"/>
      <c r="DB112" s="544"/>
      <c r="DC112" s="544"/>
      <c r="DD112" s="544"/>
      <c r="DE112" s="544"/>
      <c r="DF112" s="544"/>
      <c r="DG112" s="657"/>
      <c r="DH112" s="543"/>
      <c r="DI112" s="544"/>
      <c r="DJ112" s="544"/>
      <c r="DK112" s="544"/>
      <c r="DL112" s="544"/>
      <c r="DM112" s="544"/>
      <c r="DN112" s="544"/>
      <c r="DO112" s="544"/>
      <c r="DP112" s="544"/>
      <c r="DQ112" s="657"/>
      <c r="DR112" s="543"/>
      <c r="DS112" s="544"/>
      <c r="DT112" s="544"/>
      <c r="DU112" s="544"/>
      <c r="DV112" s="544"/>
      <c r="DW112" s="544"/>
      <c r="DX112" s="544"/>
      <c r="DY112" s="544"/>
      <c r="DZ112" s="544"/>
      <c r="EA112" s="657"/>
      <c r="EB112" s="543"/>
      <c r="EC112" s="544"/>
      <c r="ED112" s="544"/>
      <c r="EE112" s="544"/>
      <c r="EF112" s="544"/>
      <c r="EG112" s="544"/>
      <c r="EH112" s="544"/>
      <c r="EI112" s="544"/>
      <c r="EJ112" s="544"/>
      <c r="EK112" s="657"/>
    </row>
    <row r="113" spans="1:141" s="139" customFormat="1" ht="20.25">
      <c r="A113" s="802" t="str">
        <f>Summary!A113</f>
        <v>18.8.1</v>
      </c>
      <c r="B113" s="815" t="str">
        <f>Summary!B113</f>
        <v>4.5</v>
      </c>
      <c r="C113" s="813">
        <f>Summary!C113</f>
        <v>0</v>
      </c>
      <c r="D113" s="816" t="str">
        <f>Summary!D113</f>
        <v>1300 - Lighting</v>
      </c>
      <c r="E113" s="796" t="str">
        <f>Summary!E113</f>
        <v xml:space="preserve">Lighting </v>
      </c>
      <c r="F113" s="796">
        <f>Summary!F113</f>
        <v>0</v>
      </c>
      <c r="G113" s="787">
        <f>Summary!G113</f>
        <v>0</v>
      </c>
      <c r="H113" s="299"/>
      <c r="I113" s="300"/>
      <c r="J113" s="300"/>
      <c r="K113" s="300"/>
      <c r="L113" s="300"/>
      <c r="M113" s="300"/>
      <c r="N113" s="300"/>
      <c r="O113" s="300"/>
      <c r="P113" s="300"/>
      <c r="Q113" s="300"/>
      <c r="R113" s="300"/>
      <c r="S113" s="300"/>
      <c r="T113" s="797"/>
      <c r="U113" s="531"/>
      <c r="V113" s="299"/>
      <c r="W113" s="300"/>
      <c r="X113" s="300"/>
      <c r="Y113" s="300"/>
      <c r="Z113" s="300"/>
      <c r="AA113" s="300"/>
      <c r="AB113" s="300"/>
      <c r="AC113" s="300"/>
      <c r="AD113" s="300"/>
      <c r="AE113" s="817"/>
      <c r="AF113" s="299"/>
      <c r="AG113" s="300"/>
      <c r="AH113" s="300"/>
      <c r="AI113" s="300"/>
      <c r="AJ113" s="300"/>
      <c r="AK113" s="300"/>
      <c r="AL113" s="300"/>
      <c r="AM113" s="300"/>
      <c r="AN113" s="300"/>
      <c r="AO113" s="817"/>
      <c r="AP113" s="299"/>
      <c r="AQ113" s="300"/>
      <c r="AR113" s="300"/>
      <c r="AS113" s="300"/>
      <c r="AT113" s="300"/>
      <c r="AU113" s="300"/>
      <c r="AV113" s="300"/>
      <c r="AW113" s="300"/>
      <c r="AX113" s="300"/>
      <c r="AY113" s="817"/>
      <c r="AZ113" s="299"/>
      <c r="BA113" s="300"/>
      <c r="BB113" s="300"/>
      <c r="BC113" s="300"/>
      <c r="BD113" s="300"/>
      <c r="BE113" s="300"/>
      <c r="BF113" s="300"/>
      <c r="BG113" s="300"/>
      <c r="BH113" s="300"/>
      <c r="BI113" s="817"/>
      <c r="BJ113" s="299"/>
      <c r="BK113" s="300"/>
      <c r="BL113" s="300"/>
      <c r="BM113" s="300"/>
      <c r="BN113" s="300"/>
      <c r="BO113" s="300"/>
      <c r="BP113" s="300"/>
      <c r="BQ113" s="300"/>
      <c r="BR113" s="300"/>
      <c r="BS113" s="817"/>
      <c r="BT113" s="299"/>
      <c r="BU113" s="300"/>
      <c r="BV113" s="300"/>
      <c r="BW113" s="300"/>
      <c r="BX113" s="300"/>
      <c r="BY113" s="300"/>
      <c r="BZ113" s="300"/>
      <c r="CA113" s="300"/>
      <c r="CB113" s="300"/>
      <c r="CC113" s="817"/>
      <c r="CD113" s="299"/>
      <c r="CE113" s="300"/>
      <c r="CF113" s="300"/>
      <c r="CG113" s="300"/>
      <c r="CH113" s="300"/>
      <c r="CI113" s="300"/>
      <c r="CJ113" s="300"/>
      <c r="CK113" s="300"/>
      <c r="CL113" s="300"/>
      <c r="CM113" s="817"/>
      <c r="CN113" s="299"/>
      <c r="CO113" s="300"/>
      <c r="CP113" s="300"/>
      <c r="CQ113" s="300"/>
      <c r="CR113" s="300"/>
      <c r="CS113" s="300"/>
      <c r="CT113" s="300"/>
      <c r="CU113" s="300"/>
      <c r="CV113" s="300"/>
      <c r="CW113" s="817"/>
      <c r="CX113" s="299"/>
      <c r="CY113" s="300"/>
      <c r="CZ113" s="300"/>
      <c r="DA113" s="300"/>
      <c r="DB113" s="300"/>
      <c r="DC113" s="300"/>
      <c r="DD113" s="300"/>
      <c r="DE113" s="300"/>
      <c r="DF113" s="300"/>
      <c r="DG113" s="817"/>
      <c r="DH113" s="299"/>
      <c r="DI113" s="300"/>
      <c r="DJ113" s="300"/>
      <c r="DK113" s="300"/>
      <c r="DL113" s="300"/>
      <c r="DM113" s="300"/>
      <c r="DN113" s="300"/>
      <c r="DO113" s="300"/>
      <c r="DP113" s="300"/>
      <c r="DQ113" s="817"/>
      <c r="DR113" s="299"/>
      <c r="DS113" s="300"/>
      <c r="DT113" s="300"/>
      <c r="DU113" s="300"/>
      <c r="DV113" s="300"/>
      <c r="DW113" s="300"/>
      <c r="DX113" s="300"/>
      <c r="DY113" s="300"/>
      <c r="DZ113" s="300"/>
      <c r="EA113" s="817"/>
      <c r="EB113" s="299"/>
      <c r="EC113" s="300"/>
      <c r="ED113" s="300"/>
      <c r="EE113" s="300"/>
      <c r="EF113" s="300"/>
      <c r="EG113" s="300"/>
      <c r="EH113" s="300"/>
      <c r="EI113" s="300"/>
      <c r="EJ113" s="300"/>
      <c r="EK113" s="817"/>
    </row>
    <row r="114" spans="1:141" ht="36">
      <c r="A114" s="359">
        <f>Summary!A114</f>
        <v>0</v>
      </c>
      <c r="B114" s="378">
        <f>Summary!B114</f>
        <v>0</v>
      </c>
      <c r="C114" s="379" t="str">
        <f>Summary!C114</f>
        <v>4.5.1</v>
      </c>
      <c r="D114" s="380" t="str">
        <f>Summary!D114</f>
        <v>1300 - Lighting</v>
      </c>
      <c r="E114" s="381" t="str">
        <f>Summary!E114</f>
        <v>SWITCHED Lamps (PL-L, PL-S, SOX)</v>
      </c>
      <c r="F114" s="382" t="str">
        <f>Summary!F114</f>
        <v>Bulk lamp clean and change</v>
      </c>
      <c r="G114" s="375">
        <f>Summary!G114</f>
        <v>0</v>
      </c>
      <c r="H114" s="540">
        <f t="shared" si="41"/>
        <v>0</v>
      </c>
      <c r="I114" s="541">
        <f t="shared" si="42"/>
        <v>0</v>
      </c>
      <c r="J114" s="541">
        <f t="shared" si="43"/>
        <v>0</v>
      </c>
      <c r="K114" s="541">
        <f t="shared" si="44"/>
        <v>0</v>
      </c>
      <c r="L114" s="541">
        <f t="shared" si="45"/>
        <v>0</v>
      </c>
      <c r="M114" s="541">
        <f t="shared" si="46"/>
        <v>0</v>
      </c>
      <c r="N114" s="541">
        <f t="shared" si="47"/>
        <v>0</v>
      </c>
      <c r="O114" s="541">
        <f t="shared" si="48"/>
        <v>0</v>
      </c>
      <c r="P114" s="541">
        <f t="shared" si="49"/>
        <v>0</v>
      </c>
      <c r="Q114" s="541">
        <f t="shared" si="50"/>
        <v>0</v>
      </c>
      <c r="R114" s="541">
        <f t="shared" si="51"/>
        <v>0</v>
      </c>
      <c r="S114" s="541">
        <f t="shared" si="52"/>
        <v>0</v>
      </c>
      <c r="T114" s="542">
        <f t="shared" si="53"/>
        <v>0</v>
      </c>
      <c r="U114" s="531"/>
      <c r="V114" s="543"/>
      <c r="W114" s="544"/>
      <c r="X114" s="544"/>
      <c r="Y114" s="544"/>
      <c r="Z114" s="544"/>
      <c r="AA114" s="544"/>
      <c r="AB114" s="544"/>
      <c r="AC114" s="544"/>
      <c r="AD114" s="544"/>
      <c r="AE114" s="657"/>
      <c r="AF114" s="543"/>
      <c r="AG114" s="544"/>
      <c r="AH114" s="544"/>
      <c r="AI114" s="544"/>
      <c r="AJ114" s="544"/>
      <c r="AK114" s="544"/>
      <c r="AL114" s="544"/>
      <c r="AM114" s="544"/>
      <c r="AN114" s="544"/>
      <c r="AO114" s="657"/>
      <c r="AP114" s="543"/>
      <c r="AQ114" s="544"/>
      <c r="AR114" s="544"/>
      <c r="AS114" s="544"/>
      <c r="AT114" s="544"/>
      <c r="AU114" s="544"/>
      <c r="AV114" s="544"/>
      <c r="AW114" s="544"/>
      <c r="AX114" s="544"/>
      <c r="AY114" s="657"/>
      <c r="AZ114" s="543"/>
      <c r="BA114" s="544"/>
      <c r="BB114" s="544"/>
      <c r="BC114" s="544"/>
      <c r="BD114" s="544"/>
      <c r="BE114" s="544"/>
      <c r="BF114" s="544"/>
      <c r="BG114" s="544"/>
      <c r="BH114" s="544"/>
      <c r="BI114" s="657"/>
      <c r="BJ114" s="543"/>
      <c r="BK114" s="544"/>
      <c r="BL114" s="544"/>
      <c r="BM114" s="544"/>
      <c r="BN114" s="544"/>
      <c r="BO114" s="544"/>
      <c r="BP114" s="544"/>
      <c r="BQ114" s="544"/>
      <c r="BR114" s="544"/>
      <c r="BS114" s="657"/>
      <c r="BT114" s="543"/>
      <c r="BU114" s="544"/>
      <c r="BV114" s="544"/>
      <c r="BW114" s="544"/>
      <c r="BX114" s="544"/>
      <c r="BY114" s="544"/>
      <c r="BZ114" s="544"/>
      <c r="CA114" s="544"/>
      <c r="CB114" s="544"/>
      <c r="CC114" s="657"/>
      <c r="CD114" s="543"/>
      <c r="CE114" s="544"/>
      <c r="CF114" s="544"/>
      <c r="CG114" s="544"/>
      <c r="CH114" s="544"/>
      <c r="CI114" s="544"/>
      <c r="CJ114" s="544"/>
      <c r="CK114" s="544"/>
      <c r="CL114" s="544"/>
      <c r="CM114" s="657"/>
      <c r="CN114" s="543"/>
      <c r="CO114" s="544"/>
      <c r="CP114" s="544"/>
      <c r="CQ114" s="544"/>
      <c r="CR114" s="544"/>
      <c r="CS114" s="544"/>
      <c r="CT114" s="544"/>
      <c r="CU114" s="544"/>
      <c r="CV114" s="544"/>
      <c r="CW114" s="657"/>
      <c r="CX114" s="543"/>
      <c r="CY114" s="544"/>
      <c r="CZ114" s="544"/>
      <c r="DA114" s="544"/>
      <c r="DB114" s="544"/>
      <c r="DC114" s="544"/>
      <c r="DD114" s="544"/>
      <c r="DE114" s="544"/>
      <c r="DF114" s="544"/>
      <c r="DG114" s="657"/>
      <c r="DH114" s="543"/>
      <c r="DI114" s="544"/>
      <c r="DJ114" s="544"/>
      <c r="DK114" s="544"/>
      <c r="DL114" s="544"/>
      <c r="DM114" s="544"/>
      <c r="DN114" s="544"/>
      <c r="DO114" s="544"/>
      <c r="DP114" s="544"/>
      <c r="DQ114" s="657"/>
      <c r="DR114" s="543"/>
      <c r="DS114" s="544"/>
      <c r="DT114" s="544"/>
      <c r="DU114" s="544"/>
      <c r="DV114" s="544"/>
      <c r="DW114" s="544"/>
      <c r="DX114" s="544"/>
      <c r="DY114" s="544"/>
      <c r="DZ114" s="544"/>
      <c r="EA114" s="657"/>
      <c r="EB114" s="543"/>
      <c r="EC114" s="544"/>
      <c r="ED114" s="544"/>
      <c r="EE114" s="544"/>
      <c r="EF114" s="544"/>
      <c r="EG114" s="544"/>
      <c r="EH114" s="544"/>
      <c r="EI114" s="544"/>
      <c r="EJ114" s="544"/>
      <c r="EK114" s="657"/>
    </row>
    <row r="115" spans="1:141" ht="36">
      <c r="A115" s="359">
        <f>Summary!A115</f>
        <v>0</v>
      </c>
      <c r="B115" s="378">
        <f>Summary!B115</f>
        <v>0</v>
      </c>
      <c r="C115" s="379" t="str">
        <f>Summary!C115</f>
        <v>4.5.2</v>
      </c>
      <c r="D115" s="380" t="str">
        <f>Summary!D115</f>
        <v>1300 - Lighting</v>
      </c>
      <c r="E115" s="381" t="str">
        <f>Summary!E115</f>
        <v>UNSWITCHED Lamps (PL-L, PL-S, SOX)</v>
      </c>
      <c r="F115" s="382" t="str">
        <f>Summary!F115</f>
        <v>Bulk lamp clean and change</v>
      </c>
      <c r="G115" s="375">
        <f>Summary!G115</f>
        <v>0</v>
      </c>
      <c r="H115" s="540">
        <f t="shared" si="41"/>
        <v>0</v>
      </c>
      <c r="I115" s="541">
        <f t="shared" si="42"/>
        <v>0</v>
      </c>
      <c r="J115" s="541">
        <f t="shared" si="43"/>
        <v>0</v>
      </c>
      <c r="K115" s="541">
        <f t="shared" si="44"/>
        <v>0</v>
      </c>
      <c r="L115" s="541">
        <f t="shared" si="45"/>
        <v>0</v>
      </c>
      <c r="M115" s="541">
        <f t="shared" si="46"/>
        <v>0</v>
      </c>
      <c r="N115" s="541">
        <f t="shared" si="47"/>
        <v>0</v>
      </c>
      <c r="O115" s="541">
        <f t="shared" si="48"/>
        <v>0</v>
      </c>
      <c r="P115" s="541">
        <f t="shared" si="49"/>
        <v>0</v>
      </c>
      <c r="Q115" s="541">
        <f t="shared" si="50"/>
        <v>0</v>
      </c>
      <c r="R115" s="541">
        <f t="shared" si="51"/>
        <v>0</v>
      </c>
      <c r="S115" s="541">
        <f t="shared" si="52"/>
        <v>0</v>
      </c>
      <c r="T115" s="542">
        <f t="shared" si="53"/>
        <v>0</v>
      </c>
      <c r="U115" s="531"/>
      <c r="V115" s="543"/>
      <c r="W115" s="544"/>
      <c r="X115" s="544"/>
      <c r="Y115" s="544"/>
      <c r="Z115" s="544"/>
      <c r="AA115" s="544"/>
      <c r="AB115" s="544"/>
      <c r="AC115" s="544"/>
      <c r="AD115" s="544"/>
      <c r="AE115" s="657"/>
      <c r="AF115" s="543"/>
      <c r="AG115" s="544"/>
      <c r="AH115" s="544"/>
      <c r="AI115" s="544"/>
      <c r="AJ115" s="544"/>
      <c r="AK115" s="544"/>
      <c r="AL115" s="544"/>
      <c r="AM115" s="544"/>
      <c r="AN115" s="544"/>
      <c r="AO115" s="657"/>
      <c r="AP115" s="543"/>
      <c r="AQ115" s="544"/>
      <c r="AR115" s="544"/>
      <c r="AS115" s="544"/>
      <c r="AT115" s="544"/>
      <c r="AU115" s="544"/>
      <c r="AV115" s="544"/>
      <c r="AW115" s="544"/>
      <c r="AX115" s="544"/>
      <c r="AY115" s="657"/>
      <c r="AZ115" s="543"/>
      <c r="BA115" s="544"/>
      <c r="BB115" s="544"/>
      <c r="BC115" s="544"/>
      <c r="BD115" s="544"/>
      <c r="BE115" s="544"/>
      <c r="BF115" s="544"/>
      <c r="BG115" s="544"/>
      <c r="BH115" s="544"/>
      <c r="BI115" s="657"/>
      <c r="BJ115" s="543"/>
      <c r="BK115" s="544"/>
      <c r="BL115" s="544"/>
      <c r="BM115" s="544"/>
      <c r="BN115" s="544"/>
      <c r="BO115" s="544"/>
      <c r="BP115" s="544"/>
      <c r="BQ115" s="544"/>
      <c r="BR115" s="544"/>
      <c r="BS115" s="657"/>
      <c r="BT115" s="543"/>
      <c r="BU115" s="544"/>
      <c r="BV115" s="544"/>
      <c r="BW115" s="544"/>
      <c r="BX115" s="544"/>
      <c r="BY115" s="544"/>
      <c r="BZ115" s="544"/>
      <c r="CA115" s="544"/>
      <c r="CB115" s="544"/>
      <c r="CC115" s="657"/>
      <c r="CD115" s="543"/>
      <c r="CE115" s="544"/>
      <c r="CF115" s="544"/>
      <c r="CG115" s="544"/>
      <c r="CH115" s="544"/>
      <c r="CI115" s="544"/>
      <c r="CJ115" s="544"/>
      <c r="CK115" s="544"/>
      <c r="CL115" s="544"/>
      <c r="CM115" s="657"/>
      <c r="CN115" s="543"/>
      <c r="CO115" s="544"/>
      <c r="CP115" s="544"/>
      <c r="CQ115" s="544"/>
      <c r="CR115" s="544"/>
      <c r="CS115" s="544"/>
      <c r="CT115" s="544"/>
      <c r="CU115" s="544"/>
      <c r="CV115" s="544"/>
      <c r="CW115" s="657"/>
      <c r="CX115" s="543"/>
      <c r="CY115" s="544"/>
      <c r="CZ115" s="544"/>
      <c r="DA115" s="544"/>
      <c r="DB115" s="544"/>
      <c r="DC115" s="544"/>
      <c r="DD115" s="544"/>
      <c r="DE115" s="544"/>
      <c r="DF115" s="544"/>
      <c r="DG115" s="657"/>
      <c r="DH115" s="543"/>
      <c r="DI115" s="544"/>
      <c r="DJ115" s="544"/>
      <c r="DK115" s="544"/>
      <c r="DL115" s="544"/>
      <c r="DM115" s="544"/>
      <c r="DN115" s="544"/>
      <c r="DO115" s="544"/>
      <c r="DP115" s="544"/>
      <c r="DQ115" s="657"/>
      <c r="DR115" s="543"/>
      <c r="DS115" s="544"/>
      <c r="DT115" s="544"/>
      <c r="DU115" s="544"/>
      <c r="DV115" s="544"/>
      <c r="DW115" s="544"/>
      <c r="DX115" s="544"/>
      <c r="DY115" s="544"/>
      <c r="DZ115" s="544"/>
      <c r="EA115" s="657"/>
      <c r="EB115" s="543"/>
      <c r="EC115" s="544"/>
      <c r="ED115" s="544"/>
      <c r="EE115" s="544"/>
      <c r="EF115" s="544"/>
      <c r="EG115" s="544"/>
      <c r="EH115" s="544"/>
      <c r="EI115" s="544"/>
      <c r="EJ115" s="544"/>
      <c r="EK115" s="657"/>
    </row>
    <row r="116" spans="1:141" ht="54">
      <c r="A116" s="359">
        <f>Summary!A116</f>
        <v>0</v>
      </c>
      <c r="B116" s="378">
        <f>Summary!B116</f>
        <v>0</v>
      </c>
      <c r="C116" s="379" t="str">
        <f>Summary!C116</f>
        <v>4.5.3</v>
      </c>
      <c r="D116" s="380" t="str">
        <f>Summary!D116</f>
        <v>1300 - Lighting</v>
      </c>
      <c r="E116" s="381" t="str">
        <f>Summary!E116</f>
        <v>SWITCHED lamps (CDM-T, CDO, SON/T, CPO, MCF/U, MBF/U)</v>
      </c>
      <c r="F116" s="382" t="str">
        <f>Summary!F116</f>
        <v>Bulk lamp clean and change</v>
      </c>
      <c r="G116" s="375">
        <f>Summary!G116</f>
        <v>0</v>
      </c>
      <c r="H116" s="540">
        <f t="shared" si="41"/>
        <v>0</v>
      </c>
      <c r="I116" s="541">
        <f t="shared" si="42"/>
        <v>0</v>
      </c>
      <c r="J116" s="541">
        <f t="shared" si="43"/>
        <v>0</v>
      </c>
      <c r="K116" s="541">
        <f t="shared" si="44"/>
        <v>0</v>
      </c>
      <c r="L116" s="541">
        <f t="shared" si="45"/>
        <v>0</v>
      </c>
      <c r="M116" s="541">
        <f t="shared" si="46"/>
        <v>0</v>
      </c>
      <c r="N116" s="541">
        <f t="shared" si="47"/>
        <v>0</v>
      </c>
      <c r="O116" s="541">
        <f t="shared" si="48"/>
        <v>0</v>
      </c>
      <c r="P116" s="541">
        <f t="shared" si="49"/>
        <v>0</v>
      </c>
      <c r="Q116" s="541">
        <f t="shared" si="50"/>
        <v>0</v>
      </c>
      <c r="R116" s="541">
        <f t="shared" si="51"/>
        <v>0</v>
      </c>
      <c r="S116" s="541">
        <f t="shared" si="52"/>
        <v>0</v>
      </c>
      <c r="T116" s="542">
        <f t="shared" si="53"/>
        <v>0</v>
      </c>
      <c r="U116" s="531"/>
      <c r="V116" s="543"/>
      <c r="W116" s="544"/>
      <c r="X116" s="544"/>
      <c r="Y116" s="544"/>
      <c r="Z116" s="544"/>
      <c r="AA116" s="544"/>
      <c r="AB116" s="544"/>
      <c r="AC116" s="544"/>
      <c r="AD116" s="544"/>
      <c r="AE116" s="657"/>
      <c r="AF116" s="543"/>
      <c r="AG116" s="544"/>
      <c r="AH116" s="544"/>
      <c r="AI116" s="544"/>
      <c r="AJ116" s="544"/>
      <c r="AK116" s="544"/>
      <c r="AL116" s="544"/>
      <c r="AM116" s="544"/>
      <c r="AN116" s="544"/>
      <c r="AO116" s="657"/>
      <c r="AP116" s="543"/>
      <c r="AQ116" s="544"/>
      <c r="AR116" s="544"/>
      <c r="AS116" s="544"/>
      <c r="AT116" s="544"/>
      <c r="AU116" s="544"/>
      <c r="AV116" s="544"/>
      <c r="AW116" s="544"/>
      <c r="AX116" s="544"/>
      <c r="AY116" s="657"/>
      <c r="AZ116" s="543"/>
      <c r="BA116" s="544"/>
      <c r="BB116" s="544"/>
      <c r="BC116" s="544"/>
      <c r="BD116" s="544"/>
      <c r="BE116" s="544"/>
      <c r="BF116" s="544"/>
      <c r="BG116" s="544"/>
      <c r="BH116" s="544"/>
      <c r="BI116" s="657"/>
      <c r="BJ116" s="543"/>
      <c r="BK116" s="544"/>
      <c r="BL116" s="544"/>
      <c r="BM116" s="544"/>
      <c r="BN116" s="544"/>
      <c r="BO116" s="544"/>
      <c r="BP116" s="544"/>
      <c r="BQ116" s="544"/>
      <c r="BR116" s="544"/>
      <c r="BS116" s="657"/>
      <c r="BT116" s="543"/>
      <c r="BU116" s="544"/>
      <c r="BV116" s="544"/>
      <c r="BW116" s="544"/>
      <c r="BX116" s="544"/>
      <c r="BY116" s="544"/>
      <c r="BZ116" s="544"/>
      <c r="CA116" s="544"/>
      <c r="CB116" s="544"/>
      <c r="CC116" s="657"/>
      <c r="CD116" s="543"/>
      <c r="CE116" s="544"/>
      <c r="CF116" s="544"/>
      <c r="CG116" s="544"/>
      <c r="CH116" s="544"/>
      <c r="CI116" s="544"/>
      <c r="CJ116" s="544"/>
      <c r="CK116" s="544"/>
      <c r="CL116" s="544"/>
      <c r="CM116" s="657"/>
      <c r="CN116" s="543"/>
      <c r="CO116" s="544"/>
      <c r="CP116" s="544"/>
      <c r="CQ116" s="544"/>
      <c r="CR116" s="544"/>
      <c r="CS116" s="544"/>
      <c r="CT116" s="544"/>
      <c r="CU116" s="544"/>
      <c r="CV116" s="544"/>
      <c r="CW116" s="657"/>
      <c r="CX116" s="543"/>
      <c r="CY116" s="544"/>
      <c r="CZ116" s="544"/>
      <c r="DA116" s="544"/>
      <c r="DB116" s="544"/>
      <c r="DC116" s="544"/>
      <c r="DD116" s="544"/>
      <c r="DE116" s="544"/>
      <c r="DF116" s="544"/>
      <c r="DG116" s="657"/>
      <c r="DH116" s="543"/>
      <c r="DI116" s="544"/>
      <c r="DJ116" s="544"/>
      <c r="DK116" s="544"/>
      <c r="DL116" s="544"/>
      <c r="DM116" s="544"/>
      <c r="DN116" s="544"/>
      <c r="DO116" s="544"/>
      <c r="DP116" s="544"/>
      <c r="DQ116" s="657"/>
      <c r="DR116" s="543"/>
      <c r="DS116" s="544"/>
      <c r="DT116" s="544"/>
      <c r="DU116" s="544"/>
      <c r="DV116" s="544"/>
      <c r="DW116" s="544"/>
      <c r="DX116" s="544"/>
      <c r="DY116" s="544"/>
      <c r="DZ116" s="544"/>
      <c r="EA116" s="657"/>
      <c r="EB116" s="543"/>
      <c r="EC116" s="544"/>
      <c r="ED116" s="544"/>
      <c r="EE116" s="544"/>
      <c r="EF116" s="544"/>
      <c r="EG116" s="544"/>
      <c r="EH116" s="544"/>
      <c r="EI116" s="544"/>
      <c r="EJ116" s="544"/>
      <c r="EK116" s="657"/>
    </row>
    <row r="117" spans="1:141" ht="54">
      <c r="A117" s="359">
        <f>Summary!A117</f>
        <v>0</v>
      </c>
      <c r="B117" s="378">
        <f>Summary!B117</f>
        <v>0</v>
      </c>
      <c r="C117" s="379" t="str">
        <f>Summary!C117</f>
        <v>4.5.4</v>
      </c>
      <c r="D117" s="380" t="str">
        <f>Summary!D117</f>
        <v>1300 - Lighting</v>
      </c>
      <c r="E117" s="381" t="str">
        <f>Summary!E117</f>
        <v>Unswitched Lamps (CDM-T, CDO, SON/T, CPO, MCF/U, MBF/U)</v>
      </c>
      <c r="F117" s="382" t="str">
        <f>Summary!F117</f>
        <v>Bulk lamp clean and change</v>
      </c>
      <c r="G117" s="375">
        <f>Summary!G117</f>
        <v>0</v>
      </c>
      <c r="H117" s="540">
        <f t="shared" si="41"/>
        <v>0</v>
      </c>
      <c r="I117" s="541">
        <f t="shared" si="42"/>
        <v>0</v>
      </c>
      <c r="J117" s="541">
        <f t="shared" si="43"/>
        <v>0</v>
      </c>
      <c r="K117" s="541">
        <f t="shared" si="44"/>
        <v>0</v>
      </c>
      <c r="L117" s="541">
        <f t="shared" si="45"/>
        <v>0</v>
      </c>
      <c r="M117" s="541">
        <f t="shared" si="46"/>
        <v>0</v>
      </c>
      <c r="N117" s="541">
        <f t="shared" si="47"/>
        <v>0</v>
      </c>
      <c r="O117" s="541">
        <f t="shared" si="48"/>
        <v>0</v>
      </c>
      <c r="P117" s="541">
        <f t="shared" si="49"/>
        <v>0</v>
      </c>
      <c r="Q117" s="541">
        <f t="shared" si="50"/>
        <v>0</v>
      </c>
      <c r="R117" s="541">
        <f t="shared" si="51"/>
        <v>0</v>
      </c>
      <c r="S117" s="541">
        <f t="shared" si="52"/>
        <v>0</v>
      </c>
      <c r="T117" s="542">
        <f t="shared" si="53"/>
        <v>0</v>
      </c>
      <c r="U117" s="531"/>
      <c r="V117" s="543"/>
      <c r="W117" s="544"/>
      <c r="X117" s="544"/>
      <c r="Y117" s="544"/>
      <c r="Z117" s="544"/>
      <c r="AA117" s="544"/>
      <c r="AB117" s="544"/>
      <c r="AC117" s="544"/>
      <c r="AD117" s="544"/>
      <c r="AE117" s="657"/>
      <c r="AF117" s="543"/>
      <c r="AG117" s="544"/>
      <c r="AH117" s="544"/>
      <c r="AI117" s="544"/>
      <c r="AJ117" s="544"/>
      <c r="AK117" s="544"/>
      <c r="AL117" s="544"/>
      <c r="AM117" s="544"/>
      <c r="AN117" s="544"/>
      <c r="AO117" s="657"/>
      <c r="AP117" s="543"/>
      <c r="AQ117" s="544"/>
      <c r="AR117" s="544"/>
      <c r="AS117" s="544"/>
      <c r="AT117" s="544"/>
      <c r="AU117" s="544"/>
      <c r="AV117" s="544"/>
      <c r="AW117" s="544"/>
      <c r="AX117" s="544"/>
      <c r="AY117" s="657"/>
      <c r="AZ117" s="543"/>
      <c r="BA117" s="544"/>
      <c r="BB117" s="544"/>
      <c r="BC117" s="544"/>
      <c r="BD117" s="544"/>
      <c r="BE117" s="544"/>
      <c r="BF117" s="544"/>
      <c r="BG117" s="544"/>
      <c r="BH117" s="544"/>
      <c r="BI117" s="657"/>
      <c r="BJ117" s="543"/>
      <c r="BK117" s="544"/>
      <c r="BL117" s="544"/>
      <c r="BM117" s="544"/>
      <c r="BN117" s="544"/>
      <c r="BO117" s="544"/>
      <c r="BP117" s="544"/>
      <c r="BQ117" s="544"/>
      <c r="BR117" s="544"/>
      <c r="BS117" s="657"/>
      <c r="BT117" s="543"/>
      <c r="BU117" s="544"/>
      <c r="BV117" s="544"/>
      <c r="BW117" s="544"/>
      <c r="BX117" s="544"/>
      <c r="BY117" s="544"/>
      <c r="BZ117" s="544"/>
      <c r="CA117" s="544"/>
      <c r="CB117" s="544"/>
      <c r="CC117" s="657"/>
      <c r="CD117" s="543"/>
      <c r="CE117" s="544"/>
      <c r="CF117" s="544"/>
      <c r="CG117" s="544"/>
      <c r="CH117" s="544"/>
      <c r="CI117" s="544"/>
      <c r="CJ117" s="544"/>
      <c r="CK117" s="544"/>
      <c r="CL117" s="544"/>
      <c r="CM117" s="657"/>
      <c r="CN117" s="543"/>
      <c r="CO117" s="544"/>
      <c r="CP117" s="544"/>
      <c r="CQ117" s="544"/>
      <c r="CR117" s="544"/>
      <c r="CS117" s="544"/>
      <c r="CT117" s="544"/>
      <c r="CU117" s="544"/>
      <c r="CV117" s="544"/>
      <c r="CW117" s="657"/>
      <c r="CX117" s="543"/>
      <c r="CY117" s="544"/>
      <c r="CZ117" s="544"/>
      <c r="DA117" s="544"/>
      <c r="DB117" s="544"/>
      <c r="DC117" s="544"/>
      <c r="DD117" s="544"/>
      <c r="DE117" s="544"/>
      <c r="DF117" s="544"/>
      <c r="DG117" s="657"/>
      <c r="DH117" s="543"/>
      <c r="DI117" s="544"/>
      <c r="DJ117" s="544"/>
      <c r="DK117" s="544"/>
      <c r="DL117" s="544"/>
      <c r="DM117" s="544"/>
      <c r="DN117" s="544"/>
      <c r="DO117" s="544"/>
      <c r="DP117" s="544"/>
      <c r="DQ117" s="657"/>
      <c r="DR117" s="543"/>
      <c r="DS117" s="544"/>
      <c r="DT117" s="544"/>
      <c r="DU117" s="544"/>
      <c r="DV117" s="544"/>
      <c r="DW117" s="544"/>
      <c r="DX117" s="544"/>
      <c r="DY117" s="544"/>
      <c r="DZ117" s="544"/>
      <c r="EA117" s="657"/>
      <c r="EB117" s="543"/>
      <c r="EC117" s="544"/>
      <c r="ED117" s="544"/>
      <c r="EE117" s="544"/>
      <c r="EF117" s="544"/>
      <c r="EG117" s="544"/>
      <c r="EH117" s="544"/>
      <c r="EI117" s="544"/>
      <c r="EJ117" s="544"/>
      <c r="EK117" s="657"/>
    </row>
    <row r="118" spans="1:141" ht="36">
      <c r="A118" s="359">
        <f>Summary!A118</f>
        <v>0</v>
      </c>
      <c r="B118" s="378">
        <f>Summary!B118</f>
        <v>0</v>
      </c>
      <c r="C118" s="379" t="str">
        <f>Summary!C118</f>
        <v>4.5.5</v>
      </c>
      <c r="D118" s="380" t="str">
        <f>Summary!D118</f>
        <v>1300 - Lighting</v>
      </c>
      <c r="E118" s="381" t="str">
        <f>Summary!E118</f>
        <v>SWITCHED lamps (GLS)</v>
      </c>
      <c r="F118" s="382" t="str">
        <f>Summary!F118</f>
        <v>Bulk lamp clean and change</v>
      </c>
      <c r="G118" s="375">
        <f>Summary!G118</f>
        <v>0</v>
      </c>
      <c r="H118" s="540">
        <f t="shared" si="41"/>
        <v>0</v>
      </c>
      <c r="I118" s="541">
        <f t="shared" si="42"/>
        <v>0</v>
      </c>
      <c r="J118" s="541">
        <f t="shared" si="43"/>
        <v>0</v>
      </c>
      <c r="K118" s="541">
        <f t="shared" si="44"/>
        <v>0</v>
      </c>
      <c r="L118" s="541">
        <f t="shared" si="45"/>
        <v>0</v>
      </c>
      <c r="M118" s="541">
        <f t="shared" si="46"/>
        <v>0</v>
      </c>
      <c r="N118" s="541">
        <f t="shared" si="47"/>
        <v>0</v>
      </c>
      <c r="O118" s="541">
        <f t="shared" si="48"/>
        <v>0</v>
      </c>
      <c r="P118" s="541">
        <f t="shared" si="49"/>
        <v>0</v>
      </c>
      <c r="Q118" s="541">
        <f t="shared" si="50"/>
        <v>0</v>
      </c>
      <c r="R118" s="541">
        <f t="shared" si="51"/>
        <v>0</v>
      </c>
      <c r="S118" s="541">
        <f t="shared" si="52"/>
        <v>0</v>
      </c>
      <c r="T118" s="542">
        <f t="shared" si="53"/>
        <v>0</v>
      </c>
      <c r="U118" s="531"/>
      <c r="V118" s="543"/>
      <c r="W118" s="544"/>
      <c r="X118" s="544"/>
      <c r="Y118" s="544"/>
      <c r="Z118" s="544"/>
      <c r="AA118" s="544"/>
      <c r="AB118" s="544"/>
      <c r="AC118" s="544"/>
      <c r="AD118" s="544"/>
      <c r="AE118" s="657"/>
      <c r="AF118" s="543"/>
      <c r="AG118" s="544"/>
      <c r="AH118" s="544"/>
      <c r="AI118" s="544"/>
      <c r="AJ118" s="544"/>
      <c r="AK118" s="544"/>
      <c r="AL118" s="544"/>
      <c r="AM118" s="544"/>
      <c r="AN118" s="544"/>
      <c r="AO118" s="657"/>
      <c r="AP118" s="543"/>
      <c r="AQ118" s="544"/>
      <c r="AR118" s="544"/>
      <c r="AS118" s="544"/>
      <c r="AT118" s="544"/>
      <c r="AU118" s="544"/>
      <c r="AV118" s="544"/>
      <c r="AW118" s="544"/>
      <c r="AX118" s="544"/>
      <c r="AY118" s="657"/>
      <c r="AZ118" s="543"/>
      <c r="BA118" s="544"/>
      <c r="BB118" s="544"/>
      <c r="BC118" s="544"/>
      <c r="BD118" s="544"/>
      <c r="BE118" s="544"/>
      <c r="BF118" s="544"/>
      <c r="BG118" s="544"/>
      <c r="BH118" s="544"/>
      <c r="BI118" s="657"/>
      <c r="BJ118" s="543"/>
      <c r="BK118" s="544"/>
      <c r="BL118" s="544"/>
      <c r="BM118" s="544"/>
      <c r="BN118" s="544"/>
      <c r="BO118" s="544"/>
      <c r="BP118" s="544"/>
      <c r="BQ118" s="544"/>
      <c r="BR118" s="544"/>
      <c r="BS118" s="657"/>
      <c r="BT118" s="543"/>
      <c r="BU118" s="544"/>
      <c r="BV118" s="544"/>
      <c r="BW118" s="544"/>
      <c r="BX118" s="544"/>
      <c r="BY118" s="544"/>
      <c r="BZ118" s="544"/>
      <c r="CA118" s="544"/>
      <c r="CB118" s="544"/>
      <c r="CC118" s="657"/>
      <c r="CD118" s="543"/>
      <c r="CE118" s="544"/>
      <c r="CF118" s="544"/>
      <c r="CG118" s="544"/>
      <c r="CH118" s="544"/>
      <c r="CI118" s="544"/>
      <c r="CJ118" s="544"/>
      <c r="CK118" s="544"/>
      <c r="CL118" s="544"/>
      <c r="CM118" s="657"/>
      <c r="CN118" s="543"/>
      <c r="CO118" s="544"/>
      <c r="CP118" s="544"/>
      <c r="CQ118" s="544"/>
      <c r="CR118" s="544"/>
      <c r="CS118" s="544"/>
      <c r="CT118" s="544"/>
      <c r="CU118" s="544"/>
      <c r="CV118" s="544"/>
      <c r="CW118" s="657"/>
      <c r="CX118" s="543"/>
      <c r="CY118" s="544"/>
      <c r="CZ118" s="544"/>
      <c r="DA118" s="544"/>
      <c r="DB118" s="544"/>
      <c r="DC118" s="544"/>
      <c r="DD118" s="544"/>
      <c r="DE118" s="544"/>
      <c r="DF118" s="544"/>
      <c r="DG118" s="657"/>
      <c r="DH118" s="543"/>
      <c r="DI118" s="544"/>
      <c r="DJ118" s="544"/>
      <c r="DK118" s="544"/>
      <c r="DL118" s="544"/>
      <c r="DM118" s="544"/>
      <c r="DN118" s="544"/>
      <c r="DO118" s="544"/>
      <c r="DP118" s="544"/>
      <c r="DQ118" s="657"/>
      <c r="DR118" s="543"/>
      <c r="DS118" s="544"/>
      <c r="DT118" s="544"/>
      <c r="DU118" s="544"/>
      <c r="DV118" s="544"/>
      <c r="DW118" s="544"/>
      <c r="DX118" s="544"/>
      <c r="DY118" s="544"/>
      <c r="DZ118" s="544"/>
      <c r="EA118" s="657"/>
      <c r="EB118" s="543"/>
      <c r="EC118" s="544"/>
      <c r="ED118" s="544"/>
      <c r="EE118" s="544"/>
      <c r="EF118" s="544"/>
      <c r="EG118" s="544"/>
      <c r="EH118" s="544"/>
      <c r="EI118" s="544"/>
      <c r="EJ118" s="544"/>
      <c r="EK118" s="657"/>
    </row>
    <row r="119" spans="1:141" ht="36">
      <c r="A119" s="359">
        <f>Summary!A119</f>
        <v>0</v>
      </c>
      <c r="B119" s="378">
        <f>Summary!B119</f>
        <v>0</v>
      </c>
      <c r="C119" s="379" t="str">
        <f>Summary!C119</f>
        <v>4.5.6</v>
      </c>
      <c r="D119" s="380" t="str">
        <f>Summary!D119</f>
        <v>1300 - Lighting</v>
      </c>
      <c r="E119" s="381" t="str">
        <f>Summary!E119</f>
        <v>UNSWITCHED lamps (GLS)</v>
      </c>
      <c r="F119" s="382" t="str">
        <f>Summary!F119</f>
        <v>Bulk lamp clean and change</v>
      </c>
      <c r="G119" s="375">
        <f>Summary!G119</f>
        <v>0</v>
      </c>
      <c r="H119" s="540">
        <f t="shared" si="41"/>
        <v>0</v>
      </c>
      <c r="I119" s="541">
        <f t="shared" si="42"/>
        <v>0</v>
      </c>
      <c r="J119" s="541">
        <f t="shared" si="43"/>
        <v>0</v>
      </c>
      <c r="K119" s="541">
        <f t="shared" si="44"/>
        <v>0</v>
      </c>
      <c r="L119" s="541">
        <f t="shared" si="45"/>
        <v>0</v>
      </c>
      <c r="M119" s="541">
        <f t="shared" si="46"/>
        <v>0</v>
      </c>
      <c r="N119" s="541">
        <f t="shared" si="47"/>
        <v>0</v>
      </c>
      <c r="O119" s="541">
        <f t="shared" si="48"/>
        <v>0</v>
      </c>
      <c r="P119" s="541">
        <f t="shared" si="49"/>
        <v>0</v>
      </c>
      <c r="Q119" s="541">
        <f t="shared" si="50"/>
        <v>0</v>
      </c>
      <c r="R119" s="541">
        <f t="shared" si="51"/>
        <v>0</v>
      </c>
      <c r="S119" s="541">
        <f t="shared" si="52"/>
        <v>0</v>
      </c>
      <c r="T119" s="542">
        <f t="shared" si="53"/>
        <v>0</v>
      </c>
      <c r="U119" s="531"/>
      <c r="V119" s="543"/>
      <c r="W119" s="544"/>
      <c r="X119" s="544"/>
      <c r="Y119" s="544"/>
      <c r="Z119" s="544"/>
      <c r="AA119" s="544"/>
      <c r="AB119" s="544"/>
      <c r="AC119" s="544"/>
      <c r="AD119" s="544"/>
      <c r="AE119" s="657"/>
      <c r="AF119" s="543"/>
      <c r="AG119" s="544"/>
      <c r="AH119" s="544"/>
      <c r="AI119" s="544"/>
      <c r="AJ119" s="544"/>
      <c r="AK119" s="544"/>
      <c r="AL119" s="544"/>
      <c r="AM119" s="544"/>
      <c r="AN119" s="544"/>
      <c r="AO119" s="657"/>
      <c r="AP119" s="543"/>
      <c r="AQ119" s="544"/>
      <c r="AR119" s="544"/>
      <c r="AS119" s="544"/>
      <c r="AT119" s="544"/>
      <c r="AU119" s="544"/>
      <c r="AV119" s="544"/>
      <c r="AW119" s="544"/>
      <c r="AX119" s="544"/>
      <c r="AY119" s="657"/>
      <c r="AZ119" s="543"/>
      <c r="BA119" s="544"/>
      <c r="BB119" s="544"/>
      <c r="BC119" s="544"/>
      <c r="BD119" s="544"/>
      <c r="BE119" s="544"/>
      <c r="BF119" s="544"/>
      <c r="BG119" s="544"/>
      <c r="BH119" s="544"/>
      <c r="BI119" s="657"/>
      <c r="BJ119" s="543"/>
      <c r="BK119" s="544"/>
      <c r="BL119" s="544"/>
      <c r="BM119" s="544"/>
      <c r="BN119" s="544"/>
      <c r="BO119" s="544"/>
      <c r="BP119" s="544"/>
      <c r="BQ119" s="544"/>
      <c r="BR119" s="544"/>
      <c r="BS119" s="657"/>
      <c r="BT119" s="543"/>
      <c r="BU119" s="544"/>
      <c r="BV119" s="544"/>
      <c r="BW119" s="544"/>
      <c r="BX119" s="544"/>
      <c r="BY119" s="544"/>
      <c r="BZ119" s="544"/>
      <c r="CA119" s="544"/>
      <c r="CB119" s="544"/>
      <c r="CC119" s="657"/>
      <c r="CD119" s="543"/>
      <c r="CE119" s="544"/>
      <c r="CF119" s="544"/>
      <c r="CG119" s="544"/>
      <c r="CH119" s="544"/>
      <c r="CI119" s="544"/>
      <c r="CJ119" s="544"/>
      <c r="CK119" s="544"/>
      <c r="CL119" s="544"/>
      <c r="CM119" s="657"/>
      <c r="CN119" s="543"/>
      <c r="CO119" s="544"/>
      <c r="CP119" s="544"/>
      <c r="CQ119" s="544"/>
      <c r="CR119" s="544"/>
      <c r="CS119" s="544"/>
      <c r="CT119" s="544"/>
      <c r="CU119" s="544"/>
      <c r="CV119" s="544"/>
      <c r="CW119" s="657"/>
      <c r="CX119" s="543"/>
      <c r="CY119" s="544"/>
      <c r="CZ119" s="544"/>
      <c r="DA119" s="544"/>
      <c r="DB119" s="544"/>
      <c r="DC119" s="544"/>
      <c r="DD119" s="544"/>
      <c r="DE119" s="544"/>
      <c r="DF119" s="544"/>
      <c r="DG119" s="657"/>
      <c r="DH119" s="543"/>
      <c r="DI119" s="544"/>
      <c r="DJ119" s="544"/>
      <c r="DK119" s="544"/>
      <c r="DL119" s="544"/>
      <c r="DM119" s="544"/>
      <c r="DN119" s="544"/>
      <c r="DO119" s="544"/>
      <c r="DP119" s="544"/>
      <c r="DQ119" s="657"/>
      <c r="DR119" s="543"/>
      <c r="DS119" s="544"/>
      <c r="DT119" s="544"/>
      <c r="DU119" s="544"/>
      <c r="DV119" s="544"/>
      <c r="DW119" s="544"/>
      <c r="DX119" s="544"/>
      <c r="DY119" s="544"/>
      <c r="DZ119" s="544"/>
      <c r="EA119" s="657"/>
      <c r="EB119" s="543"/>
      <c r="EC119" s="544"/>
      <c r="ED119" s="544"/>
      <c r="EE119" s="544"/>
      <c r="EF119" s="544"/>
      <c r="EG119" s="544"/>
      <c r="EH119" s="544"/>
      <c r="EI119" s="544"/>
      <c r="EJ119" s="544"/>
      <c r="EK119" s="657"/>
    </row>
    <row r="120" spans="1:141" ht="20.25">
      <c r="A120" s="359">
        <f>Summary!A120</f>
        <v>0</v>
      </c>
      <c r="B120" s="378">
        <f>Summary!B120</f>
        <v>0</v>
      </c>
      <c r="C120" s="379" t="str">
        <f>Summary!C120</f>
        <v>4.5.7</v>
      </c>
      <c r="D120" s="380" t="str">
        <f>Summary!D120</f>
        <v>1300 - Lighting</v>
      </c>
      <c r="E120" s="381" t="str">
        <f>Summary!E120</f>
        <v>LED for road lighting</v>
      </c>
      <c r="F120" s="382" t="str">
        <f>Summary!F120</f>
        <v>Bulk clean</v>
      </c>
      <c r="G120" s="375">
        <f>Summary!G120</f>
        <v>0</v>
      </c>
      <c r="H120" s="540">
        <f t="shared" si="41"/>
        <v>0</v>
      </c>
      <c r="I120" s="541">
        <f t="shared" si="42"/>
        <v>0</v>
      </c>
      <c r="J120" s="541">
        <f t="shared" si="43"/>
        <v>0</v>
      </c>
      <c r="K120" s="541">
        <f t="shared" si="44"/>
        <v>0</v>
      </c>
      <c r="L120" s="541">
        <f t="shared" si="45"/>
        <v>0</v>
      </c>
      <c r="M120" s="541">
        <f t="shared" si="46"/>
        <v>0</v>
      </c>
      <c r="N120" s="541">
        <f t="shared" si="47"/>
        <v>0</v>
      </c>
      <c r="O120" s="541">
        <f t="shared" si="48"/>
        <v>0</v>
      </c>
      <c r="P120" s="541">
        <f t="shared" si="49"/>
        <v>0</v>
      </c>
      <c r="Q120" s="541">
        <f t="shared" si="50"/>
        <v>0</v>
      </c>
      <c r="R120" s="541">
        <f t="shared" si="51"/>
        <v>0</v>
      </c>
      <c r="S120" s="541">
        <f t="shared" si="52"/>
        <v>0</v>
      </c>
      <c r="T120" s="542">
        <f t="shared" si="53"/>
        <v>0</v>
      </c>
      <c r="U120" s="531"/>
      <c r="V120" s="543"/>
      <c r="W120" s="544"/>
      <c r="X120" s="544"/>
      <c r="Y120" s="544"/>
      <c r="Z120" s="544"/>
      <c r="AA120" s="544"/>
      <c r="AB120" s="544"/>
      <c r="AC120" s="544"/>
      <c r="AD120" s="544"/>
      <c r="AE120" s="657"/>
      <c r="AF120" s="543"/>
      <c r="AG120" s="544"/>
      <c r="AH120" s="544"/>
      <c r="AI120" s="544"/>
      <c r="AJ120" s="544"/>
      <c r="AK120" s="544"/>
      <c r="AL120" s="544"/>
      <c r="AM120" s="544"/>
      <c r="AN120" s="544"/>
      <c r="AO120" s="657"/>
      <c r="AP120" s="543"/>
      <c r="AQ120" s="544"/>
      <c r="AR120" s="544"/>
      <c r="AS120" s="544"/>
      <c r="AT120" s="544"/>
      <c r="AU120" s="544"/>
      <c r="AV120" s="544"/>
      <c r="AW120" s="544"/>
      <c r="AX120" s="544"/>
      <c r="AY120" s="657"/>
      <c r="AZ120" s="543"/>
      <c r="BA120" s="544"/>
      <c r="BB120" s="544"/>
      <c r="BC120" s="544"/>
      <c r="BD120" s="544"/>
      <c r="BE120" s="544"/>
      <c r="BF120" s="544"/>
      <c r="BG120" s="544"/>
      <c r="BH120" s="544"/>
      <c r="BI120" s="657"/>
      <c r="BJ120" s="543"/>
      <c r="BK120" s="544"/>
      <c r="BL120" s="544"/>
      <c r="BM120" s="544"/>
      <c r="BN120" s="544"/>
      <c r="BO120" s="544"/>
      <c r="BP120" s="544"/>
      <c r="BQ120" s="544"/>
      <c r="BR120" s="544"/>
      <c r="BS120" s="657"/>
      <c r="BT120" s="543"/>
      <c r="BU120" s="544"/>
      <c r="BV120" s="544"/>
      <c r="BW120" s="544"/>
      <c r="BX120" s="544"/>
      <c r="BY120" s="544"/>
      <c r="BZ120" s="544"/>
      <c r="CA120" s="544"/>
      <c r="CB120" s="544"/>
      <c r="CC120" s="657"/>
      <c r="CD120" s="543"/>
      <c r="CE120" s="544"/>
      <c r="CF120" s="544"/>
      <c r="CG120" s="544"/>
      <c r="CH120" s="544"/>
      <c r="CI120" s="544"/>
      <c r="CJ120" s="544"/>
      <c r="CK120" s="544"/>
      <c r="CL120" s="544"/>
      <c r="CM120" s="657"/>
      <c r="CN120" s="543"/>
      <c r="CO120" s="544"/>
      <c r="CP120" s="544"/>
      <c r="CQ120" s="544"/>
      <c r="CR120" s="544"/>
      <c r="CS120" s="544"/>
      <c r="CT120" s="544"/>
      <c r="CU120" s="544"/>
      <c r="CV120" s="544"/>
      <c r="CW120" s="657"/>
      <c r="CX120" s="543"/>
      <c r="CY120" s="544"/>
      <c r="CZ120" s="544"/>
      <c r="DA120" s="544"/>
      <c r="DB120" s="544"/>
      <c r="DC120" s="544"/>
      <c r="DD120" s="544"/>
      <c r="DE120" s="544"/>
      <c r="DF120" s="544"/>
      <c r="DG120" s="657"/>
      <c r="DH120" s="543"/>
      <c r="DI120" s="544"/>
      <c r="DJ120" s="544"/>
      <c r="DK120" s="544"/>
      <c r="DL120" s="544"/>
      <c r="DM120" s="544"/>
      <c r="DN120" s="544"/>
      <c r="DO120" s="544"/>
      <c r="DP120" s="544"/>
      <c r="DQ120" s="657"/>
      <c r="DR120" s="543"/>
      <c r="DS120" s="544"/>
      <c r="DT120" s="544"/>
      <c r="DU120" s="544"/>
      <c r="DV120" s="544"/>
      <c r="DW120" s="544"/>
      <c r="DX120" s="544"/>
      <c r="DY120" s="544"/>
      <c r="DZ120" s="544"/>
      <c r="EA120" s="657"/>
      <c r="EB120" s="543"/>
      <c r="EC120" s="544"/>
      <c r="ED120" s="544"/>
      <c r="EE120" s="544"/>
      <c r="EF120" s="544"/>
      <c r="EG120" s="544"/>
      <c r="EH120" s="544"/>
      <c r="EI120" s="544"/>
      <c r="EJ120" s="544"/>
      <c r="EK120" s="657"/>
    </row>
    <row r="121" spans="1:141" ht="36">
      <c r="A121" s="359">
        <f>Summary!A121</f>
        <v>0</v>
      </c>
      <c r="B121" s="378">
        <f>Summary!B121</f>
        <v>0</v>
      </c>
      <c r="C121" s="379" t="str">
        <f>Summary!C121</f>
        <v>4.5.8</v>
      </c>
      <c r="D121" s="380" t="str">
        <f>Summary!D121</f>
        <v>1300 - Lighting</v>
      </c>
      <c r="E121" s="381" t="str">
        <f>Summary!E121</f>
        <v>LED for illuminated signs and bollards</v>
      </c>
      <c r="F121" s="382" t="str">
        <f>Summary!F121</f>
        <v>Clean translucent surfaces</v>
      </c>
      <c r="G121" s="375">
        <f>Summary!G121</f>
        <v>0</v>
      </c>
      <c r="H121" s="540">
        <f t="shared" si="41"/>
        <v>0</v>
      </c>
      <c r="I121" s="541">
        <f t="shared" si="42"/>
        <v>0</v>
      </c>
      <c r="J121" s="541">
        <f t="shared" si="43"/>
        <v>0</v>
      </c>
      <c r="K121" s="541">
        <f t="shared" si="44"/>
        <v>0</v>
      </c>
      <c r="L121" s="541">
        <f t="shared" si="45"/>
        <v>0</v>
      </c>
      <c r="M121" s="541">
        <f t="shared" si="46"/>
        <v>0</v>
      </c>
      <c r="N121" s="541">
        <f t="shared" si="47"/>
        <v>0</v>
      </c>
      <c r="O121" s="541">
        <f t="shared" si="48"/>
        <v>0</v>
      </c>
      <c r="P121" s="541">
        <f t="shared" si="49"/>
        <v>0</v>
      </c>
      <c r="Q121" s="541">
        <f t="shared" si="50"/>
        <v>0</v>
      </c>
      <c r="R121" s="541">
        <f t="shared" si="51"/>
        <v>0</v>
      </c>
      <c r="S121" s="541">
        <f t="shared" si="52"/>
        <v>0</v>
      </c>
      <c r="T121" s="542">
        <f t="shared" si="53"/>
        <v>0</v>
      </c>
      <c r="U121" s="531"/>
      <c r="V121" s="543"/>
      <c r="W121" s="544"/>
      <c r="X121" s="544"/>
      <c r="Y121" s="544"/>
      <c r="Z121" s="544"/>
      <c r="AA121" s="544"/>
      <c r="AB121" s="544"/>
      <c r="AC121" s="544"/>
      <c r="AD121" s="544"/>
      <c r="AE121" s="657"/>
      <c r="AF121" s="543"/>
      <c r="AG121" s="544"/>
      <c r="AH121" s="544"/>
      <c r="AI121" s="544"/>
      <c r="AJ121" s="544"/>
      <c r="AK121" s="544"/>
      <c r="AL121" s="544"/>
      <c r="AM121" s="544"/>
      <c r="AN121" s="544"/>
      <c r="AO121" s="657"/>
      <c r="AP121" s="543"/>
      <c r="AQ121" s="544"/>
      <c r="AR121" s="544"/>
      <c r="AS121" s="544"/>
      <c r="AT121" s="544"/>
      <c r="AU121" s="544"/>
      <c r="AV121" s="544"/>
      <c r="AW121" s="544"/>
      <c r="AX121" s="544"/>
      <c r="AY121" s="657"/>
      <c r="AZ121" s="543"/>
      <c r="BA121" s="544"/>
      <c r="BB121" s="544"/>
      <c r="BC121" s="544"/>
      <c r="BD121" s="544"/>
      <c r="BE121" s="544"/>
      <c r="BF121" s="544"/>
      <c r="BG121" s="544"/>
      <c r="BH121" s="544"/>
      <c r="BI121" s="657"/>
      <c r="BJ121" s="543"/>
      <c r="BK121" s="544"/>
      <c r="BL121" s="544"/>
      <c r="BM121" s="544"/>
      <c r="BN121" s="544"/>
      <c r="BO121" s="544"/>
      <c r="BP121" s="544"/>
      <c r="BQ121" s="544"/>
      <c r="BR121" s="544"/>
      <c r="BS121" s="657"/>
      <c r="BT121" s="543"/>
      <c r="BU121" s="544"/>
      <c r="BV121" s="544"/>
      <c r="BW121" s="544"/>
      <c r="BX121" s="544"/>
      <c r="BY121" s="544"/>
      <c r="BZ121" s="544"/>
      <c r="CA121" s="544"/>
      <c r="CB121" s="544"/>
      <c r="CC121" s="657"/>
      <c r="CD121" s="543"/>
      <c r="CE121" s="544"/>
      <c r="CF121" s="544"/>
      <c r="CG121" s="544"/>
      <c r="CH121" s="544"/>
      <c r="CI121" s="544"/>
      <c r="CJ121" s="544"/>
      <c r="CK121" s="544"/>
      <c r="CL121" s="544"/>
      <c r="CM121" s="657"/>
      <c r="CN121" s="543"/>
      <c r="CO121" s="544"/>
      <c r="CP121" s="544"/>
      <c r="CQ121" s="544"/>
      <c r="CR121" s="544"/>
      <c r="CS121" s="544"/>
      <c r="CT121" s="544"/>
      <c r="CU121" s="544"/>
      <c r="CV121" s="544"/>
      <c r="CW121" s="657"/>
      <c r="CX121" s="543"/>
      <c r="CY121" s="544"/>
      <c r="CZ121" s="544"/>
      <c r="DA121" s="544"/>
      <c r="DB121" s="544"/>
      <c r="DC121" s="544"/>
      <c r="DD121" s="544"/>
      <c r="DE121" s="544"/>
      <c r="DF121" s="544"/>
      <c r="DG121" s="657"/>
      <c r="DH121" s="543"/>
      <c r="DI121" s="544"/>
      <c r="DJ121" s="544"/>
      <c r="DK121" s="544"/>
      <c r="DL121" s="544"/>
      <c r="DM121" s="544"/>
      <c r="DN121" s="544"/>
      <c r="DO121" s="544"/>
      <c r="DP121" s="544"/>
      <c r="DQ121" s="657"/>
      <c r="DR121" s="543"/>
      <c r="DS121" s="544"/>
      <c r="DT121" s="544"/>
      <c r="DU121" s="544"/>
      <c r="DV121" s="544"/>
      <c r="DW121" s="544"/>
      <c r="DX121" s="544"/>
      <c r="DY121" s="544"/>
      <c r="DZ121" s="544"/>
      <c r="EA121" s="657"/>
      <c r="EB121" s="543"/>
      <c r="EC121" s="544"/>
      <c r="ED121" s="544"/>
      <c r="EE121" s="544"/>
      <c r="EF121" s="544"/>
      <c r="EG121" s="544"/>
      <c r="EH121" s="544"/>
      <c r="EI121" s="544"/>
      <c r="EJ121" s="544"/>
      <c r="EK121" s="657"/>
    </row>
    <row r="122" spans="1:141" ht="54">
      <c r="A122" s="359">
        <f>Summary!A122</f>
        <v>0</v>
      </c>
      <c r="B122" s="378">
        <f>Summary!B122</f>
        <v>0</v>
      </c>
      <c r="C122" s="379" t="str">
        <f>Summary!C122</f>
        <v>4.5.9</v>
      </c>
      <c r="D122" s="380" t="str">
        <f>Summary!D122</f>
        <v>1300 - Lighting</v>
      </c>
      <c r="E122" s="381" t="str">
        <f>Summary!E122</f>
        <v>Network cabling and electrical components including feeder pillars</v>
      </c>
      <c r="F122" s="382" t="str">
        <f>Summary!F122</f>
        <v>Electrical testing</v>
      </c>
      <c r="G122" s="375">
        <f>Summary!G122</f>
        <v>0</v>
      </c>
      <c r="H122" s="540">
        <f t="shared" si="41"/>
        <v>0</v>
      </c>
      <c r="I122" s="541">
        <f t="shared" si="42"/>
        <v>0</v>
      </c>
      <c r="J122" s="541">
        <f t="shared" si="43"/>
        <v>0</v>
      </c>
      <c r="K122" s="541">
        <f t="shared" si="44"/>
        <v>0</v>
      </c>
      <c r="L122" s="541">
        <f t="shared" si="45"/>
        <v>0</v>
      </c>
      <c r="M122" s="541">
        <f t="shared" si="46"/>
        <v>0</v>
      </c>
      <c r="N122" s="541">
        <f t="shared" si="47"/>
        <v>0</v>
      </c>
      <c r="O122" s="541">
        <f t="shared" si="48"/>
        <v>0</v>
      </c>
      <c r="P122" s="541">
        <f t="shared" si="49"/>
        <v>0</v>
      </c>
      <c r="Q122" s="541">
        <f t="shared" si="50"/>
        <v>0</v>
      </c>
      <c r="R122" s="541">
        <f t="shared" si="51"/>
        <v>0</v>
      </c>
      <c r="S122" s="541">
        <f t="shared" si="52"/>
        <v>0</v>
      </c>
      <c r="T122" s="542">
        <f t="shared" si="53"/>
        <v>0</v>
      </c>
      <c r="U122" s="531"/>
      <c r="V122" s="543"/>
      <c r="W122" s="544"/>
      <c r="X122" s="544"/>
      <c r="Y122" s="544"/>
      <c r="Z122" s="544"/>
      <c r="AA122" s="544"/>
      <c r="AB122" s="544"/>
      <c r="AC122" s="544"/>
      <c r="AD122" s="544"/>
      <c r="AE122" s="657"/>
      <c r="AF122" s="543"/>
      <c r="AG122" s="544"/>
      <c r="AH122" s="544"/>
      <c r="AI122" s="544"/>
      <c r="AJ122" s="544"/>
      <c r="AK122" s="544"/>
      <c r="AL122" s="544"/>
      <c r="AM122" s="544"/>
      <c r="AN122" s="544"/>
      <c r="AO122" s="657"/>
      <c r="AP122" s="543"/>
      <c r="AQ122" s="544"/>
      <c r="AR122" s="544"/>
      <c r="AS122" s="544"/>
      <c r="AT122" s="544"/>
      <c r="AU122" s="544"/>
      <c r="AV122" s="544"/>
      <c r="AW122" s="544"/>
      <c r="AX122" s="544"/>
      <c r="AY122" s="657"/>
      <c r="AZ122" s="543"/>
      <c r="BA122" s="544"/>
      <c r="BB122" s="544"/>
      <c r="BC122" s="544"/>
      <c r="BD122" s="544"/>
      <c r="BE122" s="544"/>
      <c r="BF122" s="544"/>
      <c r="BG122" s="544"/>
      <c r="BH122" s="544"/>
      <c r="BI122" s="657"/>
      <c r="BJ122" s="543"/>
      <c r="BK122" s="544"/>
      <c r="BL122" s="544"/>
      <c r="BM122" s="544"/>
      <c r="BN122" s="544"/>
      <c r="BO122" s="544"/>
      <c r="BP122" s="544"/>
      <c r="BQ122" s="544"/>
      <c r="BR122" s="544"/>
      <c r="BS122" s="657"/>
      <c r="BT122" s="543"/>
      <c r="BU122" s="544"/>
      <c r="BV122" s="544"/>
      <c r="BW122" s="544"/>
      <c r="BX122" s="544"/>
      <c r="BY122" s="544"/>
      <c r="BZ122" s="544"/>
      <c r="CA122" s="544"/>
      <c r="CB122" s="544"/>
      <c r="CC122" s="657"/>
      <c r="CD122" s="543"/>
      <c r="CE122" s="544"/>
      <c r="CF122" s="544"/>
      <c r="CG122" s="544"/>
      <c r="CH122" s="544"/>
      <c r="CI122" s="544"/>
      <c r="CJ122" s="544"/>
      <c r="CK122" s="544"/>
      <c r="CL122" s="544"/>
      <c r="CM122" s="657"/>
      <c r="CN122" s="543"/>
      <c r="CO122" s="544"/>
      <c r="CP122" s="544"/>
      <c r="CQ122" s="544"/>
      <c r="CR122" s="544"/>
      <c r="CS122" s="544"/>
      <c r="CT122" s="544"/>
      <c r="CU122" s="544"/>
      <c r="CV122" s="544"/>
      <c r="CW122" s="657"/>
      <c r="CX122" s="543"/>
      <c r="CY122" s="544"/>
      <c r="CZ122" s="544"/>
      <c r="DA122" s="544"/>
      <c r="DB122" s="544"/>
      <c r="DC122" s="544"/>
      <c r="DD122" s="544"/>
      <c r="DE122" s="544"/>
      <c r="DF122" s="544"/>
      <c r="DG122" s="657"/>
      <c r="DH122" s="543"/>
      <c r="DI122" s="544"/>
      <c r="DJ122" s="544"/>
      <c r="DK122" s="544"/>
      <c r="DL122" s="544"/>
      <c r="DM122" s="544"/>
      <c r="DN122" s="544"/>
      <c r="DO122" s="544"/>
      <c r="DP122" s="544"/>
      <c r="DQ122" s="657"/>
      <c r="DR122" s="543"/>
      <c r="DS122" s="544"/>
      <c r="DT122" s="544"/>
      <c r="DU122" s="544"/>
      <c r="DV122" s="544"/>
      <c r="DW122" s="544"/>
      <c r="DX122" s="544"/>
      <c r="DY122" s="544"/>
      <c r="DZ122" s="544"/>
      <c r="EA122" s="657"/>
      <c r="EB122" s="543"/>
      <c r="EC122" s="544"/>
      <c r="ED122" s="544"/>
      <c r="EE122" s="544"/>
      <c r="EF122" s="544"/>
      <c r="EG122" s="544"/>
      <c r="EH122" s="544"/>
      <c r="EI122" s="544"/>
      <c r="EJ122" s="544"/>
      <c r="EK122" s="657"/>
    </row>
    <row r="123" spans="1:141" ht="36">
      <c r="A123" s="359">
        <f>Summary!A123</f>
        <v>0</v>
      </c>
      <c r="B123" s="378">
        <f>Summary!B123</f>
        <v>0</v>
      </c>
      <c r="C123" s="379" t="str">
        <f>Summary!C123</f>
        <v>4.5.10</v>
      </c>
      <c r="D123" s="380" t="str">
        <f>Summary!D123</f>
        <v>1300 - Lighting</v>
      </c>
      <c r="E123" s="381" t="str">
        <f>Summary!E123</f>
        <v>Lighting columns (&lt;20m in height)</v>
      </c>
      <c r="F123" s="382" t="str">
        <f>Summary!F123</f>
        <v>Structural testing from 15 years old</v>
      </c>
      <c r="G123" s="375">
        <f>Summary!G123</f>
        <v>0</v>
      </c>
      <c r="H123" s="540">
        <f t="shared" si="41"/>
        <v>0</v>
      </c>
      <c r="I123" s="541">
        <f t="shared" si="42"/>
        <v>0</v>
      </c>
      <c r="J123" s="541">
        <f t="shared" si="43"/>
        <v>0</v>
      </c>
      <c r="K123" s="541">
        <f t="shared" si="44"/>
        <v>0</v>
      </c>
      <c r="L123" s="541">
        <f t="shared" si="45"/>
        <v>0</v>
      </c>
      <c r="M123" s="541">
        <f t="shared" si="46"/>
        <v>0</v>
      </c>
      <c r="N123" s="541">
        <f t="shared" si="47"/>
        <v>0</v>
      </c>
      <c r="O123" s="541">
        <f t="shared" si="48"/>
        <v>0</v>
      </c>
      <c r="P123" s="541">
        <f t="shared" si="49"/>
        <v>0</v>
      </c>
      <c r="Q123" s="541">
        <f t="shared" si="50"/>
        <v>0</v>
      </c>
      <c r="R123" s="541">
        <f t="shared" si="51"/>
        <v>0</v>
      </c>
      <c r="S123" s="541">
        <f t="shared" si="52"/>
        <v>0</v>
      </c>
      <c r="T123" s="542">
        <f t="shared" si="53"/>
        <v>0</v>
      </c>
      <c r="U123" s="531"/>
      <c r="V123" s="543"/>
      <c r="W123" s="544"/>
      <c r="X123" s="544"/>
      <c r="Y123" s="544"/>
      <c r="Z123" s="544"/>
      <c r="AA123" s="544"/>
      <c r="AB123" s="544"/>
      <c r="AC123" s="544"/>
      <c r="AD123" s="544"/>
      <c r="AE123" s="657"/>
      <c r="AF123" s="543"/>
      <c r="AG123" s="544"/>
      <c r="AH123" s="544"/>
      <c r="AI123" s="544"/>
      <c r="AJ123" s="544"/>
      <c r="AK123" s="544"/>
      <c r="AL123" s="544"/>
      <c r="AM123" s="544"/>
      <c r="AN123" s="544"/>
      <c r="AO123" s="657"/>
      <c r="AP123" s="543"/>
      <c r="AQ123" s="544"/>
      <c r="AR123" s="544"/>
      <c r="AS123" s="544"/>
      <c r="AT123" s="544"/>
      <c r="AU123" s="544"/>
      <c r="AV123" s="544"/>
      <c r="AW123" s="544"/>
      <c r="AX123" s="544"/>
      <c r="AY123" s="657"/>
      <c r="AZ123" s="543"/>
      <c r="BA123" s="544"/>
      <c r="BB123" s="544"/>
      <c r="BC123" s="544"/>
      <c r="BD123" s="544"/>
      <c r="BE123" s="544"/>
      <c r="BF123" s="544"/>
      <c r="BG123" s="544"/>
      <c r="BH123" s="544"/>
      <c r="BI123" s="657"/>
      <c r="BJ123" s="543"/>
      <c r="BK123" s="544"/>
      <c r="BL123" s="544"/>
      <c r="BM123" s="544"/>
      <c r="BN123" s="544"/>
      <c r="BO123" s="544"/>
      <c r="BP123" s="544"/>
      <c r="BQ123" s="544"/>
      <c r="BR123" s="544"/>
      <c r="BS123" s="657"/>
      <c r="BT123" s="543"/>
      <c r="BU123" s="544"/>
      <c r="BV123" s="544"/>
      <c r="BW123" s="544"/>
      <c r="BX123" s="544"/>
      <c r="BY123" s="544"/>
      <c r="BZ123" s="544"/>
      <c r="CA123" s="544"/>
      <c r="CB123" s="544"/>
      <c r="CC123" s="657"/>
      <c r="CD123" s="543"/>
      <c r="CE123" s="544"/>
      <c r="CF123" s="544"/>
      <c r="CG123" s="544"/>
      <c r="CH123" s="544"/>
      <c r="CI123" s="544"/>
      <c r="CJ123" s="544"/>
      <c r="CK123" s="544"/>
      <c r="CL123" s="544"/>
      <c r="CM123" s="657"/>
      <c r="CN123" s="543"/>
      <c r="CO123" s="544"/>
      <c r="CP123" s="544"/>
      <c r="CQ123" s="544"/>
      <c r="CR123" s="544"/>
      <c r="CS123" s="544"/>
      <c r="CT123" s="544"/>
      <c r="CU123" s="544"/>
      <c r="CV123" s="544"/>
      <c r="CW123" s="657"/>
      <c r="CX123" s="543"/>
      <c r="CY123" s="544"/>
      <c r="CZ123" s="544"/>
      <c r="DA123" s="544"/>
      <c r="DB123" s="544"/>
      <c r="DC123" s="544"/>
      <c r="DD123" s="544"/>
      <c r="DE123" s="544"/>
      <c r="DF123" s="544"/>
      <c r="DG123" s="657"/>
      <c r="DH123" s="543"/>
      <c r="DI123" s="544"/>
      <c r="DJ123" s="544"/>
      <c r="DK123" s="544"/>
      <c r="DL123" s="544"/>
      <c r="DM123" s="544"/>
      <c r="DN123" s="544"/>
      <c r="DO123" s="544"/>
      <c r="DP123" s="544"/>
      <c r="DQ123" s="657"/>
      <c r="DR123" s="543"/>
      <c r="DS123" s="544"/>
      <c r="DT123" s="544"/>
      <c r="DU123" s="544"/>
      <c r="DV123" s="544"/>
      <c r="DW123" s="544"/>
      <c r="DX123" s="544"/>
      <c r="DY123" s="544"/>
      <c r="DZ123" s="544"/>
      <c r="EA123" s="657"/>
      <c r="EB123" s="543"/>
      <c r="EC123" s="544"/>
      <c r="ED123" s="544"/>
      <c r="EE123" s="544"/>
      <c r="EF123" s="544"/>
      <c r="EG123" s="544"/>
      <c r="EH123" s="544"/>
      <c r="EI123" s="544"/>
      <c r="EJ123" s="544"/>
      <c r="EK123" s="657"/>
    </row>
    <row r="124" spans="1:141" s="139" customFormat="1" ht="36">
      <c r="A124" s="802" t="str">
        <f>Summary!A124</f>
        <v>18.9.2</v>
      </c>
      <c r="B124" s="815">
        <f>Summary!B124</f>
        <v>4.5999999999999996</v>
      </c>
      <c r="C124" s="813">
        <f>Summary!C124</f>
        <v>0</v>
      </c>
      <c r="D124" s="816" t="str">
        <f>Summary!D124</f>
        <v>1500 - Roadside technology</v>
      </c>
      <c r="E124" s="796">
        <f>Summary!E124</f>
        <v>0</v>
      </c>
      <c r="F124" s="796">
        <f>Summary!F124</f>
        <v>0</v>
      </c>
      <c r="G124" s="787">
        <f>Summary!G124</f>
        <v>0</v>
      </c>
      <c r="H124" s="299"/>
      <c r="I124" s="300"/>
      <c r="J124" s="300"/>
      <c r="K124" s="300"/>
      <c r="L124" s="300"/>
      <c r="M124" s="300"/>
      <c r="N124" s="300"/>
      <c r="O124" s="300"/>
      <c r="P124" s="300"/>
      <c r="Q124" s="300"/>
      <c r="R124" s="300"/>
      <c r="S124" s="300"/>
      <c r="T124" s="797"/>
      <c r="U124" s="531"/>
      <c r="V124" s="299"/>
      <c r="W124" s="300"/>
      <c r="X124" s="300"/>
      <c r="Y124" s="300"/>
      <c r="Z124" s="300"/>
      <c r="AA124" s="300"/>
      <c r="AB124" s="300"/>
      <c r="AC124" s="300"/>
      <c r="AD124" s="300"/>
      <c r="AE124" s="817"/>
      <c r="AF124" s="299"/>
      <c r="AG124" s="300"/>
      <c r="AH124" s="300"/>
      <c r="AI124" s="300"/>
      <c r="AJ124" s="300"/>
      <c r="AK124" s="300"/>
      <c r="AL124" s="300"/>
      <c r="AM124" s="300"/>
      <c r="AN124" s="300"/>
      <c r="AO124" s="817"/>
      <c r="AP124" s="299"/>
      <c r="AQ124" s="300"/>
      <c r="AR124" s="300"/>
      <c r="AS124" s="300"/>
      <c r="AT124" s="300"/>
      <c r="AU124" s="300"/>
      <c r="AV124" s="300"/>
      <c r="AW124" s="300"/>
      <c r="AX124" s="300"/>
      <c r="AY124" s="817"/>
      <c r="AZ124" s="299"/>
      <c r="BA124" s="300"/>
      <c r="BB124" s="300"/>
      <c r="BC124" s="300"/>
      <c r="BD124" s="300"/>
      <c r="BE124" s="300"/>
      <c r="BF124" s="300"/>
      <c r="BG124" s="300"/>
      <c r="BH124" s="300"/>
      <c r="BI124" s="817"/>
      <c r="BJ124" s="299"/>
      <c r="BK124" s="300"/>
      <c r="BL124" s="300"/>
      <c r="BM124" s="300"/>
      <c r="BN124" s="300"/>
      <c r="BO124" s="300"/>
      <c r="BP124" s="300"/>
      <c r="BQ124" s="300"/>
      <c r="BR124" s="300"/>
      <c r="BS124" s="817"/>
      <c r="BT124" s="299"/>
      <c r="BU124" s="300"/>
      <c r="BV124" s="300"/>
      <c r="BW124" s="300"/>
      <c r="BX124" s="300"/>
      <c r="BY124" s="300"/>
      <c r="BZ124" s="300"/>
      <c r="CA124" s="300"/>
      <c r="CB124" s="300"/>
      <c r="CC124" s="817"/>
      <c r="CD124" s="299"/>
      <c r="CE124" s="300"/>
      <c r="CF124" s="300"/>
      <c r="CG124" s="300"/>
      <c r="CH124" s="300"/>
      <c r="CI124" s="300"/>
      <c r="CJ124" s="300"/>
      <c r="CK124" s="300"/>
      <c r="CL124" s="300"/>
      <c r="CM124" s="817"/>
      <c r="CN124" s="299"/>
      <c r="CO124" s="300"/>
      <c r="CP124" s="300"/>
      <c r="CQ124" s="300"/>
      <c r="CR124" s="300"/>
      <c r="CS124" s="300"/>
      <c r="CT124" s="300"/>
      <c r="CU124" s="300"/>
      <c r="CV124" s="300"/>
      <c r="CW124" s="817"/>
      <c r="CX124" s="299"/>
      <c r="CY124" s="300"/>
      <c r="CZ124" s="300"/>
      <c r="DA124" s="300"/>
      <c r="DB124" s="300"/>
      <c r="DC124" s="300"/>
      <c r="DD124" s="300"/>
      <c r="DE124" s="300"/>
      <c r="DF124" s="300"/>
      <c r="DG124" s="817"/>
      <c r="DH124" s="299"/>
      <c r="DI124" s="300"/>
      <c r="DJ124" s="300"/>
      <c r="DK124" s="300"/>
      <c r="DL124" s="300"/>
      <c r="DM124" s="300"/>
      <c r="DN124" s="300"/>
      <c r="DO124" s="300"/>
      <c r="DP124" s="300"/>
      <c r="DQ124" s="817"/>
      <c r="DR124" s="299"/>
      <c r="DS124" s="300"/>
      <c r="DT124" s="300"/>
      <c r="DU124" s="300"/>
      <c r="DV124" s="300"/>
      <c r="DW124" s="300"/>
      <c r="DX124" s="300"/>
      <c r="DY124" s="300"/>
      <c r="DZ124" s="300"/>
      <c r="EA124" s="817"/>
      <c r="EB124" s="299"/>
      <c r="EC124" s="300"/>
      <c r="ED124" s="300"/>
      <c r="EE124" s="300"/>
      <c r="EF124" s="300"/>
      <c r="EG124" s="300"/>
      <c r="EH124" s="300"/>
      <c r="EI124" s="300"/>
      <c r="EJ124" s="300"/>
      <c r="EK124" s="817"/>
    </row>
    <row r="125" spans="1:141" s="139" customFormat="1" ht="72">
      <c r="A125" s="802">
        <f>Summary!A125</f>
        <v>0</v>
      </c>
      <c r="B125" s="815">
        <f>Summary!B125</f>
        <v>0</v>
      </c>
      <c r="C125" s="813" t="str">
        <f>Summary!C125</f>
        <v>4.6.1</v>
      </c>
      <c r="D125" s="816" t="str">
        <f>Summary!D125</f>
        <v>1500 - Roadside technology</v>
      </c>
      <c r="E125" s="796" t="str">
        <f>Summary!E125</f>
        <v>CCTV HSM cameras, including but not limited to camera housing and associated cabling</v>
      </c>
      <c r="F125" s="796">
        <f>Summary!F125</f>
        <v>0</v>
      </c>
      <c r="G125" s="787">
        <f>Summary!G125</f>
        <v>0</v>
      </c>
      <c r="H125" s="299"/>
      <c r="I125" s="300"/>
      <c r="J125" s="300"/>
      <c r="K125" s="300"/>
      <c r="L125" s="300"/>
      <c r="M125" s="300"/>
      <c r="N125" s="300"/>
      <c r="O125" s="300"/>
      <c r="P125" s="300"/>
      <c r="Q125" s="300"/>
      <c r="R125" s="300"/>
      <c r="S125" s="300"/>
      <c r="T125" s="797"/>
      <c r="U125" s="531"/>
      <c r="V125" s="299"/>
      <c r="W125" s="300"/>
      <c r="X125" s="300"/>
      <c r="Y125" s="300"/>
      <c r="Z125" s="300"/>
      <c r="AA125" s="300"/>
      <c r="AB125" s="300"/>
      <c r="AC125" s="300"/>
      <c r="AD125" s="300"/>
      <c r="AE125" s="817"/>
      <c r="AF125" s="299"/>
      <c r="AG125" s="300"/>
      <c r="AH125" s="300"/>
      <c r="AI125" s="300"/>
      <c r="AJ125" s="300"/>
      <c r="AK125" s="300"/>
      <c r="AL125" s="300"/>
      <c r="AM125" s="300"/>
      <c r="AN125" s="300"/>
      <c r="AO125" s="817"/>
      <c r="AP125" s="299"/>
      <c r="AQ125" s="300"/>
      <c r="AR125" s="300"/>
      <c r="AS125" s="300"/>
      <c r="AT125" s="300"/>
      <c r="AU125" s="300"/>
      <c r="AV125" s="300"/>
      <c r="AW125" s="300"/>
      <c r="AX125" s="300"/>
      <c r="AY125" s="817"/>
      <c r="AZ125" s="299"/>
      <c r="BA125" s="300"/>
      <c r="BB125" s="300"/>
      <c r="BC125" s="300"/>
      <c r="BD125" s="300"/>
      <c r="BE125" s="300"/>
      <c r="BF125" s="300"/>
      <c r="BG125" s="300"/>
      <c r="BH125" s="300"/>
      <c r="BI125" s="817"/>
      <c r="BJ125" s="299"/>
      <c r="BK125" s="300"/>
      <c r="BL125" s="300"/>
      <c r="BM125" s="300"/>
      <c r="BN125" s="300"/>
      <c r="BO125" s="300"/>
      <c r="BP125" s="300"/>
      <c r="BQ125" s="300"/>
      <c r="BR125" s="300"/>
      <c r="BS125" s="817"/>
      <c r="BT125" s="299"/>
      <c r="BU125" s="300"/>
      <c r="BV125" s="300"/>
      <c r="BW125" s="300"/>
      <c r="BX125" s="300"/>
      <c r="BY125" s="300"/>
      <c r="BZ125" s="300"/>
      <c r="CA125" s="300"/>
      <c r="CB125" s="300"/>
      <c r="CC125" s="817"/>
      <c r="CD125" s="299"/>
      <c r="CE125" s="300"/>
      <c r="CF125" s="300"/>
      <c r="CG125" s="300"/>
      <c r="CH125" s="300"/>
      <c r="CI125" s="300"/>
      <c r="CJ125" s="300"/>
      <c r="CK125" s="300"/>
      <c r="CL125" s="300"/>
      <c r="CM125" s="817"/>
      <c r="CN125" s="299"/>
      <c r="CO125" s="300"/>
      <c r="CP125" s="300"/>
      <c r="CQ125" s="300"/>
      <c r="CR125" s="300"/>
      <c r="CS125" s="300"/>
      <c r="CT125" s="300"/>
      <c r="CU125" s="300"/>
      <c r="CV125" s="300"/>
      <c r="CW125" s="817"/>
      <c r="CX125" s="299"/>
      <c r="CY125" s="300"/>
      <c r="CZ125" s="300"/>
      <c r="DA125" s="300"/>
      <c r="DB125" s="300"/>
      <c r="DC125" s="300"/>
      <c r="DD125" s="300"/>
      <c r="DE125" s="300"/>
      <c r="DF125" s="300"/>
      <c r="DG125" s="817"/>
      <c r="DH125" s="299"/>
      <c r="DI125" s="300"/>
      <c r="DJ125" s="300"/>
      <c r="DK125" s="300"/>
      <c r="DL125" s="300"/>
      <c r="DM125" s="300"/>
      <c r="DN125" s="300"/>
      <c r="DO125" s="300"/>
      <c r="DP125" s="300"/>
      <c r="DQ125" s="817"/>
      <c r="DR125" s="299"/>
      <c r="DS125" s="300"/>
      <c r="DT125" s="300"/>
      <c r="DU125" s="300"/>
      <c r="DV125" s="300"/>
      <c r="DW125" s="300"/>
      <c r="DX125" s="300"/>
      <c r="DY125" s="300"/>
      <c r="DZ125" s="300"/>
      <c r="EA125" s="817"/>
      <c r="EB125" s="299"/>
      <c r="EC125" s="300"/>
      <c r="ED125" s="300"/>
      <c r="EE125" s="300"/>
      <c r="EF125" s="300"/>
      <c r="EG125" s="300"/>
      <c r="EH125" s="300"/>
      <c r="EI125" s="300"/>
      <c r="EJ125" s="300"/>
      <c r="EK125" s="817"/>
    </row>
    <row r="126" spans="1:141" ht="54">
      <c r="A126" s="359">
        <f>Summary!A126</f>
        <v>0</v>
      </c>
      <c r="B126" s="378">
        <f>Summary!B126</f>
        <v>0</v>
      </c>
      <c r="C126" s="379" t="str">
        <f>Summary!C126</f>
        <v>4.6.1.1</v>
      </c>
      <c r="D126" s="380">
        <f>Summary!D126</f>
        <v>0</v>
      </c>
      <c r="E126" s="381">
        <f>Summary!E126</f>
        <v>0</v>
      </c>
      <c r="F126" s="382" t="str">
        <f>Summary!F126</f>
        <v xml:space="preserve">Re-fill washer fluid bottles in Hard Shoulder camera cabinet and clean camera housing front screen using wash/wipe system </v>
      </c>
      <c r="G126" s="375">
        <f>Summary!G126</f>
        <v>0</v>
      </c>
      <c r="H126" s="540">
        <f t="shared" si="41"/>
        <v>0</v>
      </c>
      <c r="I126" s="541">
        <f t="shared" si="42"/>
        <v>0</v>
      </c>
      <c r="J126" s="541">
        <f t="shared" si="43"/>
        <v>0</v>
      </c>
      <c r="K126" s="541">
        <f t="shared" si="44"/>
        <v>0</v>
      </c>
      <c r="L126" s="541">
        <f t="shared" si="45"/>
        <v>0</v>
      </c>
      <c r="M126" s="541">
        <f t="shared" si="46"/>
        <v>0</v>
      </c>
      <c r="N126" s="541">
        <f t="shared" si="47"/>
        <v>0</v>
      </c>
      <c r="O126" s="541">
        <f t="shared" si="48"/>
        <v>0</v>
      </c>
      <c r="P126" s="541">
        <f t="shared" si="49"/>
        <v>0</v>
      </c>
      <c r="Q126" s="541">
        <f t="shared" si="50"/>
        <v>0</v>
      </c>
      <c r="R126" s="541">
        <f t="shared" si="51"/>
        <v>0</v>
      </c>
      <c r="S126" s="541">
        <f t="shared" si="52"/>
        <v>0</v>
      </c>
      <c r="T126" s="542">
        <f t="shared" si="53"/>
        <v>0</v>
      </c>
      <c r="U126" s="531"/>
      <c r="V126" s="543"/>
      <c r="W126" s="544"/>
      <c r="X126" s="544"/>
      <c r="Y126" s="544"/>
      <c r="Z126" s="544"/>
      <c r="AA126" s="544"/>
      <c r="AB126" s="544"/>
      <c r="AC126" s="544"/>
      <c r="AD126" s="544"/>
      <c r="AE126" s="657"/>
      <c r="AF126" s="543"/>
      <c r="AG126" s="544"/>
      <c r="AH126" s="544"/>
      <c r="AI126" s="544"/>
      <c r="AJ126" s="544"/>
      <c r="AK126" s="544"/>
      <c r="AL126" s="544"/>
      <c r="AM126" s="544"/>
      <c r="AN126" s="544"/>
      <c r="AO126" s="657"/>
      <c r="AP126" s="543"/>
      <c r="AQ126" s="544"/>
      <c r="AR126" s="544"/>
      <c r="AS126" s="544"/>
      <c r="AT126" s="544"/>
      <c r="AU126" s="544"/>
      <c r="AV126" s="544"/>
      <c r="AW126" s="544"/>
      <c r="AX126" s="544"/>
      <c r="AY126" s="657"/>
      <c r="AZ126" s="543"/>
      <c r="BA126" s="544"/>
      <c r="BB126" s="544"/>
      <c r="BC126" s="544"/>
      <c r="BD126" s="544"/>
      <c r="BE126" s="544"/>
      <c r="BF126" s="544"/>
      <c r="BG126" s="544"/>
      <c r="BH126" s="544"/>
      <c r="BI126" s="657"/>
      <c r="BJ126" s="543"/>
      <c r="BK126" s="544"/>
      <c r="BL126" s="544"/>
      <c r="BM126" s="544"/>
      <c r="BN126" s="544"/>
      <c r="BO126" s="544"/>
      <c r="BP126" s="544"/>
      <c r="BQ126" s="544"/>
      <c r="BR126" s="544"/>
      <c r="BS126" s="657"/>
      <c r="BT126" s="543"/>
      <c r="BU126" s="544"/>
      <c r="BV126" s="544"/>
      <c r="BW126" s="544"/>
      <c r="BX126" s="544"/>
      <c r="BY126" s="544"/>
      <c r="BZ126" s="544"/>
      <c r="CA126" s="544"/>
      <c r="CB126" s="544"/>
      <c r="CC126" s="657"/>
      <c r="CD126" s="543"/>
      <c r="CE126" s="544"/>
      <c r="CF126" s="544"/>
      <c r="CG126" s="544"/>
      <c r="CH126" s="544"/>
      <c r="CI126" s="544"/>
      <c r="CJ126" s="544"/>
      <c r="CK126" s="544"/>
      <c r="CL126" s="544"/>
      <c r="CM126" s="657"/>
      <c r="CN126" s="543"/>
      <c r="CO126" s="544"/>
      <c r="CP126" s="544"/>
      <c r="CQ126" s="544"/>
      <c r="CR126" s="544"/>
      <c r="CS126" s="544"/>
      <c r="CT126" s="544"/>
      <c r="CU126" s="544"/>
      <c r="CV126" s="544"/>
      <c r="CW126" s="657"/>
      <c r="CX126" s="543"/>
      <c r="CY126" s="544"/>
      <c r="CZ126" s="544"/>
      <c r="DA126" s="544"/>
      <c r="DB126" s="544"/>
      <c r="DC126" s="544"/>
      <c r="DD126" s="544"/>
      <c r="DE126" s="544"/>
      <c r="DF126" s="544"/>
      <c r="DG126" s="657"/>
      <c r="DH126" s="543"/>
      <c r="DI126" s="544"/>
      <c r="DJ126" s="544"/>
      <c r="DK126" s="544"/>
      <c r="DL126" s="544"/>
      <c r="DM126" s="544"/>
      <c r="DN126" s="544"/>
      <c r="DO126" s="544"/>
      <c r="DP126" s="544"/>
      <c r="DQ126" s="657"/>
      <c r="DR126" s="543"/>
      <c r="DS126" s="544"/>
      <c r="DT126" s="544"/>
      <c r="DU126" s="544"/>
      <c r="DV126" s="544"/>
      <c r="DW126" s="544"/>
      <c r="DX126" s="544"/>
      <c r="DY126" s="544"/>
      <c r="DZ126" s="544"/>
      <c r="EA126" s="657"/>
      <c r="EB126" s="543"/>
      <c r="EC126" s="544"/>
      <c r="ED126" s="544"/>
      <c r="EE126" s="544"/>
      <c r="EF126" s="544"/>
      <c r="EG126" s="544"/>
      <c r="EH126" s="544"/>
      <c r="EI126" s="544"/>
      <c r="EJ126" s="544"/>
      <c r="EK126" s="657"/>
    </row>
    <row r="127" spans="1:141" s="139" customFormat="1" ht="36">
      <c r="A127" s="359">
        <f>Summary!A127</f>
        <v>0</v>
      </c>
      <c r="B127" s="378">
        <f>Summary!B127</f>
        <v>0</v>
      </c>
      <c r="C127" s="379" t="str">
        <f>Summary!C127</f>
        <v>4.6.1.2</v>
      </c>
      <c r="D127" s="380">
        <f>Summary!D127</f>
        <v>0</v>
      </c>
      <c r="E127" s="381">
        <f>Summary!E127</f>
        <v>0</v>
      </c>
      <c r="F127" s="382" t="str">
        <f>Summary!F127</f>
        <v>Manual clean camera housing front screen if wash/wipe system is not installed</v>
      </c>
      <c r="G127" s="375">
        <f>Summary!G127</f>
        <v>0</v>
      </c>
      <c r="H127" s="540">
        <f t="shared" si="41"/>
        <v>0</v>
      </c>
      <c r="I127" s="541">
        <f t="shared" si="42"/>
        <v>0</v>
      </c>
      <c r="J127" s="541">
        <f t="shared" si="43"/>
        <v>0</v>
      </c>
      <c r="K127" s="541">
        <f t="shared" si="44"/>
        <v>0</v>
      </c>
      <c r="L127" s="541">
        <f t="shared" si="45"/>
        <v>0</v>
      </c>
      <c r="M127" s="541">
        <f t="shared" si="46"/>
        <v>0</v>
      </c>
      <c r="N127" s="541">
        <f t="shared" si="47"/>
        <v>0</v>
      </c>
      <c r="O127" s="541">
        <f t="shared" si="48"/>
        <v>0</v>
      </c>
      <c r="P127" s="541">
        <f t="shared" si="49"/>
        <v>0</v>
      </c>
      <c r="Q127" s="541">
        <f t="shared" si="50"/>
        <v>0</v>
      </c>
      <c r="R127" s="541">
        <f t="shared" si="51"/>
        <v>0</v>
      </c>
      <c r="S127" s="541">
        <f t="shared" si="52"/>
        <v>0</v>
      </c>
      <c r="T127" s="542">
        <f t="shared" si="53"/>
        <v>0</v>
      </c>
      <c r="U127" s="531"/>
      <c r="V127" s="543"/>
      <c r="W127" s="544"/>
      <c r="X127" s="544"/>
      <c r="Y127" s="544"/>
      <c r="Z127" s="544"/>
      <c r="AA127" s="544"/>
      <c r="AB127" s="544"/>
      <c r="AC127" s="544"/>
      <c r="AD127" s="544"/>
      <c r="AE127" s="657"/>
      <c r="AF127" s="543"/>
      <c r="AG127" s="544"/>
      <c r="AH127" s="544"/>
      <c r="AI127" s="544"/>
      <c r="AJ127" s="544"/>
      <c r="AK127" s="544"/>
      <c r="AL127" s="544"/>
      <c r="AM127" s="544"/>
      <c r="AN127" s="544"/>
      <c r="AO127" s="657"/>
      <c r="AP127" s="543"/>
      <c r="AQ127" s="544"/>
      <c r="AR127" s="544"/>
      <c r="AS127" s="544"/>
      <c r="AT127" s="544"/>
      <c r="AU127" s="544"/>
      <c r="AV127" s="544"/>
      <c r="AW127" s="544"/>
      <c r="AX127" s="544"/>
      <c r="AY127" s="657"/>
      <c r="AZ127" s="543"/>
      <c r="BA127" s="544"/>
      <c r="BB127" s="544"/>
      <c r="BC127" s="544"/>
      <c r="BD127" s="544"/>
      <c r="BE127" s="544"/>
      <c r="BF127" s="544"/>
      <c r="BG127" s="544"/>
      <c r="BH127" s="544"/>
      <c r="BI127" s="657"/>
      <c r="BJ127" s="543"/>
      <c r="BK127" s="544"/>
      <c r="BL127" s="544"/>
      <c r="BM127" s="544"/>
      <c r="BN127" s="544"/>
      <c r="BO127" s="544"/>
      <c r="BP127" s="544"/>
      <c r="BQ127" s="544"/>
      <c r="BR127" s="544"/>
      <c r="BS127" s="657"/>
      <c r="BT127" s="543"/>
      <c r="BU127" s="544"/>
      <c r="BV127" s="544"/>
      <c r="BW127" s="544"/>
      <c r="BX127" s="544"/>
      <c r="BY127" s="544"/>
      <c r="BZ127" s="544"/>
      <c r="CA127" s="544"/>
      <c r="CB127" s="544"/>
      <c r="CC127" s="657"/>
      <c r="CD127" s="543"/>
      <c r="CE127" s="544"/>
      <c r="CF127" s="544"/>
      <c r="CG127" s="544"/>
      <c r="CH127" s="544"/>
      <c r="CI127" s="544"/>
      <c r="CJ127" s="544"/>
      <c r="CK127" s="544"/>
      <c r="CL127" s="544"/>
      <c r="CM127" s="657"/>
      <c r="CN127" s="543"/>
      <c r="CO127" s="544"/>
      <c r="CP127" s="544"/>
      <c r="CQ127" s="544"/>
      <c r="CR127" s="544"/>
      <c r="CS127" s="544"/>
      <c r="CT127" s="544"/>
      <c r="CU127" s="544"/>
      <c r="CV127" s="544"/>
      <c r="CW127" s="657"/>
      <c r="CX127" s="543"/>
      <c r="CY127" s="544"/>
      <c r="CZ127" s="544"/>
      <c r="DA127" s="544"/>
      <c r="DB127" s="544"/>
      <c r="DC127" s="544"/>
      <c r="DD127" s="544"/>
      <c r="DE127" s="544"/>
      <c r="DF127" s="544"/>
      <c r="DG127" s="657"/>
      <c r="DH127" s="543"/>
      <c r="DI127" s="544"/>
      <c r="DJ127" s="544"/>
      <c r="DK127" s="544"/>
      <c r="DL127" s="544"/>
      <c r="DM127" s="544"/>
      <c r="DN127" s="544"/>
      <c r="DO127" s="544"/>
      <c r="DP127" s="544"/>
      <c r="DQ127" s="657"/>
      <c r="DR127" s="543"/>
      <c r="DS127" s="544"/>
      <c r="DT127" s="544"/>
      <c r="DU127" s="544"/>
      <c r="DV127" s="544"/>
      <c r="DW127" s="544"/>
      <c r="DX127" s="544"/>
      <c r="DY127" s="544"/>
      <c r="DZ127" s="544"/>
      <c r="EA127" s="657"/>
      <c r="EB127" s="543"/>
      <c r="EC127" s="544"/>
      <c r="ED127" s="544"/>
      <c r="EE127" s="544"/>
      <c r="EF127" s="544"/>
      <c r="EG127" s="544"/>
      <c r="EH127" s="544"/>
      <c r="EI127" s="544"/>
      <c r="EJ127" s="544"/>
      <c r="EK127" s="657"/>
    </row>
    <row r="128" spans="1:141" s="139" customFormat="1" ht="180">
      <c r="A128" s="802">
        <f>Summary!A128</f>
        <v>0</v>
      </c>
      <c r="B128" s="815">
        <f>Summary!B128</f>
        <v>0</v>
      </c>
      <c r="C128" s="813" t="str">
        <f>Summary!C128</f>
        <v>4.6.2</v>
      </c>
      <c r="D128" s="816" t="str">
        <f>Summary!D128</f>
        <v>1500 - Roadside technology</v>
      </c>
      <c r="E128" s="796" t="str">
        <f>Summary!E128</f>
        <v>CCTV mast ancillary equipment, Including but not limited to associated cabling, winch systems, pan/tilt/zoom mechanisms and mountings associated with ANPR cameras and CCTV (PTZ and fixed AID) cameras</v>
      </c>
      <c r="F128" s="796">
        <f>Summary!F128</f>
        <v>0</v>
      </c>
      <c r="G128" s="787">
        <f>Summary!G128</f>
        <v>0</v>
      </c>
      <c r="H128" s="299"/>
      <c r="I128" s="300"/>
      <c r="J128" s="300"/>
      <c r="K128" s="300"/>
      <c r="L128" s="300"/>
      <c r="M128" s="300"/>
      <c r="N128" s="300"/>
      <c r="O128" s="300"/>
      <c r="P128" s="300"/>
      <c r="Q128" s="300"/>
      <c r="R128" s="300"/>
      <c r="S128" s="300"/>
      <c r="T128" s="797"/>
      <c r="U128" s="531"/>
      <c r="V128" s="299"/>
      <c r="W128" s="300"/>
      <c r="X128" s="300"/>
      <c r="Y128" s="300"/>
      <c r="Z128" s="300"/>
      <c r="AA128" s="300"/>
      <c r="AB128" s="300"/>
      <c r="AC128" s="300"/>
      <c r="AD128" s="300"/>
      <c r="AE128" s="817"/>
      <c r="AF128" s="299"/>
      <c r="AG128" s="300"/>
      <c r="AH128" s="300"/>
      <c r="AI128" s="300"/>
      <c r="AJ128" s="300"/>
      <c r="AK128" s="300"/>
      <c r="AL128" s="300"/>
      <c r="AM128" s="300"/>
      <c r="AN128" s="300"/>
      <c r="AO128" s="817"/>
      <c r="AP128" s="299"/>
      <c r="AQ128" s="300"/>
      <c r="AR128" s="300"/>
      <c r="AS128" s="300"/>
      <c r="AT128" s="300"/>
      <c r="AU128" s="300"/>
      <c r="AV128" s="300"/>
      <c r="AW128" s="300"/>
      <c r="AX128" s="300"/>
      <c r="AY128" s="817"/>
      <c r="AZ128" s="299"/>
      <c r="BA128" s="300"/>
      <c r="BB128" s="300"/>
      <c r="BC128" s="300"/>
      <c r="BD128" s="300"/>
      <c r="BE128" s="300"/>
      <c r="BF128" s="300"/>
      <c r="BG128" s="300"/>
      <c r="BH128" s="300"/>
      <c r="BI128" s="817"/>
      <c r="BJ128" s="299"/>
      <c r="BK128" s="300"/>
      <c r="BL128" s="300"/>
      <c r="BM128" s="300"/>
      <c r="BN128" s="300"/>
      <c r="BO128" s="300"/>
      <c r="BP128" s="300"/>
      <c r="BQ128" s="300"/>
      <c r="BR128" s="300"/>
      <c r="BS128" s="817"/>
      <c r="BT128" s="299"/>
      <c r="BU128" s="300"/>
      <c r="BV128" s="300"/>
      <c r="BW128" s="300"/>
      <c r="BX128" s="300"/>
      <c r="BY128" s="300"/>
      <c r="BZ128" s="300"/>
      <c r="CA128" s="300"/>
      <c r="CB128" s="300"/>
      <c r="CC128" s="817"/>
      <c r="CD128" s="299"/>
      <c r="CE128" s="300"/>
      <c r="CF128" s="300"/>
      <c r="CG128" s="300"/>
      <c r="CH128" s="300"/>
      <c r="CI128" s="300"/>
      <c r="CJ128" s="300"/>
      <c r="CK128" s="300"/>
      <c r="CL128" s="300"/>
      <c r="CM128" s="817"/>
      <c r="CN128" s="299"/>
      <c r="CO128" s="300"/>
      <c r="CP128" s="300"/>
      <c r="CQ128" s="300"/>
      <c r="CR128" s="300"/>
      <c r="CS128" s="300"/>
      <c r="CT128" s="300"/>
      <c r="CU128" s="300"/>
      <c r="CV128" s="300"/>
      <c r="CW128" s="817"/>
      <c r="CX128" s="299"/>
      <c r="CY128" s="300"/>
      <c r="CZ128" s="300"/>
      <c r="DA128" s="300"/>
      <c r="DB128" s="300"/>
      <c r="DC128" s="300"/>
      <c r="DD128" s="300"/>
      <c r="DE128" s="300"/>
      <c r="DF128" s="300"/>
      <c r="DG128" s="817"/>
      <c r="DH128" s="299"/>
      <c r="DI128" s="300"/>
      <c r="DJ128" s="300"/>
      <c r="DK128" s="300"/>
      <c r="DL128" s="300"/>
      <c r="DM128" s="300"/>
      <c r="DN128" s="300"/>
      <c r="DO128" s="300"/>
      <c r="DP128" s="300"/>
      <c r="DQ128" s="817"/>
      <c r="DR128" s="299"/>
      <c r="DS128" s="300"/>
      <c r="DT128" s="300"/>
      <c r="DU128" s="300"/>
      <c r="DV128" s="300"/>
      <c r="DW128" s="300"/>
      <c r="DX128" s="300"/>
      <c r="DY128" s="300"/>
      <c r="DZ128" s="300"/>
      <c r="EA128" s="817"/>
      <c r="EB128" s="299"/>
      <c r="EC128" s="300"/>
      <c r="ED128" s="300"/>
      <c r="EE128" s="300"/>
      <c r="EF128" s="300"/>
      <c r="EG128" s="300"/>
      <c r="EH128" s="300"/>
      <c r="EI128" s="300"/>
      <c r="EJ128" s="300"/>
      <c r="EK128" s="817"/>
    </row>
    <row r="129" spans="1:141" ht="36">
      <c r="A129" s="359">
        <f>Summary!A129</f>
        <v>0</v>
      </c>
      <c r="B129" s="378">
        <f>Summary!B129</f>
        <v>0</v>
      </c>
      <c r="C129" s="379" t="str">
        <f>Summary!C129</f>
        <v>4.6.2.1</v>
      </c>
      <c r="D129" s="380">
        <f>Summary!D129</f>
        <v>0</v>
      </c>
      <c r="E129" s="381">
        <f>Summary!E129</f>
        <v>0</v>
      </c>
      <c r="F129" s="382" t="str">
        <f>Summary!F129</f>
        <v xml:space="preserve">Inspection of mast ropes and winch mechanism and the condition thereof </v>
      </c>
      <c r="G129" s="375">
        <f>Summary!G129</f>
        <v>0</v>
      </c>
      <c r="H129" s="540">
        <f t="shared" ref="H129:H197" si="54">SUM(V129:AD129)</f>
        <v>0</v>
      </c>
      <c r="I129" s="541">
        <f t="shared" ref="I129:I197" si="55">SUM(AF129:AN129)</f>
        <v>0</v>
      </c>
      <c r="J129" s="541">
        <f t="shared" ref="J129:J197" si="56">SUM(AP129:AX129)</f>
        <v>0</v>
      </c>
      <c r="K129" s="541">
        <f t="shared" ref="K129:K197" si="57">SUM(AZ129:BH129)</f>
        <v>0</v>
      </c>
      <c r="L129" s="541">
        <f t="shared" ref="L129:L197" si="58">SUM(BJ129:BR129)</f>
        <v>0</v>
      </c>
      <c r="M129" s="541">
        <f t="shared" ref="M129:M197" si="59">SUM(BT129:CB129)</f>
        <v>0</v>
      </c>
      <c r="N129" s="541">
        <f t="shared" ref="N129:N197" si="60">SUM(CD129:CL129)</f>
        <v>0</v>
      </c>
      <c r="O129" s="541">
        <f t="shared" ref="O129:O197" si="61">SUM(CN129:CV129)</f>
        <v>0</v>
      </c>
      <c r="P129" s="541">
        <f t="shared" ref="P129:P197" si="62">SUM(CX129:DF129)</f>
        <v>0</v>
      </c>
      <c r="Q129" s="541">
        <f t="shared" ref="Q129:Q197" si="63">SUM(DH129:DP129)</f>
        <v>0</v>
      </c>
      <c r="R129" s="541">
        <f t="shared" ref="R129:R197" si="64">SUM(DR129:DZ129)</f>
        <v>0</v>
      </c>
      <c r="S129" s="541">
        <f t="shared" ref="S129:S197" si="65">SUM(EB129:EJ129)</f>
        <v>0</v>
      </c>
      <c r="T129" s="542">
        <f t="shared" ref="T129:T197" si="66">SUM(H129:S129)</f>
        <v>0</v>
      </c>
      <c r="U129" s="531"/>
      <c r="V129" s="543"/>
      <c r="W129" s="544"/>
      <c r="X129" s="544"/>
      <c r="Y129" s="544"/>
      <c r="Z129" s="544"/>
      <c r="AA129" s="544"/>
      <c r="AB129" s="544"/>
      <c r="AC129" s="544"/>
      <c r="AD129" s="544"/>
      <c r="AE129" s="657"/>
      <c r="AF129" s="543"/>
      <c r="AG129" s="544"/>
      <c r="AH129" s="544"/>
      <c r="AI129" s="544"/>
      <c r="AJ129" s="544"/>
      <c r="AK129" s="544"/>
      <c r="AL129" s="544"/>
      <c r="AM129" s="544"/>
      <c r="AN129" s="544"/>
      <c r="AO129" s="657"/>
      <c r="AP129" s="543"/>
      <c r="AQ129" s="544"/>
      <c r="AR129" s="544"/>
      <c r="AS129" s="544"/>
      <c r="AT129" s="544"/>
      <c r="AU129" s="544"/>
      <c r="AV129" s="544"/>
      <c r="AW129" s="544"/>
      <c r="AX129" s="544"/>
      <c r="AY129" s="657"/>
      <c r="AZ129" s="543"/>
      <c r="BA129" s="544"/>
      <c r="BB129" s="544"/>
      <c r="BC129" s="544"/>
      <c r="BD129" s="544"/>
      <c r="BE129" s="544"/>
      <c r="BF129" s="544"/>
      <c r="BG129" s="544"/>
      <c r="BH129" s="544"/>
      <c r="BI129" s="657"/>
      <c r="BJ129" s="543"/>
      <c r="BK129" s="544"/>
      <c r="BL129" s="544"/>
      <c r="BM129" s="544"/>
      <c r="BN129" s="544"/>
      <c r="BO129" s="544"/>
      <c r="BP129" s="544"/>
      <c r="BQ129" s="544"/>
      <c r="BR129" s="544"/>
      <c r="BS129" s="657"/>
      <c r="BT129" s="543"/>
      <c r="BU129" s="544"/>
      <c r="BV129" s="544"/>
      <c r="BW129" s="544"/>
      <c r="BX129" s="544"/>
      <c r="BY129" s="544"/>
      <c r="BZ129" s="544"/>
      <c r="CA129" s="544"/>
      <c r="CB129" s="544"/>
      <c r="CC129" s="657"/>
      <c r="CD129" s="543"/>
      <c r="CE129" s="544"/>
      <c r="CF129" s="544"/>
      <c r="CG129" s="544"/>
      <c r="CH129" s="544"/>
      <c r="CI129" s="544"/>
      <c r="CJ129" s="544"/>
      <c r="CK129" s="544"/>
      <c r="CL129" s="544"/>
      <c r="CM129" s="657"/>
      <c r="CN129" s="543"/>
      <c r="CO129" s="544"/>
      <c r="CP129" s="544"/>
      <c r="CQ129" s="544"/>
      <c r="CR129" s="544"/>
      <c r="CS129" s="544"/>
      <c r="CT129" s="544"/>
      <c r="CU129" s="544"/>
      <c r="CV129" s="544"/>
      <c r="CW129" s="657"/>
      <c r="CX129" s="543"/>
      <c r="CY129" s="544"/>
      <c r="CZ129" s="544"/>
      <c r="DA129" s="544"/>
      <c r="DB129" s="544"/>
      <c r="DC129" s="544"/>
      <c r="DD129" s="544"/>
      <c r="DE129" s="544"/>
      <c r="DF129" s="544"/>
      <c r="DG129" s="657"/>
      <c r="DH129" s="543"/>
      <c r="DI129" s="544"/>
      <c r="DJ129" s="544"/>
      <c r="DK129" s="544"/>
      <c r="DL129" s="544"/>
      <c r="DM129" s="544"/>
      <c r="DN129" s="544"/>
      <c r="DO129" s="544"/>
      <c r="DP129" s="544"/>
      <c r="DQ129" s="657"/>
      <c r="DR129" s="543"/>
      <c r="DS129" s="544"/>
      <c r="DT129" s="544"/>
      <c r="DU129" s="544"/>
      <c r="DV129" s="544"/>
      <c r="DW129" s="544"/>
      <c r="DX129" s="544"/>
      <c r="DY129" s="544"/>
      <c r="DZ129" s="544"/>
      <c r="EA129" s="657"/>
      <c r="EB129" s="543"/>
      <c r="EC129" s="544"/>
      <c r="ED129" s="544"/>
      <c r="EE129" s="544"/>
      <c r="EF129" s="544"/>
      <c r="EG129" s="544"/>
      <c r="EH129" s="544"/>
      <c r="EI129" s="544"/>
      <c r="EJ129" s="544"/>
      <c r="EK129" s="657"/>
    </row>
    <row r="130" spans="1:141" s="139" customFormat="1" ht="36">
      <c r="A130" s="359">
        <f>Summary!A130</f>
        <v>0</v>
      </c>
      <c r="B130" s="378">
        <f>Summary!B130</f>
        <v>0</v>
      </c>
      <c r="C130" s="379" t="str">
        <f>Summary!C130</f>
        <v>4.6.2.2</v>
      </c>
      <c r="D130" s="380">
        <f>Summary!D130</f>
        <v>0</v>
      </c>
      <c r="E130" s="381">
        <f>Summary!E130</f>
        <v>0</v>
      </c>
      <c r="F130" s="382" t="str">
        <f>Summary!F130</f>
        <v>Greasing of winch assembly to manufacturers recommendations</v>
      </c>
      <c r="G130" s="375">
        <f>Summary!G130</f>
        <v>0</v>
      </c>
      <c r="H130" s="540">
        <f t="shared" si="54"/>
        <v>0</v>
      </c>
      <c r="I130" s="541">
        <f t="shared" si="55"/>
        <v>0</v>
      </c>
      <c r="J130" s="541">
        <f t="shared" si="56"/>
        <v>0</v>
      </c>
      <c r="K130" s="541">
        <f t="shared" si="57"/>
        <v>0</v>
      </c>
      <c r="L130" s="541">
        <f t="shared" si="58"/>
        <v>0</v>
      </c>
      <c r="M130" s="541">
        <f t="shared" si="59"/>
        <v>0</v>
      </c>
      <c r="N130" s="541">
        <f t="shared" si="60"/>
        <v>0</v>
      </c>
      <c r="O130" s="541">
        <f t="shared" si="61"/>
        <v>0</v>
      </c>
      <c r="P130" s="541">
        <f t="shared" si="62"/>
        <v>0</v>
      </c>
      <c r="Q130" s="541">
        <f t="shared" si="63"/>
        <v>0</v>
      </c>
      <c r="R130" s="541">
        <f t="shared" si="64"/>
        <v>0</v>
      </c>
      <c r="S130" s="541">
        <f t="shared" si="65"/>
        <v>0</v>
      </c>
      <c r="T130" s="542">
        <f t="shared" si="66"/>
        <v>0</v>
      </c>
      <c r="U130" s="531"/>
      <c r="V130" s="543"/>
      <c r="W130" s="544"/>
      <c r="X130" s="544"/>
      <c r="Y130" s="544"/>
      <c r="Z130" s="544"/>
      <c r="AA130" s="544"/>
      <c r="AB130" s="544"/>
      <c r="AC130" s="544"/>
      <c r="AD130" s="544"/>
      <c r="AE130" s="657"/>
      <c r="AF130" s="543"/>
      <c r="AG130" s="544"/>
      <c r="AH130" s="544"/>
      <c r="AI130" s="544"/>
      <c r="AJ130" s="544"/>
      <c r="AK130" s="544"/>
      <c r="AL130" s="544"/>
      <c r="AM130" s="544"/>
      <c r="AN130" s="544"/>
      <c r="AO130" s="657"/>
      <c r="AP130" s="543"/>
      <c r="AQ130" s="544"/>
      <c r="AR130" s="544"/>
      <c r="AS130" s="544"/>
      <c r="AT130" s="544"/>
      <c r="AU130" s="544"/>
      <c r="AV130" s="544"/>
      <c r="AW130" s="544"/>
      <c r="AX130" s="544"/>
      <c r="AY130" s="657"/>
      <c r="AZ130" s="543"/>
      <c r="BA130" s="544"/>
      <c r="BB130" s="544"/>
      <c r="BC130" s="544"/>
      <c r="BD130" s="544"/>
      <c r="BE130" s="544"/>
      <c r="BF130" s="544"/>
      <c r="BG130" s="544"/>
      <c r="BH130" s="544"/>
      <c r="BI130" s="657"/>
      <c r="BJ130" s="543"/>
      <c r="BK130" s="544"/>
      <c r="BL130" s="544"/>
      <c r="BM130" s="544"/>
      <c r="BN130" s="544"/>
      <c r="BO130" s="544"/>
      <c r="BP130" s="544"/>
      <c r="BQ130" s="544"/>
      <c r="BR130" s="544"/>
      <c r="BS130" s="657"/>
      <c r="BT130" s="543"/>
      <c r="BU130" s="544"/>
      <c r="BV130" s="544"/>
      <c r="BW130" s="544"/>
      <c r="BX130" s="544"/>
      <c r="BY130" s="544"/>
      <c r="BZ130" s="544"/>
      <c r="CA130" s="544"/>
      <c r="CB130" s="544"/>
      <c r="CC130" s="657"/>
      <c r="CD130" s="543"/>
      <c r="CE130" s="544"/>
      <c r="CF130" s="544"/>
      <c r="CG130" s="544"/>
      <c r="CH130" s="544"/>
      <c r="CI130" s="544"/>
      <c r="CJ130" s="544"/>
      <c r="CK130" s="544"/>
      <c r="CL130" s="544"/>
      <c r="CM130" s="657"/>
      <c r="CN130" s="543"/>
      <c r="CO130" s="544"/>
      <c r="CP130" s="544"/>
      <c r="CQ130" s="544"/>
      <c r="CR130" s="544"/>
      <c r="CS130" s="544"/>
      <c r="CT130" s="544"/>
      <c r="CU130" s="544"/>
      <c r="CV130" s="544"/>
      <c r="CW130" s="657"/>
      <c r="CX130" s="543"/>
      <c r="CY130" s="544"/>
      <c r="CZ130" s="544"/>
      <c r="DA130" s="544"/>
      <c r="DB130" s="544"/>
      <c r="DC130" s="544"/>
      <c r="DD130" s="544"/>
      <c r="DE130" s="544"/>
      <c r="DF130" s="544"/>
      <c r="DG130" s="657"/>
      <c r="DH130" s="543"/>
      <c r="DI130" s="544"/>
      <c r="DJ130" s="544"/>
      <c r="DK130" s="544"/>
      <c r="DL130" s="544"/>
      <c r="DM130" s="544"/>
      <c r="DN130" s="544"/>
      <c r="DO130" s="544"/>
      <c r="DP130" s="544"/>
      <c r="DQ130" s="657"/>
      <c r="DR130" s="543"/>
      <c r="DS130" s="544"/>
      <c r="DT130" s="544"/>
      <c r="DU130" s="544"/>
      <c r="DV130" s="544"/>
      <c r="DW130" s="544"/>
      <c r="DX130" s="544"/>
      <c r="DY130" s="544"/>
      <c r="DZ130" s="544"/>
      <c r="EA130" s="657"/>
      <c r="EB130" s="543"/>
      <c r="EC130" s="544"/>
      <c r="ED130" s="544"/>
      <c r="EE130" s="544"/>
      <c r="EF130" s="544"/>
      <c r="EG130" s="544"/>
      <c r="EH130" s="544"/>
      <c r="EI130" s="544"/>
      <c r="EJ130" s="544"/>
      <c r="EK130" s="657"/>
    </row>
    <row r="131" spans="1:141" s="139" customFormat="1" ht="20.25">
      <c r="A131" s="359">
        <f>Summary!A131</f>
        <v>0</v>
      </c>
      <c r="B131" s="378">
        <f>Summary!B131</f>
        <v>0</v>
      </c>
      <c r="C131" s="379" t="str">
        <f>Summary!C131</f>
        <v>4.6.2.3</v>
      </c>
      <c r="D131" s="380">
        <f>Summary!D131</f>
        <v>0</v>
      </c>
      <c r="E131" s="381">
        <f>Summary!E131</f>
        <v>0</v>
      </c>
      <c r="F131" s="382" t="str">
        <f>Summary!F131</f>
        <v xml:space="preserve">Check mast breaking system </v>
      </c>
      <c r="G131" s="375">
        <f>Summary!G131</f>
        <v>0</v>
      </c>
      <c r="H131" s="540">
        <f t="shared" si="54"/>
        <v>0</v>
      </c>
      <c r="I131" s="541">
        <f t="shared" si="55"/>
        <v>0</v>
      </c>
      <c r="J131" s="541">
        <f t="shared" si="56"/>
        <v>0</v>
      </c>
      <c r="K131" s="541">
        <f t="shared" si="57"/>
        <v>0</v>
      </c>
      <c r="L131" s="541">
        <f t="shared" si="58"/>
        <v>0</v>
      </c>
      <c r="M131" s="541">
        <f t="shared" si="59"/>
        <v>0</v>
      </c>
      <c r="N131" s="541">
        <f t="shared" si="60"/>
        <v>0</v>
      </c>
      <c r="O131" s="541">
        <f t="shared" si="61"/>
        <v>0</v>
      </c>
      <c r="P131" s="541">
        <f t="shared" si="62"/>
        <v>0</v>
      </c>
      <c r="Q131" s="541">
        <f t="shared" si="63"/>
        <v>0</v>
      </c>
      <c r="R131" s="541">
        <f t="shared" si="64"/>
        <v>0</v>
      </c>
      <c r="S131" s="541">
        <f t="shared" si="65"/>
        <v>0</v>
      </c>
      <c r="T131" s="542">
        <f t="shared" si="66"/>
        <v>0</v>
      </c>
      <c r="U131" s="531"/>
      <c r="V131" s="543"/>
      <c r="W131" s="544"/>
      <c r="X131" s="544"/>
      <c r="Y131" s="544"/>
      <c r="Z131" s="544"/>
      <c r="AA131" s="544"/>
      <c r="AB131" s="544"/>
      <c r="AC131" s="544"/>
      <c r="AD131" s="544"/>
      <c r="AE131" s="657"/>
      <c r="AF131" s="543"/>
      <c r="AG131" s="544"/>
      <c r="AH131" s="544"/>
      <c r="AI131" s="544"/>
      <c r="AJ131" s="544"/>
      <c r="AK131" s="544"/>
      <c r="AL131" s="544"/>
      <c r="AM131" s="544"/>
      <c r="AN131" s="544"/>
      <c r="AO131" s="657"/>
      <c r="AP131" s="543"/>
      <c r="AQ131" s="544"/>
      <c r="AR131" s="544"/>
      <c r="AS131" s="544"/>
      <c r="AT131" s="544"/>
      <c r="AU131" s="544"/>
      <c r="AV131" s="544"/>
      <c r="AW131" s="544"/>
      <c r="AX131" s="544"/>
      <c r="AY131" s="657"/>
      <c r="AZ131" s="543"/>
      <c r="BA131" s="544"/>
      <c r="BB131" s="544"/>
      <c r="BC131" s="544"/>
      <c r="BD131" s="544"/>
      <c r="BE131" s="544"/>
      <c r="BF131" s="544"/>
      <c r="BG131" s="544"/>
      <c r="BH131" s="544"/>
      <c r="BI131" s="657"/>
      <c r="BJ131" s="543"/>
      <c r="BK131" s="544"/>
      <c r="BL131" s="544"/>
      <c r="BM131" s="544"/>
      <c r="BN131" s="544"/>
      <c r="BO131" s="544"/>
      <c r="BP131" s="544"/>
      <c r="BQ131" s="544"/>
      <c r="BR131" s="544"/>
      <c r="BS131" s="657"/>
      <c r="BT131" s="543"/>
      <c r="BU131" s="544"/>
      <c r="BV131" s="544"/>
      <c r="BW131" s="544"/>
      <c r="BX131" s="544"/>
      <c r="BY131" s="544"/>
      <c r="BZ131" s="544"/>
      <c r="CA131" s="544"/>
      <c r="CB131" s="544"/>
      <c r="CC131" s="657"/>
      <c r="CD131" s="543"/>
      <c r="CE131" s="544"/>
      <c r="CF131" s="544"/>
      <c r="CG131" s="544"/>
      <c r="CH131" s="544"/>
      <c r="CI131" s="544"/>
      <c r="CJ131" s="544"/>
      <c r="CK131" s="544"/>
      <c r="CL131" s="544"/>
      <c r="CM131" s="657"/>
      <c r="CN131" s="543"/>
      <c r="CO131" s="544"/>
      <c r="CP131" s="544"/>
      <c r="CQ131" s="544"/>
      <c r="CR131" s="544"/>
      <c r="CS131" s="544"/>
      <c r="CT131" s="544"/>
      <c r="CU131" s="544"/>
      <c r="CV131" s="544"/>
      <c r="CW131" s="657"/>
      <c r="CX131" s="543"/>
      <c r="CY131" s="544"/>
      <c r="CZ131" s="544"/>
      <c r="DA131" s="544"/>
      <c r="DB131" s="544"/>
      <c r="DC131" s="544"/>
      <c r="DD131" s="544"/>
      <c r="DE131" s="544"/>
      <c r="DF131" s="544"/>
      <c r="DG131" s="657"/>
      <c r="DH131" s="543"/>
      <c r="DI131" s="544"/>
      <c r="DJ131" s="544"/>
      <c r="DK131" s="544"/>
      <c r="DL131" s="544"/>
      <c r="DM131" s="544"/>
      <c r="DN131" s="544"/>
      <c r="DO131" s="544"/>
      <c r="DP131" s="544"/>
      <c r="DQ131" s="657"/>
      <c r="DR131" s="543"/>
      <c r="DS131" s="544"/>
      <c r="DT131" s="544"/>
      <c r="DU131" s="544"/>
      <c r="DV131" s="544"/>
      <c r="DW131" s="544"/>
      <c r="DX131" s="544"/>
      <c r="DY131" s="544"/>
      <c r="DZ131" s="544"/>
      <c r="EA131" s="657"/>
      <c r="EB131" s="543"/>
      <c r="EC131" s="544"/>
      <c r="ED131" s="544"/>
      <c r="EE131" s="544"/>
      <c r="EF131" s="544"/>
      <c r="EG131" s="544"/>
      <c r="EH131" s="544"/>
      <c r="EI131" s="544"/>
      <c r="EJ131" s="544"/>
      <c r="EK131" s="657"/>
    </row>
    <row r="132" spans="1:141" ht="36">
      <c r="A132" s="359">
        <f>Summary!A132</f>
        <v>0</v>
      </c>
      <c r="B132" s="378">
        <f>Summary!B132</f>
        <v>0</v>
      </c>
      <c r="C132" s="379" t="str">
        <f>Summary!C132</f>
        <v>4.6.3</v>
      </c>
      <c r="D132" s="380" t="str">
        <f>Summary!D132</f>
        <v>1500 - Roadside technology</v>
      </c>
      <c r="E132" s="381" t="str">
        <f>Summary!E132</f>
        <v>APTR Telephones</v>
      </c>
      <c r="F132" s="382" t="str">
        <f>Summary!F132</f>
        <v>Clean telephone internally and externally</v>
      </c>
      <c r="G132" s="375">
        <f>Summary!G132</f>
        <v>0</v>
      </c>
      <c r="H132" s="540">
        <f t="shared" si="54"/>
        <v>0</v>
      </c>
      <c r="I132" s="541">
        <f t="shared" si="55"/>
        <v>0</v>
      </c>
      <c r="J132" s="541">
        <f t="shared" si="56"/>
        <v>0</v>
      </c>
      <c r="K132" s="541">
        <f t="shared" si="57"/>
        <v>0</v>
      </c>
      <c r="L132" s="541">
        <f t="shared" si="58"/>
        <v>0</v>
      </c>
      <c r="M132" s="541">
        <f t="shared" si="59"/>
        <v>0</v>
      </c>
      <c r="N132" s="541">
        <f t="shared" si="60"/>
        <v>0</v>
      </c>
      <c r="O132" s="541">
        <f t="shared" si="61"/>
        <v>0</v>
      </c>
      <c r="P132" s="541">
        <f t="shared" si="62"/>
        <v>0</v>
      </c>
      <c r="Q132" s="541">
        <f t="shared" si="63"/>
        <v>0</v>
      </c>
      <c r="R132" s="541">
        <f t="shared" si="64"/>
        <v>0</v>
      </c>
      <c r="S132" s="541">
        <f t="shared" si="65"/>
        <v>0</v>
      </c>
      <c r="T132" s="542">
        <f t="shared" si="66"/>
        <v>0</v>
      </c>
      <c r="U132" s="531"/>
      <c r="V132" s="543"/>
      <c r="W132" s="544"/>
      <c r="X132" s="544"/>
      <c r="Y132" s="544"/>
      <c r="Z132" s="544"/>
      <c r="AA132" s="544"/>
      <c r="AB132" s="544"/>
      <c r="AC132" s="544"/>
      <c r="AD132" s="544"/>
      <c r="AE132" s="657"/>
      <c r="AF132" s="543"/>
      <c r="AG132" s="544"/>
      <c r="AH132" s="544"/>
      <c r="AI132" s="544"/>
      <c r="AJ132" s="544"/>
      <c r="AK132" s="544"/>
      <c r="AL132" s="544"/>
      <c r="AM132" s="544"/>
      <c r="AN132" s="544"/>
      <c r="AO132" s="657"/>
      <c r="AP132" s="543"/>
      <c r="AQ132" s="544"/>
      <c r="AR132" s="544"/>
      <c r="AS132" s="544"/>
      <c r="AT132" s="544"/>
      <c r="AU132" s="544"/>
      <c r="AV132" s="544"/>
      <c r="AW132" s="544"/>
      <c r="AX132" s="544"/>
      <c r="AY132" s="657"/>
      <c r="AZ132" s="543"/>
      <c r="BA132" s="544"/>
      <c r="BB132" s="544"/>
      <c r="BC132" s="544"/>
      <c r="BD132" s="544"/>
      <c r="BE132" s="544"/>
      <c r="BF132" s="544"/>
      <c r="BG132" s="544"/>
      <c r="BH132" s="544"/>
      <c r="BI132" s="657"/>
      <c r="BJ132" s="543"/>
      <c r="BK132" s="544"/>
      <c r="BL132" s="544"/>
      <c r="BM132" s="544"/>
      <c r="BN132" s="544"/>
      <c r="BO132" s="544"/>
      <c r="BP132" s="544"/>
      <c r="BQ132" s="544"/>
      <c r="BR132" s="544"/>
      <c r="BS132" s="657"/>
      <c r="BT132" s="543"/>
      <c r="BU132" s="544"/>
      <c r="BV132" s="544"/>
      <c r="BW132" s="544"/>
      <c r="BX132" s="544"/>
      <c r="BY132" s="544"/>
      <c r="BZ132" s="544"/>
      <c r="CA132" s="544"/>
      <c r="CB132" s="544"/>
      <c r="CC132" s="657"/>
      <c r="CD132" s="543"/>
      <c r="CE132" s="544"/>
      <c r="CF132" s="544"/>
      <c r="CG132" s="544"/>
      <c r="CH132" s="544"/>
      <c r="CI132" s="544"/>
      <c r="CJ132" s="544"/>
      <c r="CK132" s="544"/>
      <c r="CL132" s="544"/>
      <c r="CM132" s="657"/>
      <c r="CN132" s="543"/>
      <c r="CO132" s="544"/>
      <c r="CP132" s="544"/>
      <c r="CQ132" s="544"/>
      <c r="CR132" s="544"/>
      <c r="CS132" s="544"/>
      <c r="CT132" s="544"/>
      <c r="CU132" s="544"/>
      <c r="CV132" s="544"/>
      <c r="CW132" s="657"/>
      <c r="CX132" s="543"/>
      <c r="CY132" s="544"/>
      <c r="CZ132" s="544"/>
      <c r="DA132" s="544"/>
      <c r="DB132" s="544"/>
      <c r="DC132" s="544"/>
      <c r="DD132" s="544"/>
      <c r="DE132" s="544"/>
      <c r="DF132" s="544"/>
      <c r="DG132" s="657"/>
      <c r="DH132" s="543"/>
      <c r="DI132" s="544"/>
      <c r="DJ132" s="544"/>
      <c r="DK132" s="544"/>
      <c r="DL132" s="544"/>
      <c r="DM132" s="544"/>
      <c r="DN132" s="544"/>
      <c r="DO132" s="544"/>
      <c r="DP132" s="544"/>
      <c r="DQ132" s="657"/>
      <c r="DR132" s="543"/>
      <c r="DS132" s="544"/>
      <c r="DT132" s="544"/>
      <c r="DU132" s="544"/>
      <c r="DV132" s="544"/>
      <c r="DW132" s="544"/>
      <c r="DX132" s="544"/>
      <c r="DY132" s="544"/>
      <c r="DZ132" s="544"/>
      <c r="EA132" s="657"/>
      <c r="EB132" s="543"/>
      <c r="EC132" s="544"/>
      <c r="ED132" s="544"/>
      <c r="EE132" s="544"/>
      <c r="EF132" s="544"/>
      <c r="EG132" s="544"/>
      <c r="EH132" s="544"/>
      <c r="EI132" s="544"/>
      <c r="EJ132" s="544"/>
      <c r="EK132" s="657"/>
    </row>
    <row r="133" spans="1:141" ht="36">
      <c r="A133" s="359">
        <f>Summary!A133</f>
        <v>0</v>
      </c>
      <c r="B133" s="378">
        <f>Summary!B133</f>
        <v>0</v>
      </c>
      <c r="C133" s="379" t="str">
        <f>Summary!C133</f>
        <v>4.6.4</v>
      </c>
      <c r="D133" s="380" t="str">
        <f>Summary!D133</f>
        <v>1500 - Roadside technology</v>
      </c>
      <c r="E133" s="381" t="str">
        <f>Summary!E133</f>
        <v>Emergency Roadside Telephone (ERT)</v>
      </c>
      <c r="F133" s="382" t="str">
        <f>Summary!F133</f>
        <v>Clean telephone internally and externally</v>
      </c>
      <c r="G133" s="375">
        <f>Summary!G133</f>
        <v>0</v>
      </c>
      <c r="H133" s="540">
        <f t="shared" si="54"/>
        <v>0</v>
      </c>
      <c r="I133" s="541">
        <f t="shared" si="55"/>
        <v>0</v>
      </c>
      <c r="J133" s="541">
        <f t="shared" si="56"/>
        <v>0</v>
      </c>
      <c r="K133" s="541">
        <f t="shared" si="57"/>
        <v>0</v>
      </c>
      <c r="L133" s="541">
        <f t="shared" si="58"/>
        <v>0</v>
      </c>
      <c r="M133" s="541">
        <f t="shared" si="59"/>
        <v>0</v>
      </c>
      <c r="N133" s="541">
        <f t="shared" si="60"/>
        <v>0</v>
      </c>
      <c r="O133" s="541">
        <f t="shared" si="61"/>
        <v>0</v>
      </c>
      <c r="P133" s="541">
        <f t="shared" si="62"/>
        <v>0</v>
      </c>
      <c r="Q133" s="541">
        <f t="shared" si="63"/>
        <v>0</v>
      </c>
      <c r="R133" s="541">
        <f t="shared" si="64"/>
        <v>0</v>
      </c>
      <c r="S133" s="541">
        <f t="shared" si="65"/>
        <v>0</v>
      </c>
      <c r="T133" s="542">
        <f t="shared" si="66"/>
        <v>0</v>
      </c>
      <c r="U133" s="531"/>
      <c r="V133" s="543"/>
      <c r="W133" s="544"/>
      <c r="X133" s="544"/>
      <c r="Y133" s="544"/>
      <c r="Z133" s="544"/>
      <c r="AA133" s="544"/>
      <c r="AB133" s="544"/>
      <c r="AC133" s="544"/>
      <c r="AD133" s="544"/>
      <c r="AE133" s="657"/>
      <c r="AF133" s="543"/>
      <c r="AG133" s="544"/>
      <c r="AH133" s="544"/>
      <c r="AI133" s="544"/>
      <c r="AJ133" s="544"/>
      <c r="AK133" s="544"/>
      <c r="AL133" s="544"/>
      <c r="AM133" s="544"/>
      <c r="AN133" s="544"/>
      <c r="AO133" s="657"/>
      <c r="AP133" s="543"/>
      <c r="AQ133" s="544"/>
      <c r="AR133" s="544"/>
      <c r="AS133" s="544"/>
      <c r="AT133" s="544"/>
      <c r="AU133" s="544"/>
      <c r="AV133" s="544"/>
      <c r="AW133" s="544"/>
      <c r="AX133" s="544"/>
      <c r="AY133" s="657"/>
      <c r="AZ133" s="543"/>
      <c r="BA133" s="544"/>
      <c r="BB133" s="544"/>
      <c r="BC133" s="544"/>
      <c r="BD133" s="544"/>
      <c r="BE133" s="544"/>
      <c r="BF133" s="544"/>
      <c r="BG133" s="544"/>
      <c r="BH133" s="544"/>
      <c r="BI133" s="657"/>
      <c r="BJ133" s="543"/>
      <c r="BK133" s="544"/>
      <c r="BL133" s="544"/>
      <c r="BM133" s="544"/>
      <c r="BN133" s="544"/>
      <c r="BO133" s="544"/>
      <c r="BP133" s="544"/>
      <c r="BQ133" s="544"/>
      <c r="BR133" s="544"/>
      <c r="BS133" s="657"/>
      <c r="BT133" s="543"/>
      <c r="BU133" s="544"/>
      <c r="BV133" s="544"/>
      <c r="BW133" s="544"/>
      <c r="BX133" s="544"/>
      <c r="BY133" s="544"/>
      <c r="BZ133" s="544"/>
      <c r="CA133" s="544"/>
      <c r="CB133" s="544"/>
      <c r="CC133" s="657"/>
      <c r="CD133" s="543"/>
      <c r="CE133" s="544"/>
      <c r="CF133" s="544"/>
      <c r="CG133" s="544"/>
      <c r="CH133" s="544"/>
      <c r="CI133" s="544"/>
      <c r="CJ133" s="544"/>
      <c r="CK133" s="544"/>
      <c r="CL133" s="544"/>
      <c r="CM133" s="657"/>
      <c r="CN133" s="543"/>
      <c r="CO133" s="544"/>
      <c r="CP133" s="544"/>
      <c r="CQ133" s="544"/>
      <c r="CR133" s="544"/>
      <c r="CS133" s="544"/>
      <c r="CT133" s="544"/>
      <c r="CU133" s="544"/>
      <c r="CV133" s="544"/>
      <c r="CW133" s="657"/>
      <c r="CX133" s="543"/>
      <c r="CY133" s="544"/>
      <c r="CZ133" s="544"/>
      <c r="DA133" s="544"/>
      <c r="DB133" s="544"/>
      <c r="DC133" s="544"/>
      <c r="DD133" s="544"/>
      <c r="DE133" s="544"/>
      <c r="DF133" s="544"/>
      <c r="DG133" s="657"/>
      <c r="DH133" s="543"/>
      <c r="DI133" s="544"/>
      <c r="DJ133" s="544"/>
      <c r="DK133" s="544"/>
      <c r="DL133" s="544"/>
      <c r="DM133" s="544"/>
      <c r="DN133" s="544"/>
      <c r="DO133" s="544"/>
      <c r="DP133" s="544"/>
      <c r="DQ133" s="657"/>
      <c r="DR133" s="543"/>
      <c r="DS133" s="544"/>
      <c r="DT133" s="544"/>
      <c r="DU133" s="544"/>
      <c r="DV133" s="544"/>
      <c r="DW133" s="544"/>
      <c r="DX133" s="544"/>
      <c r="DY133" s="544"/>
      <c r="DZ133" s="544"/>
      <c r="EA133" s="657"/>
      <c r="EB133" s="543"/>
      <c r="EC133" s="544"/>
      <c r="ED133" s="544"/>
      <c r="EE133" s="544"/>
      <c r="EF133" s="544"/>
      <c r="EG133" s="544"/>
      <c r="EH133" s="544"/>
      <c r="EI133" s="544"/>
      <c r="EJ133" s="544"/>
      <c r="EK133" s="657"/>
    </row>
    <row r="134" spans="1:141" ht="36">
      <c r="A134" s="359">
        <f>Summary!A134</f>
        <v>0</v>
      </c>
      <c r="B134" s="378">
        <f>Summary!B134</f>
        <v>0</v>
      </c>
      <c r="C134" s="379" t="str">
        <f>Summary!C134</f>
        <v>4.6.5</v>
      </c>
      <c r="D134" s="380" t="str">
        <f>Summary!D134</f>
        <v>1500 - Roadside technology</v>
      </c>
      <c r="E134" s="381" t="str">
        <f>Summary!E134</f>
        <v>Environmental Sensor Stations (ESS)</v>
      </c>
      <c r="F134" s="382" t="str">
        <f>Summary!F134</f>
        <v>Test and calibrate sites pre-winter season and mid-winter season</v>
      </c>
      <c r="G134" s="375">
        <f>Summary!G134</f>
        <v>0</v>
      </c>
      <c r="H134" s="540">
        <f t="shared" si="54"/>
        <v>0</v>
      </c>
      <c r="I134" s="541">
        <f t="shared" si="55"/>
        <v>0</v>
      </c>
      <c r="J134" s="541">
        <f t="shared" si="56"/>
        <v>0</v>
      </c>
      <c r="K134" s="541">
        <f t="shared" si="57"/>
        <v>0</v>
      </c>
      <c r="L134" s="541">
        <f t="shared" si="58"/>
        <v>0</v>
      </c>
      <c r="M134" s="541">
        <f t="shared" si="59"/>
        <v>0</v>
      </c>
      <c r="N134" s="541">
        <f t="shared" si="60"/>
        <v>0</v>
      </c>
      <c r="O134" s="541">
        <f t="shared" si="61"/>
        <v>0</v>
      </c>
      <c r="P134" s="541">
        <f t="shared" si="62"/>
        <v>0</v>
      </c>
      <c r="Q134" s="541">
        <f t="shared" si="63"/>
        <v>0</v>
      </c>
      <c r="R134" s="541">
        <f t="shared" si="64"/>
        <v>0</v>
      </c>
      <c r="S134" s="541">
        <f t="shared" si="65"/>
        <v>0</v>
      </c>
      <c r="T134" s="542">
        <f t="shared" si="66"/>
        <v>0</v>
      </c>
      <c r="U134" s="531"/>
      <c r="V134" s="543"/>
      <c r="W134" s="544"/>
      <c r="X134" s="544"/>
      <c r="Y134" s="544"/>
      <c r="Z134" s="544"/>
      <c r="AA134" s="544"/>
      <c r="AB134" s="544"/>
      <c r="AC134" s="544"/>
      <c r="AD134" s="544"/>
      <c r="AE134" s="657"/>
      <c r="AF134" s="543"/>
      <c r="AG134" s="544"/>
      <c r="AH134" s="544"/>
      <c r="AI134" s="544"/>
      <c r="AJ134" s="544"/>
      <c r="AK134" s="544"/>
      <c r="AL134" s="544"/>
      <c r="AM134" s="544"/>
      <c r="AN134" s="544"/>
      <c r="AO134" s="657"/>
      <c r="AP134" s="543"/>
      <c r="AQ134" s="544"/>
      <c r="AR134" s="544"/>
      <c r="AS134" s="544"/>
      <c r="AT134" s="544"/>
      <c r="AU134" s="544"/>
      <c r="AV134" s="544"/>
      <c r="AW134" s="544"/>
      <c r="AX134" s="544"/>
      <c r="AY134" s="657"/>
      <c r="AZ134" s="543"/>
      <c r="BA134" s="544"/>
      <c r="BB134" s="544"/>
      <c r="BC134" s="544"/>
      <c r="BD134" s="544"/>
      <c r="BE134" s="544"/>
      <c r="BF134" s="544"/>
      <c r="BG134" s="544"/>
      <c r="BH134" s="544"/>
      <c r="BI134" s="657"/>
      <c r="BJ134" s="543"/>
      <c r="BK134" s="544"/>
      <c r="BL134" s="544"/>
      <c r="BM134" s="544"/>
      <c r="BN134" s="544"/>
      <c r="BO134" s="544"/>
      <c r="BP134" s="544"/>
      <c r="BQ134" s="544"/>
      <c r="BR134" s="544"/>
      <c r="BS134" s="657"/>
      <c r="BT134" s="543"/>
      <c r="BU134" s="544"/>
      <c r="BV134" s="544"/>
      <c r="BW134" s="544"/>
      <c r="BX134" s="544"/>
      <c r="BY134" s="544"/>
      <c r="BZ134" s="544"/>
      <c r="CA134" s="544"/>
      <c r="CB134" s="544"/>
      <c r="CC134" s="657"/>
      <c r="CD134" s="543"/>
      <c r="CE134" s="544"/>
      <c r="CF134" s="544"/>
      <c r="CG134" s="544"/>
      <c r="CH134" s="544"/>
      <c r="CI134" s="544"/>
      <c r="CJ134" s="544"/>
      <c r="CK134" s="544"/>
      <c r="CL134" s="544"/>
      <c r="CM134" s="657"/>
      <c r="CN134" s="543"/>
      <c r="CO134" s="544"/>
      <c r="CP134" s="544"/>
      <c r="CQ134" s="544"/>
      <c r="CR134" s="544"/>
      <c r="CS134" s="544"/>
      <c r="CT134" s="544"/>
      <c r="CU134" s="544"/>
      <c r="CV134" s="544"/>
      <c r="CW134" s="657"/>
      <c r="CX134" s="543"/>
      <c r="CY134" s="544"/>
      <c r="CZ134" s="544"/>
      <c r="DA134" s="544"/>
      <c r="DB134" s="544"/>
      <c r="DC134" s="544"/>
      <c r="DD134" s="544"/>
      <c r="DE134" s="544"/>
      <c r="DF134" s="544"/>
      <c r="DG134" s="657"/>
      <c r="DH134" s="543"/>
      <c r="DI134" s="544"/>
      <c r="DJ134" s="544"/>
      <c r="DK134" s="544"/>
      <c r="DL134" s="544"/>
      <c r="DM134" s="544"/>
      <c r="DN134" s="544"/>
      <c r="DO134" s="544"/>
      <c r="DP134" s="544"/>
      <c r="DQ134" s="657"/>
      <c r="DR134" s="543"/>
      <c r="DS134" s="544"/>
      <c r="DT134" s="544"/>
      <c r="DU134" s="544"/>
      <c r="DV134" s="544"/>
      <c r="DW134" s="544"/>
      <c r="DX134" s="544"/>
      <c r="DY134" s="544"/>
      <c r="DZ134" s="544"/>
      <c r="EA134" s="657"/>
      <c r="EB134" s="543"/>
      <c r="EC134" s="544"/>
      <c r="ED134" s="544"/>
      <c r="EE134" s="544"/>
      <c r="EF134" s="544"/>
      <c r="EG134" s="544"/>
      <c r="EH134" s="544"/>
      <c r="EI134" s="544"/>
      <c r="EJ134" s="544"/>
      <c r="EK134" s="657"/>
    </row>
    <row r="135" spans="1:141" ht="36">
      <c r="A135" s="359">
        <f>Summary!A135</f>
        <v>0</v>
      </c>
      <c r="B135" s="378">
        <f>Summary!B135</f>
        <v>0</v>
      </c>
      <c r="C135" s="379" t="str">
        <f>Summary!C135</f>
        <v>4.6.6</v>
      </c>
      <c r="D135" s="380" t="str">
        <f>Summary!D135</f>
        <v>1500 - Roadside technology</v>
      </c>
      <c r="E135" s="381" t="str">
        <f>Summary!E135</f>
        <v>Meteorological sites</v>
      </c>
      <c r="F135" s="382" t="str">
        <f>Summary!F135</f>
        <v>Clean fog sensors</v>
      </c>
      <c r="G135" s="375">
        <f>Summary!G135</f>
        <v>0</v>
      </c>
      <c r="H135" s="540">
        <f t="shared" si="54"/>
        <v>0</v>
      </c>
      <c r="I135" s="541">
        <f t="shared" si="55"/>
        <v>0</v>
      </c>
      <c r="J135" s="541">
        <f t="shared" si="56"/>
        <v>0</v>
      </c>
      <c r="K135" s="541">
        <f t="shared" si="57"/>
        <v>0</v>
      </c>
      <c r="L135" s="541">
        <f t="shared" si="58"/>
        <v>0</v>
      </c>
      <c r="M135" s="541">
        <f t="shared" si="59"/>
        <v>0</v>
      </c>
      <c r="N135" s="541">
        <f t="shared" si="60"/>
        <v>0</v>
      </c>
      <c r="O135" s="541">
        <f t="shared" si="61"/>
        <v>0</v>
      </c>
      <c r="P135" s="541">
        <f t="shared" si="62"/>
        <v>0</v>
      </c>
      <c r="Q135" s="541">
        <f t="shared" si="63"/>
        <v>0</v>
      </c>
      <c r="R135" s="541">
        <f t="shared" si="64"/>
        <v>0</v>
      </c>
      <c r="S135" s="541">
        <f t="shared" si="65"/>
        <v>0</v>
      </c>
      <c r="T135" s="542">
        <f t="shared" si="66"/>
        <v>0</v>
      </c>
      <c r="U135" s="531"/>
      <c r="V135" s="543"/>
      <c r="W135" s="544"/>
      <c r="X135" s="544"/>
      <c r="Y135" s="544"/>
      <c r="Z135" s="544"/>
      <c r="AA135" s="544"/>
      <c r="AB135" s="544"/>
      <c r="AC135" s="544"/>
      <c r="AD135" s="544"/>
      <c r="AE135" s="657"/>
      <c r="AF135" s="543"/>
      <c r="AG135" s="544"/>
      <c r="AH135" s="544"/>
      <c r="AI135" s="544"/>
      <c r="AJ135" s="544"/>
      <c r="AK135" s="544"/>
      <c r="AL135" s="544"/>
      <c r="AM135" s="544"/>
      <c r="AN135" s="544"/>
      <c r="AO135" s="657"/>
      <c r="AP135" s="543"/>
      <c r="AQ135" s="544"/>
      <c r="AR135" s="544"/>
      <c r="AS135" s="544"/>
      <c r="AT135" s="544"/>
      <c r="AU135" s="544"/>
      <c r="AV135" s="544"/>
      <c r="AW135" s="544"/>
      <c r="AX135" s="544"/>
      <c r="AY135" s="657"/>
      <c r="AZ135" s="543"/>
      <c r="BA135" s="544"/>
      <c r="BB135" s="544"/>
      <c r="BC135" s="544"/>
      <c r="BD135" s="544"/>
      <c r="BE135" s="544"/>
      <c r="BF135" s="544"/>
      <c r="BG135" s="544"/>
      <c r="BH135" s="544"/>
      <c r="BI135" s="657"/>
      <c r="BJ135" s="543"/>
      <c r="BK135" s="544"/>
      <c r="BL135" s="544"/>
      <c r="BM135" s="544"/>
      <c r="BN135" s="544"/>
      <c r="BO135" s="544"/>
      <c r="BP135" s="544"/>
      <c r="BQ135" s="544"/>
      <c r="BR135" s="544"/>
      <c r="BS135" s="657"/>
      <c r="BT135" s="543"/>
      <c r="BU135" s="544"/>
      <c r="BV135" s="544"/>
      <c r="BW135" s="544"/>
      <c r="BX135" s="544"/>
      <c r="BY135" s="544"/>
      <c r="BZ135" s="544"/>
      <c r="CA135" s="544"/>
      <c r="CB135" s="544"/>
      <c r="CC135" s="657"/>
      <c r="CD135" s="543"/>
      <c r="CE135" s="544"/>
      <c r="CF135" s="544"/>
      <c r="CG135" s="544"/>
      <c r="CH135" s="544"/>
      <c r="CI135" s="544"/>
      <c r="CJ135" s="544"/>
      <c r="CK135" s="544"/>
      <c r="CL135" s="544"/>
      <c r="CM135" s="657"/>
      <c r="CN135" s="543"/>
      <c r="CO135" s="544"/>
      <c r="CP135" s="544"/>
      <c r="CQ135" s="544"/>
      <c r="CR135" s="544"/>
      <c r="CS135" s="544"/>
      <c r="CT135" s="544"/>
      <c r="CU135" s="544"/>
      <c r="CV135" s="544"/>
      <c r="CW135" s="657"/>
      <c r="CX135" s="543"/>
      <c r="CY135" s="544"/>
      <c r="CZ135" s="544"/>
      <c r="DA135" s="544"/>
      <c r="DB135" s="544"/>
      <c r="DC135" s="544"/>
      <c r="DD135" s="544"/>
      <c r="DE135" s="544"/>
      <c r="DF135" s="544"/>
      <c r="DG135" s="657"/>
      <c r="DH135" s="543"/>
      <c r="DI135" s="544"/>
      <c r="DJ135" s="544"/>
      <c r="DK135" s="544"/>
      <c r="DL135" s="544"/>
      <c r="DM135" s="544"/>
      <c r="DN135" s="544"/>
      <c r="DO135" s="544"/>
      <c r="DP135" s="544"/>
      <c r="DQ135" s="657"/>
      <c r="DR135" s="543"/>
      <c r="DS135" s="544"/>
      <c r="DT135" s="544"/>
      <c r="DU135" s="544"/>
      <c r="DV135" s="544"/>
      <c r="DW135" s="544"/>
      <c r="DX135" s="544"/>
      <c r="DY135" s="544"/>
      <c r="DZ135" s="544"/>
      <c r="EA135" s="657"/>
      <c r="EB135" s="543"/>
      <c r="EC135" s="544"/>
      <c r="ED135" s="544"/>
      <c r="EE135" s="544"/>
      <c r="EF135" s="544"/>
      <c r="EG135" s="544"/>
      <c r="EH135" s="544"/>
      <c r="EI135" s="544"/>
      <c r="EJ135" s="544"/>
      <c r="EK135" s="657"/>
    </row>
    <row r="136" spans="1:141" ht="36">
      <c r="A136" s="359">
        <f>Summary!A136</f>
        <v>0</v>
      </c>
      <c r="B136" s="378">
        <f>Summary!B136</f>
        <v>0</v>
      </c>
      <c r="C136" s="379" t="str">
        <f>Summary!C136</f>
        <v>4.6.7</v>
      </c>
      <c r="D136" s="380" t="str">
        <f>Summary!D136</f>
        <v>1500 - Roadside technology</v>
      </c>
      <c r="E136" s="381" t="str">
        <f>Summary!E136</f>
        <v>Fixed Text Message Signs</v>
      </c>
      <c r="F136" s="382" t="str">
        <f>Summary!F136</f>
        <v>Check, clean and grease motor assemblies</v>
      </c>
      <c r="G136" s="375">
        <f>Summary!G136</f>
        <v>0</v>
      </c>
      <c r="H136" s="540">
        <f t="shared" si="54"/>
        <v>0</v>
      </c>
      <c r="I136" s="541">
        <f t="shared" si="55"/>
        <v>0</v>
      </c>
      <c r="J136" s="541">
        <f t="shared" si="56"/>
        <v>0</v>
      </c>
      <c r="K136" s="541">
        <f t="shared" si="57"/>
        <v>0</v>
      </c>
      <c r="L136" s="541">
        <f t="shared" si="58"/>
        <v>0</v>
      </c>
      <c r="M136" s="541">
        <f t="shared" si="59"/>
        <v>0</v>
      </c>
      <c r="N136" s="541">
        <f t="shared" si="60"/>
        <v>0</v>
      </c>
      <c r="O136" s="541">
        <f t="shared" si="61"/>
        <v>0</v>
      </c>
      <c r="P136" s="541">
        <f t="shared" si="62"/>
        <v>0</v>
      </c>
      <c r="Q136" s="541">
        <f t="shared" si="63"/>
        <v>0</v>
      </c>
      <c r="R136" s="541">
        <f t="shared" si="64"/>
        <v>0</v>
      </c>
      <c r="S136" s="541">
        <f t="shared" si="65"/>
        <v>0</v>
      </c>
      <c r="T136" s="542">
        <f t="shared" si="66"/>
        <v>0</v>
      </c>
      <c r="U136" s="531"/>
      <c r="V136" s="543"/>
      <c r="W136" s="544"/>
      <c r="X136" s="544"/>
      <c r="Y136" s="544"/>
      <c r="Z136" s="544"/>
      <c r="AA136" s="544"/>
      <c r="AB136" s="544"/>
      <c r="AC136" s="544"/>
      <c r="AD136" s="544"/>
      <c r="AE136" s="657"/>
      <c r="AF136" s="543"/>
      <c r="AG136" s="544"/>
      <c r="AH136" s="544"/>
      <c r="AI136" s="544"/>
      <c r="AJ136" s="544"/>
      <c r="AK136" s="544"/>
      <c r="AL136" s="544"/>
      <c r="AM136" s="544"/>
      <c r="AN136" s="544"/>
      <c r="AO136" s="657"/>
      <c r="AP136" s="543"/>
      <c r="AQ136" s="544"/>
      <c r="AR136" s="544"/>
      <c r="AS136" s="544"/>
      <c r="AT136" s="544"/>
      <c r="AU136" s="544"/>
      <c r="AV136" s="544"/>
      <c r="AW136" s="544"/>
      <c r="AX136" s="544"/>
      <c r="AY136" s="657"/>
      <c r="AZ136" s="543"/>
      <c r="BA136" s="544"/>
      <c r="BB136" s="544"/>
      <c r="BC136" s="544"/>
      <c r="BD136" s="544"/>
      <c r="BE136" s="544"/>
      <c r="BF136" s="544"/>
      <c r="BG136" s="544"/>
      <c r="BH136" s="544"/>
      <c r="BI136" s="657"/>
      <c r="BJ136" s="543"/>
      <c r="BK136" s="544"/>
      <c r="BL136" s="544"/>
      <c r="BM136" s="544"/>
      <c r="BN136" s="544"/>
      <c r="BO136" s="544"/>
      <c r="BP136" s="544"/>
      <c r="BQ136" s="544"/>
      <c r="BR136" s="544"/>
      <c r="BS136" s="657"/>
      <c r="BT136" s="543"/>
      <c r="BU136" s="544"/>
      <c r="BV136" s="544"/>
      <c r="BW136" s="544"/>
      <c r="BX136" s="544"/>
      <c r="BY136" s="544"/>
      <c r="BZ136" s="544"/>
      <c r="CA136" s="544"/>
      <c r="CB136" s="544"/>
      <c r="CC136" s="657"/>
      <c r="CD136" s="543"/>
      <c r="CE136" s="544"/>
      <c r="CF136" s="544"/>
      <c r="CG136" s="544"/>
      <c r="CH136" s="544"/>
      <c r="CI136" s="544"/>
      <c r="CJ136" s="544"/>
      <c r="CK136" s="544"/>
      <c r="CL136" s="544"/>
      <c r="CM136" s="657"/>
      <c r="CN136" s="543"/>
      <c r="CO136" s="544"/>
      <c r="CP136" s="544"/>
      <c r="CQ136" s="544"/>
      <c r="CR136" s="544"/>
      <c r="CS136" s="544"/>
      <c r="CT136" s="544"/>
      <c r="CU136" s="544"/>
      <c r="CV136" s="544"/>
      <c r="CW136" s="657"/>
      <c r="CX136" s="543"/>
      <c r="CY136" s="544"/>
      <c r="CZ136" s="544"/>
      <c r="DA136" s="544"/>
      <c r="DB136" s="544"/>
      <c r="DC136" s="544"/>
      <c r="DD136" s="544"/>
      <c r="DE136" s="544"/>
      <c r="DF136" s="544"/>
      <c r="DG136" s="657"/>
      <c r="DH136" s="543"/>
      <c r="DI136" s="544"/>
      <c r="DJ136" s="544"/>
      <c r="DK136" s="544"/>
      <c r="DL136" s="544"/>
      <c r="DM136" s="544"/>
      <c r="DN136" s="544"/>
      <c r="DO136" s="544"/>
      <c r="DP136" s="544"/>
      <c r="DQ136" s="657"/>
      <c r="DR136" s="543"/>
      <c r="DS136" s="544"/>
      <c r="DT136" s="544"/>
      <c r="DU136" s="544"/>
      <c r="DV136" s="544"/>
      <c r="DW136" s="544"/>
      <c r="DX136" s="544"/>
      <c r="DY136" s="544"/>
      <c r="DZ136" s="544"/>
      <c r="EA136" s="657"/>
      <c r="EB136" s="543"/>
      <c r="EC136" s="544"/>
      <c r="ED136" s="544"/>
      <c r="EE136" s="544"/>
      <c r="EF136" s="544"/>
      <c r="EG136" s="544"/>
      <c r="EH136" s="544"/>
      <c r="EI136" s="544"/>
      <c r="EJ136" s="544"/>
      <c r="EK136" s="657"/>
    </row>
    <row r="137" spans="1:141" s="139" customFormat="1" ht="54">
      <c r="A137" s="802">
        <f>Summary!A137</f>
        <v>0</v>
      </c>
      <c r="B137" s="815">
        <f>Summary!B137</f>
        <v>0</v>
      </c>
      <c r="C137" s="813" t="str">
        <f>Summary!C137</f>
        <v>4.6.8</v>
      </c>
      <c r="D137" s="816" t="str">
        <f>Summary!D137</f>
        <v>1500 - Roadside technology</v>
      </c>
      <c r="E137" s="796" t="str">
        <f>Summary!E137</f>
        <v>Remotely Operated Temporary Traffic Management Signs</v>
      </c>
      <c r="F137" s="796">
        <f>Summary!F137</f>
        <v>0</v>
      </c>
      <c r="G137" s="787">
        <f>Summary!G137</f>
        <v>0</v>
      </c>
      <c r="H137" s="299"/>
      <c r="I137" s="300"/>
      <c r="J137" s="300"/>
      <c r="K137" s="300"/>
      <c r="L137" s="300"/>
      <c r="M137" s="300"/>
      <c r="N137" s="300"/>
      <c r="O137" s="300"/>
      <c r="P137" s="300"/>
      <c r="Q137" s="300"/>
      <c r="R137" s="300"/>
      <c r="S137" s="300"/>
      <c r="T137" s="797"/>
      <c r="U137" s="531"/>
      <c r="V137" s="299"/>
      <c r="W137" s="300"/>
      <c r="X137" s="300"/>
      <c r="Y137" s="300"/>
      <c r="Z137" s="300"/>
      <c r="AA137" s="300"/>
      <c r="AB137" s="300"/>
      <c r="AC137" s="300"/>
      <c r="AD137" s="300"/>
      <c r="AE137" s="817"/>
      <c r="AF137" s="299"/>
      <c r="AG137" s="300"/>
      <c r="AH137" s="300"/>
      <c r="AI137" s="300"/>
      <c r="AJ137" s="300"/>
      <c r="AK137" s="300"/>
      <c r="AL137" s="300"/>
      <c r="AM137" s="300"/>
      <c r="AN137" s="300"/>
      <c r="AO137" s="817"/>
      <c r="AP137" s="299"/>
      <c r="AQ137" s="300"/>
      <c r="AR137" s="300"/>
      <c r="AS137" s="300"/>
      <c r="AT137" s="300"/>
      <c r="AU137" s="300"/>
      <c r="AV137" s="300"/>
      <c r="AW137" s="300"/>
      <c r="AX137" s="300"/>
      <c r="AY137" s="817"/>
      <c r="AZ137" s="299"/>
      <c r="BA137" s="300"/>
      <c r="BB137" s="300"/>
      <c r="BC137" s="300"/>
      <c r="BD137" s="300"/>
      <c r="BE137" s="300"/>
      <c r="BF137" s="300"/>
      <c r="BG137" s="300"/>
      <c r="BH137" s="300"/>
      <c r="BI137" s="817"/>
      <c r="BJ137" s="299"/>
      <c r="BK137" s="300"/>
      <c r="BL137" s="300"/>
      <c r="BM137" s="300"/>
      <c r="BN137" s="300"/>
      <c r="BO137" s="300"/>
      <c r="BP137" s="300"/>
      <c r="BQ137" s="300"/>
      <c r="BR137" s="300"/>
      <c r="BS137" s="817"/>
      <c r="BT137" s="299"/>
      <c r="BU137" s="300"/>
      <c r="BV137" s="300"/>
      <c r="BW137" s="300"/>
      <c r="BX137" s="300"/>
      <c r="BY137" s="300"/>
      <c r="BZ137" s="300"/>
      <c r="CA137" s="300"/>
      <c r="CB137" s="300"/>
      <c r="CC137" s="817"/>
      <c r="CD137" s="299"/>
      <c r="CE137" s="300"/>
      <c r="CF137" s="300"/>
      <c r="CG137" s="300"/>
      <c r="CH137" s="300"/>
      <c r="CI137" s="300"/>
      <c r="CJ137" s="300"/>
      <c r="CK137" s="300"/>
      <c r="CL137" s="300"/>
      <c r="CM137" s="817"/>
      <c r="CN137" s="299"/>
      <c r="CO137" s="300"/>
      <c r="CP137" s="300"/>
      <c r="CQ137" s="300"/>
      <c r="CR137" s="300"/>
      <c r="CS137" s="300"/>
      <c r="CT137" s="300"/>
      <c r="CU137" s="300"/>
      <c r="CV137" s="300"/>
      <c r="CW137" s="817"/>
      <c r="CX137" s="299"/>
      <c r="CY137" s="300"/>
      <c r="CZ137" s="300"/>
      <c r="DA137" s="300"/>
      <c r="DB137" s="300"/>
      <c r="DC137" s="300"/>
      <c r="DD137" s="300"/>
      <c r="DE137" s="300"/>
      <c r="DF137" s="300"/>
      <c r="DG137" s="817"/>
      <c r="DH137" s="299"/>
      <c r="DI137" s="300"/>
      <c r="DJ137" s="300"/>
      <c r="DK137" s="300"/>
      <c r="DL137" s="300"/>
      <c r="DM137" s="300"/>
      <c r="DN137" s="300"/>
      <c r="DO137" s="300"/>
      <c r="DP137" s="300"/>
      <c r="DQ137" s="817"/>
      <c r="DR137" s="299"/>
      <c r="DS137" s="300"/>
      <c r="DT137" s="300"/>
      <c r="DU137" s="300"/>
      <c r="DV137" s="300"/>
      <c r="DW137" s="300"/>
      <c r="DX137" s="300"/>
      <c r="DY137" s="300"/>
      <c r="DZ137" s="300"/>
      <c r="EA137" s="817"/>
      <c r="EB137" s="299"/>
      <c r="EC137" s="300"/>
      <c r="ED137" s="300"/>
      <c r="EE137" s="300"/>
      <c r="EF137" s="300"/>
      <c r="EG137" s="300"/>
      <c r="EH137" s="300"/>
      <c r="EI137" s="300"/>
      <c r="EJ137" s="300"/>
      <c r="EK137" s="817"/>
    </row>
    <row r="138" spans="1:141" ht="20.25">
      <c r="A138" s="359">
        <f>Summary!A138</f>
        <v>0</v>
      </c>
      <c r="B138" s="378">
        <f>Summary!B138</f>
        <v>0</v>
      </c>
      <c r="C138" s="379" t="str">
        <f>Summary!C138</f>
        <v>4.6.8.1</v>
      </c>
      <c r="D138" s="380">
        <f>Summary!D138</f>
        <v>0</v>
      </c>
      <c r="E138" s="381">
        <f>Summary!E138</f>
        <v>0</v>
      </c>
      <c r="F138" s="382" t="str">
        <f>Summary!F138</f>
        <v>Change Batteries</v>
      </c>
      <c r="G138" s="375">
        <f>Summary!G138</f>
        <v>0</v>
      </c>
      <c r="H138" s="540">
        <f t="shared" si="54"/>
        <v>0</v>
      </c>
      <c r="I138" s="541">
        <f t="shared" si="55"/>
        <v>0</v>
      </c>
      <c r="J138" s="541">
        <f t="shared" si="56"/>
        <v>0</v>
      </c>
      <c r="K138" s="541">
        <f t="shared" si="57"/>
        <v>0</v>
      </c>
      <c r="L138" s="541">
        <f t="shared" si="58"/>
        <v>0</v>
      </c>
      <c r="M138" s="541">
        <f t="shared" si="59"/>
        <v>0</v>
      </c>
      <c r="N138" s="541">
        <f t="shared" si="60"/>
        <v>0</v>
      </c>
      <c r="O138" s="541">
        <f t="shared" si="61"/>
        <v>0</v>
      </c>
      <c r="P138" s="541">
        <f t="shared" si="62"/>
        <v>0</v>
      </c>
      <c r="Q138" s="541">
        <f t="shared" si="63"/>
        <v>0</v>
      </c>
      <c r="R138" s="541">
        <f t="shared" si="64"/>
        <v>0</v>
      </c>
      <c r="S138" s="541">
        <f t="shared" si="65"/>
        <v>0</v>
      </c>
      <c r="T138" s="542">
        <f t="shared" si="66"/>
        <v>0</v>
      </c>
      <c r="U138" s="531"/>
      <c r="V138" s="543"/>
      <c r="W138" s="544"/>
      <c r="X138" s="544"/>
      <c r="Y138" s="544"/>
      <c r="Z138" s="544"/>
      <c r="AA138" s="544"/>
      <c r="AB138" s="544"/>
      <c r="AC138" s="544"/>
      <c r="AD138" s="544"/>
      <c r="AE138" s="657"/>
      <c r="AF138" s="543"/>
      <c r="AG138" s="544"/>
      <c r="AH138" s="544"/>
      <c r="AI138" s="544"/>
      <c r="AJ138" s="544"/>
      <c r="AK138" s="544"/>
      <c r="AL138" s="544"/>
      <c r="AM138" s="544"/>
      <c r="AN138" s="544"/>
      <c r="AO138" s="657"/>
      <c r="AP138" s="543"/>
      <c r="AQ138" s="544"/>
      <c r="AR138" s="544"/>
      <c r="AS138" s="544"/>
      <c r="AT138" s="544"/>
      <c r="AU138" s="544"/>
      <c r="AV138" s="544"/>
      <c r="AW138" s="544"/>
      <c r="AX138" s="544"/>
      <c r="AY138" s="657"/>
      <c r="AZ138" s="543"/>
      <c r="BA138" s="544"/>
      <c r="BB138" s="544"/>
      <c r="BC138" s="544"/>
      <c r="BD138" s="544"/>
      <c r="BE138" s="544"/>
      <c r="BF138" s="544"/>
      <c r="BG138" s="544"/>
      <c r="BH138" s="544"/>
      <c r="BI138" s="657"/>
      <c r="BJ138" s="543"/>
      <c r="BK138" s="544"/>
      <c r="BL138" s="544"/>
      <c r="BM138" s="544"/>
      <c r="BN138" s="544"/>
      <c r="BO138" s="544"/>
      <c r="BP138" s="544"/>
      <c r="BQ138" s="544"/>
      <c r="BR138" s="544"/>
      <c r="BS138" s="657"/>
      <c r="BT138" s="543"/>
      <c r="BU138" s="544"/>
      <c r="BV138" s="544"/>
      <c r="BW138" s="544"/>
      <c r="BX138" s="544"/>
      <c r="BY138" s="544"/>
      <c r="BZ138" s="544"/>
      <c r="CA138" s="544"/>
      <c r="CB138" s="544"/>
      <c r="CC138" s="657"/>
      <c r="CD138" s="543"/>
      <c r="CE138" s="544"/>
      <c r="CF138" s="544"/>
      <c r="CG138" s="544"/>
      <c r="CH138" s="544"/>
      <c r="CI138" s="544"/>
      <c r="CJ138" s="544"/>
      <c r="CK138" s="544"/>
      <c r="CL138" s="544"/>
      <c r="CM138" s="657"/>
      <c r="CN138" s="543"/>
      <c r="CO138" s="544"/>
      <c r="CP138" s="544"/>
      <c r="CQ138" s="544"/>
      <c r="CR138" s="544"/>
      <c r="CS138" s="544"/>
      <c r="CT138" s="544"/>
      <c r="CU138" s="544"/>
      <c r="CV138" s="544"/>
      <c r="CW138" s="657"/>
      <c r="CX138" s="543"/>
      <c r="CY138" s="544"/>
      <c r="CZ138" s="544"/>
      <c r="DA138" s="544"/>
      <c r="DB138" s="544"/>
      <c r="DC138" s="544"/>
      <c r="DD138" s="544"/>
      <c r="DE138" s="544"/>
      <c r="DF138" s="544"/>
      <c r="DG138" s="657"/>
      <c r="DH138" s="543"/>
      <c r="DI138" s="544"/>
      <c r="DJ138" s="544"/>
      <c r="DK138" s="544"/>
      <c r="DL138" s="544"/>
      <c r="DM138" s="544"/>
      <c r="DN138" s="544"/>
      <c r="DO138" s="544"/>
      <c r="DP138" s="544"/>
      <c r="DQ138" s="657"/>
      <c r="DR138" s="543"/>
      <c r="DS138" s="544"/>
      <c r="DT138" s="544"/>
      <c r="DU138" s="544"/>
      <c r="DV138" s="544"/>
      <c r="DW138" s="544"/>
      <c r="DX138" s="544"/>
      <c r="DY138" s="544"/>
      <c r="DZ138" s="544"/>
      <c r="EA138" s="657"/>
      <c r="EB138" s="543"/>
      <c r="EC138" s="544"/>
      <c r="ED138" s="544"/>
      <c r="EE138" s="544"/>
      <c r="EF138" s="544"/>
      <c r="EG138" s="544"/>
      <c r="EH138" s="544"/>
      <c r="EI138" s="544"/>
      <c r="EJ138" s="544"/>
      <c r="EK138" s="657"/>
    </row>
    <row r="139" spans="1:141" s="139" customFormat="1" ht="20.25">
      <c r="A139" s="359">
        <f>Summary!A139</f>
        <v>0</v>
      </c>
      <c r="B139" s="378">
        <f>Summary!B139</f>
        <v>0</v>
      </c>
      <c r="C139" s="379" t="str">
        <f>Summary!C139</f>
        <v>4.6.8.2</v>
      </c>
      <c r="D139" s="380">
        <f>Summary!D139</f>
        <v>0</v>
      </c>
      <c r="E139" s="381">
        <f>Summary!E139</f>
        <v>0</v>
      </c>
      <c r="F139" s="382" t="str">
        <f>Summary!F139</f>
        <v>Inspect and clean battery connectors</v>
      </c>
      <c r="G139" s="375">
        <f>Summary!G139</f>
        <v>0</v>
      </c>
      <c r="H139" s="540">
        <f t="shared" si="54"/>
        <v>0</v>
      </c>
      <c r="I139" s="541">
        <f t="shared" si="55"/>
        <v>0</v>
      </c>
      <c r="J139" s="541">
        <f t="shared" si="56"/>
        <v>0</v>
      </c>
      <c r="K139" s="541">
        <f t="shared" si="57"/>
        <v>0</v>
      </c>
      <c r="L139" s="541">
        <f t="shared" si="58"/>
        <v>0</v>
      </c>
      <c r="M139" s="541">
        <f t="shared" si="59"/>
        <v>0</v>
      </c>
      <c r="N139" s="541">
        <f t="shared" si="60"/>
        <v>0</v>
      </c>
      <c r="O139" s="541">
        <f t="shared" si="61"/>
        <v>0</v>
      </c>
      <c r="P139" s="541">
        <f t="shared" si="62"/>
        <v>0</v>
      </c>
      <c r="Q139" s="541">
        <f t="shared" si="63"/>
        <v>0</v>
      </c>
      <c r="R139" s="541">
        <f t="shared" si="64"/>
        <v>0</v>
      </c>
      <c r="S139" s="541">
        <f t="shared" si="65"/>
        <v>0</v>
      </c>
      <c r="T139" s="542">
        <f t="shared" si="66"/>
        <v>0</v>
      </c>
      <c r="U139" s="531"/>
      <c r="V139" s="543"/>
      <c r="W139" s="544"/>
      <c r="X139" s="544"/>
      <c r="Y139" s="544"/>
      <c r="Z139" s="544"/>
      <c r="AA139" s="544"/>
      <c r="AB139" s="544"/>
      <c r="AC139" s="544"/>
      <c r="AD139" s="544"/>
      <c r="AE139" s="657"/>
      <c r="AF139" s="543"/>
      <c r="AG139" s="544"/>
      <c r="AH139" s="544"/>
      <c r="AI139" s="544"/>
      <c r="AJ139" s="544"/>
      <c r="AK139" s="544"/>
      <c r="AL139" s="544"/>
      <c r="AM139" s="544"/>
      <c r="AN139" s="544"/>
      <c r="AO139" s="657"/>
      <c r="AP139" s="543"/>
      <c r="AQ139" s="544"/>
      <c r="AR139" s="544"/>
      <c r="AS139" s="544"/>
      <c r="AT139" s="544"/>
      <c r="AU139" s="544"/>
      <c r="AV139" s="544"/>
      <c r="AW139" s="544"/>
      <c r="AX139" s="544"/>
      <c r="AY139" s="657"/>
      <c r="AZ139" s="543"/>
      <c r="BA139" s="544"/>
      <c r="BB139" s="544"/>
      <c r="BC139" s="544"/>
      <c r="BD139" s="544"/>
      <c r="BE139" s="544"/>
      <c r="BF139" s="544"/>
      <c r="BG139" s="544"/>
      <c r="BH139" s="544"/>
      <c r="BI139" s="657"/>
      <c r="BJ139" s="543"/>
      <c r="BK139" s="544"/>
      <c r="BL139" s="544"/>
      <c r="BM139" s="544"/>
      <c r="BN139" s="544"/>
      <c r="BO139" s="544"/>
      <c r="BP139" s="544"/>
      <c r="BQ139" s="544"/>
      <c r="BR139" s="544"/>
      <c r="BS139" s="657"/>
      <c r="BT139" s="543"/>
      <c r="BU139" s="544"/>
      <c r="BV139" s="544"/>
      <c r="BW139" s="544"/>
      <c r="BX139" s="544"/>
      <c r="BY139" s="544"/>
      <c r="BZ139" s="544"/>
      <c r="CA139" s="544"/>
      <c r="CB139" s="544"/>
      <c r="CC139" s="657"/>
      <c r="CD139" s="543"/>
      <c r="CE139" s="544"/>
      <c r="CF139" s="544"/>
      <c r="CG139" s="544"/>
      <c r="CH139" s="544"/>
      <c r="CI139" s="544"/>
      <c r="CJ139" s="544"/>
      <c r="CK139" s="544"/>
      <c r="CL139" s="544"/>
      <c r="CM139" s="657"/>
      <c r="CN139" s="543"/>
      <c r="CO139" s="544"/>
      <c r="CP139" s="544"/>
      <c r="CQ139" s="544"/>
      <c r="CR139" s="544"/>
      <c r="CS139" s="544"/>
      <c r="CT139" s="544"/>
      <c r="CU139" s="544"/>
      <c r="CV139" s="544"/>
      <c r="CW139" s="657"/>
      <c r="CX139" s="543"/>
      <c r="CY139" s="544"/>
      <c r="CZ139" s="544"/>
      <c r="DA139" s="544"/>
      <c r="DB139" s="544"/>
      <c r="DC139" s="544"/>
      <c r="DD139" s="544"/>
      <c r="DE139" s="544"/>
      <c r="DF139" s="544"/>
      <c r="DG139" s="657"/>
      <c r="DH139" s="543"/>
      <c r="DI139" s="544"/>
      <c r="DJ139" s="544"/>
      <c r="DK139" s="544"/>
      <c r="DL139" s="544"/>
      <c r="DM139" s="544"/>
      <c r="DN139" s="544"/>
      <c r="DO139" s="544"/>
      <c r="DP139" s="544"/>
      <c r="DQ139" s="657"/>
      <c r="DR139" s="543"/>
      <c r="DS139" s="544"/>
      <c r="DT139" s="544"/>
      <c r="DU139" s="544"/>
      <c r="DV139" s="544"/>
      <c r="DW139" s="544"/>
      <c r="DX139" s="544"/>
      <c r="DY139" s="544"/>
      <c r="DZ139" s="544"/>
      <c r="EA139" s="657"/>
      <c r="EB139" s="543"/>
      <c r="EC139" s="544"/>
      <c r="ED139" s="544"/>
      <c r="EE139" s="544"/>
      <c r="EF139" s="544"/>
      <c r="EG139" s="544"/>
      <c r="EH139" s="544"/>
      <c r="EI139" s="544"/>
      <c r="EJ139" s="544"/>
      <c r="EK139" s="657"/>
    </row>
    <row r="140" spans="1:141" s="139" customFormat="1" ht="20.25">
      <c r="A140" s="359">
        <f>Summary!A140</f>
        <v>0</v>
      </c>
      <c r="B140" s="378">
        <f>Summary!B140</f>
        <v>0</v>
      </c>
      <c r="C140" s="379" t="str">
        <f>Summary!C140</f>
        <v>4.6.8.3</v>
      </c>
      <c r="D140" s="380">
        <f>Summary!D140</f>
        <v>0</v>
      </c>
      <c r="E140" s="381">
        <f>Summary!E140</f>
        <v>0</v>
      </c>
      <c r="F140" s="382" t="str">
        <f>Summary!F140</f>
        <v>Clean sign face</v>
      </c>
      <c r="G140" s="375">
        <f>Summary!G140</f>
        <v>0</v>
      </c>
      <c r="H140" s="540">
        <f t="shared" si="54"/>
        <v>0</v>
      </c>
      <c r="I140" s="541">
        <f t="shared" si="55"/>
        <v>0</v>
      </c>
      <c r="J140" s="541">
        <f t="shared" si="56"/>
        <v>0</v>
      </c>
      <c r="K140" s="541">
        <f t="shared" si="57"/>
        <v>0</v>
      </c>
      <c r="L140" s="541">
        <f t="shared" si="58"/>
        <v>0</v>
      </c>
      <c r="M140" s="541">
        <f t="shared" si="59"/>
        <v>0</v>
      </c>
      <c r="N140" s="541">
        <f t="shared" si="60"/>
        <v>0</v>
      </c>
      <c r="O140" s="541">
        <f t="shared" si="61"/>
        <v>0</v>
      </c>
      <c r="P140" s="541">
        <f t="shared" si="62"/>
        <v>0</v>
      </c>
      <c r="Q140" s="541">
        <f t="shared" si="63"/>
        <v>0</v>
      </c>
      <c r="R140" s="541">
        <f t="shared" si="64"/>
        <v>0</v>
      </c>
      <c r="S140" s="541">
        <f t="shared" si="65"/>
        <v>0</v>
      </c>
      <c r="T140" s="542">
        <f t="shared" si="66"/>
        <v>0</v>
      </c>
      <c r="U140" s="531"/>
      <c r="V140" s="543"/>
      <c r="W140" s="544"/>
      <c r="X140" s="544"/>
      <c r="Y140" s="544"/>
      <c r="Z140" s="544"/>
      <c r="AA140" s="544"/>
      <c r="AB140" s="544"/>
      <c r="AC140" s="544"/>
      <c r="AD140" s="544"/>
      <c r="AE140" s="657"/>
      <c r="AF140" s="543"/>
      <c r="AG140" s="544"/>
      <c r="AH140" s="544"/>
      <c r="AI140" s="544"/>
      <c r="AJ140" s="544"/>
      <c r="AK140" s="544"/>
      <c r="AL140" s="544"/>
      <c r="AM140" s="544"/>
      <c r="AN140" s="544"/>
      <c r="AO140" s="657"/>
      <c r="AP140" s="543"/>
      <c r="AQ140" s="544"/>
      <c r="AR140" s="544"/>
      <c r="AS140" s="544"/>
      <c r="AT140" s="544"/>
      <c r="AU140" s="544"/>
      <c r="AV140" s="544"/>
      <c r="AW140" s="544"/>
      <c r="AX140" s="544"/>
      <c r="AY140" s="657"/>
      <c r="AZ140" s="543"/>
      <c r="BA140" s="544"/>
      <c r="BB140" s="544"/>
      <c r="BC140" s="544"/>
      <c r="BD140" s="544"/>
      <c r="BE140" s="544"/>
      <c r="BF140" s="544"/>
      <c r="BG140" s="544"/>
      <c r="BH140" s="544"/>
      <c r="BI140" s="657"/>
      <c r="BJ140" s="543"/>
      <c r="BK140" s="544"/>
      <c r="BL140" s="544"/>
      <c r="BM140" s="544"/>
      <c r="BN140" s="544"/>
      <c r="BO140" s="544"/>
      <c r="BP140" s="544"/>
      <c r="BQ140" s="544"/>
      <c r="BR140" s="544"/>
      <c r="BS140" s="657"/>
      <c r="BT140" s="543"/>
      <c r="BU140" s="544"/>
      <c r="BV140" s="544"/>
      <c r="BW140" s="544"/>
      <c r="BX140" s="544"/>
      <c r="BY140" s="544"/>
      <c r="BZ140" s="544"/>
      <c r="CA140" s="544"/>
      <c r="CB140" s="544"/>
      <c r="CC140" s="657"/>
      <c r="CD140" s="543"/>
      <c r="CE140" s="544"/>
      <c r="CF140" s="544"/>
      <c r="CG140" s="544"/>
      <c r="CH140" s="544"/>
      <c r="CI140" s="544"/>
      <c r="CJ140" s="544"/>
      <c r="CK140" s="544"/>
      <c r="CL140" s="544"/>
      <c r="CM140" s="657"/>
      <c r="CN140" s="543"/>
      <c r="CO140" s="544"/>
      <c r="CP140" s="544"/>
      <c r="CQ140" s="544"/>
      <c r="CR140" s="544"/>
      <c r="CS140" s="544"/>
      <c r="CT140" s="544"/>
      <c r="CU140" s="544"/>
      <c r="CV140" s="544"/>
      <c r="CW140" s="657"/>
      <c r="CX140" s="543"/>
      <c r="CY140" s="544"/>
      <c r="CZ140" s="544"/>
      <c r="DA140" s="544"/>
      <c r="DB140" s="544"/>
      <c r="DC140" s="544"/>
      <c r="DD140" s="544"/>
      <c r="DE140" s="544"/>
      <c r="DF140" s="544"/>
      <c r="DG140" s="657"/>
      <c r="DH140" s="543"/>
      <c r="DI140" s="544"/>
      <c r="DJ140" s="544"/>
      <c r="DK140" s="544"/>
      <c r="DL140" s="544"/>
      <c r="DM140" s="544"/>
      <c r="DN140" s="544"/>
      <c r="DO140" s="544"/>
      <c r="DP140" s="544"/>
      <c r="DQ140" s="657"/>
      <c r="DR140" s="543"/>
      <c r="DS140" s="544"/>
      <c r="DT140" s="544"/>
      <c r="DU140" s="544"/>
      <c r="DV140" s="544"/>
      <c r="DW140" s="544"/>
      <c r="DX140" s="544"/>
      <c r="DY140" s="544"/>
      <c r="DZ140" s="544"/>
      <c r="EA140" s="657"/>
      <c r="EB140" s="543"/>
      <c r="EC140" s="544"/>
      <c r="ED140" s="544"/>
      <c r="EE140" s="544"/>
      <c r="EF140" s="544"/>
      <c r="EG140" s="544"/>
      <c r="EH140" s="544"/>
      <c r="EI140" s="544"/>
      <c r="EJ140" s="544"/>
      <c r="EK140" s="657"/>
    </row>
    <row r="141" spans="1:141" ht="36">
      <c r="A141" s="359">
        <f>Summary!A141</f>
        <v>0</v>
      </c>
      <c r="B141" s="378">
        <f>Summary!B141</f>
        <v>0</v>
      </c>
      <c r="C141" s="379" t="str">
        <f>Summary!C141</f>
        <v>4.6.9</v>
      </c>
      <c r="D141" s="380" t="str">
        <f>Summary!D141</f>
        <v>1500 - Roadside technology</v>
      </c>
      <c r="E141" s="381" t="str">
        <f>Summary!E141</f>
        <v>Midas outstations and detectors</v>
      </c>
      <c r="F141" s="382" t="str">
        <f>Summary!F141</f>
        <v>Optimisation of MIDAS detectors (loops and radar) in accordance with MCH 2584 [Ref 11.N]</v>
      </c>
      <c r="G141" s="375">
        <f>Summary!G141</f>
        <v>0</v>
      </c>
      <c r="H141" s="540">
        <f t="shared" si="54"/>
        <v>0</v>
      </c>
      <c r="I141" s="541">
        <f t="shared" si="55"/>
        <v>0</v>
      </c>
      <c r="J141" s="541">
        <f t="shared" si="56"/>
        <v>0</v>
      </c>
      <c r="K141" s="541">
        <f t="shared" si="57"/>
        <v>0</v>
      </c>
      <c r="L141" s="541">
        <f t="shared" si="58"/>
        <v>0</v>
      </c>
      <c r="M141" s="541">
        <f t="shared" si="59"/>
        <v>0</v>
      </c>
      <c r="N141" s="541">
        <f t="shared" si="60"/>
        <v>0</v>
      </c>
      <c r="O141" s="541">
        <f t="shared" si="61"/>
        <v>0</v>
      </c>
      <c r="P141" s="541">
        <f t="shared" si="62"/>
        <v>0</v>
      </c>
      <c r="Q141" s="541">
        <f t="shared" si="63"/>
        <v>0</v>
      </c>
      <c r="R141" s="541">
        <f t="shared" si="64"/>
        <v>0</v>
      </c>
      <c r="S141" s="541">
        <f t="shared" si="65"/>
        <v>0</v>
      </c>
      <c r="T141" s="542">
        <f t="shared" si="66"/>
        <v>0</v>
      </c>
      <c r="U141" s="531"/>
      <c r="V141" s="543"/>
      <c r="W141" s="544"/>
      <c r="X141" s="544"/>
      <c r="Y141" s="544"/>
      <c r="Z141" s="544"/>
      <c r="AA141" s="544"/>
      <c r="AB141" s="544"/>
      <c r="AC141" s="544"/>
      <c r="AD141" s="544"/>
      <c r="AE141" s="657"/>
      <c r="AF141" s="543"/>
      <c r="AG141" s="544"/>
      <c r="AH141" s="544"/>
      <c r="AI141" s="544"/>
      <c r="AJ141" s="544"/>
      <c r="AK141" s="544"/>
      <c r="AL141" s="544"/>
      <c r="AM141" s="544"/>
      <c r="AN141" s="544"/>
      <c r="AO141" s="657"/>
      <c r="AP141" s="543"/>
      <c r="AQ141" s="544"/>
      <c r="AR141" s="544"/>
      <c r="AS141" s="544"/>
      <c r="AT141" s="544"/>
      <c r="AU141" s="544"/>
      <c r="AV141" s="544"/>
      <c r="AW141" s="544"/>
      <c r="AX141" s="544"/>
      <c r="AY141" s="657"/>
      <c r="AZ141" s="543"/>
      <c r="BA141" s="544"/>
      <c r="BB141" s="544"/>
      <c r="BC141" s="544"/>
      <c r="BD141" s="544"/>
      <c r="BE141" s="544"/>
      <c r="BF141" s="544"/>
      <c r="BG141" s="544"/>
      <c r="BH141" s="544"/>
      <c r="BI141" s="657"/>
      <c r="BJ141" s="543"/>
      <c r="BK141" s="544"/>
      <c r="BL141" s="544"/>
      <c r="BM141" s="544"/>
      <c r="BN141" s="544"/>
      <c r="BO141" s="544"/>
      <c r="BP141" s="544"/>
      <c r="BQ141" s="544"/>
      <c r="BR141" s="544"/>
      <c r="BS141" s="657"/>
      <c r="BT141" s="543"/>
      <c r="BU141" s="544"/>
      <c r="BV141" s="544"/>
      <c r="BW141" s="544"/>
      <c r="BX141" s="544"/>
      <c r="BY141" s="544"/>
      <c r="BZ141" s="544"/>
      <c r="CA141" s="544"/>
      <c r="CB141" s="544"/>
      <c r="CC141" s="657"/>
      <c r="CD141" s="543"/>
      <c r="CE141" s="544"/>
      <c r="CF141" s="544"/>
      <c r="CG141" s="544"/>
      <c r="CH141" s="544"/>
      <c r="CI141" s="544"/>
      <c r="CJ141" s="544"/>
      <c r="CK141" s="544"/>
      <c r="CL141" s="544"/>
      <c r="CM141" s="657"/>
      <c r="CN141" s="543"/>
      <c r="CO141" s="544"/>
      <c r="CP141" s="544"/>
      <c r="CQ141" s="544"/>
      <c r="CR141" s="544"/>
      <c r="CS141" s="544"/>
      <c r="CT141" s="544"/>
      <c r="CU141" s="544"/>
      <c r="CV141" s="544"/>
      <c r="CW141" s="657"/>
      <c r="CX141" s="543"/>
      <c r="CY141" s="544"/>
      <c r="CZ141" s="544"/>
      <c r="DA141" s="544"/>
      <c r="DB141" s="544"/>
      <c r="DC141" s="544"/>
      <c r="DD141" s="544"/>
      <c r="DE141" s="544"/>
      <c r="DF141" s="544"/>
      <c r="DG141" s="657"/>
      <c r="DH141" s="543"/>
      <c r="DI141" s="544"/>
      <c r="DJ141" s="544"/>
      <c r="DK141" s="544"/>
      <c r="DL141" s="544"/>
      <c r="DM141" s="544"/>
      <c r="DN141" s="544"/>
      <c r="DO141" s="544"/>
      <c r="DP141" s="544"/>
      <c r="DQ141" s="657"/>
      <c r="DR141" s="543"/>
      <c r="DS141" s="544"/>
      <c r="DT141" s="544"/>
      <c r="DU141" s="544"/>
      <c r="DV141" s="544"/>
      <c r="DW141" s="544"/>
      <c r="DX141" s="544"/>
      <c r="DY141" s="544"/>
      <c r="DZ141" s="544"/>
      <c r="EA141" s="657"/>
      <c r="EB141" s="543"/>
      <c r="EC141" s="544"/>
      <c r="ED141" s="544"/>
      <c r="EE141" s="544"/>
      <c r="EF141" s="544"/>
      <c r="EG141" s="544"/>
      <c r="EH141" s="544"/>
      <c r="EI141" s="544"/>
      <c r="EJ141" s="544"/>
      <c r="EK141" s="657"/>
    </row>
    <row r="142" spans="1:141" s="139" customFormat="1" ht="36">
      <c r="A142" s="802">
        <f>Summary!A142</f>
        <v>0</v>
      </c>
      <c r="B142" s="815">
        <f>Summary!B142</f>
        <v>0</v>
      </c>
      <c r="C142" s="813" t="str">
        <f>Summary!C142</f>
        <v>4.6.10</v>
      </c>
      <c r="D142" s="816" t="str">
        <f>Summary!D142</f>
        <v>1500 - Roadside technology</v>
      </c>
      <c r="E142" s="796" t="str">
        <f>Summary!E142</f>
        <v>Road Traffic Signals (RAG)</v>
      </c>
      <c r="F142" s="796">
        <f>Summary!F142</f>
        <v>0</v>
      </c>
      <c r="G142" s="787">
        <f>Summary!G142</f>
        <v>0</v>
      </c>
      <c r="H142" s="299"/>
      <c r="I142" s="300"/>
      <c r="J142" s="300"/>
      <c r="K142" s="300"/>
      <c r="L142" s="300"/>
      <c r="M142" s="300"/>
      <c r="N142" s="300"/>
      <c r="O142" s="300"/>
      <c r="P142" s="300"/>
      <c r="Q142" s="300"/>
      <c r="R142" s="300"/>
      <c r="S142" s="300"/>
      <c r="T142" s="797"/>
      <c r="U142" s="531"/>
      <c r="V142" s="299"/>
      <c r="W142" s="300"/>
      <c r="X142" s="300"/>
      <c r="Y142" s="300"/>
      <c r="Z142" s="300"/>
      <c r="AA142" s="300"/>
      <c r="AB142" s="300"/>
      <c r="AC142" s="300"/>
      <c r="AD142" s="300"/>
      <c r="AE142" s="817"/>
      <c r="AF142" s="299"/>
      <c r="AG142" s="300"/>
      <c r="AH142" s="300"/>
      <c r="AI142" s="300"/>
      <c r="AJ142" s="300"/>
      <c r="AK142" s="300"/>
      <c r="AL142" s="300"/>
      <c r="AM142" s="300"/>
      <c r="AN142" s="300"/>
      <c r="AO142" s="817"/>
      <c r="AP142" s="299"/>
      <c r="AQ142" s="300"/>
      <c r="AR142" s="300"/>
      <c r="AS142" s="300"/>
      <c r="AT142" s="300"/>
      <c r="AU142" s="300"/>
      <c r="AV142" s="300"/>
      <c r="AW142" s="300"/>
      <c r="AX142" s="300"/>
      <c r="AY142" s="817"/>
      <c r="AZ142" s="299"/>
      <c r="BA142" s="300"/>
      <c r="BB142" s="300"/>
      <c r="BC142" s="300"/>
      <c r="BD142" s="300"/>
      <c r="BE142" s="300"/>
      <c r="BF142" s="300"/>
      <c r="BG142" s="300"/>
      <c r="BH142" s="300"/>
      <c r="BI142" s="817"/>
      <c r="BJ142" s="299"/>
      <c r="BK142" s="300"/>
      <c r="BL142" s="300"/>
      <c r="BM142" s="300"/>
      <c r="BN142" s="300"/>
      <c r="BO142" s="300"/>
      <c r="BP142" s="300"/>
      <c r="BQ142" s="300"/>
      <c r="BR142" s="300"/>
      <c r="BS142" s="817"/>
      <c r="BT142" s="299"/>
      <c r="BU142" s="300"/>
      <c r="BV142" s="300"/>
      <c r="BW142" s="300"/>
      <c r="BX142" s="300"/>
      <c r="BY142" s="300"/>
      <c r="BZ142" s="300"/>
      <c r="CA142" s="300"/>
      <c r="CB142" s="300"/>
      <c r="CC142" s="817"/>
      <c r="CD142" s="299"/>
      <c r="CE142" s="300"/>
      <c r="CF142" s="300"/>
      <c r="CG142" s="300"/>
      <c r="CH142" s="300"/>
      <c r="CI142" s="300"/>
      <c r="CJ142" s="300"/>
      <c r="CK142" s="300"/>
      <c r="CL142" s="300"/>
      <c r="CM142" s="817"/>
      <c r="CN142" s="299"/>
      <c r="CO142" s="300"/>
      <c r="CP142" s="300"/>
      <c r="CQ142" s="300"/>
      <c r="CR142" s="300"/>
      <c r="CS142" s="300"/>
      <c r="CT142" s="300"/>
      <c r="CU142" s="300"/>
      <c r="CV142" s="300"/>
      <c r="CW142" s="817"/>
      <c r="CX142" s="299"/>
      <c r="CY142" s="300"/>
      <c r="CZ142" s="300"/>
      <c r="DA142" s="300"/>
      <c r="DB142" s="300"/>
      <c r="DC142" s="300"/>
      <c r="DD142" s="300"/>
      <c r="DE142" s="300"/>
      <c r="DF142" s="300"/>
      <c r="DG142" s="817"/>
      <c r="DH142" s="299"/>
      <c r="DI142" s="300"/>
      <c r="DJ142" s="300"/>
      <c r="DK142" s="300"/>
      <c r="DL142" s="300"/>
      <c r="DM142" s="300"/>
      <c r="DN142" s="300"/>
      <c r="DO142" s="300"/>
      <c r="DP142" s="300"/>
      <c r="DQ142" s="817"/>
      <c r="DR142" s="299"/>
      <c r="DS142" s="300"/>
      <c r="DT142" s="300"/>
      <c r="DU142" s="300"/>
      <c r="DV142" s="300"/>
      <c r="DW142" s="300"/>
      <c r="DX142" s="300"/>
      <c r="DY142" s="300"/>
      <c r="DZ142" s="300"/>
      <c r="EA142" s="817"/>
      <c r="EB142" s="299"/>
      <c r="EC142" s="300"/>
      <c r="ED142" s="300"/>
      <c r="EE142" s="300"/>
      <c r="EF142" s="300"/>
      <c r="EG142" s="300"/>
      <c r="EH142" s="300"/>
      <c r="EI142" s="300"/>
      <c r="EJ142" s="300"/>
      <c r="EK142" s="817"/>
    </row>
    <row r="143" spans="1:141" ht="36">
      <c r="A143" s="359">
        <f>Summary!A143</f>
        <v>0</v>
      </c>
      <c r="B143" s="378">
        <f>Summary!B143</f>
        <v>0</v>
      </c>
      <c r="C143" s="379" t="str">
        <f>Summary!C143</f>
        <v>4.6.10.1</v>
      </c>
      <c r="D143" s="380">
        <f>Summary!D143</f>
        <v>0</v>
      </c>
      <c r="E143" s="381">
        <f>Summary!E143</f>
        <v>0</v>
      </c>
      <c r="F143" s="382" t="str">
        <f>Summary!F143</f>
        <v>Check alignment and condition of site and operation of any rotating tactile devices</v>
      </c>
      <c r="G143" s="375">
        <f>Summary!G143</f>
        <v>0</v>
      </c>
      <c r="H143" s="540">
        <f t="shared" si="54"/>
        <v>0</v>
      </c>
      <c r="I143" s="541">
        <f t="shared" si="55"/>
        <v>0</v>
      </c>
      <c r="J143" s="541">
        <f t="shared" si="56"/>
        <v>0</v>
      </c>
      <c r="K143" s="541">
        <f t="shared" si="57"/>
        <v>0</v>
      </c>
      <c r="L143" s="541">
        <f t="shared" si="58"/>
        <v>0</v>
      </c>
      <c r="M143" s="541">
        <f t="shared" si="59"/>
        <v>0</v>
      </c>
      <c r="N143" s="541">
        <f t="shared" si="60"/>
        <v>0</v>
      </c>
      <c r="O143" s="541">
        <f t="shared" si="61"/>
        <v>0</v>
      </c>
      <c r="P143" s="541">
        <f t="shared" si="62"/>
        <v>0</v>
      </c>
      <c r="Q143" s="541">
        <f t="shared" si="63"/>
        <v>0</v>
      </c>
      <c r="R143" s="541">
        <f t="shared" si="64"/>
        <v>0</v>
      </c>
      <c r="S143" s="541">
        <f t="shared" si="65"/>
        <v>0</v>
      </c>
      <c r="T143" s="542">
        <f t="shared" si="66"/>
        <v>0</v>
      </c>
      <c r="U143" s="531"/>
      <c r="V143" s="543"/>
      <c r="W143" s="544"/>
      <c r="X143" s="544"/>
      <c r="Y143" s="544"/>
      <c r="Z143" s="544"/>
      <c r="AA143" s="544"/>
      <c r="AB143" s="544"/>
      <c r="AC143" s="544"/>
      <c r="AD143" s="544"/>
      <c r="AE143" s="657"/>
      <c r="AF143" s="543"/>
      <c r="AG143" s="544"/>
      <c r="AH143" s="544"/>
      <c r="AI143" s="544"/>
      <c r="AJ143" s="544"/>
      <c r="AK143" s="544"/>
      <c r="AL143" s="544"/>
      <c r="AM143" s="544"/>
      <c r="AN143" s="544"/>
      <c r="AO143" s="657"/>
      <c r="AP143" s="543"/>
      <c r="AQ143" s="544"/>
      <c r="AR143" s="544"/>
      <c r="AS143" s="544"/>
      <c r="AT143" s="544"/>
      <c r="AU143" s="544"/>
      <c r="AV143" s="544"/>
      <c r="AW143" s="544"/>
      <c r="AX143" s="544"/>
      <c r="AY143" s="657"/>
      <c r="AZ143" s="543"/>
      <c r="BA143" s="544"/>
      <c r="BB143" s="544"/>
      <c r="BC143" s="544"/>
      <c r="BD143" s="544"/>
      <c r="BE143" s="544"/>
      <c r="BF143" s="544"/>
      <c r="BG143" s="544"/>
      <c r="BH143" s="544"/>
      <c r="BI143" s="657"/>
      <c r="BJ143" s="543"/>
      <c r="BK143" s="544"/>
      <c r="BL143" s="544"/>
      <c r="BM143" s="544"/>
      <c r="BN143" s="544"/>
      <c r="BO143" s="544"/>
      <c r="BP143" s="544"/>
      <c r="BQ143" s="544"/>
      <c r="BR143" s="544"/>
      <c r="BS143" s="657"/>
      <c r="BT143" s="543"/>
      <c r="BU143" s="544"/>
      <c r="BV143" s="544"/>
      <c r="BW143" s="544"/>
      <c r="BX143" s="544"/>
      <c r="BY143" s="544"/>
      <c r="BZ143" s="544"/>
      <c r="CA143" s="544"/>
      <c r="CB143" s="544"/>
      <c r="CC143" s="657"/>
      <c r="CD143" s="543"/>
      <c r="CE143" s="544"/>
      <c r="CF143" s="544"/>
      <c r="CG143" s="544"/>
      <c r="CH143" s="544"/>
      <c r="CI143" s="544"/>
      <c r="CJ143" s="544"/>
      <c r="CK143" s="544"/>
      <c r="CL143" s="544"/>
      <c r="CM143" s="657"/>
      <c r="CN143" s="543"/>
      <c r="CO143" s="544"/>
      <c r="CP143" s="544"/>
      <c r="CQ143" s="544"/>
      <c r="CR143" s="544"/>
      <c r="CS143" s="544"/>
      <c r="CT143" s="544"/>
      <c r="CU143" s="544"/>
      <c r="CV143" s="544"/>
      <c r="CW143" s="657"/>
      <c r="CX143" s="543"/>
      <c r="CY143" s="544"/>
      <c r="CZ143" s="544"/>
      <c r="DA143" s="544"/>
      <c r="DB143" s="544"/>
      <c r="DC143" s="544"/>
      <c r="DD143" s="544"/>
      <c r="DE143" s="544"/>
      <c r="DF143" s="544"/>
      <c r="DG143" s="657"/>
      <c r="DH143" s="543"/>
      <c r="DI143" s="544"/>
      <c r="DJ143" s="544"/>
      <c r="DK143" s="544"/>
      <c r="DL143" s="544"/>
      <c r="DM143" s="544"/>
      <c r="DN143" s="544"/>
      <c r="DO143" s="544"/>
      <c r="DP143" s="544"/>
      <c r="DQ143" s="657"/>
      <c r="DR143" s="543"/>
      <c r="DS143" s="544"/>
      <c r="DT143" s="544"/>
      <c r="DU143" s="544"/>
      <c r="DV143" s="544"/>
      <c r="DW143" s="544"/>
      <c r="DX143" s="544"/>
      <c r="DY143" s="544"/>
      <c r="DZ143" s="544"/>
      <c r="EA143" s="657"/>
      <c r="EB143" s="543"/>
      <c r="EC143" s="544"/>
      <c r="ED143" s="544"/>
      <c r="EE143" s="544"/>
      <c r="EF143" s="544"/>
      <c r="EG143" s="544"/>
      <c r="EH143" s="544"/>
      <c r="EI143" s="544"/>
      <c r="EJ143" s="544"/>
      <c r="EK143" s="657"/>
    </row>
    <row r="144" spans="1:141" s="139" customFormat="1" ht="32.450000000000003" customHeight="1">
      <c r="A144" s="359">
        <f>Summary!A144</f>
        <v>0</v>
      </c>
      <c r="B144" s="378">
        <f>Summary!B144</f>
        <v>0</v>
      </c>
      <c r="C144" s="379" t="str">
        <f>Summary!C144</f>
        <v>4.6.10.2</v>
      </c>
      <c r="D144" s="380">
        <f>Summary!D144</f>
        <v>0</v>
      </c>
      <c r="E144" s="381">
        <f>Summary!E144</f>
        <v>0</v>
      </c>
      <c r="F144" s="382" t="str">
        <f>Summary!F144</f>
        <v>Inspection and test in accordance with TD 101 [Ref 43.N]</v>
      </c>
      <c r="G144" s="375">
        <f>Summary!G144</f>
        <v>0</v>
      </c>
      <c r="H144" s="540">
        <f t="shared" si="54"/>
        <v>0</v>
      </c>
      <c r="I144" s="541">
        <f t="shared" si="55"/>
        <v>0</v>
      </c>
      <c r="J144" s="541">
        <f t="shared" si="56"/>
        <v>0</v>
      </c>
      <c r="K144" s="541">
        <f t="shared" si="57"/>
        <v>0</v>
      </c>
      <c r="L144" s="541">
        <f t="shared" si="58"/>
        <v>0</v>
      </c>
      <c r="M144" s="541">
        <f t="shared" si="59"/>
        <v>0</v>
      </c>
      <c r="N144" s="541">
        <f t="shared" si="60"/>
        <v>0</v>
      </c>
      <c r="O144" s="541">
        <f t="shared" si="61"/>
        <v>0</v>
      </c>
      <c r="P144" s="541">
        <f t="shared" si="62"/>
        <v>0</v>
      </c>
      <c r="Q144" s="541">
        <f t="shared" si="63"/>
        <v>0</v>
      </c>
      <c r="R144" s="541">
        <f t="shared" si="64"/>
        <v>0</v>
      </c>
      <c r="S144" s="541">
        <f t="shared" si="65"/>
        <v>0</v>
      </c>
      <c r="T144" s="542">
        <f t="shared" si="66"/>
        <v>0</v>
      </c>
      <c r="U144" s="531"/>
      <c r="V144" s="543"/>
      <c r="W144" s="544"/>
      <c r="X144" s="544"/>
      <c r="Y144" s="544"/>
      <c r="Z144" s="544"/>
      <c r="AA144" s="544"/>
      <c r="AB144" s="544"/>
      <c r="AC144" s="544"/>
      <c r="AD144" s="544"/>
      <c r="AE144" s="657"/>
      <c r="AF144" s="543"/>
      <c r="AG144" s="544"/>
      <c r="AH144" s="544"/>
      <c r="AI144" s="544"/>
      <c r="AJ144" s="544"/>
      <c r="AK144" s="544"/>
      <c r="AL144" s="544"/>
      <c r="AM144" s="544"/>
      <c r="AN144" s="544"/>
      <c r="AO144" s="657"/>
      <c r="AP144" s="543"/>
      <c r="AQ144" s="544"/>
      <c r="AR144" s="544"/>
      <c r="AS144" s="544"/>
      <c r="AT144" s="544"/>
      <c r="AU144" s="544"/>
      <c r="AV144" s="544"/>
      <c r="AW144" s="544"/>
      <c r="AX144" s="544"/>
      <c r="AY144" s="657"/>
      <c r="AZ144" s="543"/>
      <c r="BA144" s="544"/>
      <c r="BB144" s="544"/>
      <c r="BC144" s="544"/>
      <c r="BD144" s="544"/>
      <c r="BE144" s="544"/>
      <c r="BF144" s="544"/>
      <c r="BG144" s="544"/>
      <c r="BH144" s="544"/>
      <c r="BI144" s="657"/>
      <c r="BJ144" s="543"/>
      <c r="BK144" s="544"/>
      <c r="BL144" s="544"/>
      <c r="BM144" s="544"/>
      <c r="BN144" s="544"/>
      <c r="BO144" s="544"/>
      <c r="BP144" s="544"/>
      <c r="BQ144" s="544"/>
      <c r="BR144" s="544"/>
      <c r="BS144" s="657"/>
      <c r="BT144" s="543"/>
      <c r="BU144" s="544"/>
      <c r="BV144" s="544"/>
      <c r="BW144" s="544"/>
      <c r="BX144" s="544"/>
      <c r="BY144" s="544"/>
      <c r="BZ144" s="544"/>
      <c r="CA144" s="544"/>
      <c r="CB144" s="544"/>
      <c r="CC144" s="657"/>
      <c r="CD144" s="543"/>
      <c r="CE144" s="544"/>
      <c r="CF144" s="544"/>
      <c r="CG144" s="544"/>
      <c r="CH144" s="544"/>
      <c r="CI144" s="544"/>
      <c r="CJ144" s="544"/>
      <c r="CK144" s="544"/>
      <c r="CL144" s="544"/>
      <c r="CM144" s="657"/>
      <c r="CN144" s="543"/>
      <c r="CO144" s="544"/>
      <c r="CP144" s="544"/>
      <c r="CQ144" s="544"/>
      <c r="CR144" s="544"/>
      <c r="CS144" s="544"/>
      <c r="CT144" s="544"/>
      <c r="CU144" s="544"/>
      <c r="CV144" s="544"/>
      <c r="CW144" s="657"/>
      <c r="CX144" s="543"/>
      <c r="CY144" s="544"/>
      <c r="CZ144" s="544"/>
      <c r="DA144" s="544"/>
      <c r="DB144" s="544"/>
      <c r="DC144" s="544"/>
      <c r="DD144" s="544"/>
      <c r="DE144" s="544"/>
      <c r="DF144" s="544"/>
      <c r="DG144" s="657"/>
      <c r="DH144" s="543"/>
      <c r="DI144" s="544"/>
      <c r="DJ144" s="544"/>
      <c r="DK144" s="544"/>
      <c r="DL144" s="544"/>
      <c r="DM144" s="544"/>
      <c r="DN144" s="544"/>
      <c r="DO144" s="544"/>
      <c r="DP144" s="544"/>
      <c r="DQ144" s="657"/>
      <c r="DR144" s="543"/>
      <c r="DS144" s="544"/>
      <c r="DT144" s="544"/>
      <c r="DU144" s="544"/>
      <c r="DV144" s="544"/>
      <c r="DW144" s="544"/>
      <c r="DX144" s="544"/>
      <c r="DY144" s="544"/>
      <c r="DZ144" s="544"/>
      <c r="EA144" s="657"/>
      <c r="EB144" s="543"/>
      <c r="EC144" s="544"/>
      <c r="ED144" s="544"/>
      <c r="EE144" s="544"/>
      <c r="EF144" s="544"/>
      <c r="EG144" s="544"/>
      <c r="EH144" s="544"/>
      <c r="EI144" s="544"/>
      <c r="EJ144" s="544"/>
      <c r="EK144" s="657"/>
    </row>
    <row r="145" spans="1:141" s="139" customFormat="1" ht="36">
      <c r="A145" s="359">
        <f>Summary!A145</f>
        <v>0</v>
      </c>
      <c r="B145" s="378">
        <f>Summary!B145</f>
        <v>0</v>
      </c>
      <c r="C145" s="379" t="str">
        <f>Summary!C145</f>
        <v>4.6.11</v>
      </c>
      <c r="D145" s="380" t="str">
        <f>Summary!D145</f>
        <v>1500 - Roadside technology</v>
      </c>
      <c r="E145" s="381" t="str">
        <f>Summary!E145</f>
        <v>Ramp Metering Traffic Light Signals</v>
      </c>
      <c r="F145" s="382" t="str">
        <f>Summary!F145</f>
        <v>Check alignment and condition of site</v>
      </c>
      <c r="G145" s="375">
        <f>Summary!G145</f>
        <v>0</v>
      </c>
      <c r="H145" s="540">
        <f t="shared" si="54"/>
        <v>0</v>
      </c>
      <c r="I145" s="541">
        <f t="shared" si="55"/>
        <v>0</v>
      </c>
      <c r="J145" s="541">
        <f t="shared" si="56"/>
        <v>0</v>
      </c>
      <c r="K145" s="541">
        <f t="shared" si="57"/>
        <v>0</v>
      </c>
      <c r="L145" s="541">
        <f t="shared" si="58"/>
        <v>0</v>
      </c>
      <c r="M145" s="541">
        <f t="shared" si="59"/>
        <v>0</v>
      </c>
      <c r="N145" s="541">
        <f t="shared" si="60"/>
        <v>0</v>
      </c>
      <c r="O145" s="541">
        <f t="shared" si="61"/>
        <v>0</v>
      </c>
      <c r="P145" s="541">
        <f t="shared" si="62"/>
        <v>0</v>
      </c>
      <c r="Q145" s="541">
        <f t="shared" si="63"/>
        <v>0</v>
      </c>
      <c r="R145" s="541">
        <f t="shared" si="64"/>
        <v>0</v>
      </c>
      <c r="S145" s="541">
        <f t="shared" si="65"/>
        <v>0</v>
      </c>
      <c r="T145" s="542">
        <f t="shared" si="66"/>
        <v>0</v>
      </c>
      <c r="U145" s="531"/>
      <c r="V145" s="543"/>
      <c r="W145" s="544"/>
      <c r="X145" s="544"/>
      <c r="Y145" s="544"/>
      <c r="Z145" s="544"/>
      <c r="AA145" s="544"/>
      <c r="AB145" s="544"/>
      <c r="AC145" s="544"/>
      <c r="AD145" s="544"/>
      <c r="AE145" s="657"/>
      <c r="AF145" s="543"/>
      <c r="AG145" s="544"/>
      <c r="AH145" s="544"/>
      <c r="AI145" s="544"/>
      <c r="AJ145" s="544"/>
      <c r="AK145" s="544"/>
      <c r="AL145" s="544"/>
      <c r="AM145" s="544"/>
      <c r="AN145" s="544"/>
      <c r="AO145" s="657"/>
      <c r="AP145" s="543"/>
      <c r="AQ145" s="544"/>
      <c r="AR145" s="544"/>
      <c r="AS145" s="544"/>
      <c r="AT145" s="544"/>
      <c r="AU145" s="544"/>
      <c r="AV145" s="544"/>
      <c r="AW145" s="544"/>
      <c r="AX145" s="544"/>
      <c r="AY145" s="657"/>
      <c r="AZ145" s="543"/>
      <c r="BA145" s="544"/>
      <c r="BB145" s="544"/>
      <c r="BC145" s="544"/>
      <c r="BD145" s="544"/>
      <c r="BE145" s="544"/>
      <c r="BF145" s="544"/>
      <c r="BG145" s="544"/>
      <c r="BH145" s="544"/>
      <c r="BI145" s="657"/>
      <c r="BJ145" s="543"/>
      <c r="BK145" s="544"/>
      <c r="BL145" s="544"/>
      <c r="BM145" s="544"/>
      <c r="BN145" s="544"/>
      <c r="BO145" s="544"/>
      <c r="BP145" s="544"/>
      <c r="BQ145" s="544"/>
      <c r="BR145" s="544"/>
      <c r="BS145" s="657"/>
      <c r="BT145" s="543"/>
      <c r="BU145" s="544"/>
      <c r="BV145" s="544"/>
      <c r="BW145" s="544"/>
      <c r="BX145" s="544"/>
      <c r="BY145" s="544"/>
      <c r="BZ145" s="544"/>
      <c r="CA145" s="544"/>
      <c r="CB145" s="544"/>
      <c r="CC145" s="657"/>
      <c r="CD145" s="543"/>
      <c r="CE145" s="544"/>
      <c r="CF145" s="544"/>
      <c r="CG145" s="544"/>
      <c r="CH145" s="544"/>
      <c r="CI145" s="544"/>
      <c r="CJ145" s="544"/>
      <c r="CK145" s="544"/>
      <c r="CL145" s="544"/>
      <c r="CM145" s="657"/>
      <c r="CN145" s="543"/>
      <c r="CO145" s="544"/>
      <c r="CP145" s="544"/>
      <c r="CQ145" s="544"/>
      <c r="CR145" s="544"/>
      <c r="CS145" s="544"/>
      <c r="CT145" s="544"/>
      <c r="CU145" s="544"/>
      <c r="CV145" s="544"/>
      <c r="CW145" s="657"/>
      <c r="CX145" s="543"/>
      <c r="CY145" s="544"/>
      <c r="CZ145" s="544"/>
      <c r="DA145" s="544"/>
      <c r="DB145" s="544"/>
      <c r="DC145" s="544"/>
      <c r="DD145" s="544"/>
      <c r="DE145" s="544"/>
      <c r="DF145" s="544"/>
      <c r="DG145" s="657"/>
      <c r="DH145" s="543"/>
      <c r="DI145" s="544"/>
      <c r="DJ145" s="544"/>
      <c r="DK145" s="544"/>
      <c r="DL145" s="544"/>
      <c r="DM145" s="544"/>
      <c r="DN145" s="544"/>
      <c r="DO145" s="544"/>
      <c r="DP145" s="544"/>
      <c r="DQ145" s="657"/>
      <c r="DR145" s="543"/>
      <c r="DS145" s="544"/>
      <c r="DT145" s="544"/>
      <c r="DU145" s="544"/>
      <c r="DV145" s="544"/>
      <c r="DW145" s="544"/>
      <c r="DX145" s="544"/>
      <c r="DY145" s="544"/>
      <c r="DZ145" s="544"/>
      <c r="EA145" s="657"/>
      <c r="EB145" s="543"/>
      <c r="EC145" s="544"/>
      <c r="ED145" s="544"/>
      <c r="EE145" s="544"/>
      <c r="EF145" s="544"/>
      <c r="EG145" s="544"/>
      <c r="EH145" s="544"/>
      <c r="EI145" s="544"/>
      <c r="EJ145" s="544"/>
      <c r="EK145" s="657"/>
    </row>
    <row r="146" spans="1:141" s="139" customFormat="1" ht="54">
      <c r="A146" s="802">
        <f>Summary!A146</f>
        <v>0</v>
      </c>
      <c r="B146" s="815">
        <f>Summary!B146</f>
        <v>0</v>
      </c>
      <c r="C146" s="813" t="str">
        <f>Summary!C146</f>
        <v>4.6.12</v>
      </c>
      <c r="D146" s="816" t="str">
        <f>Summary!D146</f>
        <v>1500 - Roadside technology</v>
      </c>
      <c r="E146" s="796" t="str">
        <f>Summary!E146</f>
        <v>Electrical supplies, components and distribution cables</v>
      </c>
      <c r="F146" s="796">
        <f>Summary!F146</f>
        <v>0</v>
      </c>
      <c r="G146" s="787">
        <f>Summary!G146</f>
        <v>0</v>
      </c>
      <c r="H146" s="299"/>
      <c r="I146" s="300"/>
      <c r="J146" s="300"/>
      <c r="K146" s="300"/>
      <c r="L146" s="300"/>
      <c r="M146" s="300"/>
      <c r="N146" s="300"/>
      <c r="O146" s="300"/>
      <c r="P146" s="300"/>
      <c r="Q146" s="300"/>
      <c r="R146" s="300"/>
      <c r="S146" s="300"/>
      <c r="T146" s="797"/>
      <c r="U146" s="531"/>
      <c r="V146" s="299"/>
      <c r="W146" s="300"/>
      <c r="X146" s="300"/>
      <c r="Y146" s="300"/>
      <c r="Z146" s="300"/>
      <c r="AA146" s="300"/>
      <c r="AB146" s="300"/>
      <c r="AC146" s="300"/>
      <c r="AD146" s="300"/>
      <c r="AE146" s="817"/>
      <c r="AF146" s="299"/>
      <c r="AG146" s="300"/>
      <c r="AH146" s="300"/>
      <c r="AI146" s="300"/>
      <c r="AJ146" s="300"/>
      <c r="AK146" s="300"/>
      <c r="AL146" s="300"/>
      <c r="AM146" s="300"/>
      <c r="AN146" s="300"/>
      <c r="AO146" s="817"/>
      <c r="AP146" s="299"/>
      <c r="AQ146" s="300"/>
      <c r="AR146" s="300"/>
      <c r="AS146" s="300"/>
      <c r="AT146" s="300"/>
      <c r="AU146" s="300"/>
      <c r="AV146" s="300"/>
      <c r="AW146" s="300"/>
      <c r="AX146" s="300"/>
      <c r="AY146" s="817"/>
      <c r="AZ146" s="299"/>
      <c r="BA146" s="300"/>
      <c r="BB146" s="300"/>
      <c r="BC146" s="300"/>
      <c r="BD146" s="300"/>
      <c r="BE146" s="300"/>
      <c r="BF146" s="300"/>
      <c r="BG146" s="300"/>
      <c r="BH146" s="300"/>
      <c r="BI146" s="817"/>
      <c r="BJ146" s="299"/>
      <c r="BK146" s="300"/>
      <c r="BL146" s="300"/>
      <c r="BM146" s="300"/>
      <c r="BN146" s="300"/>
      <c r="BO146" s="300"/>
      <c r="BP146" s="300"/>
      <c r="BQ146" s="300"/>
      <c r="BR146" s="300"/>
      <c r="BS146" s="817"/>
      <c r="BT146" s="299"/>
      <c r="BU146" s="300"/>
      <c r="BV146" s="300"/>
      <c r="BW146" s="300"/>
      <c r="BX146" s="300"/>
      <c r="BY146" s="300"/>
      <c r="BZ146" s="300"/>
      <c r="CA146" s="300"/>
      <c r="CB146" s="300"/>
      <c r="CC146" s="817"/>
      <c r="CD146" s="299"/>
      <c r="CE146" s="300"/>
      <c r="CF146" s="300"/>
      <c r="CG146" s="300"/>
      <c r="CH146" s="300"/>
      <c r="CI146" s="300"/>
      <c r="CJ146" s="300"/>
      <c r="CK146" s="300"/>
      <c r="CL146" s="300"/>
      <c r="CM146" s="817"/>
      <c r="CN146" s="299"/>
      <c r="CO146" s="300"/>
      <c r="CP146" s="300"/>
      <c r="CQ146" s="300"/>
      <c r="CR146" s="300"/>
      <c r="CS146" s="300"/>
      <c r="CT146" s="300"/>
      <c r="CU146" s="300"/>
      <c r="CV146" s="300"/>
      <c r="CW146" s="817"/>
      <c r="CX146" s="299"/>
      <c r="CY146" s="300"/>
      <c r="CZ146" s="300"/>
      <c r="DA146" s="300"/>
      <c r="DB146" s="300"/>
      <c r="DC146" s="300"/>
      <c r="DD146" s="300"/>
      <c r="DE146" s="300"/>
      <c r="DF146" s="300"/>
      <c r="DG146" s="817"/>
      <c r="DH146" s="299"/>
      <c r="DI146" s="300"/>
      <c r="DJ146" s="300"/>
      <c r="DK146" s="300"/>
      <c r="DL146" s="300"/>
      <c r="DM146" s="300"/>
      <c r="DN146" s="300"/>
      <c r="DO146" s="300"/>
      <c r="DP146" s="300"/>
      <c r="DQ146" s="817"/>
      <c r="DR146" s="299"/>
      <c r="DS146" s="300"/>
      <c r="DT146" s="300"/>
      <c r="DU146" s="300"/>
      <c r="DV146" s="300"/>
      <c r="DW146" s="300"/>
      <c r="DX146" s="300"/>
      <c r="DY146" s="300"/>
      <c r="DZ146" s="300"/>
      <c r="EA146" s="817"/>
      <c r="EB146" s="299"/>
      <c r="EC146" s="300"/>
      <c r="ED146" s="300"/>
      <c r="EE146" s="300"/>
      <c r="EF146" s="300"/>
      <c r="EG146" s="300"/>
      <c r="EH146" s="300"/>
      <c r="EI146" s="300"/>
      <c r="EJ146" s="300"/>
      <c r="EK146" s="817"/>
    </row>
    <row r="147" spans="1:141" ht="36" customHeight="1">
      <c r="A147" s="359">
        <f>Summary!A147</f>
        <v>0</v>
      </c>
      <c r="B147" s="378">
        <f>Summary!B147</f>
        <v>0</v>
      </c>
      <c r="C147" s="379" t="str">
        <f>Summary!C147</f>
        <v>4.6.12.1</v>
      </c>
      <c r="D147" s="380">
        <f>Summary!D147</f>
        <v>0</v>
      </c>
      <c r="E147" s="381">
        <f>Summary!E147</f>
        <v>0</v>
      </c>
      <c r="F147" s="382" t="str">
        <f>Summary!F147</f>
        <v>Inspection and Test network in accordance with BS7671</v>
      </c>
      <c r="G147" s="375">
        <f>Summary!G147</f>
        <v>0</v>
      </c>
      <c r="H147" s="540">
        <f t="shared" si="54"/>
        <v>0</v>
      </c>
      <c r="I147" s="541">
        <f t="shared" si="55"/>
        <v>0</v>
      </c>
      <c r="J147" s="541">
        <f t="shared" si="56"/>
        <v>0</v>
      </c>
      <c r="K147" s="541">
        <f t="shared" si="57"/>
        <v>0</v>
      </c>
      <c r="L147" s="541">
        <f t="shared" si="58"/>
        <v>0</v>
      </c>
      <c r="M147" s="541">
        <f t="shared" si="59"/>
        <v>0</v>
      </c>
      <c r="N147" s="541">
        <f t="shared" si="60"/>
        <v>0</v>
      </c>
      <c r="O147" s="541">
        <f t="shared" si="61"/>
        <v>0</v>
      </c>
      <c r="P147" s="541">
        <f t="shared" si="62"/>
        <v>0</v>
      </c>
      <c r="Q147" s="541">
        <f t="shared" si="63"/>
        <v>0</v>
      </c>
      <c r="R147" s="541">
        <f t="shared" si="64"/>
        <v>0</v>
      </c>
      <c r="S147" s="541">
        <f t="shared" si="65"/>
        <v>0</v>
      </c>
      <c r="T147" s="542">
        <f t="shared" si="66"/>
        <v>0</v>
      </c>
      <c r="U147" s="531"/>
      <c r="V147" s="543"/>
      <c r="W147" s="544"/>
      <c r="X147" s="544"/>
      <c r="Y147" s="544"/>
      <c r="Z147" s="544"/>
      <c r="AA147" s="544"/>
      <c r="AB147" s="544"/>
      <c r="AC147" s="544"/>
      <c r="AD147" s="544"/>
      <c r="AE147" s="657"/>
      <c r="AF147" s="543"/>
      <c r="AG147" s="544"/>
      <c r="AH147" s="544"/>
      <c r="AI147" s="544"/>
      <c r="AJ147" s="544"/>
      <c r="AK147" s="544"/>
      <c r="AL147" s="544"/>
      <c r="AM147" s="544"/>
      <c r="AN147" s="544"/>
      <c r="AO147" s="657"/>
      <c r="AP147" s="543"/>
      <c r="AQ147" s="544"/>
      <c r="AR147" s="544"/>
      <c r="AS147" s="544"/>
      <c r="AT147" s="544"/>
      <c r="AU147" s="544"/>
      <c r="AV147" s="544"/>
      <c r="AW147" s="544"/>
      <c r="AX147" s="544"/>
      <c r="AY147" s="657"/>
      <c r="AZ147" s="543"/>
      <c r="BA147" s="544"/>
      <c r="BB147" s="544"/>
      <c r="BC147" s="544"/>
      <c r="BD147" s="544"/>
      <c r="BE147" s="544"/>
      <c r="BF147" s="544"/>
      <c r="BG147" s="544"/>
      <c r="BH147" s="544"/>
      <c r="BI147" s="657"/>
      <c r="BJ147" s="543"/>
      <c r="BK147" s="544"/>
      <c r="BL147" s="544"/>
      <c r="BM147" s="544"/>
      <c r="BN147" s="544"/>
      <c r="BO147" s="544"/>
      <c r="BP147" s="544"/>
      <c r="BQ147" s="544"/>
      <c r="BR147" s="544"/>
      <c r="BS147" s="657"/>
      <c r="BT147" s="543"/>
      <c r="BU147" s="544"/>
      <c r="BV147" s="544"/>
      <c r="BW147" s="544"/>
      <c r="BX147" s="544"/>
      <c r="BY147" s="544"/>
      <c r="BZ147" s="544"/>
      <c r="CA147" s="544"/>
      <c r="CB147" s="544"/>
      <c r="CC147" s="657"/>
      <c r="CD147" s="543"/>
      <c r="CE147" s="544"/>
      <c r="CF147" s="544"/>
      <c r="CG147" s="544"/>
      <c r="CH147" s="544"/>
      <c r="CI147" s="544"/>
      <c r="CJ147" s="544"/>
      <c r="CK147" s="544"/>
      <c r="CL147" s="544"/>
      <c r="CM147" s="657"/>
      <c r="CN147" s="543"/>
      <c r="CO147" s="544"/>
      <c r="CP147" s="544"/>
      <c r="CQ147" s="544"/>
      <c r="CR147" s="544"/>
      <c r="CS147" s="544"/>
      <c r="CT147" s="544"/>
      <c r="CU147" s="544"/>
      <c r="CV147" s="544"/>
      <c r="CW147" s="657"/>
      <c r="CX147" s="543"/>
      <c r="CY147" s="544"/>
      <c r="CZ147" s="544"/>
      <c r="DA147" s="544"/>
      <c r="DB147" s="544"/>
      <c r="DC147" s="544"/>
      <c r="DD147" s="544"/>
      <c r="DE147" s="544"/>
      <c r="DF147" s="544"/>
      <c r="DG147" s="657"/>
      <c r="DH147" s="543"/>
      <c r="DI147" s="544"/>
      <c r="DJ147" s="544"/>
      <c r="DK147" s="544"/>
      <c r="DL147" s="544"/>
      <c r="DM147" s="544"/>
      <c r="DN147" s="544"/>
      <c r="DO147" s="544"/>
      <c r="DP147" s="544"/>
      <c r="DQ147" s="657"/>
      <c r="DR147" s="543"/>
      <c r="DS147" s="544"/>
      <c r="DT147" s="544"/>
      <c r="DU147" s="544"/>
      <c r="DV147" s="544"/>
      <c r="DW147" s="544"/>
      <c r="DX147" s="544"/>
      <c r="DY147" s="544"/>
      <c r="DZ147" s="544"/>
      <c r="EA147" s="657"/>
      <c r="EB147" s="543"/>
      <c r="EC147" s="544"/>
      <c r="ED147" s="544"/>
      <c r="EE147" s="544"/>
      <c r="EF147" s="544"/>
      <c r="EG147" s="544"/>
      <c r="EH147" s="544"/>
      <c r="EI147" s="544"/>
      <c r="EJ147" s="544"/>
      <c r="EK147" s="657"/>
    </row>
    <row r="148" spans="1:141" s="139" customFormat="1" ht="36" customHeight="1">
      <c r="A148" s="359">
        <f>Summary!A148</f>
        <v>0</v>
      </c>
      <c r="B148" s="378">
        <f>Summary!B148</f>
        <v>0</v>
      </c>
      <c r="C148" s="379" t="str">
        <f>Summary!C148</f>
        <v>4.6.12.2</v>
      </c>
      <c r="D148" s="380">
        <f>Summary!D148</f>
        <v>0</v>
      </c>
      <c r="E148" s="381">
        <f>Summary!E148</f>
        <v>0</v>
      </c>
      <c r="F148" s="382" t="str">
        <f>Summary!F148</f>
        <v>RCD operation and visual inspection of cable terminations</v>
      </c>
      <c r="G148" s="375">
        <f>Summary!G148</f>
        <v>0</v>
      </c>
      <c r="H148" s="540">
        <f t="shared" si="54"/>
        <v>0</v>
      </c>
      <c r="I148" s="541">
        <f t="shared" si="55"/>
        <v>0</v>
      </c>
      <c r="J148" s="541">
        <f t="shared" si="56"/>
        <v>0</v>
      </c>
      <c r="K148" s="541">
        <f t="shared" si="57"/>
        <v>0</v>
      </c>
      <c r="L148" s="541">
        <f t="shared" si="58"/>
        <v>0</v>
      </c>
      <c r="M148" s="541">
        <f t="shared" si="59"/>
        <v>0</v>
      </c>
      <c r="N148" s="541">
        <f t="shared" si="60"/>
        <v>0</v>
      </c>
      <c r="O148" s="541">
        <f t="shared" si="61"/>
        <v>0</v>
      </c>
      <c r="P148" s="541">
        <f t="shared" si="62"/>
        <v>0</v>
      </c>
      <c r="Q148" s="541">
        <f t="shared" si="63"/>
        <v>0</v>
      </c>
      <c r="R148" s="541">
        <f t="shared" si="64"/>
        <v>0</v>
      </c>
      <c r="S148" s="541">
        <f t="shared" si="65"/>
        <v>0</v>
      </c>
      <c r="T148" s="542">
        <f t="shared" si="66"/>
        <v>0</v>
      </c>
      <c r="U148" s="531"/>
      <c r="V148" s="543"/>
      <c r="W148" s="544"/>
      <c r="X148" s="544"/>
      <c r="Y148" s="544"/>
      <c r="Z148" s="544"/>
      <c r="AA148" s="544"/>
      <c r="AB148" s="544"/>
      <c r="AC148" s="544"/>
      <c r="AD148" s="544"/>
      <c r="AE148" s="657"/>
      <c r="AF148" s="543"/>
      <c r="AG148" s="544"/>
      <c r="AH148" s="544"/>
      <c r="AI148" s="544"/>
      <c r="AJ148" s="544"/>
      <c r="AK148" s="544"/>
      <c r="AL148" s="544"/>
      <c r="AM148" s="544"/>
      <c r="AN148" s="544"/>
      <c r="AO148" s="657"/>
      <c r="AP148" s="543"/>
      <c r="AQ148" s="544"/>
      <c r="AR148" s="544"/>
      <c r="AS148" s="544"/>
      <c r="AT148" s="544"/>
      <c r="AU148" s="544"/>
      <c r="AV148" s="544"/>
      <c r="AW148" s="544"/>
      <c r="AX148" s="544"/>
      <c r="AY148" s="657"/>
      <c r="AZ148" s="543"/>
      <c r="BA148" s="544"/>
      <c r="BB148" s="544"/>
      <c r="BC148" s="544"/>
      <c r="BD148" s="544"/>
      <c r="BE148" s="544"/>
      <c r="BF148" s="544"/>
      <c r="BG148" s="544"/>
      <c r="BH148" s="544"/>
      <c r="BI148" s="657"/>
      <c r="BJ148" s="543"/>
      <c r="BK148" s="544"/>
      <c r="BL148" s="544"/>
      <c r="BM148" s="544"/>
      <c r="BN148" s="544"/>
      <c r="BO148" s="544"/>
      <c r="BP148" s="544"/>
      <c r="BQ148" s="544"/>
      <c r="BR148" s="544"/>
      <c r="BS148" s="657"/>
      <c r="BT148" s="543"/>
      <c r="BU148" s="544"/>
      <c r="BV148" s="544"/>
      <c r="BW148" s="544"/>
      <c r="BX148" s="544"/>
      <c r="BY148" s="544"/>
      <c r="BZ148" s="544"/>
      <c r="CA148" s="544"/>
      <c r="CB148" s="544"/>
      <c r="CC148" s="657"/>
      <c r="CD148" s="543"/>
      <c r="CE148" s="544"/>
      <c r="CF148" s="544"/>
      <c r="CG148" s="544"/>
      <c r="CH148" s="544"/>
      <c r="CI148" s="544"/>
      <c r="CJ148" s="544"/>
      <c r="CK148" s="544"/>
      <c r="CL148" s="544"/>
      <c r="CM148" s="657"/>
      <c r="CN148" s="543"/>
      <c r="CO148" s="544"/>
      <c r="CP148" s="544"/>
      <c r="CQ148" s="544"/>
      <c r="CR148" s="544"/>
      <c r="CS148" s="544"/>
      <c r="CT148" s="544"/>
      <c r="CU148" s="544"/>
      <c r="CV148" s="544"/>
      <c r="CW148" s="657"/>
      <c r="CX148" s="543"/>
      <c r="CY148" s="544"/>
      <c r="CZ148" s="544"/>
      <c r="DA148" s="544"/>
      <c r="DB148" s="544"/>
      <c r="DC148" s="544"/>
      <c r="DD148" s="544"/>
      <c r="DE148" s="544"/>
      <c r="DF148" s="544"/>
      <c r="DG148" s="657"/>
      <c r="DH148" s="543"/>
      <c r="DI148" s="544"/>
      <c r="DJ148" s="544"/>
      <c r="DK148" s="544"/>
      <c r="DL148" s="544"/>
      <c r="DM148" s="544"/>
      <c r="DN148" s="544"/>
      <c r="DO148" s="544"/>
      <c r="DP148" s="544"/>
      <c r="DQ148" s="657"/>
      <c r="DR148" s="543"/>
      <c r="DS148" s="544"/>
      <c r="DT148" s="544"/>
      <c r="DU148" s="544"/>
      <c r="DV148" s="544"/>
      <c r="DW148" s="544"/>
      <c r="DX148" s="544"/>
      <c r="DY148" s="544"/>
      <c r="DZ148" s="544"/>
      <c r="EA148" s="657"/>
      <c r="EB148" s="543"/>
      <c r="EC148" s="544"/>
      <c r="ED148" s="544"/>
      <c r="EE148" s="544"/>
      <c r="EF148" s="544"/>
      <c r="EG148" s="544"/>
      <c r="EH148" s="544"/>
      <c r="EI148" s="544"/>
      <c r="EJ148" s="544"/>
      <c r="EK148" s="657"/>
    </row>
    <row r="149" spans="1:141" s="825" customFormat="1" ht="36">
      <c r="A149" s="359">
        <f>Summary!A149</f>
        <v>0</v>
      </c>
      <c r="B149" s="378">
        <f>Summary!B149</f>
        <v>0</v>
      </c>
      <c r="C149" s="379" t="str">
        <f>Summary!C149</f>
        <v>4.6.13</v>
      </c>
      <c r="D149" s="380" t="str">
        <f>Summary!D149</f>
        <v>1500 - Roadside technology</v>
      </c>
      <c r="E149" s="381" t="str">
        <f>Summary!E149</f>
        <v>CCTV PTZ cameras</v>
      </c>
      <c r="F149" s="382">
        <f>Summary!F149</f>
        <v>0</v>
      </c>
      <c r="G149" s="375">
        <f>Summary!G149</f>
        <v>0</v>
      </c>
      <c r="H149" s="700"/>
      <c r="I149" s="701"/>
      <c r="J149" s="701"/>
      <c r="K149" s="701"/>
      <c r="L149" s="701"/>
      <c r="M149" s="701"/>
      <c r="N149" s="701"/>
      <c r="O149" s="701"/>
      <c r="P149" s="701"/>
      <c r="Q149" s="701"/>
      <c r="R149" s="701"/>
      <c r="S149" s="701"/>
      <c r="T149" s="702"/>
      <c r="U149" s="823"/>
      <c r="V149" s="700"/>
      <c r="W149" s="701"/>
      <c r="X149" s="701"/>
      <c r="Y149" s="701"/>
      <c r="Z149" s="701"/>
      <c r="AA149" s="701"/>
      <c r="AB149" s="701"/>
      <c r="AC149" s="701"/>
      <c r="AD149" s="701"/>
      <c r="AE149" s="824"/>
      <c r="AF149" s="700"/>
      <c r="AG149" s="701"/>
      <c r="AH149" s="701"/>
      <c r="AI149" s="701"/>
      <c r="AJ149" s="701"/>
      <c r="AK149" s="701"/>
      <c r="AL149" s="701"/>
      <c r="AM149" s="701"/>
      <c r="AN149" s="701"/>
      <c r="AO149" s="824"/>
      <c r="AP149" s="700"/>
      <c r="AQ149" s="701"/>
      <c r="AR149" s="701"/>
      <c r="AS149" s="701"/>
      <c r="AT149" s="701"/>
      <c r="AU149" s="701"/>
      <c r="AV149" s="701"/>
      <c r="AW149" s="701"/>
      <c r="AX149" s="701"/>
      <c r="AY149" s="824"/>
      <c r="AZ149" s="700"/>
      <c r="BA149" s="701"/>
      <c r="BB149" s="701"/>
      <c r="BC149" s="701"/>
      <c r="BD149" s="701"/>
      <c r="BE149" s="701"/>
      <c r="BF149" s="701"/>
      <c r="BG149" s="701"/>
      <c r="BH149" s="701"/>
      <c r="BI149" s="824"/>
      <c r="BJ149" s="700"/>
      <c r="BK149" s="701"/>
      <c r="BL149" s="701"/>
      <c r="BM149" s="701"/>
      <c r="BN149" s="701"/>
      <c r="BO149" s="701"/>
      <c r="BP149" s="701"/>
      <c r="BQ149" s="701"/>
      <c r="BR149" s="701"/>
      <c r="BS149" s="824"/>
      <c r="BT149" s="700"/>
      <c r="BU149" s="701"/>
      <c r="BV149" s="701"/>
      <c r="BW149" s="701"/>
      <c r="BX149" s="701"/>
      <c r="BY149" s="701"/>
      <c r="BZ149" s="701"/>
      <c r="CA149" s="701"/>
      <c r="CB149" s="701"/>
      <c r="CC149" s="824"/>
      <c r="CD149" s="700"/>
      <c r="CE149" s="701"/>
      <c r="CF149" s="701"/>
      <c r="CG149" s="701"/>
      <c r="CH149" s="701"/>
      <c r="CI149" s="701"/>
      <c r="CJ149" s="701"/>
      <c r="CK149" s="701"/>
      <c r="CL149" s="701"/>
      <c r="CM149" s="824"/>
      <c r="CN149" s="700"/>
      <c r="CO149" s="701"/>
      <c r="CP149" s="701"/>
      <c r="CQ149" s="701"/>
      <c r="CR149" s="701"/>
      <c r="CS149" s="701"/>
      <c r="CT149" s="701"/>
      <c r="CU149" s="701"/>
      <c r="CV149" s="701"/>
      <c r="CW149" s="824"/>
      <c r="CX149" s="700"/>
      <c r="CY149" s="701"/>
      <c r="CZ149" s="701"/>
      <c r="DA149" s="701"/>
      <c r="DB149" s="701"/>
      <c r="DC149" s="701"/>
      <c r="DD149" s="701"/>
      <c r="DE149" s="701"/>
      <c r="DF149" s="701"/>
      <c r="DG149" s="824"/>
      <c r="DH149" s="700"/>
      <c r="DI149" s="701"/>
      <c r="DJ149" s="701"/>
      <c r="DK149" s="701"/>
      <c r="DL149" s="701"/>
      <c r="DM149" s="701"/>
      <c r="DN149" s="701"/>
      <c r="DO149" s="701"/>
      <c r="DP149" s="701"/>
      <c r="DQ149" s="824"/>
      <c r="DR149" s="700"/>
      <c r="DS149" s="701"/>
      <c r="DT149" s="701"/>
      <c r="DU149" s="701"/>
      <c r="DV149" s="701"/>
      <c r="DW149" s="701"/>
      <c r="DX149" s="701"/>
      <c r="DY149" s="701"/>
      <c r="DZ149" s="701"/>
      <c r="EA149" s="824"/>
      <c r="EB149" s="700"/>
      <c r="EC149" s="701"/>
      <c r="ED149" s="701"/>
      <c r="EE149" s="701"/>
      <c r="EF149" s="701"/>
      <c r="EG149" s="701"/>
      <c r="EH149" s="701"/>
      <c r="EI149" s="701"/>
      <c r="EJ149" s="701"/>
      <c r="EK149" s="824"/>
    </row>
    <row r="150" spans="1:141" s="139" customFormat="1" ht="20.25">
      <c r="A150" s="359">
        <f>Summary!A150</f>
        <v>0</v>
      </c>
      <c r="B150" s="378">
        <f>Summary!B150</f>
        <v>0</v>
      </c>
      <c r="C150" s="379" t="str">
        <f>Summary!C150</f>
        <v>4.6.13.1</v>
      </c>
      <c r="D150" s="380">
        <f>Summary!D150</f>
        <v>0</v>
      </c>
      <c r="E150" s="381">
        <f>Summary!E150</f>
        <v>0</v>
      </c>
      <c r="F150" s="382" t="str">
        <f>Summary!F150</f>
        <v>Clean camera lens</v>
      </c>
      <c r="G150" s="375">
        <f>Summary!G150</f>
        <v>0</v>
      </c>
      <c r="H150" s="540">
        <f t="shared" ref="H150:H152" si="67">SUM(V150:AD150)</f>
        <v>0</v>
      </c>
      <c r="I150" s="541">
        <f t="shared" ref="I150:I152" si="68">SUM(AF150:AN150)</f>
        <v>0</v>
      </c>
      <c r="J150" s="541">
        <f t="shared" ref="J150:J152" si="69">SUM(AP150:AX150)</f>
        <v>0</v>
      </c>
      <c r="K150" s="541">
        <f t="shared" ref="K150:K152" si="70">SUM(AZ150:BH150)</f>
        <v>0</v>
      </c>
      <c r="L150" s="541">
        <f t="shared" ref="L150:L152" si="71">SUM(BJ150:BR150)</f>
        <v>0</v>
      </c>
      <c r="M150" s="541">
        <f t="shared" ref="M150:M152" si="72">SUM(BT150:CB150)</f>
        <v>0</v>
      </c>
      <c r="N150" s="541">
        <f t="shared" ref="N150:N152" si="73">SUM(CD150:CL150)</f>
        <v>0</v>
      </c>
      <c r="O150" s="541">
        <f t="shared" ref="O150:O152" si="74">SUM(CN150:CV150)</f>
        <v>0</v>
      </c>
      <c r="P150" s="541">
        <f t="shared" ref="P150:P152" si="75">SUM(CX150:DF150)</f>
        <v>0</v>
      </c>
      <c r="Q150" s="541">
        <f t="shared" ref="Q150:Q152" si="76">SUM(DH150:DP150)</f>
        <v>0</v>
      </c>
      <c r="R150" s="541">
        <f t="shared" ref="R150:R152" si="77">SUM(DR150:DZ150)</f>
        <v>0</v>
      </c>
      <c r="S150" s="541">
        <f t="shared" ref="S150:S152" si="78">SUM(EB150:EJ150)</f>
        <v>0</v>
      </c>
      <c r="T150" s="542">
        <f t="shared" ref="T150:T152" si="79">SUM(H150:S150)</f>
        <v>0</v>
      </c>
      <c r="U150" s="531"/>
      <c r="V150" s="543"/>
      <c r="W150" s="544"/>
      <c r="X150" s="544"/>
      <c r="Y150" s="544"/>
      <c r="Z150" s="544"/>
      <c r="AA150" s="544"/>
      <c r="AB150" s="544"/>
      <c r="AC150" s="544"/>
      <c r="AD150" s="544"/>
      <c r="AE150" s="657"/>
      <c r="AF150" s="543"/>
      <c r="AG150" s="544"/>
      <c r="AH150" s="544"/>
      <c r="AI150" s="544"/>
      <c r="AJ150" s="544"/>
      <c r="AK150" s="544"/>
      <c r="AL150" s="544"/>
      <c r="AM150" s="544"/>
      <c r="AN150" s="544"/>
      <c r="AO150" s="657"/>
      <c r="AP150" s="543"/>
      <c r="AQ150" s="544"/>
      <c r="AR150" s="544"/>
      <c r="AS150" s="544"/>
      <c r="AT150" s="544"/>
      <c r="AU150" s="544"/>
      <c r="AV150" s="544"/>
      <c r="AW150" s="544"/>
      <c r="AX150" s="544"/>
      <c r="AY150" s="657"/>
      <c r="AZ150" s="543"/>
      <c r="BA150" s="544"/>
      <c r="BB150" s="544"/>
      <c r="BC150" s="544"/>
      <c r="BD150" s="544"/>
      <c r="BE150" s="544"/>
      <c r="BF150" s="544"/>
      <c r="BG150" s="544"/>
      <c r="BH150" s="544"/>
      <c r="BI150" s="657"/>
      <c r="BJ150" s="543"/>
      <c r="BK150" s="544"/>
      <c r="BL150" s="544"/>
      <c r="BM150" s="544"/>
      <c r="BN150" s="544"/>
      <c r="BO150" s="544"/>
      <c r="BP150" s="544"/>
      <c r="BQ150" s="544"/>
      <c r="BR150" s="544"/>
      <c r="BS150" s="657"/>
      <c r="BT150" s="543"/>
      <c r="BU150" s="544"/>
      <c r="BV150" s="544"/>
      <c r="BW150" s="544"/>
      <c r="BX150" s="544"/>
      <c r="BY150" s="544"/>
      <c r="BZ150" s="544"/>
      <c r="CA150" s="544"/>
      <c r="CB150" s="544"/>
      <c r="CC150" s="657"/>
      <c r="CD150" s="543"/>
      <c r="CE150" s="544"/>
      <c r="CF150" s="544"/>
      <c r="CG150" s="544"/>
      <c r="CH150" s="544"/>
      <c r="CI150" s="544"/>
      <c r="CJ150" s="544"/>
      <c r="CK150" s="544"/>
      <c r="CL150" s="544"/>
      <c r="CM150" s="657"/>
      <c r="CN150" s="543"/>
      <c r="CO150" s="544"/>
      <c r="CP150" s="544"/>
      <c r="CQ150" s="544"/>
      <c r="CR150" s="544"/>
      <c r="CS150" s="544"/>
      <c r="CT150" s="544"/>
      <c r="CU150" s="544"/>
      <c r="CV150" s="544"/>
      <c r="CW150" s="657"/>
      <c r="CX150" s="543"/>
      <c r="CY150" s="544"/>
      <c r="CZ150" s="544"/>
      <c r="DA150" s="544"/>
      <c r="DB150" s="544"/>
      <c r="DC150" s="544"/>
      <c r="DD150" s="544"/>
      <c r="DE150" s="544"/>
      <c r="DF150" s="544"/>
      <c r="DG150" s="657"/>
      <c r="DH150" s="543"/>
      <c r="DI150" s="544"/>
      <c r="DJ150" s="544"/>
      <c r="DK150" s="544"/>
      <c r="DL150" s="544"/>
      <c r="DM150" s="544"/>
      <c r="DN150" s="544"/>
      <c r="DO150" s="544"/>
      <c r="DP150" s="544"/>
      <c r="DQ150" s="657"/>
      <c r="DR150" s="543"/>
      <c r="DS150" s="544"/>
      <c r="DT150" s="544"/>
      <c r="DU150" s="544"/>
      <c r="DV150" s="544"/>
      <c r="DW150" s="544"/>
      <c r="DX150" s="544"/>
      <c r="DY150" s="544"/>
      <c r="DZ150" s="544"/>
      <c r="EA150" s="657"/>
      <c r="EB150" s="543"/>
      <c r="EC150" s="544"/>
      <c r="ED150" s="544"/>
      <c r="EE150" s="544"/>
      <c r="EF150" s="544"/>
      <c r="EG150" s="544"/>
      <c r="EH150" s="544"/>
      <c r="EI150" s="544"/>
      <c r="EJ150" s="544"/>
      <c r="EK150" s="657"/>
    </row>
    <row r="151" spans="1:141" s="139" customFormat="1" ht="20.25">
      <c r="A151" s="359">
        <f>Summary!A151</f>
        <v>0</v>
      </c>
      <c r="B151" s="378">
        <f>Summary!B151</f>
        <v>0</v>
      </c>
      <c r="C151" s="379" t="str">
        <f>Summary!C151</f>
        <v>4.6.13.2</v>
      </c>
      <c r="D151" s="380">
        <f>Summary!D151</f>
        <v>0</v>
      </c>
      <c r="E151" s="381">
        <f>Summary!E151</f>
        <v>0</v>
      </c>
      <c r="F151" s="382" t="str">
        <f>Summary!F151</f>
        <v>Check camera functionality</v>
      </c>
      <c r="G151" s="375">
        <f>Summary!G151</f>
        <v>0</v>
      </c>
      <c r="H151" s="540">
        <f t="shared" si="67"/>
        <v>0</v>
      </c>
      <c r="I151" s="541">
        <f t="shared" si="68"/>
        <v>0</v>
      </c>
      <c r="J151" s="541">
        <f t="shared" si="69"/>
        <v>0</v>
      </c>
      <c r="K151" s="541">
        <f t="shared" si="70"/>
        <v>0</v>
      </c>
      <c r="L151" s="541">
        <f t="shared" si="71"/>
        <v>0</v>
      </c>
      <c r="M151" s="541">
        <f t="shared" si="72"/>
        <v>0</v>
      </c>
      <c r="N151" s="541">
        <f t="shared" si="73"/>
        <v>0</v>
      </c>
      <c r="O151" s="541">
        <f t="shared" si="74"/>
        <v>0</v>
      </c>
      <c r="P151" s="541">
        <f t="shared" si="75"/>
        <v>0</v>
      </c>
      <c r="Q151" s="541">
        <f t="shared" si="76"/>
        <v>0</v>
      </c>
      <c r="R151" s="541">
        <f t="shared" si="77"/>
        <v>0</v>
      </c>
      <c r="S151" s="541">
        <f t="shared" si="78"/>
        <v>0</v>
      </c>
      <c r="T151" s="542">
        <f t="shared" si="79"/>
        <v>0</v>
      </c>
      <c r="U151" s="531"/>
      <c r="V151" s="543"/>
      <c r="W151" s="544"/>
      <c r="X151" s="544"/>
      <c r="Y151" s="544"/>
      <c r="Z151" s="544"/>
      <c r="AA151" s="544"/>
      <c r="AB151" s="544"/>
      <c r="AC151" s="544"/>
      <c r="AD151" s="544"/>
      <c r="AE151" s="657"/>
      <c r="AF151" s="543"/>
      <c r="AG151" s="544"/>
      <c r="AH151" s="544"/>
      <c r="AI151" s="544"/>
      <c r="AJ151" s="544"/>
      <c r="AK151" s="544"/>
      <c r="AL151" s="544"/>
      <c r="AM151" s="544"/>
      <c r="AN151" s="544"/>
      <c r="AO151" s="657"/>
      <c r="AP151" s="543"/>
      <c r="AQ151" s="544"/>
      <c r="AR151" s="544"/>
      <c r="AS151" s="544"/>
      <c r="AT151" s="544"/>
      <c r="AU151" s="544"/>
      <c r="AV151" s="544"/>
      <c r="AW151" s="544"/>
      <c r="AX151" s="544"/>
      <c r="AY151" s="657"/>
      <c r="AZ151" s="543"/>
      <c r="BA151" s="544"/>
      <c r="BB151" s="544"/>
      <c r="BC151" s="544"/>
      <c r="BD151" s="544"/>
      <c r="BE151" s="544"/>
      <c r="BF151" s="544"/>
      <c r="BG151" s="544"/>
      <c r="BH151" s="544"/>
      <c r="BI151" s="657"/>
      <c r="BJ151" s="543"/>
      <c r="BK151" s="544"/>
      <c r="BL151" s="544"/>
      <c r="BM151" s="544"/>
      <c r="BN151" s="544"/>
      <c r="BO151" s="544"/>
      <c r="BP151" s="544"/>
      <c r="BQ151" s="544"/>
      <c r="BR151" s="544"/>
      <c r="BS151" s="657"/>
      <c r="BT151" s="543"/>
      <c r="BU151" s="544"/>
      <c r="BV151" s="544"/>
      <c r="BW151" s="544"/>
      <c r="BX151" s="544"/>
      <c r="BY151" s="544"/>
      <c r="BZ151" s="544"/>
      <c r="CA151" s="544"/>
      <c r="CB151" s="544"/>
      <c r="CC151" s="657"/>
      <c r="CD151" s="543"/>
      <c r="CE151" s="544"/>
      <c r="CF151" s="544"/>
      <c r="CG151" s="544"/>
      <c r="CH151" s="544"/>
      <c r="CI151" s="544"/>
      <c r="CJ151" s="544"/>
      <c r="CK151" s="544"/>
      <c r="CL151" s="544"/>
      <c r="CM151" s="657"/>
      <c r="CN151" s="543"/>
      <c r="CO151" s="544"/>
      <c r="CP151" s="544"/>
      <c r="CQ151" s="544"/>
      <c r="CR151" s="544"/>
      <c r="CS151" s="544"/>
      <c r="CT151" s="544"/>
      <c r="CU151" s="544"/>
      <c r="CV151" s="544"/>
      <c r="CW151" s="657"/>
      <c r="CX151" s="543"/>
      <c r="CY151" s="544"/>
      <c r="CZ151" s="544"/>
      <c r="DA151" s="544"/>
      <c r="DB151" s="544"/>
      <c r="DC151" s="544"/>
      <c r="DD151" s="544"/>
      <c r="DE151" s="544"/>
      <c r="DF151" s="544"/>
      <c r="DG151" s="657"/>
      <c r="DH151" s="543"/>
      <c r="DI151" s="544"/>
      <c r="DJ151" s="544"/>
      <c r="DK151" s="544"/>
      <c r="DL151" s="544"/>
      <c r="DM151" s="544"/>
      <c r="DN151" s="544"/>
      <c r="DO151" s="544"/>
      <c r="DP151" s="544"/>
      <c r="DQ151" s="657"/>
      <c r="DR151" s="543"/>
      <c r="DS151" s="544"/>
      <c r="DT151" s="544"/>
      <c r="DU151" s="544"/>
      <c r="DV151" s="544"/>
      <c r="DW151" s="544"/>
      <c r="DX151" s="544"/>
      <c r="DY151" s="544"/>
      <c r="DZ151" s="544"/>
      <c r="EA151" s="657"/>
      <c r="EB151" s="543"/>
      <c r="EC151" s="544"/>
      <c r="ED151" s="544"/>
      <c r="EE151" s="544"/>
      <c r="EF151" s="544"/>
      <c r="EG151" s="544"/>
      <c r="EH151" s="544"/>
      <c r="EI151" s="544"/>
      <c r="EJ151" s="544"/>
      <c r="EK151" s="657"/>
    </row>
    <row r="152" spans="1:141" s="139" customFormat="1" ht="20.25">
      <c r="A152" s="359">
        <f>Summary!A152</f>
        <v>0</v>
      </c>
      <c r="B152" s="378">
        <f>Summary!B152</f>
        <v>0</v>
      </c>
      <c r="C152" s="379" t="str">
        <f>Summary!C152</f>
        <v>4.6.13.3</v>
      </c>
      <c r="D152" s="380">
        <f>Summary!D152</f>
        <v>0</v>
      </c>
      <c r="E152" s="381">
        <f>Summary!E152</f>
        <v>0</v>
      </c>
      <c r="F152" s="382" t="str">
        <f>Summary!F152</f>
        <v>Check data and power supply cables</v>
      </c>
      <c r="G152" s="375">
        <f>Summary!G152</f>
        <v>0</v>
      </c>
      <c r="H152" s="540">
        <f t="shared" si="67"/>
        <v>0</v>
      </c>
      <c r="I152" s="541">
        <f t="shared" si="68"/>
        <v>0</v>
      </c>
      <c r="J152" s="541">
        <f t="shared" si="69"/>
        <v>0</v>
      </c>
      <c r="K152" s="541">
        <f t="shared" si="70"/>
        <v>0</v>
      </c>
      <c r="L152" s="541">
        <f t="shared" si="71"/>
        <v>0</v>
      </c>
      <c r="M152" s="541">
        <f t="shared" si="72"/>
        <v>0</v>
      </c>
      <c r="N152" s="541">
        <f t="shared" si="73"/>
        <v>0</v>
      </c>
      <c r="O152" s="541">
        <f t="shared" si="74"/>
        <v>0</v>
      </c>
      <c r="P152" s="541">
        <f t="shared" si="75"/>
        <v>0</v>
      </c>
      <c r="Q152" s="541">
        <f t="shared" si="76"/>
        <v>0</v>
      </c>
      <c r="R152" s="541">
        <f t="shared" si="77"/>
        <v>0</v>
      </c>
      <c r="S152" s="541">
        <f t="shared" si="78"/>
        <v>0</v>
      </c>
      <c r="T152" s="542">
        <f t="shared" si="79"/>
        <v>0</v>
      </c>
      <c r="U152" s="531"/>
      <c r="V152" s="543"/>
      <c r="W152" s="544"/>
      <c r="X152" s="544"/>
      <c r="Y152" s="544"/>
      <c r="Z152" s="544"/>
      <c r="AA152" s="544"/>
      <c r="AB152" s="544"/>
      <c r="AC152" s="544"/>
      <c r="AD152" s="544"/>
      <c r="AE152" s="657"/>
      <c r="AF152" s="543"/>
      <c r="AG152" s="544"/>
      <c r="AH152" s="544"/>
      <c r="AI152" s="544"/>
      <c r="AJ152" s="544"/>
      <c r="AK152" s="544"/>
      <c r="AL152" s="544"/>
      <c r="AM152" s="544"/>
      <c r="AN152" s="544"/>
      <c r="AO152" s="657"/>
      <c r="AP152" s="543"/>
      <c r="AQ152" s="544"/>
      <c r="AR152" s="544"/>
      <c r="AS152" s="544"/>
      <c r="AT152" s="544"/>
      <c r="AU152" s="544"/>
      <c r="AV152" s="544"/>
      <c r="AW152" s="544"/>
      <c r="AX152" s="544"/>
      <c r="AY152" s="657"/>
      <c r="AZ152" s="543"/>
      <c r="BA152" s="544"/>
      <c r="BB152" s="544"/>
      <c r="BC152" s="544"/>
      <c r="BD152" s="544"/>
      <c r="BE152" s="544"/>
      <c r="BF152" s="544"/>
      <c r="BG152" s="544"/>
      <c r="BH152" s="544"/>
      <c r="BI152" s="657"/>
      <c r="BJ152" s="543"/>
      <c r="BK152" s="544"/>
      <c r="BL152" s="544"/>
      <c r="BM152" s="544"/>
      <c r="BN152" s="544"/>
      <c r="BO152" s="544"/>
      <c r="BP152" s="544"/>
      <c r="BQ152" s="544"/>
      <c r="BR152" s="544"/>
      <c r="BS152" s="657"/>
      <c r="BT152" s="543"/>
      <c r="BU152" s="544"/>
      <c r="BV152" s="544"/>
      <c r="BW152" s="544"/>
      <c r="BX152" s="544"/>
      <c r="BY152" s="544"/>
      <c r="BZ152" s="544"/>
      <c r="CA152" s="544"/>
      <c r="CB152" s="544"/>
      <c r="CC152" s="657"/>
      <c r="CD152" s="543"/>
      <c r="CE152" s="544"/>
      <c r="CF152" s="544"/>
      <c r="CG152" s="544"/>
      <c r="CH152" s="544"/>
      <c r="CI152" s="544"/>
      <c r="CJ152" s="544"/>
      <c r="CK152" s="544"/>
      <c r="CL152" s="544"/>
      <c r="CM152" s="657"/>
      <c r="CN152" s="543"/>
      <c r="CO152" s="544"/>
      <c r="CP152" s="544"/>
      <c r="CQ152" s="544"/>
      <c r="CR152" s="544"/>
      <c r="CS152" s="544"/>
      <c r="CT152" s="544"/>
      <c r="CU152" s="544"/>
      <c r="CV152" s="544"/>
      <c r="CW152" s="657"/>
      <c r="CX152" s="543"/>
      <c r="CY152" s="544"/>
      <c r="CZ152" s="544"/>
      <c r="DA152" s="544"/>
      <c r="DB152" s="544"/>
      <c r="DC152" s="544"/>
      <c r="DD152" s="544"/>
      <c r="DE152" s="544"/>
      <c r="DF152" s="544"/>
      <c r="DG152" s="657"/>
      <c r="DH152" s="543"/>
      <c r="DI152" s="544"/>
      <c r="DJ152" s="544"/>
      <c r="DK152" s="544"/>
      <c r="DL152" s="544"/>
      <c r="DM152" s="544"/>
      <c r="DN152" s="544"/>
      <c r="DO152" s="544"/>
      <c r="DP152" s="544"/>
      <c r="DQ152" s="657"/>
      <c r="DR152" s="543"/>
      <c r="DS152" s="544"/>
      <c r="DT152" s="544"/>
      <c r="DU152" s="544"/>
      <c r="DV152" s="544"/>
      <c r="DW152" s="544"/>
      <c r="DX152" s="544"/>
      <c r="DY152" s="544"/>
      <c r="DZ152" s="544"/>
      <c r="EA152" s="657"/>
      <c r="EB152" s="543"/>
      <c r="EC152" s="544"/>
      <c r="ED152" s="544"/>
      <c r="EE152" s="544"/>
      <c r="EF152" s="544"/>
      <c r="EG152" s="544"/>
      <c r="EH152" s="544"/>
      <c r="EI152" s="544"/>
      <c r="EJ152" s="544"/>
      <c r="EK152" s="657"/>
    </row>
    <row r="153" spans="1:141" s="139" customFormat="1" ht="20.25">
      <c r="A153" s="802" t="str">
        <f>Summary!A153</f>
        <v>18.11.1</v>
      </c>
      <c r="B153" s="815">
        <f>Summary!B153</f>
        <v>4.7</v>
      </c>
      <c r="C153" s="813">
        <f>Summary!C153</f>
        <v>0</v>
      </c>
      <c r="D153" s="816" t="str">
        <f>Summary!D153</f>
        <v>2200 - Tunnels</v>
      </c>
      <c r="E153" s="796">
        <f>Summary!E153</f>
        <v>0</v>
      </c>
      <c r="F153" s="796">
        <f>Summary!F153</f>
        <v>0</v>
      </c>
      <c r="G153" s="787">
        <f>Summary!G153</f>
        <v>0</v>
      </c>
      <c r="H153" s="299"/>
      <c r="I153" s="300"/>
      <c r="J153" s="300"/>
      <c r="K153" s="300"/>
      <c r="L153" s="300"/>
      <c r="M153" s="300"/>
      <c r="N153" s="300"/>
      <c r="O153" s="300"/>
      <c r="P153" s="300"/>
      <c r="Q153" s="300"/>
      <c r="R153" s="300"/>
      <c r="S153" s="300"/>
      <c r="T153" s="797"/>
      <c r="U153" s="531"/>
      <c r="V153" s="299"/>
      <c r="W153" s="300"/>
      <c r="X153" s="300"/>
      <c r="Y153" s="300"/>
      <c r="Z153" s="300"/>
      <c r="AA153" s="300"/>
      <c r="AB153" s="300"/>
      <c r="AC153" s="300"/>
      <c r="AD153" s="300"/>
      <c r="AE153" s="817"/>
      <c r="AF153" s="299"/>
      <c r="AG153" s="300"/>
      <c r="AH153" s="300"/>
      <c r="AI153" s="300"/>
      <c r="AJ153" s="300"/>
      <c r="AK153" s="300"/>
      <c r="AL153" s="300"/>
      <c r="AM153" s="300"/>
      <c r="AN153" s="300"/>
      <c r="AO153" s="817"/>
      <c r="AP153" s="299"/>
      <c r="AQ153" s="300"/>
      <c r="AR153" s="300"/>
      <c r="AS153" s="300"/>
      <c r="AT153" s="300"/>
      <c r="AU153" s="300"/>
      <c r="AV153" s="300"/>
      <c r="AW153" s="300"/>
      <c r="AX153" s="300"/>
      <c r="AY153" s="817"/>
      <c r="AZ153" s="299"/>
      <c r="BA153" s="300"/>
      <c r="BB153" s="300"/>
      <c r="BC153" s="300"/>
      <c r="BD153" s="300"/>
      <c r="BE153" s="300"/>
      <c r="BF153" s="300"/>
      <c r="BG153" s="300"/>
      <c r="BH153" s="300"/>
      <c r="BI153" s="817"/>
      <c r="BJ153" s="299"/>
      <c r="BK153" s="300"/>
      <c r="BL153" s="300"/>
      <c r="BM153" s="300"/>
      <c r="BN153" s="300"/>
      <c r="BO153" s="300"/>
      <c r="BP153" s="300"/>
      <c r="BQ153" s="300"/>
      <c r="BR153" s="300"/>
      <c r="BS153" s="817"/>
      <c r="BT153" s="299"/>
      <c r="BU153" s="300"/>
      <c r="BV153" s="300"/>
      <c r="BW153" s="300"/>
      <c r="BX153" s="300"/>
      <c r="BY153" s="300"/>
      <c r="BZ153" s="300"/>
      <c r="CA153" s="300"/>
      <c r="CB153" s="300"/>
      <c r="CC153" s="817"/>
      <c r="CD153" s="299"/>
      <c r="CE153" s="300"/>
      <c r="CF153" s="300"/>
      <c r="CG153" s="300"/>
      <c r="CH153" s="300"/>
      <c r="CI153" s="300"/>
      <c r="CJ153" s="300"/>
      <c r="CK153" s="300"/>
      <c r="CL153" s="300"/>
      <c r="CM153" s="817"/>
      <c r="CN153" s="299"/>
      <c r="CO153" s="300"/>
      <c r="CP153" s="300"/>
      <c r="CQ153" s="300"/>
      <c r="CR153" s="300"/>
      <c r="CS153" s="300"/>
      <c r="CT153" s="300"/>
      <c r="CU153" s="300"/>
      <c r="CV153" s="300"/>
      <c r="CW153" s="817"/>
      <c r="CX153" s="299"/>
      <c r="CY153" s="300"/>
      <c r="CZ153" s="300"/>
      <c r="DA153" s="300"/>
      <c r="DB153" s="300"/>
      <c r="DC153" s="300"/>
      <c r="DD153" s="300"/>
      <c r="DE153" s="300"/>
      <c r="DF153" s="300"/>
      <c r="DG153" s="817"/>
      <c r="DH153" s="299"/>
      <c r="DI153" s="300"/>
      <c r="DJ153" s="300"/>
      <c r="DK153" s="300"/>
      <c r="DL153" s="300"/>
      <c r="DM153" s="300"/>
      <c r="DN153" s="300"/>
      <c r="DO153" s="300"/>
      <c r="DP153" s="300"/>
      <c r="DQ153" s="817"/>
      <c r="DR153" s="299"/>
      <c r="DS153" s="300"/>
      <c r="DT153" s="300"/>
      <c r="DU153" s="300"/>
      <c r="DV153" s="300"/>
      <c r="DW153" s="300"/>
      <c r="DX153" s="300"/>
      <c r="DY153" s="300"/>
      <c r="DZ153" s="300"/>
      <c r="EA153" s="817"/>
      <c r="EB153" s="299"/>
      <c r="EC153" s="300"/>
      <c r="ED153" s="300"/>
      <c r="EE153" s="300"/>
      <c r="EF153" s="300"/>
      <c r="EG153" s="300"/>
      <c r="EH153" s="300"/>
      <c r="EI153" s="300"/>
      <c r="EJ153" s="300"/>
      <c r="EK153" s="817"/>
    </row>
    <row r="154" spans="1:141" s="139" customFormat="1" ht="36">
      <c r="A154" s="359">
        <f>Summary!A154</f>
        <v>0</v>
      </c>
      <c r="B154" s="378">
        <f>Summary!B154</f>
        <v>0</v>
      </c>
      <c r="C154" s="379" t="str">
        <f>Summary!C154</f>
        <v>4.7.1</v>
      </c>
      <c r="D154" s="380" t="str">
        <f>Summary!D154</f>
        <v>2200 - Tunnels</v>
      </c>
      <c r="E154" s="381" t="str">
        <f>Summary!E154</f>
        <v>Tunnel surfaces</v>
      </c>
      <c r="F154" s="382" t="str">
        <f>Summary!F154</f>
        <v>Remove toxic, corrosive and flammable deposits and maintain light reflectance</v>
      </c>
      <c r="G154" s="375">
        <f>Summary!G154</f>
        <v>0</v>
      </c>
      <c r="H154" s="540">
        <f t="shared" si="54"/>
        <v>0</v>
      </c>
      <c r="I154" s="541">
        <f t="shared" si="55"/>
        <v>0</v>
      </c>
      <c r="J154" s="541">
        <f t="shared" si="56"/>
        <v>0</v>
      </c>
      <c r="K154" s="541">
        <f t="shared" si="57"/>
        <v>0</v>
      </c>
      <c r="L154" s="541">
        <f t="shared" si="58"/>
        <v>0</v>
      </c>
      <c r="M154" s="541">
        <f t="shared" si="59"/>
        <v>0</v>
      </c>
      <c r="N154" s="541">
        <f t="shared" si="60"/>
        <v>0</v>
      </c>
      <c r="O154" s="541">
        <f t="shared" si="61"/>
        <v>0</v>
      </c>
      <c r="P154" s="541">
        <f t="shared" si="62"/>
        <v>0</v>
      </c>
      <c r="Q154" s="541">
        <f t="shared" si="63"/>
        <v>0</v>
      </c>
      <c r="R154" s="541">
        <f t="shared" si="64"/>
        <v>0</v>
      </c>
      <c r="S154" s="541">
        <f t="shared" si="65"/>
        <v>0</v>
      </c>
      <c r="T154" s="542">
        <f t="shared" si="66"/>
        <v>0</v>
      </c>
      <c r="U154" s="531"/>
      <c r="V154" s="887"/>
      <c r="W154" s="888"/>
      <c r="X154" s="888"/>
      <c r="Y154" s="888"/>
      <c r="Z154" s="888"/>
      <c r="AA154" s="888"/>
      <c r="AB154" s="888"/>
      <c r="AC154" s="888"/>
      <c r="AD154" s="888"/>
      <c r="AE154" s="889"/>
      <c r="AF154" s="887"/>
      <c r="AG154" s="888"/>
      <c r="AH154" s="888"/>
      <c r="AI154" s="888"/>
      <c r="AJ154" s="888"/>
      <c r="AK154" s="888"/>
      <c r="AL154" s="888"/>
      <c r="AM154" s="888"/>
      <c r="AN154" s="888"/>
      <c r="AO154" s="889"/>
      <c r="AP154" s="887"/>
      <c r="AQ154" s="888"/>
      <c r="AR154" s="888"/>
      <c r="AS154" s="888"/>
      <c r="AT154" s="888"/>
      <c r="AU154" s="888"/>
      <c r="AV154" s="888"/>
      <c r="AW154" s="888"/>
      <c r="AX154" s="888"/>
      <c r="AY154" s="889"/>
      <c r="AZ154" s="887"/>
      <c r="BA154" s="888"/>
      <c r="BB154" s="888"/>
      <c r="BC154" s="888"/>
      <c r="BD154" s="888"/>
      <c r="BE154" s="888"/>
      <c r="BF154" s="888"/>
      <c r="BG154" s="888"/>
      <c r="BH154" s="888"/>
      <c r="BI154" s="889"/>
      <c r="BJ154" s="887"/>
      <c r="BK154" s="888"/>
      <c r="BL154" s="888"/>
      <c r="BM154" s="888"/>
      <c r="BN154" s="888"/>
      <c r="BO154" s="888"/>
      <c r="BP154" s="888"/>
      <c r="BQ154" s="888"/>
      <c r="BR154" s="888"/>
      <c r="BS154" s="889"/>
      <c r="BT154" s="887"/>
      <c r="BU154" s="888"/>
      <c r="BV154" s="888"/>
      <c r="BW154" s="888"/>
      <c r="BX154" s="888"/>
      <c r="BY154" s="888"/>
      <c r="BZ154" s="888"/>
      <c r="CA154" s="888"/>
      <c r="CB154" s="888"/>
      <c r="CC154" s="889"/>
      <c r="CD154" s="887"/>
      <c r="CE154" s="888"/>
      <c r="CF154" s="888"/>
      <c r="CG154" s="888"/>
      <c r="CH154" s="888"/>
      <c r="CI154" s="888"/>
      <c r="CJ154" s="888"/>
      <c r="CK154" s="888"/>
      <c r="CL154" s="888"/>
      <c r="CM154" s="889"/>
      <c r="CN154" s="887"/>
      <c r="CO154" s="888"/>
      <c r="CP154" s="888"/>
      <c r="CQ154" s="888"/>
      <c r="CR154" s="888"/>
      <c r="CS154" s="888"/>
      <c r="CT154" s="888"/>
      <c r="CU154" s="888"/>
      <c r="CV154" s="888"/>
      <c r="CW154" s="889"/>
      <c r="CX154" s="887"/>
      <c r="CY154" s="888"/>
      <c r="CZ154" s="888"/>
      <c r="DA154" s="888"/>
      <c r="DB154" s="888"/>
      <c r="DC154" s="888"/>
      <c r="DD154" s="888"/>
      <c r="DE154" s="888"/>
      <c r="DF154" s="888"/>
      <c r="DG154" s="889"/>
      <c r="DH154" s="887"/>
      <c r="DI154" s="888"/>
      <c r="DJ154" s="888"/>
      <c r="DK154" s="888"/>
      <c r="DL154" s="888"/>
      <c r="DM154" s="888"/>
      <c r="DN154" s="888"/>
      <c r="DO154" s="888"/>
      <c r="DP154" s="888"/>
      <c r="DQ154" s="889"/>
      <c r="DR154" s="887"/>
      <c r="DS154" s="888"/>
      <c r="DT154" s="888"/>
      <c r="DU154" s="888"/>
      <c r="DV154" s="888"/>
      <c r="DW154" s="888"/>
      <c r="DX154" s="888"/>
      <c r="DY154" s="888"/>
      <c r="DZ154" s="888"/>
      <c r="EA154" s="889"/>
      <c r="EB154" s="887"/>
      <c r="EC154" s="888"/>
      <c r="ED154" s="888"/>
      <c r="EE154" s="888"/>
      <c r="EF154" s="888"/>
      <c r="EG154" s="888"/>
      <c r="EH154" s="888"/>
      <c r="EI154" s="888"/>
      <c r="EJ154" s="888"/>
      <c r="EK154" s="889"/>
    </row>
    <row r="155" spans="1:141" s="139" customFormat="1" ht="20.25">
      <c r="A155" s="359">
        <f>Summary!A155</f>
        <v>0</v>
      </c>
      <c r="B155" s="378">
        <f>Summary!B155</f>
        <v>0</v>
      </c>
      <c r="C155" s="379" t="str">
        <f>Summary!C155</f>
        <v>4.7.2</v>
      </c>
      <c r="D155" s="380" t="str">
        <f>Summary!D155</f>
        <v>2200 - Tunnels</v>
      </c>
      <c r="E155" s="381" t="str">
        <f>Summary!E155</f>
        <v>Electrical components</v>
      </c>
      <c r="F155" s="382" t="str">
        <f>Summary!F155</f>
        <v>Electrical testing</v>
      </c>
      <c r="G155" s="375">
        <f>Summary!G155</f>
        <v>0</v>
      </c>
      <c r="H155" s="540">
        <f t="shared" si="54"/>
        <v>0</v>
      </c>
      <c r="I155" s="541">
        <f t="shared" si="55"/>
        <v>0</v>
      </c>
      <c r="J155" s="541">
        <f t="shared" si="56"/>
        <v>0</v>
      </c>
      <c r="K155" s="541">
        <f t="shared" si="57"/>
        <v>0</v>
      </c>
      <c r="L155" s="541">
        <f t="shared" si="58"/>
        <v>0</v>
      </c>
      <c r="M155" s="541">
        <f t="shared" si="59"/>
        <v>0</v>
      </c>
      <c r="N155" s="541">
        <f t="shared" si="60"/>
        <v>0</v>
      </c>
      <c r="O155" s="541">
        <f t="shared" si="61"/>
        <v>0</v>
      </c>
      <c r="P155" s="541">
        <f t="shared" si="62"/>
        <v>0</v>
      </c>
      <c r="Q155" s="541">
        <f t="shared" si="63"/>
        <v>0</v>
      </c>
      <c r="R155" s="541">
        <f t="shared" si="64"/>
        <v>0</v>
      </c>
      <c r="S155" s="541">
        <f t="shared" si="65"/>
        <v>0</v>
      </c>
      <c r="T155" s="542">
        <f t="shared" si="66"/>
        <v>0</v>
      </c>
      <c r="U155" s="531"/>
      <c r="V155" s="887"/>
      <c r="W155" s="888"/>
      <c r="X155" s="888"/>
      <c r="Y155" s="888"/>
      <c r="Z155" s="888"/>
      <c r="AA155" s="888"/>
      <c r="AB155" s="888"/>
      <c r="AC155" s="888"/>
      <c r="AD155" s="888"/>
      <c r="AE155" s="889"/>
      <c r="AF155" s="887"/>
      <c r="AG155" s="888"/>
      <c r="AH155" s="888"/>
      <c r="AI155" s="888"/>
      <c r="AJ155" s="888"/>
      <c r="AK155" s="888"/>
      <c r="AL155" s="888"/>
      <c r="AM155" s="888"/>
      <c r="AN155" s="888"/>
      <c r="AO155" s="889"/>
      <c r="AP155" s="887"/>
      <c r="AQ155" s="888"/>
      <c r="AR155" s="888"/>
      <c r="AS155" s="888"/>
      <c r="AT155" s="888"/>
      <c r="AU155" s="888"/>
      <c r="AV155" s="888"/>
      <c r="AW155" s="888"/>
      <c r="AX155" s="888"/>
      <c r="AY155" s="889"/>
      <c r="AZ155" s="887"/>
      <c r="BA155" s="888"/>
      <c r="BB155" s="888"/>
      <c r="BC155" s="888"/>
      <c r="BD155" s="888"/>
      <c r="BE155" s="888"/>
      <c r="BF155" s="888"/>
      <c r="BG155" s="888"/>
      <c r="BH155" s="888"/>
      <c r="BI155" s="889"/>
      <c r="BJ155" s="887"/>
      <c r="BK155" s="888"/>
      <c r="BL155" s="888"/>
      <c r="BM155" s="888"/>
      <c r="BN155" s="888"/>
      <c r="BO155" s="888"/>
      <c r="BP155" s="888"/>
      <c r="BQ155" s="888"/>
      <c r="BR155" s="888"/>
      <c r="BS155" s="889"/>
      <c r="BT155" s="887"/>
      <c r="BU155" s="888"/>
      <c r="BV155" s="888"/>
      <c r="BW155" s="888"/>
      <c r="BX155" s="888"/>
      <c r="BY155" s="888"/>
      <c r="BZ155" s="888"/>
      <c r="CA155" s="888"/>
      <c r="CB155" s="888"/>
      <c r="CC155" s="889"/>
      <c r="CD155" s="887"/>
      <c r="CE155" s="888"/>
      <c r="CF155" s="888"/>
      <c r="CG155" s="888"/>
      <c r="CH155" s="888"/>
      <c r="CI155" s="888"/>
      <c r="CJ155" s="888"/>
      <c r="CK155" s="888"/>
      <c r="CL155" s="888"/>
      <c r="CM155" s="889"/>
      <c r="CN155" s="887"/>
      <c r="CO155" s="888"/>
      <c r="CP155" s="888"/>
      <c r="CQ155" s="888"/>
      <c r="CR155" s="888"/>
      <c r="CS155" s="888"/>
      <c r="CT155" s="888"/>
      <c r="CU155" s="888"/>
      <c r="CV155" s="888"/>
      <c r="CW155" s="889"/>
      <c r="CX155" s="887"/>
      <c r="CY155" s="888"/>
      <c r="CZ155" s="888"/>
      <c r="DA155" s="888"/>
      <c r="DB155" s="888"/>
      <c r="DC155" s="888"/>
      <c r="DD155" s="888"/>
      <c r="DE155" s="888"/>
      <c r="DF155" s="888"/>
      <c r="DG155" s="889"/>
      <c r="DH155" s="887"/>
      <c r="DI155" s="888"/>
      <c r="DJ155" s="888"/>
      <c r="DK155" s="888"/>
      <c r="DL155" s="888"/>
      <c r="DM155" s="888"/>
      <c r="DN155" s="888"/>
      <c r="DO155" s="888"/>
      <c r="DP155" s="888"/>
      <c r="DQ155" s="889"/>
      <c r="DR155" s="887"/>
      <c r="DS155" s="888"/>
      <c r="DT155" s="888"/>
      <c r="DU155" s="888"/>
      <c r="DV155" s="888"/>
      <c r="DW155" s="888"/>
      <c r="DX155" s="888"/>
      <c r="DY155" s="888"/>
      <c r="DZ155" s="888"/>
      <c r="EA155" s="889"/>
      <c r="EB155" s="887"/>
      <c r="EC155" s="888"/>
      <c r="ED155" s="888"/>
      <c r="EE155" s="888"/>
      <c r="EF155" s="888"/>
      <c r="EG155" s="888"/>
      <c r="EH155" s="888"/>
      <c r="EI155" s="888"/>
      <c r="EJ155" s="888"/>
      <c r="EK155" s="889"/>
    </row>
    <row r="156" spans="1:141" s="825" customFormat="1" ht="20.25">
      <c r="A156" s="359">
        <f>Summary!A156</f>
        <v>0</v>
      </c>
      <c r="B156" s="378">
        <f>Summary!B156</f>
        <v>0</v>
      </c>
      <c r="C156" s="379" t="str">
        <f>Summary!C156</f>
        <v>4.7.3</v>
      </c>
      <c r="D156" s="380" t="str">
        <f>Summary!D156</f>
        <v>2200 - Tunnels</v>
      </c>
      <c r="E156" s="381" t="str">
        <f>Summary!E156</f>
        <v>PTZ Cameras</v>
      </c>
      <c r="F156" s="382">
        <f>Summary!F156</f>
        <v>0</v>
      </c>
      <c r="G156" s="375">
        <f>Summary!G156</f>
        <v>0</v>
      </c>
      <c r="H156" s="700"/>
      <c r="I156" s="701"/>
      <c r="J156" s="701"/>
      <c r="K156" s="701"/>
      <c r="L156" s="701"/>
      <c r="M156" s="701"/>
      <c r="N156" s="701"/>
      <c r="O156" s="701"/>
      <c r="P156" s="701"/>
      <c r="Q156" s="701"/>
      <c r="R156" s="701"/>
      <c r="S156" s="701"/>
      <c r="T156" s="702"/>
      <c r="U156" s="823"/>
      <c r="V156" s="700"/>
      <c r="W156" s="701"/>
      <c r="X156" s="701"/>
      <c r="Y156" s="701"/>
      <c r="Z156" s="701"/>
      <c r="AA156" s="701"/>
      <c r="AB156" s="701"/>
      <c r="AC156" s="701"/>
      <c r="AD156" s="701"/>
      <c r="AE156" s="824"/>
      <c r="AF156" s="700"/>
      <c r="AG156" s="701"/>
      <c r="AH156" s="701"/>
      <c r="AI156" s="701"/>
      <c r="AJ156" s="701"/>
      <c r="AK156" s="701"/>
      <c r="AL156" s="701"/>
      <c r="AM156" s="701"/>
      <c r="AN156" s="701"/>
      <c r="AO156" s="824"/>
      <c r="AP156" s="700"/>
      <c r="AQ156" s="701"/>
      <c r="AR156" s="701"/>
      <c r="AS156" s="701"/>
      <c r="AT156" s="701"/>
      <c r="AU156" s="701"/>
      <c r="AV156" s="701"/>
      <c r="AW156" s="701"/>
      <c r="AX156" s="701"/>
      <c r="AY156" s="824"/>
      <c r="AZ156" s="700"/>
      <c r="BA156" s="701"/>
      <c r="BB156" s="701"/>
      <c r="BC156" s="701"/>
      <c r="BD156" s="701"/>
      <c r="BE156" s="701"/>
      <c r="BF156" s="701"/>
      <c r="BG156" s="701"/>
      <c r="BH156" s="701"/>
      <c r="BI156" s="824"/>
      <c r="BJ156" s="700"/>
      <c r="BK156" s="701"/>
      <c r="BL156" s="701"/>
      <c r="BM156" s="701"/>
      <c r="BN156" s="701"/>
      <c r="BO156" s="701"/>
      <c r="BP156" s="701"/>
      <c r="BQ156" s="701"/>
      <c r="BR156" s="701"/>
      <c r="BS156" s="824"/>
      <c r="BT156" s="700"/>
      <c r="BU156" s="701"/>
      <c r="BV156" s="701"/>
      <c r="BW156" s="701"/>
      <c r="BX156" s="701"/>
      <c r="BY156" s="701"/>
      <c r="BZ156" s="701"/>
      <c r="CA156" s="701"/>
      <c r="CB156" s="701"/>
      <c r="CC156" s="824"/>
      <c r="CD156" s="700"/>
      <c r="CE156" s="701"/>
      <c r="CF156" s="701"/>
      <c r="CG156" s="701"/>
      <c r="CH156" s="701"/>
      <c r="CI156" s="701"/>
      <c r="CJ156" s="701"/>
      <c r="CK156" s="701"/>
      <c r="CL156" s="701"/>
      <c r="CM156" s="824"/>
      <c r="CN156" s="700"/>
      <c r="CO156" s="701"/>
      <c r="CP156" s="701"/>
      <c r="CQ156" s="701"/>
      <c r="CR156" s="701"/>
      <c r="CS156" s="701"/>
      <c r="CT156" s="701"/>
      <c r="CU156" s="701"/>
      <c r="CV156" s="701"/>
      <c r="CW156" s="824"/>
      <c r="CX156" s="700"/>
      <c r="CY156" s="701"/>
      <c r="CZ156" s="701"/>
      <c r="DA156" s="701"/>
      <c r="DB156" s="701"/>
      <c r="DC156" s="701"/>
      <c r="DD156" s="701"/>
      <c r="DE156" s="701"/>
      <c r="DF156" s="701"/>
      <c r="DG156" s="824"/>
      <c r="DH156" s="700"/>
      <c r="DI156" s="701"/>
      <c r="DJ156" s="701"/>
      <c r="DK156" s="701"/>
      <c r="DL156" s="701"/>
      <c r="DM156" s="701"/>
      <c r="DN156" s="701"/>
      <c r="DO156" s="701"/>
      <c r="DP156" s="701"/>
      <c r="DQ156" s="824"/>
      <c r="DR156" s="700"/>
      <c r="DS156" s="701"/>
      <c r="DT156" s="701"/>
      <c r="DU156" s="701"/>
      <c r="DV156" s="701"/>
      <c r="DW156" s="701"/>
      <c r="DX156" s="701"/>
      <c r="DY156" s="701"/>
      <c r="DZ156" s="701"/>
      <c r="EA156" s="824"/>
      <c r="EB156" s="700"/>
      <c r="EC156" s="701"/>
      <c r="ED156" s="701"/>
      <c r="EE156" s="701"/>
      <c r="EF156" s="701"/>
      <c r="EG156" s="701"/>
      <c r="EH156" s="701"/>
      <c r="EI156" s="701"/>
      <c r="EJ156" s="701"/>
      <c r="EK156" s="824"/>
    </row>
    <row r="157" spans="1:141" s="139" customFormat="1" ht="20.25">
      <c r="A157" s="359">
        <f>Summary!A157</f>
        <v>0</v>
      </c>
      <c r="B157" s="378">
        <f>Summary!B157</f>
        <v>0</v>
      </c>
      <c r="C157" s="379" t="str">
        <f>Summary!C157</f>
        <v>4.7.3.1</v>
      </c>
      <c r="D157" s="380">
        <f>Summary!D157</f>
        <v>0</v>
      </c>
      <c r="E157" s="381">
        <f>Summary!E157</f>
        <v>0</v>
      </c>
      <c r="F157" s="382" t="str">
        <f>Summary!F157</f>
        <v>Clean camera lens</v>
      </c>
      <c r="G157" s="375">
        <f>Summary!G157</f>
        <v>0</v>
      </c>
      <c r="H157" s="540">
        <f t="shared" ref="H157:H159" si="80">SUM(V157:AD157)</f>
        <v>0</v>
      </c>
      <c r="I157" s="541">
        <f t="shared" ref="I157:I159" si="81">SUM(AF157:AN157)</f>
        <v>0</v>
      </c>
      <c r="J157" s="541">
        <f t="shared" ref="J157:J159" si="82">SUM(AP157:AX157)</f>
        <v>0</v>
      </c>
      <c r="K157" s="541">
        <f t="shared" ref="K157:K159" si="83">SUM(AZ157:BH157)</f>
        <v>0</v>
      </c>
      <c r="L157" s="541">
        <f t="shared" ref="L157:L159" si="84">SUM(BJ157:BR157)</f>
        <v>0</v>
      </c>
      <c r="M157" s="541">
        <f t="shared" ref="M157:M159" si="85">SUM(BT157:CB157)</f>
        <v>0</v>
      </c>
      <c r="N157" s="541">
        <f t="shared" ref="N157:N159" si="86">SUM(CD157:CL157)</f>
        <v>0</v>
      </c>
      <c r="O157" s="541">
        <f t="shared" ref="O157:O159" si="87">SUM(CN157:CV157)</f>
        <v>0</v>
      </c>
      <c r="P157" s="541">
        <f t="shared" ref="P157:P159" si="88">SUM(CX157:DF157)</f>
        <v>0</v>
      </c>
      <c r="Q157" s="541">
        <f t="shared" ref="Q157:Q159" si="89">SUM(DH157:DP157)</f>
        <v>0</v>
      </c>
      <c r="R157" s="541">
        <f t="shared" ref="R157:R159" si="90">SUM(DR157:DZ157)</f>
        <v>0</v>
      </c>
      <c r="S157" s="541">
        <f t="shared" ref="S157:S159" si="91">SUM(EB157:EJ157)</f>
        <v>0</v>
      </c>
      <c r="T157" s="542">
        <f t="shared" ref="T157:T159" si="92">SUM(H157:S157)</f>
        <v>0</v>
      </c>
      <c r="U157" s="531"/>
      <c r="V157" s="887"/>
      <c r="W157" s="888"/>
      <c r="X157" s="888"/>
      <c r="Y157" s="888"/>
      <c r="Z157" s="888"/>
      <c r="AA157" s="888"/>
      <c r="AB157" s="888"/>
      <c r="AC157" s="888"/>
      <c r="AD157" s="888"/>
      <c r="AE157" s="889"/>
      <c r="AF157" s="887"/>
      <c r="AG157" s="888"/>
      <c r="AH157" s="888"/>
      <c r="AI157" s="888"/>
      <c r="AJ157" s="888"/>
      <c r="AK157" s="888"/>
      <c r="AL157" s="888"/>
      <c r="AM157" s="888"/>
      <c r="AN157" s="888"/>
      <c r="AO157" s="889"/>
      <c r="AP157" s="887"/>
      <c r="AQ157" s="888"/>
      <c r="AR157" s="888"/>
      <c r="AS157" s="888"/>
      <c r="AT157" s="888"/>
      <c r="AU157" s="888"/>
      <c r="AV157" s="888"/>
      <c r="AW157" s="888"/>
      <c r="AX157" s="888"/>
      <c r="AY157" s="889"/>
      <c r="AZ157" s="887"/>
      <c r="BA157" s="888"/>
      <c r="BB157" s="888"/>
      <c r="BC157" s="888"/>
      <c r="BD157" s="888"/>
      <c r="BE157" s="888"/>
      <c r="BF157" s="888"/>
      <c r="BG157" s="888"/>
      <c r="BH157" s="888"/>
      <c r="BI157" s="889"/>
      <c r="BJ157" s="887"/>
      <c r="BK157" s="888"/>
      <c r="BL157" s="888"/>
      <c r="BM157" s="888"/>
      <c r="BN157" s="888"/>
      <c r="BO157" s="888"/>
      <c r="BP157" s="888"/>
      <c r="BQ157" s="888"/>
      <c r="BR157" s="888"/>
      <c r="BS157" s="889"/>
      <c r="BT157" s="887"/>
      <c r="BU157" s="888"/>
      <c r="BV157" s="888"/>
      <c r="BW157" s="888"/>
      <c r="BX157" s="888"/>
      <c r="BY157" s="888"/>
      <c r="BZ157" s="888"/>
      <c r="CA157" s="888"/>
      <c r="CB157" s="888"/>
      <c r="CC157" s="889"/>
      <c r="CD157" s="887"/>
      <c r="CE157" s="888"/>
      <c r="CF157" s="888"/>
      <c r="CG157" s="888"/>
      <c r="CH157" s="888"/>
      <c r="CI157" s="888"/>
      <c r="CJ157" s="888"/>
      <c r="CK157" s="888"/>
      <c r="CL157" s="888"/>
      <c r="CM157" s="889"/>
      <c r="CN157" s="887"/>
      <c r="CO157" s="888"/>
      <c r="CP157" s="888"/>
      <c r="CQ157" s="888"/>
      <c r="CR157" s="888"/>
      <c r="CS157" s="888"/>
      <c r="CT157" s="888"/>
      <c r="CU157" s="888"/>
      <c r="CV157" s="888"/>
      <c r="CW157" s="889"/>
      <c r="CX157" s="887"/>
      <c r="CY157" s="888"/>
      <c r="CZ157" s="888"/>
      <c r="DA157" s="888"/>
      <c r="DB157" s="888"/>
      <c r="DC157" s="888"/>
      <c r="DD157" s="888"/>
      <c r="DE157" s="888"/>
      <c r="DF157" s="888"/>
      <c r="DG157" s="889"/>
      <c r="DH157" s="887"/>
      <c r="DI157" s="888"/>
      <c r="DJ157" s="888"/>
      <c r="DK157" s="888"/>
      <c r="DL157" s="888"/>
      <c r="DM157" s="888"/>
      <c r="DN157" s="888"/>
      <c r="DO157" s="888"/>
      <c r="DP157" s="888"/>
      <c r="DQ157" s="889"/>
      <c r="DR157" s="887"/>
      <c r="DS157" s="888"/>
      <c r="DT157" s="888"/>
      <c r="DU157" s="888"/>
      <c r="DV157" s="888"/>
      <c r="DW157" s="888"/>
      <c r="DX157" s="888"/>
      <c r="DY157" s="888"/>
      <c r="DZ157" s="888"/>
      <c r="EA157" s="889"/>
      <c r="EB157" s="887"/>
      <c r="EC157" s="888"/>
      <c r="ED157" s="888"/>
      <c r="EE157" s="888"/>
      <c r="EF157" s="888"/>
      <c r="EG157" s="888"/>
      <c r="EH157" s="888"/>
      <c r="EI157" s="888"/>
      <c r="EJ157" s="888"/>
      <c r="EK157" s="889"/>
    </row>
    <row r="158" spans="1:141" s="139" customFormat="1" ht="20.25">
      <c r="A158" s="359">
        <f>Summary!A158</f>
        <v>0</v>
      </c>
      <c r="B158" s="378">
        <f>Summary!B158</f>
        <v>0</v>
      </c>
      <c r="C158" s="379" t="str">
        <f>Summary!C158</f>
        <v>4.7.3.2</v>
      </c>
      <c r="D158" s="380">
        <f>Summary!D158</f>
        <v>0</v>
      </c>
      <c r="E158" s="381">
        <f>Summary!E158</f>
        <v>0</v>
      </c>
      <c r="F158" s="382" t="str">
        <f>Summary!F158</f>
        <v>Check camera functionality</v>
      </c>
      <c r="G158" s="375">
        <f>Summary!G158</f>
        <v>0</v>
      </c>
      <c r="H158" s="540">
        <f t="shared" si="80"/>
        <v>0</v>
      </c>
      <c r="I158" s="541">
        <f t="shared" si="81"/>
        <v>0</v>
      </c>
      <c r="J158" s="541">
        <f t="shared" si="82"/>
        <v>0</v>
      </c>
      <c r="K158" s="541">
        <f t="shared" si="83"/>
        <v>0</v>
      </c>
      <c r="L158" s="541">
        <f t="shared" si="84"/>
        <v>0</v>
      </c>
      <c r="M158" s="541">
        <f t="shared" si="85"/>
        <v>0</v>
      </c>
      <c r="N158" s="541">
        <f t="shared" si="86"/>
        <v>0</v>
      </c>
      <c r="O158" s="541">
        <f t="shared" si="87"/>
        <v>0</v>
      </c>
      <c r="P158" s="541">
        <f t="shared" si="88"/>
        <v>0</v>
      </c>
      <c r="Q158" s="541">
        <f t="shared" si="89"/>
        <v>0</v>
      </c>
      <c r="R158" s="541">
        <f t="shared" si="90"/>
        <v>0</v>
      </c>
      <c r="S158" s="541">
        <f t="shared" si="91"/>
        <v>0</v>
      </c>
      <c r="T158" s="542">
        <f t="shared" si="92"/>
        <v>0</v>
      </c>
      <c r="U158" s="531"/>
      <c r="V158" s="887"/>
      <c r="W158" s="888"/>
      <c r="X158" s="888"/>
      <c r="Y158" s="888"/>
      <c r="Z158" s="888"/>
      <c r="AA158" s="888"/>
      <c r="AB158" s="888"/>
      <c r="AC158" s="888"/>
      <c r="AD158" s="888"/>
      <c r="AE158" s="889"/>
      <c r="AF158" s="887"/>
      <c r="AG158" s="888"/>
      <c r="AH158" s="888"/>
      <c r="AI158" s="888"/>
      <c r="AJ158" s="888"/>
      <c r="AK158" s="888"/>
      <c r="AL158" s="888"/>
      <c r="AM158" s="888"/>
      <c r="AN158" s="888"/>
      <c r="AO158" s="889"/>
      <c r="AP158" s="887"/>
      <c r="AQ158" s="888"/>
      <c r="AR158" s="888"/>
      <c r="AS158" s="888"/>
      <c r="AT158" s="888"/>
      <c r="AU158" s="888"/>
      <c r="AV158" s="888"/>
      <c r="AW158" s="888"/>
      <c r="AX158" s="888"/>
      <c r="AY158" s="889"/>
      <c r="AZ158" s="887"/>
      <c r="BA158" s="888"/>
      <c r="BB158" s="888"/>
      <c r="BC158" s="888"/>
      <c r="BD158" s="888"/>
      <c r="BE158" s="888"/>
      <c r="BF158" s="888"/>
      <c r="BG158" s="888"/>
      <c r="BH158" s="888"/>
      <c r="BI158" s="889"/>
      <c r="BJ158" s="887"/>
      <c r="BK158" s="888"/>
      <c r="BL158" s="888"/>
      <c r="BM158" s="888"/>
      <c r="BN158" s="888"/>
      <c r="BO158" s="888"/>
      <c r="BP158" s="888"/>
      <c r="BQ158" s="888"/>
      <c r="BR158" s="888"/>
      <c r="BS158" s="889"/>
      <c r="BT158" s="887"/>
      <c r="BU158" s="888"/>
      <c r="BV158" s="888"/>
      <c r="BW158" s="888"/>
      <c r="BX158" s="888"/>
      <c r="BY158" s="888"/>
      <c r="BZ158" s="888"/>
      <c r="CA158" s="888"/>
      <c r="CB158" s="888"/>
      <c r="CC158" s="889"/>
      <c r="CD158" s="887"/>
      <c r="CE158" s="888"/>
      <c r="CF158" s="888"/>
      <c r="CG158" s="888"/>
      <c r="CH158" s="888"/>
      <c r="CI158" s="888"/>
      <c r="CJ158" s="888"/>
      <c r="CK158" s="888"/>
      <c r="CL158" s="888"/>
      <c r="CM158" s="889"/>
      <c r="CN158" s="887"/>
      <c r="CO158" s="888"/>
      <c r="CP158" s="888"/>
      <c r="CQ158" s="888"/>
      <c r="CR158" s="888"/>
      <c r="CS158" s="888"/>
      <c r="CT158" s="888"/>
      <c r="CU158" s="888"/>
      <c r="CV158" s="888"/>
      <c r="CW158" s="889"/>
      <c r="CX158" s="887"/>
      <c r="CY158" s="888"/>
      <c r="CZ158" s="888"/>
      <c r="DA158" s="888"/>
      <c r="DB158" s="888"/>
      <c r="DC158" s="888"/>
      <c r="DD158" s="888"/>
      <c r="DE158" s="888"/>
      <c r="DF158" s="888"/>
      <c r="DG158" s="889"/>
      <c r="DH158" s="887"/>
      <c r="DI158" s="888"/>
      <c r="DJ158" s="888"/>
      <c r="DK158" s="888"/>
      <c r="DL158" s="888"/>
      <c r="DM158" s="888"/>
      <c r="DN158" s="888"/>
      <c r="DO158" s="888"/>
      <c r="DP158" s="888"/>
      <c r="DQ158" s="889"/>
      <c r="DR158" s="887"/>
      <c r="DS158" s="888"/>
      <c r="DT158" s="888"/>
      <c r="DU158" s="888"/>
      <c r="DV158" s="888"/>
      <c r="DW158" s="888"/>
      <c r="DX158" s="888"/>
      <c r="DY158" s="888"/>
      <c r="DZ158" s="888"/>
      <c r="EA158" s="889"/>
      <c r="EB158" s="887"/>
      <c r="EC158" s="888"/>
      <c r="ED158" s="888"/>
      <c r="EE158" s="888"/>
      <c r="EF158" s="888"/>
      <c r="EG158" s="888"/>
      <c r="EH158" s="888"/>
      <c r="EI158" s="888"/>
      <c r="EJ158" s="888"/>
      <c r="EK158" s="889"/>
    </row>
    <row r="159" spans="1:141" s="139" customFormat="1" ht="20.25">
      <c r="A159" s="359">
        <f>Summary!A159</f>
        <v>0</v>
      </c>
      <c r="B159" s="378">
        <f>Summary!B159</f>
        <v>0</v>
      </c>
      <c r="C159" s="379" t="str">
        <f>Summary!C159</f>
        <v>4.7.3.3</v>
      </c>
      <c r="D159" s="380">
        <f>Summary!D159</f>
        <v>0</v>
      </c>
      <c r="E159" s="381">
        <f>Summary!E159</f>
        <v>0</v>
      </c>
      <c r="F159" s="382" t="str">
        <f>Summary!F159</f>
        <v>Check data and power supply cables</v>
      </c>
      <c r="G159" s="375">
        <f>Summary!G159</f>
        <v>0</v>
      </c>
      <c r="H159" s="540">
        <f t="shared" si="80"/>
        <v>0</v>
      </c>
      <c r="I159" s="541">
        <f t="shared" si="81"/>
        <v>0</v>
      </c>
      <c r="J159" s="541">
        <f t="shared" si="82"/>
        <v>0</v>
      </c>
      <c r="K159" s="541">
        <f t="shared" si="83"/>
        <v>0</v>
      </c>
      <c r="L159" s="541">
        <f t="shared" si="84"/>
        <v>0</v>
      </c>
      <c r="M159" s="541">
        <f t="shared" si="85"/>
        <v>0</v>
      </c>
      <c r="N159" s="541">
        <f t="shared" si="86"/>
        <v>0</v>
      </c>
      <c r="O159" s="541">
        <f t="shared" si="87"/>
        <v>0</v>
      </c>
      <c r="P159" s="541">
        <f t="shared" si="88"/>
        <v>0</v>
      </c>
      <c r="Q159" s="541">
        <f t="shared" si="89"/>
        <v>0</v>
      </c>
      <c r="R159" s="541">
        <f t="shared" si="90"/>
        <v>0</v>
      </c>
      <c r="S159" s="541">
        <f t="shared" si="91"/>
        <v>0</v>
      </c>
      <c r="T159" s="542">
        <f t="shared" si="92"/>
        <v>0</v>
      </c>
      <c r="U159" s="531"/>
      <c r="V159" s="887"/>
      <c r="W159" s="888"/>
      <c r="X159" s="888"/>
      <c r="Y159" s="888"/>
      <c r="Z159" s="888"/>
      <c r="AA159" s="888"/>
      <c r="AB159" s="888"/>
      <c r="AC159" s="888"/>
      <c r="AD159" s="888"/>
      <c r="AE159" s="889"/>
      <c r="AF159" s="887"/>
      <c r="AG159" s="888"/>
      <c r="AH159" s="888"/>
      <c r="AI159" s="888"/>
      <c r="AJ159" s="888"/>
      <c r="AK159" s="888"/>
      <c r="AL159" s="888"/>
      <c r="AM159" s="888"/>
      <c r="AN159" s="888"/>
      <c r="AO159" s="889"/>
      <c r="AP159" s="887"/>
      <c r="AQ159" s="888"/>
      <c r="AR159" s="888"/>
      <c r="AS159" s="888"/>
      <c r="AT159" s="888"/>
      <c r="AU159" s="888"/>
      <c r="AV159" s="888"/>
      <c r="AW159" s="888"/>
      <c r="AX159" s="888"/>
      <c r="AY159" s="889"/>
      <c r="AZ159" s="887"/>
      <c r="BA159" s="888"/>
      <c r="BB159" s="888"/>
      <c r="BC159" s="888"/>
      <c r="BD159" s="888"/>
      <c r="BE159" s="888"/>
      <c r="BF159" s="888"/>
      <c r="BG159" s="888"/>
      <c r="BH159" s="888"/>
      <c r="BI159" s="889"/>
      <c r="BJ159" s="887"/>
      <c r="BK159" s="888"/>
      <c r="BL159" s="888"/>
      <c r="BM159" s="888"/>
      <c r="BN159" s="888"/>
      <c r="BO159" s="888"/>
      <c r="BP159" s="888"/>
      <c r="BQ159" s="888"/>
      <c r="BR159" s="888"/>
      <c r="BS159" s="889"/>
      <c r="BT159" s="887"/>
      <c r="BU159" s="888"/>
      <c r="BV159" s="888"/>
      <c r="BW159" s="888"/>
      <c r="BX159" s="888"/>
      <c r="BY159" s="888"/>
      <c r="BZ159" s="888"/>
      <c r="CA159" s="888"/>
      <c r="CB159" s="888"/>
      <c r="CC159" s="889"/>
      <c r="CD159" s="887"/>
      <c r="CE159" s="888"/>
      <c r="CF159" s="888"/>
      <c r="CG159" s="888"/>
      <c r="CH159" s="888"/>
      <c r="CI159" s="888"/>
      <c r="CJ159" s="888"/>
      <c r="CK159" s="888"/>
      <c r="CL159" s="888"/>
      <c r="CM159" s="889"/>
      <c r="CN159" s="887"/>
      <c r="CO159" s="888"/>
      <c r="CP159" s="888"/>
      <c r="CQ159" s="888"/>
      <c r="CR159" s="888"/>
      <c r="CS159" s="888"/>
      <c r="CT159" s="888"/>
      <c r="CU159" s="888"/>
      <c r="CV159" s="888"/>
      <c r="CW159" s="889"/>
      <c r="CX159" s="887"/>
      <c r="CY159" s="888"/>
      <c r="CZ159" s="888"/>
      <c r="DA159" s="888"/>
      <c r="DB159" s="888"/>
      <c r="DC159" s="888"/>
      <c r="DD159" s="888"/>
      <c r="DE159" s="888"/>
      <c r="DF159" s="888"/>
      <c r="DG159" s="889"/>
      <c r="DH159" s="887"/>
      <c r="DI159" s="888"/>
      <c r="DJ159" s="888"/>
      <c r="DK159" s="888"/>
      <c r="DL159" s="888"/>
      <c r="DM159" s="888"/>
      <c r="DN159" s="888"/>
      <c r="DO159" s="888"/>
      <c r="DP159" s="888"/>
      <c r="DQ159" s="889"/>
      <c r="DR159" s="887"/>
      <c r="DS159" s="888"/>
      <c r="DT159" s="888"/>
      <c r="DU159" s="888"/>
      <c r="DV159" s="888"/>
      <c r="DW159" s="888"/>
      <c r="DX159" s="888"/>
      <c r="DY159" s="888"/>
      <c r="DZ159" s="888"/>
      <c r="EA159" s="889"/>
      <c r="EB159" s="887"/>
      <c r="EC159" s="888"/>
      <c r="ED159" s="888"/>
      <c r="EE159" s="888"/>
      <c r="EF159" s="888"/>
      <c r="EG159" s="888"/>
      <c r="EH159" s="888"/>
      <c r="EI159" s="888"/>
      <c r="EJ159" s="888"/>
      <c r="EK159" s="889"/>
    </row>
    <row r="160" spans="1:141" s="139" customFormat="1" ht="36">
      <c r="A160" s="802" t="str">
        <f>Summary!A160</f>
        <v>18.12.1</v>
      </c>
      <c r="B160" s="815">
        <f>Summary!B160</f>
        <v>4.8</v>
      </c>
      <c r="C160" s="813">
        <f>Summary!C160</f>
        <v>0</v>
      </c>
      <c r="D160" s="816" t="str">
        <f>Summary!D160</f>
        <v>3000 - Landscape and ecology</v>
      </c>
      <c r="E160" s="796">
        <f>Summary!E160</f>
        <v>0</v>
      </c>
      <c r="F160" s="796">
        <f>Summary!F160</f>
        <v>0</v>
      </c>
      <c r="G160" s="787">
        <f>Summary!G160</f>
        <v>0</v>
      </c>
      <c r="H160" s="299"/>
      <c r="I160" s="300"/>
      <c r="J160" s="300"/>
      <c r="K160" s="300"/>
      <c r="L160" s="300"/>
      <c r="M160" s="300"/>
      <c r="N160" s="300"/>
      <c r="O160" s="300"/>
      <c r="P160" s="300"/>
      <c r="Q160" s="300"/>
      <c r="R160" s="300"/>
      <c r="S160" s="300"/>
      <c r="T160" s="797"/>
      <c r="U160" s="531"/>
      <c r="V160" s="299"/>
      <c r="W160" s="300"/>
      <c r="X160" s="300"/>
      <c r="Y160" s="300"/>
      <c r="Z160" s="300"/>
      <c r="AA160" s="300"/>
      <c r="AB160" s="300"/>
      <c r="AC160" s="300"/>
      <c r="AD160" s="300"/>
      <c r="AE160" s="817"/>
      <c r="AF160" s="299"/>
      <c r="AG160" s="300"/>
      <c r="AH160" s="300"/>
      <c r="AI160" s="300"/>
      <c r="AJ160" s="300"/>
      <c r="AK160" s="300"/>
      <c r="AL160" s="300"/>
      <c r="AM160" s="300"/>
      <c r="AN160" s="300"/>
      <c r="AO160" s="817"/>
      <c r="AP160" s="299"/>
      <c r="AQ160" s="300"/>
      <c r="AR160" s="300"/>
      <c r="AS160" s="300"/>
      <c r="AT160" s="300"/>
      <c r="AU160" s="300"/>
      <c r="AV160" s="300"/>
      <c r="AW160" s="300"/>
      <c r="AX160" s="300"/>
      <c r="AY160" s="817"/>
      <c r="AZ160" s="299"/>
      <c r="BA160" s="300"/>
      <c r="BB160" s="300"/>
      <c r="BC160" s="300"/>
      <c r="BD160" s="300"/>
      <c r="BE160" s="300"/>
      <c r="BF160" s="300"/>
      <c r="BG160" s="300"/>
      <c r="BH160" s="300"/>
      <c r="BI160" s="817"/>
      <c r="BJ160" s="299"/>
      <c r="BK160" s="300"/>
      <c r="BL160" s="300"/>
      <c r="BM160" s="300"/>
      <c r="BN160" s="300"/>
      <c r="BO160" s="300"/>
      <c r="BP160" s="300"/>
      <c r="BQ160" s="300"/>
      <c r="BR160" s="300"/>
      <c r="BS160" s="817"/>
      <c r="BT160" s="299"/>
      <c r="BU160" s="300"/>
      <c r="BV160" s="300"/>
      <c r="BW160" s="300"/>
      <c r="BX160" s="300"/>
      <c r="BY160" s="300"/>
      <c r="BZ160" s="300"/>
      <c r="CA160" s="300"/>
      <c r="CB160" s="300"/>
      <c r="CC160" s="817"/>
      <c r="CD160" s="299"/>
      <c r="CE160" s="300"/>
      <c r="CF160" s="300"/>
      <c r="CG160" s="300"/>
      <c r="CH160" s="300"/>
      <c r="CI160" s="300"/>
      <c r="CJ160" s="300"/>
      <c r="CK160" s="300"/>
      <c r="CL160" s="300"/>
      <c r="CM160" s="817"/>
      <c r="CN160" s="299"/>
      <c r="CO160" s="300"/>
      <c r="CP160" s="300"/>
      <c r="CQ160" s="300"/>
      <c r="CR160" s="300"/>
      <c r="CS160" s="300"/>
      <c r="CT160" s="300"/>
      <c r="CU160" s="300"/>
      <c r="CV160" s="300"/>
      <c r="CW160" s="817"/>
      <c r="CX160" s="299"/>
      <c r="CY160" s="300"/>
      <c r="CZ160" s="300"/>
      <c r="DA160" s="300"/>
      <c r="DB160" s="300"/>
      <c r="DC160" s="300"/>
      <c r="DD160" s="300"/>
      <c r="DE160" s="300"/>
      <c r="DF160" s="300"/>
      <c r="DG160" s="817"/>
      <c r="DH160" s="299"/>
      <c r="DI160" s="300"/>
      <c r="DJ160" s="300"/>
      <c r="DK160" s="300"/>
      <c r="DL160" s="300"/>
      <c r="DM160" s="300"/>
      <c r="DN160" s="300"/>
      <c r="DO160" s="300"/>
      <c r="DP160" s="300"/>
      <c r="DQ160" s="817"/>
      <c r="DR160" s="299"/>
      <c r="DS160" s="300"/>
      <c r="DT160" s="300"/>
      <c r="DU160" s="300"/>
      <c r="DV160" s="300"/>
      <c r="DW160" s="300"/>
      <c r="DX160" s="300"/>
      <c r="DY160" s="300"/>
      <c r="DZ160" s="300"/>
      <c r="EA160" s="817"/>
      <c r="EB160" s="299"/>
      <c r="EC160" s="300"/>
      <c r="ED160" s="300"/>
      <c r="EE160" s="300"/>
      <c r="EF160" s="300"/>
      <c r="EG160" s="300"/>
      <c r="EH160" s="300"/>
      <c r="EI160" s="300"/>
      <c r="EJ160" s="300"/>
      <c r="EK160" s="817"/>
    </row>
    <row r="161" spans="1:141" ht="72">
      <c r="A161" s="359">
        <f>Summary!A161</f>
        <v>0</v>
      </c>
      <c r="B161" s="378">
        <f>Summary!B161</f>
        <v>0</v>
      </c>
      <c r="C161" s="379" t="str">
        <f>Summary!C161</f>
        <v>4.8.1</v>
      </c>
      <c r="D161" s="380" t="str">
        <f>Summary!D161</f>
        <v>3000 - Landscape and ecology</v>
      </c>
      <c r="E161" s="381" t="str">
        <f>Summary!E161</f>
        <v>Hedgerows (General)</v>
      </c>
      <c r="F161" s="382" t="str">
        <f>Summary!F161</f>
        <v>Trim hedgerows, maintain and preserve clear carriageway width, sight lines and stopping distance, including junctions, access points, curves and bends</v>
      </c>
      <c r="G161" s="375">
        <f>Summary!G161</f>
        <v>0</v>
      </c>
      <c r="H161" s="540">
        <f t="shared" si="54"/>
        <v>0</v>
      </c>
      <c r="I161" s="541">
        <f t="shared" si="55"/>
        <v>0</v>
      </c>
      <c r="J161" s="541">
        <f t="shared" si="56"/>
        <v>0</v>
      </c>
      <c r="K161" s="541">
        <f t="shared" si="57"/>
        <v>0</v>
      </c>
      <c r="L161" s="541">
        <f t="shared" si="58"/>
        <v>0</v>
      </c>
      <c r="M161" s="541">
        <f t="shared" si="59"/>
        <v>0</v>
      </c>
      <c r="N161" s="541">
        <f t="shared" si="60"/>
        <v>0</v>
      </c>
      <c r="O161" s="541">
        <f t="shared" si="61"/>
        <v>0</v>
      </c>
      <c r="P161" s="541">
        <f t="shared" si="62"/>
        <v>0</v>
      </c>
      <c r="Q161" s="541">
        <f t="shared" si="63"/>
        <v>0</v>
      </c>
      <c r="R161" s="541">
        <f t="shared" si="64"/>
        <v>0</v>
      </c>
      <c r="S161" s="541">
        <f t="shared" si="65"/>
        <v>0</v>
      </c>
      <c r="T161" s="542">
        <f t="shared" si="66"/>
        <v>0</v>
      </c>
      <c r="U161" s="531"/>
      <c r="V161" s="543"/>
      <c r="W161" s="544"/>
      <c r="X161" s="544"/>
      <c r="Y161" s="544"/>
      <c r="Z161" s="544"/>
      <c r="AA161" s="544"/>
      <c r="AB161" s="544"/>
      <c r="AC161" s="544"/>
      <c r="AD161" s="544"/>
      <c r="AE161" s="657"/>
      <c r="AF161" s="543"/>
      <c r="AG161" s="544"/>
      <c r="AH161" s="544"/>
      <c r="AI161" s="544"/>
      <c r="AJ161" s="544"/>
      <c r="AK161" s="544"/>
      <c r="AL161" s="544"/>
      <c r="AM161" s="544"/>
      <c r="AN161" s="544"/>
      <c r="AO161" s="657"/>
      <c r="AP161" s="543"/>
      <c r="AQ161" s="544"/>
      <c r="AR161" s="544"/>
      <c r="AS161" s="544"/>
      <c r="AT161" s="544"/>
      <c r="AU161" s="544"/>
      <c r="AV161" s="544"/>
      <c r="AW161" s="544"/>
      <c r="AX161" s="544"/>
      <c r="AY161" s="657"/>
      <c r="AZ161" s="543"/>
      <c r="BA161" s="544"/>
      <c r="BB161" s="544"/>
      <c r="BC161" s="544"/>
      <c r="BD161" s="544"/>
      <c r="BE161" s="544"/>
      <c r="BF161" s="544"/>
      <c r="BG161" s="544"/>
      <c r="BH161" s="544"/>
      <c r="BI161" s="657"/>
      <c r="BJ161" s="543"/>
      <c r="BK161" s="544"/>
      <c r="BL161" s="544"/>
      <c r="BM161" s="544"/>
      <c r="BN161" s="544"/>
      <c r="BO161" s="544"/>
      <c r="BP161" s="544"/>
      <c r="BQ161" s="544"/>
      <c r="BR161" s="544"/>
      <c r="BS161" s="657"/>
      <c r="BT161" s="543"/>
      <c r="BU161" s="544"/>
      <c r="BV161" s="544"/>
      <c r="BW161" s="544"/>
      <c r="BX161" s="544"/>
      <c r="BY161" s="544"/>
      <c r="BZ161" s="544"/>
      <c r="CA161" s="544"/>
      <c r="CB161" s="544"/>
      <c r="CC161" s="657"/>
      <c r="CD161" s="543"/>
      <c r="CE161" s="544"/>
      <c r="CF161" s="544"/>
      <c r="CG161" s="544"/>
      <c r="CH161" s="544"/>
      <c r="CI161" s="544"/>
      <c r="CJ161" s="544"/>
      <c r="CK161" s="544"/>
      <c r="CL161" s="544"/>
      <c r="CM161" s="657"/>
      <c r="CN161" s="543"/>
      <c r="CO161" s="544"/>
      <c r="CP161" s="544"/>
      <c r="CQ161" s="544"/>
      <c r="CR161" s="544"/>
      <c r="CS161" s="544"/>
      <c r="CT161" s="544"/>
      <c r="CU161" s="544"/>
      <c r="CV161" s="544"/>
      <c r="CW161" s="657"/>
      <c r="CX161" s="543"/>
      <c r="CY161" s="544"/>
      <c r="CZ161" s="544"/>
      <c r="DA161" s="544"/>
      <c r="DB161" s="544"/>
      <c r="DC161" s="544"/>
      <c r="DD161" s="544"/>
      <c r="DE161" s="544"/>
      <c r="DF161" s="544"/>
      <c r="DG161" s="657"/>
      <c r="DH161" s="543"/>
      <c r="DI161" s="544"/>
      <c r="DJ161" s="544"/>
      <c r="DK161" s="544"/>
      <c r="DL161" s="544"/>
      <c r="DM161" s="544"/>
      <c r="DN161" s="544"/>
      <c r="DO161" s="544"/>
      <c r="DP161" s="544"/>
      <c r="DQ161" s="657"/>
      <c r="DR161" s="543"/>
      <c r="DS161" s="544"/>
      <c r="DT161" s="544"/>
      <c r="DU161" s="544"/>
      <c r="DV161" s="544"/>
      <c r="DW161" s="544"/>
      <c r="DX161" s="544"/>
      <c r="DY161" s="544"/>
      <c r="DZ161" s="544"/>
      <c r="EA161" s="657"/>
      <c r="EB161" s="543"/>
      <c r="EC161" s="544"/>
      <c r="ED161" s="544"/>
      <c r="EE161" s="544"/>
      <c r="EF161" s="544"/>
      <c r="EG161" s="544"/>
      <c r="EH161" s="544"/>
      <c r="EI161" s="544"/>
      <c r="EJ161" s="544"/>
      <c r="EK161" s="657"/>
    </row>
    <row r="162" spans="1:141" ht="36">
      <c r="A162" s="359">
        <f>Summary!A162</f>
        <v>0</v>
      </c>
      <c r="B162" s="378">
        <f>Summary!B162</f>
        <v>0</v>
      </c>
      <c r="C162" s="379" t="str">
        <f>Summary!C162</f>
        <v>4.8.2</v>
      </c>
      <c r="D162" s="380" t="str">
        <f>Summary!D162</f>
        <v>3000 - Landscape and ecology</v>
      </c>
      <c r="E162" s="381" t="str">
        <f>Summary!E162</f>
        <v>Woodland</v>
      </c>
      <c r="F162" s="382" t="str">
        <f>Summary!F162</f>
        <v>Thin/ coppice</v>
      </c>
      <c r="G162" s="375">
        <f>Summary!G162</f>
        <v>0</v>
      </c>
      <c r="H162" s="540">
        <f t="shared" si="54"/>
        <v>0</v>
      </c>
      <c r="I162" s="541">
        <f t="shared" si="55"/>
        <v>0</v>
      </c>
      <c r="J162" s="541">
        <f t="shared" si="56"/>
        <v>0</v>
      </c>
      <c r="K162" s="541">
        <f t="shared" si="57"/>
        <v>0</v>
      </c>
      <c r="L162" s="541">
        <f t="shared" si="58"/>
        <v>0</v>
      </c>
      <c r="M162" s="541">
        <f t="shared" si="59"/>
        <v>0</v>
      </c>
      <c r="N162" s="541">
        <f t="shared" si="60"/>
        <v>0</v>
      </c>
      <c r="O162" s="541">
        <f t="shared" si="61"/>
        <v>0</v>
      </c>
      <c r="P162" s="541">
        <f t="shared" si="62"/>
        <v>0</v>
      </c>
      <c r="Q162" s="541">
        <f t="shared" si="63"/>
        <v>0</v>
      </c>
      <c r="R162" s="541">
        <f t="shared" si="64"/>
        <v>0</v>
      </c>
      <c r="S162" s="541">
        <f t="shared" si="65"/>
        <v>0</v>
      </c>
      <c r="T162" s="542">
        <f t="shared" si="66"/>
        <v>0</v>
      </c>
      <c r="U162" s="531"/>
      <c r="V162" s="543"/>
      <c r="W162" s="544"/>
      <c r="X162" s="544"/>
      <c r="Y162" s="544"/>
      <c r="Z162" s="544"/>
      <c r="AA162" s="544"/>
      <c r="AB162" s="544"/>
      <c r="AC162" s="544"/>
      <c r="AD162" s="544"/>
      <c r="AE162" s="657"/>
      <c r="AF162" s="543"/>
      <c r="AG162" s="544"/>
      <c r="AH162" s="544"/>
      <c r="AI162" s="544"/>
      <c r="AJ162" s="544"/>
      <c r="AK162" s="544"/>
      <c r="AL162" s="544"/>
      <c r="AM162" s="544"/>
      <c r="AN162" s="544"/>
      <c r="AO162" s="657"/>
      <c r="AP162" s="543"/>
      <c r="AQ162" s="544"/>
      <c r="AR162" s="544"/>
      <c r="AS162" s="544"/>
      <c r="AT162" s="544"/>
      <c r="AU162" s="544"/>
      <c r="AV162" s="544"/>
      <c r="AW162" s="544"/>
      <c r="AX162" s="544"/>
      <c r="AY162" s="657"/>
      <c r="AZ162" s="543"/>
      <c r="BA162" s="544"/>
      <c r="BB162" s="544"/>
      <c r="BC162" s="544"/>
      <c r="BD162" s="544"/>
      <c r="BE162" s="544"/>
      <c r="BF162" s="544"/>
      <c r="BG162" s="544"/>
      <c r="BH162" s="544"/>
      <c r="BI162" s="657"/>
      <c r="BJ162" s="543"/>
      <c r="BK162" s="544"/>
      <c r="BL162" s="544"/>
      <c r="BM162" s="544"/>
      <c r="BN162" s="544"/>
      <c r="BO162" s="544"/>
      <c r="BP162" s="544"/>
      <c r="BQ162" s="544"/>
      <c r="BR162" s="544"/>
      <c r="BS162" s="657"/>
      <c r="BT162" s="543"/>
      <c r="BU162" s="544"/>
      <c r="BV162" s="544"/>
      <c r="BW162" s="544"/>
      <c r="BX162" s="544"/>
      <c r="BY162" s="544"/>
      <c r="BZ162" s="544"/>
      <c r="CA162" s="544"/>
      <c r="CB162" s="544"/>
      <c r="CC162" s="657"/>
      <c r="CD162" s="543"/>
      <c r="CE162" s="544"/>
      <c r="CF162" s="544"/>
      <c r="CG162" s="544"/>
      <c r="CH162" s="544"/>
      <c r="CI162" s="544"/>
      <c r="CJ162" s="544"/>
      <c r="CK162" s="544"/>
      <c r="CL162" s="544"/>
      <c r="CM162" s="657"/>
      <c r="CN162" s="543"/>
      <c r="CO162" s="544"/>
      <c r="CP162" s="544"/>
      <c r="CQ162" s="544"/>
      <c r="CR162" s="544"/>
      <c r="CS162" s="544"/>
      <c r="CT162" s="544"/>
      <c r="CU162" s="544"/>
      <c r="CV162" s="544"/>
      <c r="CW162" s="657"/>
      <c r="CX162" s="543"/>
      <c r="CY162" s="544"/>
      <c r="CZ162" s="544"/>
      <c r="DA162" s="544"/>
      <c r="DB162" s="544"/>
      <c r="DC162" s="544"/>
      <c r="DD162" s="544"/>
      <c r="DE162" s="544"/>
      <c r="DF162" s="544"/>
      <c r="DG162" s="657"/>
      <c r="DH162" s="543"/>
      <c r="DI162" s="544"/>
      <c r="DJ162" s="544"/>
      <c r="DK162" s="544"/>
      <c r="DL162" s="544"/>
      <c r="DM162" s="544"/>
      <c r="DN162" s="544"/>
      <c r="DO162" s="544"/>
      <c r="DP162" s="544"/>
      <c r="DQ162" s="657"/>
      <c r="DR162" s="543"/>
      <c r="DS162" s="544"/>
      <c r="DT162" s="544"/>
      <c r="DU162" s="544"/>
      <c r="DV162" s="544"/>
      <c r="DW162" s="544"/>
      <c r="DX162" s="544"/>
      <c r="DY162" s="544"/>
      <c r="DZ162" s="544"/>
      <c r="EA162" s="657"/>
      <c r="EB162" s="543"/>
      <c r="EC162" s="544"/>
      <c r="ED162" s="544"/>
      <c r="EE162" s="544"/>
      <c r="EF162" s="544"/>
      <c r="EG162" s="544"/>
      <c r="EH162" s="544"/>
      <c r="EI162" s="544"/>
      <c r="EJ162" s="544"/>
      <c r="EK162" s="657"/>
    </row>
    <row r="163" spans="1:141" s="139" customFormat="1" ht="36">
      <c r="A163" s="802">
        <f>Summary!A163</f>
        <v>0</v>
      </c>
      <c r="B163" s="815">
        <f>Summary!B163</f>
        <v>0</v>
      </c>
      <c r="C163" s="813" t="str">
        <f>Summary!C163</f>
        <v>4.8.3</v>
      </c>
      <c r="D163" s="816" t="str">
        <f>Summary!D163</f>
        <v>3000 - Landscape and ecology</v>
      </c>
      <c r="E163" s="796" t="str">
        <f>Summary!E163</f>
        <v>Grass and vegetation</v>
      </c>
      <c r="F163" s="796">
        <f>Summary!F163</f>
        <v>0</v>
      </c>
      <c r="G163" s="787">
        <f>Summary!G163</f>
        <v>0</v>
      </c>
      <c r="H163" s="299"/>
      <c r="I163" s="300"/>
      <c r="J163" s="300"/>
      <c r="K163" s="300"/>
      <c r="L163" s="300"/>
      <c r="M163" s="300"/>
      <c r="N163" s="300"/>
      <c r="O163" s="300"/>
      <c r="P163" s="300"/>
      <c r="Q163" s="300"/>
      <c r="R163" s="300"/>
      <c r="S163" s="300"/>
      <c r="T163" s="797"/>
      <c r="U163" s="531"/>
      <c r="V163" s="299"/>
      <c r="W163" s="300"/>
      <c r="X163" s="300"/>
      <c r="Y163" s="300"/>
      <c r="Z163" s="300"/>
      <c r="AA163" s="300"/>
      <c r="AB163" s="300"/>
      <c r="AC163" s="300"/>
      <c r="AD163" s="300"/>
      <c r="AE163" s="817"/>
      <c r="AF163" s="299"/>
      <c r="AG163" s="300"/>
      <c r="AH163" s="300"/>
      <c r="AI163" s="300"/>
      <c r="AJ163" s="300"/>
      <c r="AK163" s="300"/>
      <c r="AL163" s="300"/>
      <c r="AM163" s="300"/>
      <c r="AN163" s="300"/>
      <c r="AO163" s="817"/>
      <c r="AP163" s="299"/>
      <c r="AQ163" s="300"/>
      <c r="AR163" s="300"/>
      <c r="AS163" s="300"/>
      <c r="AT163" s="300"/>
      <c r="AU163" s="300"/>
      <c r="AV163" s="300"/>
      <c r="AW163" s="300"/>
      <c r="AX163" s="300"/>
      <c r="AY163" s="817"/>
      <c r="AZ163" s="299"/>
      <c r="BA163" s="300"/>
      <c r="BB163" s="300"/>
      <c r="BC163" s="300"/>
      <c r="BD163" s="300"/>
      <c r="BE163" s="300"/>
      <c r="BF163" s="300"/>
      <c r="BG163" s="300"/>
      <c r="BH163" s="300"/>
      <c r="BI163" s="817"/>
      <c r="BJ163" s="299"/>
      <c r="BK163" s="300"/>
      <c r="BL163" s="300"/>
      <c r="BM163" s="300"/>
      <c r="BN163" s="300"/>
      <c r="BO163" s="300"/>
      <c r="BP163" s="300"/>
      <c r="BQ163" s="300"/>
      <c r="BR163" s="300"/>
      <c r="BS163" s="817"/>
      <c r="BT163" s="299"/>
      <c r="BU163" s="300"/>
      <c r="BV163" s="300"/>
      <c r="BW163" s="300"/>
      <c r="BX163" s="300"/>
      <c r="BY163" s="300"/>
      <c r="BZ163" s="300"/>
      <c r="CA163" s="300"/>
      <c r="CB163" s="300"/>
      <c r="CC163" s="817"/>
      <c r="CD163" s="299"/>
      <c r="CE163" s="300"/>
      <c r="CF163" s="300"/>
      <c r="CG163" s="300"/>
      <c r="CH163" s="300"/>
      <c r="CI163" s="300"/>
      <c r="CJ163" s="300"/>
      <c r="CK163" s="300"/>
      <c r="CL163" s="300"/>
      <c r="CM163" s="817"/>
      <c r="CN163" s="299"/>
      <c r="CO163" s="300"/>
      <c r="CP163" s="300"/>
      <c r="CQ163" s="300"/>
      <c r="CR163" s="300"/>
      <c r="CS163" s="300"/>
      <c r="CT163" s="300"/>
      <c r="CU163" s="300"/>
      <c r="CV163" s="300"/>
      <c r="CW163" s="817"/>
      <c r="CX163" s="299"/>
      <c r="CY163" s="300"/>
      <c r="CZ163" s="300"/>
      <c r="DA163" s="300"/>
      <c r="DB163" s="300"/>
      <c r="DC163" s="300"/>
      <c r="DD163" s="300"/>
      <c r="DE163" s="300"/>
      <c r="DF163" s="300"/>
      <c r="DG163" s="817"/>
      <c r="DH163" s="299"/>
      <c r="DI163" s="300"/>
      <c r="DJ163" s="300"/>
      <c r="DK163" s="300"/>
      <c r="DL163" s="300"/>
      <c r="DM163" s="300"/>
      <c r="DN163" s="300"/>
      <c r="DO163" s="300"/>
      <c r="DP163" s="300"/>
      <c r="DQ163" s="817"/>
      <c r="DR163" s="299"/>
      <c r="DS163" s="300"/>
      <c r="DT163" s="300"/>
      <c r="DU163" s="300"/>
      <c r="DV163" s="300"/>
      <c r="DW163" s="300"/>
      <c r="DX163" s="300"/>
      <c r="DY163" s="300"/>
      <c r="DZ163" s="300"/>
      <c r="EA163" s="817"/>
      <c r="EB163" s="299"/>
      <c r="EC163" s="300"/>
      <c r="ED163" s="300"/>
      <c r="EE163" s="300"/>
      <c r="EF163" s="300"/>
      <c r="EG163" s="300"/>
      <c r="EH163" s="300"/>
      <c r="EI163" s="300"/>
      <c r="EJ163" s="300"/>
      <c r="EK163" s="817"/>
    </row>
    <row r="164" spans="1:141" ht="54">
      <c r="A164" s="359">
        <f>Summary!A164</f>
        <v>0</v>
      </c>
      <c r="B164" s="378">
        <f>Summary!B164</f>
        <v>0</v>
      </c>
      <c r="C164" s="379" t="str">
        <f>Summary!C164</f>
        <v>4.8.3.1</v>
      </c>
      <c r="D164" s="380">
        <f>Summary!D164</f>
        <v>0</v>
      </c>
      <c r="E164" s="381">
        <f>Summary!E164</f>
        <v>0</v>
      </c>
      <c r="F164" s="382" t="str">
        <f>Summary!F164</f>
        <v>Maintain and preserve sight lines and stopping distance, including junctions, access points, curves, bends and central reserve.  </v>
      </c>
      <c r="G164" s="375">
        <f>Summary!G164</f>
        <v>0</v>
      </c>
      <c r="H164" s="540">
        <f t="shared" si="54"/>
        <v>0</v>
      </c>
      <c r="I164" s="541">
        <f t="shared" si="55"/>
        <v>0</v>
      </c>
      <c r="J164" s="541">
        <f t="shared" si="56"/>
        <v>0</v>
      </c>
      <c r="K164" s="541">
        <f t="shared" si="57"/>
        <v>0</v>
      </c>
      <c r="L164" s="541">
        <f t="shared" si="58"/>
        <v>0</v>
      </c>
      <c r="M164" s="541">
        <f t="shared" si="59"/>
        <v>0</v>
      </c>
      <c r="N164" s="541">
        <f t="shared" si="60"/>
        <v>0</v>
      </c>
      <c r="O164" s="541">
        <f t="shared" si="61"/>
        <v>0</v>
      </c>
      <c r="P164" s="541">
        <f t="shared" si="62"/>
        <v>0</v>
      </c>
      <c r="Q164" s="541">
        <f t="shared" si="63"/>
        <v>0</v>
      </c>
      <c r="R164" s="541">
        <f t="shared" si="64"/>
        <v>0</v>
      </c>
      <c r="S164" s="541">
        <f t="shared" si="65"/>
        <v>0</v>
      </c>
      <c r="T164" s="542">
        <f t="shared" si="66"/>
        <v>0</v>
      </c>
      <c r="U164" s="531"/>
      <c r="V164" s="543"/>
      <c r="W164" s="544"/>
      <c r="X164" s="544"/>
      <c r="Y164" s="544"/>
      <c r="Z164" s="544"/>
      <c r="AA164" s="544"/>
      <c r="AB164" s="544"/>
      <c r="AC164" s="544"/>
      <c r="AD164" s="544"/>
      <c r="AE164" s="657"/>
      <c r="AF164" s="543"/>
      <c r="AG164" s="544"/>
      <c r="AH164" s="544"/>
      <c r="AI164" s="544"/>
      <c r="AJ164" s="544"/>
      <c r="AK164" s="544"/>
      <c r="AL164" s="544"/>
      <c r="AM164" s="544"/>
      <c r="AN164" s="544"/>
      <c r="AO164" s="657"/>
      <c r="AP164" s="543"/>
      <c r="AQ164" s="544"/>
      <c r="AR164" s="544"/>
      <c r="AS164" s="544"/>
      <c r="AT164" s="544"/>
      <c r="AU164" s="544"/>
      <c r="AV164" s="544"/>
      <c r="AW164" s="544"/>
      <c r="AX164" s="544"/>
      <c r="AY164" s="657"/>
      <c r="AZ164" s="543"/>
      <c r="BA164" s="544"/>
      <c r="BB164" s="544"/>
      <c r="BC164" s="544"/>
      <c r="BD164" s="544"/>
      <c r="BE164" s="544"/>
      <c r="BF164" s="544"/>
      <c r="BG164" s="544"/>
      <c r="BH164" s="544"/>
      <c r="BI164" s="657"/>
      <c r="BJ164" s="543"/>
      <c r="BK164" s="544"/>
      <c r="BL164" s="544"/>
      <c r="BM164" s="544"/>
      <c r="BN164" s="544"/>
      <c r="BO164" s="544"/>
      <c r="BP164" s="544"/>
      <c r="BQ164" s="544"/>
      <c r="BR164" s="544"/>
      <c r="BS164" s="657"/>
      <c r="BT164" s="543"/>
      <c r="BU164" s="544"/>
      <c r="BV164" s="544"/>
      <c r="BW164" s="544"/>
      <c r="BX164" s="544"/>
      <c r="BY164" s="544"/>
      <c r="BZ164" s="544"/>
      <c r="CA164" s="544"/>
      <c r="CB164" s="544"/>
      <c r="CC164" s="657"/>
      <c r="CD164" s="543"/>
      <c r="CE164" s="544"/>
      <c r="CF164" s="544"/>
      <c r="CG164" s="544"/>
      <c r="CH164" s="544"/>
      <c r="CI164" s="544"/>
      <c r="CJ164" s="544"/>
      <c r="CK164" s="544"/>
      <c r="CL164" s="544"/>
      <c r="CM164" s="657"/>
      <c r="CN164" s="543"/>
      <c r="CO164" s="544"/>
      <c r="CP164" s="544"/>
      <c r="CQ164" s="544"/>
      <c r="CR164" s="544"/>
      <c r="CS164" s="544"/>
      <c r="CT164" s="544"/>
      <c r="CU164" s="544"/>
      <c r="CV164" s="544"/>
      <c r="CW164" s="657"/>
      <c r="CX164" s="543"/>
      <c r="CY164" s="544"/>
      <c r="CZ164" s="544"/>
      <c r="DA164" s="544"/>
      <c r="DB164" s="544"/>
      <c r="DC164" s="544"/>
      <c r="DD164" s="544"/>
      <c r="DE164" s="544"/>
      <c r="DF164" s="544"/>
      <c r="DG164" s="657"/>
      <c r="DH164" s="543"/>
      <c r="DI164" s="544"/>
      <c r="DJ164" s="544"/>
      <c r="DK164" s="544"/>
      <c r="DL164" s="544"/>
      <c r="DM164" s="544"/>
      <c r="DN164" s="544"/>
      <c r="DO164" s="544"/>
      <c r="DP164" s="544"/>
      <c r="DQ164" s="657"/>
      <c r="DR164" s="543"/>
      <c r="DS164" s="544"/>
      <c r="DT164" s="544"/>
      <c r="DU164" s="544"/>
      <c r="DV164" s="544"/>
      <c r="DW164" s="544"/>
      <c r="DX164" s="544"/>
      <c r="DY164" s="544"/>
      <c r="DZ164" s="544"/>
      <c r="EA164" s="657"/>
      <c r="EB164" s="543"/>
      <c r="EC164" s="544"/>
      <c r="ED164" s="544"/>
      <c r="EE164" s="544"/>
      <c r="EF164" s="544"/>
      <c r="EG164" s="544"/>
      <c r="EH164" s="544"/>
      <c r="EI164" s="544"/>
      <c r="EJ164" s="544"/>
      <c r="EK164" s="657"/>
    </row>
    <row r="165" spans="1:141" s="139" customFormat="1" ht="36">
      <c r="A165" s="359">
        <f>Summary!A165</f>
        <v>0</v>
      </c>
      <c r="B165" s="378">
        <f>Summary!B165</f>
        <v>0</v>
      </c>
      <c r="C165" s="379" t="str">
        <f>Summary!C165</f>
        <v>4.8.3.2</v>
      </c>
      <c r="D165" s="380">
        <f>Summary!D165</f>
        <v>0</v>
      </c>
      <c r="E165" s="381">
        <f>Summary!E165</f>
        <v>0</v>
      </c>
      <c r="F165" s="382" t="str">
        <f>Summary!F165</f>
        <v>Maintain and preserve CCTV camera operational visibility splays</v>
      </c>
      <c r="G165" s="375">
        <f>Summary!G165</f>
        <v>0</v>
      </c>
      <c r="H165" s="540">
        <f t="shared" si="54"/>
        <v>0</v>
      </c>
      <c r="I165" s="541">
        <f t="shared" si="55"/>
        <v>0</v>
      </c>
      <c r="J165" s="541">
        <f t="shared" si="56"/>
        <v>0</v>
      </c>
      <c r="K165" s="541">
        <f t="shared" si="57"/>
        <v>0</v>
      </c>
      <c r="L165" s="541">
        <f t="shared" si="58"/>
        <v>0</v>
      </c>
      <c r="M165" s="541">
        <f t="shared" si="59"/>
        <v>0</v>
      </c>
      <c r="N165" s="541">
        <f t="shared" si="60"/>
        <v>0</v>
      </c>
      <c r="O165" s="541">
        <f t="shared" si="61"/>
        <v>0</v>
      </c>
      <c r="P165" s="541">
        <f t="shared" si="62"/>
        <v>0</v>
      </c>
      <c r="Q165" s="541">
        <f t="shared" si="63"/>
        <v>0</v>
      </c>
      <c r="R165" s="541">
        <f t="shared" si="64"/>
        <v>0</v>
      </c>
      <c r="S165" s="541">
        <f t="shared" si="65"/>
        <v>0</v>
      </c>
      <c r="T165" s="542">
        <f t="shared" si="66"/>
        <v>0</v>
      </c>
      <c r="U165" s="531"/>
      <c r="V165" s="543"/>
      <c r="W165" s="544"/>
      <c r="X165" s="544"/>
      <c r="Y165" s="544"/>
      <c r="Z165" s="544"/>
      <c r="AA165" s="544"/>
      <c r="AB165" s="544"/>
      <c r="AC165" s="544"/>
      <c r="AD165" s="544"/>
      <c r="AE165" s="657"/>
      <c r="AF165" s="543"/>
      <c r="AG165" s="544"/>
      <c r="AH165" s="544"/>
      <c r="AI165" s="544"/>
      <c r="AJ165" s="544"/>
      <c r="AK165" s="544"/>
      <c r="AL165" s="544"/>
      <c r="AM165" s="544"/>
      <c r="AN165" s="544"/>
      <c r="AO165" s="657"/>
      <c r="AP165" s="543"/>
      <c r="AQ165" s="544"/>
      <c r="AR165" s="544"/>
      <c r="AS165" s="544"/>
      <c r="AT165" s="544"/>
      <c r="AU165" s="544"/>
      <c r="AV165" s="544"/>
      <c r="AW165" s="544"/>
      <c r="AX165" s="544"/>
      <c r="AY165" s="657"/>
      <c r="AZ165" s="543"/>
      <c r="BA165" s="544"/>
      <c r="BB165" s="544"/>
      <c r="BC165" s="544"/>
      <c r="BD165" s="544"/>
      <c r="BE165" s="544"/>
      <c r="BF165" s="544"/>
      <c r="BG165" s="544"/>
      <c r="BH165" s="544"/>
      <c r="BI165" s="657"/>
      <c r="BJ165" s="543"/>
      <c r="BK165" s="544"/>
      <c r="BL165" s="544"/>
      <c r="BM165" s="544"/>
      <c r="BN165" s="544"/>
      <c r="BO165" s="544"/>
      <c r="BP165" s="544"/>
      <c r="BQ165" s="544"/>
      <c r="BR165" s="544"/>
      <c r="BS165" s="657"/>
      <c r="BT165" s="543"/>
      <c r="BU165" s="544"/>
      <c r="BV165" s="544"/>
      <c r="BW165" s="544"/>
      <c r="BX165" s="544"/>
      <c r="BY165" s="544"/>
      <c r="BZ165" s="544"/>
      <c r="CA165" s="544"/>
      <c r="CB165" s="544"/>
      <c r="CC165" s="657"/>
      <c r="CD165" s="543"/>
      <c r="CE165" s="544"/>
      <c r="CF165" s="544"/>
      <c r="CG165" s="544"/>
      <c r="CH165" s="544"/>
      <c r="CI165" s="544"/>
      <c r="CJ165" s="544"/>
      <c r="CK165" s="544"/>
      <c r="CL165" s="544"/>
      <c r="CM165" s="657"/>
      <c r="CN165" s="543"/>
      <c r="CO165" s="544"/>
      <c r="CP165" s="544"/>
      <c r="CQ165" s="544"/>
      <c r="CR165" s="544"/>
      <c r="CS165" s="544"/>
      <c r="CT165" s="544"/>
      <c r="CU165" s="544"/>
      <c r="CV165" s="544"/>
      <c r="CW165" s="657"/>
      <c r="CX165" s="543"/>
      <c r="CY165" s="544"/>
      <c r="CZ165" s="544"/>
      <c r="DA165" s="544"/>
      <c r="DB165" s="544"/>
      <c r="DC165" s="544"/>
      <c r="DD165" s="544"/>
      <c r="DE165" s="544"/>
      <c r="DF165" s="544"/>
      <c r="DG165" s="657"/>
      <c r="DH165" s="543"/>
      <c r="DI165" s="544"/>
      <c r="DJ165" s="544"/>
      <c r="DK165" s="544"/>
      <c r="DL165" s="544"/>
      <c r="DM165" s="544"/>
      <c r="DN165" s="544"/>
      <c r="DO165" s="544"/>
      <c r="DP165" s="544"/>
      <c r="DQ165" s="657"/>
      <c r="DR165" s="543"/>
      <c r="DS165" s="544"/>
      <c r="DT165" s="544"/>
      <c r="DU165" s="544"/>
      <c r="DV165" s="544"/>
      <c r="DW165" s="544"/>
      <c r="DX165" s="544"/>
      <c r="DY165" s="544"/>
      <c r="DZ165" s="544"/>
      <c r="EA165" s="657"/>
      <c r="EB165" s="543"/>
      <c r="EC165" s="544"/>
      <c r="ED165" s="544"/>
      <c r="EE165" s="544"/>
      <c r="EF165" s="544"/>
      <c r="EG165" s="544"/>
      <c r="EH165" s="544"/>
      <c r="EI165" s="544"/>
      <c r="EJ165" s="544"/>
      <c r="EK165" s="657"/>
    </row>
    <row r="166" spans="1:141" s="139" customFormat="1" ht="36">
      <c r="A166" s="359">
        <f>Summary!A166</f>
        <v>0</v>
      </c>
      <c r="B166" s="378">
        <f>Summary!B166</f>
        <v>0</v>
      </c>
      <c r="C166" s="379" t="str">
        <f>Summary!C166</f>
        <v>4.8.3.3</v>
      </c>
      <c r="D166" s="380">
        <f>Summary!D166</f>
        <v>0</v>
      </c>
      <c r="E166" s="381">
        <f>Summary!E166</f>
        <v>0</v>
      </c>
      <c r="F166" s="382" t="str">
        <f>Summary!F166</f>
        <v>Maintain and preserve road users visibility of road traffic signs and signals</v>
      </c>
      <c r="G166" s="375">
        <f>Summary!G166</f>
        <v>0</v>
      </c>
      <c r="H166" s="540">
        <f t="shared" si="54"/>
        <v>0</v>
      </c>
      <c r="I166" s="541">
        <f t="shared" si="55"/>
        <v>0</v>
      </c>
      <c r="J166" s="541">
        <f t="shared" si="56"/>
        <v>0</v>
      </c>
      <c r="K166" s="541">
        <f t="shared" si="57"/>
        <v>0</v>
      </c>
      <c r="L166" s="541">
        <f t="shared" si="58"/>
        <v>0</v>
      </c>
      <c r="M166" s="541">
        <f t="shared" si="59"/>
        <v>0</v>
      </c>
      <c r="N166" s="541">
        <f t="shared" si="60"/>
        <v>0</v>
      </c>
      <c r="O166" s="541">
        <f t="shared" si="61"/>
        <v>0</v>
      </c>
      <c r="P166" s="541">
        <f t="shared" si="62"/>
        <v>0</v>
      </c>
      <c r="Q166" s="541">
        <f t="shared" si="63"/>
        <v>0</v>
      </c>
      <c r="R166" s="541">
        <f t="shared" si="64"/>
        <v>0</v>
      </c>
      <c r="S166" s="541">
        <f t="shared" si="65"/>
        <v>0</v>
      </c>
      <c r="T166" s="542">
        <f t="shared" si="66"/>
        <v>0</v>
      </c>
      <c r="U166" s="531"/>
      <c r="V166" s="543"/>
      <c r="W166" s="544"/>
      <c r="X166" s="544"/>
      <c r="Y166" s="544"/>
      <c r="Z166" s="544"/>
      <c r="AA166" s="544"/>
      <c r="AB166" s="544"/>
      <c r="AC166" s="544"/>
      <c r="AD166" s="544"/>
      <c r="AE166" s="657"/>
      <c r="AF166" s="543"/>
      <c r="AG166" s="544"/>
      <c r="AH166" s="544"/>
      <c r="AI166" s="544"/>
      <c r="AJ166" s="544"/>
      <c r="AK166" s="544"/>
      <c r="AL166" s="544"/>
      <c r="AM166" s="544"/>
      <c r="AN166" s="544"/>
      <c r="AO166" s="657"/>
      <c r="AP166" s="543"/>
      <c r="AQ166" s="544"/>
      <c r="AR166" s="544"/>
      <c r="AS166" s="544"/>
      <c r="AT166" s="544"/>
      <c r="AU166" s="544"/>
      <c r="AV166" s="544"/>
      <c r="AW166" s="544"/>
      <c r="AX166" s="544"/>
      <c r="AY166" s="657"/>
      <c r="AZ166" s="543"/>
      <c r="BA166" s="544"/>
      <c r="BB166" s="544"/>
      <c r="BC166" s="544"/>
      <c r="BD166" s="544"/>
      <c r="BE166" s="544"/>
      <c r="BF166" s="544"/>
      <c r="BG166" s="544"/>
      <c r="BH166" s="544"/>
      <c r="BI166" s="657"/>
      <c r="BJ166" s="543"/>
      <c r="BK166" s="544"/>
      <c r="BL166" s="544"/>
      <c r="BM166" s="544"/>
      <c r="BN166" s="544"/>
      <c r="BO166" s="544"/>
      <c r="BP166" s="544"/>
      <c r="BQ166" s="544"/>
      <c r="BR166" s="544"/>
      <c r="BS166" s="657"/>
      <c r="BT166" s="543"/>
      <c r="BU166" s="544"/>
      <c r="BV166" s="544"/>
      <c r="BW166" s="544"/>
      <c r="BX166" s="544"/>
      <c r="BY166" s="544"/>
      <c r="BZ166" s="544"/>
      <c r="CA166" s="544"/>
      <c r="CB166" s="544"/>
      <c r="CC166" s="657"/>
      <c r="CD166" s="543"/>
      <c r="CE166" s="544"/>
      <c r="CF166" s="544"/>
      <c r="CG166" s="544"/>
      <c r="CH166" s="544"/>
      <c r="CI166" s="544"/>
      <c r="CJ166" s="544"/>
      <c r="CK166" s="544"/>
      <c r="CL166" s="544"/>
      <c r="CM166" s="657"/>
      <c r="CN166" s="543"/>
      <c r="CO166" s="544"/>
      <c r="CP166" s="544"/>
      <c r="CQ166" s="544"/>
      <c r="CR166" s="544"/>
      <c r="CS166" s="544"/>
      <c r="CT166" s="544"/>
      <c r="CU166" s="544"/>
      <c r="CV166" s="544"/>
      <c r="CW166" s="657"/>
      <c r="CX166" s="543"/>
      <c r="CY166" s="544"/>
      <c r="CZ166" s="544"/>
      <c r="DA166" s="544"/>
      <c r="DB166" s="544"/>
      <c r="DC166" s="544"/>
      <c r="DD166" s="544"/>
      <c r="DE166" s="544"/>
      <c r="DF166" s="544"/>
      <c r="DG166" s="657"/>
      <c r="DH166" s="543"/>
      <c r="DI166" s="544"/>
      <c r="DJ166" s="544"/>
      <c r="DK166" s="544"/>
      <c r="DL166" s="544"/>
      <c r="DM166" s="544"/>
      <c r="DN166" s="544"/>
      <c r="DO166" s="544"/>
      <c r="DP166" s="544"/>
      <c r="DQ166" s="657"/>
      <c r="DR166" s="543"/>
      <c r="DS166" s="544"/>
      <c r="DT166" s="544"/>
      <c r="DU166" s="544"/>
      <c r="DV166" s="544"/>
      <c r="DW166" s="544"/>
      <c r="DX166" s="544"/>
      <c r="DY166" s="544"/>
      <c r="DZ166" s="544"/>
      <c r="EA166" s="657"/>
      <c r="EB166" s="543"/>
      <c r="EC166" s="544"/>
      <c r="ED166" s="544"/>
      <c r="EE166" s="544"/>
      <c r="EF166" s="544"/>
      <c r="EG166" s="544"/>
      <c r="EH166" s="544"/>
      <c r="EI166" s="544"/>
      <c r="EJ166" s="544"/>
      <c r="EK166" s="657"/>
    </row>
    <row r="167" spans="1:141" s="139" customFormat="1" ht="36">
      <c r="A167" s="802">
        <f>Summary!A167</f>
        <v>0</v>
      </c>
      <c r="B167" s="815">
        <f>Summary!B167</f>
        <v>0</v>
      </c>
      <c r="C167" s="813" t="str">
        <f>Summary!C167</f>
        <v>4.8.4</v>
      </c>
      <c r="D167" s="816" t="str">
        <f>Summary!D167</f>
        <v>3000 - Landscape and ecology</v>
      </c>
      <c r="E167" s="796" t="str">
        <f>Summary!E167</f>
        <v>Grass and vegetation</v>
      </c>
      <c r="F167" s="796">
        <f>Summary!F167</f>
        <v>0</v>
      </c>
      <c r="G167" s="787">
        <f>Summary!G167</f>
        <v>0</v>
      </c>
      <c r="H167" s="299"/>
      <c r="I167" s="300"/>
      <c r="J167" s="300"/>
      <c r="K167" s="300"/>
      <c r="L167" s="300"/>
      <c r="M167" s="300"/>
      <c r="N167" s="300"/>
      <c r="O167" s="300"/>
      <c r="P167" s="300"/>
      <c r="Q167" s="300"/>
      <c r="R167" s="300"/>
      <c r="S167" s="300"/>
      <c r="T167" s="797"/>
      <c r="U167" s="531"/>
      <c r="V167" s="299"/>
      <c r="W167" s="300"/>
      <c r="X167" s="300"/>
      <c r="Y167" s="300"/>
      <c r="Z167" s="300"/>
      <c r="AA167" s="300"/>
      <c r="AB167" s="300"/>
      <c r="AC167" s="300"/>
      <c r="AD167" s="300"/>
      <c r="AE167" s="817"/>
      <c r="AF167" s="299"/>
      <c r="AG167" s="300"/>
      <c r="AH167" s="300"/>
      <c r="AI167" s="300"/>
      <c r="AJ167" s="300"/>
      <c r="AK167" s="300"/>
      <c r="AL167" s="300"/>
      <c r="AM167" s="300"/>
      <c r="AN167" s="300"/>
      <c r="AO167" s="817"/>
      <c r="AP167" s="299"/>
      <c r="AQ167" s="300"/>
      <c r="AR167" s="300"/>
      <c r="AS167" s="300"/>
      <c r="AT167" s="300"/>
      <c r="AU167" s="300"/>
      <c r="AV167" s="300"/>
      <c r="AW167" s="300"/>
      <c r="AX167" s="300"/>
      <c r="AY167" s="817"/>
      <c r="AZ167" s="299"/>
      <c r="BA167" s="300"/>
      <c r="BB167" s="300"/>
      <c r="BC167" s="300"/>
      <c r="BD167" s="300"/>
      <c r="BE167" s="300"/>
      <c r="BF167" s="300"/>
      <c r="BG167" s="300"/>
      <c r="BH167" s="300"/>
      <c r="BI167" s="817"/>
      <c r="BJ167" s="299"/>
      <c r="BK167" s="300"/>
      <c r="BL167" s="300"/>
      <c r="BM167" s="300"/>
      <c r="BN167" s="300"/>
      <c r="BO167" s="300"/>
      <c r="BP167" s="300"/>
      <c r="BQ167" s="300"/>
      <c r="BR167" s="300"/>
      <c r="BS167" s="817"/>
      <c r="BT167" s="299"/>
      <c r="BU167" s="300"/>
      <c r="BV167" s="300"/>
      <c r="BW167" s="300"/>
      <c r="BX167" s="300"/>
      <c r="BY167" s="300"/>
      <c r="BZ167" s="300"/>
      <c r="CA167" s="300"/>
      <c r="CB167" s="300"/>
      <c r="CC167" s="817"/>
      <c r="CD167" s="299"/>
      <c r="CE167" s="300"/>
      <c r="CF167" s="300"/>
      <c r="CG167" s="300"/>
      <c r="CH167" s="300"/>
      <c r="CI167" s="300"/>
      <c r="CJ167" s="300"/>
      <c r="CK167" s="300"/>
      <c r="CL167" s="300"/>
      <c r="CM167" s="817"/>
      <c r="CN167" s="299"/>
      <c r="CO167" s="300"/>
      <c r="CP167" s="300"/>
      <c r="CQ167" s="300"/>
      <c r="CR167" s="300"/>
      <c r="CS167" s="300"/>
      <c r="CT167" s="300"/>
      <c r="CU167" s="300"/>
      <c r="CV167" s="300"/>
      <c r="CW167" s="817"/>
      <c r="CX167" s="299"/>
      <c r="CY167" s="300"/>
      <c r="CZ167" s="300"/>
      <c r="DA167" s="300"/>
      <c r="DB167" s="300"/>
      <c r="DC167" s="300"/>
      <c r="DD167" s="300"/>
      <c r="DE167" s="300"/>
      <c r="DF167" s="300"/>
      <c r="DG167" s="817"/>
      <c r="DH167" s="299"/>
      <c r="DI167" s="300"/>
      <c r="DJ167" s="300"/>
      <c r="DK167" s="300"/>
      <c r="DL167" s="300"/>
      <c r="DM167" s="300"/>
      <c r="DN167" s="300"/>
      <c r="DO167" s="300"/>
      <c r="DP167" s="300"/>
      <c r="DQ167" s="817"/>
      <c r="DR167" s="299"/>
      <c r="DS167" s="300"/>
      <c r="DT167" s="300"/>
      <c r="DU167" s="300"/>
      <c r="DV167" s="300"/>
      <c r="DW167" s="300"/>
      <c r="DX167" s="300"/>
      <c r="DY167" s="300"/>
      <c r="DZ167" s="300"/>
      <c r="EA167" s="817"/>
      <c r="EB167" s="299"/>
      <c r="EC167" s="300"/>
      <c r="ED167" s="300"/>
      <c r="EE167" s="300"/>
      <c r="EF167" s="300"/>
      <c r="EG167" s="300"/>
      <c r="EH167" s="300"/>
      <c r="EI167" s="300"/>
      <c r="EJ167" s="300"/>
      <c r="EK167" s="817"/>
    </row>
    <row r="168" spans="1:141" ht="36">
      <c r="A168" s="359">
        <f>Summary!A168</f>
        <v>0</v>
      </c>
      <c r="B168" s="378">
        <f>Summary!B168</f>
        <v>0</v>
      </c>
      <c r="C168" s="379" t="str">
        <f>Summary!C168</f>
        <v>4.8.4.1</v>
      </c>
      <c r="D168" s="380">
        <f>Summary!D168</f>
        <v>0</v>
      </c>
      <c r="E168" s="381">
        <f>Summary!E168</f>
        <v>0</v>
      </c>
      <c r="F168" s="382" t="str">
        <f>Summary!F168</f>
        <v xml:space="preserve">Ensure illumination / lumination from lighting is not obscured. </v>
      </c>
      <c r="G168" s="375">
        <f>Summary!G168</f>
        <v>0</v>
      </c>
      <c r="H168" s="540">
        <f t="shared" si="54"/>
        <v>0</v>
      </c>
      <c r="I168" s="541">
        <f t="shared" si="55"/>
        <v>0</v>
      </c>
      <c r="J168" s="541">
        <f t="shared" si="56"/>
        <v>0</v>
      </c>
      <c r="K168" s="541">
        <f t="shared" si="57"/>
        <v>0</v>
      </c>
      <c r="L168" s="541">
        <f t="shared" si="58"/>
        <v>0</v>
      </c>
      <c r="M168" s="541">
        <f t="shared" si="59"/>
        <v>0</v>
      </c>
      <c r="N168" s="541">
        <f t="shared" si="60"/>
        <v>0</v>
      </c>
      <c r="O168" s="541">
        <f t="shared" si="61"/>
        <v>0</v>
      </c>
      <c r="P168" s="541">
        <f t="shared" si="62"/>
        <v>0</v>
      </c>
      <c r="Q168" s="541">
        <f t="shared" si="63"/>
        <v>0</v>
      </c>
      <c r="R168" s="541">
        <f t="shared" si="64"/>
        <v>0</v>
      </c>
      <c r="S168" s="541">
        <f t="shared" si="65"/>
        <v>0</v>
      </c>
      <c r="T168" s="542">
        <f t="shared" si="66"/>
        <v>0</v>
      </c>
      <c r="U168" s="531"/>
      <c r="V168" s="543"/>
      <c r="W168" s="544"/>
      <c r="X168" s="544"/>
      <c r="Y168" s="544"/>
      <c r="Z168" s="544"/>
      <c r="AA168" s="544"/>
      <c r="AB168" s="544"/>
      <c r="AC168" s="544"/>
      <c r="AD168" s="544"/>
      <c r="AE168" s="657"/>
      <c r="AF168" s="543"/>
      <c r="AG168" s="544"/>
      <c r="AH168" s="544"/>
      <c r="AI168" s="544"/>
      <c r="AJ168" s="544"/>
      <c r="AK168" s="544"/>
      <c r="AL168" s="544"/>
      <c r="AM168" s="544"/>
      <c r="AN168" s="544"/>
      <c r="AO168" s="657"/>
      <c r="AP168" s="543"/>
      <c r="AQ168" s="544"/>
      <c r="AR168" s="544"/>
      <c r="AS168" s="544"/>
      <c r="AT168" s="544"/>
      <c r="AU168" s="544"/>
      <c r="AV168" s="544"/>
      <c r="AW168" s="544"/>
      <c r="AX168" s="544"/>
      <c r="AY168" s="657"/>
      <c r="AZ168" s="543"/>
      <c r="BA168" s="544"/>
      <c r="BB168" s="544"/>
      <c r="BC168" s="544"/>
      <c r="BD168" s="544"/>
      <c r="BE168" s="544"/>
      <c r="BF168" s="544"/>
      <c r="BG168" s="544"/>
      <c r="BH168" s="544"/>
      <c r="BI168" s="657"/>
      <c r="BJ168" s="543"/>
      <c r="BK168" s="544"/>
      <c r="BL168" s="544"/>
      <c r="BM168" s="544"/>
      <c r="BN168" s="544"/>
      <c r="BO168" s="544"/>
      <c r="BP168" s="544"/>
      <c r="BQ168" s="544"/>
      <c r="BR168" s="544"/>
      <c r="BS168" s="657"/>
      <c r="BT168" s="543"/>
      <c r="BU168" s="544"/>
      <c r="BV168" s="544"/>
      <c r="BW168" s="544"/>
      <c r="BX168" s="544"/>
      <c r="BY168" s="544"/>
      <c r="BZ168" s="544"/>
      <c r="CA168" s="544"/>
      <c r="CB168" s="544"/>
      <c r="CC168" s="657"/>
      <c r="CD168" s="543"/>
      <c r="CE168" s="544"/>
      <c r="CF168" s="544"/>
      <c r="CG168" s="544"/>
      <c r="CH168" s="544"/>
      <c r="CI168" s="544"/>
      <c r="CJ168" s="544"/>
      <c r="CK168" s="544"/>
      <c r="CL168" s="544"/>
      <c r="CM168" s="657"/>
      <c r="CN168" s="543"/>
      <c r="CO168" s="544"/>
      <c r="CP168" s="544"/>
      <c r="CQ168" s="544"/>
      <c r="CR168" s="544"/>
      <c r="CS168" s="544"/>
      <c r="CT168" s="544"/>
      <c r="CU168" s="544"/>
      <c r="CV168" s="544"/>
      <c r="CW168" s="657"/>
      <c r="CX168" s="543"/>
      <c r="CY168" s="544"/>
      <c r="CZ168" s="544"/>
      <c r="DA168" s="544"/>
      <c r="DB168" s="544"/>
      <c r="DC168" s="544"/>
      <c r="DD168" s="544"/>
      <c r="DE168" s="544"/>
      <c r="DF168" s="544"/>
      <c r="DG168" s="657"/>
      <c r="DH168" s="543"/>
      <c r="DI168" s="544"/>
      <c r="DJ168" s="544"/>
      <c r="DK168" s="544"/>
      <c r="DL168" s="544"/>
      <c r="DM168" s="544"/>
      <c r="DN168" s="544"/>
      <c r="DO168" s="544"/>
      <c r="DP168" s="544"/>
      <c r="DQ168" s="657"/>
      <c r="DR168" s="543"/>
      <c r="DS168" s="544"/>
      <c r="DT168" s="544"/>
      <c r="DU168" s="544"/>
      <c r="DV168" s="544"/>
      <c r="DW168" s="544"/>
      <c r="DX168" s="544"/>
      <c r="DY168" s="544"/>
      <c r="DZ168" s="544"/>
      <c r="EA168" s="657"/>
      <c r="EB168" s="543"/>
      <c r="EC168" s="544"/>
      <c r="ED168" s="544"/>
      <c r="EE168" s="544"/>
      <c r="EF168" s="544"/>
      <c r="EG168" s="544"/>
      <c r="EH168" s="544"/>
      <c r="EI168" s="544"/>
      <c r="EJ168" s="544"/>
      <c r="EK168" s="657"/>
    </row>
    <row r="169" spans="1:141" ht="72">
      <c r="A169" s="359">
        <f>Summary!A169</f>
        <v>0</v>
      </c>
      <c r="B169" s="378">
        <f>Summary!B169</f>
        <v>0</v>
      </c>
      <c r="C169" s="379" t="str">
        <f>Summary!C169</f>
        <v>4.8.4.2</v>
      </c>
      <c r="D169" s="380">
        <f>Summary!D169</f>
        <v>0</v>
      </c>
      <c r="E169" s="381">
        <f>Summary!E169</f>
        <v>0</v>
      </c>
      <c r="F169" s="382" t="str">
        <f>Summary!F169</f>
        <v>Remove obstructions and / or maintain vegetation to facilitate safe access for inspection and maintenance of feeder pillars and technology equipment</v>
      </c>
      <c r="G169" s="375">
        <f>Summary!G169</f>
        <v>0</v>
      </c>
      <c r="H169" s="540">
        <f t="shared" si="54"/>
        <v>0</v>
      </c>
      <c r="I169" s="541">
        <f t="shared" si="55"/>
        <v>0</v>
      </c>
      <c r="J169" s="541">
        <f t="shared" si="56"/>
        <v>0</v>
      </c>
      <c r="K169" s="541">
        <f t="shared" si="57"/>
        <v>0</v>
      </c>
      <c r="L169" s="541">
        <f t="shared" si="58"/>
        <v>0</v>
      </c>
      <c r="M169" s="541">
        <f t="shared" si="59"/>
        <v>0</v>
      </c>
      <c r="N169" s="541">
        <f t="shared" si="60"/>
        <v>0</v>
      </c>
      <c r="O169" s="541">
        <f t="shared" si="61"/>
        <v>0</v>
      </c>
      <c r="P169" s="541">
        <f t="shared" si="62"/>
        <v>0</v>
      </c>
      <c r="Q169" s="541">
        <f t="shared" si="63"/>
        <v>0</v>
      </c>
      <c r="R169" s="541">
        <f t="shared" si="64"/>
        <v>0</v>
      </c>
      <c r="S169" s="541">
        <f t="shared" si="65"/>
        <v>0</v>
      </c>
      <c r="T169" s="542">
        <f t="shared" si="66"/>
        <v>0</v>
      </c>
      <c r="U169" s="531"/>
      <c r="V169" s="543"/>
      <c r="W169" s="544"/>
      <c r="X169" s="544"/>
      <c r="Y169" s="544"/>
      <c r="Z169" s="544"/>
      <c r="AA169" s="544"/>
      <c r="AB169" s="544"/>
      <c r="AC169" s="544"/>
      <c r="AD169" s="544"/>
      <c r="AE169" s="657"/>
      <c r="AF169" s="543"/>
      <c r="AG169" s="544"/>
      <c r="AH169" s="544"/>
      <c r="AI169" s="544"/>
      <c r="AJ169" s="544"/>
      <c r="AK169" s="544"/>
      <c r="AL169" s="544"/>
      <c r="AM169" s="544"/>
      <c r="AN169" s="544"/>
      <c r="AO169" s="657"/>
      <c r="AP169" s="543"/>
      <c r="AQ169" s="544"/>
      <c r="AR169" s="544"/>
      <c r="AS169" s="544"/>
      <c r="AT169" s="544"/>
      <c r="AU169" s="544"/>
      <c r="AV169" s="544"/>
      <c r="AW169" s="544"/>
      <c r="AX169" s="544"/>
      <c r="AY169" s="657"/>
      <c r="AZ169" s="543"/>
      <c r="BA169" s="544"/>
      <c r="BB169" s="544"/>
      <c r="BC169" s="544"/>
      <c r="BD169" s="544"/>
      <c r="BE169" s="544"/>
      <c r="BF169" s="544"/>
      <c r="BG169" s="544"/>
      <c r="BH169" s="544"/>
      <c r="BI169" s="657"/>
      <c r="BJ169" s="543"/>
      <c r="BK169" s="544"/>
      <c r="BL169" s="544"/>
      <c r="BM169" s="544"/>
      <c r="BN169" s="544"/>
      <c r="BO169" s="544"/>
      <c r="BP169" s="544"/>
      <c r="BQ169" s="544"/>
      <c r="BR169" s="544"/>
      <c r="BS169" s="657"/>
      <c r="BT169" s="543"/>
      <c r="BU169" s="544"/>
      <c r="BV169" s="544"/>
      <c r="BW169" s="544"/>
      <c r="BX169" s="544"/>
      <c r="BY169" s="544"/>
      <c r="BZ169" s="544"/>
      <c r="CA169" s="544"/>
      <c r="CB169" s="544"/>
      <c r="CC169" s="657"/>
      <c r="CD169" s="543"/>
      <c r="CE169" s="544"/>
      <c r="CF169" s="544"/>
      <c r="CG169" s="544"/>
      <c r="CH169" s="544"/>
      <c r="CI169" s="544"/>
      <c r="CJ169" s="544"/>
      <c r="CK169" s="544"/>
      <c r="CL169" s="544"/>
      <c r="CM169" s="657"/>
      <c r="CN169" s="543"/>
      <c r="CO169" s="544"/>
      <c r="CP169" s="544"/>
      <c r="CQ169" s="544"/>
      <c r="CR169" s="544"/>
      <c r="CS169" s="544"/>
      <c r="CT169" s="544"/>
      <c r="CU169" s="544"/>
      <c r="CV169" s="544"/>
      <c r="CW169" s="657"/>
      <c r="CX169" s="543"/>
      <c r="CY169" s="544"/>
      <c r="CZ169" s="544"/>
      <c r="DA169" s="544"/>
      <c r="DB169" s="544"/>
      <c r="DC169" s="544"/>
      <c r="DD169" s="544"/>
      <c r="DE169" s="544"/>
      <c r="DF169" s="544"/>
      <c r="DG169" s="657"/>
      <c r="DH169" s="543"/>
      <c r="DI169" s="544"/>
      <c r="DJ169" s="544"/>
      <c r="DK169" s="544"/>
      <c r="DL169" s="544"/>
      <c r="DM169" s="544"/>
      <c r="DN169" s="544"/>
      <c r="DO169" s="544"/>
      <c r="DP169" s="544"/>
      <c r="DQ169" s="657"/>
      <c r="DR169" s="543"/>
      <c r="DS169" s="544"/>
      <c r="DT169" s="544"/>
      <c r="DU169" s="544"/>
      <c r="DV169" s="544"/>
      <c r="DW169" s="544"/>
      <c r="DX169" s="544"/>
      <c r="DY169" s="544"/>
      <c r="DZ169" s="544"/>
      <c r="EA169" s="657"/>
      <c r="EB169" s="543"/>
      <c r="EC169" s="544"/>
      <c r="ED169" s="544"/>
      <c r="EE169" s="544"/>
      <c r="EF169" s="544"/>
      <c r="EG169" s="544"/>
      <c r="EH169" s="544"/>
      <c r="EI169" s="544"/>
      <c r="EJ169" s="544"/>
      <c r="EK169" s="657"/>
    </row>
    <row r="170" spans="1:141" ht="72">
      <c r="A170" s="359">
        <f>Summary!A170</f>
        <v>0</v>
      </c>
      <c r="B170" s="378">
        <f>Summary!B170</f>
        <v>0</v>
      </c>
      <c r="C170" s="379" t="str">
        <f>Summary!C170</f>
        <v>4.8.4.3</v>
      </c>
      <c r="D170" s="380">
        <f>Summary!D170</f>
        <v>0</v>
      </c>
      <c r="E170" s="381">
        <f>Summary!E170</f>
        <v>0</v>
      </c>
      <c r="F170" s="382" t="str">
        <f>Summary!F170</f>
        <v>Remove obstructions and maintain vegetation to provide safe access to an use of footways, cycle tracks, bridleways, footpaths and paved pedestrian areas</v>
      </c>
      <c r="G170" s="375">
        <f>Summary!G170</f>
        <v>0</v>
      </c>
      <c r="H170" s="540">
        <f t="shared" si="54"/>
        <v>0</v>
      </c>
      <c r="I170" s="541">
        <f t="shared" si="55"/>
        <v>0</v>
      </c>
      <c r="J170" s="541">
        <f t="shared" si="56"/>
        <v>0</v>
      </c>
      <c r="K170" s="541">
        <f t="shared" si="57"/>
        <v>0</v>
      </c>
      <c r="L170" s="541">
        <f t="shared" si="58"/>
        <v>0</v>
      </c>
      <c r="M170" s="541">
        <f t="shared" si="59"/>
        <v>0</v>
      </c>
      <c r="N170" s="541">
        <f t="shared" si="60"/>
        <v>0</v>
      </c>
      <c r="O170" s="541">
        <f t="shared" si="61"/>
        <v>0</v>
      </c>
      <c r="P170" s="541">
        <f t="shared" si="62"/>
        <v>0</v>
      </c>
      <c r="Q170" s="541">
        <f t="shared" si="63"/>
        <v>0</v>
      </c>
      <c r="R170" s="541">
        <f t="shared" si="64"/>
        <v>0</v>
      </c>
      <c r="S170" s="541">
        <f t="shared" si="65"/>
        <v>0</v>
      </c>
      <c r="T170" s="542">
        <f t="shared" si="66"/>
        <v>0</v>
      </c>
      <c r="U170" s="531"/>
      <c r="V170" s="543"/>
      <c r="W170" s="544"/>
      <c r="X170" s="544"/>
      <c r="Y170" s="544"/>
      <c r="Z170" s="544"/>
      <c r="AA170" s="544"/>
      <c r="AB170" s="544"/>
      <c r="AC170" s="544"/>
      <c r="AD170" s="544"/>
      <c r="AE170" s="657"/>
      <c r="AF170" s="543"/>
      <c r="AG170" s="544"/>
      <c r="AH170" s="544"/>
      <c r="AI170" s="544"/>
      <c r="AJ170" s="544"/>
      <c r="AK170" s="544"/>
      <c r="AL170" s="544"/>
      <c r="AM170" s="544"/>
      <c r="AN170" s="544"/>
      <c r="AO170" s="657"/>
      <c r="AP170" s="543"/>
      <c r="AQ170" s="544"/>
      <c r="AR170" s="544"/>
      <c r="AS170" s="544"/>
      <c r="AT170" s="544"/>
      <c r="AU170" s="544"/>
      <c r="AV170" s="544"/>
      <c r="AW170" s="544"/>
      <c r="AX170" s="544"/>
      <c r="AY170" s="657"/>
      <c r="AZ170" s="543"/>
      <c r="BA170" s="544"/>
      <c r="BB170" s="544"/>
      <c r="BC170" s="544"/>
      <c r="BD170" s="544"/>
      <c r="BE170" s="544"/>
      <c r="BF170" s="544"/>
      <c r="BG170" s="544"/>
      <c r="BH170" s="544"/>
      <c r="BI170" s="657"/>
      <c r="BJ170" s="543"/>
      <c r="BK170" s="544"/>
      <c r="BL170" s="544"/>
      <c r="BM170" s="544"/>
      <c r="BN170" s="544"/>
      <c r="BO170" s="544"/>
      <c r="BP170" s="544"/>
      <c r="BQ170" s="544"/>
      <c r="BR170" s="544"/>
      <c r="BS170" s="657"/>
      <c r="BT170" s="543"/>
      <c r="BU170" s="544"/>
      <c r="BV170" s="544"/>
      <c r="BW170" s="544"/>
      <c r="BX170" s="544"/>
      <c r="BY170" s="544"/>
      <c r="BZ170" s="544"/>
      <c r="CA170" s="544"/>
      <c r="CB170" s="544"/>
      <c r="CC170" s="657"/>
      <c r="CD170" s="543"/>
      <c r="CE170" s="544"/>
      <c r="CF170" s="544"/>
      <c r="CG170" s="544"/>
      <c r="CH170" s="544"/>
      <c r="CI170" s="544"/>
      <c r="CJ170" s="544"/>
      <c r="CK170" s="544"/>
      <c r="CL170" s="544"/>
      <c r="CM170" s="657"/>
      <c r="CN170" s="543"/>
      <c r="CO170" s="544"/>
      <c r="CP170" s="544"/>
      <c r="CQ170" s="544"/>
      <c r="CR170" s="544"/>
      <c r="CS170" s="544"/>
      <c r="CT170" s="544"/>
      <c r="CU170" s="544"/>
      <c r="CV170" s="544"/>
      <c r="CW170" s="657"/>
      <c r="CX170" s="543"/>
      <c r="CY170" s="544"/>
      <c r="CZ170" s="544"/>
      <c r="DA170" s="544"/>
      <c r="DB170" s="544"/>
      <c r="DC170" s="544"/>
      <c r="DD170" s="544"/>
      <c r="DE170" s="544"/>
      <c r="DF170" s="544"/>
      <c r="DG170" s="657"/>
      <c r="DH170" s="543"/>
      <c r="DI170" s="544"/>
      <c r="DJ170" s="544"/>
      <c r="DK170" s="544"/>
      <c r="DL170" s="544"/>
      <c r="DM170" s="544"/>
      <c r="DN170" s="544"/>
      <c r="DO170" s="544"/>
      <c r="DP170" s="544"/>
      <c r="DQ170" s="657"/>
      <c r="DR170" s="543"/>
      <c r="DS170" s="544"/>
      <c r="DT170" s="544"/>
      <c r="DU170" s="544"/>
      <c r="DV170" s="544"/>
      <c r="DW170" s="544"/>
      <c r="DX170" s="544"/>
      <c r="DY170" s="544"/>
      <c r="DZ170" s="544"/>
      <c r="EA170" s="657"/>
      <c r="EB170" s="543"/>
      <c r="EC170" s="544"/>
      <c r="ED170" s="544"/>
      <c r="EE170" s="544"/>
      <c r="EF170" s="544"/>
      <c r="EG170" s="544"/>
      <c r="EH170" s="544"/>
      <c r="EI170" s="544"/>
      <c r="EJ170" s="544"/>
      <c r="EK170" s="657"/>
    </row>
    <row r="171" spans="1:141" s="139" customFormat="1" ht="36">
      <c r="A171" s="802">
        <f>Summary!A171</f>
        <v>0</v>
      </c>
      <c r="B171" s="815">
        <f>Summary!B171</f>
        <v>0</v>
      </c>
      <c r="C171" s="813" t="str">
        <f>Summary!C171</f>
        <v>4.8.5</v>
      </c>
      <c r="D171" s="816" t="str">
        <f>Summary!D171</f>
        <v>3000 - Landscape and ecology</v>
      </c>
      <c r="E171" s="796" t="str">
        <f>Summary!E171</f>
        <v>Grass and vegetation</v>
      </c>
      <c r="F171" s="796">
        <f>Summary!F171</f>
        <v>0</v>
      </c>
      <c r="G171" s="787">
        <f>Summary!G171</f>
        <v>0</v>
      </c>
      <c r="H171" s="299"/>
      <c r="I171" s="300"/>
      <c r="J171" s="300"/>
      <c r="K171" s="300"/>
      <c r="L171" s="300"/>
      <c r="M171" s="300"/>
      <c r="N171" s="300"/>
      <c r="O171" s="300"/>
      <c r="P171" s="300"/>
      <c r="Q171" s="300"/>
      <c r="R171" s="300"/>
      <c r="S171" s="300"/>
      <c r="T171" s="797"/>
      <c r="U171" s="531"/>
      <c r="V171" s="299"/>
      <c r="W171" s="300"/>
      <c r="X171" s="300"/>
      <c r="Y171" s="300"/>
      <c r="Z171" s="300"/>
      <c r="AA171" s="300"/>
      <c r="AB171" s="300"/>
      <c r="AC171" s="300"/>
      <c r="AD171" s="300"/>
      <c r="AE171" s="817"/>
      <c r="AF171" s="299"/>
      <c r="AG171" s="300"/>
      <c r="AH171" s="300"/>
      <c r="AI171" s="300"/>
      <c r="AJ171" s="300"/>
      <c r="AK171" s="300"/>
      <c r="AL171" s="300"/>
      <c r="AM171" s="300"/>
      <c r="AN171" s="300"/>
      <c r="AO171" s="817"/>
      <c r="AP171" s="299"/>
      <c r="AQ171" s="300"/>
      <c r="AR171" s="300"/>
      <c r="AS171" s="300"/>
      <c r="AT171" s="300"/>
      <c r="AU171" s="300"/>
      <c r="AV171" s="300"/>
      <c r="AW171" s="300"/>
      <c r="AX171" s="300"/>
      <c r="AY171" s="817"/>
      <c r="AZ171" s="299"/>
      <c r="BA171" s="300"/>
      <c r="BB171" s="300"/>
      <c r="BC171" s="300"/>
      <c r="BD171" s="300"/>
      <c r="BE171" s="300"/>
      <c r="BF171" s="300"/>
      <c r="BG171" s="300"/>
      <c r="BH171" s="300"/>
      <c r="BI171" s="817"/>
      <c r="BJ171" s="299"/>
      <c r="BK171" s="300"/>
      <c r="BL171" s="300"/>
      <c r="BM171" s="300"/>
      <c r="BN171" s="300"/>
      <c r="BO171" s="300"/>
      <c r="BP171" s="300"/>
      <c r="BQ171" s="300"/>
      <c r="BR171" s="300"/>
      <c r="BS171" s="817"/>
      <c r="BT171" s="299"/>
      <c r="BU171" s="300"/>
      <c r="BV171" s="300"/>
      <c r="BW171" s="300"/>
      <c r="BX171" s="300"/>
      <c r="BY171" s="300"/>
      <c r="BZ171" s="300"/>
      <c r="CA171" s="300"/>
      <c r="CB171" s="300"/>
      <c r="CC171" s="817"/>
      <c r="CD171" s="299"/>
      <c r="CE171" s="300"/>
      <c r="CF171" s="300"/>
      <c r="CG171" s="300"/>
      <c r="CH171" s="300"/>
      <c r="CI171" s="300"/>
      <c r="CJ171" s="300"/>
      <c r="CK171" s="300"/>
      <c r="CL171" s="300"/>
      <c r="CM171" s="817"/>
      <c r="CN171" s="299"/>
      <c r="CO171" s="300"/>
      <c r="CP171" s="300"/>
      <c r="CQ171" s="300"/>
      <c r="CR171" s="300"/>
      <c r="CS171" s="300"/>
      <c r="CT171" s="300"/>
      <c r="CU171" s="300"/>
      <c r="CV171" s="300"/>
      <c r="CW171" s="817"/>
      <c r="CX171" s="299"/>
      <c r="CY171" s="300"/>
      <c r="CZ171" s="300"/>
      <c r="DA171" s="300"/>
      <c r="DB171" s="300"/>
      <c r="DC171" s="300"/>
      <c r="DD171" s="300"/>
      <c r="DE171" s="300"/>
      <c r="DF171" s="300"/>
      <c r="DG171" s="817"/>
      <c r="DH171" s="299"/>
      <c r="DI171" s="300"/>
      <c r="DJ171" s="300"/>
      <c r="DK171" s="300"/>
      <c r="DL171" s="300"/>
      <c r="DM171" s="300"/>
      <c r="DN171" s="300"/>
      <c r="DO171" s="300"/>
      <c r="DP171" s="300"/>
      <c r="DQ171" s="817"/>
      <c r="DR171" s="299"/>
      <c r="DS171" s="300"/>
      <c r="DT171" s="300"/>
      <c r="DU171" s="300"/>
      <c r="DV171" s="300"/>
      <c r="DW171" s="300"/>
      <c r="DX171" s="300"/>
      <c r="DY171" s="300"/>
      <c r="DZ171" s="300"/>
      <c r="EA171" s="817"/>
      <c r="EB171" s="299"/>
      <c r="EC171" s="300"/>
      <c r="ED171" s="300"/>
      <c r="EE171" s="300"/>
      <c r="EF171" s="300"/>
      <c r="EG171" s="300"/>
      <c r="EH171" s="300"/>
      <c r="EI171" s="300"/>
      <c r="EJ171" s="300"/>
      <c r="EK171" s="817"/>
    </row>
    <row r="172" spans="1:141" ht="54">
      <c r="A172" s="359">
        <f>Summary!A172</f>
        <v>0</v>
      </c>
      <c r="B172" s="378">
        <f>Summary!B172</f>
        <v>0</v>
      </c>
      <c r="C172" s="379" t="str">
        <f>Summary!C172</f>
        <v>4.8.5.1</v>
      </c>
      <c r="D172" s="380">
        <f>Summary!D172</f>
        <v>0</v>
      </c>
      <c r="E172" s="381">
        <f>Summary!E172</f>
        <v>0</v>
      </c>
      <c r="F172" s="382" t="str">
        <f>Summary!F172</f>
        <v>Undertake amenity cut of amenity grass areas, including gate way features, village verges and special landscape features</v>
      </c>
      <c r="G172" s="375">
        <f>Summary!G172</f>
        <v>0</v>
      </c>
      <c r="H172" s="540">
        <f t="shared" si="54"/>
        <v>0</v>
      </c>
      <c r="I172" s="541">
        <f t="shared" si="55"/>
        <v>0</v>
      </c>
      <c r="J172" s="541">
        <f t="shared" si="56"/>
        <v>0</v>
      </c>
      <c r="K172" s="541">
        <f t="shared" si="57"/>
        <v>0</v>
      </c>
      <c r="L172" s="541">
        <f t="shared" si="58"/>
        <v>0</v>
      </c>
      <c r="M172" s="541">
        <f t="shared" si="59"/>
        <v>0</v>
      </c>
      <c r="N172" s="541">
        <f t="shared" si="60"/>
        <v>0</v>
      </c>
      <c r="O172" s="541">
        <f t="shared" si="61"/>
        <v>0</v>
      </c>
      <c r="P172" s="541">
        <f t="shared" si="62"/>
        <v>0</v>
      </c>
      <c r="Q172" s="541">
        <f t="shared" si="63"/>
        <v>0</v>
      </c>
      <c r="R172" s="541">
        <f t="shared" si="64"/>
        <v>0</v>
      </c>
      <c r="S172" s="541">
        <f t="shared" si="65"/>
        <v>0</v>
      </c>
      <c r="T172" s="542">
        <f t="shared" si="66"/>
        <v>0</v>
      </c>
      <c r="U172" s="531"/>
      <c r="V172" s="543"/>
      <c r="W172" s="544"/>
      <c r="X172" s="544"/>
      <c r="Y172" s="544"/>
      <c r="Z172" s="544"/>
      <c r="AA172" s="544"/>
      <c r="AB172" s="544"/>
      <c r="AC172" s="544"/>
      <c r="AD172" s="544"/>
      <c r="AE172" s="657"/>
      <c r="AF172" s="543"/>
      <c r="AG172" s="544"/>
      <c r="AH172" s="544"/>
      <c r="AI172" s="544"/>
      <c r="AJ172" s="544"/>
      <c r="AK172" s="544"/>
      <c r="AL172" s="544"/>
      <c r="AM172" s="544"/>
      <c r="AN172" s="544"/>
      <c r="AO172" s="657"/>
      <c r="AP172" s="543"/>
      <c r="AQ172" s="544"/>
      <c r="AR172" s="544"/>
      <c r="AS172" s="544"/>
      <c r="AT172" s="544"/>
      <c r="AU172" s="544"/>
      <c r="AV172" s="544"/>
      <c r="AW172" s="544"/>
      <c r="AX172" s="544"/>
      <c r="AY172" s="657"/>
      <c r="AZ172" s="543"/>
      <c r="BA172" s="544"/>
      <c r="BB172" s="544"/>
      <c r="BC172" s="544"/>
      <c r="BD172" s="544"/>
      <c r="BE172" s="544"/>
      <c r="BF172" s="544"/>
      <c r="BG172" s="544"/>
      <c r="BH172" s="544"/>
      <c r="BI172" s="657"/>
      <c r="BJ172" s="543"/>
      <c r="BK172" s="544"/>
      <c r="BL172" s="544"/>
      <c r="BM172" s="544"/>
      <c r="BN172" s="544"/>
      <c r="BO172" s="544"/>
      <c r="BP172" s="544"/>
      <c r="BQ172" s="544"/>
      <c r="BR172" s="544"/>
      <c r="BS172" s="657"/>
      <c r="BT172" s="543"/>
      <c r="BU172" s="544"/>
      <c r="BV172" s="544"/>
      <c r="BW172" s="544"/>
      <c r="BX172" s="544"/>
      <c r="BY172" s="544"/>
      <c r="BZ172" s="544"/>
      <c r="CA172" s="544"/>
      <c r="CB172" s="544"/>
      <c r="CC172" s="657"/>
      <c r="CD172" s="543"/>
      <c r="CE172" s="544"/>
      <c r="CF172" s="544"/>
      <c r="CG172" s="544"/>
      <c r="CH172" s="544"/>
      <c r="CI172" s="544"/>
      <c r="CJ172" s="544"/>
      <c r="CK172" s="544"/>
      <c r="CL172" s="544"/>
      <c r="CM172" s="657"/>
      <c r="CN172" s="543"/>
      <c r="CO172" s="544"/>
      <c r="CP172" s="544"/>
      <c r="CQ172" s="544"/>
      <c r="CR172" s="544"/>
      <c r="CS172" s="544"/>
      <c r="CT172" s="544"/>
      <c r="CU172" s="544"/>
      <c r="CV172" s="544"/>
      <c r="CW172" s="657"/>
      <c r="CX172" s="543"/>
      <c r="CY172" s="544"/>
      <c r="CZ172" s="544"/>
      <c r="DA172" s="544"/>
      <c r="DB172" s="544"/>
      <c r="DC172" s="544"/>
      <c r="DD172" s="544"/>
      <c r="DE172" s="544"/>
      <c r="DF172" s="544"/>
      <c r="DG172" s="657"/>
      <c r="DH172" s="543"/>
      <c r="DI172" s="544"/>
      <c r="DJ172" s="544"/>
      <c r="DK172" s="544"/>
      <c r="DL172" s="544"/>
      <c r="DM172" s="544"/>
      <c r="DN172" s="544"/>
      <c r="DO172" s="544"/>
      <c r="DP172" s="544"/>
      <c r="DQ172" s="657"/>
      <c r="DR172" s="543"/>
      <c r="DS172" s="544"/>
      <c r="DT172" s="544"/>
      <c r="DU172" s="544"/>
      <c r="DV172" s="544"/>
      <c r="DW172" s="544"/>
      <c r="DX172" s="544"/>
      <c r="DY172" s="544"/>
      <c r="DZ172" s="544"/>
      <c r="EA172" s="657"/>
      <c r="EB172" s="543"/>
      <c r="EC172" s="544"/>
      <c r="ED172" s="544"/>
      <c r="EE172" s="544"/>
      <c r="EF172" s="544"/>
      <c r="EG172" s="544"/>
      <c r="EH172" s="544"/>
      <c r="EI172" s="544"/>
      <c r="EJ172" s="544"/>
      <c r="EK172" s="657"/>
    </row>
    <row r="173" spans="1:141" ht="72">
      <c r="A173" s="359">
        <f>Summary!A173</f>
        <v>0</v>
      </c>
      <c r="B173" s="378">
        <f>Summary!B173</f>
        <v>0</v>
      </c>
      <c r="C173" s="379" t="str">
        <f>Summary!C173</f>
        <v>4.8.5.2</v>
      </c>
      <c r="D173" s="380">
        <f>Summary!D173</f>
        <v>0</v>
      </c>
      <c r="E173" s="381">
        <f>Summary!E173</f>
        <v>0</v>
      </c>
      <c r="F173" s="382" t="str">
        <f>Summary!F173</f>
        <v>Undertake 2m wide swathe cut of all highway verges to ensure strip remains unobstructed by vegetation throughout the year (in addition to visibility splay maintenance)</v>
      </c>
      <c r="G173" s="375">
        <f>Summary!G173</f>
        <v>0</v>
      </c>
      <c r="H173" s="540">
        <f t="shared" si="54"/>
        <v>0</v>
      </c>
      <c r="I173" s="541">
        <f t="shared" si="55"/>
        <v>0</v>
      </c>
      <c r="J173" s="541">
        <f t="shared" si="56"/>
        <v>0</v>
      </c>
      <c r="K173" s="541">
        <f t="shared" si="57"/>
        <v>0</v>
      </c>
      <c r="L173" s="541">
        <f t="shared" si="58"/>
        <v>0</v>
      </c>
      <c r="M173" s="541">
        <f t="shared" si="59"/>
        <v>0</v>
      </c>
      <c r="N173" s="541">
        <f t="shared" si="60"/>
        <v>0</v>
      </c>
      <c r="O173" s="541">
        <f t="shared" si="61"/>
        <v>0</v>
      </c>
      <c r="P173" s="541">
        <f t="shared" si="62"/>
        <v>0</v>
      </c>
      <c r="Q173" s="541">
        <f t="shared" si="63"/>
        <v>0</v>
      </c>
      <c r="R173" s="541">
        <f t="shared" si="64"/>
        <v>0</v>
      </c>
      <c r="S173" s="541">
        <f t="shared" si="65"/>
        <v>0</v>
      </c>
      <c r="T173" s="542">
        <f t="shared" si="66"/>
        <v>0</v>
      </c>
      <c r="U173" s="531"/>
      <c r="V173" s="543"/>
      <c r="W173" s="544"/>
      <c r="X173" s="544"/>
      <c r="Y173" s="544"/>
      <c r="Z173" s="544"/>
      <c r="AA173" s="544"/>
      <c r="AB173" s="544"/>
      <c r="AC173" s="544"/>
      <c r="AD173" s="544"/>
      <c r="AE173" s="657"/>
      <c r="AF173" s="543"/>
      <c r="AG173" s="544"/>
      <c r="AH173" s="544"/>
      <c r="AI173" s="544"/>
      <c r="AJ173" s="544"/>
      <c r="AK173" s="544"/>
      <c r="AL173" s="544"/>
      <c r="AM173" s="544"/>
      <c r="AN173" s="544"/>
      <c r="AO173" s="657"/>
      <c r="AP173" s="543"/>
      <c r="AQ173" s="544"/>
      <c r="AR173" s="544"/>
      <c r="AS173" s="544"/>
      <c r="AT173" s="544"/>
      <c r="AU173" s="544"/>
      <c r="AV173" s="544"/>
      <c r="AW173" s="544"/>
      <c r="AX173" s="544"/>
      <c r="AY173" s="657"/>
      <c r="AZ173" s="543"/>
      <c r="BA173" s="544"/>
      <c r="BB173" s="544"/>
      <c r="BC173" s="544"/>
      <c r="BD173" s="544"/>
      <c r="BE173" s="544"/>
      <c r="BF173" s="544"/>
      <c r="BG173" s="544"/>
      <c r="BH173" s="544"/>
      <c r="BI173" s="657"/>
      <c r="BJ173" s="543"/>
      <c r="BK173" s="544"/>
      <c r="BL173" s="544"/>
      <c r="BM173" s="544"/>
      <c r="BN173" s="544"/>
      <c r="BO173" s="544"/>
      <c r="BP173" s="544"/>
      <c r="BQ173" s="544"/>
      <c r="BR173" s="544"/>
      <c r="BS173" s="657"/>
      <c r="BT173" s="543"/>
      <c r="BU173" s="544"/>
      <c r="BV173" s="544"/>
      <c r="BW173" s="544"/>
      <c r="BX173" s="544"/>
      <c r="BY173" s="544"/>
      <c r="BZ173" s="544"/>
      <c r="CA173" s="544"/>
      <c r="CB173" s="544"/>
      <c r="CC173" s="657"/>
      <c r="CD173" s="543"/>
      <c r="CE173" s="544"/>
      <c r="CF173" s="544"/>
      <c r="CG173" s="544"/>
      <c r="CH173" s="544"/>
      <c r="CI173" s="544"/>
      <c r="CJ173" s="544"/>
      <c r="CK173" s="544"/>
      <c r="CL173" s="544"/>
      <c r="CM173" s="657"/>
      <c r="CN173" s="543"/>
      <c r="CO173" s="544"/>
      <c r="CP173" s="544"/>
      <c r="CQ173" s="544"/>
      <c r="CR173" s="544"/>
      <c r="CS173" s="544"/>
      <c r="CT173" s="544"/>
      <c r="CU173" s="544"/>
      <c r="CV173" s="544"/>
      <c r="CW173" s="657"/>
      <c r="CX173" s="543"/>
      <c r="CY173" s="544"/>
      <c r="CZ173" s="544"/>
      <c r="DA173" s="544"/>
      <c r="DB173" s="544"/>
      <c r="DC173" s="544"/>
      <c r="DD173" s="544"/>
      <c r="DE173" s="544"/>
      <c r="DF173" s="544"/>
      <c r="DG173" s="657"/>
      <c r="DH173" s="543"/>
      <c r="DI173" s="544"/>
      <c r="DJ173" s="544"/>
      <c r="DK173" s="544"/>
      <c r="DL173" s="544"/>
      <c r="DM173" s="544"/>
      <c r="DN173" s="544"/>
      <c r="DO173" s="544"/>
      <c r="DP173" s="544"/>
      <c r="DQ173" s="657"/>
      <c r="DR173" s="543"/>
      <c r="DS173" s="544"/>
      <c r="DT173" s="544"/>
      <c r="DU173" s="544"/>
      <c r="DV173" s="544"/>
      <c r="DW173" s="544"/>
      <c r="DX173" s="544"/>
      <c r="DY173" s="544"/>
      <c r="DZ173" s="544"/>
      <c r="EA173" s="657"/>
      <c r="EB173" s="543"/>
      <c r="EC173" s="544"/>
      <c r="ED173" s="544"/>
      <c r="EE173" s="544"/>
      <c r="EF173" s="544"/>
      <c r="EG173" s="544"/>
      <c r="EH173" s="544"/>
      <c r="EI173" s="544"/>
      <c r="EJ173" s="544"/>
      <c r="EK173" s="657"/>
    </row>
    <row r="174" spans="1:141" ht="20.25">
      <c r="A174" s="359">
        <f>Summary!A174</f>
        <v>0</v>
      </c>
      <c r="B174" s="378">
        <f>Summary!B174</f>
        <v>0</v>
      </c>
      <c r="C174" s="379" t="str">
        <f>Summary!C174</f>
        <v>4.8.5.3</v>
      </c>
      <c r="D174" s="380">
        <f>Summary!D174</f>
        <v>0</v>
      </c>
      <c r="E174" s="381">
        <f>Summary!E174</f>
        <v>0</v>
      </c>
      <c r="F174" s="382" t="str">
        <f>Summary!F174</f>
        <v>Grass cut the central reserve</v>
      </c>
      <c r="G174" s="375">
        <f>Summary!G174</f>
        <v>0</v>
      </c>
      <c r="H174" s="540">
        <f t="shared" si="54"/>
        <v>0</v>
      </c>
      <c r="I174" s="541">
        <f t="shared" si="55"/>
        <v>0</v>
      </c>
      <c r="J174" s="541">
        <f t="shared" si="56"/>
        <v>0</v>
      </c>
      <c r="K174" s="541">
        <f t="shared" si="57"/>
        <v>0</v>
      </c>
      <c r="L174" s="541">
        <f t="shared" si="58"/>
        <v>0</v>
      </c>
      <c r="M174" s="541">
        <f t="shared" si="59"/>
        <v>0</v>
      </c>
      <c r="N174" s="541">
        <f t="shared" si="60"/>
        <v>0</v>
      </c>
      <c r="O174" s="541">
        <f t="shared" si="61"/>
        <v>0</v>
      </c>
      <c r="P174" s="541">
        <f t="shared" si="62"/>
        <v>0</v>
      </c>
      <c r="Q174" s="541">
        <f t="shared" si="63"/>
        <v>0</v>
      </c>
      <c r="R174" s="541">
        <f t="shared" si="64"/>
        <v>0</v>
      </c>
      <c r="S174" s="541">
        <f t="shared" si="65"/>
        <v>0</v>
      </c>
      <c r="T174" s="542">
        <f t="shared" si="66"/>
        <v>0</v>
      </c>
      <c r="U174" s="531"/>
      <c r="V174" s="543"/>
      <c r="W174" s="544"/>
      <c r="X174" s="544"/>
      <c r="Y174" s="544"/>
      <c r="Z174" s="544"/>
      <c r="AA174" s="544"/>
      <c r="AB174" s="544"/>
      <c r="AC174" s="544"/>
      <c r="AD174" s="544"/>
      <c r="AE174" s="657"/>
      <c r="AF174" s="543"/>
      <c r="AG174" s="544"/>
      <c r="AH174" s="544"/>
      <c r="AI174" s="544"/>
      <c r="AJ174" s="544"/>
      <c r="AK174" s="544"/>
      <c r="AL174" s="544"/>
      <c r="AM174" s="544"/>
      <c r="AN174" s="544"/>
      <c r="AO174" s="657"/>
      <c r="AP174" s="543"/>
      <c r="AQ174" s="544"/>
      <c r="AR174" s="544"/>
      <c r="AS174" s="544"/>
      <c r="AT174" s="544"/>
      <c r="AU174" s="544"/>
      <c r="AV174" s="544"/>
      <c r="AW174" s="544"/>
      <c r="AX174" s="544"/>
      <c r="AY174" s="657"/>
      <c r="AZ174" s="543"/>
      <c r="BA174" s="544"/>
      <c r="BB174" s="544"/>
      <c r="BC174" s="544"/>
      <c r="BD174" s="544"/>
      <c r="BE174" s="544"/>
      <c r="BF174" s="544"/>
      <c r="BG174" s="544"/>
      <c r="BH174" s="544"/>
      <c r="BI174" s="657"/>
      <c r="BJ174" s="543"/>
      <c r="BK174" s="544"/>
      <c r="BL174" s="544"/>
      <c r="BM174" s="544"/>
      <c r="BN174" s="544"/>
      <c r="BO174" s="544"/>
      <c r="BP174" s="544"/>
      <c r="BQ174" s="544"/>
      <c r="BR174" s="544"/>
      <c r="BS174" s="657"/>
      <c r="BT174" s="543"/>
      <c r="BU174" s="544"/>
      <c r="BV174" s="544"/>
      <c r="BW174" s="544"/>
      <c r="BX174" s="544"/>
      <c r="BY174" s="544"/>
      <c r="BZ174" s="544"/>
      <c r="CA174" s="544"/>
      <c r="CB174" s="544"/>
      <c r="CC174" s="657"/>
      <c r="CD174" s="543"/>
      <c r="CE174" s="544"/>
      <c r="CF174" s="544"/>
      <c r="CG174" s="544"/>
      <c r="CH174" s="544"/>
      <c r="CI174" s="544"/>
      <c r="CJ174" s="544"/>
      <c r="CK174" s="544"/>
      <c r="CL174" s="544"/>
      <c r="CM174" s="657"/>
      <c r="CN174" s="543"/>
      <c r="CO174" s="544"/>
      <c r="CP174" s="544"/>
      <c r="CQ174" s="544"/>
      <c r="CR174" s="544"/>
      <c r="CS174" s="544"/>
      <c r="CT174" s="544"/>
      <c r="CU174" s="544"/>
      <c r="CV174" s="544"/>
      <c r="CW174" s="657"/>
      <c r="CX174" s="543"/>
      <c r="CY174" s="544"/>
      <c r="CZ174" s="544"/>
      <c r="DA174" s="544"/>
      <c r="DB174" s="544"/>
      <c r="DC174" s="544"/>
      <c r="DD174" s="544"/>
      <c r="DE174" s="544"/>
      <c r="DF174" s="544"/>
      <c r="DG174" s="657"/>
      <c r="DH174" s="543"/>
      <c r="DI174" s="544"/>
      <c r="DJ174" s="544"/>
      <c r="DK174" s="544"/>
      <c r="DL174" s="544"/>
      <c r="DM174" s="544"/>
      <c r="DN174" s="544"/>
      <c r="DO174" s="544"/>
      <c r="DP174" s="544"/>
      <c r="DQ174" s="657"/>
      <c r="DR174" s="543"/>
      <c r="DS174" s="544"/>
      <c r="DT174" s="544"/>
      <c r="DU174" s="544"/>
      <c r="DV174" s="544"/>
      <c r="DW174" s="544"/>
      <c r="DX174" s="544"/>
      <c r="DY174" s="544"/>
      <c r="DZ174" s="544"/>
      <c r="EA174" s="657"/>
      <c r="EB174" s="543"/>
      <c r="EC174" s="544"/>
      <c r="ED174" s="544"/>
      <c r="EE174" s="544"/>
      <c r="EF174" s="544"/>
      <c r="EG174" s="544"/>
      <c r="EH174" s="544"/>
      <c r="EI174" s="544"/>
      <c r="EJ174" s="544"/>
      <c r="EK174" s="657"/>
    </row>
    <row r="175" spans="1:141" s="139" customFormat="1" ht="36">
      <c r="A175" s="802">
        <f>Summary!A175</f>
        <v>0</v>
      </c>
      <c r="B175" s="815">
        <f>Summary!B175</f>
        <v>0</v>
      </c>
      <c r="C175" s="813" t="str">
        <f>Summary!C175</f>
        <v>4.8.6</v>
      </c>
      <c r="D175" s="816" t="str">
        <f>Summary!D175</f>
        <v>3000 - Landscape and ecology</v>
      </c>
      <c r="E175" s="796" t="str">
        <f>Summary!E175</f>
        <v>Grass and vegetation</v>
      </c>
      <c r="F175" s="796">
        <f>Summary!F175</f>
        <v>0</v>
      </c>
      <c r="G175" s="787">
        <f>Summary!G175</f>
        <v>0</v>
      </c>
      <c r="H175" s="299"/>
      <c r="I175" s="300"/>
      <c r="J175" s="300"/>
      <c r="K175" s="300"/>
      <c r="L175" s="300"/>
      <c r="M175" s="300"/>
      <c r="N175" s="300"/>
      <c r="O175" s="300"/>
      <c r="P175" s="300"/>
      <c r="Q175" s="300"/>
      <c r="R175" s="300"/>
      <c r="S175" s="300"/>
      <c r="T175" s="797"/>
      <c r="U175" s="531"/>
      <c r="V175" s="299"/>
      <c r="W175" s="300"/>
      <c r="X175" s="300"/>
      <c r="Y175" s="300"/>
      <c r="Z175" s="300"/>
      <c r="AA175" s="300"/>
      <c r="AB175" s="300"/>
      <c r="AC175" s="300"/>
      <c r="AD175" s="300"/>
      <c r="AE175" s="817"/>
      <c r="AF175" s="299"/>
      <c r="AG175" s="300"/>
      <c r="AH175" s="300"/>
      <c r="AI175" s="300"/>
      <c r="AJ175" s="300"/>
      <c r="AK175" s="300"/>
      <c r="AL175" s="300"/>
      <c r="AM175" s="300"/>
      <c r="AN175" s="300"/>
      <c r="AO175" s="817"/>
      <c r="AP175" s="299"/>
      <c r="AQ175" s="300"/>
      <c r="AR175" s="300"/>
      <c r="AS175" s="300"/>
      <c r="AT175" s="300"/>
      <c r="AU175" s="300"/>
      <c r="AV175" s="300"/>
      <c r="AW175" s="300"/>
      <c r="AX175" s="300"/>
      <c r="AY175" s="817"/>
      <c r="AZ175" s="299"/>
      <c r="BA175" s="300"/>
      <c r="BB175" s="300"/>
      <c r="BC175" s="300"/>
      <c r="BD175" s="300"/>
      <c r="BE175" s="300"/>
      <c r="BF175" s="300"/>
      <c r="BG175" s="300"/>
      <c r="BH175" s="300"/>
      <c r="BI175" s="817"/>
      <c r="BJ175" s="299"/>
      <c r="BK175" s="300"/>
      <c r="BL175" s="300"/>
      <c r="BM175" s="300"/>
      <c r="BN175" s="300"/>
      <c r="BO175" s="300"/>
      <c r="BP175" s="300"/>
      <c r="BQ175" s="300"/>
      <c r="BR175" s="300"/>
      <c r="BS175" s="817"/>
      <c r="BT175" s="299"/>
      <c r="BU175" s="300"/>
      <c r="BV175" s="300"/>
      <c r="BW175" s="300"/>
      <c r="BX175" s="300"/>
      <c r="BY175" s="300"/>
      <c r="BZ175" s="300"/>
      <c r="CA175" s="300"/>
      <c r="CB175" s="300"/>
      <c r="CC175" s="817"/>
      <c r="CD175" s="299"/>
      <c r="CE175" s="300"/>
      <c r="CF175" s="300"/>
      <c r="CG175" s="300"/>
      <c r="CH175" s="300"/>
      <c r="CI175" s="300"/>
      <c r="CJ175" s="300"/>
      <c r="CK175" s="300"/>
      <c r="CL175" s="300"/>
      <c r="CM175" s="817"/>
      <c r="CN175" s="299"/>
      <c r="CO175" s="300"/>
      <c r="CP175" s="300"/>
      <c r="CQ175" s="300"/>
      <c r="CR175" s="300"/>
      <c r="CS175" s="300"/>
      <c r="CT175" s="300"/>
      <c r="CU175" s="300"/>
      <c r="CV175" s="300"/>
      <c r="CW175" s="817"/>
      <c r="CX175" s="299"/>
      <c r="CY175" s="300"/>
      <c r="CZ175" s="300"/>
      <c r="DA175" s="300"/>
      <c r="DB175" s="300"/>
      <c r="DC175" s="300"/>
      <c r="DD175" s="300"/>
      <c r="DE175" s="300"/>
      <c r="DF175" s="300"/>
      <c r="DG175" s="817"/>
      <c r="DH175" s="299"/>
      <c r="DI175" s="300"/>
      <c r="DJ175" s="300"/>
      <c r="DK175" s="300"/>
      <c r="DL175" s="300"/>
      <c r="DM175" s="300"/>
      <c r="DN175" s="300"/>
      <c r="DO175" s="300"/>
      <c r="DP175" s="300"/>
      <c r="DQ175" s="817"/>
      <c r="DR175" s="299"/>
      <c r="DS175" s="300"/>
      <c r="DT175" s="300"/>
      <c r="DU175" s="300"/>
      <c r="DV175" s="300"/>
      <c r="DW175" s="300"/>
      <c r="DX175" s="300"/>
      <c r="DY175" s="300"/>
      <c r="DZ175" s="300"/>
      <c r="EA175" s="817"/>
      <c r="EB175" s="299"/>
      <c r="EC175" s="300"/>
      <c r="ED175" s="300"/>
      <c r="EE175" s="300"/>
      <c r="EF175" s="300"/>
      <c r="EG175" s="300"/>
      <c r="EH175" s="300"/>
      <c r="EI175" s="300"/>
      <c r="EJ175" s="300"/>
      <c r="EK175" s="817"/>
    </row>
    <row r="176" spans="1:141" ht="72">
      <c r="A176" s="359">
        <f>Summary!A176</f>
        <v>0</v>
      </c>
      <c r="B176" s="378">
        <f>Summary!B176</f>
        <v>0</v>
      </c>
      <c r="C176" s="379" t="str">
        <f>Summary!C176</f>
        <v>4.8.6.1</v>
      </c>
      <c r="D176" s="380">
        <f>Summary!D176</f>
        <v>0</v>
      </c>
      <c r="E176" s="381">
        <f>Summary!E176</f>
        <v>0</v>
      </c>
      <c r="F176" s="382" t="str">
        <f>Summary!F176</f>
        <v>Remove obstructions and/or maintain vegetation to facilitate safe use of customer facilities. This includes but not limited to emergency roadside telephones and emergency refuge areas.</v>
      </c>
      <c r="G176" s="375">
        <f>Summary!G176</f>
        <v>0</v>
      </c>
      <c r="H176" s="540">
        <f t="shared" si="54"/>
        <v>0</v>
      </c>
      <c r="I176" s="541">
        <f t="shared" si="55"/>
        <v>0</v>
      </c>
      <c r="J176" s="541">
        <f t="shared" si="56"/>
        <v>0</v>
      </c>
      <c r="K176" s="541">
        <f t="shared" si="57"/>
        <v>0</v>
      </c>
      <c r="L176" s="541">
        <f t="shared" si="58"/>
        <v>0</v>
      </c>
      <c r="M176" s="541">
        <f t="shared" si="59"/>
        <v>0</v>
      </c>
      <c r="N176" s="541">
        <f t="shared" si="60"/>
        <v>0</v>
      </c>
      <c r="O176" s="541">
        <f t="shared" si="61"/>
        <v>0</v>
      </c>
      <c r="P176" s="541">
        <f t="shared" si="62"/>
        <v>0</v>
      </c>
      <c r="Q176" s="541">
        <f t="shared" si="63"/>
        <v>0</v>
      </c>
      <c r="R176" s="541">
        <f t="shared" si="64"/>
        <v>0</v>
      </c>
      <c r="S176" s="541">
        <f t="shared" si="65"/>
        <v>0</v>
      </c>
      <c r="T176" s="542">
        <f t="shared" si="66"/>
        <v>0</v>
      </c>
      <c r="U176" s="531"/>
      <c r="V176" s="543"/>
      <c r="W176" s="544"/>
      <c r="X176" s="544"/>
      <c r="Y176" s="544"/>
      <c r="Z176" s="544"/>
      <c r="AA176" s="544"/>
      <c r="AB176" s="544"/>
      <c r="AC176" s="544"/>
      <c r="AD176" s="544"/>
      <c r="AE176" s="657"/>
      <c r="AF176" s="543"/>
      <c r="AG176" s="544"/>
      <c r="AH176" s="544"/>
      <c r="AI176" s="544"/>
      <c r="AJ176" s="544"/>
      <c r="AK176" s="544"/>
      <c r="AL176" s="544"/>
      <c r="AM176" s="544"/>
      <c r="AN176" s="544"/>
      <c r="AO176" s="657"/>
      <c r="AP176" s="543"/>
      <c r="AQ176" s="544"/>
      <c r="AR176" s="544"/>
      <c r="AS176" s="544"/>
      <c r="AT176" s="544"/>
      <c r="AU176" s="544"/>
      <c r="AV176" s="544"/>
      <c r="AW176" s="544"/>
      <c r="AX176" s="544"/>
      <c r="AY176" s="657"/>
      <c r="AZ176" s="543"/>
      <c r="BA176" s="544"/>
      <c r="BB176" s="544"/>
      <c r="BC176" s="544"/>
      <c r="BD176" s="544"/>
      <c r="BE176" s="544"/>
      <c r="BF176" s="544"/>
      <c r="BG176" s="544"/>
      <c r="BH176" s="544"/>
      <c r="BI176" s="657"/>
      <c r="BJ176" s="543"/>
      <c r="BK176" s="544"/>
      <c r="BL176" s="544"/>
      <c r="BM176" s="544"/>
      <c r="BN176" s="544"/>
      <c r="BO176" s="544"/>
      <c r="BP176" s="544"/>
      <c r="BQ176" s="544"/>
      <c r="BR176" s="544"/>
      <c r="BS176" s="657"/>
      <c r="BT176" s="543"/>
      <c r="BU176" s="544"/>
      <c r="BV176" s="544"/>
      <c r="BW176" s="544"/>
      <c r="BX176" s="544"/>
      <c r="BY176" s="544"/>
      <c r="BZ176" s="544"/>
      <c r="CA176" s="544"/>
      <c r="CB176" s="544"/>
      <c r="CC176" s="657"/>
      <c r="CD176" s="543"/>
      <c r="CE176" s="544"/>
      <c r="CF176" s="544"/>
      <c r="CG176" s="544"/>
      <c r="CH176" s="544"/>
      <c r="CI176" s="544"/>
      <c r="CJ176" s="544"/>
      <c r="CK176" s="544"/>
      <c r="CL176" s="544"/>
      <c r="CM176" s="657"/>
      <c r="CN176" s="543"/>
      <c r="CO176" s="544"/>
      <c r="CP176" s="544"/>
      <c r="CQ176" s="544"/>
      <c r="CR176" s="544"/>
      <c r="CS176" s="544"/>
      <c r="CT176" s="544"/>
      <c r="CU176" s="544"/>
      <c r="CV176" s="544"/>
      <c r="CW176" s="657"/>
      <c r="CX176" s="543"/>
      <c r="CY176" s="544"/>
      <c r="CZ176" s="544"/>
      <c r="DA176" s="544"/>
      <c r="DB176" s="544"/>
      <c r="DC176" s="544"/>
      <c r="DD176" s="544"/>
      <c r="DE176" s="544"/>
      <c r="DF176" s="544"/>
      <c r="DG176" s="657"/>
      <c r="DH176" s="543"/>
      <c r="DI176" s="544"/>
      <c r="DJ176" s="544"/>
      <c r="DK176" s="544"/>
      <c r="DL176" s="544"/>
      <c r="DM176" s="544"/>
      <c r="DN176" s="544"/>
      <c r="DO176" s="544"/>
      <c r="DP176" s="544"/>
      <c r="DQ176" s="657"/>
      <c r="DR176" s="543"/>
      <c r="DS176" s="544"/>
      <c r="DT176" s="544"/>
      <c r="DU176" s="544"/>
      <c r="DV176" s="544"/>
      <c r="DW176" s="544"/>
      <c r="DX176" s="544"/>
      <c r="DY176" s="544"/>
      <c r="DZ176" s="544"/>
      <c r="EA176" s="657"/>
      <c r="EB176" s="543"/>
      <c r="EC176" s="544"/>
      <c r="ED176" s="544"/>
      <c r="EE176" s="544"/>
      <c r="EF176" s="544"/>
      <c r="EG176" s="544"/>
      <c r="EH176" s="544"/>
      <c r="EI176" s="544"/>
      <c r="EJ176" s="544"/>
      <c r="EK176" s="657"/>
    </row>
    <row r="177" spans="1:141" ht="54">
      <c r="A177" s="359">
        <f>Summary!A177</f>
        <v>0</v>
      </c>
      <c r="B177" s="378">
        <f>Summary!B177</f>
        <v>0</v>
      </c>
      <c r="C177" s="379" t="str">
        <f>Summary!C177</f>
        <v>4.8.6.2</v>
      </c>
      <c r="D177" s="380">
        <f>Summary!D177</f>
        <v>0</v>
      </c>
      <c r="E177" s="381">
        <f>Summary!E177</f>
        <v>0</v>
      </c>
      <c r="F177" s="382" t="str">
        <f>Summary!F177</f>
        <v>Remove vegetation affecting the stability, integrity or operation of structures or other affected property assets.</v>
      </c>
      <c r="G177" s="375">
        <f>Summary!G177</f>
        <v>0</v>
      </c>
      <c r="H177" s="540">
        <f t="shared" si="54"/>
        <v>0</v>
      </c>
      <c r="I177" s="541">
        <f t="shared" si="55"/>
        <v>0</v>
      </c>
      <c r="J177" s="541">
        <f t="shared" si="56"/>
        <v>0</v>
      </c>
      <c r="K177" s="541">
        <f t="shared" si="57"/>
        <v>0</v>
      </c>
      <c r="L177" s="541">
        <f t="shared" si="58"/>
        <v>0</v>
      </c>
      <c r="M177" s="541">
        <f t="shared" si="59"/>
        <v>0</v>
      </c>
      <c r="N177" s="541">
        <f t="shared" si="60"/>
        <v>0</v>
      </c>
      <c r="O177" s="541">
        <f t="shared" si="61"/>
        <v>0</v>
      </c>
      <c r="P177" s="541">
        <f t="shared" si="62"/>
        <v>0</v>
      </c>
      <c r="Q177" s="541">
        <f t="shared" si="63"/>
        <v>0</v>
      </c>
      <c r="R177" s="541">
        <f t="shared" si="64"/>
        <v>0</v>
      </c>
      <c r="S177" s="541">
        <f t="shared" si="65"/>
        <v>0</v>
      </c>
      <c r="T177" s="542">
        <f t="shared" si="66"/>
        <v>0</v>
      </c>
      <c r="U177" s="531"/>
      <c r="V177" s="543"/>
      <c r="W177" s="544"/>
      <c r="X177" s="544"/>
      <c r="Y177" s="544"/>
      <c r="Z177" s="544"/>
      <c r="AA177" s="544"/>
      <c r="AB177" s="544"/>
      <c r="AC177" s="544"/>
      <c r="AD177" s="544"/>
      <c r="AE177" s="657"/>
      <c r="AF177" s="543"/>
      <c r="AG177" s="544"/>
      <c r="AH177" s="544"/>
      <c r="AI177" s="544"/>
      <c r="AJ177" s="544"/>
      <c r="AK177" s="544"/>
      <c r="AL177" s="544"/>
      <c r="AM177" s="544"/>
      <c r="AN177" s="544"/>
      <c r="AO177" s="657"/>
      <c r="AP177" s="543"/>
      <c r="AQ177" s="544"/>
      <c r="AR177" s="544"/>
      <c r="AS177" s="544"/>
      <c r="AT177" s="544"/>
      <c r="AU177" s="544"/>
      <c r="AV177" s="544"/>
      <c r="AW177" s="544"/>
      <c r="AX177" s="544"/>
      <c r="AY177" s="657"/>
      <c r="AZ177" s="543"/>
      <c r="BA177" s="544"/>
      <c r="BB177" s="544"/>
      <c r="BC177" s="544"/>
      <c r="BD177" s="544"/>
      <c r="BE177" s="544"/>
      <c r="BF177" s="544"/>
      <c r="BG177" s="544"/>
      <c r="BH177" s="544"/>
      <c r="BI177" s="657"/>
      <c r="BJ177" s="543"/>
      <c r="BK177" s="544"/>
      <c r="BL177" s="544"/>
      <c r="BM177" s="544"/>
      <c r="BN177" s="544"/>
      <c r="BO177" s="544"/>
      <c r="BP177" s="544"/>
      <c r="BQ177" s="544"/>
      <c r="BR177" s="544"/>
      <c r="BS177" s="657"/>
      <c r="BT177" s="543"/>
      <c r="BU177" s="544"/>
      <c r="BV177" s="544"/>
      <c r="BW177" s="544"/>
      <c r="BX177" s="544"/>
      <c r="BY177" s="544"/>
      <c r="BZ177" s="544"/>
      <c r="CA177" s="544"/>
      <c r="CB177" s="544"/>
      <c r="CC177" s="657"/>
      <c r="CD177" s="543"/>
      <c r="CE177" s="544"/>
      <c r="CF177" s="544"/>
      <c r="CG177" s="544"/>
      <c r="CH177" s="544"/>
      <c r="CI177" s="544"/>
      <c r="CJ177" s="544"/>
      <c r="CK177" s="544"/>
      <c r="CL177" s="544"/>
      <c r="CM177" s="657"/>
      <c r="CN177" s="543"/>
      <c r="CO177" s="544"/>
      <c r="CP177" s="544"/>
      <c r="CQ177" s="544"/>
      <c r="CR177" s="544"/>
      <c r="CS177" s="544"/>
      <c r="CT177" s="544"/>
      <c r="CU177" s="544"/>
      <c r="CV177" s="544"/>
      <c r="CW177" s="657"/>
      <c r="CX177" s="543"/>
      <c r="CY177" s="544"/>
      <c r="CZ177" s="544"/>
      <c r="DA177" s="544"/>
      <c r="DB177" s="544"/>
      <c r="DC177" s="544"/>
      <c r="DD177" s="544"/>
      <c r="DE177" s="544"/>
      <c r="DF177" s="544"/>
      <c r="DG177" s="657"/>
      <c r="DH177" s="543"/>
      <c r="DI177" s="544"/>
      <c r="DJ177" s="544"/>
      <c r="DK177" s="544"/>
      <c r="DL177" s="544"/>
      <c r="DM177" s="544"/>
      <c r="DN177" s="544"/>
      <c r="DO177" s="544"/>
      <c r="DP177" s="544"/>
      <c r="DQ177" s="657"/>
      <c r="DR177" s="543"/>
      <c r="DS177" s="544"/>
      <c r="DT177" s="544"/>
      <c r="DU177" s="544"/>
      <c r="DV177" s="544"/>
      <c r="DW177" s="544"/>
      <c r="DX177" s="544"/>
      <c r="DY177" s="544"/>
      <c r="DZ177" s="544"/>
      <c r="EA177" s="657"/>
      <c r="EB177" s="543"/>
      <c r="EC177" s="544"/>
      <c r="ED177" s="544"/>
      <c r="EE177" s="544"/>
      <c r="EF177" s="544"/>
      <c r="EG177" s="544"/>
      <c r="EH177" s="544"/>
      <c r="EI177" s="544"/>
      <c r="EJ177" s="544"/>
      <c r="EK177" s="657"/>
    </row>
    <row r="178" spans="1:141" ht="36">
      <c r="A178" s="359">
        <f>Summary!A178</f>
        <v>0</v>
      </c>
      <c r="B178" s="378">
        <f>Summary!B178</f>
        <v>0</v>
      </c>
      <c r="C178" s="379" t="str">
        <f>Summary!C178</f>
        <v>4.8.7</v>
      </c>
      <c r="D178" s="380" t="str">
        <f>Summary!D178</f>
        <v>3000 - Landscape and ecology</v>
      </c>
      <c r="E178" s="381" t="str">
        <f>Summary!E178</f>
        <v>Injurious weeds</v>
      </c>
      <c r="F178" s="382" t="str">
        <f>Summary!F178</f>
        <v>Maintain affected property to control the spread or increase of identified instances of injurious weeds</v>
      </c>
      <c r="G178" s="375">
        <f>Summary!G178</f>
        <v>0</v>
      </c>
      <c r="H178" s="540">
        <f t="shared" si="54"/>
        <v>0</v>
      </c>
      <c r="I178" s="541">
        <f t="shared" si="55"/>
        <v>0</v>
      </c>
      <c r="J178" s="541">
        <f t="shared" si="56"/>
        <v>0</v>
      </c>
      <c r="K178" s="541">
        <f t="shared" si="57"/>
        <v>0</v>
      </c>
      <c r="L178" s="541">
        <f t="shared" si="58"/>
        <v>0</v>
      </c>
      <c r="M178" s="541">
        <f t="shared" si="59"/>
        <v>0</v>
      </c>
      <c r="N178" s="541">
        <f t="shared" si="60"/>
        <v>0</v>
      </c>
      <c r="O178" s="541">
        <f t="shared" si="61"/>
        <v>0</v>
      </c>
      <c r="P178" s="541">
        <f t="shared" si="62"/>
        <v>0</v>
      </c>
      <c r="Q178" s="541">
        <f t="shared" si="63"/>
        <v>0</v>
      </c>
      <c r="R178" s="541">
        <f t="shared" si="64"/>
        <v>0</v>
      </c>
      <c r="S178" s="541">
        <f t="shared" si="65"/>
        <v>0</v>
      </c>
      <c r="T178" s="542">
        <f t="shared" si="66"/>
        <v>0</v>
      </c>
      <c r="U178" s="531"/>
      <c r="V178" s="543"/>
      <c r="W178" s="544"/>
      <c r="X178" s="544"/>
      <c r="Y178" s="544"/>
      <c r="Z178" s="544"/>
      <c r="AA178" s="544"/>
      <c r="AB178" s="544"/>
      <c r="AC178" s="544"/>
      <c r="AD178" s="544"/>
      <c r="AE178" s="657"/>
      <c r="AF178" s="543"/>
      <c r="AG178" s="544"/>
      <c r="AH178" s="544"/>
      <c r="AI178" s="544"/>
      <c r="AJ178" s="544"/>
      <c r="AK178" s="544"/>
      <c r="AL178" s="544"/>
      <c r="AM178" s="544"/>
      <c r="AN178" s="544"/>
      <c r="AO178" s="657"/>
      <c r="AP178" s="543"/>
      <c r="AQ178" s="544"/>
      <c r="AR178" s="544"/>
      <c r="AS178" s="544"/>
      <c r="AT178" s="544"/>
      <c r="AU178" s="544"/>
      <c r="AV178" s="544"/>
      <c r="AW178" s="544"/>
      <c r="AX178" s="544"/>
      <c r="AY178" s="657"/>
      <c r="AZ178" s="543"/>
      <c r="BA178" s="544"/>
      <c r="BB178" s="544"/>
      <c r="BC178" s="544"/>
      <c r="BD178" s="544"/>
      <c r="BE178" s="544"/>
      <c r="BF178" s="544"/>
      <c r="BG178" s="544"/>
      <c r="BH178" s="544"/>
      <c r="BI178" s="657"/>
      <c r="BJ178" s="543"/>
      <c r="BK178" s="544"/>
      <c r="BL178" s="544"/>
      <c r="BM178" s="544"/>
      <c r="BN178" s="544"/>
      <c r="BO178" s="544"/>
      <c r="BP178" s="544"/>
      <c r="BQ178" s="544"/>
      <c r="BR178" s="544"/>
      <c r="BS178" s="657"/>
      <c r="BT178" s="543"/>
      <c r="BU178" s="544"/>
      <c r="BV178" s="544"/>
      <c r="BW178" s="544"/>
      <c r="BX178" s="544"/>
      <c r="BY178" s="544"/>
      <c r="BZ178" s="544"/>
      <c r="CA178" s="544"/>
      <c r="CB178" s="544"/>
      <c r="CC178" s="657"/>
      <c r="CD178" s="543"/>
      <c r="CE178" s="544"/>
      <c r="CF178" s="544"/>
      <c r="CG178" s="544"/>
      <c r="CH178" s="544"/>
      <c r="CI178" s="544"/>
      <c r="CJ178" s="544"/>
      <c r="CK178" s="544"/>
      <c r="CL178" s="544"/>
      <c r="CM178" s="657"/>
      <c r="CN178" s="543"/>
      <c r="CO178" s="544"/>
      <c r="CP178" s="544"/>
      <c r="CQ178" s="544"/>
      <c r="CR178" s="544"/>
      <c r="CS178" s="544"/>
      <c r="CT178" s="544"/>
      <c r="CU178" s="544"/>
      <c r="CV178" s="544"/>
      <c r="CW178" s="657"/>
      <c r="CX178" s="543"/>
      <c r="CY178" s="544"/>
      <c r="CZ178" s="544"/>
      <c r="DA178" s="544"/>
      <c r="DB178" s="544"/>
      <c r="DC178" s="544"/>
      <c r="DD178" s="544"/>
      <c r="DE178" s="544"/>
      <c r="DF178" s="544"/>
      <c r="DG178" s="657"/>
      <c r="DH178" s="543"/>
      <c r="DI178" s="544"/>
      <c r="DJ178" s="544"/>
      <c r="DK178" s="544"/>
      <c r="DL178" s="544"/>
      <c r="DM178" s="544"/>
      <c r="DN178" s="544"/>
      <c r="DO178" s="544"/>
      <c r="DP178" s="544"/>
      <c r="DQ178" s="657"/>
      <c r="DR178" s="543"/>
      <c r="DS178" s="544"/>
      <c r="DT178" s="544"/>
      <c r="DU178" s="544"/>
      <c r="DV178" s="544"/>
      <c r="DW178" s="544"/>
      <c r="DX178" s="544"/>
      <c r="DY178" s="544"/>
      <c r="DZ178" s="544"/>
      <c r="EA178" s="657"/>
      <c r="EB178" s="543"/>
      <c r="EC178" s="544"/>
      <c r="ED178" s="544"/>
      <c r="EE178" s="544"/>
      <c r="EF178" s="544"/>
      <c r="EG178" s="544"/>
      <c r="EH178" s="544"/>
      <c r="EI178" s="544"/>
      <c r="EJ178" s="544"/>
      <c r="EK178" s="657"/>
    </row>
    <row r="179" spans="1:141" s="139" customFormat="1" ht="54">
      <c r="A179" s="359">
        <f>Summary!A179</f>
        <v>0</v>
      </c>
      <c r="B179" s="378">
        <f>Summary!B179</f>
        <v>0</v>
      </c>
      <c r="C179" s="379" t="str">
        <f>Summary!C179</f>
        <v>4.8.8</v>
      </c>
      <c r="D179" s="380" t="str">
        <f>Summary!D179</f>
        <v>3000 - Landscape and ecology</v>
      </c>
      <c r="E179" s="381" t="str">
        <f>Summary!E179</f>
        <v>Invasive plant species</v>
      </c>
      <c r="F179" s="382" t="str">
        <f>Summary!F179</f>
        <v>Maintain affected property to control the spread or increase of identified instances of invasive plant species</v>
      </c>
      <c r="G179" s="375">
        <f>Summary!G179</f>
        <v>0</v>
      </c>
      <c r="H179" s="540">
        <f t="shared" si="54"/>
        <v>0</v>
      </c>
      <c r="I179" s="541">
        <f t="shared" si="55"/>
        <v>0</v>
      </c>
      <c r="J179" s="541">
        <f t="shared" si="56"/>
        <v>0</v>
      </c>
      <c r="K179" s="541">
        <f t="shared" si="57"/>
        <v>0</v>
      </c>
      <c r="L179" s="541">
        <f t="shared" si="58"/>
        <v>0</v>
      </c>
      <c r="M179" s="541">
        <f t="shared" si="59"/>
        <v>0</v>
      </c>
      <c r="N179" s="541">
        <f t="shared" si="60"/>
        <v>0</v>
      </c>
      <c r="O179" s="541">
        <f t="shared" si="61"/>
        <v>0</v>
      </c>
      <c r="P179" s="541">
        <f t="shared" si="62"/>
        <v>0</v>
      </c>
      <c r="Q179" s="541">
        <f t="shared" si="63"/>
        <v>0</v>
      </c>
      <c r="R179" s="541">
        <f t="shared" si="64"/>
        <v>0</v>
      </c>
      <c r="S179" s="541">
        <f t="shared" si="65"/>
        <v>0</v>
      </c>
      <c r="T179" s="542">
        <f t="shared" si="66"/>
        <v>0</v>
      </c>
      <c r="U179" s="531"/>
      <c r="V179" s="543"/>
      <c r="W179" s="544"/>
      <c r="X179" s="544"/>
      <c r="Y179" s="544"/>
      <c r="Z179" s="544"/>
      <c r="AA179" s="544"/>
      <c r="AB179" s="544"/>
      <c r="AC179" s="544"/>
      <c r="AD179" s="544"/>
      <c r="AE179" s="657"/>
      <c r="AF179" s="543"/>
      <c r="AG179" s="544"/>
      <c r="AH179" s="544"/>
      <c r="AI179" s="544"/>
      <c r="AJ179" s="544"/>
      <c r="AK179" s="544"/>
      <c r="AL179" s="544"/>
      <c r="AM179" s="544"/>
      <c r="AN179" s="544"/>
      <c r="AO179" s="657"/>
      <c r="AP179" s="543"/>
      <c r="AQ179" s="544"/>
      <c r="AR179" s="544"/>
      <c r="AS179" s="544"/>
      <c r="AT179" s="544"/>
      <c r="AU179" s="544"/>
      <c r="AV179" s="544"/>
      <c r="AW179" s="544"/>
      <c r="AX179" s="544"/>
      <c r="AY179" s="657"/>
      <c r="AZ179" s="543"/>
      <c r="BA179" s="544"/>
      <c r="BB179" s="544"/>
      <c r="BC179" s="544"/>
      <c r="BD179" s="544"/>
      <c r="BE179" s="544"/>
      <c r="BF179" s="544"/>
      <c r="BG179" s="544"/>
      <c r="BH179" s="544"/>
      <c r="BI179" s="657"/>
      <c r="BJ179" s="543"/>
      <c r="BK179" s="544"/>
      <c r="BL179" s="544"/>
      <c r="BM179" s="544"/>
      <c r="BN179" s="544"/>
      <c r="BO179" s="544"/>
      <c r="BP179" s="544"/>
      <c r="BQ179" s="544"/>
      <c r="BR179" s="544"/>
      <c r="BS179" s="657"/>
      <c r="BT179" s="543"/>
      <c r="BU179" s="544"/>
      <c r="BV179" s="544"/>
      <c r="BW179" s="544"/>
      <c r="BX179" s="544"/>
      <c r="BY179" s="544"/>
      <c r="BZ179" s="544"/>
      <c r="CA179" s="544"/>
      <c r="CB179" s="544"/>
      <c r="CC179" s="657"/>
      <c r="CD179" s="543"/>
      <c r="CE179" s="544"/>
      <c r="CF179" s="544"/>
      <c r="CG179" s="544"/>
      <c r="CH179" s="544"/>
      <c r="CI179" s="544"/>
      <c r="CJ179" s="544"/>
      <c r="CK179" s="544"/>
      <c r="CL179" s="544"/>
      <c r="CM179" s="657"/>
      <c r="CN179" s="543"/>
      <c r="CO179" s="544"/>
      <c r="CP179" s="544"/>
      <c r="CQ179" s="544"/>
      <c r="CR179" s="544"/>
      <c r="CS179" s="544"/>
      <c r="CT179" s="544"/>
      <c r="CU179" s="544"/>
      <c r="CV179" s="544"/>
      <c r="CW179" s="657"/>
      <c r="CX179" s="543"/>
      <c r="CY179" s="544"/>
      <c r="CZ179" s="544"/>
      <c r="DA179" s="544"/>
      <c r="DB179" s="544"/>
      <c r="DC179" s="544"/>
      <c r="DD179" s="544"/>
      <c r="DE179" s="544"/>
      <c r="DF179" s="544"/>
      <c r="DG179" s="657"/>
      <c r="DH179" s="543"/>
      <c r="DI179" s="544"/>
      <c r="DJ179" s="544"/>
      <c r="DK179" s="544"/>
      <c r="DL179" s="544"/>
      <c r="DM179" s="544"/>
      <c r="DN179" s="544"/>
      <c r="DO179" s="544"/>
      <c r="DP179" s="544"/>
      <c r="DQ179" s="657"/>
      <c r="DR179" s="543"/>
      <c r="DS179" s="544"/>
      <c r="DT179" s="544"/>
      <c r="DU179" s="544"/>
      <c r="DV179" s="544"/>
      <c r="DW179" s="544"/>
      <c r="DX179" s="544"/>
      <c r="DY179" s="544"/>
      <c r="DZ179" s="544"/>
      <c r="EA179" s="657"/>
      <c r="EB179" s="543"/>
      <c r="EC179" s="544"/>
      <c r="ED179" s="544"/>
      <c r="EE179" s="544"/>
      <c r="EF179" s="544"/>
      <c r="EG179" s="544"/>
      <c r="EH179" s="544"/>
      <c r="EI179" s="544"/>
      <c r="EJ179" s="544"/>
      <c r="EK179" s="657"/>
    </row>
    <row r="180" spans="1:141" s="139" customFormat="1" ht="36">
      <c r="A180" s="359">
        <f>Summary!A180</f>
        <v>0</v>
      </c>
      <c r="B180" s="378">
        <f>Summary!B180</f>
        <v>0</v>
      </c>
      <c r="C180" s="379" t="str">
        <f>Summary!C180</f>
        <v>4.8.9</v>
      </c>
      <c r="D180" s="380" t="str">
        <f>Summary!D180</f>
        <v>3000 - Landscape and ecology</v>
      </c>
      <c r="E180" s="381" t="str">
        <f>Summary!E180</f>
        <v>Grassland (Open Grassland)</v>
      </c>
      <c r="F180" s="382" t="str">
        <f>Summary!F180</f>
        <v xml:space="preserve">Maintain habitat integrity, including removal of scrub encroachment </v>
      </c>
      <c r="G180" s="375">
        <f>Summary!G180</f>
        <v>0</v>
      </c>
      <c r="H180" s="540">
        <f t="shared" si="54"/>
        <v>0</v>
      </c>
      <c r="I180" s="541">
        <f t="shared" si="55"/>
        <v>0</v>
      </c>
      <c r="J180" s="541">
        <f t="shared" si="56"/>
        <v>0</v>
      </c>
      <c r="K180" s="541">
        <f t="shared" si="57"/>
        <v>0</v>
      </c>
      <c r="L180" s="541">
        <f t="shared" si="58"/>
        <v>0</v>
      </c>
      <c r="M180" s="541">
        <f t="shared" si="59"/>
        <v>0</v>
      </c>
      <c r="N180" s="541">
        <f t="shared" si="60"/>
        <v>0</v>
      </c>
      <c r="O180" s="541">
        <f t="shared" si="61"/>
        <v>0</v>
      </c>
      <c r="P180" s="541">
        <f t="shared" si="62"/>
        <v>0</v>
      </c>
      <c r="Q180" s="541">
        <f t="shared" si="63"/>
        <v>0</v>
      </c>
      <c r="R180" s="541">
        <f t="shared" si="64"/>
        <v>0</v>
      </c>
      <c r="S180" s="541">
        <f t="shared" si="65"/>
        <v>0</v>
      </c>
      <c r="T180" s="542">
        <f t="shared" si="66"/>
        <v>0</v>
      </c>
      <c r="U180" s="531"/>
      <c r="V180" s="543"/>
      <c r="W180" s="544"/>
      <c r="X180" s="544"/>
      <c r="Y180" s="544"/>
      <c r="Z180" s="544"/>
      <c r="AA180" s="544"/>
      <c r="AB180" s="544"/>
      <c r="AC180" s="544"/>
      <c r="AD180" s="544"/>
      <c r="AE180" s="657"/>
      <c r="AF180" s="543"/>
      <c r="AG180" s="544"/>
      <c r="AH180" s="544"/>
      <c r="AI180" s="544"/>
      <c r="AJ180" s="544"/>
      <c r="AK180" s="544"/>
      <c r="AL180" s="544"/>
      <c r="AM180" s="544"/>
      <c r="AN180" s="544"/>
      <c r="AO180" s="657"/>
      <c r="AP180" s="543"/>
      <c r="AQ180" s="544"/>
      <c r="AR180" s="544"/>
      <c r="AS180" s="544"/>
      <c r="AT180" s="544"/>
      <c r="AU180" s="544"/>
      <c r="AV180" s="544"/>
      <c r="AW180" s="544"/>
      <c r="AX180" s="544"/>
      <c r="AY180" s="657"/>
      <c r="AZ180" s="543"/>
      <c r="BA180" s="544"/>
      <c r="BB180" s="544"/>
      <c r="BC180" s="544"/>
      <c r="BD180" s="544"/>
      <c r="BE180" s="544"/>
      <c r="BF180" s="544"/>
      <c r="BG180" s="544"/>
      <c r="BH180" s="544"/>
      <c r="BI180" s="657"/>
      <c r="BJ180" s="543"/>
      <c r="BK180" s="544"/>
      <c r="BL180" s="544"/>
      <c r="BM180" s="544"/>
      <c r="BN180" s="544"/>
      <c r="BO180" s="544"/>
      <c r="BP180" s="544"/>
      <c r="BQ180" s="544"/>
      <c r="BR180" s="544"/>
      <c r="BS180" s="657"/>
      <c r="BT180" s="543"/>
      <c r="BU180" s="544"/>
      <c r="BV180" s="544"/>
      <c r="BW180" s="544"/>
      <c r="BX180" s="544"/>
      <c r="BY180" s="544"/>
      <c r="BZ180" s="544"/>
      <c r="CA180" s="544"/>
      <c r="CB180" s="544"/>
      <c r="CC180" s="657"/>
      <c r="CD180" s="543"/>
      <c r="CE180" s="544"/>
      <c r="CF180" s="544"/>
      <c r="CG180" s="544"/>
      <c r="CH180" s="544"/>
      <c r="CI180" s="544"/>
      <c r="CJ180" s="544"/>
      <c r="CK180" s="544"/>
      <c r="CL180" s="544"/>
      <c r="CM180" s="657"/>
      <c r="CN180" s="543"/>
      <c r="CO180" s="544"/>
      <c r="CP180" s="544"/>
      <c r="CQ180" s="544"/>
      <c r="CR180" s="544"/>
      <c r="CS180" s="544"/>
      <c r="CT180" s="544"/>
      <c r="CU180" s="544"/>
      <c r="CV180" s="544"/>
      <c r="CW180" s="657"/>
      <c r="CX180" s="543"/>
      <c r="CY180" s="544"/>
      <c r="CZ180" s="544"/>
      <c r="DA180" s="544"/>
      <c r="DB180" s="544"/>
      <c r="DC180" s="544"/>
      <c r="DD180" s="544"/>
      <c r="DE180" s="544"/>
      <c r="DF180" s="544"/>
      <c r="DG180" s="657"/>
      <c r="DH180" s="543"/>
      <c r="DI180" s="544"/>
      <c r="DJ180" s="544"/>
      <c r="DK180" s="544"/>
      <c r="DL180" s="544"/>
      <c r="DM180" s="544"/>
      <c r="DN180" s="544"/>
      <c r="DO180" s="544"/>
      <c r="DP180" s="544"/>
      <c r="DQ180" s="657"/>
      <c r="DR180" s="543"/>
      <c r="DS180" s="544"/>
      <c r="DT180" s="544"/>
      <c r="DU180" s="544"/>
      <c r="DV180" s="544"/>
      <c r="DW180" s="544"/>
      <c r="DX180" s="544"/>
      <c r="DY180" s="544"/>
      <c r="DZ180" s="544"/>
      <c r="EA180" s="657"/>
      <c r="EB180" s="543"/>
      <c r="EC180" s="544"/>
      <c r="ED180" s="544"/>
      <c r="EE180" s="544"/>
      <c r="EF180" s="544"/>
      <c r="EG180" s="544"/>
      <c r="EH180" s="544"/>
      <c r="EI180" s="544"/>
      <c r="EJ180" s="544"/>
      <c r="EK180" s="657"/>
    </row>
    <row r="181" spans="1:141" ht="36">
      <c r="A181" s="359">
        <f>Summary!A181</f>
        <v>0</v>
      </c>
      <c r="B181" s="378">
        <f>Summary!B181</f>
        <v>0</v>
      </c>
      <c r="C181" s="379" t="str">
        <f>Summary!C181</f>
        <v>4.8.10</v>
      </c>
      <c r="D181" s="380" t="str">
        <f>Summary!D181</f>
        <v>3000 - Landscape and ecology</v>
      </c>
      <c r="E181" s="381" t="str">
        <f>Summary!E181</f>
        <v>Heath and moorland</v>
      </c>
      <c r="F181" s="382" t="str">
        <f>Summary!F181</f>
        <v>Maintain habitat integrity, including removal of scrub encroachment and tree saplings throughout</v>
      </c>
      <c r="G181" s="375">
        <f>Summary!G181</f>
        <v>0</v>
      </c>
      <c r="H181" s="540">
        <f t="shared" si="54"/>
        <v>0</v>
      </c>
      <c r="I181" s="541">
        <f t="shared" si="55"/>
        <v>0</v>
      </c>
      <c r="J181" s="541">
        <f t="shared" si="56"/>
        <v>0</v>
      </c>
      <c r="K181" s="541">
        <f t="shared" si="57"/>
        <v>0</v>
      </c>
      <c r="L181" s="541">
        <f t="shared" si="58"/>
        <v>0</v>
      </c>
      <c r="M181" s="541">
        <f t="shared" si="59"/>
        <v>0</v>
      </c>
      <c r="N181" s="541">
        <f t="shared" si="60"/>
        <v>0</v>
      </c>
      <c r="O181" s="541">
        <f t="shared" si="61"/>
        <v>0</v>
      </c>
      <c r="P181" s="541">
        <f t="shared" si="62"/>
        <v>0</v>
      </c>
      <c r="Q181" s="541">
        <f t="shared" si="63"/>
        <v>0</v>
      </c>
      <c r="R181" s="541">
        <f t="shared" si="64"/>
        <v>0</v>
      </c>
      <c r="S181" s="541">
        <f t="shared" si="65"/>
        <v>0</v>
      </c>
      <c r="T181" s="542">
        <f t="shared" si="66"/>
        <v>0</v>
      </c>
      <c r="U181" s="531"/>
      <c r="V181" s="543"/>
      <c r="W181" s="544"/>
      <c r="X181" s="544"/>
      <c r="Y181" s="544"/>
      <c r="Z181" s="544"/>
      <c r="AA181" s="544"/>
      <c r="AB181" s="544"/>
      <c r="AC181" s="544"/>
      <c r="AD181" s="544"/>
      <c r="AE181" s="657"/>
      <c r="AF181" s="543"/>
      <c r="AG181" s="544"/>
      <c r="AH181" s="544"/>
      <c r="AI181" s="544"/>
      <c r="AJ181" s="544"/>
      <c r="AK181" s="544"/>
      <c r="AL181" s="544"/>
      <c r="AM181" s="544"/>
      <c r="AN181" s="544"/>
      <c r="AO181" s="657"/>
      <c r="AP181" s="543"/>
      <c r="AQ181" s="544"/>
      <c r="AR181" s="544"/>
      <c r="AS181" s="544"/>
      <c r="AT181" s="544"/>
      <c r="AU181" s="544"/>
      <c r="AV181" s="544"/>
      <c r="AW181" s="544"/>
      <c r="AX181" s="544"/>
      <c r="AY181" s="657"/>
      <c r="AZ181" s="543"/>
      <c r="BA181" s="544"/>
      <c r="BB181" s="544"/>
      <c r="BC181" s="544"/>
      <c r="BD181" s="544"/>
      <c r="BE181" s="544"/>
      <c r="BF181" s="544"/>
      <c r="BG181" s="544"/>
      <c r="BH181" s="544"/>
      <c r="BI181" s="657"/>
      <c r="BJ181" s="543"/>
      <c r="BK181" s="544"/>
      <c r="BL181" s="544"/>
      <c r="BM181" s="544"/>
      <c r="BN181" s="544"/>
      <c r="BO181" s="544"/>
      <c r="BP181" s="544"/>
      <c r="BQ181" s="544"/>
      <c r="BR181" s="544"/>
      <c r="BS181" s="657"/>
      <c r="BT181" s="543"/>
      <c r="BU181" s="544"/>
      <c r="BV181" s="544"/>
      <c r="BW181" s="544"/>
      <c r="BX181" s="544"/>
      <c r="BY181" s="544"/>
      <c r="BZ181" s="544"/>
      <c r="CA181" s="544"/>
      <c r="CB181" s="544"/>
      <c r="CC181" s="657"/>
      <c r="CD181" s="543"/>
      <c r="CE181" s="544"/>
      <c r="CF181" s="544"/>
      <c r="CG181" s="544"/>
      <c r="CH181" s="544"/>
      <c r="CI181" s="544"/>
      <c r="CJ181" s="544"/>
      <c r="CK181" s="544"/>
      <c r="CL181" s="544"/>
      <c r="CM181" s="657"/>
      <c r="CN181" s="543"/>
      <c r="CO181" s="544"/>
      <c r="CP181" s="544"/>
      <c r="CQ181" s="544"/>
      <c r="CR181" s="544"/>
      <c r="CS181" s="544"/>
      <c r="CT181" s="544"/>
      <c r="CU181" s="544"/>
      <c r="CV181" s="544"/>
      <c r="CW181" s="657"/>
      <c r="CX181" s="543"/>
      <c r="CY181" s="544"/>
      <c r="CZ181" s="544"/>
      <c r="DA181" s="544"/>
      <c r="DB181" s="544"/>
      <c r="DC181" s="544"/>
      <c r="DD181" s="544"/>
      <c r="DE181" s="544"/>
      <c r="DF181" s="544"/>
      <c r="DG181" s="657"/>
      <c r="DH181" s="543"/>
      <c r="DI181" s="544"/>
      <c r="DJ181" s="544"/>
      <c r="DK181" s="544"/>
      <c r="DL181" s="544"/>
      <c r="DM181" s="544"/>
      <c r="DN181" s="544"/>
      <c r="DO181" s="544"/>
      <c r="DP181" s="544"/>
      <c r="DQ181" s="657"/>
      <c r="DR181" s="543"/>
      <c r="DS181" s="544"/>
      <c r="DT181" s="544"/>
      <c r="DU181" s="544"/>
      <c r="DV181" s="544"/>
      <c r="DW181" s="544"/>
      <c r="DX181" s="544"/>
      <c r="DY181" s="544"/>
      <c r="DZ181" s="544"/>
      <c r="EA181" s="657"/>
      <c r="EB181" s="543"/>
      <c r="EC181" s="544"/>
      <c r="ED181" s="544"/>
      <c r="EE181" s="544"/>
      <c r="EF181" s="544"/>
      <c r="EG181" s="544"/>
      <c r="EH181" s="544"/>
      <c r="EI181" s="544"/>
      <c r="EJ181" s="544"/>
      <c r="EK181" s="657"/>
    </row>
    <row r="182" spans="1:141" s="139" customFormat="1" ht="36">
      <c r="A182" s="359">
        <f>Summary!A182</f>
        <v>0</v>
      </c>
      <c r="B182" s="378">
        <f>Summary!B182</f>
        <v>0</v>
      </c>
      <c r="C182" s="379" t="str">
        <f>Summary!C182</f>
        <v>4.8.11</v>
      </c>
      <c r="D182" s="380" t="str">
        <f>Summary!D182</f>
        <v>3000 - Landscape and ecology</v>
      </c>
      <c r="E182" s="381" t="str">
        <f>Summary!E182</f>
        <v>Conservation grassland / wildflower grassland</v>
      </c>
      <c r="F182" s="382" t="str">
        <f>Summary!F182</f>
        <v>Maintain habitat integrity, including removal of scrub encroachment and undesirable weed species</v>
      </c>
      <c r="G182" s="375">
        <f>Summary!G182</f>
        <v>0</v>
      </c>
      <c r="H182" s="540">
        <f t="shared" si="54"/>
        <v>0</v>
      </c>
      <c r="I182" s="541">
        <f t="shared" si="55"/>
        <v>0</v>
      </c>
      <c r="J182" s="541">
        <f t="shared" si="56"/>
        <v>0</v>
      </c>
      <c r="K182" s="541">
        <f t="shared" si="57"/>
        <v>0</v>
      </c>
      <c r="L182" s="541">
        <f t="shared" si="58"/>
        <v>0</v>
      </c>
      <c r="M182" s="541">
        <f t="shared" si="59"/>
        <v>0</v>
      </c>
      <c r="N182" s="541">
        <f t="shared" si="60"/>
        <v>0</v>
      </c>
      <c r="O182" s="541">
        <f t="shared" si="61"/>
        <v>0</v>
      </c>
      <c r="P182" s="541">
        <f t="shared" si="62"/>
        <v>0</v>
      </c>
      <c r="Q182" s="541">
        <f t="shared" si="63"/>
        <v>0</v>
      </c>
      <c r="R182" s="541">
        <f t="shared" si="64"/>
        <v>0</v>
      </c>
      <c r="S182" s="541">
        <f t="shared" si="65"/>
        <v>0</v>
      </c>
      <c r="T182" s="542">
        <f t="shared" si="66"/>
        <v>0</v>
      </c>
      <c r="U182" s="531"/>
      <c r="V182" s="543"/>
      <c r="W182" s="544"/>
      <c r="X182" s="544"/>
      <c r="Y182" s="544"/>
      <c r="Z182" s="544"/>
      <c r="AA182" s="544"/>
      <c r="AB182" s="544"/>
      <c r="AC182" s="544"/>
      <c r="AD182" s="544"/>
      <c r="AE182" s="657"/>
      <c r="AF182" s="543"/>
      <c r="AG182" s="544"/>
      <c r="AH182" s="544"/>
      <c r="AI182" s="544"/>
      <c r="AJ182" s="544"/>
      <c r="AK182" s="544"/>
      <c r="AL182" s="544"/>
      <c r="AM182" s="544"/>
      <c r="AN182" s="544"/>
      <c r="AO182" s="657"/>
      <c r="AP182" s="543"/>
      <c r="AQ182" s="544"/>
      <c r="AR182" s="544"/>
      <c r="AS182" s="544"/>
      <c r="AT182" s="544"/>
      <c r="AU182" s="544"/>
      <c r="AV182" s="544"/>
      <c r="AW182" s="544"/>
      <c r="AX182" s="544"/>
      <c r="AY182" s="657"/>
      <c r="AZ182" s="543"/>
      <c r="BA182" s="544"/>
      <c r="BB182" s="544"/>
      <c r="BC182" s="544"/>
      <c r="BD182" s="544"/>
      <c r="BE182" s="544"/>
      <c r="BF182" s="544"/>
      <c r="BG182" s="544"/>
      <c r="BH182" s="544"/>
      <c r="BI182" s="657"/>
      <c r="BJ182" s="543"/>
      <c r="BK182" s="544"/>
      <c r="BL182" s="544"/>
      <c r="BM182" s="544"/>
      <c r="BN182" s="544"/>
      <c r="BO182" s="544"/>
      <c r="BP182" s="544"/>
      <c r="BQ182" s="544"/>
      <c r="BR182" s="544"/>
      <c r="BS182" s="657"/>
      <c r="BT182" s="543"/>
      <c r="BU182" s="544"/>
      <c r="BV182" s="544"/>
      <c r="BW182" s="544"/>
      <c r="BX182" s="544"/>
      <c r="BY182" s="544"/>
      <c r="BZ182" s="544"/>
      <c r="CA182" s="544"/>
      <c r="CB182" s="544"/>
      <c r="CC182" s="657"/>
      <c r="CD182" s="543"/>
      <c r="CE182" s="544"/>
      <c r="CF182" s="544"/>
      <c r="CG182" s="544"/>
      <c r="CH182" s="544"/>
      <c r="CI182" s="544"/>
      <c r="CJ182" s="544"/>
      <c r="CK182" s="544"/>
      <c r="CL182" s="544"/>
      <c r="CM182" s="657"/>
      <c r="CN182" s="543"/>
      <c r="CO182" s="544"/>
      <c r="CP182" s="544"/>
      <c r="CQ182" s="544"/>
      <c r="CR182" s="544"/>
      <c r="CS182" s="544"/>
      <c r="CT182" s="544"/>
      <c r="CU182" s="544"/>
      <c r="CV182" s="544"/>
      <c r="CW182" s="657"/>
      <c r="CX182" s="543"/>
      <c r="CY182" s="544"/>
      <c r="CZ182" s="544"/>
      <c r="DA182" s="544"/>
      <c r="DB182" s="544"/>
      <c r="DC182" s="544"/>
      <c r="DD182" s="544"/>
      <c r="DE182" s="544"/>
      <c r="DF182" s="544"/>
      <c r="DG182" s="657"/>
      <c r="DH182" s="543"/>
      <c r="DI182" s="544"/>
      <c r="DJ182" s="544"/>
      <c r="DK182" s="544"/>
      <c r="DL182" s="544"/>
      <c r="DM182" s="544"/>
      <c r="DN182" s="544"/>
      <c r="DO182" s="544"/>
      <c r="DP182" s="544"/>
      <c r="DQ182" s="657"/>
      <c r="DR182" s="543"/>
      <c r="DS182" s="544"/>
      <c r="DT182" s="544"/>
      <c r="DU182" s="544"/>
      <c r="DV182" s="544"/>
      <c r="DW182" s="544"/>
      <c r="DX182" s="544"/>
      <c r="DY182" s="544"/>
      <c r="DZ182" s="544"/>
      <c r="EA182" s="657"/>
      <c r="EB182" s="543"/>
      <c r="EC182" s="544"/>
      <c r="ED182" s="544"/>
      <c r="EE182" s="544"/>
      <c r="EF182" s="544"/>
      <c r="EG182" s="544"/>
      <c r="EH182" s="544"/>
      <c r="EI182" s="544"/>
      <c r="EJ182" s="544"/>
      <c r="EK182" s="657"/>
    </row>
    <row r="183" spans="1:141" s="139" customFormat="1" ht="36">
      <c r="A183" s="359">
        <f>Summary!A183</f>
        <v>0</v>
      </c>
      <c r="B183" s="378">
        <f>Summary!B183</f>
        <v>0</v>
      </c>
      <c r="C183" s="379" t="str">
        <f>Summary!C183</f>
        <v>4.8.12</v>
      </c>
      <c r="D183" s="380" t="str">
        <f>Summary!D183</f>
        <v>3000 - Landscape and ecology</v>
      </c>
      <c r="E183" s="381" t="str">
        <f>Summary!E183</f>
        <v>Rock scree</v>
      </c>
      <c r="F183" s="382" t="str">
        <f>Summary!F183</f>
        <v>Removal of scrub encroachment</v>
      </c>
      <c r="G183" s="375">
        <f>Summary!G183</f>
        <v>0</v>
      </c>
      <c r="H183" s="540">
        <f t="shared" si="54"/>
        <v>0</v>
      </c>
      <c r="I183" s="541">
        <f t="shared" si="55"/>
        <v>0</v>
      </c>
      <c r="J183" s="541">
        <f t="shared" si="56"/>
        <v>0</v>
      </c>
      <c r="K183" s="541">
        <f t="shared" si="57"/>
        <v>0</v>
      </c>
      <c r="L183" s="541">
        <f t="shared" si="58"/>
        <v>0</v>
      </c>
      <c r="M183" s="541">
        <f t="shared" si="59"/>
        <v>0</v>
      </c>
      <c r="N183" s="541">
        <f t="shared" si="60"/>
        <v>0</v>
      </c>
      <c r="O183" s="541">
        <f t="shared" si="61"/>
        <v>0</v>
      </c>
      <c r="P183" s="541">
        <f t="shared" si="62"/>
        <v>0</v>
      </c>
      <c r="Q183" s="541">
        <f t="shared" si="63"/>
        <v>0</v>
      </c>
      <c r="R183" s="541">
        <f t="shared" si="64"/>
        <v>0</v>
      </c>
      <c r="S183" s="541">
        <f t="shared" si="65"/>
        <v>0</v>
      </c>
      <c r="T183" s="542">
        <f t="shared" si="66"/>
        <v>0</v>
      </c>
      <c r="U183" s="531"/>
      <c r="V183" s="543"/>
      <c r="W183" s="544"/>
      <c r="X183" s="544"/>
      <c r="Y183" s="544"/>
      <c r="Z183" s="544"/>
      <c r="AA183" s="544"/>
      <c r="AB183" s="544"/>
      <c r="AC183" s="544"/>
      <c r="AD183" s="544"/>
      <c r="AE183" s="657"/>
      <c r="AF183" s="543"/>
      <c r="AG183" s="544"/>
      <c r="AH183" s="544"/>
      <c r="AI183" s="544"/>
      <c r="AJ183" s="544"/>
      <c r="AK183" s="544"/>
      <c r="AL183" s="544"/>
      <c r="AM183" s="544"/>
      <c r="AN183" s="544"/>
      <c r="AO183" s="657"/>
      <c r="AP183" s="543"/>
      <c r="AQ183" s="544"/>
      <c r="AR183" s="544"/>
      <c r="AS183" s="544"/>
      <c r="AT183" s="544"/>
      <c r="AU183" s="544"/>
      <c r="AV183" s="544"/>
      <c r="AW183" s="544"/>
      <c r="AX183" s="544"/>
      <c r="AY183" s="657"/>
      <c r="AZ183" s="543"/>
      <c r="BA183" s="544"/>
      <c r="BB183" s="544"/>
      <c r="BC183" s="544"/>
      <c r="BD183" s="544"/>
      <c r="BE183" s="544"/>
      <c r="BF183" s="544"/>
      <c r="BG183" s="544"/>
      <c r="BH183" s="544"/>
      <c r="BI183" s="657"/>
      <c r="BJ183" s="543"/>
      <c r="BK183" s="544"/>
      <c r="BL183" s="544"/>
      <c r="BM183" s="544"/>
      <c r="BN183" s="544"/>
      <c r="BO183" s="544"/>
      <c r="BP183" s="544"/>
      <c r="BQ183" s="544"/>
      <c r="BR183" s="544"/>
      <c r="BS183" s="657"/>
      <c r="BT183" s="543"/>
      <c r="BU183" s="544"/>
      <c r="BV183" s="544"/>
      <c r="BW183" s="544"/>
      <c r="BX183" s="544"/>
      <c r="BY183" s="544"/>
      <c r="BZ183" s="544"/>
      <c r="CA183" s="544"/>
      <c r="CB183" s="544"/>
      <c r="CC183" s="657"/>
      <c r="CD183" s="543"/>
      <c r="CE183" s="544"/>
      <c r="CF183" s="544"/>
      <c r="CG183" s="544"/>
      <c r="CH183" s="544"/>
      <c r="CI183" s="544"/>
      <c r="CJ183" s="544"/>
      <c r="CK183" s="544"/>
      <c r="CL183" s="544"/>
      <c r="CM183" s="657"/>
      <c r="CN183" s="543"/>
      <c r="CO183" s="544"/>
      <c r="CP183" s="544"/>
      <c r="CQ183" s="544"/>
      <c r="CR183" s="544"/>
      <c r="CS183" s="544"/>
      <c r="CT183" s="544"/>
      <c r="CU183" s="544"/>
      <c r="CV183" s="544"/>
      <c r="CW183" s="657"/>
      <c r="CX183" s="543"/>
      <c r="CY183" s="544"/>
      <c r="CZ183" s="544"/>
      <c r="DA183" s="544"/>
      <c r="DB183" s="544"/>
      <c r="DC183" s="544"/>
      <c r="DD183" s="544"/>
      <c r="DE183" s="544"/>
      <c r="DF183" s="544"/>
      <c r="DG183" s="657"/>
      <c r="DH183" s="543"/>
      <c r="DI183" s="544"/>
      <c r="DJ183" s="544"/>
      <c r="DK183" s="544"/>
      <c r="DL183" s="544"/>
      <c r="DM183" s="544"/>
      <c r="DN183" s="544"/>
      <c r="DO183" s="544"/>
      <c r="DP183" s="544"/>
      <c r="DQ183" s="657"/>
      <c r="DR183" s="543"/>
      <c r="DS183" s="544"/>
      <c r="DT183" s="544"/>
      <c r="DU183" s="544"/>
      <c r="DV183" s="544"/>
      <c r="DW183" s="544"/>
      <c r="DX183" s="544"/>
      <c r="DY183" s="544"/>
      <c r="DZ183" s="544"/>
      <c r="EA183" s="657"/>
      <c r="EB183" s="543"/>
      <c r="EC183" s="544"/>
      <c r="ED183" s="544"/>
      <c r="EE183" s="544"/>
      <c r="EF183" s="544"/>
      <c r="EG183" s="544"/>
      <c r="EH183" s="544"/>
      <c r="EI183" s="544"/>
      <c r="EJ183" s="544"/>
      <c r="EK183" s="657"/>
    </row>
    <row r="184" spans="1:141" ht="36">
      <c r="A184" s="359">
        <f>Summary!A184</f>
        <v>0</v>
      </c>
      <c r="B184" s="378">
        <f>Summary!B184</f>
        <v>0</v>
      </c>
      <c r="C184" s="379" t="str">
        <f>Summary!C184</f>
        <v>4.8.13</v>
      </c>
      <c r="D184" s="380" t="str">
        <f>Summary!D184</f>
        <v>3000 - Landscape and ecology</v>
      </c>
      <c r="E184" s="381" t="str">
        <f>Summary!E184</f>
        <v>Shrubs (General)</v>
      </c>
      <c r="F184" s="382" t="str">
        <f>Summary!F184</f>
        <v xml:space="preserve">Maintain habitat integrity, including removal of scrub encroachment </v>
      </c>
      <c r="G184" s="375">
        <f>Summary!G184</f>
        <v>0</v>
      </c>
      <c r="H184" s="540">
        <f t="shared" si="54"/>
        <v>0</v>
      </c>
      <c r="I184" s="541">
        <f t="shared" si="55"/>
        <v>0</v>
      </c>
      <c r="J184" s="541">
        <f t="shared" si="56"/>
        <v>0</v>
      </c>
      <c r="K184" s="541">
        <f t="shared" si="57"/>
        <v>0</v>
      </c>
      <c r="L184" s="541">
        <f t="shared" si="58"/>
        <v>0</v>
      </c>
      <c r="M184" s="541">
        <f t="shared" si="59"/>
        <v>0</v>
      </c>
      <c r="N184" s="541">
        <f t="shared" si="60"/>
        <v>0</v>
      </c>
      <c r="O184" s="541">
        <f t="shared" si="61"/>
        <v>0</v>
      </c>
      <c r="P184" s="541">
        <f t="shared" si="62"/>
        <v>0</v>
      </c>
      <c r="Q184" s="541">
        <f t="shared" si="63"/>
        <v>0</v>
      </c>
      <c r="R184" s="541">
        <f t="shared" si="64"/>
        <v>0</v>
      </c>
      <c r="S184" s="541">
        <f t="shared" si="65"/>
        <v>0</v>
      </c>
      <c r="T184" s="542">
        <f t="shared" si="66"/>
        <v>0</v>
      </c>
      <c r="U184" s="531"/>
      <c r="V184" s="543"/>
      <c r="W184" s="544"/>
      <c r="X184" s="544"/>
      <c r="Y184" s="544"/>
      <c r="Z184" s="544"/>
      <c r="AA184" s="544"/>
      <c r="AB184" s="544"/>
      <c r="AC184" s="544"/>
      <c r="AD184" s="544"/>
      <c r="AE184" s="657"/>
      <c r="AF184" s="543"/>
      <c r="AG184" s="544"/>
      <c r="AH184" s="544"/>
      <c r="AI184" s="544"/>
      <c r="AJ184" s="544"/>
      <c r="AK184" s="544"/>
      <c r="AL184" s="544"/>
      <c r="AM184" s="544"/>
      <c r="AN184" s="544"/>
      <c r="AO184" s="657"/>
      <c r="AP184" s="543"/>
      <c r="AQ184" s="544"/>
      <c r="AR184" s="544"/>
      <c r="AS184" s="544"/>
      <c r="AT184" s="544"/>
      <c r="AU184" s="544"/>
      <c r="AV184" s="544"/>
      <c r="AW184" s="544"/>
      <c r="AX184" s="544"/>
      <c r="AY184" s="657"/>
      <c r="AZ184" s="543"/>
      <c r="BA184" s="544"/>
      <c r="BB184" s="544"/>
      <c r="BC184" s="544"/>
      <c r="BD184" s="544"/>
      <c r="BE184" s="544"/>
      <c r="BF184" s="544"/>
      <c r="BG184" s="544"/>
      <c r="BH184" s="544"/>
      <c r="BI184" s="657"/>
      <c r="BJ184" s="543"/>
      <c r="BK184" s="544"/>
      <c r="BL184" s="544"/>
      <c r="BM184" s="544"/>
      <c r="BN184" s="544"/>
      <c r="BO184" s="544"/>
      <c r="BP184" s="544"/>
      <c r="BQ184" s="544"/>
      <c r="BR184" s="544"/>
      <c r="BS184" s="657"/>
      <c r="BT184" s="543"/>
      <c r="BU184" s="544"/>
      <c r="BV184" s="544"/>
      <c r="BW184" s="544"/>
      <c r="BX184" s="544"/>
      <c r="BY184" s="544"/>
      <c r="BZ184" s="544"/>
      <c r="CA184" s="544"/>
      <c r="CB184" s="544"/>
      <c r="CC184" s="657"/>
      <c r="CD184" s="543"/>
      <c r="CE184" s="544"/>
      <c r="CF184" s="544"/>
      <c r="CG184" s="544"/>
      <c r="CH184" s="544"/>
      <c r="CI184" s="544"/>
      <c r="CJ184" s="544"/>
      <c r="CK184" s="544"/>
      <c r="CL184" s="544"/>
      <c r="CM184" s="657"/>
      <c r="CN184" s="543"/>
      <c r="CO184" s="544"/>
      <c r="CP184" s="544"/>
      <c r="CQ184" s="544"/>
      <c r="CR184" s="544"/>
      <c r="CS184" s="544"/>
      <c r="CT184" s="544"/>
      <c r="CU184" s="544"/>
      <c r="CV184" s="544"/>
      <c r="CW184" s="657"/>
      <c r="CX184" s="543"/>
      <c r="CY184" s="544"/>
      <c r="CZ184" s="544"/>
      <c r="DA184" s="544"/>
      <c r="DB184" s="544"/>
      <c r="DC184" s="544"/>
      <c r="DD184" s="544"/>
      <c r="DE184" s="544"/>
      <c r="DF184" s="544"/>
      <c r="DG184" s="657"/>
      <c r="DH184" s="543"/>
      <c r="DI184" s="544"/>
      <c r="DJ184" s="544"/>
      <c r="DK184" s="544"/>
      <c r="DL184" s="544"/>
      <c r="DM184" s="544"/>
      <c r="DN184" s="544"/>
      <c r="DO184" s="544"/>
      <c r="DP184" s="544"/>
      <c r="DQ184" s="657"/>
      <c r="DR184" s="543"/>
      <c r="DS184" s="544"/>
      <c r="DT184" s="544"/>
      <c r="DU184" s="544"/>
      <c r="DV184" s="544"/>
      <c r="DW184" s="544"/>
      <c r="DX184" s="544"/>
      <c r="DY184" s="544"/>
      <c r="DZ184" s="544"/>
      <c r="EA184" s="657"/>
      <c r="EB184" s="543"/>
      <c r="EC184" s="544"/>
      <c r="ED184" s="544"/>
      <c r="EE184" s="544"/>
      <c r="EF184" s="544"/>
      <c r="EG184" s="544"/>
      <c r="EH184" s="544"/>
      <c r="EI184" s="544"/>
      <c r="EJ184" s="544"/>
      <c r="EK184" s="657"/>
    </row>
    <row r="185" spans="1:141" s="139" customFormat="1" ht="36">
      <c r="A185" s="359">
        <f>Summary!A185</f>
        <v>0</v>
      </c>
      <c r="B185" s="378">
        <f>Summary!B185</f>
        <v>0</v>
      </c>
      <c r="C185" s="379" t="str">
        <f>Summary!C185</f>
        <v>4.8.14</v>
      </c>
      <c r="D185" s="380" t="str">
        <f>Summary!D185</f>
        <v>3000 - Landscape and ecology</v>
      </c>
      <c r="E185" s="381" t="str">
        <f>Summary!E185</f>
        <v>Shrubs (Ornamental)</v>
      </c>
      <c r="F185" s="382" t="str">
        <f>Summary!F185</f>
        <v>Maintain design requirements / amenity function</v>
      </c>
      <c r="G185" s="375">
        <f>Summary!G185</f>
        <v>0</v>
      </c>
      <c r="H185" s="540">
        <f t="shared" si="54"/>
        <v>0</v>
      </c>
      <c r="I185" s="541">
        <f t="shared" si="55"/>
        <v>0</v>
      </c>
      <c r="J185" s="541">
        <f t="shared" si="56"/>
        <v>0</v>
      </c>
      <c r="K185" s="541">
        <f t="shared" si="57"/>
        <v>0</v>
      </c>
      <c r="L185" s="541">
        <f t="shared" si="58"/>
        <v>0</v>
      </c>
      <c r="M185" s="541">
        <f t="shared" si="59"/>
        <v>0</v>
      </c>
      <c r="N185" s="541">
        <f t="shared" si="60"/>
        <v>0</v>
      </c>
      <c r="O185" s="541">
        <f t="shared" si="61"/>
        <v>0</v>
      </c>
      <c r="P185" s="541">
        <f t="shared" si="62"/>
        <v>0</v>
      </c>
      <c r="Q185" s="541">
        <f t="shared" si="63"/>
        <v>0</v>
      </c>
      <c r="R185" s="541">
        <f t="shared" si="64"/>
        <v>0</v>
      </c>
      <c r="S185" s="541">
        <f t="shared" si="65"/>
        <v>0</v>
      </c>
      <c r="T185" s="542">
        <f t="shared" si="66"/>
        <v>0</v>
      </c>
      <c r="U185" s="531"/>
      <c r="V185" s="543"/>
      <c r="W185" s="544"/>
      <c r="X185" s="544"/>
      <c r="Y185" s="544"/>
      <c r="Z185" s="544"/>
      <c r="AA185" s="544"/>
      <c r="AB185" s="544"/>
      <c r="AC185" s="544"/>
      <c r="AD185" s="544"/>
      <c r="AE185" s="657"/>
      <c r="AF185" s="543"/>
      <c r="AG185" s="544"/>
      <c r="AH185" s="544"/>
      <c r="AI185" s="544"/>
      <c r="AJ185" s="544"/>
      <c r="AK185" s="544"/>
      <c r="AL185" s="544"/>
      <c r="AM185" s="544"/>
      <c r="AN185" s="544"/>
      <c r="AO185" s="657"/>
      <c r="AP185" s="543"/>
      <c r="AQ185" s="544"/>
      <c r="AR185" s="544"/>
      <c r="AS185" s="544"/>
      <c r="AT185" s="544"/>
      <c r="AU185" s="544"/>
      <c r="AV185" s="544"/>
      <c r="AW185" s="544"/>
      <c r="AX185" s="544"/>
      <c r="AY185" s="657"/>
      <c r="AZ185" s="543"/>
      <c r="BA185" s="544"/>
      <c r="BB185" s="544"/>
      <c r="BC185" s="544"/>
      <c r="BD185" s="544"/>
      <c r="BE185" s="544"/>
      <c r="BF185" s="544"/>
      <c r="BG185" s="544"/>
      <c r="BH185" s="544"/>
      <c r="BI185" s="657"/>
      <c r="BJ185" s="543"/>
      <c r="BK185" s="544"/>
      <c r="BL185" s="544"/>
      <c r="BM185" s="544"/>
      <c r="BN185" s="544"/>
      <c r="BO185" s="544"/>
      <c r="BP185" s="544"/>
      <c r="BQ185" s="544"/>
      <c r="BR185" s="544"/>
      <c r="BS185" s="657"/>
      <c r="BT185" s="543"/>
      <c r="BU185" s="544"/>
      <c r="BV185" s="544"/>
      <c r="BW185" s="544"/>
      <c r="BX185" s="544"/>
      <c r="BY185" s="544"/>
      <c r="BZ185" s="544"/>
      <c r="CA185" s="544"/>
      <c r="CB185" s="544"/>
      <c r="CC185" s="657"/>
      <c r="CD185" s="543"/>
      <c r="CE185" s="544"/>
      <c r="CF185" s="544"/>
      <c r="CG185" s="544"/>
      <c r="CH185" s="544"/>
      <c r="CI185" s="544"/>
      <c r="CJ185" s="544"/>
      <c r="CK185" s="544"/>
      <c r="CL185" s="544"/>
      <c r="CM185" s="657"/>
      <c r="CN185" s="543"/>
      <c r="CO185" s="544"/>
      <c r="CP185" s="544"/>
      <c r="CQ185" s="544"/>
      <c r="CR185" s="544"/>
      <c r="CS185" s="544"/>
      <c r="CT185" s="544"/>
      <c r="CU185" s="544"/>
      <c r="CV185" s="544"/>
      <c r="CW185" s="657"/>
      <c r="CX185" s="543"/>
      <c r="CY185" s="544"/>
      <c r="CZ185" s="544"/>
      <c r="DA185" s="544"/>
      <c r="DB185" s="544"/>
      <c r="DC185" s="544"/>
      <c r="DD185" s="544"/>
      <c r="DE185" s="544"/>
      <c r="DF185" s="544"/>
      <c r="DG185" s="657"/>
      <c r="DH185" s="543"/>
      <c r="DI185" s="544"/>
      <c r="DJ185" s="544"/>
      <c r="DK185" s="544"/>
      <c r="DL185" s="544"/>
      <c r="DM185" s="544"/>
      <c r="DN185" s="544"/>
      <c r="DO185" s="544"/>
      <c r="DP185" s="544"/>
      <c r="DQ185" s="657"/>
      <c r="DR185" s="543"/>
      <c r="DS185" s="544"/>
      <c r="DT185" s="544"/>
      <c r="DU185" s="544"/>
      <c r="DV185" s="544"/>
      <c r="DW185" s="544"/>
      <c r="DX185" s="544"/>
      <c r="DY185" s="544"/>
      <c r="DZ185" s="544"/>
      <c r="EA185" s="657"/>
      <c r="EB185" s="543"/>
      <c r="EC185" s="544"/>
      <c r="ED185" s="544"/>
      <c r="EE185" s="544"/>
      <c r="EF185" s="544"/>
      <c r="EG185" s="544"/>
      <c r="EH185" s="544"/>
      <c r="EI185" s="544"/>
      <c r="EJ185" s="544"/>
      <c r="EK185" s="657"/>
    </row>
    <row r="186" spans="1:141" s="139" customFormat="1" ht="36">
      <c r="A186" s="359">
        <f>Summary!A186</f>
        <v>0</v>
      </c>
      <c r="B186" s="378">
        <f>Summary!B186</f>
        <v>0</v>
      </c>
      <c r="C186" s="379" t="str">
        <f>Summary!C186</f>
        <v>4.8.15</v>
      </c>
      <c r="D186" s="380" t="str">
        <f>Summary!D186</f>
        <v>3000 - Landscape and ecology</v>
      </c>
      <c r="E186" s="381" t="str">
        <f>Summary!E186</f>
        <v>Woodlands and trees, including veteran trees</v>
      </c>
      <c r="F186" s="382" t="str">
        <f>Summary!F186</f>
        <v xml:space="preserve">Maintain habitat integrity, including removal of scrub encroachment </v>
      </c>
      <c r="G186" s="375">
        <f>Summary!G186</f>
        <v>0</v>
      </c>
      <c r="H186" s="540">
        <f t="shared" si="54"/>
        <v>0</v>
      </c>
      <c r="I186" s="541">
        <f t="shared" si="55"/>
        <v>0</v>
      </c>
      <c r="J186" s="541">
        <f t="shared" si="56"/>
        <v>0</v>
      </c>
      <c r="K186" s="541">
        <f t="shared" si="57"/>
        <v>0</v>
      </c>
      <c r="L186" s="541">
        <f t="shared" si="58"/>
        <v>0</v>
      </c>
      <c r="M186" s="541">
        <f t="shared" si="59"/>
        <v>0</v>
      </c>
      <c r="N186" s="541">
        <f t="shared" si="60"/>
        <v>0</v>
      </c>
      <c r="O186" s="541">
        <f t="shared" si="61"/>
        <v>0</v>
      </c>
      <c r="P186" s="541">
        <f t="shared" si="62"/>
        <v>0</v>
      </c>
      <c r="Q186" s="541">
        <f t="shared" si="63"/>
        <v>0</v>
      </c>
      <c r="R186" s="541">
        <f t="shared" si="64"/>
        <v>0</v>
      </c>
      <c r="S186" s="541">
        <f t="shared" si="65"/>
        <v>0</v>
      </c>
      <c r="T186" s="542">
        <f t="shared" si="66"/>
        <v>0</v>
      </c>
      <c r="U186" s="531"/>
      <c r="V186" s="543"/>
      <c r="W186" s="544"/>
      <c r="X186" s="544"/>
      <c r="Y186" s="544"/>
      <c r="Z186" s="544"/>
      <c r="AA186" s="544"/>
      <c r="AB186" s="544"/>
      <c r="AC186" s="544"/>
      <c r="AD186" s="544"/>
      <c r="AE186" s="657"/>
      <c r="AF186" s="543"/>
      <c r="AG186" s="544"/>
      <c r="AH186" s="544"/>
      <c r="AI186" s="544"/>
      <c r="AJ186" s="544"/>
      <c r="AK186" s="544"/>
      <c r="AL186" s="544"/>
      <c r="AM186" s="544"/>
      <c r="AN186" s="544"/>
      <c r="AO186" s="657"/>
      <c r="AP186" s="543"/>
      <c r="AQ186" s="544"/>
      <c r="AR186" s="544"/>
      <c r="AS186" s="544"/>
      <c r="AT186" s="544"/>
      <c r="AU186" s="544"/>
      <c r="AV186" s="544"/>
      <c r="AW186" s="544"/>
      <c r="AX186" s="544"/>
      <c r="AY186" s="657"/>
      <c r="AZ186" s="543"/>
      <c r="BA186" s="544"/>
      <c r="BB186" s="544"/>
      <c r="BC186" s="544"/>
      <c r="BD186" s="544"/>
      <c r="BE186" s="544"/>
      <c r="BF186" s="544"/>
      <c r="BG186" s="544"/>
      <c r="BH186" s="544"/>
      <c r="BI186" s="657"/>
      <c r="BJ186" s="543"/>
      <c r="BK186" s="544"/>
      <c r="BL186" s="544"/>
      <c r="BM186" s="544"/>
      <c r="BN186" s="544"/>
      <c r="BO186" s="544"/>
      <c r="BP186" s="544"/>
      <c r="BQ186" s="544"/>
      <c r="BR186" s="544"/>
      <c r="BS186" s="657"/>
      <c r="BT186" s="543"/>
      <c r="BU186" s="544"/>
      <c r="BV186" s="544"/>
      <c r="BW186" s="544"/>
      <c r="BX186" s="544"/>
      <c r="BY186" s="544"/>
      <c r="BZ186" s="544"/>
      <c r="CA186" s="544"/>
      <c r="CB186" s="544"/>
      <c r="CC186" s="657"/>
      <c r="CD186" s="543"/>
      <c r="CE186" s="544"/>
      <c r="CF186" s="544"/>
      <c r="CG186" s="544"/>
      <c r="CH186" s="544"/>
      <c r="CI186" s="544"/>
      <c r="CJ186" s="544"/>
      <c r="CK186" s="544"/>
      <c r="CL186" s="544"/>
      <c r="CM186" s="657"/>
      <c r="CN186" s="543"/>
      <c r="CO186" s="544"/>
      <c r="CP186" s="544"/>
      <c r="CQ186" s="544"/>
      <c r="CR186" s="544"/>
      <c r="CS186" s="544"/>
      <c r="CT186" s="544"/>
      <c r="CU186" s="544"/>
      <c r="CV186" s="544"/>
      <c r="CW186" s="657"/>
      <c r="CX186" s="543"/>
      <c r="CY186" s="544"/>
      <c r="CZ186" s="544"/>
      <c r="DA186" s="544"/>
      <c r="DB186" s="544"/>
      <c r="DC186" s="544"/>
      <c r="DD186" s="544"/>
      <c r="DE186" s="544"/>
      <c r="DF186" s="544"/>
      <c r="DG186" s="657"/>
      <c r="DH186" s="543"/>
      <c r="DI186" s="544"/>
      <c r="DJ186" s="544"/>
      <c r="DK186" s="544"/>
      <c r="DL186" s="544"/>
      <c r="DM186" s="544"/>
      <c r="DN186" s="544"/>
      <c r="DO186" s="544"/>
      <c r="DP186" s="544"/>
      <c r="DQ186" s="657"/>
      <c r="DR186" s="543"/>
      <c r="DS186" s="544"/>
      <c r="DT186" s="544"/>
      <c r="DU186" s="544"/>
      <c r="DV186" s="544"/>
      <c r="DW186" s="544"/>
      <c r="DX186" s="544"/>
      <c r="DY186" s="544"/>
      <c r="DZ186" s="544"/>
      <c r="EA186" s="657"/>
      <c r="EB186" s="543"/>
      <c r="EC186" s="544"/>
      <c r="ED186" s="544"/>
      <c r="EE186" s="544"/>
      <c r="EF186" s="544"/>
      <c r="EG186" s="544"/>
      <c r="EH186" s="544"/>
      <c r="EI186" s="544"/>
      <c r="EJ186" s="544"/>
      <c r="EK186" s="657"/>
    </row>
    <row r="187" spans="1:141" ht="36">
      <c r="A187" s="359">
        <f>Summary!A187</f>
        <v>0</v>
      </c>
      <c r="B187" s="378">
        <f>Summary!B187</f>
        <v>0</v>
      </c>
      <c r="C187" s="379" t="str">
        <f>Summary!C187</f>
        <v>4.8.16</v>
      </c>
      <c r="D187" s="380" t="str">
        <f>Summary!D187</f>
        <v>3000 - Landscape and ecology</v>
      </c>
      <c r="E187" s="381" t="str">
        <f>Summary!E187</f>
        <v>Hedgerows (Habitat)</v>
      </c>
      <c r="F187" s="382" t="str">
        <f>Summary!F187</f>
        <v>Maintain habitat integrity, including removal of undesirable species</v>
      </c>
      <c r="G187" s="375">
        <f>Summary!G187</f>
        <v>0</v>
      </c>
      <c r="H187" s="540">
        <f t="shared" si="54"/>
        <v>0</v>
      </c>
      <c r="I187" s="541">
        <f t="shared" si="55"/>
        <v>0</v>
      </c>
      <c r="J187" s="541">
        <f t="shared" si="56"/>
        <v>0</v>
      </c>
      <c r="K187" s="541">
        <f t="shared" si="57"/>
        <v>0</v>
      </c>
      <c r="L187" s="541">
        <f t="shared" si="58"/>
        <v>0</v>
      </c>
      <c r="M187" s="541">
        <f t="shared" si="59"/>
        <v>0</v>
      </c>
      <c r="N187" s="541">
        <f t="shared" si="60"/>
        <v>0</v>
      </c>
      <c r="O187" s="541">
        <f t="shared" si="61"/>
        <v>0</v>
      </c>
      <c r="P187" s="541">
        <f t="shared" si="62"/>
        <v>0</v>
      </c>
      <c r="Q187" s="541">
        <f t="shared" si="63"/>
        <v>0</v>
      </c>
      <c r="R187" s="541">
        <f t="shared" si="64"/>
        <v>0</v>
      </c>
      <c r="S187" s="541">
        <f t="shared" si="65"/>
        <v>0</v>
      </c>
      <c r="T187" s="542">
        <f t="shared" si="66"/>
        <v>0</v>
      </c>
      <c r="U187" s="531"/>
      <c r="V187" s="543"/>
      <c r="W187" s="544"/>
      <c r="X187" s="544"/>
      <c r="Y187" s="544"/>
      <c r="Z187" s="544"/>
      <c r="AA187" s="544"/>
      <c r="AB187" s="544"/>
      <c r="AC187" s="544"/>
      <c r="AD187" s="544"/>
      <c r="AE187" s="657"/>
      <c r="AF187" s="543"/>
      <c r="AG187" s="544"/>
      <c r="AH187" s="544"/>
      <c r="AI187" s="544"/>
      <c r="AJ187" s="544"/>
      <c r="AK187" s="544"/>
      <c r="AL187" s="544"/>
      <c r="AM187" s="544"/>
      <c r="AN187" s="544"/>
      <c r="AO187" s="657"/>
      <c r="AP187" s="543"/>
      <c r="AQ187" s="544"/>
      <c r="AR187" s="544"/>
      <c r="AS187" s="544"/>
      <c r="AT187" s="544"/>
      <c r="AU187" s="544"/>
      <c r="AV187" s="544"/>
      <c r="AW187" s="544"/>
      <c r="AX187" s="544"/>
      <c r="AY187" s="657"/>
      <c r="AZ187" s="543"/>
      <c r="BA187" s="544"/>
      <c r="BB187" s="544"/>
      <c r="BC187" s="544"/>
      <c r="BD187" s="544"/>
      <c r="BE187" s="544"/>
      <c r="BF187" s="544"/>
      <c r="BG187" s="544"/>
      <c r="BH187" s="544"/>
      <c r="BI187" s="657"/>
      <c r="BJ187" s="543"/>
      <c r="BK187" s="544"/>
      <c r="BL187" s="544"/>
      <c r="BM187" s="544"/>
      <c r="BN187" s="544"/>
      <c r="BO187" s="544"/>
      <c r="BP187" s="544"/>
      <c r="BQ187" s="544"/>
      <c r="BR187" s="544"/>
      <c r="BS187" s="657"/>
      <c r="BT187" s="543"/>
      <c r="BU187" s="544"/>
      <c r="BV187" s="544"/>
      <c r="BW187" s="544"/>
      <c r="BX187" s="544"/>
      <c r="BY187" s="544"/>
      <c r="BZ187" s="544"/>
      <c r="CA187" s="544"/>
      <c r="CB187" s="544"/>
      <c r="CC187" s="657"/>
      <c r="CD187" s="543"/>
      <c r="CE187" s="544"/>
      <c r="CF187" s="544"/>
      <c r="CG187" s="544"/>
      <c r="CH187" s="544"/>
      <c r="CI187" s="544"/>
      <c r="CJ187" s="544"/>
      <c r="CK187" s="544"/>
      <c r="CL187" s="544"/>
      <c r="CM187" s="657"/>
      <c r="CN187" s="543"/>
      <c r="CO187" s="544"/>
      <c r="CP187" s="544"/>
      <c r="CQ187" s="544"/>
      <c r="CR187" s="544"/>
      <c r="CS187" s="544"/>
      <c r="CT187" s="544"/>
      <c r="CU187" s="544"/>
      <c r="CV187" s="544"/>
      <c r="CW187" s="657"/>
      <c r="CX187" s="543"/>
      <c r="CY187" s="544"/>
      <c r="CZ187" s="544"/>
      <c r="DA187" s="544"/>
      <c r="DB187" s="544"/>
      <c r="DC187" s="544"/>
      <c r="DD187" s="544"/>
      <c r="DE187" s="544"/>
      <c r="DF187" s="544"/>
      <c r="DG187" s="657"/>
      <c r="DH187" s="543"/>
      <c r="DI187" s="544"/>
      <c r="DJ187" s="544"/>
      <c r="DK187" s="544"/>
      <c r="DL187" s="544"/>
      <c r="DM187" s="544"/>
      <c r="DN187" s="544"/>
      <c r="DO187" s="544"/>
      <c r="DP187" s="544"/>
      <c r="DQ187" s="657"/>
      <c r="DR187" s="543"/>
      <c r="DS187" s="544"/>
      <c r="DT187" s="544"/>
      <c r="DU187" s="544"/>
      <c r="DV187" s="544"/>
      <c r="DW187" s="544"/>
      <c r="DX187" s="544"/>
      <c r="DY187" s="544"/>
      <c r="DZ187" s="544"/>
      <c r="EA187" s="657"/>
      <c r="EB187" s="543"/>
      <c r="EC187" s="544"/>
      <c r="ED187" s="544"/>
      <c r="EE187" s="544"/>
      <c r="EF187" s="544"/>
      <c r="EG187" s="544"/>
      <c r="EH187" s="544"/>
      <c r="EI187" s="544"/>
      <c r="EJ187" s="544"/>
      <c r="EK187" s="657"/>
    </row>
    <row r="188" spans="1:141" ht="36">
      <c r="A188" s="359">
        <f>Summary!A188</f>
        <v>0</v>
      </c>
      <c r="B188" s="378">
        <f>Summary!B188</f>
        <v>0</v>
      </c>
      <c r="C188" s="379" t="str">
        <f>Summary!C188</f>
        <v>4.8.17</v>
      </c>
      <c r="D188" s="380" t="str">
        <f>Summary!D188</f>
        <v>3000 - Landscape and ecology</v>
      </c>
      <c r="E188" s="381" t="str">
        <f>Summary!E188</f>
        <v>Wildlife structures and tunnels</v>
      </c>
      <c r="F188" s="382" t="str">
        <f>Summary!F188</f>
        <v>Remove all material that could impair operation</v>
      </c>
      <c r="G188" s="375">
        <f>Summary!G188</f>
        <v>0</v>
      </c>
      <c r="H188" s="540">
        <f t="shared" si="54"/>
        <v>0</v>
      </c>
      <c r="I188" s="541">
        <f t="shared" si="55"/>
        <v>0</v>
      </c>
      <c r="J188" s="541">
        <f t="shared" si="56"/>
        <v>0</v>
      </c>
      <c r="K188" s="541">
        <f t="shared" si="57"/>
        <v>0</v>
      </c>
      <c r="L188" s="541">
        <f t="shared" si="58"/>
        <v>0</v>
      </c>
      <c r="M188" s="541">
        <f t="shared" si="59"/>
        <v>0</v>
      </c>
      <c r="N188" s="541">
        <f t="shared" si="60"/>
        <v>0</v>
      </c>
      <c r="O188" s="541">
        <f t="shared" si="61"/>
        <v>0</v>
      </c>
      <c r="P188" s="541">
        <f t="shared" si="62"/>
        <v>0</v>
      </c>
      <c r="Q188" s="541">
        <f t="shared" si="63"/>
        <v>0</v>
      </c>
      <c r="R188" s="541">
        <f t="shared" si="64"/>
        <v>0</v>
      </c>
      <c r="S188" s="541">
        <f t="shared" si="65"/>
        <v>0</v>
      </c>
      <c r="T188" s="542">
        <f t="shared" si="66"/>
        <v>0</v>
      </c>
      <c r="U188" s="531"/>
      <c r="V188" s="543"/>
      <c r="W188" s="544"/>
      <c r="X188" s="544"/>
      <c r="Y188" s="544"/>
      <c r="Z188" s="544"/>
      <c r="AA188" s="544"/>
      <c r="AB188" s="544"/>
      <c r="AC188" s="544"/>
      <c r="AD188" s="544"/>
      <c r="AE188" s="657"/>
      <c r="AF188" s="543"/>
      <c r="AG188" s="544"/>
      <c r="AH188" s="544"/>
      <c r="AI188" s="544"/>
      <c r="AJ188" s="544"/>
      <c r="AK188" s="544"/>
      <c r="AL188" s="544"/>
      <c r="AM188" s="544"/>
      <c r="AN188" s="544"/>
      <c r="AO188" s="657"/>
      <c r="AP188" s="543"/>
      <c r="AQ188" s="544"/>
      <c r="AR188" s="544"/>
      <c r="AS188" s="544"/>
      <c r="AT188" s="544"/>
      <c r="AU188" s="544"/>
      <c r="AV188" s="544"/>
      <c r="AW188" s="544"/>
      <c r="AX188" s="544"/>
      <c r="AY188" s="657"/>
      <c r="AZ188" s="543"/>
      <c r="BA188" s="544"/>
      <c r="BB188" s="544"/>
      <c r="BC188" s="544"/>
      <c r="BD188" s="544"/>
      <c r="BE188" s="544"/>
      <c r="BF188" s="544"/>
      <c r="BG188" s="544"/>
      <c r="BH188" s="544"/>
      <c r="BI188" s="657"/>
      <c r="BJ188" s="543"/>
      <c r="BK188" s="544"/>
      <c r="BL188" s="544"/>
      <c r="BM188" s="544"/>
      <c r="BN188" s="544"/>
      <c r="BO188" s="544"/>
      <c r="BP188" s="544"/>
      <c r="BQ188" s="544"/>
      <c r="BR188" s="544"/>
      <c r="BS188" s="657"/>
      <c r="BT188" s="543"/>
      <c r="BU188" s="544"/>
      <c r="BV188" s="544"/>
      <c r="BW188" s="544"/>
      <c r="BX188" s="544"/>
      <c r="BY188" s="544"/>
      <c r="BZ188" s="544"/>
      <c r="CA188" s="544"/>
      <c r="CB188" s="544"/>
      <c r="CC188" s="657"/>
      <c r="CD188" s="543"/>
      <c r="CE188" s="544"/>
      <c r="CF188" s="544"/>
      <c r="CG188" s="544"/>
      <c r="CH188" s="544"/>
      <c r="CI188" s="544"/>
      <c r="CJ188" s="544"/>
      <c r="CK188" s="544"/>
      <c r="CL188" s="544"/>
      <c r="CM188" s="657"/>
      <c r="CN188" s="543"/>
      <c r="CO188" s="544"/>
      <c r="CP188" s="544"/>
      <c r="CQ188" s="544"/>
      <c r="CR188" s="544"/>
      <c r="CS188" s="544"/>
      <c r="CT188" s="544"/>
      <c r="CU188" s="544"/>
      <c r="CV188" s="544"/>
      <c r="CW188" s="657"/>
      <c r="CX188" s="543"/>
      <c r="CY188" s="544"/>
      <c r="CZ188" s="544"/>
      <c r="DA188" s="544"/>
      <c r="DB188" s="544"/>
      <c r="DC188" s="544"/>
      <c r="DD188" s="544"/>
      <c r="DE188" s="544"/>
      <c r="DF188" s="544"/>
      <c r="DG188" s="657"/>
      <c r="DH188" s="543"/>
      <c r="DI188" s="544"/>
      <c r="DJ188" s="544"/>
      <c r="DK188" s="544"/>
      <c r="DL188" s="544"/>
      <c r="DM188" s="544"/>
      <c r="DN188" s="544"/>
      <c r="DO188" s="544"/>
      <c r="DP188" s="544"/>
      <c r="DQ188" s="657"/>
      <c r="DR188" s="543"/>
      <c r="DS188" s="544"/>
      <c r="DT188" s="544"/>
      <c r="DU188" s="544"/>
      <c r="DV188" s="544"/>
      <c r="DW188" s="544"/>
      <c r="DX188" s="544"/>
      <c r="DY188" s="544"/>
      <c r="DZ188" s="544"/>
      <c r="EA188" s="657"/>
      <c r="EB188" s="543"/>
      <c r="EC188" s="544"/>
      <c r="ED188" s="544"/>
      <c r="EE188" s="544"/>
      <c r="EF188" s="544"/>
      <c r="EG188" s="544"/>
      <c r="EH188" s="544"/>
      <c r="EI188" s="544"/>
      <c r="EJ188" s="544"/>
      <c r="EK188" s="657"/>
    </row>
    <row r="189" spans="1:141" s="139" customFormat="1" ht="36">
      <c r="A189" s="802" t="str">
        <f>Summary!A189</f>
        <v>18.14.1</v>
      </c>
      <c r="B189" s="815" t="str">
        <f>Summary!B189</f>
        <v>4.9</v>
      </c>
      <c r="C189" s="813">
        <f>Summary!C189</f>
        <v>0</v>
      </c>
      <c r="D189" s="816" t="str">
        <f>Summary!D189</f>
        <v>4000 - Sweeping and Cleaning</v>
      </c>
      <c r="E189" s="796" t="str">
        <f>Summary!E189</f>
        <v>Sweeping and Cleaning</v>
      </c>
      <c r="F189" s="796">
        <f>Summary!F189</f>
        <v>0</v>
      </c>
      <c r="G189" s="787">
        <f>Summary!G189</f>
        <v>0</v>
      </c>
      <c r="H189" s="299"/>
      <c r="I189" s="300"/>
      <c r="J189" s="300"/>
      <c r="K189" s="300"/>
      <c r="L189" s="300"/>
      <c r="M189" s="300"/>
      <c r="N189" s="300"/>
      <c r="O189" s="300"/>
      <c r="P189" s="300"/>
      <c r="Q189" s="300"/>
      <c r="R189" s="300"/>
      <c r="S189" s="300"/>
      <c r="T189" s="797"/>
      <c r="U189" s="531"/>
      <c r="V189" s="299"/>
      <c r="W189" s="300"/>
      <c r="X189" s="300"/>
      <c r="Y189" s="300"/>
      <c r="Z189" s="300"/>
      <c r="AA189" s="300"/>
      <c r="AB189" s="300"/>
      <c r="AC189" s="300"/>
      <c r="AD189" s="300"/>
      <c r="AE189" s="817"/>
      <c r="AF189" s="299"/>
      <c r="AG189" s="300"/>
      <c r="AH189" s="300"/>
      <c r="AI189" s="300"/>
      <c r="AJ189" s="300"/>
      <c r="AK189" s="300"/>
      <c r="AL189" s="300"/>
      <c r="AM189" s="300"/>
      <c r="AN189" s="300"/>
      <c r="AO189" s="817"/>
      <c r="AP189" s="299"/>
      <c r="AQ189" s="300"/>
      <c r="AR189" s="300"/>
      <c r="AS189" s="300"/>
      <c r="AT189" s="300"/>
      <c r="AU189" s="300"/>
      <c r="AV189" s="300"/>
      <c r="AW189" s="300"/>
      <c r="AX189" s="300"/>
      <c r="AY189" s="817"/>
      <c r="AZ189" s="299"/>
      <c r="BA189" s="300"/>
      <c r="BB189" s="300"/>
      <c r="BC189" s="300"/>
      <c r="BD189" s="300"/>
      <c r="BE189" s="300"/>
      <c r="BF189" s="300"/>
      <c r="BG189" s="300"/>
      <c r="BH189" s="300"/>
      <c r="BI189" s="817"/>
      <c r="BJ189" s="299"/>
      <c r="BK189" s="300"/>
      <c r="BL189" s="300"/>
      <c r="BM189" s="300"/>
      <c r="BN189" s="300"/>
      <c r="BO189" s="300"/>
      <c r="BP189" s="300"/>
      <c r="BQ189" s="300"/>
      <c r="BR189" s="300"/>
      <c r="BS189" s="817"/>
      <c r="BT189" s="299"/>
      <c r="BU189" s="300"/>
      <c r="BV189" s="300"/>
      <c r="BW189" s="300"/>
      <c r="BX189" s="300"/>
      <c r="BY189" s="300"/>
      <c r="BZ189" s="300"/>
      <c r="CA189" s="300"/>
      <c r="CB189" s="300"/>
      <c r="CC189" s="817"/>
      <c r="CD189" s="299"/>
      <c r="CE189" s="300"/>
      <c r="CF189" s="300"/>
      <c r="CG189" s="300"/>
      <c r="CH189" s="300"/>
      <c r="CI189" s="300"/>
      <c r="CJ189" s="300"/>
      <c r="CK189" s="300"/>
      <c r="CL189" s="300"/>
      <c r="CM189" s="817"/>
      <c r="CN189" s="299"/>
      <c r="CO189" s="300"/>
      <c r="CP189" s="300"/>
      <c r="CQ189" s="300"/>
      <c r="CR189" s="300"/>
      <c r="CS189" s="300"/>
      <c r="CT189" s="300"/>
      <c r="CU189" s="300"/>
      <c r="CV189" s="300"/>
      <c r="CW189" s="817"/>
      <c r="CX189" s="299"/>
      <c r="CY189" s="300"/>
      <c r="CZ189" s="300"/>
      <c r="DA189" s="300"/>
      <c r="DB189" s="300"/>
      <c r="DC189" s="300"/>
      <c r="DD189" s="300"/>
      <c r="DE189" s="300"/>
      <c r="DF189" s="300"/>
      <c r="DG189" s="817"/>
      <c r="DH189" s="299"/>
      <c r="DI189" s="300"/>
      <c r="DJ189" s="300"/>
      <c r="DK189" s="300"/>
      <c r="DL189" s="300"/>
      <c r="DM189" s="300"/>
      <c r="DN189" s="300"/>
      <c r="DO189" s="300"/>
      <c r="DP189" s="300"/>
      <c r="DQ189" s="817"/>
      <c r="DR189" s="299"/>
      <c r="DS189" s="300"/>
      <c r="DT189" s="300"/>
      <c r="DU189" s="300"/>
      <c r="DV189" s="300"/>
      <c r="DW189" s="300"/>
      <c r="DX189" s="300"/>
      <c r="DY189" s="300"/>
      <c r="DZ189" s="300"/>
      <c r="EA189" s="817"/>
      <c r="EB189" s="299"/>
      <c r="EC189" s="300"/>
      <c r="ED189" s="300"/>
      <c r="EE189" s="300"/>
      <c r="EF189" s="300"/>
      <c r="EG189" s="300"/>
      <c r="EH189" s="300"/>
      <c r="EI189" s="300"/>
      <c r="EJ189" s="300"/>
      <c r="EK189" s="817"/>
    </row>
    <row r="190" spans="1:141" s="139" customFormat="1" ht="20.25">
      <c r="A190" s="359">
        <f>Summary!A190</f>
        <v>0</v>
      </c>
      <c r="B190" s="378">
        <f>Summary!B190</f>
        <v>0</v>
      </c>
      <c r="C190" s="379" t="str">
        <f>Summary!C190</f>
        <v>4.9.1</v>
      </c>
      <c r="D190" s="380">
        <f>Summary!D190</f>
        <v>0</v>
      </c>
      <c r="E190" s="381" t="str">
        <f>Summary!E190</f>
        <v>Running lanes</v>
      </c>
      <c r="F190" s="382" t="str">
        <f>Summary!F190</f>
        <v>Full sweep</v>
      </c>
      <c r="G190" s="375">
        <f>Summary!G190</f>
        <v>0</v>
      </c>
      <c r="H190" s="540">
        <f t="shared" si="54"/>
        <v>0</v>
      </c>
      <c r="I190" s="541">
        <f t="shared" si="55"/>
        <v>0</v>
      </c>
      <c r="J190" s="541">
        <f t="shared" si="56"/>
        <v>0</v>
      </c>
      <c r="K190" s="541">
        <f t="shared" si="57"/>
        <v>0</v>
      </c>
      <c r="L190" s="541">
        <f t="shared" si="58"/>
        <v>0</v>
      </c>
      <c r="M190" s="541">
        <f t="shared" si="59"/>
        <v>0</v>
      </c>
      <c r="N190" s="541">
        <f t="shared" si="60"/>
        <v>0</v>
      </c>
      <c r="O190" s="541">
        <f t="shared" si="61"/>
        <v>0</v>
      </c>
      <c r="P190" s="541">
        <f t="shared" si="62"/>
        <v>0</v>
      </c>
      <c r="Q190" s="541">
        <f t="shared" si="63"/>
        <v>0</v>
      </c>
      <c r="R190" s="541">
        <f t="shared" si="64"/>
        <v>0</v>
      </c>
      <c r="S190" s="541">
        <f t="shared" si="65"/>
        <v>0</v>
      </c>
      <c r="T190" s="542">
        <f t="shared" si="66"/>
        <v>0</v>
      </c>
      <c r="U190" s="531"/>
      <c r="V190" s="543"/>
      <c r="W190" s="544"/>
      <c r="X190" s="544"/>
      <c r="Y190" s="544"/>
      <c r="Z190" s="544"/>
      <c r="AA190" s="544"/>
      <c r="AB190" s="544"/>
      <c r="AC190" s="544"/>
      <c r="AD190" s="544"/>
      <c r="AE190" s="657"/>
      <c r="AF190" s="543"/>
      <c r="AG190" s="544"/>
      <c r="AH190" s="544"/>
      <c r="AI190" s="544"/>
      <c r="AJ190" s="544"/>
      <c r="AK190" s="544"/>
      <c r="AL190" s="544"/>
      <c r="AM190" s="544"/>
      <c r="AN190" s="544"/>
      <c r="AO190" s="657"/>
      <c r="AP190" s="543"/>
      <c r="AQ190" s="544"/>
      <c r="AR190" s="544"/>
      <c r="AS190" s="544"/>
      <c r="AT190" s="544"/>
      <c r="AU190" s="544"/>
      <c r="AV190" s="544"/>
      <c r="AW190" s="544"/>
      <c r="AX190" s="544"/>
      <c r="AY190" s="657"/>
      <c r="AZ190" s="543"/>
      <c r="BA190" s="544"/>
      <c r="BB190" s="544"/>
      <c r="BC190" s="544"/>
      <c r="BD190" s="544"/>
      <c r="BE190" s="544"/>
      <c r="BF190" s="544"/>
      <c r="BG190" s="544"/>
      <c r="BH190" s="544"/>
      <c r="BI190" s="657"/>
      <c r="BJ190" s="543"/>
      <c r="BK190" s="544"/>
      <c r="BL190" s="544"/>
      <c r="BM190" s="544"/>
      <c r="BN190" s="544"/>
      <c r="BO190" s="544"/>
      <c r="BP190" s="544"/>
      <c r="BQ190" s="544"/>
      <c r="BR190" s="544"/>
      <c r="BS190" s="657"/>
      <c r="BT190" s="543"/>
      <c r="BU190" s="544"/>
      <c r="BV190" s="544"/>
      <c r="BW190" s="544"/>
      <c r="BX190" s="544"/>
      <c r="BY190" s="544"/>
      <c r="BZ190" s="544"/>
      <c r="CA190" s="544"/>
      <c r="CB190" s="544"/>
      <c r="CC190" s="657"/>
      <c r="CD190" s="543"/>
      <c r="CE190" s="544"/>
      <c r="CF190" s="544"/>
      <c r="CG190" s="544"/>
      <c r="CH190" s="544"/>
      <c r="CI190" s="544"/>
      <c r="CJ190" s="544"/>
      <c r="CK190" s="544"/>
      <c r="CL190" s="544"/>
      <c r="CM190" s="657"/>
      <c r="CN190" s="543"/>
      <c r="CO190" s="544"/>
      <c r="CP190" s="544"/>
      <c r="CQ190" s="544"/>
      <c r="CR190" s="544"/>
      <c r="CS190" s="544"/>
      <c r="CT190" s="544"/>
      <c r="CU190" s="544"/>
      <c r="CV190" s="544"/>
      <c r="CW190" s="657"/>
      <c r="CX190" s="543"/>
      <c r="CY190" s="544"/>
      <c r="CZ190" s="544"/>
      <c r="DA190" s="544"/>
      <c r="DB190" s="544"/>
      <c r="DC190" s="544"/>
      <c r="DD190" s="544"/>
      <c r="DE190" s="544"/>
      <c r="DF190" s="544"/>
      <c r="DG190" s="657"/>
      <c r="DH190" s="543"/>
      <c r="DI190" s="544"/>
      <c r="DJ190" s="544"/>
      <c r="DK190" s="544"/>
      <c r="DL190" s="544"/>
      <c r="DM190" s="544"/>
      <c r="DN190" s="544"/>
      <c r="DO190" s="544"/>
      <c r="DP190" s="544"/>
      <c r="DQ190" s="657"/>
      <c r="DR190" s="543"/>
      <c r="DS190" s="544"/>
      <c r="DT190" s="544"/>
      <c r="DU190" s="544"/>
      <c r="DV190" s="544"/>
      <c r="DW190" s="544"/>
      <c r="DX190" s="544"/>
      <c r="DY190" s="544"/>
      <c r="DZ190" s="544"/>
      <c r="EA190" s="657"/>
      <c r="EB190" s="543"/>
      <c r="EC190" s="544"/>
      <c r="ED190" s="544"/>
      <c r="EE190" s="544"/>
      <c r="EF190" s="544"/>
      <c r="EG190" s="544"/>
      <c r="EH190" s="544"/>
      <c r="EI190" s="544"/>
      <c r="EJ190" s="544"/>
      <c r="EK190" s="657"/>
    </row>
    <row r="191" spans="1:141" ht="20.25">
      <c r="A191" s="359">
        <f>Summary!A191</f>
        <v>0</v>
      </c>
      <c r="B191" s="378">
        <f>Summary!B191</f>
        <v>0</v>
      </c>
      <c r="C191" s="379" t="str">
        <f>Summary!C191</f>
        <v>4.9.2</v>
      </c>
      <c r="D191" s="380">
        <f>Summary!D191</f>
        <v>0</v>
      </c>
      <c r="E191" s="381" t="str">
        <f>Summary!E191</f>
        <v>Paved non-running areas</v>
      </c>
      <c r="F191" s="382" t="str">
        <f>Summary!F191</f>
        <v>Full sweep</v>
      </c>
      <c r="G191" s="375">
        <f>Summary!G191</f>
        <v>0</v>
      </c>
      <c r="H191" s="540">
        <f t="shared" si="54"/>
        <v>0</v>
      </c>
      <c r="I191" s="541">
        <f t="shared" si="55"/>
        <v>0</v>
      </c>
      <c r="J191" s="541">
        <f t="shared" si="56"/>
        <v>0</v>
      </c>
      <c r="K191" s="541">
        <f t="shared" si="57"/>
        <v>0</v>
      </c>
      <c r="L191" s="541">
        <f t="shared" si="58"/>
        <v>0</v>
      </c>
      <c r="M191" s="541">
        <f t="shared" si="59"/>
        <v>0</v>
      </c>
      <c r="N191" s="541">
        <f t="shared" si="60"/>
        <v>0</v>
      </c>
      <c r="O191" s="541">
        <f t="shared" si="61"/>
        <v>0</v>
      </c>
      <c r="P191" s="541">
        <f t="shared" si="62"/>
        <v>0</v>
      </c>
      <c r="Q191" s="541">
        <f t="shared" si="63"/>
        <v>0</v>
      </c>
      <c r="R191" s="541">
        <f t="shared" si="64"/>
        <v>0</v>
      </c>
      <c r="S191" s="541">
        <f t="shared" si="65"/>
        <v>0</v>
      </c>
      <c r="T191" s="542">
        <f t="shared" si="66"/>
        <v>0</v>
      </c>
      <c r="U191" s="531"/>
      <c r="V191" s="543"/>
      <c r="W191" s="544"/>
      <c r="X191" s="544"/>
      <c r="Y191" s="544"/>
      <c r="Z191" s="544"/>
      <c r="AA191" s="544"/>
      <c r="AB191" s="544"/>
      <c r="AC191" s="544"/>
      <c r="AD191" s="544"/>
      <c r="AE191" s="657"/>
      <c r="AF191" s="543"/>
      <c r="AG191" s="544"/>
      <c r="AH191" s="544"/>
      <c r="AI191" s="544"/>
      <c r="AJ191" s="544"/>
      <c r="AK191" s="544"/>
      <c r="AL191" s="544"/>
      <c r="AM191" s="544"/>
      <c r="AN191" s="544"/>
      <c r="AO191" s="657"/>
      <c r="AP191" s="543"/>
      <c r="AQ191" s="544"/>
      <c r="AR191" s="544"/>
      <c r="AS191" s="544"/>
      <c r="AT191" s="544"/>
      <c r="AU191" s="544"/>
      <c r="AV191" s="544"/>
      <c r="AW191" s="544"/>
      <c r="AX191" s="544"/>
      <c r="AY191" s="657"/>
      <c r="AZ191" s="543"/>
      <c r="BA191" s="544"/>
      <c r="BB191" s="544"/>
      <c r="BC191" s="544"/>
      <c r="BD191" s="544"/>
      <c r="BE191" s="544"/>
      <c r="BF191" s="544"/>
      <c r="BG191" s="544"/>
      <c r="BH191" s="544"/>
      <c r="BI191" s="657"/>
      <c r="BJ191" s="543"/>
      <c r="BK191" s="544"/>
      <c r="BL191" s="544"/>
      <c r="BM191" s="544"/>
      <c r="BN191" s="544"/>
      <c r="BO191" s="544"/>
      <c r="BP191" s="544"/>
      <c r="BQ191" s="544"/>
      <c r="BR191" s="544"/>
      <c r="BS191" s="657"/>
      <c r="BT191" s="543"/>
      <c r="BU191" s="544"/>
      <c r="BV191" s="544"/>
      <c r="BW191" s="544"/>
      <c r="BX191" s="544"/>
      <c r="BY191" s="544"/>
      <c r="BZ191" s="544"/>
      <c r="CA191" s="544"/>
      <c r="CB191" s="544"/>
      <c r="CC191" s="657"/>
      <c r="CD191" s="543"/>
      <c r="CE191" s="544"/>
      <c r="CF191" s="544"/>
      <c r="CG191" s="544"/>
      <c r="CH191" s="544"/>
      <c r="CI191" s="544"/>
      <c r="CJ191" s="544"/>
      <c r="CK191" s="544"/>
      <c r="CL191" s="544"/>
      <c r="CM191" s="657"/>
      <c r="CN191" s="543"/>
      <c r="CO191" s="544"/>
      <c r="CP191" s="544"/>
      <c r="CQ191" s="544"/>
      <c r="CR191" s="544"/>
      <c r="CS191" s="544"/>
      <c r="CT191" s="544"/>
      <c r="CU191" s="544"/>
      <c r="CV191" s="544"/>
      <c r="CW191" s="657"/>
      <c r="CX191" s="543"/>
      <c r="CY191" s="544"/>
      <c r="CZ191" s="544"/>
      <c r="DA191" s="544"/>
      <c r="DB191" s="544"/>
      <c r="DC191" s="544"/>
      <c r="DD191" s="544"/>
      <c r="DE191" s="544"/>
      <c r="DF191" s="544"/>
      <c r="DG191" s="657"/>
      <c r="DH191" s="543"/>
      <c r="DI191" s="544"/>
      <c r="DJ191" s="544"/>
      <c r="DK191" s="544"/>
      <c r="DL191" s="544"/>
      <c r="DM191" s="544"/>
      <c r="DN191" s="544"/>
      <c r="DO191" s="544"/>
      <c r="DP191" s="544"/>
      <c r="DQ191" s="657"/>
      <c r="DR191" s="543"/>
      <c r="DS191" s="544"/>
      <c r="DT191" s="544"/>
      <c r="DU191" s="544"/>
      <c r="DV191" s="544"/>
      <c r="DW191" s="544"/>
      <c r="DX191" s="544"/>
      <c r="DY191" s="544"/>
      <c r="DZ191" s="544"/>
      <c r="EA191" s="657"/>
      <c r="EB191" s="543"/>
      <c r="EC191" s="544"/>
      <c r="ED191" s="544"/>
      <c r="EE191" s="544"/>
      <c r="EF191" s="544"/>
      <c r="EG191" s="544"/>
      <c r="EH191" s="544"/>
      <c r="EI191" s="544"/>
      <c r="EJ191" s="544"/>
      <c r="EK191" s="657"/>
    </row>
    <row r="192" spans="1:141" ht="72">
      <c r="A192" s="359">
        <f>Summary!A192</f>
        <v>0</v>
      </c>
      <c r="B192" s="378">
        <f>Summary!B192</f>
        <v>0</v>
      </c>
      <c r="C192" s="379" t="str">
        <f>Summary!C192</f>
        <v>4.9.3</v>
      </c>
      <c r="D192" s="380">
        <f>Summary!D192</f>
        <v>0</v>
      </c>
      <c r="E192" s="381" t="str">
        <f>Summary!E192</f>
        <v>Carriageway, paved verges and paved central reservations of motorways and APTRs</v>
      </c>
      <c r="F192" s="382" t="str">
        <f>Summary!F192</f>
        <v>Litter pick to maintain to grade A</v>
      </c>
      <c r="G192" s="375">
        <f>Summary!G192</f>
        <v>0</v>
      </c>
      <c r="H192" s="540">
        <f t="shared" si="54"/>
        <v>0</v>
      </c>
      <c r="I192" s="541">
        <f t="shared" si="55"/>
        <v>0</v>
      </c>
      <c r="J192" s="541">
        <f t="shared" si="56"/>
        <v>0</v>
      </c>
      <c r="K192" s="541">
        <f t="shared" si="57"/>
        <v>0</v>
      </c>
      <c r="L192" s="541">
        <f t="shared" si="58"/>
        <v>0</v>
      </c>
      <c r="M192" s="541">
        <f t="shared" si="59"/>
        <v>0</v>
      </c>
      <c r="N192" s="541">
        <f t="shared" si="60"/>
        <v>0</v>
      </c>
      <c r="O192" s="541">
        <f t="shared" si="61"/>
        <v>0</v>
      </c>
      <c r="P192" s="541">
        <f t="shared" si="62"/>
        <v>0</v>
      </c>
      <c r="Q192" s="541">
        <f t="shared" si="63"/>
        <v>0</v>
      </c>
      <c r="R192" s="541">
        <f t="shared" si="64"/>
        <v>0</v>
      </c>
      <c r="S192" s="541">
        <f t="shared" si="65"/>
        <v>0</v>
      </c>
      <c r="T192" s="542">
        <f t="shared" si="66"/>
        <v>0</v>
      </c>
      <c r="U192" s="531"/>
      <c r="V192" s="543"/>
      <c r="W192" s="544"/>
      <c r="X192" s="544"/>
      <c r="Y192" s="544"/>
      <c r="Z192" s="544"/>
      <c r="AA192" s="544"/>
      <c r="AB192" s="544"/>
      <c r="AC192" s="544"/>
      <c r="AD192" s="544"/>
      <c r="AE192" s="657"/>
      <c r="AF192" s="543"/>
      <c r="AG192" s="544"/>
      <c r="AH192" s="544"/>
      <c r="AI192" s="544"/>
      <c r="AJ192" s="544"/>
      <c r="AK192" s="544"/>
      <c r="AL192" s="544"/>
      <c r="AM192" s="544"/>
      <c r="AN192" s="544"/>
      <c r="AO192" s="657"/>
      <c r="AP192" s="543"/>
      <c r="AQ192" s="544"/>
      <c r="AR192" s="544"/>
      <c r="AS192" s="544"/>
      <c r="AT192" s="544"/>
      <c r="AU192" s="544"/>
      <c r="AV192" s="544"/>
      <c r="AW192" s="544"/>
      <c r="AX192" s="544"/>
      <c r="AY192" s="657"/>
      <c r="AZ192" s="543"/>
      <c r="BA192" s="544"/>
      <c r="BB192" s="544"/>
      <c r="BC192" s="544"/>
      <c r="BD192" s="544"/>
      <c r="BE192" s="544"/>
      <c r="BF192" s="544"/>
      <c r="BG192" s="544"/>
      <c r="BH192" s="544"/>
      <c r="BI192" s="657"/>
      <c r="BJ192" s="543"/>
      <c r="BK192" s="544"/>
      <c r="BL192" s="544"/>
      <c r="BM192" s="544"/>
      <c r="BN192" s="544"/>
      <c r="BO192" s="544"/>
      <c r="BP192" s="544"/>
      <c r="BQ192" s="544"/>
      <c r="BR192" s="544"/>
      <c r="BS192" s="657"/>
      <c r="BT192" s="543"/>
      <c r="BU192" s="544"/>
      <c r="BV192" s="544"/>
      <c r="BW192" s="544"/>
      <c r="BX192" s="544"/>
      <c r="BY192" s="544"/>
      <c r="BZ192" s="544"/>
      <c r="CA192" s="544"/>
      <c r="CB192" s="544"/>
      <c r="CC192" s="657"/>
      <c r="CD192" s="543"/>
      <c r="CE192" s="544"/>
      <c r="CF192" s="544"/>
      <c r="CG192" s="544"/>
      <c r="CH192" s="544"/>
      <c r="CI192" s="544"/>
      <c r="CJ192" s="544"/>
      <c r="CK192" s="544"/>
      <c r="CL192" s="544"/>
      <c r="CM192" s="657"/>
      <c r="CN192" s="543"/>
      <c r="CO192" s="544"/>
      <c r="CP192" s="544"/>
      <c r="CQ192" s="544"/>
      <c r="CR192" s="544"/>
      <c r="CS192" s="544"/>
      <c r="CT192" s="544"/>
      <c r="CU192" s="544"/>
      <c r="CV192" s="544"/>
      <c r="CW192" s="657"/>
      <c r="CX192" s="543"/>
      <c r="CY192" s="544"/>
      <c r="CZ192" s="544"/>
      <c r="DA192" s="544"/>
      <c r="DB192" s="544"/>
      <c r="DC192" s="544"/>
      <c r="DD192" s="544"/>
      <c r="DE192" s="544"/>
      <c r="DF192" s="544"/>
      <c r="DG192" s="657"/>
      <c r="DH192" s="543"/>
      <c r="DI192" s="544"/>
      <c r="DJ192" s="544"/>
      <c r="DK192" s="544"/>
      <c r="DL192" s="544"/>
      <c r="DM192" s="544"/>
      <c r="DN192" s="544"/>
      <c r="DO192" s="544"/>
      <c r="DP192" s="544"/>
      <c r="DQ192" s="657"/>
      <c r="DR192" s="543"/>
      <c r="DS192" s="544"/>
      <c r="DT192" s="544"/>
      <c r="DU192" s="544"/>
      <c r="DV192" s="544"/>
      <c r="DW192" s="544"/>
      <c r="DX192" s="544"/>
      <c r="DY192" s="544"/>
      <c r="DZ192" s="544"/>
      <c r="EA192" s="657"/>
      <c r="EB192" s="543"/>
      <c r="EC192" s="544"/>
      <c r="ED192" s="544"/>
      <c r="EE192" s="544"/>
      <c r="EF192" s="544"/>
      <c r="EG192" s="544"/>
      <c r="EH192" s="544"/>
      <c r="EI192" s="544"/>
      <c r="EJ192" s="544"/>
      <c r="EK192" s="657"/>
    </row>
    <row r="193" spans="1:141" s="139" customFormat="1" ht="54">
      <c r="A193" s="359">
        <f>Summary!A193</f>
        <v>0</v>
      </c>
      <c r="B193" s="378">
        <f>Summary!B193</f>
        <v>0</v>
      </c>
      <c r="C193" s="379" t="str">
        <f>Summary!C193</f>
        <v>4.9.4</v>
      </c>
      <c r="D193" s="380">
        <f>Summary!D193</f>
        <v>0</v>
      </c>
      <c r="E193" s="381" t="str">
        <f>Summary!E193</f>
        <v>Motorway and APTR roundabouts and lay-bys, approach and slip roads</v>
      </c>
      <c r="F193" s="382" t="str">
        <f>Summary!F193</f>
        <v>Litter pick to maintain to grade A</v>
      </c>
      <c r="G193" s="375">
        <f>Summary!G193</f>
        <v>0</v>
      </c>
      <c r="H193" s="540">
        <f t="shared" si="54"/>
        <v>0</v>
      </c>
      <c r="I193" s="541">
        <f t="shared" si="55"/>
        <v>0</v>
      </c>
      <c r="J193" s="541">
        <f t="shared" si="56"/>
        <v>0</v>
      </c>
      <c r="K193" s="541">
        <f t="shared" si="57"/>
        <v>0</v>
      </c>
      <c r="L193" s="541">
        <f t="shared" si="58"/>
        <v>0</v>
      </c>
      <c r="M193" s="541">
        <f t="shared" si="59"/>
        <v>0</v>
      </c>
      <c r="N193" s="541">
        <f t="shared" si="60"/>
        <v>0</v>
      </c>
      <c r="O193" s="541">
        <f t="shared" si="61"/>
        <v>0</v>
      </c>
      <c r="P193" s="541">
        <f t="shared" si="62"/>
        <v>0</v>
      </c>
      <c r="Q193" s="541">
        <f t="shared" si="63"/>
        <v>0</v>
      </c>
      <c r="R193" s="541">
        <f t="shared" si="64"/>
        <v>0</v>
      </c>
      <c r="S193" s="541">
        <f t="shared" si="65"/>
        <v>0</v>
      </c>
      <c r="T193" s="542">
        <f t="shared" si="66"/>
        <v>0</v>
      </c>
      <c r="U193" s="531"/>
      <c r="V193" s="543"/>
      <c r="W193" s="544"/>
      <c r="X193" s="544"/>
      <c r="Y193" s="544"/>
      <c r="Z193" s="544"/>
      <c r="AA193" s="544"/>
      <c r="AB193" s="544"/>
      <c r="AC193" s="544"/>
      <c r="AD193" s="544"/>
      <c r="AE193" s="657"/>
      <c r="AF193" s="543"/>
      <c r="AG193" s="544"/>
      <c r="AH193" s="544"/>
      <c r="AI193" s="544"/>
      <c r="AJ193" s="544"/>
      <c r="AK193" s="544"/>
      <c r="AL193" s="544"/>
      <c r="AM193" s="544"/>
      <c r="AN193" s="544"/>
      <c r="AO193" s="657"/>
      <c r="AP193" s="543"/>
      <c r="AQ193" s="544"/>
      <c r="AR193" s="544"/>
      <c r="AS193" s="544"/>
      <c r="AT193" s="544"/>
      <c r="AU193" s="544"/>
      <c r="AV193" s="544"/>
      <c r="AW193" s="544"/>
      <c r="AX193" s="544"/>
      <c r="AY193" s="657"/>
      <c r="AZ193" s="543"/>
      <c r="BA193" s="544"/>
      <c r="BB193" s="544"/>
      <c r="BC193" s="544"/>
      <c r="BD193" s="544"/>
      <c r="BE193" s="544"/>
      <c r="BF193" s="544"/>
      <c r="BG193" s="544"/>
      <c r="BH193" s="544"/>
      <c r="BI193" s="657"/>
      <c r="BJ193" s="543"/>
      <c r="BK193" s="544"/>
      <c r="BL193" s="544"/>
      <c r="BM193" s="544"/>
      <c r="BN193" s="544"/>
      <c r="BO193" s="544"/>
      <c r="BP193" s="544"/>
      <c r="BQ193" s="544"/>
      <c r="BR193" s="544"/>
      <c r="BS193" s="657"/>
      <c r="BT193" s="543"/>
      <c r="BU193" s="544"/>
      <c r="BV193" s="544"/>
      <c r="BW193" s="544"/>
      <c r="BX193" s="544"/>
      <c r="BY193" s="544"/>
      <c r="BZ193" s="544"/>
      <c r="CA193" s="544"/>
      <c r="CB193" s="544"/>
      <c r="CC193" s="657"/>
      <c r="CD193" s="543"/>
      <c r="CE193" s="544"/>
      <c r="CF193" s="544"/>
      <c r="CG193" s="544"/>
      <c r="CH193" s="544"/>
      <c r="CI193" s="544"/>
      <c r="CJ193" s="544"/>
      <c r="CK193" s="544"/>
      <c r="CL193" s="544"/>
      <c r="CM193" s="657"/>
      <c r="CN193" s="543"/>
      <c r="CO193" s="544"/>
      <c r="CP193" s="544"/>
      <c r="CQ193" s="544"/>
      <c r="CR193" s="544"/>
      <c r="CS193" s="544"/>
      <c r="CT193" s="544"/>
      <c r="CU193" s="544"/>
      <c r="CV193" s="544"/>
      <c r="CW193" s="657"/>
      <c r="CX193" s="543"/>
      <c r="CY193" s="544"/>
      <c r="CZ193" s="544"/>
      <c r="DA193" s="544"/>
      <c r="DB193" s="544"/>
      <c r="DC193" s="544"/>
      <c r="DD193" s="544"/>
      <c r="DE193" s="544"/>
      <c r="DF193" s="544"/>
      <c r="DG193" s="657"/>
      <c r="DH193" s="543"/>
      <c r="DI193" s="544"/>
      <c r="DJ193" s="544"/>
      <c r="DK193" s="544"/>
      <c r="DL193" s="544"/>
      <c r="DM193" s="544"/>
      <c r="DN193" s="544"/>
      <c r="DO193" s="544"/>
      <c r="DP193" s="544"/>
      <c r="DQ193" s="657"/>
      <c r="DR193" s="543"/>
      <c r="DS193" s="544"/>
      <c r="DT193" s="544"/>
      <c r="DU193" s="544"/>
      <c r="DV193" s="544"/>
      <c r="DW193" s="544"/>
      <c r="DX193" s="544"/>
      <c r="DY193" s="544"/>
      <c r="DZ193" s="544"/>
      <c r="EA193" s="657"/>
      <c r="EB193" s="543"/>
      <c r="EC193" s="544"/>
      <c r="ED193" s="544"/>
      <c r="EE193" s="544"/>
      <c r="EF193" s="544"/>
      <c r="EG193" s="544"/>
      <c r="EH193" s="544"/>
      <c r="EI193" s="544"/>
      <c r="EJ193" s="544"/>
      <c r="EK193" s="657"/>
    </row>
    <row r="194" spans="1:141" s="139" customFormat="1" ht="126">
      <c r="A194" s="359">
        <f>Summary!A194</f>
        <v>0</v>
      </c>
      <c r="B194" s="378">
        <f>Summary!B194</f>
        <v>0</v>
      </c>
      <c r="C194" s="379" t="str">
        <f>Summary!C194</f>
        <v>4.9.5</v>
      </c>
      <c r="D194" s="380">
        <f>Summary!D194</f>
        <v>0</v>
      </c>
      <c r="E194" s="381" t="str">
        <f>Summary!E194</f>
        <v>Verges, non-paved central reservations and amenity grass areas, including gate way features, village verges and special landscape features</v>
      </c>
      <c r="F194" s="382" t="str">
        <f>Summary!F194</f>
        <v>Litter pick to maintain to grade A</v>
      </c>
      <c r="G194" s="375">
        <f>Summary!G194</f>
        <v>0</v>
      </c>
      <c r="H194" s="540">
        <f t="shared" si="54"/>
        <v>0</v>
      </c>
      <c r="I194" s="541">
        <f t="shared" si="55"/>
        <v>0</v>
      </c>
      <c r="J194" s="541">
        <f t="shared" si="56"/>
        <v>0</v>
      </c>
      <c r="K194" s="541">
        <f t="shared" si="57"/>
        <v>0</v>
      </c>
      <c r="L194" s="541">
        <f t="shared" si="58"/>
        <v>0</v>
      </c>
      <c r="M194" s="541">
        <f t="shared" si="59"/>
        <v>0</v>
      </c>
      <c r="N194" s="541">
        <f t="shared" si="60"/>
        <v>0</v>
      </c>
      <c r="O194" s="541">
        <f t="shared" si="61"/>
        <v>0</v>
      </c>
      <c r="P194" s="541">
        <f t="shared" si="62"/>
        <v>0</v>
      </c>
      <c r="Q194" s="541">
        <f t="shared" si="63"/>
        <v>0</v>
      </c>
      <c r="R194" s="541">
        <f t="shared" si="64"/>
        <v>0</v>
      </c>
      <c r="S194" s="541">
        <f t="shared" si="65"/>
        <v>0</v>
      </c>
      <c r="T194" s="542">
        <f t="shared" si="66"/>
        <v>0</v>
      </c>
      <c r="U194" s="531"/>
      <c r="V194" s="543"/>
      <c r="W194" s="544"/>
      <c r="X194" s="544"/>
      <c r="Y194" s="544"/>
      <c r="Z194" s="544"/>
      <c r="AA194" s="544"/>
      <c r="AB194" s="544"/>
      <c r="AC194" s="544"/>
      <c r="AD194" s="544"/>
      <c r="AE194" s="657"/>
      <c r="AF194" s="543"/>
      <c r="AG194" s="544"/>
      <c r="AH194" s="544"/>
      <c r="AI194" s="544"/>
      <c r="AJ194" s="544"/>
      <c r="AK194" s="544"/>
      <c r="AL194" s="544"/>
      <c r="AM194" s="544"/>
      <c r="AN194" s="544"/>
      <c r="AO194" s="657"/>
      <c r="AP194" s="543"/>
      <c r="AQ194" s="544"/>
      <c r="AR194" s="544"/>
      <c r="AS194" s="544"/>
      <c r="AT194" s="544"/>
      <c r="AU194" s="544"/>
      <c r="AV194" s="544"/>
      <c r="AW194" s="544"/>
      <c r="AX194" s="544"/>
      <c r="AY194" s="657"/>
      <c r="AZ194" s="543"/>
      <c r="BA194" s="544"/>
      <c r="BB194" s="544"/>
      <c r="BC194" s="544"/>
      <c r="BD194" s="544"/>
      <c r="BE194" s="544"/>
      <c r="BF194" s="544"/>
      <c r="BG194" s="544"/>
      <c r="BH194" s="544"/>
      <c r="BI194" s="657"/>
      <c r="BJ194" s="543"/>
      <c r="BK194" s="544"/>
      <c r="BL194" s="544"/>
      <c r="BM194" s="544"/>
      <c r="BN194" s="544"/>
      <c r="BO194" s="544"/>
      <c r="BP194" s="544"/>
      <c r="BQ194" s="544"/>
      <c r="BR194" s="544"/>
      <c r="BS194" s="657"/>
      <c r="BT194" s="543"/>
      <c r="BU194" s="544"/>
      <c r="BV194" s="544"/>
      <c r="BW194" s="544"/>
      <c r="BX194" s="544"/>
      <c r="BY194" s="544"/>
      <c r="BZ194" s="544"/>
      <c r="CA194" s="544"/>
      <c r="CB194" s="544"/>
      <c r="CC194" s="657"/>
      <c r="CD194" s="543"/>
      <c r="CE194" s="544"/>
      <c r="CF194" s="544"/>
      <c r="CG194" s="544"/>
      <c r="CH194" s="544"/>
      <c r="CI194" s="544"/>
      <c r="CJ194" s="544"/>
      <c r="CK194" s="544"/>
      <c r="CL194" s="544"/>
      <c r="CM194" s="657"/>
      <c r="CN194" s="543"/>
      <c r="CO194" s="544"/>
      <c r="CP194" s="544"/>
      <c r="CQ194" s="544"/>
      <c r="CR194" s="544"/>
      <c r="CS194" s="544"/>
      <c r="CT194" s="544"/>
      <c r="CU194" s="544"/>
      <c r="CV194" s="544"/>
      <c r="CW194" s="657"/>
      <c r="CX194" s="543"/>
      <c r="CY194" s="544"/>
      <c r="CZ194" s="544"/>
      <c r="DA194" s="544"/>
      <c r="DB194" s="544"/>
      <c r="DC194" s="544"/>
      <c r="DD194" s="544"/>
      <c r="DE194" s="544"/>
      <c r="DF194" s="544"/>
      <c r="DG194" s="657"/>
      <c r="DH194" s="543"/>
      <c r="DI194" s="544"/>
      <c r="DJ194" s="544"/>
      <c r="DK194" s="544"/>
      <c r="DL194" s="544"/>
      <c r="DM194" s="544"/>
      <c r="DN194" s="544"/>
      <c r="DO194" s="544"/>
      <c r="DP194" s="544"/>
      <c r="DQ194" s="657"/>
      <c r="DR194" s="543"/>
      <c r="DS194" s="544"/>
      <c r="DT194" s="544"/>
      <c r="DU194" s="544"/>
      <c r="DV194" s="544"/>
      <c r="DW194" s="544"/>
      <c r="DX194" s="544"/>
      <c r="DY194" s="544"/>
      <c r="DZ194" s="544"/>
      <c r="EA194" s="657"/>
      <c r="EB194" s="543"/>
      <c r="EC194" s="544"/>
      <c r="ED194" s="544"/>
      <c r="EE194" s="544"/>
      <c r="EF194" s="544"/>
      <c r="EG194" s="544"/>
      <c r="EH194" s="544"/>
      <c r="EI194" s="544"/>
      <c r="EJ194" s="544"/>
      <c r="EK194" s="657"/>
    </row>
    <row r="195" spans="1:141" ht="72">
      <c r="A195" s="359">
        <f>Summary!A195</f>
        <v>0</v>
      </c>
      <c r="B195" s="378">
        <f>Summary!B195</f>
        <v>0</v>
      </c>
      <c r="C195" s="379" t="str">
        <f>Summary!C195</f>
        <v>4.9.6</v>
      </c>
      <c r="D195" s="380">
        <f>Summary!D195</f>
        <v>0</v>
      </c>
      <c r="E195" s="381" t="str">
        <f>Summary!E195</f>
        <v>All other parts of the Affected Property (non-paved, excluding amenity areas)</v>
      </c>
      <c r="F195" s="382" t="str">
        <f>Summary!F195</f>
        <v>Litter pick to maintain to grade B</v>
      </c>
      <c r="G195" s="375">
        <f>Summary!G195</f>
        <v>0</v>
      </c>
      <c r="H195" s="540">
        <f t="shared" si="54"/>
        <v>0</v>
      </c>
      <c r="I195" s="541">
        <f t="shared" si="55"/>
        <v>0</v>
      </c>
      <c r="J195" s="541">
        <f t="shared" si="56"/>
        <v>0</v>
      </c>
      <c r="K195" s="541">
        <f t="shared" si="57"/>
        <v>0</v>
      </c>
      <c r="L195" s="541">
        <f t="shared" si="58"/>
        <v>0</v>
      </c>
      <c r="M195" s="541">
        <f t="shared" si="59"/>
        <v>0</v>
      </c>
      <c r="N195" s="541">
        <f t="shared" si="60"/>
        <v>0</v>
      </c>
      <c r="O195" s="541">
        <f t="shared" si="61"/>
        <v>0</v>
      </c>
      <c r="P195" s="541">
        <f t="shared" si="62"/>
        <v>0</v>
      </c>
      <c r="Q195" s="541">
        <f t="shared" si="63"/>
        <v>0</v>
      </c>
      <c r="R195" s="541">
        <f t="shared" si="64"/>
        <v>0</v>
      </c>
      <c r="S195" s="541">
        <f t="shared" si="65"/>
        <v>0</v>
      </c>
      <c r="T195" s="542">
        <f t="shared" si="66"/>
        <v>0</v>
      </c>
      <c r="U195" s="531"/>
      <c r="V195" s="543"/>
      <c r="W195" s="544"/>
      <c r="X195" s="544"/>
      <c r="Y195" s="544"/>
      <c r="Z195" s="544"/>
      <c r="AA195" s="544"/>
      <c r="AB195" s="544"/>
      <c r="AC195" s="544"/>
      <c r="AD195" s="544"/>
      <c r="AE195" s="657"/>
      <c r="AF195" s="543"/>
      <c r="AG195" s="544"/>
      <c r="AH195" s="544"/>
      <c r="AI195" s="544"/>
      <c r="AJ195" s="544"/>
      <c r="AK195" s="544"/>
      <c r="AL195" s="544"/>
      <c r="AM195" s="544"/>
      <c r="AN195" s="544"/>
      <c r="AO195" s="657"/>
      <c r="AP195" s="543"/>
      <c r="AQ195" s="544"/>
      <c r="AR195" s="544"/>
      <c r="AS195" s="544"/>
      <c r="AT195" s="544"/>
      <c r="AU195" s="544"/>
      <c r="AV195" s="544"/>
      <c r="AW195" s="544"/>
      <c r="AX195" s="544"/>
      <c r="AY195" s="657"/>
      <c r="AZ195" s="543"/>
      <c r="BA195" s="544"/>
      <c r="BB195" s="544"/>
      <c r="BC195" s="544"/>
      <c r="BD195" s="544"/>
      <c r="BE195" s="544"/>
      <c r="BF195" s="544"/>
      <c r="BG195" s="544"/>
      <c r="BH195" s="544"/>
      <c r="BI195" s="657"/>
      <c r="BJ195" s="543"/>
      <c r="BK195" s="544"/>
      <c r="BL195" s="544"/>
      <c r="BM195" s="544"/>
      <c r="BN195" s="544"/>
      <c r="BO195" s="544"/>
      <c r="BP195" s="544"/>
      <c r="BQ195" s="544"/>
      <c r="BR195" s="544"/>
      <c r="BS195" s="657"/>
      <c r="BT195" s="543"/>
      <c r="BU195" s="544"/>
      <c r="BV195" s="544"/>
      <c r="BW195" s="544"/>
      <c r="BX195" s="544"/>
      <c r="BY195" s="544"/>
      <c r="BZ195" s="544"/>
      <c r="CA195" s="544"/>
      <c r="CB195" s="544"/>
      <c r="CC195" s="657"/>
      <c r="CD195" s="543"/>
      <c r="CE195" s="544"/>
      <c r="CF195" s="544"/>
      <c r="CG195" s="544"/>
      <c r="CH195" s="544"/>
      <c r="CI195" s="544"/>
      <c r="CJ195" s="544"/>
      <c r="CK195" s="544"/>
      <c r="CL195" s="544"/>
      <c r="CM195" s="657"/>
      <c r="CN195" s="543"/>
      <c r="CO195" s="544"/>
      <c r="CP195" s="544"/>
      <c r="CQ195" s="544"/>
      <c r="CR195" s="544"/>
      <c r="CS195" s="544"/>
      <c r="CT195" s="544"/>
      <c r="CU195" s="544"/>
      <c r="CV195" s="544"/>
      <c r="CW195" s="657"/>
      <c r="CX195" s="543"/>
      <c r="CY195" s="544"/>
      <c r="CZ195" s="544"/>
      <c r="DA195" s="544"/>
      <c r="DB195" s="544"/>
      <c r="DC195" s="544"/>
      <c r="DD195" s="544"/>
      <c r="DE195" s="544"/>
      <c r="DF195" s="544"/>
      <c r="DG195" s="657"/>
      <c r="DH195" s="543"/>
      <c r="DI195" s="544"/>
      <c r="DJ195" s="544"/>
      <c r="DK195" s="544"/>
      <c r="DL195" s="544"/>
      <c r="DM195" s="544"/>
      <c r="DN195" s="544"/>
      <c r="DO195" s="544"/>
      <c r="DP195" s="544"/>
      <c r="DQ195" s="657"/>
      <c r="DR195" s="543"/>
      <c r="DS195" s="544"/>
      <c r="DT195" s="544"/>
      <c r="DU195" s="544"/>
      <c r="DV195" s="544"/>
      <c r="DW195" s="544"/>
      <c r="DX195" s="544"/>
      <c r="DY195" s="544"/>
      <c r="DZ195" s="544"/>
      <c r="EA195" s="657"/>
      <c r="EB195" s="543"/>
      <c r="EC195" s="544"/>
      <c r="ED195" s="544"/>
      <c r="EE195" s="544"/>
      <c r="EF195" s="544"/>
      <c r="EG195" s="544"/>
      <c r="EH195" s="544"/>
      <c r="EI195" s="544"/>
      <c r="EJ195" s="544"/>
      <c r="EK195" s="657"/>
    </row>
    <row r="196" spans="1:141" ht="20.25">
      <c r="A196" s="359">
        <f>Summary!A196</f>
        <v>0</v>
      </c>
      <c r="B196" s="378">
        <f>Summary!B196</f>
        <v>0</v>
      </c>
      <c r="C196" s="379" t="str">
        <f>Summary!C196</f>
        <v>4.9.7</v>
      </c>
      <c r="D196" s="380">
        <f>Summary!D196</f>
        <v>0</v>
      </c>
      <c r="E196" s="381" t="str">
        <f>Summary!E196</f>
        <v>Amenity areas</v>
      </c>
      <c r="F196" s="382" t="str">
        <f>Summary!F196</f>
        <v>Litter pick to maintain to grade A</v>
      </c>
      <c r="G196" s="375">
        <f>Summary!G196</f>
        <v>0</v>
      </c>
      <c r="H196" s="540">
        <f t="shared" si="54"/>
        <v>0</v>
      </c>
      <c r="I196" s="541">
        <f t="shared" si="55"/>
        <v>0</v>
      </c>
      <c r="J196" s="541">
        <f t="shared" si="56"/>
        <v>0</v>
      </c>
      <c r="K196" s="541">
        <f t="shared" si="57"/>
        <v>0</v>
      </c>
      <c r="L196" s="541">
        <f t="shared" si="58"/>
        <v>0</v>
      </c>
      <c r="M196" s="541">
        <f t="shared" si="59"/>
        <v>0</v>
      </c>
      <c r="N196" s="541">
        <f t="shared" si="60"/>
        <v>0</v>
      </c>
      <c r="O196" s="541">
        <f t="shared" si="61"/>
        <v>0</v>
      </c>
      <c r="P196" s="541">
        <f t="shared" si="62"/>
        <v>0</v>
      </c>
      <c r="Q196" s="541">
        <f t="shared" si="63"/>
        <v>0</v>
      </c>
      <c r="R196" s="541">
        <f t="shared" si="64"/>
        <v>0</v>
      </c>
      <c r="S196" s="541">
        <f t="shared" si="65"/>
        <v>0</v>
      </c>
      <c r="T196" s="542">
        <f t="shared" si="66"/>
        <v>0</v>
      </c>
      <c r="U196" s="531"/>
      <c r="V196" s="543"/>
      <c r="W196" s="544"/>
      <c r="X196" s="544"/>
      <c r="Y196" s="544"/>
      <c r="Z196" s="544"/>
      <c r="AA196" s="544"/>
      <c r="AB196" s="544"/>
      <c r="AC196" s="544"/>
      <c r="AD196" s="544"/>
      <c r="AE196" s="657"/>
      <c r="AF196" s="543"/>
      <c r="AG196" s="544"/>
      <c r="AH196" s="544"/>
      <c r="AI196" s="544"/>
      <c r="AJ196" s="544"/>
      <c r="AK196" s="544"/>
      <c r="AL196" s="544"/>
      <c r="AM196" s="544"/>
      <c r="AN196" s="544"/>
      <c r="AO196" s="657"/>
      <c r="AP196" s="543"/>
      <c r="AQ196" s="544"/>
      <c r="AR196" s="544"/>
      <c r="AS196" s="544"/>
      <c r="AT196" s="544"/>
      <c r="AU196" s="544"/>
      <c r="AV196" s="544"/>
      <c r="AW196" s="544"/>
      <c r="AX196" s="544"/>
      <c r="AY196" s="657"/>
      <c r="AZ196" s="543"/>
      <c r="BA196" s="544"/>
      <c r="BB196" s="544"/>
      <c r="BC196" s="544"/>
      <c r="BD196" s="544"/>
      <c r="BE196" s="544"/>
      <c r="BF196" s="544"/>
      <c r="BG196" s="544"/>
      <c r="BH196" s="544"/>
      <c r="BI196" s="657"/>
      <c r="BJ196" s="543"/>
      <c r="BK196" s="544"/>
      <c r="BL196" s="544"/>
      <c r="BM196" s="544"/>
      <c r="BN196" s="544"/>
      <c r="BO196" s="544"/>
      <c r="BP196" s="544"/>
      <c r="BQ196" s="544"/>
      <c r="BR196" s="544"/>
      <c r="BS196" s="657"/>
      <c r="BT196" s="543"/>
      <c r="BU196" s="544"/>
      <c r="BV196" s="544"/>
      <c r="BW196" s="544"/>
      <c r="BX196" s="544"/>
      <c r="BY196" s="544"/>
      <c r="BZ196" s="544"/>
      <c r="CA196" s="544"/>
      <c r="CB196" s="544"/>
      <c r="CC196" s="657"/>
      <c r="CD196" s="543"/>
      <c r="CE196" s="544"/>
      <c r="CF196" s="544"/>
      <c r="CG196" s="544"/>
      <c r="CH196" s="544"/>
      <c r="CI196" s="544"/>
      <c r="CJ196" s="544"/>
      <c r="CK196" s="544"/>
      <c r="CL196" s="544"/>
      <c r="CM196" s="657"/>
      <c r="CN196" s="543"/>
      <c r="CO196" s="544"/>
      <c r="CP196" s="544"/>
      <c r="CQ196" s="544"/>
      <c r="CR196" s="544"/>
      <c r="CS196" s="544"/>
      <c r="CT196" s="544"/>
      <c r="CU196" s="544"/>
      <c r="CV196" s="544"/>
      <c r="CW196" s="657"/>
      <c r="CX196" s="543"/>
      <c r="CY196" s="544"/>
      <c r="CZ196" s="544"/>
      <c r="DA196" s="544"/>
      <c r="DB196" s="544"/>
      <c r="DC196" s="544"/>
      <c r="DD196" s="544"/>
      <c r="DE196" s="544"/>
      <c r="DF196" s="544"/>
      <c r="DG196" s="657"/>
      <c r="DH196" s="543"/>
      <c r="DI196" s="544"/>
      <c r="DJ196" s="544"/>
      <c r="DK196" s="544"/>
      <c r="DL196" s="544"/>
      <c r="DM196" s="544"/>
      <c r="DN196" s="544"/>
      <c r="DO196" s="544"/>
      <c r="DP196" s="544"/>
      <c r="DQ196" s="657"/>
      <c r="DR196" s="543"/>
      <c r="DS196" s="544"/>
      <c r="DT196" s="544"/>
      <c r="DU196" s="544"/>
      <c r="DV196" s="544"/>
      <c r="DW196" s="544"/>
      <c r="DX196" s="544"/>
      <c r="DY196" s="544"/>
      <c r="DZ196" s="544"/>
      <c r="EA196" s="657"/>
      <c r="EB196" s="543"/>
      <c r="EC196" s="544"/>
      <c r="ED196" s="544"/>
      <c r="EE196" s="544"/>
      <c r="EF196" s="544"/>
      <c r="EG196" s="544"/>
      <c r="EH196" s="544"/>
      <c r="EI196" s="544"/>
      <c r="EJ196" s="544"/>
      <c r="EK196" s="657"/>
    </row>
    <row r="197" spans="1:141" s="139" customFormat="1" ht="20.25">
      <c r="A197" s="359">
        <f>Summary!A197</f>
        <v>0</v>
      </c>
      <c r="B197" s="378">
        <f>Summary!B197</f>
        <v>0</v>
      </c>
      <c r="C197" s="379" t="str">
        <f>Summary!C197</f>
        <v>4.9.8</v>
      </c>
      <c r="D197" s="380">
        <f>Summary!D197</f>
        <v>0</v>
      </c>
      <c r="E197" s="381" t="str">
        <f>Summary!E197</f>
        <v>Toilet blocks</v>
      </c>
      <c r="F197" s="382" t="str">
        <f>Summary!F197</f>
        <v>Clean and maintain toilet blocks</v>
      </c>
      <c r="G197" s="375">
        <f>Summary!G197</f>
        <v>0</v>
      </c>
      <c r="H197" s="540">
        <f t="shared" si="54"/>
        <v>0</v>
      </c>
      <c r="I197" s="541">
        <f t="shared" si="55"/>
        <v>0</v>
      </c>
      <c r="J197" s="541">
        <f t="shared" si="56"/>
        <v>0</v>
      </c>
      <c r="K197" s="541">
        <f t="shared" si="57"/>
        <v>0</v>
      </c>
      <c r="L197" s="541">
        <f t="shared" si="58"/>
        <v>0</v>
      </c>
      <c r="M197" s="541">
        <f t="shared" si="59"/>
        <v>0</v>
      </c>
      <c r="N197" s="541">
        <f t="shared" si="60"/>
        <v>0</v>
      </c>
      <c r="O197" s="541">
        <f t="shared" si="61"/>
        <v>0</v>
      </c>
      <c r="P197" s="541">
        <f t="shared" si="62"/>
        <v>0</v>
      </c>
      <c r="Q197" s="541">
        <f t="shared" si="63"/>
        <v>0</v>
      </c>
      <c r="R197" s="541">
        <f t="shared" si="64"/>
        <v>0</v>
      </c>
      <c r="S197" s="541">
        <f t="shared" si="65"/>
        <v>0</v>
      </c>
      <c r="T197" s="542">
        <f t="shared" si="66"/>
        <v>0</v>
      </c>
      <c r="U197" s="531"/>
      <c r="V197" s="543"/>
      <c r="W197" s="544"/>
      <c r="X197" s="544"/>
      <c r="Y197" s="544"/>
      <c r="Z197" s="544"/>
      <c r="AA197" s="544"/>
      <c r="AB197" s="544"/>
      <c r="AC197" s="544"/>
      <c r="AD197" s="544"/>
      <c r="AE197" s="657"/>
      <c r="AF197" s="543"/>
      <c r="AG197" s="544"/>
      <c r="AH197" s="544"/>
      <c r="AI197" s="544"/>
      <c r="AJ197" s="544"/>
      <c r="AK197" s="544"/>
      <c r="AL197" s="544"/>
      <c r="AM197" s="544"/>
      <c r="AN197" s="544"/>
      <c r="AO197" s="657"/>
      <c r="AP197" s="543"/>
      <c r="AQ197" s="544"/>
      <c r="AR197" s="544"/>
      <c r="AS197" s="544"/>
      <c r="AT197" s="544"/>
      <c r="AU197" s="544"/>
      <c r="AV197" s="544"/>
      <c r="AW197" s="544"/>
      <c r="AX197" s="544"/>
      <c r="AY197" s="657"/>
      <c r="AZ197" s="543"/>
      <c r="BA197" s="544"/>
      <c r="BB197" s="544"/>
      <c r="BC197" s="544"/>
      <c r="BD197" s="544"/>
      <c r="BE197" s="544"/>
      <c r="BF197" s="544"/>
      <c r="BG197" s="544"/>
      <c r="BH197" s="544"/>
      <c r="BI197" s="657"/>
      <c r="BJ197" s="543"/>
      <c r="BK197" s="544"/>
      <c r="BL197" s="544"/>
      <c r="BM197" s="544"/>
      <c r="BN197" s="544"/>
      <c r="BO197" s="544"/>
      <c r="BP197" s="544"/>
      <c r="BQ197" s="544"/>
      <c r="BR197" s="544"/>
      <c r="BS197" s="657"/>
      <c r="BT197" s="543"/>
      <c r="BU197" s="544"/>
      <c r="BV197" s="544"/>
      <c r="BW197" s="544"/>
      <c r="BX197" s="544"/>
      <c r="BY197" s="544"/>
      <c r="BZ197" s="544"/>
      <c r="CA197" s="544"/>
      <c r="CB197" s="544"/>
      <c r="CC197" s="657"/>
      <c r="CD197" s="543"/>
      <c r="CE197" s="544"/>
      <c r="CF197" s="544"/>
      <c r="CG197" s="544"/>
      <c r="CH197" s="544"/>
      <c r="CI197" s="544"/>
      <c r="CJ197" s="544"/>
      <c r="CK197" s="544"/>
      <c r="CL197" s="544"/>
      <c r="CM197" s="657"/>
      <c r="CN197" s="543"/>
      <c r="CO197" s="544"/>
      <c r="CP197" s="544"/>
      <c r="CQ197" s="544"/>
      <c r="CR197" s="544"/>
      <c r="CS197" s="544"/>
      <c r="CT197" s="544"/>
      <c r="CU197" s="544"/>
      <c r="CV197" s="544"/>
      <c r="CW197" s="657"/>
      <c r="CX197" s="543"/>
      <c r="CY197" s="544"/>
      <c r="CZ197" s="544"/>
      <c r="DA197" s="544"/>
      <c r="DB197" s="544"/>
      <c r="DC197" s="544"/>
      <c r="DD197" s="544"/>
      <c r="DE197" s="544"/>
      <c r="DF197" s="544"/>
      <c r="DG197" s="657"/>
      <c r="DH197" s="543"/>
      <c r="DI197" s="544"/>
      <c r="DJ197" s="544"/>
      <c r="DK197" s="544"/>
      <c r="DL197" s="544"/>
      <c r="DM197" s="544"/>
      <c r="DN197" s="544"/>
      <c r="DO197" s="544"/>
      <c r="DP197" s="544"/>
      <c r="DQ197" s="657"/>
      <c r="DR197" s="543"/>
      <c r="DS197" s="544"/>
      <c r="DT197" s="544"/>
      <c r="DU197" s="544"/>
      <c r="DV197" s="544"/>
      <c r="DW197" s="544"/>
      <c r="DX197" s="544"/>
      <c r="DY197" s="544"/>
      <c r="DZ197" s="544"/>
      <c r="EA197" s="657"/>
      <c r="EB197" s="543"/>
      <c r="EC197" s="544"/>
      <c r="ED197" s="544"/>
      <c r="EE197" s="544"/>
      <c r="EF197" s="544"/>
      <c r="EG197" s="544"/>
      <c r="EH197" s="544"/>
      <c r="EI197" s="544"/>
      <c r="EJ197" s="544"/>
      <c r="EK197" s="657"/>
    </row>
    <row r="198" spans="1:141" s="139" customFormat="1" ht="20.25">
      <c r="A198" s="786">
        <f>Summary!A198</f>
        <v>0</v>
      </c>
      <c r="B198" s="812">
        <f>Summary!B198</f>
        <v>0</v>
      </c>
      <c r="C198" s="813">
        <f>Summary!C198</f>
        <v>0</v>
      </c>
      <c r="D198" s="809">
        <f>Summary!D198</f>
        <v>0</v>
      </c>
      <c r="E198" s="810">
        <f>Summary!E198</f>
        <v>0</v>
      </c>
      <c r="F198" s="814">
        <f>Summary!F198</f>
        <v>0</v>
      </c>
      <c r="G198" s="801">
        <f>Summary!G198</f>
        <v>0</v>
      </c>
      <c r="H198" s="299"/>
      <c r="I198" s="300"/>
      <c r="J198" s="300"/>
      <c r="K198" s="300"/>
      <c r="L198" s="300"/>
      <c r="M198" s="300"/>
      <c r="N198" s="300"/>
      <c r="O198" s="300"/>
      <c r="P198" s="300"/>
      <c r="Q198" s="300"/>
      <c r="R198" s="300"/>
      <c r="S198" s="300"/>
      <c r="T198" s="797"/>
      <c r="U198" s="531"/>
      <c r="V198" s="299"/>
      <c r="W198" s="300"/>
      <c r="X198" s="300"/>
      <c r="Y198" s="300"/>
      <c r="Z198" s="300"/>
      <c r="AA198" s="300"/>
      <c r="AB198" s="300"/>
      <c r="AC198" s="300"/>
      <c r="AD198" s="300"/>
      <c r="AE198" s="817"/>
      <c r="AF198" s="299"/>
      <c r="AG198" s="300"/>
      <c r="AH198" s="300"/>
      <c r="AI198" s="300"/>
      <c r="AJ198" s="300"/>
      <c r="AK198" s="300"/>
      <c r="AL198" s="300"/>
      <c r="AM198" s="300"/>
      <c r="AN198" s="300"/>
      <c r="AO198" s="817"/>
      <c r="AP198" s="299"/>
      <c r="AQ198" s="300"/>
      <c r="AR198" s="300"/>
      <c r="AS198" s="300"/>
      <c r="AT198" s="300"/>
      <c r="AU198" s="300"/>
      <c r="AV198" s="300"/>
      <c r="AW198" s="300"/>
      <c r="AX198" s="300"/>
      <c r="AY198" s="817"/>
      <c r="AZ198" s="299"/>
      <c r="BA198" s="300"/>
      <c r="BB198" s="300"/>
      <c r="BC198" s="300"/>
      <c r="BD198" s="300"/>
      <c r="BE198" s="300"/>
      <c r="BF198" s="300"/>
      <c r="BG198" s="300"/>
      <c r="BH198" s="300"/>
      <c r="BI198" s="817"/>
      <c r="BJ198" s="299"/>
      <c r="BK198" s="300"/>
      <c r="BL198" s="300"/>
      <c r="BM198" s="300"/>
      <c r="BN198" s="300"/>
      <c r="BO198" s="300"/>
      <c r="BP198" s="300"/>
      <c r="BQ198" s="300"/>
      <c r="BR198" s="300"/>
      <c r="BS198" s="817"/>
      <c r="BT198" s="299"/>
      <c r="BU198" s="300"/>
      <c r="BV198" s="300"/>
      <c r="BW198" s="300"/>
      <c r="BX198" s="300"/>
      <c r="BY198" s="300"/>
      <c r="BZ198" s="300"/>
      <c r="CA198" s="300"/>
      <c r="CB198" s="300"/>
      <c r="CC198" s="817"/>
      <c r="CD198" s="299"/>
      <c r="CE198" s="300"/>
      <c r="CF198" s="300"/>
      <c r="CG198" s="300"/>
      <c r="CH198" s="300"/>
      <c r="CI198" s="300"/>
      <c r="CJ198" s="300"/>
      <c r="CK198" s="300"/>
      <c r="CL198" s="300"/>
      <c r="CM198" s="817"/>
      <c r="CN198" s="299"/>
      <c r="CO198" s="300"/>
      <c r="CP198" s="300"/>
      <c r="CQ198" s="300"/>
      <c r="CR198" s="300"/>
      <c r="CS198" s="300"/>
      <c r="CT198" s="300"/>
      <c r="CU198" s="300"/>
      <c r="CV198" s="300"/>
      <c r="CW198" s="817"/>
      <c r="CX198" s="299"/>
      <c r="CY198" s="300"/>
      <c r="CZ198" s="300"/>
      <c r="DA198" s="300"/>
      <c r="DB198" s="300"/>
      <c r="DC198" s="300"/>
      <c r="DD198" s="300"/>
      <c r="DE198" s="300"/>
      <c r="DF198" s="300"/>
      <c r="DG198" s="817"/>
      <c r="DH198" s="299"/>
      <c r="DI198" s="300"/>
      <c r="DJ198" s="300"/>
      <c r="DK198" s="300"/>
      <c r="DL198" s="300"/>
      <c r="DM198" s="300"/>
      <c r="DN198" s="300"/>
      <c r="DO198" s="300"/>
      <c r="DP198" s="300"/>
      <c r="DQ198" s="817"/>
      <c r="DR198" s="299"/>
      <c r="DS198" s="300"/>
      <c r="DT198" s="300"/>
      <c r="DU198" s="300"/>
      <c r="DV198" s="300"/>
      <c r="DW198" s="300"/>
      <c r="DX198" s="300"/>
      <c r="DY198" s="300"/>
      <c r="DZ198" s="300"/>
      <c r="EA198" s="817"/>
      <c r="EB198" s="299"/>
      <c r="EC198" s="300"/>
      <c r="ED198" s="300"/>
      <c r="EE198" s="300"/>
      <c r="EF198" s="300"/>
      <c r="EG198" s="300"/>
      <c r="EH198" s="300"/>
      <c r="EI198" s="300"/>
      <c r="EJ198" s="300"/>
      <c r="EK198" s="817"/>
    </row>
    <row r="199" spans="1:141" ht="20.25">
      <c r="A199" s="358">
        <f>Summary!A199</f>
        <v>0</v>
      </c>
      <c r="B199" s="360" t="str">
        <f>Summary!B199</f>
        <v>5</v>
      </c>
      <c r="C199" s="360">
        <f>Summary!C199</f>
        <v>0</v>
      </c>
      <c r="D199" s="385" t="str">
        <f>Summary!D199</f>
        <v>Manage Premises</v>
      </c>
      <c r="E199" s="386">
        <f>Summary!E199</f>
        <v>0</v>
      </c>
      <c r="F199" s="387">
        <f>Summary!F199</f>
        <v>0</v>
      </c>
      <c r="G199" s="374">
        <f>Summary!G199</f>
        <v>0</v>
      </c>
      <c r="H199" s="291"/>
      <c r="I199" s="292"/>
      <c r="J199" s="292"/>
      <c r="K199" s="292"/>
      <c r="L199" s="292"/>
      <c r="M199" s="292"/>
      <c r="N199" s="292"/>
      <c r="O199" s="292"/>
      <c r="P199" s="292"/>
      <c r="Q199" s="292"/>
      <c r="R199" s="292"/>
      <c r="S199" s="292"/>
      <c r="T199" s="552"/>
      <c r="U199" s="531"/>
      <c r="V199" s="291"/>
      <c r="W199" s="292"/>
      <c r="X199" s="292"/>
      <c r="Y199" s="292"/>
      <c r="Z199" s="292"/>
      <c r="AA199" s="292"/>
      <c r="AB199" s="292"/>
      <c r="AC199" s="292"/>
      <c r="AD199" s="292"/>
      <c r="AE199" s="658"/>
      <c r="AF199" s="291"/>
      <c r="AG199" s="292"/>
      <c r="AH199" s="292"/>
      <c r="AI199" s="292"/>
      <c r="AJ199" s="292"/>
      <c r="AK199" s="292"/>
      <c r="AL199" s="292"/>
      <c r="AM199" s="292"/>
      <c r="AN199" s="292"/>
      <c r="AO199" s="658"/>
      <c r="AP199" s="291"/>
      <c r="AQ199" s="292"/>
      <c r="AR199" s="292"/>
      <c r="AS199" s="292"/>
      <c r="AT199" s="292"/>
      <c r="AU199" s="292"/>
      <c r="AV199" s="292"/>
      <c r="AW199" s="292"/>
      <c r="AX199" s="292"/>
      <c r="AY199" s="658"/>
      <c r="AZ199" s="291"/>
      <c r="BA199" s="292"/>
      <c r="BB199" s="292"/>
      <c r="BC199" s="292"/>
      <c r="BD199" s="292"/>
      <c r="BE199" s="292"/>
      <c r="BF199" s="292"/>
      <c r="BG199" s="292"/>
      <c r="BH199" s="292"/>
      <c r="BI199" s="658"/>
      <c r="BJ199" s="291"/>
      <c r="BK199" s="292"/>
      <c r="BL199" s="292"/>
      <c r="BM199" s="292"/>
      <c r="BN199" s="292"/>
      <c r="BO199" s="292"/>
      <c r="BP199" s="292"/>
      <c r="BQ199" s="292"/>
      <c r="BR199" s="292"/>
      <c r="BS199" s="658"/>
      <c r="BT199" s="291"/>
      <c r="BU199" s="292"/>
      <c r="BV199" s="292"/>
      <c r="BW199" s="292"/>
      <c r="BX199" s="292"/>
      <c r="BY199" s="292"/>
      <c r="BZ199" s="292"/>
      <c r="CA199" s="292"/>
      <c r="CB199" s="292"/>
      <c r="CC199" s="658"/>
      <c r="CD199" s="291"/>
      <c r="CE199" s="292"/>
      <c r="CF199" s="292"/>
      <c r="CG199" s="292"/>
      <c r="CH199" s="292"/>
      <c r="CI199" s="292"/>
      <c r="CJ199" s="292"/>
      <c r="CK199" s="292"/>
      <c r="CL199" s="292"/>
      <c r="CM199" s="658"/>
      <c r="CN199" s="291"/>
      <c r="CO199" s="292"/>
      <c r="CP199" s="292"/>
      <c r="CQ199" s="292"/>
      <c r="CR199" s="292"/>
      <c r="CS199" s="292"/>
      <c r="CT199" s="292"/>
      <c r="CU199" s="292"/>
      <c r="CV199" s="292"/>
      <c r="CW199" s="658"/>
      <c r="CX199" s="291"/>
      <c r="CY199" s="292"/>
      <c r="CZ199" s="292"/>
      <c r="DA199" s="292"/>
      <c r="DB199" s="292"/>
      <c r="DC199" s="292"/>
      <c r="DD199" s="292"/>
      <c r="DE199" s="292"/>
      <c r="DF199" s="292"/>
      <c r="DG199" s="658"/>
      <c r="DH199" s="291"/>
      <c r="DI199" s="292"/>
      <c r="DJ199" s="292"/>
      <c r="DK199" s="292"/>
      <c r="DL199" s="292"/>
      <c r="DM199" s="292"/>
      <c r="DN199" s="292"/>
      <c r="DO199" s="292"/>
      <c r="DP199" s="292"/>
      <c r="DQ199" s="658"/>
      <c r="DR199" s="291"/>
      <c r="DS199" s="292"/>
      <c r="DT199" s="292"/>
      <c r="DU199" s="292"/>
      <c r="DV199" s="292"/>
      <c r="DW199" s="292"/>
      <c r="DX199" s="292"/>
      <c r="DY199" s="292"/>
      <c r="DZ199" s="292"/>
      <c r="EA199" s="658"/>
      <c r="EB199" s="291"/>
      <c r="EC199" s="292"/>
      <c r="ED199" s="292"/>
      <c r="EE199" s="292"/>
      <c r="EF199" s="292"/>
      <c r="EG199" s="292"/>
      <c r="EH199" s="292"/>
      <c r="EI199" s="292"/>
      <c r="EJ199" s="292"/>
      <c r="EK199" s="658"/>
    </row>
    <row r="200" spans="1:141" s="139" customFormat="1" ht="20.25">
      <c r="A200" s="802">
        <f>Summary!A200</f>
        <v>0</v>
      </c>
      <c r="B200" s="815" t="str">
        <f>Summary!B200</f>
        <v>5.1</v>
      </c>
      <c r="C200" s="813">
        <f>Summary!C200</f>
        <v>0</v>
      </c>
      <c r="D200" s="816">
        <f>Summary!D200</f>
        <v>0</v>
      </c>
      <c r="E200" s="796">
        <f>Summary!E200</f>
        <v>0</v>
      </c>
      <c r="F200" s="796">
        <f>Summary!F200</f>
        <v>0</v>
      </c>
      <c r="G200" s="787">
        <f>Summary!G200</f>
        <v>0</v>
      </c>
      <c r="H200" s="299"/>
      <c r="I200" s="300"/>
      <c r="J200" s="300"/>
      <c r="K200" s="300"/>
      <c r="L200" s="300"/>
      <c r="M200" s="300"/>
      <c r="N200" s="300"/>
      <c r="O200" s="300"/>
      <c r="P200" s="300"/>
      <c r="Q200" s="300"/>
      <c r="R200" s="300"/>
      <c r="S200" s="300"/>
      <c r="T200" s="797"/>
      <c r="U200" s="531"/>
      <c r="V200" s="299"/>
      <c r="W200" s="300"/>
      <c r="X200" s="300"/>
      <c r="Y200" s="300"/>
      <c r="Z200" s="300"/>
      <c r="AA200" s="300"/>
      <c r="AB200" s="300"/>
      <c r="AC200" s="300"/>
      <c r="AD200" s="300"/>
      <c r="AE200" s="817"/>
      <c r="AF200" s="299"/>
      <c r="AG200" s="300"/>
      <c r="AH200" s="300"/>
      <c r="AI200" s="300"/>
      <c r="AJ200" s="300"/>
      <c r="AK200" s="300"/>
      <c r="AL200" s="300"/>
      <c r="AM200" s="300"/>
      <c r="AN200" s="300"/>
      <c r="AO200" s="817"/>
      <c r="AP200" s="299"/>
      <c r="AQ200" s="300"/>
      <c r="AR200" s="300"/>
      <c r="AS200" s="300"/>
      <c r="AT200" s="300"/>
      <c r="AU200" s="300"/>
      <c r="AV200" s="300"/>
      <c r="AW200" s="300"/>
      <c r="AX200" s="300"/>
      <c r="AY200" s="817"/>
      <c r="AZ200" s="299"/>
      <c r="BA200" s="300"/>
      <c r="BB200" s="300"/>
      <c r="BC200" s="300"/>
      <c r="BD200" s="300"/>
      <c r="BE200" s="300"/>
      <c r="BF200" s="300"/>
      <c r="BG200" s="300"/>
      <c r="BH200" s="300"/>
      <c r="BI200" s="817"/>
      <c r="BJ200" s="299"/>
      <c r="BK200" s="300"/>
      <c r="BL200" s="300"/>
      <c r="BM200" s="300"/>
      <c r="BN200" s="300"/>
      <c r="BO200" s="300"/>
      <c r="BP200" s="300"/>
      <c r="BQ200" s="300"/>
      <c r="BR200" s="300"/>
      <c r="BS200" s="817"/>
      <c r="BT200" s="299"/>
      <c r="BU200" s="300"/>
      <c r="BV200" s="300"/>
      <c r="BW200" s="300"/>
      <c r="BX200" s="300"/>
      <c r="BY200" s="300"/>
      <c r="BZ200" s="300"/>
      <c r="CA200" s="300"/>
      <c r="CB200" s="300"/>
      <c r="CC200" s="817"/>
      <c r="CD200" s="299"/>
      <c r="CE200" s="300"/>
      <c r="CF200" s="300"/>
      <c r="CG200" s="300"/>
      <c r="CH200" s="300"/>
      <c r="CI200" s="300"/>
      <c r="CJ200" s="300"/>
      <c r="CK200" s="300"/>
      <c r="CL200" s="300"/>
      <c r="CM200" s="817"/>
      <c r="CN200" s="299"/>
      <c r="CO200" s="300"/>
      <c r="CP200" s="300"/>
      <c r="CQ200" s="300"/>
      <c r="CR200" s="300"/>
      <c r="CS200" s="300"/>
      <c r="CT200" s="300"/>
      <c r="CU200" s="300"/>
      <c r="CV200" s="300"/>
      <c r="CW200" s="817"/>
      <c r="CX200" s="299"/>
      <c r="CY200" s="300"/>
      <c r="CZ200" s="300"/>
      <c r="DA200" s="300"/>
      <c r="DB200" s="300"/>
      <c r="DC200" s="300"/>
      <c r="DD200" s="300"/>
      <c r="DE200" s="300"/>
      <c r="DF200" s="300"/>
      <c r="DG200" s="817"/>
      <c r="DH200" s="299"/>
      <c r="DI200" s="300"/>
      <c r="DJ200" s="300"/>
      <c r="DK200" s="300"/>
      <c r="DL200" s="300"/>
      <c r="DM200" s="300"/>
      <c r="DN200" s="300"/>
      <c r="DO200" s="300"/>
      <c r="DP200" s="300"/>
      <c r="DQ200" s="817"/>
      <c r="DR200" s="299"/>
      <c r="DS200" s="300"/>
      <c r="DT200" s="300"/>
      <c r="DU200" s="300"/>
      <c r="DV200" s="300"/>
      <c r="DW200" s="300"/>
      <c r="DX200" s="300"/>
      <c r="DY200" s="300"/>
      <c r="DZ200" s="300"/>
      <c r="EA200" s="817"/>
      <c r="EB200" s="299"/>
      <c r="EC200" s="300"/>
      <c r="ED200" s="300"/>
      <c r="EE200" s="300"/>
      <c r="EF200" s="300"/>
      <c r="EG200" s="300"/>
      <c r="EH200" s="300"/>
      <c r="EI200" s="300"/>
      <c r="EJ200" s="300"/>
      <c r="EK200" s="817"/>
    </row>
    <row r="201" spans="1:141" ht="20.25">
      <c r="A201" s="359" t="str">
        <f>Summary!A201</f>
        <v>9.1.1 &amp; 9.1.3</v>
      </c>
      <c r="B201" s="378">
        <f>Summary!B201</f>
        <v>0</v>
      </c>
      <c r="C201" s="379" t="str">
        <f>Summary!C201</f>
        <v>5.1.1</v>
      </c>
      <c r="D201" s="380">
        <f>Summary!D201</f>
        <v>0</v>
      </c>
      <c r="E201" s="381" t="str">
        <f>Summary!E201</f>
        <v>Premises Management</v>
      </c>
      <c r="F201" s="382" t="str">
        <f>Summary!F201</f>
        <v xml:space="preserve">Manage the Clients premises </v>
      </c>
      <c r="G201" s="375" t="str">
        <f>Summary!G201</f>
        <v>Schedule Ref 25 to 41</v>
      </c>
      <c r="H201" s="540">
        <f t="shared" ref="H201" si="93">SUM(V201:AD201)</f>
        <v>0</v>
      </c>
      <c r="I201" s="541">
        <f t="shared" ref="I201" si="94">SUM(AF201:AN201)</f>
        <v>0</v>
      </c>
      <c r="J201" s="541">
        <f t="shared" ref="J201" si="95">SUM(AP201:AX201)</f>
        <v>0</v>
      </c>
      <c r="K201" s="541">
        <f t="shared" ref="K201" si="96">SUM(AZ201:BH201)</f>
        <v>0</v>
      </c>
      <c r="L201" s="541">
        <f t="shared" ref="L201" si="97">SUM(BJ201:BR201)</f>
        <v>0</v>
      </c>
      <c r="M201" s="541">
        <f t="shared" ref="M201" si="98">SUM(BT201:CB201)</f>
        <v>0</v>
      </c>
      <c r="N201" s="541">
        <f t="shared" ref="N201" si="99">SUM(CD201:CL201)</f>
        <v>0</v>
      </c>
      <c r="O201" s="541">
        <f t="shared" ref="O201" si="100">SUM(CN201:CV201)</f>
        <v>0</v>
      </c>
      <c r="P201" s="541">
        <f t="shared" ref="P201" si="101">SUM(CX201:DF201)</f>
        <v>0</v>
      </c>
      <c r="Q201" s="541">
        <f t="shared" ref="Q201" si="102">SUM(DH201:DP201)</f>
        <v>0</v>
      </c>
      <c r="R201" s="541">
        <f t="shared" ref="R201" si="103">SUM(DR201:DZ201)</f>
        <v>0</v>
      </c>
      <c r="S201" s="541">
        <f t="shared" ref="S201" si="104">SUM(EB201:EJ201)</f>
        <v>0</v>
      </c>
      <c r="T201" s="542">
        <f t="shared" ref="T201" si="105">SUM(H201:S201)</f>
        <v>0</v>
      </c>
      <c r="U201" s="531"/>
      <c r="V201" s="543"/>
      <c r="W201" s="544"/>
      <c r="X201" s="544"/>
      <c r="Y201" s="544"/>
      <c r="Z201" s="544"/>
      <c r="AA201" s="544"/>
      <c r="AB201" s="544"/>
      <c r="AC201" s="544"/>
      <c r="AD201" s="544"/>
      <c r="AE201" s="657"/>
      <c r="AF201" s="543"/>
      <c r="AG201" s="544"/>
      <c r="AH201" s="544"/>
      <c r="AI201" s="544"/>
      <c r="AJ201" s="544"/>
      <c r="AK201" s="544"/>
      <c r="AL201" s="544"/>
      <c r="AM201" s="544"/>
      <c r="AN201" s="544"/>
      <c r="AO201" s="657"/>
      <c r="AP201" s="543"/>
      <c r="AQ201" s="544"/>
      <c r="AR201" s="544"/>
      <c r="AS201" s="544"/>
      <c r="AT201" s="544"/>
      <c r="AU201" s="544"/>
      <c r="AV201" s="544"/>
      <c r="AW201" s="544"/>
      <c r="AX201" s="544"/>
      <c r="AY201" s="657"/>
      <c r="AZ201" s="543"/>
      <c r="BA201" s="544"/>
      <c r="BB201" s="544"/>
      <c r="BC201" s="544"/>
      <c r="BD201" s="544"/>
      <c r="BE201" s="544"/>
      <c r="BF201" s="544"/>
      <c r="BG201" s="544"/>
      <c r="BH201" s="544"/>
      <c r="BI201" s="657"/>
      <c r="BJ201" s="543"/>
      <c r="BK201" s="544"/>
      <c r="BL201" s="544"/>
      <c r="BM201" s="544"/>
      <c r="BN201" s="544"/>
      <c r="BO201" s="544"/>
      <c r="BP201" s="544"/>
      <c r="BQ201" s="544"/>
      <c r="BR201" s="544"/>
      <c r="BS201" s="657"/>
      <c r="BT201" s="543"/>
      <c r="BU201" s="544"/>
      <c r="BV201" s="544"/>
      <c r="BW201" s="544"/>
      <c r="BX201" s="544"/>
      <c r="BY201" s="544"/>
      <c r="BZ201" s="544"/>
      <c r="CA201" s="544"/>
      <c r="CB201" s="544"/>
      <c r="CC201" s="657"/>
      <c r="CD201" s="543"/>
      <c r="CE201" s="544"/>
      <c r="CF201" s="544"/>
      <c r="CG201" s="544"/>
      <c r="CH201" s="544"/>
      <c r="CI201" s="544"/>
      <c r="CJ201" s="544"/>
      <c r="CK201" s="544"/>
      <c r="CL201" s="544"/>
      <c r="CM201" s="657"/>
      <c r="CN201" s="543"/>
      <c r="CO201" s="544"/>
      <c r="CP201" s="544"/>
      <c r="CQ201" s="544"/>
      <c r="CR201" s="544"/>
      <c r="CS201" s="544"/>
      <c r="CT201" s="544"/>
      <c r="CU201" s="544"/>
      <c r="CV201" s="544"/>
      <c r="CW201" s="657"/>
      <c r="CX201" s="543"/>
      <c r="CY201" s="544"/>
      <c r="CZ201" s="544"/>
      <c r="DA201" s="544"/>
      <c r="DB201" s="544"/>
      <c r="DC201" s="544"/>
      <c r="DD201" s="544"/>
      <c r="DE201" s="544"/>
      <c r="DF201" s="544"/>
      <c r="DG201" s="657"/>
      <c r="DH201" s="543"/>
      <c r="DI201" s="544"/>
      <c r="DJ201" s="544"/>
      <c r="DK201" s="544"/>
      <c r="DL201" s="544"/>
      <c r="DM201" s="544"/>
      <c r="DN201" s="544"/>
      <c r="DO201" s="544"/>
      <c r="DP201" s="544"/>
      <c r="DQ201" s="657"/>
      <c r="DR201" s="543"/>
      <c r="DS201" s="544"/>
      <c r="DT201" s="544"/>
      <c r="DU201" s="544"/>
      <c r="DV201" s="544"/>
      <c r="DW201" s="544"/>
      <c r="DX201" s="544"/>
      <c r="DY201" s="544"/>
      <c r="DZ201" s="544"/>
      <c r="EA201" s="657"/>
      <c r="EB201" s="543"/>
      <c r="EC201" s="544"/>
      <c r="ED201" s="544"/>
      <c r="EE201" s="544"/>
      <c r="EF201" s="544"/>
      <c r="EG201" s="544"/>
      <c r="EH201" s="544"/>
      <c r="EI201" s="544"/>
      <c r="EJ201" s="544"/>
      <c r="EK201" s="657"/>
    </row>
    <row r="202" spans="1:141" s="139" customFormat="1" ht="20.25">
      <c r="A202" s="802">
        <f>Summary!A202</f>
        <v>0</v>
      </c>
      <c r="B202" s="815">
        <f>Summary!B202</f>
        <v>0</v>
      </c>
      <c r="C202" s="813">
        <f>Summary!C202</f>
        <v>0</v>
      </c>
      <c r="D202" s="816">
        <f>Summary!D202</f>
        <v>0</v>
      </c>
      <c r="E202" s="796">
        <f>Summary!E202</f>
        <v>0</v>
      </c>
      <c r="F202" s="796">
        <f>Summary!F202</f>
        <v>0</v>
      </c>
      <c r="G202" s="787">
        <f>Summary!G202</f>
        <v>0</v>
      </c>
      <c r="H202" s="299"/>
      <c r="I202" s="300"/>
      <c r="J202" s="300"/>
      <c r="K202" s="300"/>
      <c r="L202" s="300"/>
      <c r="M202" s="300"/>
      <c r="N202" s="300"/>
      <c r="O202" s="300"/>
      <c r="P202" s="300"/>
      <c r="Q202" s="300"/>
      <c r="R202" s="300"/>
      <c r="S202" s="300"/>
      <c r="T202" s="797"/>
      <c r="U202" s="531"/>
      <c r="V202" s="818"/>
      <c r="W202" s="819"/>
      <c r="X202" s="819"/>
      <c r="Y202" s="819"/>
      <c r="Z202" s="819"/>
      <c r="AA202" s="819"/>
      <c r="AB202" s="819"/>
      <c r="AC202" s="819"/>
      <c r="AD202" s="819"/>
      <c r="AE202" s="820"/>
      <c r="AF202" s="821"/>
      <c r="AG202" s="819"/>
      <c r="AH202" s="819"/>
      <c r="AI202" s="819"/>
      <c r="AJ202" s="819"/>
      <c r="AK202" s="819"/>
      <c r="AL202" s="819"/>
      <c r="AM202" s="819"/>
      <c r="AN202" s="819"/>
      <c r="AO202" s="820"/>
      <c r="AP202" s="821"/>
      <c r="AQ202" s="819"/>
      <c r="AR202" s="819"/>
      <c r="AS202" s="819"/>
      <c r="AT202" s="819"/>
      <c r="AU202" s="819"/>
      <c r="AV202" s="819"/>
      <c r="AW202" s="819"/>
      <c r="AX202" s="819"/>
      <c r="AY202" s="820"/>
      <c r="AZ202" s="821"/>
      <c r="BA202" s="819"/>
      <c r="BB202" s="819"/>
      <c r="BC202" s="819"/>
      <c r="BD202" s="819"/>
      <c r="BE202" s="819"/>
      <c r="BF202" s="819"/>
      <c r="BG202" s="819"/>
      <c r="BH202" s="819"/>
      <c r="BI202" s="820"/>
      <c r="BJ202" s="821"/>
      <c r="BK202" s="819"/>
      <c r="BL202" s="819"/>
      <c r="BM202" s="819"/>
      <c r="BN202" s="819"/>
      <c r="BO202" s="819"/>
      <c r="BP202" s="819"/>
      <c r="BQ202" s="819"/>
      <c r="BR202" s="819"/>
      <c r="BS202" s="820"/>
      <c r="BT202" s="821"/>
      <c r="BU202" s="819"/>
      <c r="BV202" s="819"/>
      <c r="BW202" s="819"/>
      <c r="BX202" s="819"/>
      <c r="BY202" s="819"/>
      <c r="BZ202" s="819"/>
      <c r="CA202" s="819"/>
      <c r="CB202" s="819"/>
      <c r="CC202" s="817"/>
      <c r="CD202" s="819"/>
      <c r="CE202" s="819"/>
      <c r="CF202" s="819"/>
      <c r="CG202" s="819"/>
      <c r="CH202" s="819"/>
      <c r="CI202" s="819"/>
      <c r="CJ202" s="819"/>
      <c r="CK202" s="819"/>
      <c r="CL202" s="819"/>
      <c r="CM202" s="817"/>
      <c r="CN202" s="819"/>
      <c r="CO202" s="819"/>
      <c r="CP202" s="819"/>
      <c r="CQ202" s="819"/>
      <c r="CR202" s="819"/>
      <c r="CS202" s="819"/>
      <c r="CT202" s="819"/>
      <c r="CU202" s="819"/>
      <c r="CV202" s="819"/>
      <c r="CW202" s="817"/>
      <c r="CX202" s="819"/>
      <c r="CY202" s="819"/>
      <c r="CZ202" s="819"/>
      <c r="DA202" s="819"/>
      <c r="DB202" s="819"/>
      <c r="DC202" s="819"/>
      <c r="DD202" s="819"/>
      <c r="DE202" s="819"/>
      <c r="DF202" s="819"/>
      <c r="DG202" s="817"/>
      <c r="DH202" s="819"/>
      <c r="DI202" s="819"/>
      <c r="DJ202" s="819"/>
      <c r="DK202" s="819"/>
      <c r="DL202" s="819"/>
      <c r="DM202" s="819"/>
      <c r="DN202" s="819"/>
      <c r="DO202" s="819"/>
      <c r="DP202" s="819"/>
      <c r="DQ202" s="817"/>
      <c r="DR202" s="819"/>
      <c r="DS202" s="819"/>
      <c r="DT202" s="819"/>
      <c r="DU202" s="819"/>
      <c r="DV202" s="819"/>
      <c r="DW202" s="819"/>
      <c r="DX202" s="819"/>
      <c r="DY202" s="819"/>
      <c r="DZ202" s="819"/>
      <c r="EA202" s="817"/>
      <c r="EB202" s="819"/>
      <c r="EC202" s="819"/>
      <c r="ED202" s="819"/>
      <c r="EE202" s="819"/>
      <c r="EF202" s="819"/>
      <c r="EG202" s="819"/>
      <c r="EH202" s="819"/>
      <c r="EI202" s="819"/>
      <c r="EJ202" s="819"/>
      <c r="EK202" s="822"/>
    </row>
    <row r="203" spans="1:141" ht="21" thickBot="1">
      <c r="A203" s="388">
        <f>Summary!A203</f>
        <v>0</v>
      </c>
      <c r="B203" s="389">
        <f>Summary!B203</f>
        <v>0</v>
      </c>
      <c r="C203" s="389">
        <f>Summary!C203</f>
        <v>0</v>
      </c>
      <c r="D203" s="389">
        <f>Summary!D203</f>
        <v>0</v>
      </c>
      <c r="E203" s="390">
        <f>Summary!E203</f>
        <v>0</v>
      </c>
      <c r="F203" s="390">
        <f>Summary!F203</f>
        <v>0</v>
      </c>
      <c r="G203" s="391">
        <f>Summary!G203</f>
        <v>0</v>
      </c>
      <c r="H203" s="704">
        <f t="shared" ref="H203:T203" si="106">SUM(H11:H202)</f>
        <v>0</v>
      </c>
      <c r="I203" s="705">
        <f t="shared" si="106"/>
        <v>0</v>
      </c>
      <c r="J203" s="705">
        <f t="shared" si="106"/>
        <v>0</v>
      </c>
      <c r="K203" s="705">
        <f t="shared" si="106"/>
        <v>0</v>
      </c>
      <c r="L203" s="705">
        <f t="shared" si="106"/>
        <v>0</v>
      </c>
      <c r="M203" s="705">
        <f t="shared" si="106"/>
        <v>0</v>
      </c>
      <c r="N203" s="705">
        <f t="shared" si="106"/>
        <v>0</v>
      </c>
      <c r="O203" s="705">
        <f t="shared" si="106"/>
        <v>0</v>
      </c>
      <c r="P203" s="705">
        <f t="shared" si="106"/>
        <v>0</v>
      </c>
      <c r="Q203" s="705">
        <f t="shared" si="106"/>
        <v>0</v>
      </c>
      <c r="R203" s="705">
        <f t="shared" si="106"/>
        <v>0</v>
      </c>
      <c r="S203" s="705">
        <f t="shared" si="106"/>
        <v>0</v>
      </c>
      <c r="T203" s="706">
        <f t="shared" si="106"/>
        <v>0</v>
      </c>
      <c r="U203" s="531"/>
      <c r="V203" s="395"/>
      <c r="W203" s="396"/>
      <c r="X203" s="396"/>
      <c r="Y203" s="396"/>
      <c r="Z203" s="396"/>
      <c r="AA203" s="396"/>
      <c r="AB203" s="396"/>
      <c r="AC203" s="396"/>
      <c r="AD203" s="396"/>
      <c r="AE203" s="659"/>
      <c r="AF203" s="395"/>
      <c r="AG203" s="396"/>
      <c r="AH203" s="396"/>
      <c r="AI203" s="396"/>
      <c r="AJ203" s="396"/>
      <c r="AK203" s="396"/>
      <c r="AL203" s="396"/>
      <c r="AM203" s="396"/>
      <c r="AN203" s="396"/>
      <c r="AO203" s="659"/>
      <c r="AP203" s="395"/>
      <c r="AQ203" s="396"/>
      <c r="AR203" s="396"/>
      <c r="AS203" s="396"/>
      <c r="AT203" s="396"/>
      <c r="AU203" s="396"/>
      <c r="AV203" s="396"/>
      <c r="AW203" s="396"/>
      <c r="AX203" s="396"/>
      <c r="AY203" s="659"/>
      <c r="AZ203" s="395"/>
      <c r="BA203" s="396"/>
      <c r="BB203" s="396"/>
      <c r="BC203" s="396"/>
      <c r="BD203" s="396"/>
      <c r="BE203" s="396"/>
      <c r="BF203" s="396"/>
      <c r="BG203" s="396"/>
      <c r="BH203" s="396"/>
      <c r="BI203" s="659"/>
      <c r="BJ203" s="395"/>
      <c r="BK203" s="396"/>
      <c r="BL203" s="396"/>
      <c r="BM203" s="396"/>
      <c r="BN203" s="396"/>
      <c r="BO203" s="396"/>
      <c r="BP203" s="396"/>
      <c r="BQ203" s="396"/>
      <c r="BR203" s="396"/>
      <c r="BS203" s="659"/>
      <c r="BT203" s="395"/>
      <c r="BU203" s="396"/>
      <c r="BV203" s="396"/>
      <c r="BW203" s="396"/>
      <c r="BX203" s="396"/>
      <c r="BY203" s="396"/>
      <c r="BZ203" s="396"/>
      <c r="CA203" s="396"/>
      <c r="CB203" s="396"/>
      <c r="CC203" s="659"/>
      <c r="CD203" s="395"/>
      <c r="CE203" s="396"/>
      <c r="CF203" s="396"/>
      <c r="CG203" s="396"/>
      <c r="CH203" s="396"/>
      <c r="CI203" s="396"/>
      <c r="CJ203" s="396"/>
      <c r="CK203" s="396"/>
      <c r="CL203" s="396"/>
      <c r="CM203" s="659"/>
      <c r="CN203" s="395"/>
      <c r="CO203" s="396"/>
      <c r="CP203" s="396"/>
      <c r="CQ203" s="396"/>
      <c r="CR203" s="396"/>
      <c r="CS203" s="396"/>
      <c r="CT203" s="396"/>
      <c r="CU203" s="396"/>
      <c r="CV203" s="396"/>
      <c r="CW203" s="659"/>
      <c r="CX203" s="395"/>
      <c r="CY203" s="396"/>
      <c r="CZ203" s="396"/>
      <c r="DA203" s="396"/>
      <c r="DB203" s="396"/>
      <c r="DC203" s="396"/>
      <c r="DD203" s="396"/>
      <c r="DE203" s="396"/>
      <c r="DF203" s="396"/>
      <c r="DG203" s="659"/>
      <c r="DH203" s="395"/>
      <c r="DI203" s="396"/>
      <c r="DJ203" s="396"/>
      <c r="DK203" s="396"/>
      <c r="DL203" s="396"/>
      <c r="DM203" s="396"/>
      <c r="DN203" s="396"/>
      <c r="DO203" s="396"/>
      <c r="DP203" s="396"/>
      <c r="DQ203" s="659"/>
      <c r="DR203" s="395"/>
      <c r="DS203" s="396"/>
      <c r="DT203" s="396"/>
      <c r="DU203" s="396"/>
      <c r="DV203" s="396"/>
      <c r="DW203" s="396"/>
      <c r="DX203" s="396"/>
      <c r="DY203" s="396"/>
      <c r="DZ203" s="396"/>
      <c r="EA203" s="659"/>
      <c r="EB203" s="395"/>
      <c r="EC203" s="396"/>
      <c r="ED203" s="396"/>
      <c r="EE203" s="396"/>
      <c r="EF203" s="396"/>
      <c r="EG203" s="396"/>
      <c r="EH203" s="396"/>
      <c r="EI203" s="396"/>
      <c r="EJ203" s="396"/>
      <c r="EK203" s="659"/>
    </row>
  </sheetData>
  <sheetProtection algorithmName="SHA-512" hashValue="xm1zSe8GCKUf+6NgAnHkW2Cy46zyWmZ59CSTvqX39EirXWUB1q0+5Tw/Qbh2ysB3W+Cp6+TPUplzh2BeAr6jgg==" saltValue="4hwAywARENh4O8HfmCmioQ==" spinCount="100000" sheet="1" objects="1" scenarios="1"/>
  <mergeCells count="22">
    <mergeCell ref="A1:T1"/>
    <mergeCell ref="A4:A7"/>
    <mergeCell ref="B4:C7"/>
    <mergeCell ref="D4:F5"/>
    <mergeCell ref="G4:G5"/>
    <mergeCell ref="H4:T5"/>
    <mergeCell ref="D6:D7"/>
    <mergeCell ref="E6:E7"/>
    <mergeCell ref="F6:F7"/>
    <mergeCell ref="G6:G7"/>
    <mergeCell ref="EB4:EK5"/>
    <mergeCell ref="V4:AE5"/>
    <mergeCell ref="AF4:AO5"/>
    <mergeCell ref="AP4:AY5"/>
    <mergeCell ref="AZ4:BI5"/>
    <mergeCell ref="BJ4:BS5"/>
    <mergeCell ref="BT4:CC5"/>
    <mergeCell ref="CD4:CM5"/>
    <mergeCell ref="CN4:CW5"/>
    <mergeCell ref="CX4:DG5"/>
    <mergeCell ref="DH4:DQ5"/>
    <mergeCell ref="DR4:EA5"/>
  </mergeCells>
  <conditionalFormatting sqref="A8:G8 A17:G27 B16 A14:G15 B13 A11:G12 B10 D13 D16 B29 D29 B64 B60 A57:G59 B56 D56 D60 D64 A9 A28 A55:G55 A30:G53 A61:G63 A65:G88 A200:G203 A90:G148 A153:G198">
    <cfRule type="cellIs" dxfId="53" priority="20" operator="equal">
      <formula>0</formula>
    </cfRule>
  </conditionalFormatting>
  <conditionalFormatting sqref="A64 A60 A56 C64 C60 C56 E56:G56 E60:G60 E64:G64 E29:G29 C29 A29 A10 A13 A16 C16 C13 C10:G10 E13:G13 E16:G16">
    <cfRule type="cellIs" dxfId="52" priority="18" operator="equal">
      <formula>0</formula>
    </cfRule>
  </conditionalFormatting>
  <conditionalFormatting sqref="B28:G28 B9:G9">
    <cfRule type="cellIs" dxfId="51" priority="17" operator="equal">
      <formula>0</formula>
    </cfRule>
  </conditionalFormatting>
  <conditionalFormatting sqref="A54:G54">
    <cfRule type="cellIs" dxfId="50" priority="15" operator="equal">
      <formula>0</formula>
    </cfRule>
  </conditionalFormatting>
  <conditionalFormatting sqref="B199 D199">
    <cfRule type="cellIs" dxfId="49" priority="5" operator="equal">
      <formula>0</formula>
    </cfRule>
  </conditionalFormatting>
  <conditionalFormatting sqref="E199:G199 C199 A199">
    <cfRule type="cellIs" dxfId="48" priority="4" operator="equal">
      <formula>0</formula>
    </cfRule>
  </conditionalFormatting>
  <conditionalFormatting sqref="A89:G89">
    <cfRule type="cellIs" dxfId="47" priority="3" operator="equal">
      <formula>0</formula>
    </cfRule>
  </conditionalFormatting>
  <conditionalFormatting sqref="A149:B152">
    <cfRule type="cellIs" dxfId="46" priority="2" operator="equal">
      <formula>0</formula>
    </cfRule>
  </conditionalFormatting>
  <conditionalFormatting sqref="C149:G152">
    <cfRule type="cellIs" dxfId="45" priority="1" operator="equal">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203"/>
  <sheetViews>
    <sheetView topLeftCell="J136" zoomScale="50" zoomScaleNormal="50" workbookViewId="0">
      <selection activeCell="C18" sqref="C18"/>
    </sheetView>
  </sheetViews>
  <sheetFormatPr defaultColWidth="9.140625" defaultRowHeight="18"/>
  <cols>
    <col min="1" max="1" width="23.5703125" style="141" customWidth="1"/>
    <col min="2" max="2" width="10" style="136" bestFit="1" customWidth="1"/>
    <col min="3" max="3" width="12.5703125" style="136" customWidth="1"/>
    <col min="4" max="4" width="29.140625" style="136" customWidth="1"/>
    <col min="5" max="5" width="33.5703125" style="135" customWidth="1"/>
    <col min="6" max="6" width="67.42578125" style="776" customWidth="1"/>
    <col min="7" max="7" width="45.5703125" style="138" bestFit="1" customWidth="1"/>
    <col min="8" max="19" width="20.5703125" style="138" customWidth="1"/>
    <col min="20" max="20" width="23.5703125" style="138" customWidth="1"/>
    <col min="21" max="21" width="9.140625" style="175"/>
    <col min="22" max="30" width="26.5703125" style="139" customWidth="1"/>
    <col min="31" max="31" width="33.42578125" style="139" customWidth="1"/>
    <col min="32" max="40" width="26.5703125" style="139" customWidth="1"/>
    <col min="41" max="41" width="33.5703125" style="139" customWidth="1"/>
    <col min="42" max="50" width="26.5703125" style="139" customWidth="1"/>
    <col min="51" max="51" width="33.5703125" style="139" customWidth="1"/>
    <col min="52" max="60" width="26.5703125" style="139" customWidth="1"/>
    <col min="61" max="61" width="33.5703125" style="139" customWidth="1"/>
    <col min="62" max="70" width="26.5703125" style="139" customWidth="1"/>
    <col min="71" max="71" width="33.5703125" style="139" customWidth="1"/>
    <col min="72" max="80" width="26.5703125" style="139" customWidth="1"/>
    <col min="81" max="81" width="33.5703125" style="139" customWidth="1"/>
    <col min="82" max="90" width="26.5703125" style="139" customWidth="1"/>
    <col min="91" max="91" width="33.5703125" style="139" customWidth="1"/>
    <col min="92" max="100" width="26.5703125" style="139" customWidth="1"/>
    <col min="101" max="101" width="33.5703125" style="139" customWidth="1"/>
    <col min="102" max="110" width="26.5703125" style="139" customWidth="1"/>
    <col min="111" max="111" width="33.5703125" style="139" customWidth="1"/>
    <col min="112" max="120" width="26.5703125" style="139" customWidth="1"/>
    <col min="121" max="121" width="33.5703125" style="139" customWidth="1"/>
    <col min="122" max="130" width="26.5703125" style="139" customWidth="1"/>
    <col min="131" max="131" width="33.5703125" style="139" customWidth="1"/>
    <col min="132" max="140" width="26.5703125" style="139" customWidth="1"/>
    <col min="141" max="141" width="33.5703125" style="139" customWidth="1"/>
    <col min="142" max="16384" width="9.140625" style="135"/>
  </cols>
  <sheetData>
    <row r="1" spans="1:146" ht="113.25" customHeight="1" thickBot="1">
      <c r="A1" s="1007" t="s">
        <v>275</v>
      </c>
      <c r="B1" s="1007"/>
      <c r="C1" s="1007"/>
      <c r="D1" s="1007"/>
      <c r="E1" s="1007"/>
      <c r="F1" s="1007"/>
      <c r="G1" s="1007"/>
      <c r="H1" s="1007"/>
      <c r="I1" s="1007"/>
      <c r="J1" s="1007"/>
      <c r="K1" s="1007"/>
      <c r="L1" s="1007"/>
      <c r="M1" s="1007"/>
      <c r="N1" s="1007"/>
      <c r="O1" s="1007"/>
      <c r="P1" s="1007"/>
      <c r="Q1" s="1007"/>
      <c r="R1" s="1007"/>
      <c r="S1" s="1007"/>
      <c r="T1" s="1007"/>
      <c r="U1" s="174"/>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4"/>
      <c r="EM1" s="134"/>
      <c r="EN1" s="134"/>
      <c r="EO1" s="134"/>
      <c r="EP1" s="134"/>
    </row>
    <row r="2" spans="1:146" ht="113.25" hidden="1" customHeight="1">
      <c r="A2" s="674"/>
      <c r="B2" s="674"/>
      <c r="C2" s="674"/>
      <c r="D2" s="674"/>
      <c r="E2" s="674"/>
      <c r="F2" s="771"/>
      <c r="G2" s="674"/>
      <c r="H2" s="674"/>
      <c r="I2" s="674"/>
      <c r="J2" s="674"/>
      <c r="K2" s="674"/>
      <c r="L2" s="674"/>
      <c r="M2" s="674"/>
      <c r="N2" s="674"/>
      <c r="O2" s="674"/>
      <c r="P2" s="674"/>
      <c r="Q2" s="674"/>
      <c r="R2" s="674"/>
      <c r="S2" s="674"/>
      <c r="T2" s="674"/>
      <c r="U2" s="174"/>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4"/>
      <c r="EM2" s="134"/>
      <c r="EN2" s="134"/>
      <c r="EO2" s="134"/>
      <c r="EP2" s="134"/>
    </row>
    <row r="3" spans="1:146" ht="18.75" hidden="1" thickBot="1">
      <c r="A3" s="854">
        <f>'Year 3'!$A$3+1</f>
        <v>2024</v>
      </c>
      <c r="G3" s="137"/>
    </row>
    <row r="4" spans="1:146" ht="22.7" customHeight="1">
      <c r="A4" s="1008" t="s">
        <v>483</v>
      </c>
      <c r="B4" s="1011" t="s">
        <v>259</v>
      </c>
      <c r="C4" s="1011"/>
      <c r="D4" s="1012" t="s">
        <v>274</v>
      </c>
      <c r="E4" s="1012"/>
      <c r="F4" s="1012"/>
      <c r="G4" s="1013" t="s">
        <v>289</v>
      </c>
      <c r="H4" s="1014" t="str">
        <f ca="1">MID(CELL("filename",A1),FIND("]",CELL("filename",A1))+1,255)</f>
        <v>Year 4</v>
      </c>
      <c r="I4" s="1015"/>
      <c r="J4" s="1015"/>
      <c r="K4" s="1015"/>
      <c r="L4" s="1015"/>
      <c r="M4" s="1015"/>
      <c r="N4" s="1015"/>
      <c r="O4" s="1015"/>
      <c r="P4" s="1015"/>
      <c r="Q4" s="1015"/>
      <c r="R4" s="1015"/>
      <c r="S4" s="1015"/>
      <c r="T4" s="1016"/>
      <c r="V4" s="995" t="str">
        <f>CONCATENATE($H$7," ",$A$3)</f>
        <v>June 2024</v>
      </c>
      <c r="W4" s="996"/>
      <c r="X4" s="996"/>
      <c r="Y4" s="996"/>
      <c r="Z4" s="996"/>
      <c r="AA4" s="996"/>
      <c r="AB4" s="996"/>
      <c r="AC4" s="996"/>
      <c r="AD4" s="996"/>
      <c r="AE4" s="997"/>
      <c r="AF4" s="995" t="str">
        <f>CONCATENATE($I$7," ",$A$3)</f>
        <v>July 2024</v>
      </c>
      <c r="AG4" s="996"/>
      <c r="AH4" s="996"/>
      <c r="AI4" s="996"/>
      <c r="AJ4" s="996"/>
      <c r="AK4" s="996"/>
      <c r="AL4" s="996"/>
      <c r="AM4" s="996"/>
      <c r="AN4" s="996"/>
      <c r="AO4" s="997"/>
      <c r="AP4" s="995" t="str">
        <f>CONCATENATE($J$7," ",$A$3)</f>
        <v>August 2024</v>
      </c>
      <c r="AQ4" s="996"/>
      <c r="AR4" s="996"/>
      <c r="AS4" s="996"/>
      <c r="AT4" s="996"/>
      <c r="AU4" s="996"/>
      <c r="AV4" s="996"/>
      <c r="AW4" s="996"/>
      <c r="AX4" s="996"/>
      <c r="AY4" s="997"/>
      <c r="AZ4" s="995" t="str">
        <f>CONCATENATE($K$7," ",$A$3)</f>
        <v>September 2024</v>
      </c>
      <c r="BA4" s="996"/>
      <c r="BB4" s="996"/>
      <c r="BC4" s="996"/>
      <c r="BD4" s="996"/>
      <c r="BE4" s="996"/>
      <c r="BF4" s="996"/>
      <c r="BG4" s="996"/>
      <c r="BH4" s="996"/>
      <c r="BI4" s="997"/>
      <c r="BJ4" s="995" t="str">
        <f>CONCATENATE($L$7," ",$A$3)</f>
        <v>October 2024</v>
      </c>
      <c r="BK4" s="996"/>
      <c r="BL4" s="996"/>
      <c r="BM4" s="996"/>
      <c r="BN4" s="996"/>
      <c r="BO4" s="996"/>
      <c r="BP4" s="996"/>
      <c r="BQ4" s="996"/>
      <c r="BR4" s="996"/>
      <c r="BS4" s="997"/>
      <c r="BT4" s="995" t="str">
        <f>CONCATENATE($M$7," ",$A$3)</f>
        <v>November 2024</v>
      </c>
      <c r="BU4" s="996"/>
      <c r="BV4" s="996"/>
      <c r="BW4" s="996"/>
      <c r="BX4" s="996"/>
      <c r="BY4" s="996"/>
      <c r="BZ4" s="996"/>
      <c r="CA4" s="996"/>
      <c r="CB4" s="996"/>
      <c r="CC4" s="997"/>
      <c r="CD4" s="995" t="str">
        <f>CONCATENATE($N$7," ",$A$3)</f>
        <v>December 2024</v>
      </c>
      <c r="CE4" s="996"/>
      <c r="CF4" s="996"/>
      <c r="CG4" s="996"/>
      <c r="CH4" s="996"/>
      <c r="CI4" s="996"/>
      <c r="CJ4" s="996"/>
      <c r="CK4" s="996"/>
      <c r="CL4" s="996"/>
      <c r="CM4" s="997"/>
      <c r="CN4" s="995" t="str">
        <f>CONCATENATE($O$7," ",$A$3+1)</f>
        <v>January 2025</v>
      </c>
      <c r="CO4" s="996"/>
      <c r="CP4" s="996"/>
      <c r="CQ4" s="996"/>
      <c r="CR4" s="996"/>
      <c r="CS4" s="996"/>
      <c r="CT4" s="996"/>
      <c r="CU4" s="996"/>
      <c r="CV4" s="996"/>
      <c r="CW4" s="997"/>
      <c r="CX4" s="995" t="str">
        <f>CONCATENATE($P$7," ",$A$3+1)</f>
        <v>February 2025</v>
      </c>
      <c r="CY4" s="996"/>
      <c r="CZ4" s="996"/>
      <c r="DA4" s="996"/>
      <c r="DB4" s="996"/>
      <c r="DC4" s="996"/>
      <c r="DD4" s="996"/>
      <c r="DE4" s="996"/>
      <c r="DF4" s="996"/>
      <c r="DG4" s="997"/>
      <c r="DH4" s="995" t="str">
        <f>CONCATENATE($Q$7," ",$A$3+1)</f>
        <v>March 2025</v>
      </c>
      <c r="DI4" s="996"/>
      <c r="DJ4" s="996"/>
      <c r="DK4" s="996"/>
      <c r="DL4" s="996"/>
      <c r="DM4" s="996"/>
      <c r="DN4" s="996"/>
      <c r="DO4" s="996"/>
      <c r="DP4" s="996"/>
      <c r="DQ4" s="997"/>
      <c r="DR4" s="995" t="str">
        <f>CONCATENATE($R$7," ",$A$3+1)</f>
        <v>April 2025</v>
      </c>
      <c r="DS4" s="996"/>
      <c r="DT4" s="996"/>
      <c r="DU4" s="996"/>
      <c r="DV4" s="996"/>
      <c r="DW4" s="996"/>
      <c r="DX4" s="996"/>
      <c r="DY4" s="996"/>
      <c r="DZ4" s="996"/>
      <c r="EA4" s="997"/>
      <c r="EB4" s="995" t="str">
        <f>CONCATENATE($S$7," ",$A$3+1)</f>
        <v>May 2025</v>
      </c>
      <c r="EC4" s="996"/>
      <c r="ED4" s="996"/>
      <c r="EE4" s="996"/>
      <c r="EF4" s="996"/>
      <c r="EG4" s="996"/>
      <c r="EH4" s="996"/>
      <c r="EI4" s="996"/>
      <c r="EJ4" s="996"/>
      <c r="EK4" s="997"/>
    </row>
    <row r="5" spans="1:146" ht="22.7" customHeight="1" thickBot="1">
      <c r="A5" s="1009"/>
      <c r="B5" s="1001"/>
      <c r="C5" s="1001"/>
      <c r="D5" s="1003"/>
      <c r="E5" s="1003"/>
      <c r="F5" s="1003"/>
      <c r="G5" s="1005"/>
      <c r="H5" s="1017"/>
      <c r="I5" s="1018"/>
      <c r="J5" s="1018"/>
      <c r="K5" s="1018"/>
      <c r="L5" s="1018"/>
      <c r="M5" s="1018"/>
      <c r="N5" s="1018"/>
      <c r="O5" s="1018"/>
      <c r="P5" s="1018"/>
      <c r="Q5" s="1018"/>
      <c r="R5" s="1018"/>
      <c r="S5" s="1018"/>
      <c r="T5" s="1019"/>
      <c r="V5" s="998"/>
      <c r="W5" s="999"/>
      <c r="X5" s="999"/>
      <c r="Y5" s="999"/>
      <c r="Z5" s="999"/>
      <c r="AA5" s="999"/>
      <c r="AB5" s="999"/>
      <c r="AC5" s="999"/>
      <c r="AD5" s="999"/>
      <c r="AE5" s="1000"/>
      <c r="AF5" s="998"/>
      <c r="AG5" s="999"/>
      <c r="AH5" s="999"/>
      <c r="AI5" s="999"/>
      <c r="AJ5" s="999"/>
      <c r="AK5" s="999"/>
      <c r="AL5" s="999"/>
      <c r="AM5" s="999"/>
      <c r="AN5" s="999"/>
      <c r="AO5" s="1000"/>
      <c r="AP5" s="998"/>
      <c r="AQ5" s="999"/>
      <c r="AR5" s="999"/>
      <c r="AS5" s="999"/>
      <c r="AT5" s="999"/>
      <c r="AU5" s="999"/>
      <c r="AV5" s="999"/>
      <c r="AW5" s="999"/>
      <c r="AX5" s="999"/>
      <c r="AY5" s="1000"/>
      <c r="AZ5" s="998"/>
      <c r="BA5" s="999"/>
      <c r="BB5" s="999"/>
      <c r="BC5" s="999"/>
      <c r="BD5" s="999"/>
      <c r="BE5" s="999"/>
      <c r="BF5" s="999"/>
      <c r="BG5" s="999"/>
      <c r="BH5" s="999"/>
      <c r="BI5" s="1000"/>
      <c r="BJ5" s="998"/>
      <c r="BK5" s="999"/>
      <c r="BL5" s="999"/>
      <c r="BM5" s="999"/>
      <c r="BN5" s="999"/>
      <c r="BO5" s="999"/>
      <c r="BP5" s="999"/>
      <c r="BQ5" s="999"/>
      <c r="BR5" s="999"/>
      <c r="BS5" s="1000"/>
      <c r="BT5" s="998"/>
      <c r="BU5" s="999"/>
      <c r="BV5" s="999"/>
      <c r="BW5" s="999"/>
      <c r="BX5" s="999"/>
      <c r="BY5" s="999"/>
      <c r="BZ5" s="999"/>
      <c r="CA5" s="999"/>
      <c r="CB5" s="999"/>
      <c r="CC5" s="1000"/>
      <c r="CD5" s="998"/>
      <c r="CE5" s="999"/>
      <c r="CF5" s="999"/>
      <c r="CG5" s="999"/>
      <c r="CH5" s="999"/>
      <c r="CI5" s="999"/>
      <c r="CJ5" s="999"/>
      <c r="CK5" s="999"/>
      <c r="CL5" s="999"/>
      <c r="CM5" s="1000"/>
      <c r="CN5" s="998"/>
      <c r="CO5" s="999"/>
      <c r="CP5" s="999"/>
      <c r="CQ5" s="999"/>
      <c r="CR5" s="999"/>
      <c r="CS5" s="999"/>
      <c r="CT5" s="999"/>
      <c r="CU5" s="999"/>
      <c r="CV5" s="999"/>
      <c r="CW5" s="1000"/>
      <c r="CX5" s="998"/>
      <c r="CY5" s="999"/>
      <c r="CZ5" s="999"/>
      <c r="DA5" s="999"/>
      <c r="DB5" s="999"/>
      <c r="DC5" s="999"/>
      <c r="DD5" s="999"/>
      <c r="DE5" s="999"/>
      <c r="DF5" s="999"/>
      <c r="DG5" s="1000"/>
      <c r="DH5" s="998"/>
      <c r="DI5" s="999"/>
      <c r="DJ5" s="999"/>
      <c r="DK5" s="999"/>
      <c r="DL5" s="999"/>
      <c r="DM5" s="999"/>
      <c r="DN5" s="999"/>
      <c r="DO5" s="999"/>
      <c r="DP5" s="999"/>
      <c r="DQ5" s="1000"/>
      <c r="DR5" s="998"/>
      <c r="DS5" s="999"/>
      <c r="DT5" s="999"/>
      <c r="DU5" s="999"/>
      <c r="DV5" s="999"/>
      <c r="DW5" s="999"/>
      <c r="DX5" s="999"/>
      <c r="DY5" s="999"/>
      <c r="DZ5" s="999"/>
      <c r="EA5" s="1000"/>
      <c r="EB5" s="998"/>
      <c r="EC5" s="999"/>
      <c r="ED5" s="999"/>
      <c r="EE5" s="999"/>
      <c r="EF5" s="999"/>
      <c r="EG5" s="999"/>
      <c r="EH5" s="999"/>
      <c r="EI5" s="999"/>
      <c r="EJ5" s="999"/>
      <c r="EK5" s="1000"/>
    </row>
    <row r="6" spans="1:146" ht="46.5" customHeight="1">
      <c r="A6" s="1009"/>
      <c r="B6" s="1001"/>
      <c r="C6" s="1001"/>
      <c r="D6" s="1001" t="s">
        <v>278</v>
      </c>
      <c r="E6" s="1003" t="s">
        <v>227</v>
      </c>
      <c r="F6" s="1003" t="s">
        <v>279</v>
      </c>
      <c r="G6" s="1005" t="str">
        <f>Summary!G6</f>
        <v>Schedule Reference
(Refer to Cost Reimbursable Table in the Price List)</v>
      </c>
      <c r="H6" s="841">
        <f>$A$3</f>
        <v>2024</v>
      </c>
      <c r="I6" s="842">
        <f t="shared" ref="I6" si="0">$A$3</f>
        <v>2024</v>
      </c>
      <c r="J6" s="842">
        <f>$A$3</f>
        <v>2024</v>
      </c>
      <c r="K6" s="842">
        <f>$A$3</f>
        <v>2024</v>
      </c>
      <c r="L6" s="842">
        <f>$A$3</f>
        <v>2024</v>
      </c>
      <c r="M6" s="842">
        <f>$A$3</f>
        <v>2024</v>
      </c>
      <c r="N6" s="842">
        <f>$A$3</f>
        <v>2024</v>
      </c>
      <c r="O6" s="842">
        <f t="shared" ref="O6:S6" si="1">$A$3+1</f>
        <v>2025</v>
      </c>
      <c r="P6" s="842">
        <f t="shared" si="1"/>
        <v>2025</v>
      </c>
      <c r="Q6" s="842">
        <f t="shared" si="1"/>
        <v>2025</v>
      </c>
      <c r="R6" s="842">
        <f t="shared" si="1"/>
        <v>2025</v>
      </c>
      <c r="S6" s="842">
        <f t="shared" si="1"/>
        <v>2025</v>
      </c>
      <c r="T6" s="186"/>
      <c r="V6" s="269" t="s">
        <v>435</v>
      </c>
      <c r="W6" s="270" t="s">
        <v>435</v>
      </c>
      <c r="X6" s="270" t="s">
        <v>435</v>
      </c>
      <c r="Y6" s="270" t="s">
        <v>436</v>
      </c>
      <c r="Z6" s="270" t="s">
        <v>437</v>
      </c>
      <c r="AA6" s="270" t="s">
        <v>437</v>
      </c>
      <c r="AB6" s="270" t="s">
        <v>438</v>
      </c>
      <c r="AC6" s="270" t="s">
        <v>439</v>
      </c>
      <c r="AD6" s="670" t="s">
        <v>420</v>
      </c>
      <c r="AE6" s="271" t="s">
        <v>427</v>
      </c>
      <c r="AF6" s="269" t="s">
        <v>435</v>
      </c>
      <c r="AG6" s="270" t="s">
        <v>435</v>
      </c>
      <c r="AH6" s="270" t="s">
        <v>435</v>
      </c>
      <c r="AI6" s="270" t="s">
        <v>436</v>
      </c>
      <c r="AJ6" s="270" t="s">
        <v>437</v>
      </c>
      <c r="AK6" s="270" t="s">
        <v>437</v>
      </c>
      <c r="AL6" s="270" t="s">
        <v>438</v>
      </c>
      <c r="AM6" s="270" t="s">
        <v>439</v>
      </c>
      <c r="AN6" s="670" t="s">
        <v>420</v>
      </c>
      <c r="AO6" s="271" t="s">
        <v>427</v>
      </c>
      <c r="AP6" s="269" t="s">
        <v>435</v>
      </c>
      <c r="AQ6" s="270" t="s">
        <v>435</v>
      </c>
      <c r="AR6" s="270" t="s">
        <v>435</v>
      </c>
      <c r="AS6" s="270" t="s">
        <v>436</v>
      </c>
      <c r="AT6" s="270" t="s">
        <v>437</v>
      </c>
      <c r="AU6" s="270" t="s">
        <v>437</v>
      </c>
      <c r="AV6" s="270" t="s">
        <v>438</v>
      </c>
      <c r="AW6" s="270" t="s">
        <v>439</v>
      </c>
      <c r="AX6" s="670" t="s">
        <v>420</v>
      </c>
      <c r="AY6" s="271" t="s">
        <v>427</v>
      </c>
      <c r="AZ6" s="269" t="s">
        <v>435</v>
      </c>
      <c r="BA6" s="270" t="s">
        <v>435</v>
      </c>
      <c r="BB6" s="270" t="s">
        <v>435</v>
      </c>
      <c r="BC6" s="270" t="s">
        <v>436</v>
      </c>
      <c r="BD6" s="270" t="s">
        <v>437</v>
      </c>
      <c r="BE6" s="270" t="s">
        <v>437</v>
      </c>
      <c r="BF6" s="270" t="s">
        <v>438</v>
      </c>
      <c r="BG6" s="270" t="s">
        <v>439</v>
      </c>
      <c r="BH6" s="670" t="s">
        <v>420</v>
      </c>
      <c r="BI6" s="271" t="s">
        <v>427</v>
      </c>
      <c r="BJ6" s="269" t="s">
        <v>435</v>
      </c>
      <c r="BK6" s="270" t="s">
        <v>435</v>
      </c>
      <c r="BL6" s="270" t="s">
        <v>435</v>
      </c>
      <c r="BM6" s="270" t="s">
        <v>436</v>
      </c>
      <c r="BN6" s="270" t="s">
        <v>437</v>
      </c>
      <c r="BO6" s="270" t="s">
        <v>437</v>
      </c>
      <c r="BP6" s="270" t="s">
        <v>438</v>
      </c>
      <c r="BQ6" s="270" t="s">
        <v>439</v>
      </c>
      <c r="BR6" s="670" t="s">
        <v>420</v>
      </c>
      <c r="BS6" s="271" t="s">
        <v>427</v>
      </c>
      <c r="BT6" s="269" t="s">
        <v>435</v>
      </c>
      <c r="BU6" s="270" t="s">
        <v>435</v>
      </c>
      <c r="BV6" s="270" t="s">
        <v>435</v>
      </c>
      <c r="BW6" s="270" t="s">
        <v>436</v>
      </c>
      <c r="BX6" s="270" t="s">
        <v>437</v>
      </c>
      <c r="BY6" s="270" t="s">
        <v>437</v>
      </c>
      <c r="BZ6" s="270" t="s">
        <v>438</v>
      </c>
      <c r="CA6" s="270" t="s">
        <v>439</v>
      </c>
      <c r="CB6" s="670" t="s">
        <v>420</v>
      </c>
      <c r="CC6" s="271" t="s">
        <v>427</v>
      </c>
      <c r="CD6" s="269" t="s">
        <v>435</v>
      </c>
      <c r="CE6" s="270" t="s">
        <v>435</v>
      </c>
      <c r="CF6" s="270" t="s">
        <v>435</v>
      </c>
      <c r="CG6" s="270" t="s">
        <v>436</v>
      </c>
      <c r="CH6" s="270" t="s">
        <v>437</v>
      </c>
      <c r="CI6" s="270" t="s">
        <v>437</v>
      </c>
      <c r="CJ6" s="270" t="s">
        <v>438</v>
      </c>
      <c r="CK6" s="270" t="s">
        <v>439</v>
      </c>
      <c r="CL6" s="670" t="s">
        <v>420</v>
      </c>
      <c r="CM6" s="271" t="s">
        <v>427</v>
      </c>
      <c r="CN6" s="269" t="s">
        <v>435</v>
      </c>
      <c r="CO6" s="270" t="s">
        <v>435</v>
      </c>
      <c r="CP6" s="270" t="s">
        <v>435</v>
      </c>
      <c r="CQ6" s="270" t="s">
        <v>436</v>
      </c>
      <c r="CR6" s="270" t="s">
        <v>437</v>
      </c>
      <c r="CS6" s="270" t="s">
        <v>437</v>
      </c>
      <c r="CT6" s="270" t="s">
        <v>438</v>
      </c>
      <c r="CU6" s="270" t="s">
        <v>439</v>
      </c>
      <c r="CV6" s="670" t="s">
        <v>420</v>
      </c>
      <c r="CW6" s="271" t="s">
        <v>427</v>
      </c>
      <c r="CX6" s="269" t="s">
        <v>435</v>
      </c>
      <c r="CY6" s="270" t="s">
        <v>435</v>
      </c>
      <c r="CZ6" s="270" t="s">
        <v>435</v>
      </c>
      <c r="DA6" s="270" t="s">
        <v>436</v>
      </c>
      <c r="DB6" s="270" t="s">
        <v>437</v>
      </c>
      <c r="DC6" s="270" t="s">
        <v>437</v>
      </c>
      <c r="DD6" s="270" t="s">
        <v>438</v>
      </c>
      <c r="DE6" s="270" t="s">
        <v>439</v>
      </c>
      <c r="DF6" s="670" t="s">
        <v>420</v>
      </c>
      <c r="DG6" s="271" t="s">
        <v>427</v>
      </c>
      <c r="DH6" s="269" t="s">
        <v>435</v>
      </c>
      <c r="DI6" s="270" t="s">
        <v>435</v>
      </c>
      <c r="DJ6" s="270" t="s">
        <v>435</v>
      </c>
      <c r="DK6" s="270" t="s">
        <v>436</v>
      </c>
      <c r="DL6" s="270" t="s">
        <v>437</v>
      </c>
      <c r="DM6" s="270" t="s">
        <v>437</v>
      </c>
      <c r="DN6" s="270" t="s">
        <v>438</v>
      </c>
      <c r="DO6" s="270" t="s">
        <v>439</v>
      </c>
      <c r="DP6" s="670" t="s">
        <v>420</v>
      </c>
      <c r="DQ6" s="271" t="s">
        <v>427</v>
      </c>
      <c r="DR6" s="269" t="s">
        <v>435</v>
      </c>
      <c r="DS6" s="270" t="s">
        <v>435</v>
      </c>
      <c r="DT6" s="270" t="s">
        <v>435</v>
      </c>
      <c r="DU6" s="270" t="s">
        <v>436</v>
      </c>
      <c r="DV6" s="270" t="s">
        <v>437</v>
      </c>
      <c r="DW6" s="270" t="s">
        <v>437</v>
      </c>
      <c r="DX6" s="270" t="s">
        <v>438</v>
      </c>
      <c r="DY6" s="270" t="s">
        <v>439</v>
      </c>
      <c r="DZ6" s="670" t="s">
        <v>420</v>
      </c>
      <c r="EA6" s="271" t="s">
        <v>427</v>
      </c>
      <c r="EB6" s="269" t="s">
        <v>435</v>
      </c>
      <c r="EC6" s="270" t="s">
        <v>435</v>
      </c>
      <c r="ED6" s="270" t="s">
        <v>435</v>
      </c>
      <c r="EE6" s="270" t="s">
        <v>436</v>
      </c>
      <c r="EF6" s="270" t="s">
        <v>437</v>
      </c>
      <c r="EG6" s="270" t="s">
        <v>437</v>
      </c>
      <c r="EH6" s="270" t="s">
        <v>438</v>
      </c>
      <c r="EI6" s="270" t="s">
        <v>439</v>
      </c>
      <c r="EJ6" s="670" t="s">
        <v>420</v>
      </c>
      <c r="EK6" s="271" t="s">
        <v>427</v>
      </c>
    </row>
    <row r="7" spans="1:146" ht="53.45" customHeight="1" thickBot="1">
      <c r="A7" s="1010"/>
      <c r="B7" s="1002"/>
      <c r="C7" s="1002"/>
      <c r="D7" s="1002"/>
      <c r="E7" s="1004"/>
      <c r="F7" s="1004"/>
      <c r="G7" s="1006"/>
      <c r="H7" s="856" t="s">
        <v>772</v>
      </c>
      <c r="I7" s="855" t="s">
        <v>773</v>
      </c>
      <c r="J7" s="855" t="s">
        <v>774</v>
      </c>
      <c r="K7" s="855" t="s">
        <v>775</v>
      </c>
      <c r="L7" s="855" t="s">
        <v>776</v>
      </c>
      <c r="M7" s="855" t="s">
        <v>777</v>
      </c>
      <c r="N7" s="855" t="s">
        <v>769</v>
      </c>
      <c r="O7" s="855" t="s">
        <v>770</v>
      </c>
      <c r="P7" s="855" t="s">
        <v>771</v>
      </c>
      <c r="Q7" s="855" t="s">
        <v>273</v>
      </c>
      <c r="R7" s="855" t="s">
        <v>277</v>
      </c>
      <c r="S7" s="855" t="s">
        <v>272</v>
      </c>
      <c r="T7" s="268" t="s">
        <v>29</v>
      </c>
      <c r="V7" s="272" t="s">
        <v>430</v>
      </c>
      <c r="W7" s="267" t="s">
        <v>431</v>
      </c>
      <c r="X7" s="267" t="s">
        <v>293</v>
      </c>
      <c r="Y7" s="267"/>
      <c r="Z7" s="267" t="s">
        <v>295</v>
      </c>
      <c r="AA7" s="267" t="s">
        <v>296</v>
      </c>
      <c r="AB7" s="267"/>
      <c r="AC7" s="267"/>
      <c r="AD7" s="267"/>
      <c r="AE7" s="273"/>
      <c r="AF7" s="344" t="str">
        <f>V7</f>
        <v>Staff (Office)</v>
      </c>
      <c r="AG7" s="345" t="str">
        <f>W7</f>
        <v>Staff(Site)</v>
      </c>
      <c r="AH7" s="345" t="str">
        <f>X7</f>
        <v>Labour</v>
      </c>
      <c r="AI7" s="274"/>
      <c r="AJ7" s="274" t="str">
        <f>Z7</f>
        <v>Plant</v>
      </c>
      <c r="AK7" s="274" t="str">
        <f>AA7</f>
        <v>Material</v>
      </c>
      <c r="AL7" s="274"/>
      <c r="AM7" s="274"/>
      <c r="AN7" s="274"/>
      <c r="AO7" s="273"/>
      <c r="AP7" s="344" t="str">
        <f>V7</f>
        <v>Staff (Office)</v>
      </c>
      <c r="AQ7" s="345" t="str">
        <f>W7</f>
        <v>Staff(Site)</v>
      </c>
      <c r="AR7" s="345" t="str">
        <f>X7</f>
        <v>Labour</v>
      </c>
      <c r="AS7" s="274"/>
      <c r="AT7" s="274" t="str">
        <f>AJ7</f>
        <v>Plant</v>
      </c>
      <c r="AU7" s="274" t="str">
        <f>AK7</f>
        <v>Material</v>
      </c>
      <c r="AV7" s="274"/>
      <c r="AW7" s="274"/>
      <c r="AX7" s="274"/>
      <c r="AY7" s="273"/>
      <c r="AZ7" s="344" t="str">
        <f>AF7</f>
        <v>Staff (Office)</v>
      </c>
      <c r="BA7" s="345" t="str">
        <f>AG7</f>
        <v>Staff(Site)</v>
      </c>
      <c r="BB7" s="345" t="str">
        <f>AH7</f>
        <v>Labour</v>
      </c>
      <c r="BC7" s="274"/>
      <c r="BD7" s="274" t="str">
        <f>AT7</f>
        <v>Plant</v>
      </c>
      <c r="BE7" s="274" t="str">
        <f>AU7</f>
        <v>Material</v>
      </c>
      <c r="BF7" s="274"/>
      <c r="BG7" s="274"/>
      <c r="BH7" s="274"/>
      <c r="BI7" s="273"/>
      <c r="BJ7" s="344" t="str">
        <f>AP7</f>
        <v>Staff (Office)</v>
      </c>
      <c r="BK7" s="345" t="str">
        <f>AQ7</f>
        <v>Staff(Site)</v>
      </c>
      <c r="BL7" s="345" t="str">
        <f>AR7</f>
        <v>Labour</v>
      </c>
      <c r="BM7" s="274"/>
      <c r="BN7" s="274" t="str">
        <f>BD7</f>
        <v>Plant</v>
      </c>
      <c r="BO7" s="274" t="str">
        <f>BE7</f>
        <v>Material</v>
      </c>
      <c r="BP7" s="274"/>
      <c r="BQ7" s="274"/>
      <c r="BR7" s="274"/>
      <c r="BS7" s="273"/>
      <c r="BT7" s="344" t="str">
        <f>AZ7</f>
        <v>Staff (Office)</v>
      </c>
      <c r="BU7" s="345" t="str">
        <f>BA7</f>
        <v>Staff(Site)</v>
      </c>
      <c r="BV7" s="345" t="str">
        <f>BB7</f>
        <v>Labour</v>
      </c>
      <c r="BW7" s="274"/>
      <c r="BX7" s="274" t="str">
        <f>BN7</f>
        <v>Plant</v>
      </c>
      <c r="BY7" s="274" t="str">
        <f>BO7</f>
        <v>Material</v>
      </c>
      <c r="BZ7" s="274"/>
      <c r="CA7" s="274"/>
      <c r="CB7" s="274"/>
      <c r="CC7" s="273"/>
      <c r="CD7" s="344" t="str">
        <f>BJ7</f>
        <v>Staff (Office)</v>
      </c>
      <c r="CE7" s="345" t="str">
        <f>BK7</f>
        <v>Staff(Site)</v>
      </c>
      <c r="CF7" s="345" t="str">
        <f>BL7</f>
        <v>Labour</v>
      </c>
      <c r="CG7" s="274"/>
      <c r="CH7" s="274" t="str">
        <f>BX7</f>
        <v>Plant</v>
      </c>
      <c r="CI7" s="274" t="str">
        <f>BY7</f>
        <v>Material</v>
      </c>
      <c r="CJ7" s="274"/>
      <c r="CK7" s="274"/>
      <c r="CL7" s="274"/>
      <c r="CM7" s="273"/>
      <c r="CN7" s="344" t="str">
        <f>BT7</f>
        <v>Staff (Office)</v>
      </c>
      <c r="CO7" s="345" t="str">
        <f>BU7</f>
        <v>Staff(Site)</v>
      </c>
      <c r="CP7" s="345" t="str">
        <f>BV7</f>
        <v>Labour</v>
      </c>
      <c r="CQ7" s="274"/>
      <c r="CR7" s="274" t="str">
        <f>CH7</f>
        <v>Plant</v>
      </c>
      <c r="CS7" s="274" t="str">
        <f>CI7</f>
        <v>Material</v>
      </c>
      <c r="CT7" s="274"/>
      <c r="CU7" s="274"/>
      <c r="CV7" s="274"/>
      <c r="CW7" s="273"/>
      <c r="CX7" s="344" t="str">
        <f>CD7</f>
        <v>Staff (Office)</v>
      </c>
      <c r="CY7" s="345" t="str">
        <f>CE7</f>
        <v>Staff(Site)</v>
      </c>
      <c r="CZ7" s="345" t="str">
        <f>CF7</f>
        <v>Labour</v>
      </c>
      <c r="DA7" s="274"/>
      <c r="DB7" s="274" t="str">
        <f>CR7</f>
        <v>Plant</v>
      </c>
      <c r="DC7" s="274" t="str">
        <f>CS7</f>
        <v>Material</v>
      </c>
      <c r="DD7" s="274"/>
      <c r="DE7" s="274"/>
      <c r="DF7" s="274"/>
      <c r="DG7" s="273"/>
      <c r="DH7" s="344" t="str">
        <f>CN7</f>
        <v>Staff (Office)</v>
      </c>
      <c r="DI7" s="345" t="str">
        <f>CO7</f>
        <v>Staff(Site)</v>
      </c>
      <c r="DJ7" s="345" t="str">
        <f>CP7</f>
        <v>Labour</v>
      </c>
      <c r="DK7" s="274"/>
      <c r="DL7" s="274" t="str">
        <f>DB7</f>
        <v>Plant</v>
      </c>
      <c r="DM7" s="274" t="str">
        <f>DC7</f>
        <v>Material</v>
      </c>
      <c r="DN7" s="274"/>
      <c r="DO7" s="274"/>
      <c r="DP7" s="274"/>
      <c r="DQ7" s="273"/>
      <c r="DR7" s="344" t="str">
        <f>CX7</f>
        <v>Staff (Office)</v>
      </c>
      <c r="DS7" s="345" t="str">
        <f>CY7</f>
        <v>Staff(Site)</v>
      </c>
      <c r="DT7" s="345" t="str">
        <f>CZ7</f>
        <v>Labour</v>
      </c>
      <c r="DU7" s="274"/>
      <c r="DV7" s="274" t="str">
        <f>DL7</f>
        <v>Plant</v>
      </c>
      <c r="DW7" s="274" t="str">
        <f>DM7</f>
        <v>Material</v>
      </c>
      <c r="DX7" s="274"/>
      <c r="DY7" s="274"/>
      <c r="DZ7" s="274"/>
      <c r="EA7" s="273"/>
      <c r="EB7" s="344" t="str">
        <f>DH7</f>
        <v>Staff (Office)</v>
      </c>
      <c r="EC7" s="345" t="str">
        <f>DI7</f>
        <v>Staff(Site)</v>
      </c>
      <c r="ED7" s="345" t="str">
        <f>DJ7</f>
        <v>Labour</v>
      </c>
      <c r="EE7" s="274"/>
      <c r="EF7" s="274" t="str">
        <f>DV7</f>
        <v>Plant</v>
      </c>
      <c r="EG7" s="274" t="str">
        <f>DW7</f>
        <v>Material</v>
      </c>
      <c r="EH7" s="274"/>
      <c r="EI7" s="274"/>
      <c r="EJ7" s="274"/>
      <c r="EK7" s="273"/>
    </row>
    <row r="8" spans="1:146">
      <c r="A8" s="356">
        <f>Summary!A8</f>
        <v>0</v>
      </c>
      <c r="B8" s="346">
        <f>Summary!B8</f>
        <v>0</v>
      </c>
      <c r="C8" s="346">
        <f>Summary!C8</f>
        <v>0</v>
      </c>
      <c r="D8" s="346">
        <f>Summary!D8</f>
        <v>0</v>
      </c>
      <c r="E8" s="347">
        <f>Summary!E8</f>
        <v>0</v>
      </c>
      <c r="F8" s="347">
        <f>Summary!F8</f>
        <v>0</v>
      </c>
      <c r="G8" s="490">
        <f>Summary!G8</f>
        <v>0</v>
      </c>
      <c r="H8" s="152"/>
      <c r="I8" s="153"/>
      <c r="J8" s="153"/>
      <c r="K8" s="153"/>
      <c r="L8" s="153"/>
      <c r="M8" s="153"/>
      <c r="N8" s="153"/>
      <c r="O8" s="153"/>
      <c r="P8" s="153"/>
      <c r="Q8" s="153"/>
      <c r="R8" s="153"/>
      <c r="S8" s="153"/>
      <c r="T8" s="166"/>
      <c r="V8" s="211"/>
      <c r="W8" s="212"/>
      <c r="X8" s="212"/>
      <c r="Y8" s="212"/>
      <c r="Z8" s="212"/>
      <c r="AA8" s="212"/>
      <c r="AB8" s="212"/>
      <c r="AC8" s="212"/>
      <c r="AD8" s="212"/>
      <c r="AE8" s="213"/>
      <c r="AF8" s="211"/>
      <c r="AG8" s="212"/>
      <c r="AH8" s="212"/>
      <c r="AI8" s="212"/>
      <c r="AJ8" s="212"/>
      <c r="AK8" s="212"/>
      <c r="AL8" s="212"/>
      <c r="AM8" s="212"/>
      <c r="AN8" s="212"/>
      <c r="AO8" s="213"/>
      <c r="AP8" s="211"/>
      <c r="AQ8" s="212"/>
      <c r="AR8" s="212"/>
      <c r="AS8" s="212"/>
      <c r="AT8" s="212"/>
      <c r="AU8" s="212"/>
      <c r="AV8" s="212"/>
      <c r="AW8" s="212"/>
      <c r="AX8" s="212"/>
      <c r="AY8" s="213"/>
      <c r="AZ8" s="211"/>
      <c r="BA8" s="212"/>
      <c r="BB8" s="212"/>
      <c r="BC8" s="212"/>
      <c r="BD8" s="212"/>
      <c r="BE8" s="212"/>
      <c r="BF8" s="212"/>
      <c r="BG8" s="212"/>
      <c r="BH8" s="212"/>
      <c r="BI8" s="213"/>
      <c r="BJ8" s="211"/>
      <c r="BK8" s="212"/>
      <c r="BL8" s="212"/>
      <c r="BM8" s="212"/>
      <c r="BN8" s="212"/>
      <c r="BO8" s="212"/>
      <c r="BP8" s="212"/>
      <c r="BQ8" s="212"/>
      <c r="BR8" s="212"/>
      <c r="BS8" s="213"/>
      <c r="BT8" s="211"/>
      <c r="BU8" s="212"/>
      <c r="BV8" s="212"/>
      <c r="BW8" s="212"/>
      <c r="BX8" s="212"/>
      <c r="BY8" s="212"/>
      <c r="BZ8" s="212"/>
      <c r="CA8" s="212"/>
      <c r="CB8" s="212"/>
      <c r="CC8" s="213"/>
      <c r="CD8" s="211"/>
      <c r="CE8" s="212"/>
      <c r="CF8" s="212"/>
      <c r="CG8" s="212"/>
      <c r="CH8" s="212"/>
      <c r="CI8" s="212"/>
      <c r="CJ8" s="212"/>
      <c r="CK8" s="212"/>
      <c r="CL8" s="212"/>
      <c r="CM8" s="213"/>
      <c r="CN8" s="211"/>
      <c r="CO8" s="212"/>
      <c r="CP8" s="212"/>
      <c r="CQ8" s="212"/>
      <c r="CR8" s="212"/>
      <c r="CS8" s="212"/>
      <c r="CT8" s="212"/>
      <c r="CU8" s="212"/>
      <c r="CV8" s="212"/>
      <c r="CW8" s="213"/>
      <c r="CX8" s="211"/>
      <c r="CY8" s="212"/>
      <c r="CZ8" s="212"/>
      <c r="DA8" s="212"/>
      <c r="DB8" s="212"/>
      <c r="DC8" s="212"/>
      <c r="DD8" s="212"/>
      <c r="DE8" s="212"/>
      <c r="DF8" s="212"/>
      <c r="DG8" s="213"/>
      <c r="DH8" s="211"/>
      <c r="DI8" s="212"/>
      <c r="DJ8" s="212"/>
      <c r="DK8" s="212"/>
      <c r="DL8" s="212"/>
      <c r="DM8" s="212"/>
      <c r="DN8" s="212"/>
      <c r="DO8" s="212"/>
      <c r="DP8" s="212"/>
      <c r="DQ8" s="213"/>
      <c r="DR8" s="211"/>
      <c r="DS8" s="212"/>
      <c r="DT8" s="212"/>
      <c r="DU8" s="212"/>
      <c r="DV8" s="212"/>
      <c r="DW8" s="212"/>
      <c r="DX8" s="212"/>
      <c r="DY8" s="212"/>
      <c r="DZ8" s="212"/>
      <c r="EA8" s="213"/>
      <c r="EB8" s="211"/>
      <c r="EC8" s="212"/>
      <c r="ED8" s="212"/>
      <c r="EE8" s="212"/>
      <c r="EF8" s="212"/>
      <c r="EG8" s="212"/>
      <c r="EH8" s="212"/>
      <c r="EI8" s="212"/>
      <c r="EJ8" s="212"/>
      <c r="EK8" s="213"/>
    </row>
    <row r="9" spans="1:146" s="209" customFormat="1">
      <c r="A9" s="357" t="str">
        <f>Summary!A9</f>
        <v xml:space="preserve">  NON OPERATIONAL ITEMS</v>
      </c>
      <c r="B9" s="207">
        <f>Summary!B9</f>
        <v>0</v>
      </c>
      <c r="C9" s="207">
        <f>Summary!C9</f>
        <v>0</v>
      </c>
      <c r="D9" s="207">
        <f>Summary!D9</f>
        <v>0</v>
      </c>
      <c r="E9" s="348">
        <f>Summary!E9</f>
        <v>0</v>
      </c>
      <c r="F9" s="777">
        <f>Summary!F9</f>
        <v>0</v>
      </c>
      <c r="G9" s="371">
        <f>Summary!G9</f>
        <v>0</v>
      </c>
      <c r="H9" s="154"/>
      <c r="I9" s="155"/>
      <c r="J9" s="155"/>
      <c r="K9" s="155"/>
      <c r="L9" s="155"/>
      <c r="M9" s="155"/>
      <c r="N9" s="155"/>
      <c r="O9" s="155"/>
      <c r="P9" s="155"/>
      <c r="Q9" s="155"/>
      <c r="R9" s="155"/>
      <c r="S9" s="155"/>
      <c r="T9" s="167"/>
      <c r="U9" s="175"/>
      <c r="V9" s="154"/>
      <c r="W9" s="155"/>
      <c r="X9" s="155"/>
      <c r="Y9" s="155"/>
      <c r="Z9" s="155"/>
      <c r="AA9" s="155"/>
      <c r="AB9" s="155"/>
      <c r="AC9" s="155"/>
      <c r="AD9" s="155"/>
      <c r="AE9" s="167"/>
      <c r="AF9" s="154"/>
      <c r="AG9" s="155"/>
      <c r="AH9" s="155"/>
      <c r="AI9" s="155"/>
      <c r="AJ9" s="155"/>
      <c r="AK9" s="155"/>
      <c r="AL9" s="155"/>
      <c r="AM9" s="155"/>
      <c r="AN9" s="155"/>
      <c r="AO9" s="167"/>
      <c r="AP9" s="154"/>
      <c r="AQ9" s="155"/>
      <c r="AR9" s="155"/>
      <c r="AS9" s="155"/>
      <c r="AT9" s="155"/>
      <c r="AU9" s="155"/>
      <c r="AV9" s="155"/>
      <c r="AW9" s="155"/>
      <c r="AX9" s="155"/>
      <c r="AY9" s="167"/>
      <c r="AZ9" s="154"/>
      <c r="BA9" s="155"/>
      <c r="BB9" s="155"/>
      <c r="BC9" s="155"/>
      <c r="BD9" s="155"/>
      <c r="BE9" s="155"/>
      <c r="BF9" s="155"/>
      <c r="BG9" s="155"/>
      <c r="BH9" s="155"/>
      <c r="BI9" s="167"/>
      <c r="BJ9" s="154"/>
      <c r="BK9" s="155"/>
      <c r="BL9" s="155"/>
      <c r="BM9" s="155"/>
      <c r="BN9" s="155"/>
      <c r="BO9" s="155"/>
      <c r="BP9" s="155"/>
      <c r="BQ9" s="155"/>
      <c r="BR9" s="155"/>
      <c r="BS9" s="167"/>
      <c r="BT9" s="154"/>
      <c r="BU9" s="155"/>
      <c r="BV9" s="155"/>
      <c r="BW9" s="155"/>
      <c r="BX9" s="155"/>
      <c r="BY9" s="155"/>
      <c r="BZ9" s="155"/>
      <c r="CA9" s="155"/>
      <c r="CB9" s="155"/>
      <c r="CC9" s="167"/>
      <c r="CD9" s="154"/>
      <c r="CE9" s="155"/>
      <c r="CF9" s="155"/>
      <c r="CG9" s="155"/>
      <c r="CH9" s="155"/>
      <c r="CI9" s="155"/>
      <c r="CJ9" s="155"/>
      <c r="CK9" s="155"/>
      <c r="CL9" s="155"/>
      <c r="CM9" s="167"/>
      <c r="CN9" s="154"/>
      <c r="CO9" s="155"/>
      <c r="CP9" s="155"/>
      <c r="CQ9" s="155"/>
      <c r="CR9" s="155"/>
      <c r="CS9" s="155"/>
      <c r="CT9" s="155"/>
      <c r="CU9" s="155"/>
      <c r="CV9" s="155"/>
      <c r="CW9" s="167"/>
      <c r="CX9" s="154"/>
      <c r="CY9" s="155"/>
      <c r="CZ9" s="155"/>
      <c r="DA9" s="155"/>
      <c r="DB9" s="155"/>
      <c r="DC9" s="155"/>
      <c r="DD9" s="155"/>
      <c r="DE9" s="155"/>
      <c r="DF9" s="155"/>
      <c r="DG9" s="167"/>
      <c r="DH9" s="154"/>
      <c r="DI9" s="155"/>
      <c r="DJ9" s="155"/>
      <c r="DK9" s="155"/>
      <c r="DL9" s="155"/>
      <c r="DM9" s="155"/>
      <c r="DN9" s="155"/>
      <c r="DO9" s="155"/>
      <c r="DP9" s="155"/>
      <c r="DQ9" s="167"/>
      <c r="DR9" s="154"/>
      <c r="DS9" s="155"/>
      <c r="DT9" s="155"/>
      <c r="DU9" s="155"/>
      <c r="DV9" s="155"/>
      <c r="DW9" s="155"/>
      <c r="DX9" s="155"/>
      <c r="DY9" s="155"/>
      <c r="DZ9" s="155"/>
      <c r="EA9" s="167"/>
      <c r="EB9" s="154"/>
      <c r="EC9" s="155"/>
      <c r="ED9" s="155"/>
      <c r="EE9" s="155"/>
      <c r="EF9" s="155"/>
      <c r="EG9" s="155"/>
      <c r="EH9" s="155"/>
      <c r="EI9" s="155"/>
      <c r="EJ9" s="155"/>
      <c r="EK9" s="167"/>
    </row>
    <row r="10" spans="1:146" s="209" customFormat="1" ht="18" customHeight="1">
      <c r="A10" s="358">
        <f>Summary!A10</f>
        <v>0</v>
      </c>
      <c r="B10" s="349" t="str">
        <f>Summary!B10</f>
        <v>1.1</v>
      </c>
      <c r="C10" s="349">
        <f>Summary!C10</f>
        <v>0</v>
      </c>
      <c r="D10" s="350" t="str">
        <f>Summary!D10</f>
        <v>Mobilisation and Demobilisation</v>
      </c>
      <c r="E10" s="198">
        <f>Summary!E10</f>
        <v>0</v>
      </c>
      <c r="F10" s="778">
        <f>Summary!F10</f>
        <v>0</v>
      </c>
      <c r="G10" s="372">
        <f>Summary!G10</f>
        <v>0</v>
      </c>
      <c r="H10" s="264"/>
      <c r="I10" s="265"/>
      <c r="J10" s="265"/>
      <c r="K10" s="265"/>
      <c r="L10" s="265"/>
      <c r="M10" s="265"/>
      <c r="N10" s="265"/>
      <c r="O10" s="265"/>
      <c r="P10" s="265"/>
      <c r="Q10" s="265"/>
      <c r="R10" s="265"/>
      <c r="S10" s="265"/>
      <c r="T10" s="266"/>
      <c r="U10" s="531"/>
      <c r="V10" s="293"/>
      <c r="W10" s="294"/>
      <c r="X10" s="294"/>
      <c r="Y10" s="294"/>
      <c r="Z10" s="294"/>
      <c r="AA10" s="294"/>
      <c r="AB10" s="294"/>
      <c r="AC10" s="294"/>
      <c r="AD10" s="294"/>
      <c r="AE10" s="539"/>
      <c r="AF10" s="293"/>
      <c r="AG10" s="294"/>
      <c r="AH10" s="294"/>
      <c r="AI10" s="294"/>
      <c r="AJ10" s="294"/>
      <c r="AK10" s="294"/>
      <c r="AL10" s="294"/>
      <c r="AM10" s="294"/>
      <c r="AN10" s="294"/>
      <c r="AO10" s="660"/>
      <c r="AP10" s="293"/>
      <c r="AQ10" s="294"/>
      <c r="AR10" s="294"/>
      <c r="AS10" s="294"/>
      <c r="AT10" s="294"/>
      <c r="AU10" s="294"/>
      <c r="AV10" s="294"/>
      <c r="AW10" s="294"/>
      <c r="AX10" s="294"/>
      <c r="AY10" s="660"/>
      <c r="AZ10" s="293"/>
      <c r="BA10" s="294"/>
      <c r="BB10" s="294"/>
      <c r="BC10" s="294"/>
      <c r="BD10" s="294"/>
      <c r="BE10" s="294"/>
      <c r="BF10" s="294"/>
      <c r="BG10" s="294"/>
      <c r="BH10" s="294"/>
      <c r="BI10" s="660"/>
      <c r="BJ10" s="293"/>
      <c r="BK10" s="294"/>
      <c r="BL10" s="294"/>
      <c r="BM10" s="294"/>
      <c r="BN10" s="294"/>
      <c r="BO10" s="294"/>
      <c r="BP10" s="294"/>
      <c r="BQ10" s="294"/>
      <c r="BR10" s="294"/>
      <c r="BS10" s="660"/>
      <c r="BT10" s="293"/>
      <c r="BU10" s="294"/>
      <c r="BV10" s="294"/>
      <c r="BW10" s="294"/>
      <c r="BX10" s="294"/>
      <c r="BY10" s="294"/>
      <c r="BZ10" s="294"/>
      <c r="CA10" s="294"/>
      <c r="CB10" s="294"/>
      <c r="CC10" s="660"/>
      <c r="CD10" s="293"/>
      <c r="CE10" s="294"/>
      <c r="CF10" s="294"/>
      <c r="CG10" s="294"/>
      <c r="CH10" s="294"/>
      <c r="CI10" s="294"/>
      <c r="CJ10" s="294"/>
      <c r="CK10" s="294"/>
      <c r="CL10" s="294"/>
      <c r="CM10" s="660"/>
      <c r="CN10" s="293"/>
      <c r="CO10" s="294"/>
      <c r="CP10" s="294"/>
      <c r="CQ10" s="294"/>
      <c r="CR10" s="294"/>
      <c r="CS10" s="294"/>
      <c r="CT10" s="294"/>
      <c r="CU10" s="294"/>
      <c r="CV10" s="294"/>
      <c r="CW10" s="660"/>
      <c r="CX10" s="293"/>
      <c r="CY10" s="294"/>
      <c r="CZ10" s="294"/>
      <c r="DA10" s="294"/>
      <c r="DB10" s="294"/>
      <c r="DC10" s="294"/>
      <c r="DD10" s="294"/>
      <c r="DE10" s="294"/>
      <c r="DF10" s="294"/>
      <c r="DG10" s="660"/>
      <c r="DH10" s="293"/>
      <c r="DI10" s="294"/>
      <c r="DJ10" s="294"/>
      <c r="DK10" s="294"/>
      <c r="DL10" s="294"/>
      <c r="DM10" s="294"/>
      <c r="DN10" s="294"/>
      <c r="DO10" s="294"/>
      <c r="DP10" s="294"/>
      <c r="DQ10" s="660"/>
      <c r="DR10" s="293"/>
      <c r="DS10" s="294"/>
      <c r="DT10" s="294"/>
      <c r="DU10" s="294"/>
      <c r="DV10" s="294"/>
      <c r="DW10" s="294"/>
      <c r="DX10" s="294"/>
      <c r="DY10" s="294"/>
      <c r="DZ10" s="294"/>
      <c r="EA10" s="660"/>
      <c r="EB10" s="293"/>
      <c r="EC10" s="294"/>
      <c r="ED10" s="294"/>
      <c r="EE10" s="294"/>
      <c r="EF10" s="294"/>
      <c r="EG10" s="294"/>
      <c r="EH10" s="294"/>
      <c r="EI10" s="294"/>
      <c r="EJ10" s="294"/>
      <c r="EK10" s="660"/>
    </row>
    <row r="11" spans="1:146" ht="20.25">
      <c r="A11" s="359">
        <f>Summary!A11</f>
        <v>16</v>
      </c>
      <c r="B11" s="351">
        <f>Summary!B11</f>
        <v>0</v>
      </c>
      <c r="C11" s="351" t="str">
        <f>Summary!C11</f>
        <v>1.1.1</v>
      </c>
      <c r="D11" s="351">
        <f>Summary!D11</f>
        <v>0</v>
      </c>
      <c r="E11" s="352">
        <f>Summary!E11</f>
        <v>0</v>
      </c>
      <c r="F11" s="352" t="str">
        <f>Summary!F11</f>
        <v>Mobilisation</v>
      </c>
      <c r="G11" s="373" t="str">
        <f>Summary!G11</f>
        <v>Schedule Ref 61</v>
      </c>
      <c r="H11" s="247"/>
      <c r="I11" s="248"/>
      <c r="J11" s="248"/>
      <c r="K11" s="248"/>
      <c r="L11" s="248"/>
      <c r="M11" s="248"/>
      <c r="N11" s="248"/>
      <c r="O11" s="248"/>
      <c r="P11" s="248"/>
      <c r="Q11" s="248"/>
      <c r="R11" s="248"/>
      <c r="S11" s="248"/>
      <c r="T11" s="255"/>
      <c r="U11" s="531"/>
      <c r="V11" s="295"/>
      <c r="W11" s="296"/>
      <c r="X11" s="296"/>
      <c r="Y11" s="296"/>
      <c r="Z11" s="296"/>
      <c r="AA11" s="296"/>
      <c r="AB11" s="296"/>
      <c r="AC11" s="296"/>
      <c r="AD11" s="296"/>
      <c r="AE11" s="639"/>
      <c r="AF11" s="295"/>
      <c r="AG11" s="296"/>
      <c r="AH11" s="296"/>
      <c r="AI11" s="296"/>
      <c r="AJ11" s="296"/>
      <c r="AK11" s="296"/>
      <c r="AL11" s="296"/>
      <c r="AM11" s="296"/>
      <c r="AN11" s="296"/>
      <c r="AO11" s="639"/>
      <c r="AP11" s="295"/>
      <c r="AQ11" s="296"/>
      <c r="AR11" s="296"/>
      <c r="AS11" s="296"/>
      <c r="AT11" s="296"/>
      <c r="AU11" s="296"/>
      <c r="AV11" s="296"/>
      <c r="AW11" s="296"/>
      <c r="AX11" s="296"/>
      <c r="AY11" s="639"/>
      <c r="AZ11" s="295"/>
      <c r="BA11" s="296"/>
      <c r="BB11" s="296"/>
      <c r="BC11" s="296"/>
      <c r="BD11" s="296"/>
      <c r="BE11" s="296"/>
      <c r="BF11" s="296"/>
      <c r="BG11" s="296"/>
      <c r="BH11" s="296"/>
      <c r="BI11" s="639"/>
      <c r="BJ11" s="295"/>
      <c r="BK11" s="296"/>
      <c r="BL11" s="296"/>
      <c r="BM11" s="296"/>
      <c r="BN11" s="296"/>
      <c r="BO11" s="296"/>
      <c r="BP11" s="296"/>
      <c r="BQ11" s="296"/>
      <c r="BR11" s="296"/>
      <c r="BS11" s="639"/>
      <c r="BT11" s="295"/>
      <c r="BU11" s="296"/>
      <c r="BV11" s="296"/>
      <c r="BW11" s="296"/>
      <c r="BX11" s="296"/>
      <c r="BY11" s="296"/>
      <c r="BZ11" s="296"/>
      <c r="CA11" s="296"/>
      <c r="CB11" s="296"/>
      <c r="CC11" s="639"/>
      <c r="CD11" s="295"/>
      <c r="CE11" s="296"/>
      <c r="CF11" s="296"/>
      <c r="CG11" s="296"/>
      <c r="CH11" s="296"/>
      <c r="CI11" s="296"/>
      <c r="CJ11" s="296"/>
      <c r="CK11" s="296"/>
      <c r="CL11" s="296"/>
      <c r="CM11" s="639"/>
      <c r="CN11" s="295"/>
      <c r="CO11" s="296"/>
      <c r="CP11" s="296"/>
      <c r="CQ11" s="296"/>
      <c r="CR11" s="296"/>
      <c r="CS11" s="296"/>
      <c r="CT11" s="296"/>
      <c r="CU11" s="296"/>
      <c r="CV11" s="296"/>
      <c r="CW11" s="639"/>
      <c r="CX11" s="295"/>
      <c r="CY11" s="296"/>
      <c r="CZ11" s="296"/>
      <c r="DA11" s="296"/>
      <c r="DB11" s="296"/>
      <c r="DC11" s="296"/>
      <c r="DD11" s="296"/>
      <c r="DE11" s="296"/>
      <c r="DF11" s="296"/>
      <c r="DG11" s="639"/>
      <c r="DH11" s="295"/>
      <c r="DI11" s="296"/>
      <c r="DJ11" s="296"/>
      <c r="DK11" s="296"/>
      <c r="DL11" s="296"/>
      <c r="DM11" s="296"/>
      <c r="DN11" s="296"/>
      <c r="DO11" s="296"/>
      <c r="DP11" s="296"/>
      <c r="DQ11" s="639"/>
      <c r="DR11" s="295"/>
      <c r="DS11" s="296"/>
      <c r="DT11" s="296"/>
      <c r="DU11" s="296"/>
      <c r="DV11" s="296"/>
      <c r="DW11" s="296"/>
      <c r="DX11" s="296"/>
      <c r="DY11" s="296"/>
      <c r="DZ11" s="296"/>
      <c r="EA11" s="639"/>
      <c r="EB11" s="295"/>
      <c r="EC11" s="296"/>
      <c r="ED11" s="296"/>
      <c r="EE11" s="296"/>
      <c r="EF11" s="296"/>
      <c r="EG11" s="296"/>
      <c r="EH11" s="296"/>
      <c r="EI11" s="296"/>
      <c r="EJ11" s="296"/>
      <c r="EK11" s="639"/>
    </row>
    <row r="12" spans="1:146" ht="20.25">
      <c r="A12" s="359">
        <f>Summary!A12</f>
        <v>17</v>
      </c>
      <c r="B12" s="351">
        <f>Summary!B12</f>
        <v>0</v>
      </c>
      <c r="C12" s="351" t="str">
        <f>Summary!C12</f>
        <v>1.1.2</v>
      </c>
      <c r="D12" s="351">
        <f>Summary!D12</f>
        <v>0</v>
      </c>
      <c r="E12" s="352">
        <f>Summary!E12</f>
        <v>0</v>
      </c>
      <c r="F12" s="352" t="str">
        <f>Summary!F12</f>
        <v>Demobilisation</v>
      </c>
      <c r="G12" s="373">
        <f>Summary!G12</f>
        <v>0</v>
      </c>
      <c r="H12" s="247"/>
      <c r="I12" s="248"/>
      <c r="J12" s="248"/>
      <c r="K12" s="248"/>
      <c r="L12" s="248"/>
      <c r="M12" s="248"/>
      <c r="N12" s="248"/>
      <c r="O12" s="248"/>
      <c r="P12" s="248"/>
      <c r="Q12" s="248"/>
      <c r="R12" s="248"/>
      <c r="S12" s="248"/>
      <c r="T12" s="255"/>
      <c r="U12" s="531"/>
      <c r="V12" s="295"/>
      <c r="W12" s="296"/>
      <c r="X12" s="296"/>
      <c r="Y12" s="296"/>
      <c r="Z12" s="296"/>
      <c r="AA12" s="296"/>
      <c r="AB12" s="296"/>
      <c r="AC12" s="296"/>
      <c r="AD12" s="296"/>
      <c r="AE12" s="639"/>
      <c r="AF12" s="295"/>
      <c r="AG12" s="296"/>
      <c r="AH12" s="296"/>
      <c r="AI12" s="296"/>
      <c r="AJ12" s="296"/>
      <c r="AK12" s="296"/>
      <c r="AL12" s="296"/>
      <c r="AM12" s="296"/>
      <c r="AN12" s="296"/>
      <c r="AO12" s="639"/>
      <c r="AP12" s="295"/>
      <c r="AQ12" s="296"/>
      <c r="AR12" s="296"/>
      <c r="AS12" s="296"/>
      <c r="AT12" s="296"/>
      <c r="AU12" s="296"/>
      <c r="AV12" s="296"/>
      <c r="AW12" s="296"/>
      <c r="AX12" s="296"/>
      <c r="AY12" s="639"/>
      <c r="AZ12" s="295"/>
      <c r="BA12" s="296"/>
      <c r="BB12" s="296"/>
      <c r="BC12" s="296"/>
      <c r="BD12" s="296"/>
      <c r="BE12" s="296"/>
      <c r="BF12" s="296"/>
      <c r="BG12" s="296"/>
      <c r="BH12" s="296"/>
      <c r="BI12" s="639"/>
      <c r="BJ12" s="295"/>
      <c r="BK12" s="296"/>
      <c r="BL12" s="296"/>
      <c r="BM12" s="296"/>
      <c r="BN12" s="296"/>
      <c r="BO12" s="296"/>
      <c r="BP12" s="296"/>
      <c r="BQ12" s="296"/>
      <c r="BR12" s="296"/>
      <c r="BS12" s="639"/>
      <c r="BT12" s="295"/>
      <c r="BU12" s="296"/>
      <c r="BV12" s="296"/>
      <c r="BW12" s="296"/>
      <c r="BX12" s="296"/>
      <c r="BY12" s="296"/>
      <c r="BZ12" s="296"/>
      <c r="CA12" s="296"/>
      <c r="CB12" s="296"/>
      <c r="CC12" s="639"/>
      <c r="CD12" s="295"/>
      <c r="CE12" s="296"/>
      <c r="CF12" s="296"/>
      <c r="CG12" s="296"/>
      <c r="CH12" s="296"/>
      <c r="CI12" s="296"/>
      <c r="CJ12" s="296"/>
      <c r="CK12" s="296"/>
      <c r="CL12" s="296"/>
      <c r="CM12" s="639"/>
      <c r="CN12" s="295"/>
      <c r="CO12" s="296"/>
      <c r="CP12" s="296"/>
      <c r="CQ12" s="296"/>
      <c r="CR12" s="296"/>
      <c r="CS12" s="296"/>
      <c r="CT12" s="296"/>
      <c r="CU12" s="296"/>
      <c r="CV12" s="296"/>
      <c r="CW12" s="639"/>
      <c r="CX12" s="295"/>
      <c r="CY12" s="296"/>
      <c r="CZ12" s="296"/>
      <c r="DA12" s="296"/>
      <c r="DB12" s="296"/>
      <c r="DC12" s="296"/>
      <c r="DD12" s="296"/>
      <c r="DE12" s="296"/>
      <c r="DF12" s="296"/>
      <c r="DG12" s="639"/>
      <c r="DH12" s="295"/>
      <c r="DI12" s="296"/>
      <c r="DJ12" s="296"/>
      <c r="DK12" s="296"/>
      <c r="DL12" s="296"/>
      <c r="DM12" s="296"/>
      <c r="DN12" s="296"/>
      <c r="DO12" s="296"/>
      <c r="DP12" s="296"/>
      <c r="DQ12" s="639"/>
      <c r="DR12" s="295"/>
      <c r="DS12" s="296"/>
      <c r="DT12" s="296"/>
      <c r="DU12" s="296"/>
      <c r="DV12" s="296"/>
      <c r="DW12" s="296"/>
      <c r="DX12" s="296"/>
      <c r="DY12" s="296"/>
      <c r="DZ12" s="296"/>
      <c r="EA12" s="639"/>
      <c r="EB12" s="295"/>
      <c r="EC12" s="296"/>
      <c r="ED12" s="296"/>
      <c r="EE12" s="296"/>
      <c r="EF12" s="296"/>
      <c r="EG12" s="296"/>
      <c r="EH12" s="296"/>
      <c r="EI12" s="296"/>
      <c r="EJ12" s="296"/>
      <c r="EK12" s="639"/>
    </row>
    <row r="13" spans="1:146" s="209" customFormat="1" ht="20.25">
      <c r="A13" s="358">
        <f>Summary!A13</f>
        <v>0</v>
      </c>
      <c r="B13" s="349" t="str">
        <f>Summary!B13</f>
        <v>1.2</v>
      </c>
      <c r="C13" s="349">
        <f>Summary!C13</f>
        <v>0</v>
      </c>
      <c r="D13" s="350" t="str">
        <f>Summary!D13</f>
        <v>Overheads</v>
      </c>
      <c r="E13" s="231">
        <f>Summary!E13</f>
        <v>0</v>
      </c>
      <c r="F13" s="779">
        <f>Summary!F13</f>
        <v>0</v>
      </c>
      <c r="G13" s="372">
        <f>Summary!G13</f>
        <v>0</v>
      </c>
      <c r="H13" s="156"/>
      <c r="I13" s="157"/>
      <c r="J13" s="157"/>
      <c r="K13" s="157"/>
      <c r="L13" s="157"/>
      <c r="M13" s="157"/>
      <c r="N13" s="157"/>
      <c r="O13" s="157"/>
      <c r="P13" s="157"/>
      <c r="Q13" s="157"/>
      <c r="R13" s="157"/>
      <c r="S13" s="157"/>
      <c r="T13" s="168"/>
      <c r="U13" s="531"/>
      <c r="V13" s="297"/>
      <c r="W13" s="298"/>
      <c r="X13" s="298"/>
      <c r="Y13" s="298"/>
      <c r="Z13" s="298"/>
      <c r="AA13" s="298"/>
      <c r="AB13" s="298"/>
      <c r="AC13" s="298"/>
      <c r="AD13" s="298"/>
      <c r="AE13" s="640"/>
      <c r="AF13" s="297"/>
      <c r="AG13" s="298"/>
      <c r="AH13" s="298"/>
      <c r="AI13" s="298"/>
      <c r="AJ13" s="298"/>
      <c r="AK13" s="298"/>
      <c r="AL13" s="298"/>
      <c r="AM13" s="298"/>
      <c r="AN13" s="298"/>
      <c r="AO13" s="640"/>
      <c r="AP13" s="297"/>
      <c r="AQ13" s="298"/>
      <c r="AR13" s="298"/>
      <c r="AS13" s="298"/>
      <c r="AT13" s="298"/>
      <c r="AU13" s="298"/>
      <c r="AV13" s="298"/>
      <c r="AW13" s="298"/>
      <c r="AX13" s="298"/>
      <c r="AY13" s="640"/>
      <c r="AZ13" s="297"/>
      <c r="BA13" s="298"/>
      <c r="BB13" s="298"/>
      <c r="BC13" s="298"/>
      <c r="BD13" s="298"/>
      <c r="BE13" s="298"/>
      <c r="BF13" s="298"/>
      <c r="BG13" s="298"/>
      <c r="BH13" s="298"/>
      <c r="BI13" s="640"/>
      <c r="BJ13" s="297"/>
      <c r="BK13" s="298"/>
      <c r="BL13" s="298"/>
      <c r="BM13" s="298"/>
      <c r="BN13" s="298"/>
      <c r="BO13" s="298"/>
      <c r="BP13" s="298"/>
      <c r="BQ13" s="298"/>
      <c r="BR13" s="298"/>
      <c r="BS13" s="640"/>
      <c r="BT13" s="297"/>
      <c r="BU13" s="298"/>
      <c r="BV13" s="298"/>
      <c r="BW13" s="298"/>
      <c r="BX13" s="298"/>
      <c r="BY13" s="298"/>
      <c r="BZ13" s="298"/>
      <c r="CA13" s="298"/>
      <c r="CB13" s="298"/>
      <c r="CC13" s="640"/>
      <c r="CD13" s="297"/>
      <c r="CE13" s="298"/>
      <c r="CF13" s="298"/>
      <c r="CG13" s="298"/>
      <c r="CH13" s="298"/>
      <c r="CI13" s="298"/>
      <c r="CJ13" s="298"/>
      <c r="CK13" s="298"/>
      <c r="CL13" s="298"/>
      <c r="CM13" s="640"/>
      <c r="CN13" s="297"/>
      <c r="CO13" s="298"/>
      <c r="CP13" s="298"/>
      <c r="CQ13" s="298"/>
      <c r="CR13" s="298"/>
      <c r="CS13" s="298"/>
      <c r="CT13" s="298"/>
      <c r="CU13" s="298"/>
      <c r="CV13" s="298"/>
      <c r="CW13" s="640"/>
      <c r="CX13" s="297"/>
      <c r="CY13" s="298"/>
      <c r="CZ13" s="298"/>
      <c r="DA13" s="298"/>
      <c r="DB13" s="298"/>
      <c r="DC13" s="298"/>
      <c r="DD13" s="298"/>
      <c r="DE13" s="298"/>
      <c r="DF13" s="298"/>
      <c r="DG13" s="640"/>
      <c r="DH13" s="297"/>
      <c r="DI13" s="298"/>
      <c r="DJ13" s="298"/>
      <c r="DK13" s="298"/>
      <c r="DL13" s="298"/>
      <c r="DM13" s="298"/>
      <c r="DN13" s="298"/>
      <c r="DO13" s="298"/>
      <c r="DP13" s="298"/>
      <c r="DQ13" s="640"/>
      <c r="DR13" s="297"/>
      <c r="DS13" s="298"/>
      <c r="DT13" s="298"/>
      <c r="DU13" s="298"/>
      <c r="DV13" s="298"/>
      <c r="DW13" s="298"/>
      <c r="DX13" s="298"/>
      <c r="DY13" s="298"/>
      <c r="DZ13" s="298"/>
      <c r="EA13" s="640"/>
      <c r="EB13" s="297"/>
      <c r="EC13" s="298"/>
      <c r="ED13" s="298"/>
      <c r="EE13" s="298"/>
      <c r="EF13" s="298"/>
      <c r="EG13" s="298"/>
      <c r="EH13" s="298"/>
      <c r="EI13" s="298"/>
      <c r="EJ13" s="298"/>
      <c r="EK13" s="640"/>
    </row>
    <row r="14" spans="1:146" ht="36">
      <c r="A14" s="786">
        <f>Summary!A14</f>
        <v>0</v>
      </c>
      <c r="B14" s="196">
        <f>Summary!B14</f>
        <v>0</v>
      </c>
      <c r="C14" s="196" t="str">
        <f>Summary!C14</f>
        <v>Not Used</v>
      </c>
      <c r="D14" s="196">
        <f>Summary!D14</f>
        <v>0</v>
      </c>
      <c r="E14" s="197">
        <f>Summary!E14</f>
        <v>0</v>
      </c>
      <c r="F14" s="197">
        <f>Summary!F14</f>
        <v>0</v>
      </c>
      <c r="G14" s="787">
        <f>Summary!G14</f>
        <v>0</v>
      </c>
      <c r="H14" s="131"/>
      <c r="I14" s="132"/>
      <c r="J14" s="132"/>
      <c r="K14" s="132"/>
      <c r="L14" s="132"/>
      <c r="M14" s="132"/>
      <c r="N14" s="132"/>
      <c r="O14" s="132"/>
      <c r="P14" s="132"/>
      <c r="Q14" s="132"/>
      <c r="R14" s="132"/>
      <c r="S14" s="132"/>
      <c r="T14" s="169"/>
      <c r="U14" s="531"/>
      <c r="V14" s="299"/>
      <c r="W14" s="300"/>
      <c r="X14" s="300"/>
      <c r="Y14" s="300"/>
      <c r="Z14" s="300"/>
      <c r="AA14" s="300"/>
      <c r="AB14" s="300"/>
      <c r="AC14" s="300"/>
      <c r="AD14" s="300"/>
      <c r="AE14" s="641"/>
      <c r="AF14" s="299"/>
      <c r="AG14" s="300"/>
      <c r="AH14" s="300"/>
      <c r="AI14" s="300"/>
      <c r="AJ14" s="300"/>
      <c r="AK14" s="300"/>
      <c r="AL14" s="300"/>
      <c r="AM14" s="300"/>
      <c r="AN14" s="300"/>
      <c r="AO14" s="641"/>
      <c r="AP14" s="299"/>
      <c r="AQ14" s="300"/>
      <c r="AR14" s="300"/>
      <c r="AS14" s="300"/>
      <c r="AT14" s="300"/>
      <c r="AU14" s="300"/>
      <c r="AV14" s="300"/>
      <c r="AW14" s="300"/>
      <c r="AX14" s="300"/>
      <c r="AY14" s="641"/>
      <c r="AZ14" s="299"/>
      <c r="BA14" s="300"/>
      <c r="BB14" s="300"/>
      <c r="BC14" s="300"/>
      <c r="BD14" s="300"/>
      <c r="BE14" s="300"/>
      <c r="BF14" s="300"/>
      <c r="BG14" s="300"/>
      <c r="BH14" s="300"/>
      <c r="BI14" s="641"/>
      <c r="BJ14" s="299"/>
      <c r="BK14" s="300"/>
      <c r="BL14" s="300"/>
      <c r="BM14" s="300"/>
      <c r="BN14" s="300"/>
      <c r="BO14" s="300"/>
      <c r="BP14" s="300"/>
      <c r="BQ14" s="300"/>
      <c r="BR14" s="300"/>
      <c r="BS14" s="641"/>
      <c r="BT14" s="299"/>
      <c r="BU14" s="300"/>
      <c r="BV14" s="300"/>
      <c r="BW14" s="300"/>
      <c r="BX14" s="300"/>
      <c r="BY14" s="300"/>
      <c r="BZ14" s="300"/>
      <c r="CA14" s="300"/>
      <c r="CB14" s="300"/>
      <c r="CC14" s="641"/>
      <c r="CD14" s="299"/>
      <c r="CE14" s="300"/>
      <c r="CF14" s="300"/>
      <c r="CG14" s="300"/>
      <c r="CH14" s="300"/>
      <c r="CI14" s="300"/>
      <c r="CJ14" s="300"/>
      <c r="CK14" s="300"/>
      <c r="CL14" s="300"/>
      <c r="CM14" s="641"/>
      <c r="CN14" s="299"/>
      <c r="CO14" s="300"/>
      <c r="CP14" s="300"/>
      <c r="CQ14" s="300"/>
      <c r="CR14" s="300"/>
      <c r="CS14" s="300"/>
      <c r="CT14" s="300"/>
      <c r="CU14" s="300"/>
      <c r="CV14" s="300"/>
      <c r="CW14" s="641"/>
      <c r="CX14" s="299"/>
      <c r="CY14" s="300"/>
      <c r="CZ14" s="300"/>
      <c r="DA14" s="300"/>
      <c r="DB14" s="300"/>
      <c r="DC14" s="300"/>
      <c r="DD14" s="300"/>
      <c r="DE14" s="300"/>
      <c r="DF14" s="300"/>
      <c r="DG14" s="641"/>
      <c r="DH14" s="299"/>
      <c r="DI14" s="300"/>
      <c r="DJ14" s="300"/>
      <c r="DK14" s="300"/>
      <c r="DL14" s="300"/>
      <c r="DM14" s="300"/>
      <c r="DN14" s="300"/>
      <c r="DO14" s="300"/>
      <c r="DP14" s="300"/>
      <c r="DQ14" s="641"/>
      <c r="DR14" s="299"/>
      <c r="DS14" s="300"/>
      <c r="DT14" s="300"/>
      <c r="DU14" s="300"/>
      <c r="DV14" s="300"/>
      <c r="DW14" s="300"/>
      <c r="DX14" s="300"/>
      <c r="DY14" s="300"/>
      <c r="DZ14" s="300"/>
      <c r="EA14" s="641"/>
      <c r="EB14" s="299"/>
      <c r="EC14" s="300"/>
      <c r="ED14" s="300"/>
      <c r="EE14" s="300"/>
      <c r="EF14" s="300"/>
      <c r="EG14" s="300"/>
      <c r="EH14" s="300"/>
      <c r="EI14" s="300"/>
      <c r="EJ14" s="300"/>
      <c r="EK14" s="641"/>
    </row>
    <row r="15" spans="1:146" ht="36">
      <c r="A15" s="786">
        <f>Summary!A15</f>
        <v>0</v>
      </c>
      <c r="B15" s="196">
        <f>Summary!B15</f>
        <v>0</v>
      </c>
      <c r="C15" s="196" t="str">
        <f>Summary!C15</f>
        <v>Not Used</v>
      </c>
      <c r="D15" s="196">
        <f>Summary!D15</f>
        <v>0</v>
      </c>
      <c r="E15" s="197">
        <f>Summary!E15</f>
        <v>0</v>
      </c>
      <c r="F15" s="197">
        <f>Summary!F15</f>
        <v>0</v>
      </c>
      <c r="G15" s="787">
        <f>Summary!G15</f>
        <v>0</v>
      </c>
      <c r="H15" s="131"/>
      <c r="I15" s="132"/>
      <c r="J15" s="132"/>
      <c r="K15" s="132"/>
      <c r="L15" s="132"/>
      <c r="M15" s="132"/>
      <c r="N15" s="132"/>
      <c r="O15" s="132"/>
      <c r="P15" s="132"/>
      <c r="Q15" s="132"/>
      <c r="R15" s="132"/>
      <c r="S15" s="132"/>
      <c r="T15" s="169"/>
      <c r="U15" s="531"/>
      <c r="V15" s="299"/>
      <c r="W15" s="300"/>
      <c r="X15" s="300"/>
      <c r="Y15" s="300"/>
      <c r="Z15" s="300"/>
      <c r="AA15" s="300"/>
      <c r="AB15" s="300"/>
      <c r="AC15" s="300"/>
      <c r="AD15" s="300"/>
      <c r="AE15" s="641"/>
      <c r="AF15" s="299"/>
      <c r="AG15" s="300"/>
      <c r="AH15" s="300"/>
      <c r="AI15" s="300"/>
      <c r="AJ15" s="300"/>
      <c r="AK15" s="300"/>
      <c r="AL15" s="300"/>
      <c r="AM15" s="300"/>
      <c r="AN15" s="300"/>
      <c r="AO15" s="641"/>
      <c r="AP15" s="299"/>
      <c r="AQ15" s="300"/>
      <c r="AR15" s="300"/>
      <c r="AS15" s="300"/>
      <c r="AT15" s="300"/>
      <c r="AU15" s="300"/>
      <c r="AV15" s="300"/>
      <c r="AW15" s="300"/>
      <c r="AX15" s="300"/>
      <c r="AY15" s="641"/>
      <c r="AZ15" s="299"/>
      <c r="BA15" s="300"/>
      <c r="BB15" s="300"/>
      <c r="BC15" s="300"/>
      <c r="BD15" s="300"/>
      <c r="BE15" s="300"/>
      <c r="BF15" s="300"/>
      <c r="BG15" s="300"/>
      <c r="BH15" s="300"/>
      <c r="BI15" s="641"/>
      <c r="BJ15" s="299"/>
      <c r="BK15" s="300"/>
      <c r="BL15" s="300"/>
      <c r="BM15" s="300"/>
      <c r="BN15" s="300"/>
      <c r="BO15" s="300"/>
      <c r="BP15" s="300"/>
      <c r="BQ15" s="300"/>
      <c r="BR15" s="300"/>
      <c r="BS15" s="641"/>
      <c r="BT15" s="299"/>
      <c r="BU15" s="300"/>
      <c r="BV15" s="300"/>
      <c r="BW15" s="300"/>
      <c r="BX15" s="300"/>
      <c r="BY15" s="300"/>
      <c r="BZ15" s="300"/>
      <c r="CA15" s="300"/>
      <c r="CB15" s="300"/>
      <c r="CC15" s="641"/>
      <c r="CD15" s="299"/>
      <c r="CE15" s="300"/>
      <c r="CF15" s="300"/>
      <c r="CG15" s="300"/>
      <c r="CH15" s="300"/>
      <c r="CI15" s="300"/>
      <c r="CJ15" s="300"/>
      <c r="CK15" s="300"/>
      <c r="CL15" s="300"/>
      <c r="CM15" s="641"/>
      <c r="CN15" s="299"/>
      <c r="CO15" s="300"/>
      <c r="CP15" s="300"/>
      <c r="CQ15" s="300"/>
      <c r="CR15" s="300"/>
      <c r="CS15" s="300"/>
      <c r="CT15" s="300"/>
      <c r="CU15" s="300"/>
      <c r="CV15" s="300"/>
      <c r="CW15" s="641"/>
      <c r="CX15" s="299"/>
      <c r="CY15" s="300"/>
      <c r="CZ15" s="300"/>
      <c r="DA15" s="300"/>
      <c r="DB15" s="300"/>
      <c r="DC15" s="300"/>
      <c r="DD15" s="300"/>
      <c r="DE15" s="300"/>
      <c r="DF15" s="300"/>
      <c r="DG15" s="641"/>
      <c r="DH15" s="299"/>
      <c r="DI15" s="300"/>
      <c r="DJ15" s="300"/>
      <c r="DK15" s="300"/>
      <c r="DL15" s="300"/>
      <c r="DM15" s="300"/>
      <c r="DN15" s="300"/>
      <c r="DO15" s="300"/>
      <c r="DP15" s="300"/>
      <c r="DQ15" s="641"/>
      <c r="DR15" s="299"/>
      <c r="DS15" s="300"/>
      <c r="DT15" s="300"/>
      <c r="DU15" s="300"/>
      <c r="DV15" s="300"/>
      <c r="DW15" s="300"/>
      <c r="DX15" s="300"/>
      <c r="DY15" s="300"/>
      <c r="DZ15" s="300"/>
      <c r="EA15" s="641"/>
      <c r="EB15" s="299"/>
      <c r="EC15" s="300"/>
      <c r="ED15" s="300"/>
      <c r="EE15" s="300"/>
      <c r="EF15" s="300"/>
      <c r="EG15" s="300"/>
      <c r="EH15" s="300"/>
      <c r="EI15" s="300"/>
      <c r="EJ15" s="300"/>
      <c r="EK15" s="641"/>
    </row>
    <row r="16" spans="1:146" s="209" customFormat="1" ht="20.25">
      <c r="A16" s="358">
        <f>Summary!A16</f>
        <v>0</v>
      </c>
      <c r="B16" s="349" t="str">
        <f>Summary!B16</f>
        <v>1.3</v>
      </c>
      <c r="C16" s="349">
        <f>Summary!C16</f>
        <v>0</v>
      </c>
      <c r="D16" s="350" t="str">
        <f>Summary!D16</f>
        <v>Management and Systems</v>
      </c>
      <c r="E16" s="198">
        <f>Summary!E16</f>
        <v>0</v>
      </c>
      <c r="F16" s="778">
        <f>Summary!F16</f>
        <v>0</v>
      </c>
      <c r="G16" s="372">
        <f>Summary!G16</f>
        <v>0</v>
      </c>
      <c r="H16" s="275"/>
      <c r="I16" s="276"/>
      <c r="J16" s="276"/>
      <c r="K16" s="276"/>
      <c r="L16" s="276"/>
      <c r="M16" s="276"/>
      <c r="N16" s="276"/>
      <c r="O16" s="276"/>
      <c r="P16" s="276"/>
      <c r="Q16" s="276"/>
      <c r="R16" s="276"/>
      <c r="S16" s="276"/>
      <c r="T16" s="277"/>
      <c r="U16" s="531"/>
      <c r="V16" s="275"/>
      <c r="W16" s="276"/>
      <c r="X16" s="276"/>
      <c r="Y16" s="276"/>
      <c r="Z16" s="276"/>
      <c r="AA16" s="276"/>
      <c r="AB16" s="276"/>
      <c r="AC16" s="276"/>
      <c r="AD16" s="276"/>
      <c r="AE16" s="642"/>
      <c r="AF16" s="275"/>
      <c r="AG16" s="276"/>
      <c r="AH16" s="276"/>
      <c r="AI16" s="276"/>
      <c r="AJ16" s="276"/>
      <c r="AK16" s="276"/>
      <c r="AL16" s="276"/>
      <c r="AM16" s="276"/>
      <c r="AN16" s="276"/>
      <c r="AO16" s="642"/>
      <c r="AP16" s="275"/>
      <c r="AQ16" s="276"/>
      <c r="AR16" s="276"/>
      <c r="AS16" s="276"/>
      <c r="AT16" s="276"/>
      <c r="AU16" s="276"/>
      <c r="AV16" s="276"/>
      <c r="AW16" s="276"/>
      <c r="AX16" s="276"/>
      <c r="AY16" s="642"/>
      <c r="AZ16" s="275"/>
      <c r="BA16" s="276"/>
      <c r="BB16" s="276"/>
      <c r="BC16" s="276"/>
      <c r="BD16" s="276"/>
      <c r="BE16" s="276"/>
      <c r="BF16" s="276"/>
      <c r="BG16" s="276"/>
      <c r="BH16" s="276"/>
      <c r="BI16" s="642"/>
      <c r="BJ16" s="275"/>
      <c r="BK16" s="276"/>
      <c r="BL16" s="276"/>
      <c r="BM16" s="276"/>
      <c r="BN16" s="276"/>
      <c r="BO16" s="276"/>
      <c r="BP16" s="276"/>
      <c r="BQ16" s="276"/>
      <c r="BR16" s="276"/>
      <c r="BS16" s="642"/>
      <c r="BT16" s="275"/>
      <c r="BU16" s="276"/>
      <c r="BV16" s="276"/>
      <c r="BW16" s="276"/>
      <c r="BX16" s="276"/>
      <c r="BY16" s="276"/>
      <c r="BZ16" s="276"/>
      <c r="CA16" s="276"/>
      <c r="CB16" s="276"/>
      <c r="CC16" s="642"/>
      <c r="CD16" s="275"/>
      <c r="CE16" s="276"/>
      <c r="CF16" s="276"/>
      <c r="CG16" s="276"/>
      <c r="CH16" s="276"/>
      <c r="CI16" s="276"/>
      <c r="CJ16" s="276"/>
      <c r="CK16" s="276"/>
      <c r="CL16" s="276"/>
      <c r="CM16" s="642"/>
      <c r="CN16" s="275"/>
      <c r="CO16" s="276"/>
      <c r="CP16" s="276"/>
      <c r="CQ16" s="276"/>
      <c r="CR16" s="276"/>
      <c r="CS16" s="276"/>
      <c r="CT16" s="276"/>
      <c r="CU16" s="276"/>
      <c r="CV16" s="276"/>
      <c r="CW16" s="642"/>
      <c r="CX16" s="275"/>
      <c r="CY16" s="276"/>
      <c r="CZ16" s="276"/>
      <c r="DA16" s="276"/>
      <c r="DB16" s="276"/>
      <c r="DC16" s="276"/>
      <c r="DD16" s="276"/>
      <c r="DE16" s="276"/>
      <c r="DF16" s="276"/>
      <c r="DG16" s="642"/>
      <c r="DH16" s="275"/>
      <c r="DI16" s="276"/>
      <c r="DJ16" s="276"/>
      <c r="DK16" s="276"/>
      <c r="DL16" s="276"/>
      <c r="DM16" s="276"/>
      <c r="DN16" s="276"/>
      <c r="DO16" s="276"/>
      <c r="DP16" s="276"/>
      <c r="DQ16" s="642"/>
      <c r="DR16" s="275"/>
      <c r="DS16" s="276"/>
      <c r="DT16" s="276"/>
      <c r="DU16" s="276"/>
      <c r="DV16" s="276"/>
      <c r="DW16" s="276"/>
      <c r="DX16" s="276"/>
      <c r="DY16" s="276"/>
      <c r="DZ16" s="276"/>
      <c r="EA16" s="642"/>
      <c r="EB16" s="275"/>
      <c r="EC16" s="276"/>
      <c r="ED16" s="276"/>
      <c r="EE16" s="276"/>
      <c r="EF16" s="276"/>
      <c r="EG16" s="276"/>
      <c r="EH16" s="276"/>
      <c r="EI16" s="276"/>
      <c r="EJ16" s="276"/>
      <c r="EK16" s="642"/>
    </row>
    <row r="17" spans="1:141" ht="20.25">
      <c r="A17" s="359">
        <f>Summary!A17</f>
        <v>2</v>
      </c>
      <c r="B17" s="351">
        <f>Summary!B17</f>
        <v>0</v>
      </c>
      <c r="C17" s="351" t="str">
        <f>Summary!C17</f>
        <v>1.3.1</v>
      </c>
      <c r="D17" s="351">
        <f>Summary!D17</f>
        <v>0</v>
      </c>
      <c r="E17" s="352">
        <f>Summary!E17</f>
        <v>0</v>
      </c>
      <c r="F17" s="352" t="str">
        <f>Summary!F17</f>
        <v>Information Technology</v>
      </c>
      <c r="G17" s="373">
        <f>Summary!G17</f>
        <v>0</v>
      </c>
      <c r="H17" s="540">
        <f t="shared" ref="H17:H26" si="2">SUM(V17:AD17)</f>
        <v>0</v>
      </c>
      <c r="I17" s="541">
        <f t="shared" ref="I17:I26" si="3">SUM(AF17:AN17)</f>
        <v>0</v>
      </c>
      <c r="J17" s="541">
        <f t="shared" ref="J17:J26" si="4">SUM(AP17:AX17)</f>
        <v>0</v>
      </c>
      <c r="K17" s="541">
        <f t="shared" ref="K17:K26" si="5">SUM(AZ17:BH17)</f>
        <v>0</v>
      </c>
      <c r="L17" s="541">
        <f t="shared" ref="L17:L26" si="6">SUM(BJ17:BR17)</f>
        <v>0</v>
      </c>
      <c r="M17" s="541">
        <f t="shared" ref="M17:M26" si="7">SUM(BT17:CB17)</f>
        <v>0</v>
      </c>
      <c r="N17" s="541">
        <f t="shared" ref="N17:N26" si="8">SUM(CD17:CL17)</f>
        <v>0</v>
      </c>
      <c r="O17" s="541">
        <f t="shared" ref="O17:O26" si="9">SUM(CN17:CV17)</f>
        <v>0</v>
      </c>
      <c r="P17" s="541">
        <f t="shared" ref="P17:P26" si="10">SUM(CX17:DF17)</f>
        <v>0</v>
      </c>
      <c r="Q17" s="541">
        <f t="shared" ref="Q17:Q26" si="11">SUM(DH17:DP17)</f>
        <v>0</v>
      </c>
      <c r="R17" s="541">
        <f t="shared" ref="R17:R26" si="12">SUM(DR17:DZ17)</f>
        <v>0</v>
      </c>
      <c r="S17" s="541">
        <f t="shared" ref="S17:S26" si="13">SUM(EB17:EJ17)</f>
        <v>0</v>
      </c>
      <c r="T17" s="542">
        <f>SUM(H17:S17)</f>
        <v>0</v>
      </c>
      <c r="U17" s="531"/>
      <c r="V17" s="543"/>
      <c r="W17" s="544"/>
      <c r="X17" s="544"/>
      <c r="Y17" s="544"/>
      <c r="Z17" s="544"/>
      <c r="AA17" s="544"/>
      <c r="AB17" s="544"/>
      <c r="AC17" s="544"/>
      <c r="AD17" s="544"/>
      <c r="AE17" s="643"/>
      <c r="AF17" s="543"/>
      <c r="AG17" s="544"/>
      <c r="AH17" s="544"/>
      <c r="AI17" s="544"/>
      <c r="AJ17" s="544"/>
      <c r="AK17" s="544"/>
      <c r="AL17" s="544"/>
      <c r="AM17" s="544"/>
      <c r="AN17" s="544"/>
      <c r="AO17" s="643"/>
      <c r="AP17" s="543"/>
      <c r="AQ17" s="544"/>
      <c r="AR17" s="544"/>
      <c r="AS17" s="544"/>
      <c r="AT17" s="544"/>
      <c r="AU17" s="544"/>
      <c r="AV17" s="544"/>
      <c r="AW17" s="544"/>
      <c r="AX17" s="544"/>
      <c r="AY17" s="643"/>
      <c r="AZ17" s="543"/>
      <c r="BA17" s="544"/>
      <c r="BB17" s="544"/>
      <c r="BC17" s="544"/>
      <c r="BD17" s="544"/>
      <c r="BE17" s="544"/>
      <c r="BF17" s="544"/>
      <c r="BG17" s="544"/>
      <c r="BH17" s="544"/>
      <c r="BI17" s="643"/>
      <c r="BJ17" s="543"/>
      <c r="BK17" s="544"/>
      <c r="BL17" s="544"/>
      <c r="BM17" s="544"/>
      <c r="BN17" s="544"/>
      <c r="BO17" s="544"/>
      <c r="BP17" s="544"/>
      <c r="BQ17" s="544"/>
      <c r="BR17" s="544"/>
      <c r="BS17" s="643"/>
      <c r="BT17" s="543"/>
      <c r="BU17" s="544"/>
      <c r="BV17" s="544"/>
      <c r="BW17" s="544"/>
      <c r="BX17" s="544"/>
      <c r="BY17" s="544"/>
      <c r="BZ17" s="544"/>
      <c r="CA17" s="544"/>
      <c r="CB17" s="544"/>
      <c r="CC17" s="643"/>
      <c r="CD17" s="543"/>
      <c r="CE17" s="544"/>
      <c r="CF17" s="544"/>
      <c r="CG17" s="544"/>
      <c r="CH17" s="544"/>
      <c r="CI17" s="544"/>
      <c r="CJ17" s="544"/>
      <c r="CK17" s="544"/>
      <c r="CL17" s="544"/>
      <c r="CM17" s="643"/>
      <c r="CN17" s="543"/>
      <c r="CO17" s="544"/>
      <c r="CP17" s="544"/>
      <c r="CQ17" s="544"/>
      <c r="CR17" s="544"/>
      <c r="CS17" s="544"/>
      <c r="CT17" s="544"/>
      <c r="CU17" s="544"/>
      <c r="CV17" s="544"/>
      <c r="CW17" s="643"/>
      <c r="CX17" s="543"/>
      <c r="CY17" s="544"/>
      <c r="CZ17" s="544"/>
      <c r="DA17" s="544"/>
      <c r="DB17" s="544"/>
      <c r="DC17" s="544"/>
      <c r="DD17" s="544"/>
      <c r="DE17" s="544"/>
      <c r="DF17" s="544"/>
      <c r="DG17" s="643"/>
      <c r="DH17" s="543"/>
      <c r="DI17" s="544"/>
      <c r="DJ17" s="544"/>
      <c r="DK17" s="544"/>
      <c r="DL17" s="544"/>
      <c r="DM17" s="544"/>
      <c r="DN17" s="544"/>
      <c r="DO17" s="544"/>
      <c r="DP17" s="544"/>
      <c r="DQ17" s="643"/>
      <c r="DR17" s="543"/>
      <c r="DS17" s="544"/>
      <c r="DT17" s="544"/>
      <c r="DU17" s="544"/>
      <c r="DV17" s="544"/>
      <c r="DW17" s="544"/>
      <c r="DX17" s="544"/>
      <c r="DY17" s="544"/>
      <c r="DZ17" s="544"/>
      <c r="EA17" s="643"/>
      <c r="EB17" s="543"/>
      <c r="EC17" s="544"/>
      <c r="ED17" s="544"/>
      <c r="EE17" s="544"/>
      <c r="EF17" s="544"/>
      <c r="EG17" s="544"/>
      <c r="EH17" s="544"/>
      <c r="EI17" s="544"/>
      <c r="EJ17" s="544"/>
      <c r="EK17" s="643"/>
    </row>
    <row r="18" spans="1:141" ht="20.25">
      <c r="A18" s="359">
        <f>Summary!A18</f>
        <v>3</v>
      </c>
      <c r="B18" s="351">
        <f>Summary!B18</f>
        <v>0</v>
      </c>
      <c r="C18" s="351" t="str">
        <f>Summary!C18</f>
        <v>1.3.2</v>
      </c>
      <c r="D18" s="351">
        <f>Summary!D18</f>
        <v>0</v>
      </c>
      <c r="E18" s="352">
        <f>Summary!E18</f>
        <v>0</v>
      </c>
      <c r="F18" s="352" t="str">
        <f>Summary!F18</f>
        <v>Confidentiality, Security and Conflict of Interest</v>
      </c>
      <c r="G18" s="373" t="str">
        <f>Summary!G18</f>
        <v>Schedule Ref 19 to 22</v>
      </c>
      <c r="H18" s="540">
        <f t="shared" si="2"/>
        <v>0</v>
      </c>
      <c r="I18" s="541">
        <f t="shared" si="3"/>
        <v>0</v>
      </c>
      <c r="J18" s="541">
        <f t="shared" si="4"/>
        <v>0</v>
      </c>
      <c r="K18" s="541">
        <f t="shared" si="5"/>
        <v>0</v>
      </c>
      <c r="L18" s="541">
        <f t="shared" si="6"/>
        <v>0</v>
      </c>
      <c r="M18" s="541">
        <f t="shared" si="7"/>
        <v>0</v>
      </c>
      <c r="N18" s="541">
        <f t="shared" si="8"/>
        <v>0</v>
      </c>
      <c r="O18" s="541">
        <f t="shared" si="9"/>
        <v>0</v>
      </c>
      <c r="P18" s="541">
        <f t="shared" si="10"/>
        <v>0</v>
      </c>
      <c r="Q18" s="541">
        <f t="shared" si="11"/>
        <v>0</v>
      </c>
      <c r="R18" s="541">
        <f t="shared" si="12"/>
        <v>0</v>
      </c>
      <c r="S18" s="541">
        <f t="shared" si="13"/>
        <v>0</v>
      </c>
      <c r="T18" s="542">
        <f t="shared" ref="T18:T26" si="14">SUM(H18:S18)</f>
        <v>0</v>
      </c>
      <c r="U18" s="531"/>
      <c r="V18" s="543"/>
      <c r="W18" s="544"/>
      <c r="X18" s="544"/>
      <c r="Y18" s="544"/>
      <c r="Z18" s="544"/>
      <c r="AA18" s="544"/>
      <c r="AB18" s="544"/>
      <c r="AC18" s="544"/>
      <c r="AD18" s="544"/>
      <c r="AE18" s="644"/>
      <c r="AF18" s="543"/>
      <c r="AG18" s="544"/>
      <c r="AH18" s="544"/>
      <c r="AI18" s="544"/>
      <c r="AJ18" s="544"/>
      <c r="AK18" s="544"/>
      <c r="AL18" s="544"/>
      <c r="AM18" s="544"/>
      <c r="AN18" s="544"/>
      <c r="AO18" s="644"/>
      <c r="AP18" s="543"/>
      <c r="AQ18" s="544"/>
      <c r="AR18" s="544"/>
      <c r="AS18" s="544"/>
      <c r="AT18" s="544"/>
      <c r="AU18" s="544"/>
      <c r="AV18" s="544"/>
      <c r="AW18" s="544"/>
      <c r="AX18" s="544"/>
      <c r="AY18" s="644"/>
      <c r="AZ18" s="543"/>
      <c r="BA18" s="544"/>
      <c r="BB18" s="544"/>
      <c r="BC18" s="544"/>
      <c r="BD18" s="544"/>
      <c r="BE18" s="544"/>
      <c r="BF18" s="544"/>
      <c r="BG18" s="544"/>
      <c r="BH18" s="544"/>
      <c r="BI18" s="644"/>
      <c r="BJ18" s="543"/>
      <c r="BK18" s="544"/>
      <c r="BL18" s="544"/>
      <c r="BM18" s="544"/>
      <c r="BN18" s="544"/>
      <c r="BO18" s="544"/>
      <c r="BP18" s="544"/>
      <c r="BQ18" s="544"/>
      <c r="BR18" s="544"/>
      <c r="BS18" s="644"/>
      <c r="BT18" s="543"/>
      <c r="BU18" s="544"/>
      <c r="BV18" s="544"/>
      <c r="BW18" s="544"/>
      <c r="BX18" s="544"/>
      <c r="BY18" s="544"/>
      <c r="BZ18" s="544"/>
      <c r="CA18" s="544"/>
      <c r="CB18" s="544"/>
      <c r="CC18" s="644"/>
      <c r="CD18" s="543"/>
      <c r="CE18" s="544"/>
      <c r="CF18" s="544"/>
      <c r="CG18" s="544"/>
      <c r="CH18" s="544"/>
      <c r="CI18" s="544"/>
      <c r="CJ18" s="544"/>
      <c r="CK18" s="544"/>
      <c r="CL18" s="544"/>
      <c r="CM18" s="644"/>
      <c r="CN18" s="543"/>
      <c r="CO18" s="544"/>
      <c r="CP18" s="544"/>
      <c r="CQ18" s="544"/>
      <c r="CR18" s="544"/>
      <c r="CS18" s="544"/>
      <c r="CT18" s="544"/>
      <c r="CU18" s="544"/>
      <c r="CV18" s="544"/>
      <c r="CW18" s="644"/>
      <c r="CX18" s="543"/>
      <c r="CY18" s="544"/>
      <c r="CZ18" s="544"/>
      <c r="DA18" s="544"/>
      <c r="DB18" s="544"/>
      <c r="DC18" s="544"/>
      <c r="DD18" s="544"/>
      <c r="DE18" s="544"/>
      <c r="DF18" s="544"/>
      <c r="DG18" s="644"/>
      <c r="DH18" s="543"/>
      <c r="DI18" s="544"/>
      <c r="DJ18" s="544"/>
      <c r="DK18" s="544"/>
      <c r="DL18" s="544"/>
      <c r="DM18" s="544"/>
      <c r="DN18" s="544"/>
      <c r="DO18" s="544"/>
      <c r="DP18" s="544"/>
      <c r="DQ18" s="644"/>
      <c r="DR18" s="543"/>
      <c r="DS18" s="544"/>
      <c r="DT18" s="544"/>
      <c r="DU18" s="544"/>
      <c r="DV18" s="544"/>
      <c r="DW18" s="544"/>
      <c r="DX18" s="544"/>
      <c r="DY18" s="544"/>
      <c r="DZ18" s="544"/>
      <c r="EA18" s="644"/>
      <c r="EB18" s="543"/>
      <c r="EC18" s="544"/>
      <c r="ED18" s="544"/>
      <c r="EE18" s="544"/>
      <c r="EF18" s="544"/>
      <c r="EG18" s="544"/>
      <c r="EH18" s="544"/>
      <c r="EI18" s="544"/>
      <c r="EJ18" s="544"/>
      <c r="EK18" s="644"/>
    </row>
    <row r="19" spans="1:141" ht="24.75" customHeight="1">
      <c r="A19" s="359" t="str">
        <f>Summary!A19</f>
        <v>4 &amp; 12</v>
      </c>
      <c r="B19" s="351">
        <f>Summary!B19</f>
        <v>0</v>
      </c>
      <c r="C19" s="351" t="str">
        <f>Summary!C19</f>
        <v>1.3.3</v>
      </c>
      <c r="D19" s="196">
        <f>Summary!D19</f>
        <v>0</v>
      </c>
      <c r="E19" s="197">
        <f>Summary!E19</f>
        <v>0</v>
      </c>
      <c r="F19" s="352" t="str">
        <f>Summary!F19</f>
        <v>Commercial Management  and Contract Plan</v>
      </c>
      <c r="G19" s="373">
        <f>Summary!G19</f>
        <v>0</v>
      </c>
      <c r="H19" s="540">
        <f t="shared" si="2"/>
        <v>0</v>
      </c>
      <c r="I19" s="541">
        <f t="shared" si="3"/>
        <v>0</v>
      </c>
      <c r="J19" s="541">
        <f t="shared" si="4"/>
        <v>0</v>
      </c>
      <c r="K19" s="541">
        <f t="shared" si="5"/>
        <v>0</v>
      </c>
      <c r="L19" s="541">
        <f t="shared" si="6"/>
        <v>0</v>
      </c>
      <c r="M19" s="541">
        <f t="shared" si="7"/>
        <v>0</v>
      </c>
      <c r="N19" s="541">
        <f t="shared" si="8"/>
        <v>0</v>
      </c>
      <c r="O19" s="541">
        <f t="shared" si="9"/>
        <v>0</v>
      </c>
      <c r="P19" s="541">
        <f t="shared" si="10"/>
        <v>0</v>
      </c>
      <c r="Q19" s="541">
        <f t="shared" si="11"/>
        <v>0</v>
      </c>
      <c r="R19" s="541">
        <f t="shared" si="12"/>
        <v>0</v>
      </c>
      <c r="S19" s="541">
        <f t="shared" si="13"/>
        <v>0</v>
      </c>
      <c r="T19" s="542">
        <f t="shared" si="14"/>
        <v>0</v>
      </c>
      <c r="U19" s="531"/>
      <c r="V19" s="543"/>
      <c r="W19" s="544"/>
      <c r="X19" s="544"/>
      <c r="Y19" s="544"/>
      <c r="Z19" s="544"/>
      <c r="AA19" s="544"/>
      <c r="AB19" s="544"/>
      <c r="AC19" s="544"/>
      <c r="AD19" s="544"/>
      <c r="AE19" s="644"/>
      <c r="AF19" s="543"/>
      <c r="AG19" s="544"/>
      <c r="AH19" s="544"/>
      <c r="AI19" s="544"/>
      <c r="AJ19" s="544"/>
      <c r="AK19" s="544"/>
      <c r="AL19" s="544"/>
      <c r="AM19" s="544"/>
      <c r="AN19" s="544"/>
      <c r="AO19" s="644"/>
      <c r="AP19" s="543"/>
      <c r="AQ19" s="544"/>
      <c r="AR19" s="544"/>
      <c r="AS19" s="544"/>
      <c r="AT19" s="544"/>
      <c r="AU19" s="544"/>
      <c r="AV19" s="544"/>
      <c r="AW19" s="544"/>
      <c r="AX19" s="544"/>
      <c r="AY19" s="644"/>
      <c r="AZ19" s="543"/>
      <c r="BA19" s="544"/>
      <c r="BB19" s="544"/>
      <c r="BC19" s="544"/>
      <c r="BD19" s="544"/>
      <c r="BE19" s="544"/>
      <c r="BF19" s="544"/>
      <c r="BG19" s="544"/>
      <c r="BH19" s="544"/>
      <c r="BI19" s="644"/>
      <c r="BJ19" s="543"/>
      <c r="BK19" s="544"/>
      <c r="BL19" s="544"/>
      <c r="BM19" s="544"/>
      <c r="BN19" s="544"/>
      <c r="BO19" s="544"/>
      <c r="BP19" s="544"/>
      <c r="BQ19" s="544"/>
      <c r="BR19" s="544"/>
      <c r="BS19" s="644"/>
      <c r="BT19" s="543"/>
      <c r="BU19" s="544"/>
      <c r="BV19" s="544"/>
      <c r="BW19" s="544"/>
      <c r="BX19" s="544"/>
      <c r="BY19" s="544"/>
      <c r="BZ19" s="544"/>
      <c r="CA19" s="544"/>
      <c r="CB19" s="544"/>
      <c r="CC19" s="644"/>
      <c r="CD19" s="543"/>
      <c r="CE19" s="544"/>
      <c r="CF19" s="544"/>
      <c r="CG19" s="544"/>
      <c r="CH19" s="544"/>
      <c r="CI19" s="544"/>
      <c r="CJ19" s="544"/>
      <c r="CK19" s="544"/>
      <c r="CL19" s="544"/>
      <c r="CM19" s="644"/>
      <c r="CN19" s="543"/>
      <c r="CO19" s="544"/>
      <c r="CP19" s="544"/>
      <c r="CQ19" s="544"/>
      <c r="CR19" s="544"/>
      <c r="CS19" s="544"/>
      <c r="CT19" s="544"/>
      <c r="CU19" s="544"/>
      <c r="CV19" s="544"/>
      <c r="CW19" s="644"/>
      <c r="CX19" s="543"/>
      <c r="CY19" s="544"/>
      <c r="CZ19" s="544"/>
      <c r="DA19" s="544"/>
      <c r="DB19" s="544"/>
      <c r="DC19" s="544"/>
      <c r="DD19" s="544"/>
      <c r="DE19" s="544"/>
      <c r="DF19" s="544"/>
      <c r="DG19" s="644"/>
      <c r="DH19" s="543"/>
      <c r="DI19" s="544"/>
      <c r="DJ19" s="544"/>
      <c r="DK19" s="544"/>
      <c r="DL19" s="544"/>
      <c r="DM19" s="544"/>
      <c r="DN19" s="544"/>
      <c r="DO19" s="544"/>
      <c r="DP19" s="544"/>
      <c r="DQ19" s="644"/>
      <c r="DR19" s="543"/>
      <c r="DS19" s="544"/>
      <c r="DT19" s="544"/>
      <c r="DU19" s="544"/>
      <c r="DV19" s="544"/>
      <c r="DW19" s="544"/>
      <c r="DX19" s="544"/>
      <c r="DY19" s="544"/>
      <c r="DZ19" s="544"/>
      <c r="EA19" s="644"/>
      <c r="EB19" s="543"/>
      <c r="EC19" s="544"/>
      <c r="ED19" s="544"/>
      <c r="EE19" s="544"/>
      <c r="EF19" s="544"/>
      <c r="EG19" s="544"/>
      <c r="EH19" s="544"/>
      <c r="EI19" s="544"/>
      <c r="EJ19" s="544"/>
      <c r="EK19" s="644"/>
    </row>
    <row r="20" spans="1:141" ht="20.25">
      <c r="A20" s="359" t="str">
        <f>Summary!A20</f>
        <v>5 &amp; 11</v>
      </c>
      <c r="B20" s="353">
        <f>Summary!B20</f>
        <v>0</v>
      </c>
      <c r="C20" s="351" t="str">
        <f>Summary!C20</f>
        <v>1.3.4</v>
      </c>
      <c r="D20" s="351">
        <f>Summary!D20</f>
        <v>0</v>
      </c>
      <c r="E20" s="355">
        <f>Summary!E20</f>
        <v>0</v>
      </c>
      <c r="F20" s="352" t="str">
        <f>Summary!F20</f>
        <v>Risk Management and Business Continuity</v>
      </c>
      <c r="G20" s="373" t="str">
        <f>Summary!G20</f>
        <v>Schedule Ref 4</v>
      </c>
      <c r="H20" s="540">
        <f t="shared" si="2"/>
        <v>0</v>
      </c>
      <c r="I20" s="541">
        <f t="shared" si="3"/>
        <v>0</v>
      </c>
      <c r="J20" s="541">
        <f t="shared" si="4"/>
        <v>0</v>
      </c>
      <c r="K20" s="541">
        <f t="shared" si="5"/>
        <v>0</v>
      </c>
      <c r="L20" s="541">
        <f t="shared" si="6"/>
        <v>0</v>
      </c>
      <c r="M20" s="541">
        <f t="shared" si="7"/>
        <v>0</v>
      </c>
      <c r="N20" s="541">
        <f t="shared" si="8"/>
        <v>0</v>
      </c>
      <c r="O20" s="541">
        <f t="shared" si="9"/>
        <v>0</v>
      </c>
      <c r="P20" s="541">
        <f t="shared" si="10"/>
        <v>0</v>
      </c>
      <c r="Q20" s="541">
        <f t="shared" si="11"/>
        <v>0</v>
      </c>
      <c r="R20" s="541">
        <f t="shared" si="12"/>
        <v>0</v>
      </c>
      <c r="S20" s="541">
        <f t="shared" si="13"/>
        <v>0</v>
      </c>
      <c r="T20" s="542">
        <f t="shared" si="14"/>
        <v>0</v>
      </c>
      <c r="U20" s="531"/>
      <c r="V20" s="543"/>
      <c r="W20" s="544"/>
      <c r="X20" s="544"/>
      <c r="Y20" s="544"/>
      <c r="Z20" s="544"/>
      <c r="AA20" s="544"/>
      <c r="AB20" s="544"/>
      <c r="AC20" s="544"/>
      <c r="AD20" s="544"/>
      <c r="AE20" s="644"/>
      <c r="AF20" s="543"/>
      <c r="AG20" s="544"/>
      <c r="AH20" s="544"/>
      <c r="AI20" s="544"/>
      <c r="AJ20" s="544"/>
      <c r="AK20" s="544"/>
      <c r="AL20" s="544"/>
      <c r="AM20" s="544"/>
      <c r="AN20" s="544"/>
      <c r="AO20" s="644"/>
      <c r="AP20" s="543"/>
      <c r="AQ20" s="544"/>
      <c r="AR20" s="544"/>
      <c r="AS20" s="544"/>
      <c r="AT20" s="544"/>
      <c r="AU20" s="544"/>
      <c r="AV20" s="544"/>
      <c r="AW20" s="544"/>
      <c r="AX20" s="544"/>
      <c r="AY20" s="644"/>
      <c r="AZ20" s="543"/>
      <c r="BA20" s="544"/>
      <c r="BB20" s="544"/>
      <c r="BC20" s="544"/>
      <c r="BD20" s="544"/>
      <c r="BE20" s="544"/>
      <c r="BF20" s="544"/>
      <c r="BG20" s="544"/>
      <c r="BH20" s="544"/>
      <c r="BI20" s="644"/>
      <c r="BJ20" s="543"/>
      <c r="BK20" s="544"/>
      <c r="BL20" s="544"/>
      <c r="BM20" s="544"/>
      <c r="BN20" s="544"/>
      <c r="BO20" s="544"/>
      <c r="BP20" s="544"/>
      <c r="BQ20" s="544"/>
      <c r="BR20" s="544"/>
      <c r="BS20" s="644"/>
      <c r="BT20" s="543"/>
      <c r="BU20" s="544"/>
      <c r="BV20" s="544"/>
      <c r="BW20" s="544"/>
      <c r="BX20" s="544"/>
      <c r="BY20" s="544"/>
      <c r="BZ20" s="544"/>
      <c r="CA20" s="544"/>
      <c r="CB20" s="544"/>
      <c r="CC20" s="644"/>
      <c r="CD20" s="543"/>
      <c r="CE20" s="544"/>
      <c r="CF20" s="544"/>
      <c r="CG20" s="544"/>
      <c r="CH20" s="544"/>
      <c r="CI20" s="544"/>
      <c r="CJ20" s="544"/>
      <c r="CK20" s="544"/>
      <c r="CL20" s="544"/>
      <c r="CM20" s="644"/>
      <c r="CN20" s="543"/>
      <c r="CO20" s="544"/>
      <c r="CP20" s="544"/>
      <c r="CQ20" s="544"/>
      <c r="CR20" s="544"/>
      <c r="CS20" s="544"/>
      <c r="CT20" s="544"/>
      <c r="CU20" s="544"/>
      <c r="CV20" s="544"/>
      <c r="CW20" s="644"/>
      <c r="CX20" s="543"/>
      <c r="CY20" s="544"/>
      <c r="CZ20" s="544"/>
      <c r="DA20" s="544"/>
      <c r="DB20" s="544"/>
      <c r="DC20" s="544"/>
      <c r="DD20" s="544"/>
      <c r="DE20" s="544"/>
      <c r="DF20" s="544"/>
      <c r="DG20" s="644"/>
      <c r="DH20" s="543"/>
      <c r="DI20" s="544"/>
      <c r="DJ20" s="544"/>
      <c r="DK20" s="544"/>
      <c r="DL20" s="544"/>
      <c r="DM20" s="544"/>
      <c r="DN20" s="544"/>
      <c r="DO20" s="544"/>
      <c r="DP20" s="544"/>
      <c r="DQ20" s="644"/>
      <c r="DR20" s="543"/>
      <c r="DS20" s="544"/>
      <c r="DT20" s="544"/>
      <c r="DU20" s="544"/>
      <c r="DV20" s="544"/>
      <c r="DW20" s="544"/>
      <c r="DX20" s="544"/>
      <c r="DY20" s="544"/>
      <c r="DZ20" s="544"/>
      <c r="EA20" s="644"/>
      <c r="EB20" s="543"/>
      <c r="EC20" s="544"/>
      <c r="ED20" s="544"/>
      <c r="EE20" s="544"/>
      <c r="EF20" s="544"/>
      <c r="EG20" s="544"/>
      <c r="EH20" s="544"/>
      <c r="EI20" s="544"/>
      <c r="EJ20" s="544"/>
      <c r="EK20" s="644"/>
    </row>
    <row r="21" spans="1:141" ht="20.25">
      <c r="A21" s="359">
        <f>Summary!A21</f>
        <v>6</v>
      </c>
      <c r="B21" s="353">
        <f>Summary!B21</f>
        <v>0</v>
      </c>
      <c r="C21" s="351" t="str">
        <f>Summary!C21</f>
        <v>1.3.5</v>
      </c>
      <c r="D21" s="351">
        <f>Summary!D21</f>
        <v>0</v>
      </c>
      <c r="E21" s="355">
        <f>Summary!E21</f>
        <v>0</v>
      </c>
      <c r="F21" s="352" t="str">
        <f>Summary!F21</f>
        <v>Community</v>
      </c>
      <c r="G21" s="373">
        <f>Summary!G21</f>
        <v>0</v>
      </c>
      <c r="H21" s="540">
        <f t="shared" si="2"/>
        <v>0</v>
      </c>
      <c r="I21" s="541">
        <f t="shared" si="3"/>
        <v>0</v>
      </c>
      <c r="J21" s="541">
        <f t="shared" si="4"/>
        <v>0</v>
      </c>
      <c r="K21" s="541">
        <f t="shared" si="5"/>
        <v>0</v>
      </c>
      <c r="L21" s="541">
        <f t="shared" si="6"/>
        <v>0</v>
      </c>
      <c r="M21" s="541">
        <f t="shared" si="7"/>
        <v>0</v>
      </c>
      <c r="N21" s="541">
        <f t="shared" si="8"/>
        <v>0</v>
      </c>
      <c r="O21" s="541">
        <f t="shared" si="9"/>
        <v>0</v>
      </c>
      <c r="P21" s="541">
        <f t="shared" si="10"/>
        <v>0</v>
      </c>
      <c r="Q21" s="541">
        <f t="shared" si="11"/>
        <v>0</v>
      </c>
      <c r="R21" s="541">
        <f t="shared" si="12"/>
        <v>0</v>
      </c>
      <c r="S21" s="541">
        <f t="shared" si="13"/>
        <v>0</v>
      </c>
      <c r="T21" s="542">
        <f t="shared" si="14"/>
        <v>0</v>
      </c>
      <c r="U21" s="531"/>
      <c r="V21" s="543"/>
      <c r="W21" s="544"/>
      <c r="X21" s="544"/>
      <c r="Y21" s="544"/>
      <c r="Z21" s="544"/>
      <c r="AA21" s="544"/>
      <c r="AB21" s="544"/>
      <c r="AC21" s="544"/>
      <c r="AD21" s="544"/>
      <c r="AE21" s="644"/>
      <c r="AF21" s="543"/>
      <c r="AG21" s="544"/>
      <c r="AH21" s="544"/>
      <c r="AI21" s="544"/>
      <c r="AJ21" s="544"/>
      <c r="AK21" s="544"/>
      <c r="AL21" s="544"/>
      <c r="AM21" s="544"/>
      <c r="AN21" s="544"/>
      <c r="AO21" s="644"/>
      <c r="AP21" s="543"/>
      <c r="AQ21" s="544"/>
      <c r="AR21" s="544"/>
      <c r="AS21" s="544"/>
      <c r="AT21" s="544"/>
      <c r="AU21" s="544"/>
      <c r="AV21" s="544"/>
      <c r="AW21" s="544"/>
      <c r="AX21" s="544"/>
      <c r="AY21" s="644"/>
      <c r="AZ21" s="543"/>
      <c r="BA21" s="544"/>
      <c r="BB21" s="544"/>
      <c r="BC21" s="544"/>
      <c r="BD21" s="544"/>
      <c r="BE21" s="544"/>
      <c r="BF21" s="544"/>
      <c r="BG21" s="544"/>
      <c r="BH21" s="544"/>
      <c r="BI21" s="644"/>
      <c r="BJ21" s="543"/>
      <c r="BK21" s="544"/>
      <c r="BL21" s="544"/>
      <c r="BM21" s="544"/>
      <c r="BN21" s="544"/>
      <c r="BO21" s="544"/>
      <c r="BP21" s="544"/>
      <c r="BQ21" s="544"/>
      <c r="BR21" s="544"/>
      <c r="BS21" s="644"/>
      <c r="BT21" s="543"/>
      <c r="BU21" s="544"/>
      <c r="BV21" s="544"/>
      <c r="BW21" s="544"/>
      <c r="BX21" s="544"/>
      <c r="BY21" s="544"/>
      <c r="BZ21" s="544"/>
      <c r="CA21" s="544"/>
      <c r="CB21" s="544"/>
      <c r="CC21" s="644"/>
      <c r="CD21" s="543"/>
      <c r="CE21" s="544"/>
      <c r="CF21" s="544"/>
      <c r="CG21" s="544"/>
      <c r="CH21" s="544"/>
      <c r="CI21" s="544"/>
      <c r="CJ21" s="544"/>
      <c r="CK21" s="544"/>
      <c r="CL21" s="544"/>
      <c r="CM21" s="644"/>
      <c r="CN21" s="543"/>
      <c r="CO21" s="544"/>
      <c r="CP21" s="544"/>
      <c r="CQ21" s="544"/>
      <c r="CR21" s="544"/>
      <c r="CS21" s="544"/>
      <c r="CT21" s="544"/>
      <c r="CU21" s="544"/>
      <c r="CV21" s="544"/>
      <c r="CW21" s="644"/>
      <c r="CX21" s="543"/>
      <c r="CY21" s="544"/>
      <c r="CZ21" s="544"/>
      <c r="DA21" s="544"/>
      <c r="DB21" s="544"/>
      <c r="DC21" s="544"/>
      <c r="DD21" s="544"/>
      <c r="DE21" s="544"/>
      <c r="DF21" s="544"/>
      <c r="DG21" s="644"/>
      <c r="DH21" s="543"/>
      <c r="DI21" s="544"/>
      <c r="DJ21" s="544"/>
      <c r="DK21" s="544"/>
      <c r="DL21" s="544"/>
      <c r="DM21" s="544"/>
      <c r="DN21" s="544"/>
      <c r="DO21" s="544"/>
      <c r="DP21" s="544"/>
      <c r="DQ21" s="644"/>
      <c r="DR21" s="543"/>
      <c r="DS21" s="544"/>
      <c r="DT21" s="544"/>
      <c r="DU21" s="544"/>
      <c r="DV21" s="544"/>
      <c r="DW21" s="544"/>
      <c r="DX21" s="544"/>
      <c r="DY21" s="544"/>
      <c r="DZ21" s="544"/>
      <c r="EA21" s="644"/>
      <c r="EB21" s="543"/>
      <c r="EC21" s="544"/>
      <c r="ED21" s="544"/>
      <c r="EE21" s="544"/>
      <c r="EF21" s="544"/>
      <c r="EG21" s="544"/>
      <c r="EH21" s="544"/>
      <c r="EI21" s="544"/>
      <c r="EJ21" s="544"/>
      <c r="EK21" s="644"/>
    </row>
    <row r="22" spans="1:141" ht="20.25">
      <c r="A22" s="359" t="str">
        <f>Summary!A22</f>
        <v>7 &amp; 23</v>
      </c>
      <c r="B22" s="353">
        <f>Summary!B22</f>
        <v>0</v>
      </c>
      <c r="C22" s="351" t="str">
        <f>Summary!C22</f>
        <v>1.3.6</v>
      </c>
      <c r="D22" s="351">
        <f>Summary!D22</f>
        <v>0</v>
      </c>
      <c r="E22" s="355">
        <f>Summary!E22</f>
        <v>0</v>
      </c>
      <c r="F22" s="355" t="str">
        <f>Summary!F22</f>
        <v>Customer and Stakeholder Liaison</v>
      </c>
      <c r="G22" s="373" t="str">
        <f>Summary!G22</f>
        <v>Schedule Ref 5 &amp; 6</v>
      </c>
      <c r="H22" s="540">
        <f t="shared" si="2"/>
        <v>0</v>
      </c>
      <c r="I22" s="541">
        <f t="shared" si="3"/>
        <v>0</v>
      </c>
      <c r="J22" s="541">
        <f t="shared" si="4"/>
        <v>0</v>
      </c>
      <c r="K22" s="541">
        <f t="shared" si="5"/>
        <v>0</v>
      </c>
      <c r="L22" s="541">
        <f t="shared" si="6"/>
        <v>0</v>
      </c>
      <c r="M22" s="541">
        <f t="shared" si="7"/>
        <v>0</v>
      </c>
      <c r="N22" s="541">
        <f t="shared" si="8"/>
        <v>0</v>
      </c>
      <c r="O22" s="541">
        <f t="shared" si="9"/>
        <v>0</v>
      </c>
      <c r="P22" s="541">
        <f t="shared" si="10"/>
        <v>0</v>
      </c>
      <c r="Q22" s="541">
        <f t="shared" si="11"/>
        <v>0</v>
      </c>
      <c r="R22" s="541">
        <f t="shared" si="12"/>
        <v>0</v>
      </c>
      <c r="S22" s="541">
        <f t="shared" si="13"/>
        <v>0</v>
      </c>
      <c r="T22" s="542">
        <f t="shared" si="14"/>
        <v>0</v>
      </c>
      <c r="U22" s="531"/>
      <c r="V22" s="543"/>
      <c r="W22" s="544"/>
      <c r="X22" s="544"/>
      <c r="Y22" s="544"/>
      <c r="Z22" s="544"/>
      <c r="AA22" s="544"/>
      <c r="AB22" s="544"/>
      <c r="AC22" s="544"/>
      <c r="AD22" s="544"/>
      <c r="AE22" s="644"/>
      <c r="AF22" s="543"/>
      <c r="AG22" s="544"/>
      <c r="AH22" s="544"/>
      <c r="AI22" s="544"/>
      <c r="AJ22" s="544"/>
      <c r="AK22" s="544"/>
      <c r="AL22" s="544"/>
      <c r="AM22" s="544"/>
      <c r="AN22" s="544"/>
      <c r="AO22" s="644"/>
      <c r="AP22" s="543"/>
      <c r="AQ22" s="544"/>
      <c r="AR22" s="544"/>
      <c r="AS22" s="544"/>
      <c r="AT22" s="544"/>
      <c r="AU22" s="544"/>
      <c r="AV22" s="544"/>
      <c r="AW22" s="544"/>
      <c r="AX22" s="544"/>
      <c r="AY22" s="644"/>
      <c r="AZ22" s="543"/>
      <c r="BA22" s="544"/>
      <c r="BB22" s="544"/>
      <c r="BC22" s="544"/>
      <c r="BD22" s="544"/>
      <c r="BE22" s="544"/>
      <c r="BF22" s="544"/>
      <c r="BG22" s="544"/>
      <c r="BH22" s="544"/>
      <c r="BI22" s="644"/>
      <c r="BJ22" s="543"/>
      <c r="BK22" s="544"/>
      <c r="BL22" s="544"/>
      <c r="BM22" s="544"/>
      <c r="BN22" s="544"/>
      <c r="BO22" s="544"/>
      <c r="BP22" s="544"/>
      <c r="BQ22" s="544"/>
      <c r="BR22" s="544"/>
      <c r="BS22" s="644"/>
      <c r="BT22" s="543"/>
      <c r="BU22" s="544"/>
      <c r="BV22" s="544"/>
      <c r="BW22" s="544"/>
      <c r="BX22" s="544"/>
      <c r="BY22" s="544"/>
      <c r="BZ22" s="544"/>
      <c r="CA22" s="544"/>
      <c r="CB22" s="544"/>
      <c r="CC22" s="644"/>
      <c r="CD22" s="543"/>
      <c r="CE22" s="544"/>
      <c r="CF22" s="544"/>
      <c r="CG22" s="544"/>
      <c r="CH22" s="544"/>
      <c r="CI22" s="544"/>
      <c r="CJ22" s="544"/>
      <c r="CK22" s="544"/>
      <c r="CL22" s="544"/>
      <c r="CM22" s="644"/>
      <c r="CN22" s="543"/>
      <c r="CO22" s="544"/>
      <c r="CP22" s="544"/>
      <c r="CQ22" s="544"/>
      <c r="CR22" s="544"/>
      <c r="CS22" s="544"/>
      <c r="CT22" s="544"/>
      <c r="CU22" s="544"/>
      <c r="CV22" s="544"/>
      <c r="CW22" s="644"/>
      <c r="CX22" s="543"/>
      <c r="CY22" s="544"/>
      <c r="CZ22" s="544"/>
      <c r="DA22" s="544"/>
      <c r="DB22" s="544"/>
      <c r="DC22" s="544"/>
      <c r="DD22" s="544"/>
      <c r="DE22" s="544"/>
      <c r="DF22" s="544"/>
      <c r="DG22" s="644"/>
      <c r="DH22" s="543"/>
      <c r="DI22" s="544"/>
      <c r="DJ22" s="544"/>
      <c r="DK22" s="544"/>
      <c r="DL22" s="544"/>
      <c r="DM22" s="544"/>
      <c r="DN22" s="544"/>
      <c r="DO22" s="544"/>
      <c r="DP22" s="544"/>
      <c r="DQ22" s="644"/>
      <c r="DR22" s="543"/>
      <c r="DS22" s="544"/>
      <c r="DT22" s="544"/>
      <c r="DU22" s="544"/>
      <c r="DV22" s="544"/>
      <c r="DW22" s="544"/>
      <c r="DX22" s="544"/>
      <c r="DY22" s="544"/>
      <c r="DZ22" s="544"/>
      <c r="EA22" s="644"/>
      <c r="EB22" s="543"/>
      <c r="EC22" s="544"/>
      <c r="ED22" s="544"/>
      <c r="EE22" s="544"/>
      <c r="EF22" s="544"/>
      <c r="EG22" s="544"/>
      <c r="EH22" s="544"/>
      <c r="EI22" s="544"/>
      <c r="EJ22" s="544"/>
      <c r="EK22" s="644"/>
    </row>
    <row r="23" spans="1:141" s="614" customFormat="1" ht="20.25">
      <c r="A23" s="611">
        <f>Summary!A23</f>
        <v>8</v>
      </c>
      <c r="B23" s="612">
        <f>Summary!B23</f>
        <v>0</v>
      </c>
      <c r="C23" s="383" t="str">
        <f>Summary!C23</f>
        <v>1.3.7</v>
      </c>
      <c r="D23" s="383">
        <f>Summary!D23</f>
        <v>0</v>
      </c>
      <c r="E23" s="381">
        <f>Summary!E23</f>
        <v>0</v>
      </c>
      <c r="F23" s="363" t="str">
        <f>Summary!F23</f>
        <v xml:space="preserve">Health and Safety </v>
      </c>
      <c r="G23" s="493" t="str">
        <f>Summary!G23</f>
        <v>Schedule Ref 23, 24 &amp; 48</v>
      </c>
      <c r="H23" s="553">
        <f t="shared" si="2"/>
        <v>0</v>
      </c>
      <c r="I23" s="554">
        <f t="shared" si="3"/>
        <v>0</v>
      </c>
      <c r="J23" s="554">
        <f t="shared" si="4"/>
        <v>0</v>
      </c>
      <c r="K23" s="554">
        <f t="shared" si="5"/>
        <v>0</v>
      </c>
      <c r="L23" s="554">
        <f t="shared" si="6"/>
        <v>0</v>
      </c>
      <c r="M23" s="554">
        <f t="shared" si="7"/>
        <v>0</v>
      </c>
      <c r="N23" s="554">
        <f t="shared" si="8"/>
        <v>0</v>
      </c>
      <c r="O23" s="554">
        <f t="shared" si="9"/>
        <v>0</v>
      </c>
      <c r="P23" s="554">
        <f t="shared" si="10"/>
        <v>0</v>
      </c>
      <c r="Q23" s="541">
        <f t="shared" si="11"/>
        <v>0</v>
      </c>
      <c r="R23" s="541">
        <f t="shared" si="12"/>
        <v>0</v>
      </c>
      <c r="S23" s="541">
        <f t="shared" si="13"/>
        <v>0</v>
      </c>
      <c r="T23" s="542">
        <f t="shared" si="14"/>
        <v>0</v>
      </c>
      <c r="U23" s="613"/>
      <c r="V23" s="543"/>
      <c r="W23" s="544"/>
      <c r="X23" s="544"/>
      <c r="Y23" s="544"/>
      <c r="Z23" s="544"/>
      <c r="AA23" s="544"/>
      <c r="AB23" s="544"/>
      <c r="AC23" s="544"/>
      <c r="AD23" s="544"/>
      <c r="AE23" s="645"/>
      <c r="AF23" s="543"/>
      <c r="AG23" s="544"/>
      <c r="AH23" s="544"/>
      <c r="AI23" s="544"/>
      <c r="AJ23" s="544"/>
      <c r="AK23" s="544"/>
      <c r="AL23" s="544"/>
      <c r="AM23" s="544"/>
      <c r="AN23" s="544"/>
      <c r="AO23" s="645"/>
      <c r="AP23" s="543"/>
      <c r="AQ23" s="544"/>
      <c r="AR23" s="544"/>
      <c r="AS23" s="544"/>
      <c r="AT23" s="544"/>
      <c r="AU23" s="544"/>
      <c r="AV23" s="544"/>
      <c r="AW23" s="544"/>
      <c r="AX23" s="544"/>
      <c r="AY23" s="645"/>
      <c r="AZ23" s="543"/>
      <c r="BA23" s="544"/>
      <c r="BB23" s="544"/>
      <c r="BC23" s="544"/>
      <c r="BD23" s="544"/>
      <c r="BE23" s="544"/>
      <c r="BF23" s="544"/>
      <c r="BG23" s="544"/>
      <c r="BH23" s="544"/>
      <c r="BI23" s="645"/>
      <c r="BJ23" s="543"/>
      <c r="BK23" s="544"/>
      <c r="BL23" s="544"/>
      <c r="BM23" s="544"/>
      <c r="BN23" s="544"/>
      <c r="BO23" s="544"/>
      <c r="BP23" s="544"/>
      <c r="BQ23" s="544"/>
      <c r="BR23" s="544"/>
      <c r="BS23" s="645"/>
      <c r="BT23" s="543"/>
      <c r="BU23" s="544"/>
      <c r="BV23" s="544"/>
      <c r="BW23" s="544"/>
      <c r="BX23" s="544"/>
      <c r="BY23" s="544"/>
      <c r="BZ23" s="544"/>
      <c r="CA23" s="544"/>
      <c r="CB23" s="544"/>
      <c r="CC23" s="645"/>
      <c r="CD23" s="543"/>
      <c r="CE23" s="544"/>
      <c r="CF23" s="544"/>
      <c r="CG23" s="544"/>
      <c r="CH23" s="544"/>
      <c r="CI23" s="544"/>
      <c r="CJ23" s="544"/>
      <c r="CK23" s="544"/>
      <c r="CL23" s="544"/>
      <c r="CM23" s="645"/>
      <c r="CN23" s="543"/>
      <c r="CO23" s="544"/>
      <c r="CP23" s="544"/>
      <c r="CQ23" s="544"/>
      <c r="CR23" s="544"/>
      <c r="CS23" s="544"/>
      <c r="CT23" s="544"/>
      <c r="CU23" s="544"/>
      <c r="CV23" s="544"/>
      <c r="CW23" s="645"/>
      <c r="CX23" s="543"/>
      <c r="CY23" s="544"/>
      <c r="CZ23" s="544"/>
      <c r="DA23" s="544"/>
      <c r="DB23" s="544"/>
      <c r="DC23" s="544"/>
      <c r="DD23" s="544"/>
      <c r="DE23" s="544"/>
      <c r="DF23" s="544"/>
      <c r="DG23" s="645"/>
      <c r="DH23" s="543"/>
      <c r="DI23" s="544"/>
      <c r="DJ23" s="544"/>
      <c r="DK23" s="544"/>
      <c r="DL23" s="544"/>
      <c r="DM23" s="544"/>
      <c r="DN23" s="544"/>
      <c r="DO23" s="544"/>
      <c r="DP23" s="544"/>
      <c r="DQ23" s="645"/>
      <c r="DR23" s="543"/>
      <c r="DS23" s="544"/>
      <c r="DT23" s="544"/>
      <c r="DU23" s="544"/>
      <c r="DV23" s="544"/>
      <c r="DW23" s="544"/>
      <c r="DX23" s="544"/>
      <c r="DY23" s="544"/>
      <c r="DZ23" s="544"/>
      <c r="EA23" s="645"/>
      <c r="EB23" s="543"/>
      <c r="EC23" s="544"/>
      <c r="ED23" s="544"/>
      <c r="EE23" s="544"/>
      <c r="EF23" s="544"/>
      <c r="EG23" s="544"/>
      <c r="EH23" s="544"/>
      <c r="EI23" s="544"/>
      <c r="EJ23" s="544"/>
      <c r="EK23" s="645"/>
    </row>
    <row r="24" spans="1:141" ht="20.25">
      <c r="A24" s="359">
        <f>Summary!A24</f>
        <v>10</v>
      </c>
      <c r="B24" s="353">
        <f>Summary!B24</f>
        <v>0</v>
      </c>
      <c r="C24" s="351" t="str">
        <f>Summary!C24</f>
        <v>1.3.8</v>
      </c>
      <c r="D24" s="351">
        <f>Summary!D24</f>
        <v>0</v>
      </c>
      <c r="E24" s="355">
        <f>Summary!E24</f>
        <v>0</v>
      </c>
      <c r="F24" s="355" t="str">
        <f>Summary!F24</f>
        <v>Managing Network Occupancy</v>
      </c>
      <c r="G24" s="373">
        <f>Summary!G24</f>
        <v>0</v>
      </c>
      <c r="H24" s="540">
        <f t="shared" si="2"/>
        <v>0</v>
      </c>
      <c r="I24" s="541">
        <f t="shared" si="3"/>
        <v>0</v>
      </c>
      <c r="J24" s="541">
        <f t="shared" si="4"/>
        <v>0</v>
      </c>
      <c r="K24" s="541">
        <f t="shared" si="5"/>
        <v>0</v>
      </c>
      <c r="L24" s="541">
        <f t="shared" si="6"/>
        <v>0</v>
      </c>
      <c r="M24" s="541">
        <f t="shared" si="7"/>
        <v>0</v>
      </c>
      <c r="N24" s="541">
        <f t="shared" si="8"/>
        <v>0</v>
      </c>
      <c r="O24" s="541">
        <f t="shared" si="9"/>
        <v>0</v>
      </c>
      <c r="P24" s="541">
        <f t="shared" si="10"/>
        <v>0</v>
      </c>
      <c r="Q24" s="541">
        <f t="shared" si="11"/>
        <v>0</v>
      </c>
      <c r="R24" s="541">
        <f t="shared" si="12"/>
        <v>0</v>
      </c>
      <c r="S24" s="541">
        <f t="shared" si="13"/>
        <v>0</v>
      </c>
      <c r="T24" s="542">
        <f t="shared" si="14"/>
        <v>0</v>
      </c>
      <c r="U24" s="531"/>
      <c r="V24" s="543"/>
      <c r="W24" s="544"/>
      <c r="X24" s="544"/>
      <c r="Y24" s="544"/>
      <c r="Z24" s="544"/>
      <c r="AA24" s="544"/>
      <c r="AB24" s="544"/>
      <c r="AC24" s="544"/>
      <c r="AD24" s="544"/>
      <c r="AE24" s="644"/>
      <c r="AF24" s="543"/>
      <c r="AG24" s="544"/>
      <c r="AH24" s="544"/>
      <c r="AI24" s="544"/>
      <c r="AJ24" s="544"/>
      <c r="AK24" s="544"/>
      <c r="AL24" s="544"/>
      <c r="AM24" s="544"/>
      <c r="AN24" s="544"/>
      <c r="AO24" s="644"/>
      <c r="AP24" s="543"/>
      <c r="AQ24" s="544"/>
      <c r="AR24" s="544"/>
      <c r="AS24" s="544"/>
      <c r="AT24" s="544"/>
      <c r="AU24" s="544"/>
      <c r="AV24" s="544"/>
      <c r="AW24" s="544"/>
      <c r="AX24" s="544"/>
      <c r="AY24" s="644"/>
      <c r="AZ24" s="543"/>
      <c r="BA24" s="544"/>
      <c r="BB24" s="544"/>
      <c r="BC24" s="544"/>
      <c r="BD24" s="544"/>
      <c r="BE24" s="544"/>
      <c r="BF24" s="544"/>
      <c r="BG24" s="544"/>
      <c r="BH24" s="544"/>
      <c r="BI24" s="644"/>
      <c r="BJ24" s="543"/>
      <c r="BK24" s="544"/>
      <c r="BL24" s="544"/>
      <c r="BM24" s="544"/>
      <c r="BN24" s="544"/>
      <c r="BO24" s="544"/>
      <c r="BP24" s="544"/>
      <c r="BQ24" s="544"/>
      <c r="BR24" s="544"/>
      <c r="BS24" s="644"/>
      <c r="BT24" s="543"/>
      <c r="BU24" s="544"/>
      <c r="BV24" s="544"/>
      <c r="BW24" s="544"/>
      <c r="BX24" s="544"/>
      <c r="BY24" s="544"/>
      <c r="BZ24" s="544"/>
      <c r="CA24" s="544"/>
      <c r="CB24" s="544"/>
      <c r="CC24" s="644"/>
      <c r="CD24" s="543"/>
      <c r="CE24" s="544"/>
      <c r="CF24" s="544"/>
      <c r="CG24" s="544"/>
      <c r="CH24" s="544"/>
      <c r="CI24" s="544"/>
      <c r="CJ24" s="544"/>
      <c r="CK24" s="544"/>
      <c r="CL24" s="544"/>
      <c r="CM24" s="644"/>
      <c r="CN24" s="543"/>
      <c r="CO24" s="544"/>
      <c r="CP24" s="544"/>
      <c r="CQ24" s="544"/>
      <c r="CR24" s="544"/>
      <c r="CS24" s="544"/>
      <c r="CT24" s="544"/>
      <c r="CU24" s="544"/>
      <c r="CV24" s="544"/>
      <c r="CW24" s="644"/>
      <c r="CX24" s="543"/>
      <c r="CY24" s="544"/>
      <c r="CZ24" s="544"/>
      <c r="DA24" s="544"/>
      <c r="DB24" s="544"/>
      <c r="DC24" s="544"/>
      <c r="DD24" s="544"/>
      <c r="DE24" s="544"/>
      <c r="DF24" s="544"/>
      <c r="DG24" s="644"/>
      <c r="DH24" s="543"/>
      <c r="DI24" s="544"/>
      <c r="DJ24" s="544"/>
      <c r="DK24" s="544"/>
      <c r="DL24" s="544"/>
      <c r="DM24" s="544"/>
      <c r="DN24" s="544"/>
      <c r="DO24" s="544"/>
      <c r="DP24" s="544"/>
      <c r="DQ24" s="644"/>
      <c r="DR24" s="543"/>
      <c r="DS24" s="544"/>
      <c r="DT24" s="544"/>
      <c r="DU24" s="544"/>
      <c r="DV24" s="544"/>
      <c r="DW24" s="544"/>
      <c r="DX24" s="544"/>
      <c r="DY24" s="544"/>
      <c r="DZ24" s="544"/>
      <c r="EA24" s="644"/>
      <c r="EB24" s="543"/>
      <c r="EC24" s="544"/>
      <c r="ED24" s="544"/>
      <c r="EE24" s="544"/>
      <c r="EF24" s="544"/>
      <c r="EG24" s="544"/>
      <c r="EH24" s="544"/>
      <c r="EI24" s="544"/>
      <c r="EJ24" s="544"/>
      <c r="EK24" s="644"/>
    </row>
    <row r="25" spans="1:141" ht="36">
      <c r="A25" s="359" t="str">
        <f>Summary!A25</f>
        <v>13, 14 &amp; 15</v>
      </c>
      <c r="B25" s="353">
        <f>Summary!B25</f>
        <v>0</v>
      </c>
      <c r="C25" s="354" t="str">
        <f>Summary!C25</f>
        <v>1.3.9</v>
      </c>
      <c r="D25" s="351">
        <f>Summary!D25</f>
        <v>0</v>
      </c>
      <c r="E25" s="355">
        <f>Summary!E25</f>
        <v>0</v>
      </c>
      <c r="F25" s="355" t="str">
        <f>Summary!F25</f>
        <v>Quality Management, Performance Management and Continual Improvement</v>
      </c>
      <c r="G25" s="373" t="str">
        <f>Summary!G25</f>
        <v>Schedule Ref 17 &amp; 18</v>
      </c>
      <c r="H25" s="540">
        <f t="shared" si="2"/>
        <v>0</v>
      </c>
      <c r="I25" s="541">
        <f t="shared" si="3"/>
        <v>0</v>
      </c>
      <c r="J25" s="541">
        <f t="shared" si="4"/>
        <v>0</v>
      </c>
      <c r="K25" s="541">
        <f t="shared" si="5"/>
        <v>0</v>
      </c>
      <c r="L25" s="541">
        <f t="shared" si="6"/>
        <v>0</v>
      </c>
      <c r="M25" s="541">
        <f t="shared" si="7"/>
        <v>0</v>
      </c>
      <c r="N25" s="541">
        <f t="shared" si="8"/>
        <v>0</v>
      </c>
      <c r="O25" s="541">
        <f t="shared" si="9"/>
        <v>0</v>
      </c>
      <c r="P25" s="541">
        <f t="shared" si="10"/>
        <v>0</v>
      </c>
      <c r="Q25" s="541">
        <f t="shared" si="11"/>
        <v>0</v>
      </c>
      <c r="R25" s="541">
        <f t="shared" si="12"/>
        <v>0</v>
      </c>
      <c r="S25" s="541">
        <f t="shared" si="13"/>
        <v>0</v>
      </c>
      <c r="T25" s="542">
        <f t="shared" si="14"/>
        <v>0</v>
      </c>
      <c r="U25" s="531"/>
      <c r="V25" s="543"/>
      <c r="W25" s="544"/>
      <c r="X25" s="544"/>
      <c r="Y25" s="544"/>
      <c r="Z25" s="544"/>
      <c r="AA25" s="544"/>
      <c r="AB25" s="544"/>
      <c r="AC25" s="544"/>
      <c r="AD25" s="544"/>
      <c r="AE25" s="644"/>
      <c r="AF25" s="543"/>
      <c r="AG25" s="544"/>
      <c r="AH25" s="544"/>
      <c r="AI25" s="544"/>
      <c r="AJ25" s="544"/>
      <c r="AK25" s="544"/>
      <c r="AL25" s="544"/>
      <c r="AM25" s="544"/>
      <c r="AN25" s="544"/>
      <c r="AO25" s="644"/>
      <c r="AP25" s="543"/>
      <c r="AQ25" s="544"/>
      <c r="AR25" s="544"/>
      <c r="AS25" s="544"/>
      <c r="AT25" s="544"/>
      <c r="AU25" s="544"/>
      <c r="AV25" s="544"/>
      <c r="AW25" s="544"/>
      <c r="AX25" s="544"/>
      <c r="AY25" s="644"/>
      <c r="AZ25" s="543"/>
      <c r="BA25" s="544"/>
      <c r="BB25" s="544"/>
      <c r="BC25" s="544"/>
      <c r="BD25" s="544"/>
      <c r="BE25" s="544"/>
      <c r="BF25" s="544"/>
      <c r="BG25" s="544"/>
      <c r="BH25" s="544"/>
      <c r="BI25" s="644"/>
      <c r="BJ25" s="543"/>
      <c r="BK25" s="544"/>
      <c r="BL25" s="544"/>
      <c r="BM25" s="544"/>
      <c r="BN25" s="544"/>
      <c r="BO25" s="544"/>
      <c r="BP25" s="544"/>
      <c r="BQ25" s="544"/>
      <c r="BR25" s="544"/>
      <c r="BS25" s="644"/>
      <c r="BT25" s="543"/>
      <c r="BU25" s="544"/>
      <c r="BV25" s="544"/>
      <c r="BW25" s="544"/>
      <c r="BX25" s="544"/>
      <c r="BY25" s="544"/>
      <c r="BZ25" s="544"/>
      <c r="CA25" s="544"/>
      <c r="CB25" s="544"/>
      <c r="CC25" s="644"/>
      <c r="CD25" s="543"/>
      <c r="CE25" s="544"/>
      <c r="CF25" s="544"/>
      <c r="CG25" s="544"/>
      <c r="CH25" s="544"/>
      <c r="CI25" s="544"/>
      <c r="CJ25" s="544"/>
      <c r="CK25" s="544"/>
      <c r="CL25" s="544"/>
      <c r="CM25" s="644"/>
      <c r="CN25" s="543"/>
      <c r="CO25" s="544"/>
      <c r="CP25" s="544"/>
      <c r="CQ25" s="544"/>
      <c r="CR25" s="544"/>
      <c r="CS25" s="544"/>
      <c r="CT25" s="544"/>
      <c r="CU25" s="544"/>
      <c r="CV25" s="544"/>
      <c r="CW25" s="644"/>
      <c r="CX25" s="543"/>
      <c r="CY25" s="544"/>
      <c r="CZ25" s="544"/>
      <c r="DA25" s="544"/>
      <c r="DB25" s="544"/>
      <c r="DC25" s="544"/>
      <c r="DD25" s="544"/>
      <c r="DE25" s="544"/>
      <c r="DF25" s="544"/>
      <c r="DG25" s="644"/>
      <c r="DH25" s="543"/>
      <c r="DI25" s="544"/>
      <c r="DJ25" s="544"/>
      <c r="DK25" s="544"/>
      <c r="DL25" s="544"/>
      <c r="DM25" s="544"/>
      <c r="DN25" s="544"/>
      <c r="DO25" s="544"/>
      <c r="DP25" s="544"/>
      <c r="DQ25" s="644"/>
      <c r="DR25" s="543"/>
      <c r="DS25" s="544"/>
      <c r="DT25" s="544"/>
      <c r="DU25" s="544"/>
      <c r="DV25" s="544"/>
      <c r="DW25" s="544"/>
      <c r="DX25" s="544"/>
      <c r="DY25" s="544"/>
      <c r="DZ25" s="544"/>
      <c r="EA25" s="644"/>
      <c r="EB25" s="543"/>
      <c r="EC25" s="544"/>
      <c r="ED25" s="544"/>
      <c r="EE25" s="544"/>
      <c r="EF25" s="544"/>
      <c r="EG25" s="544"/>
      <c r="EH25" s="544"/>
      <c r="EI25" s="544"/>
      <c r="EJ25" s="544"/>
      <c r="EK25" s="644"/>
    </row>
    <row r="26" spans="1:141" ht="20.25">
      <c r="A26" s="359">
        <f>Summary!A26</f>
        <v>24</v>
      </c>
      <c r="B26" s="353">
        <f>Summary!B26</f>
        <v>0</v>
      </c>
      <c r="C26" s="353" t="str">
        <f>Summary!C26</f>
        <v>1.3.10</v>
      </c>
      <c r="D26" s="353">
        <f>Summary!D26</f>
        <v>0</v>
      </c>
      <c r="E26" s="355">
        <f>Summary!E26</f>
        <v>0</v>
      </c>
      <c r="F26" s="355" t="str">
        <f>Summary!F26</f>
        <v>Sustainability</v>
      </c>
      <c r="G26" s="375">
        <f>Summary!G26</f>
        <v>0</v>
      </c>
      <c r="H26" s="540">
        <f t="shared" si="2"/>
        <v>0</v>
      </c>
      <c r="I26" s="541">
        <f t="shared" si="3"/>
        <v>0</v>
      </c>
      <c r="J26" s="541">
        <f t="shared" si="4"/>
        <v>0</v>
      </c>
      <c r="K26" s="541">
        <f t="shared" si="5"/>
        <v>0</v>
      </c>
      <c r="L26" s="541">
        <f t="shared" si="6"/>
        <v>0</v>
      </c>
      <c r="M26" s="541">
        <f t="shared" si="7"/>
        <v>0</v>
      </c>
      <c r="N26" s="541">
        <f t="shared" si="8"/>
        <v>0</v>
      </c>
      <c r="O26" s="541">
        <f t="shared" si="9"/>
        <v>0</v>
      </c>
      <c r="P26" s="541">
        <f t="shared" si="10"/>
        <v>0</v>
      </c>
      <c r="Q26" s="541">
        <f t="shared" si="11"/>
        <v>0</v>
      </c>
      <c r="R26" s="541">
        <f t="shared" si="12"/>
        <v>0</v>
      </c>
      <c r="S26" s="541">
        <f t="shared" si="13"/>
        <v>0</v>
      </c>
      <c r="T26" s="542">
        <f t="shared" si="14"/>
        <v>0</v>
      </c>
      <c r="U26" s="531"/>
      <c r="V26" s="543"/>
      <c r="W26" s="544"/>
      <c r="X26" s="544"/>
      <c r="Y26" s="544"/>
      <c r="Z26" s="544"/>
      <c r="AA26" s="544"/>
      <c r="AB26" s="544"/>
      <c r="AC26" s="544"/>
      <c r="AD26" s="544"/>
      <c r="AE26" s="646"/>
      <c r="AF26" s="543"/>
      <c r="AG26" s="544"/>
      <c r="AH26" s="544"/>
      <c r="AI26" s="544"/>
      <c r="AJ26" s="544"/>
      <c r="AK26" s="544"/>
      <c r="AL26" s="544"/>
      <c r="AM26" s="544"/>
      <c r="AN26" s="544"/>
      <c r="AO26" s="646"/>
      <c r="AP26" s="543"/>
      <c r="AQ26" s="544"/>
      <c r="AR26" s="544"/>
      <c r="AS26" s="544"/>
      <c r="AT26" s="544"/>
      <c r="AU26" s="544"/>
      <c r="AV26" s="544"/>
      <c r="AW26" s="544"/>
      <c r="AX26" s="544"/>
      <c r="AY26" s="646"/>
      <c r="AZ26" s="543"/>
      <c r="BA26" s="544"/>
      <c r="BB26" s="544"/>
      <c r="BC26" s="544"/>
      <c r="BD26" s="544"/>
      <c r="BE26" s="544"/>
      <c r="BF26" s="544"/>
      <c r="BG26" s="544"/>
      <c r="BH26" s="544"/>
      <c r="BI26" s="646"/>
      <c r="BJ26" s="543"/>
      <c r="BK26" s="544"/>
      <c r="BL26" s="544"/>
      <c r="BM26" s="544"/>
      <c r="BN26" s="544"/>
      <c r="BO26" s="544"/>
      <c r="BP26" s="544"/>
      <c r="BQ26" s="544"/>
      <c r="BR26" s="544"/>
      <c r="BS26" s="646"/>
      <c r="BT26" s="543"/>
      <c r="BU26" s="544"/>
      <c r="BV26" s="544"/>
      <c r="BW26" s="544"/>
      <c r="BX26" s="544"/>
      <c r="BY26" s="544"/>
      <c r="BZ26" s="544"/>
      <c r="CA26" s="544"/>
      <c r="CB26" s="544"/>
      <c r="CC26" s="646"/>
      <c r="CD26" s="543"/>
      <c r="CE26" s="544"/>
      <c r="CF26" s="544"/>
      <c r="CG26" s="544"/>
      <c r="CH26" s="544"/>
      <c r="CI26" s="544"/>
      <c r="CJ26" s="544"/>
      <c r="CK26" s="544"/>
      <c r="CL26" s="544"/>
      <c r="CM26" s="646"/>
      <c r="CN26" s="543"/>
      <c r="CO26" s="544"/>
      <c r="CP26" s="544"/>
      <c r="CQ26" s="544"/>
      <c r="CR26" s="544"/>
      <c r="CS26" s="544"/>
      <c r="CT26" s="544"/>
      <c r="CU26" s="544"/>
      <c r="CV26" s="544"/>
      <c r="CW26" s="646"/>
      <c r="CX26" s="543"/>
      <c r="CY26" s="544"/>
      <c r="CZ26" s="544"/>
      <c r="DA26" s="544"/>
      <c r="DB26" s="544"/>
      <c r="DC26" s="544"/>
      <c r="DD26" s="544"/>
      <c r="DE26" s="544"/>
      <c r="DF26" s="544"/>
      <c r="DG26" s="646"/>
      <c r="DH26" s="543"/>
      <c r="DI26" s="544"/>
      <c r="DJ26" s="544"/>
      <c r="DK26" s="544"/>
      <c r="DL26" s="544"/>
      <c r="DM26" s="544"/>
      <c r="DN26" s="544"/>
      <c r="DO26" s="544"/>
      <c r="DP26" s="544"/>
      <c r="DQ26" s="646"/>
      <c r="DR26" s="543"/>
      <c r="DS26" s="544"/>
      <c r="DT26" s="544"/>
      <c r="DU26" s="544"/>
      <c r="DV26" s="544"/>
      <c r="DW26" s="544"/>
      <c r="DX26" s="544"/>
      <c r="DY26" s="544"/>
      <c r="DZ26" s="544"/>
      <c r="EA26" s="646"/>
      <c r="EB26" s="543"/>
      <c r="EC26" s="544"/>
      <c r="ED26" s="544"/>
      <c r="EE26" s="544"/>
      <c r="EF26" s="544"/>
      <c r="EG26" s="544"/>
      <c r="EH26" s="544"/>
      <c r="EI26" s="544"/>
      <c r="EJ26" s="544"/>
      <c r="EK26" s="646"/>
    </row>
    <row r="27" spans="1:141" ht="20.25">
      <c r="A27" s="788">
        <f>Summary!A27</f>
        <v>0</v>
      </c>
      <c r="B27" s="789">
        <f>Summary!B27</f>
        <v>0</v>
      </c>
      <c r="C27" s="789">
        <f>Summary!C27</f>
        <v>0</v>
      </c>
      <c r="D27" s="789">
        <f>Summary!D27</f>
        <v>0</v>
      </c>
      <c r="E27" s="790">
        <f>Summary!E27</f>
        <v>0</v>
      </c>
      <c r="F27" s="790">
        <f>Summary!F27</f>
        <v>0</v>
      </c>
      <c r="G27" s="791">
        <f>Summary!G27</f>
        <v>0</v>
      </c>
      <c r="H27" s="575"/>
      <c r="I27" s="576"/>
      <c r="J27" s="576"/>
      <c r="K27" s="576"/>
      <c r="L27" s="576"/>
      <c r="M27" s="576"/>
      <c r="N27" s="576"/>
      <c r="O27" s="576"/>
      <c r="P27" s="576"/>
      <c r="Q27" s="576"/>
      <c r="R27" s="576"/>
      <c r="S27" s="576"/>
      <c r="T27" s="577"/>
      <c r="U27" s="531"/>
      <c r="V27" s="575"/>
      <c r="W27" s="576"/>
      <c r="X27" s="576"/>
      <c r="Y27" s="576"/>
      <c r="Z27" s="576"/>
      <c r="AA27" s="576"/>
      <c r="AB27" s="576"/>
      <c r="AC27" s="576"/>
      <c r="AD27" s="576"/>
      <c r="AE27" s="647"/>
      <c r="AF27" s="575"/>
      <c r="AG27" s="576"/>
      <c r="AH27" s="576"/>
      <c r="AI27" s="576"/>
      <c r="AJ27" s="576"/>
      <c r="AK27" s="576"/>
      <c r="AL27" s="576"/>
      <c r="AM27" s="576"/>
      <c r="AN27" s="576"/>
      <c r="AO27" s="647"/>
      <c r="AP27" s="575"/>
      <c r="AQ27" s="576"/>
      <c r="AR27" s="576"/>
      <c r="AS27" s="576"/>
      <c r="AT27" s="576"/>
      <c r="AU27" s="576"/>
      <c r="AV27" s="576"/>
      <c r="AW27" s="576"/>
      <c r="AX27" s="576"/>
      <c r="AY27" s="647"/>
      <c r="AZ27" s="575"/>
      <c r="BA27" s="576"/>
      <c r="BB27" s="576"/>
      <c r="BC27" s="576"/>
      <c r="BD27" s="576"/>
      <c r="BE27" s="576"/>
      <c r="BF27" s="576"/>
      <c r="BG27" s="576"/>
      <c r="BH27" s="576"/>
      <c r="BI27" s="647"/>
      <c r="BJ27" s="575"/>
      <c r="BK27" s="576"/>
      <c r="BL27" s="576"/>
      <c r="BM27" s="576"/>
      <c r="BN27" s="576"/>
      <c r="BO27" s="576"/>
      <c r="BP27" s="576"/>
      <c r="BQ27" s="576"/>
      <c r="BR27" s="576"/>
      <c r="BS27" s="647"/>
      <c r="BT27" s="575"/>
      <c r="BU27" s="576"/>
      <c r="BV27" s="576"/>
      <c r="BW27" s="576"/>
      <c r="BX27" s="576"/>
      <c r="BY27" s="576"/>
      <c r="BZ27" s="576"/>
      <c r="CA27" s="576"/>
      <c r="CB27" s="576"/>
      <c r="CC27" s="647"/>
      <c r="CD27" s="575"/>
      <c r="CE27" s="576"/>
      <c r="CF27" s="576"/>
      <c r="CG27" s="576"/>
      <c r="CH27" s="576"/>
      <c r="CI27" s="576"/>
      <c r="CJ27" s="576"/>
      <c r="CK27" s="576"/>
      <c r="CL27" s="576"/>
      <c r="CM27" s="647"/>
      <c r="CN27" s="575"/>
      <c r="CO27" s="576"/>
      <c r="CP27" s="576"/>
      <c r="CQ27" s="576"/>
      <c r="CR27" s="576"/>
      <c r="CS27" s="576"/>
      <c r="CT27" s="576"/>
      <c r="CU27" s="576"/>
      <c r="CV27" s="576"/>
      <c r="CW27" s="647"/>
      <c r="CX27" s="575"/>
      <c r="CY27" s="576"/>
      <c r="CZ27" s="576"/>
      <c r="DA27" s="576"/>
      <c r="DB27" s="576"/>
      <c r="DC27" s="576"/>
      <c r="DD27" s="576"/>
      <c r="DE27" s="576"/>
      <c r="DF27" s="576"/>
      <c r="DG27" s="647"/>
      <c r="DH27" s="575"/>
      <c r="DI27" s="576"/>
      <c r="DJ27" s="576"/>
      <c r="DK27" s="576"/>
      <c r="DL27" s="576"/>
      <c r="DM27" s="576"/>
      <c r="DN27" s="576"/>
      <c r="DO27" s="576"/>
      <c r="DP27" s="576"/>
      <c r="DQ27" s="647"/>
      <c r="DR27" s="575"/>
      <c r="DS27" s="576"/>
      <c r="DT27" s="576"/>
      <c r="DU27" s="576"/>
      <c r="DV27" s="576"/>
      <c r="DW27" s="576"/>
      <c r="DX27" s="576"/>
      <c r="DY27" s="576"/>
      <c r="DZ27" s="576"/>
      <c r="EA27" s="647"/>
      <c r="EB27" s="575"/>
      <c r="EC27" s="576"/>
      <c r="ED27" s="576"/>
      <c r="EE27" s="576"/>
      <c r="EF27" s="576"/>
      <c r="EG27" s="576"/>
      <c r="EH27" s="576"/>
      <c r="EI27" s="576"/>
      <c r="EJ27" s="576"/>
      <c r="EK27" s="647"/>
    </row>
    <row r="28" spans="1:141" s="209" customFormat="1" ht="20.25">
      <c r="A28" s="357" t="str">
        <f>Summary!A28</f>
        <v xml:space="preserve"> OPERATIONAL ITEMS</v>
      </c>
      <c r="B28" s="207">
        <f>Summary!B28</f>
        <v>0</v>
      </c>
      <c r="C28" s="207">
        <f>Summary!C28</f>
        <v>0</v>
      </c>
      <c r="D28" s="348">
        <f>Summary!D28</f>
        <v>0</v>
      </c>
      <c r="E28" s="348">
        <f>Summary!E28</f>
        <v>0</v>
      </c>
      <c r="F28" s="777">
        <f>Summary!F28</f>
        <v>0</v>
      </c>
      <c r="G28" s="371">
        <f>Summary!G28</f>
        <v>0</v>
      </c>
      <c r="H28" s="278"/>
      <c r="I28" s="279"/>
      <c r="J28" s="279"/>
      <c r="K28" s="279"/>
      <c r="L28" s="279"/>
      <c r="M28" s="279"/>
      <c r="N28" s="279"/>
      <c r="O28" s="279"/>
      <c r="P28" s="279"/>
      <c r="Q28" s="279"/>
      <c r="R28" s="279"/>
      <c r="S28" s="279"/>
      <c r="T28" s="545"/>
      <c r="U28" s="531"/>
      <c r="V28" s="278"/>
      <c r="W28" s="279"/>
      <c r="X28" s="279"/>
      <c r="Y28" s="279"/>
      <c r="Z28" s="279"/>
      <c r="AA28" s="279"/>
      <c r="AB28" s="279"/>
      <c r="AC28" s="279"/>
      <c r="AD28" s="279"/>
      <c r="AE28" s="648"/>
      <c r="AF28" s="278"/>
      <c r="AG28" s="279"/>
      <c r="AH28" s="279"/>
      <c r="AI28" s="279"/>
      <c r="AJ28" s="279"/>
      <c r="AK28" s="279"/>
      <c r="AL28" s="279"/>
      <c r="AM28" s="279"/>
      <c r="AN28" s="279"/>
      <c r="AO28" s="648"/>
      <c r="AP28" s="278"/>
      <c r="AQ28" s="279"/>
      <c r="AR28" s="279"/>
      <c r="AS28" s="279"/>
      <c r="AT28" s="279"/>
      <c r="AU28" s="279"/>
      <c r="AV28" s="279"/>
      <c r="AW28" s="279"/>
      <c r="AX28" s="279"/>
      <c r="AY28" s="648"/>
      <c r="AZ28" s="278"/>
      <c r="BA28" s="279"/>
      <c r="BB28" s="279"/>
      <c r="BC28" s="279"/>
      <c r="BD28" s="279"/>
      <c r="BE28" s="279"/>
      <c r="BF28" s="279"/>
      <c r="BG28" s="279"/>
      <c r="BH28" s="279"/>
      <c r="BI28" s="648"/>
      <c r="BJ28" s="278"/>
      <c r="BK28" s="279"/>
      <c r="BL28" s="279"/>
      <c r="BM28" s="279"/>
      <c r="BN28" s="279"/>
      <c r="BO28" s="279"/>
      <c r="BP28" s="279"/>
      <c r="BQ28" s="279"/>
      <c r="BR28" s="279"/>
      <c r="BS28" s="648"/>
      <c r="BT28" s="278"/>
      <c r="BU28" s="279"/>
      <c r="BV28" s="279"/>
      <c r="BW28" s="279"/>
      <c r="BX28" s="279"/>
      <c r="BY28" s="279"/>
      <c r="BZ28" s="279"/>
      <c r="CA28" s="279"/>
      <c r="CB28" s="279"/>
      <c r="CC28" s="648"/>
      <c r="CD28" s="278"/>
      <c r="CE28" s="279"/>
      <c r="CF28" s="279"/>
      <c r="CG28" s="279"/>
      <c r="CH28" s="279"/>
      <c r="CI28" s="279"/>
      <c r="CJ28" s="279"/>
      <c r="CK28" s="279"/>
      <c r="CL28" s="279"/>
      <c r="CM28" s="648"/>
      <c r="CN28" s="278"/>
      <c r="CO28" s="279"/>
      <c r="CP28" s="279"/>
      <c r="CQ28" s="279"/>
      <c r="CR28" s="279"/>
      <c r="CS28" s="279"/>
      <c r="CT28" s="279"/>
      <c r="CU28" s="279"/>
      <c r="CV28" s="279"/>
      <c r="CW28" s="648"/>
      <c r="CX28" s="278"/>
      <c r="CY28" s="279"/>
      <c r="CZ28" s="279"/>
      <c r="DA28" s="279"/>
      <c r="DB28" s="279"/>
      <c r="DC28" s="279"/>
      <c r="DD28" s="279"/>
      <c r="DE28" s="279"/>
      <c r="DF28" s="279"/>
      <c r="DG28" s="648"/>
      <c r="DH28" s="278"/>
      <c r="DI28" s="279"/>
      <c r="DJ28" s="279"/>
      <c r="DK28" s="279"/>
      <c r="DL28" s="279"/>
      <c r="DM28" s="279"/>
      <c r="DN28" s="279"/>
      <c r="DO28" s="279"/>
      <c r="DP28" s="279"/>
      <c r="DQ28" s="648"/>
      <c r="DR28" s="278"/>
      <c r="DS28" s="279"/>
      <c r="DT28" s="279"/>
      <c r="DU28" s="279"/>
      <c r="DV28" s="279"/>
      <c r="DW28" s="279"/>
      <c r="DX28" s="279"/>
      <c r="DY28" s="279"/>
      <c r="DZ28" s="279"/>
      <c r="EA28" s="648"/>
      <c r="EB28" s="278"/>
      <c r="EC28" s="279"/>
      <c r="ED28" s="279"/>
      <c r="EE28" s="279"/>
      <c r="EF28" s="279"/>
      <c r="EG28" s="279"/>
      <c r="EH28" s="279"/>
      <c r="EI28" s="279"/>
      <c r="EJ28" s="279"/>
      <c r="EK28" s="648"/>
    </row>
    <row r="29" spans="1:141" s="209" customFormat="1" ht="20.25">
      <c r="A29" s="358">
        <f>Summary!A29</f>
        <v>19</v>
      </c>
      <c r="B29" s="360" t="str">
        <f>Summary!B29</f>
        <v>2.0</v>
      </c>
      <c r="C29" s="360">
        <f>Summary!C29</f>
        <v>0</v>
      </c>
      <c r="D29" s="370" t="str">
        <f>Summary!D29</f>
        <v>Deliver Severe Weather Plan</v>
      </c>
      <c r="E29" s="199">
        <f>Summary!E29</f>
        <v>0</v>
      </c>
      <c r="F29" s="780">
        <f>Summary!F29</f>
        <v>0</v>
      </c>
      <c r="G29" s="374">
        <f>Summary!G29</f>
        <v>0</v>
      </c>
      <c r="H29" s="280"/>
      <c r="I29" s="281"/>
      <c r="J29" s="281"/>
      <c r="K29" s="281"/>
      <c r="L29" s="281"/>
      <c r="M29" s="281"/>
      <c r="N29" s="281"/>
      <c r="O29" s="281"/>
      <c r="P29" s="281"/>
      <c r="Q29" s="281"/>
      <c r="R29" s="281"/>
      <c r="S29" s="281"/>
      <c r="T29" s="546"/>
      <c r="U29" s="531"/>
      <c r="V29" s="280"/>
      <c r="W29" s="281"/>
      <c r="X29" s="281"/>
      <c r="Y29" s="281"/>
      <c r="Z29" s="281"/>
      <c r="AA29" s="281"/>
      <c r="AB29" s="281"/>
      <c r="AC29" s="281"/>
      <c r="AD29" s="281"/>
      <c r="AE29" s="649"/>
      <c r="AF29" s="280"/>
      <c r="AG29" s="281"/>
      <c r="AH29" s="281"/>
      <c r="AI29" s="281"/>
      <c r="AJ29" s="281"/>
      <c r="AK29" s="281"/>
      <c r="AL29" s="281"/>
      <c r="AM29" s="281"/>
      <c r="AN29" s="281"/>
      <c r="AO29" s="649"/>
      <c r="AP29" s="280"/>
      <c r="AQ29" s="281"/>
      <c r="AR29" s="281"/>
      <c r="AS29" s="281"/>
      <c r="AT29" s="281"/>
      <c r="AU29" s="281"/>
      <c r="AV29" s="281"/>
      <c r="AW29" s="281"/>
      <c r="AX29" s="281"/>
      <c r="AY29" s="649"/>
      <c r="AZ29" s="280"/>
      <c r="BA29" s="281"/>
      <c r="BB29" s="281"/>
      <c r="BC29" s="281"/>
      <c r="BD29" s="281"/>
      <c r="BE29" s="281"/>
      <c r="BF29" s="281"/>
      <c r="BG29" s="281"/>
      <c r="BH29" s="281"/>
      <c r="BI29" s="649"/>
      <c r="BJ29" s="280"/>
      <c r="BK29" s="281"/>
      <c r="BL29" s="281"/>
      <c r="BM29" s="281"/>
      <c r="BN29" s="281"/>
      <c r="BO29" s="281"/>
      <c r="BP29" s="281"/>
      <c r="BQ29" s="281"/>
      <c r="BR29" s="281"/>
      <c r="BS29" s="649"/>
      <c r="BT29" s="280"/>
      <c r="BU29" s="281"/>
      <c r="BV29" s="281"/>
      <c r="BW29" s="281"/>
      <c r="BX29" s="281"/>
      <c r="BY29" s="281"/>
      <c r="BZ29" s="281"/>
      <c r="CA29" s="281"/>
      <c r="CB29" s="281"/>
      <c r="CC29" s="649"/>
      <c r="CD29" s="280"/>
      <c r="CE29" s="281"/>
      <c r="CF29" s="281"/>
      <c r="CG29" s="281"/>
      <c r="CH29" s="281"/>
      <c r="CI29" s="281"/>
      <c r="CJ29" s="281"/>
      <c r="CK29" s="281"/>
      <c r="CL29" s="281"/>
      <c r="CM29" s="649"/>
      <c r="CN29" s="280"/>
      <c r="CO29" s="281"/>
      <c r="CP29" s="281"/>
      <c r="CQ29" s="281"/>
      <c r="CR29" s="281"/>
      <c r="CS29" s="281"/>
      <c r="CT29" s="281"/>
      <c r="CU29" s="281"/>
      <c r="CV29" s="281"/>
      <c r="CW29" s="649"/>
      <c r="CX29" s="280"/>
      <c r="CY29" s="281"/>
      <c r="CZ29" s="281"/>
      <c r="DA29" s="281"/>
      <c r="DB29" s="281"/>
      <c r="DC29" s="281"/>
      <c r="DD29" s="281"/>
      <c r="DE29" s="281"/>
      <c r="DF29" s="281"/>
      <c r="DG29" s="649"/>
      <c r="DH29" s="280"/>
      <c r="DI29" s="281"/>
      <c r="DJ29" s="281"/>
      <c r="DK29" s="281"/>
      <c r="DL29" s="281"/>
      <c r="DM29" s="281"/>
      <c r="DN29" s="281"/>
      <c r="DO29" s="281"/>
      <c r="DP29" s="281"/>
      <c r="DQ29" s="649"/>
      <c r="DR29" s="280"/>
      <c r="DS29" s="281"/>
      <c r="DT29" s="281"/>
      <c r="DU29" s="281"/>
      <c r="DV29" s="281"/>
      <c r="DW29" s="281"/>
      <c r="DX29" s="281"/>
      <c r="DY29" s="281"/>
      <c r="DZ29" s="281"/>
      <c r="EA29" s="649"/>
      <c r="EB29" s="280"/>
      <c r="EC29" s="281"/>
      <c r="ED29" s="281"/>
      <c r="EE29" s="281"/>
      <c r="EF29" s="281"/>
      <c r="EG29" s="281"/>
      <c r="EH29" s="281"/>
      <c r="EI29" s="281"/>
      <c r="EJ29" s="281"/>
      <c r="EK29" s="649"/>
    </row>
    <row r="30" spans="1:141" ht="20.25">
      <c r="A30" s="786">
        <f>Summary!A30</f>
        <v>0</v>
      </c>
      <c r="B30" s="196">
        <f>Summary!B30</f>
        <v>0</v>
      </c>
      <c r="C30" s="196">
        <f>Summary!C30</f>
        <v>0</v>
      </c>
      <c r="D30" s="196">
        <f>Summary!D30</f>
        <v>0</v>
      </c>
      <c r="E30" s="792">
        <f>Summary!E30</f>
        <v>0</v>
      </c>
      <c r="F30" s="793">
        <f>Summary!F30</f>
        <v>0</v>
      </c>
      <c r="G30" s="794">
        <f>Summary!G30</f>
        <v>0</v>
      </c>
      <c r="H30" s="282"/>
      <c r="I30" s="283"/>
      <c r="J30" s="283"/>
      <c r="K30" s="283"/>
      <c r="L30" s="283"/>
      <c r="M30" s="283"/>
      <c r="N30" s="283"/>
      <c r="O30" s="283"/>
      <c r="P30" s="283"/>
      <c r="Q30" s="283"/>
      <c r="R30" s="283"/>
      <c r="S30" s="283"/>
      <c r="T30" s="547"/>
      <c r="U30" s="531"/>
      <c r="V30" s="282"/>
      <c r="W30" s="283"/>
      <c r="X30" s="283"/>
      <c r="Y30" s="283"/>
      <c r="Z30" s="283"/>
      <c r="AA30" s="283"/>
      <c r="AB30" s="283"/>
      <c r="AC30" s="283"/>
      <c r="AD30" s="283"/>
      <c r="AE30" s="650"/>
      <c r="AF30" s="282"/>
      <c r="AG30" s="283"/>
      <c r="AH30" s="283"/>
      <c r="AI30" s="283"/>
      <c r="AJ30" s="283"/>
      <c r="AK30" s="283"/>
      <c r="AL30" s="283"/>
      <c r="AM30" s="283"/>
      <c r="AN30" s="283"/>
      <c r="AO30" s="650"/>
      <c r="AP30" s="282"/>
      <c r="AQ30" s="283"/>
      <c r="AR30" s="283"/>
      <c r="AS30" s="283"/>
      <c r="AT30" s="283"/>
      <c r="AU30" s="283"/>
      <c r="AV30" s="283"/>
      <c r="AW30" s="283"/>
      <c r="AX30" s="283"/>
      <c r="AY30" s="650"/>
      <c r="AZ30" s="282"/>
      <c r="BA30" s="283"/>
      <c r="BB30" s="283"/>
      <c r="BC30" s="283"/>
      <c r="BD30" s="283"/>
      <c r="BE30" s="283"/>
      <c r="BF30" s="283"/>
      <c r="BG30" s="283"/>
      <c r="BH30" s="283"/>
      <c r="BI30" s="650"/>
      <c r="BJ30" s="282"/>
      <c r="BK30" s="283"/>
      <c r="BL30" s="283"/>
      <c r="BM30" s="283"/>
      <c r="BN30" s="283"/>
      <c r="BO30" s="283"/>
      <c r="BP30" s="283"/>
      <c r="BQ30" s="283"/>
      <c r="BR30" s="283"/>
      <c r="BS30" s="650"/>
      <c r="BT30" s="282"/>
      <c r="BU30" s="283"/>
      <c r="BV30" s="283"/>
      <c r="BW30" s="283"/>
      <c r="BX30" s="283"/>
      <c r="BY30" s="283"/>
      <c r="BZ30" s="283"/>
      <c r="CA30" s="283"/>
      <c r="CB30" s="283"/>
      <c r="CC30" s="650"/>
      <c r="CD30" s="282"/>
      <c r="CE30" s="283"/>
      <c r="CF30" s="283"/>
      <c r="CG30" s="283"/>
      <c r="CH30" s="283"/>
      <c r="CI30" s="283"/>
      <c r="CJ30" s="283"/>
      <c r="CK30" s="283"/>
      <c r="CL30" s="283"/>
      <c r="CM30" s="650"/>
      <c r="CN30" s="282"/>
      <c r="CO30" s="283"/>
      <c r="CP30" s="283"/>
      <c r="CQ30" s="283"/>
      <c r="CR30" s="283"/>
      <c r="CS30" s="283"/>
      <c r="CT30" s="283"/>
      <c r="CU30" s="283"/>
      <c r="CV30" s="283"/>
      <c r="CW30" s="650"/>
      <c r="CX30" s="282"/>
      <c r="CY30" s="283"/>
      <c r="CZ30" s="283"/>
      <c r="DA30" s="283"/>
      <c r="DB30" s="283"/>
      <c r="DC30" s="283"/>
      <c r="DD30" s="283"/>
      <c r="DE30" s="283"/>
      <c r="DF30" s="283"/>
      <c r="DG30" s="650"/>
      <c r="DH30" s="282"/>
      <c r="DI30" s="283"/>
      <c r="DJ30" s="283"/>
      <c r="DK30" s="283"/>
      <c r="DL30" s="283"/>
      <c r="DM30" s="283"/>
      <c r="DN30" s="283"/>
      <c r="DO30" s="283"/>
      <c r="DP30" s="283"/>
      <c r="DQ30" s="650"/>
      <c r="DR30" s="282"/>
      <c r="DS30" s="283"/>
      <c r="DT30" s="283"/>
      <c r="DU30" s="283"/>
      <c r="DV30" s="283"/>
      <c r="DW30" s="283"/>
      <c r="DX30" s="283"/>
      <c r="DY30" s="283"/>
      <c r="DZ30" s="283"/>
      <c r="EA30" s="650"/>
      <c r="EB30" s="282"/>
      <c r="EC30" s="283"/>
      <c r="ED30" s="283"/>
      <c r="EE30" s="283"/>
      <c r="EF30" s="283"/>
      <c r="EG30" s="283"/>
      <c r="EH30" s="283"/>
      <c r="EI30" s="283"/>
      <c r="EJ30" s="283"/>
      <c r="EK30" s="650"/>
    </row>
    <row r="31" spans="1:141" ht="20.25">
      <c r="A31" s="359">
        <f>Summary!A31</f>
        <v>19.100000000000001</v>
      </c>
      <c r="B31" s="362">
        <f>Summary!B31</f>
        <v>0</v>
      </c>
      <c r="C31" s="351" t="str">
        <f>Summary!C31</f>
        <v>2.1.1</v>
      </c>
      <c r="D31" s="351">
        <f>Summary!D31</f>
        <v>0</v>
      </c>
      <c r="E31" s="355">
        <f>Summary!E31</f>
        <v>0</v>
      </c>
      <c r="F31" s="363" t="str">
        <f>Summary!F31</f>
        <v>Take delivery of salt</v>
      </c>
      <c r="G31" s="491">
        <f>Summary!G31</f>
        <v>0</v>
      </c>
      <c r="H31" s="540">
        <f t="shared" ref="H31:H38" si="15">SUM(V31:AD31)</f>
        <v>0</v>
      </c>
      <c r="I31" s="541">
        <f t="shared" ref="I31:I38" si="16">SUM(AF31:AN31)</f>
        <v>0</v>
      </c>
      <c r="J31" s="541">
        <f t="shared" ref="J31:J38" si="17">SUM(AP31:AX31)</f>
        <v>0</v>
      </c>
      <c r="K31" s="541">
        <f t="shared" ref="K31:K38" si="18">SUM(AZ31:BH31)</f>
        <v>0</v>
      </c>
      <c r="L31" s="541">
        <f t="shared" ref="L31:L38" si="19">SUM(BJ31:BR31)</f>
        <v>0</v>
      </c>
      <c r="M31" s="541">
        <f t="shared" ref="M31:M38" si="20">SUM(BT31:CB31)</f>
        <v>0</v>
      </c>
      <c r="N31" s="541">
        <f t="shared" ref="N31:N38" si="21">SUM(CD31:CL31)</f>
        <v>0</v>
      </c>
      <c r="O31" s="541">
        <f t="shared" ref="O31:O38" si="22">SUM(CN31:CV31)</f>
        <v>0</v>
      </c>
      <c r="P31" s="541">
        <f t="shared" ref="P31:P38" si="23">SUM(CX31:DF31)</f>
        <v>0</v>
      </c>
      <c r="Q31" s="541">
        <f t="shared" ref="Q31:Q38" si="24">SUM(DH31:DP31)</f>
        <v>0</v>
      </c>
      <c r="R31" s="541">
        <f t="shared" ref="R31:R38" si="25">SUM(DR31:DZ31)</f>
        <v>0</v>
      </c>
      <c r="S31" s="541">
        <f t="shared" ref="S31:S38" si="26">SUM(EB31:EJ31)</f>
        <v>0</v>
      </c>
      <c r="T31" s="542">
        <f t="shared" ref="T31:T38" si="27">SUM(H31:S31)</f>
        <v>0</v>
      </c>
      <c r="U31" s="531"/>
      <c r="V31" s="543"/>
      <c r="W31" s="544"/>
      <c r="X31" s="544"/>
      <c r="Y31" s="544"/>
      <c r="Z31" s="544"/>
      <c r="AA31" s="544"/>
      <c r="AB31" s="544"/>
      <c r="AC31" s="544"/>
      <c r="AD31" s="544"/>
      <c r="AE31" s="643"/>
      <c r="AF31" s="543"/>
      <c r="AG31" s="544"/>
      <c r="AH31" s="544"/>
      <c r="AI31" s="544"/>
      <c r="AJ31" s="544"/>
      <c r="AK31" s="544"/>
      <c r="AL31" s="544"/>
      <c r="AM31" s="544"/>
      <c r="AN31" s="544"/>
      <c r="AO31" s="643"/>
      <c r="AP31" s="543"/>
      <c r="AQ31" s="544"/>
      <c r="AR31" s="544"/>
      <c r="AS31" s="544"/>
      <c r="AT31" s="544"/>
      <c r="AU31" s="544"/>
      <c r="AV31" s="544"/>
      <c r="AW31" s="544"/>
      <c r="AX31" s="544"/>
      <c r="AY31" s="643"/>
      <c r="AZ31" s="543"/>
      <c r="BA31" s="544"/>
      <c r="BB31" s="544"/>
      <c r="BC31" s="544"/>
      <c r="BD31" s="544"/>
      <c r="BE31" s="544"/>
      <c r="BF31" s="544"/>
      <c r="BG31" s="544"/>
      <c r="BH31" s="544"/>
      <c r="BI31" s="643"/>
      <c r="BJ31" s="543"/>
      <c r="BK31" s="544"/>
      <c r="BL31" s="544"/>
      <c r="BM31" s="544"/>
      <c r="BN31" s="544"/>
      <c r="BO31" s="544"/>
      <c r="BP31" s="544"/>
      <c r="BQ31" s="544"/>
      <c r="BR31" s="544"/>
      <c r="BS31" s="643"/>
      <c r="BT31" s="543"/>
      <c r="BU31" s="544"/>
      <c r="BV31" s="544"/>
      <c r="BW31" s="544"/>
      <c r="BX31" s="544"/>
      <c r="BY31" s="544"/>
      <c r="BZ31" s="544"/>
      <c r="CA31" s="544"/>
      <c r="CB31" s="544"/>
      <c r="CC31" s="643"/>
      <c r="CD31" s="543"/>
      <c r="CE31" s="544"/>
      <c r="CF31" s="544"/>
      <c r="CG31" s="544"/>
      <c r="CH31" s="544"/>
      <c r="CI31" s="544"/>
      <c r="CJ31" s="544"/>
      <c r="CK31" s="544"/>
      <c r="CL31" s="544"/>
      <c r="CM31" s="643"/>
      <c r="CN31" s="543"/>
      <c r="CO31" s="544"/>
      <c r="CP31" s="544"/>
      <c r="CQ31" s="544"/>
      <c r="CR31" s="544"/>
      <c r="CS31" s="544"/>
      <c r="CT31" s="544"/>
      <c r="CU31" s="544"/>
      <c r="CV31" s="544"/>
      <c r="CW31" s="643"/>
      <c r="CX31" s="543"/>
      <c r="CY31" s="544"/>
      <c r="CZ31" s="544"/>
      <c r="DA31" s="544"/>
      <c r="DB31" s="544"/>
      <c r="DC31" s="544"/>
      <c r="DD31" s="544"/>
      <c r="DE31" s="544"/>
      <c r="DF31" s="544"/>
      <c r="DG31" s="643"/>
      <c r="DH31" s="543"/>
      <c r="DI31" s="544"/>
      <c r="DJ31" s="544"/>
      <c r="DK31" s="544"/>
      <c r="DL31" s="544"/>
      <c r="DM31" s="544"/>
      <c r="DN31" s="544"/>
      <c r="DO31" s="544"/>
      <c r="DP31" s="544"/>
      <c r="DQ31" s="643"/>
      <c r="DR31" s="543"/>
      <c r="DS31" s="544"/>
      <c r="DT31" s="544"/>
      <c r="DU31" s="544"/>
      <c r="DV31" s="544"/>
      <c r="DW31" s="544"/>
      <c r="DX31" s="544"/>
      <c r="DY31" s="544"/>
      <c r="DZ31" s="544"/>
      <c r="EA31" s="643"/>
      <c r="EB31" s="543"/>
      <c r="EC31" s="544"/>
      <c r="ED31" s="544"/>
      <c r="EE31" s="544"/>
      <c r="EF31" s="544"/>
      <c r="EG31" s="544"/>
      <c r="EH31" s="544"/>
      <c r="EI31" s="544"/>
      <c r="EJ31" s="544"/>
      <c r="EK31" s="643"/>
    </row>
    <row r="32" spans="1:141" s="140" customFormat="1" ht="20.25">
      <c r="A32" s="359" t="str">
        <f>Summary!A32</f>
        <v>19.2.1 &amp; 19.2.2</v>
      </c>
      <c r="B32" s="362">
        <f>Summary!B32</f>
        <v>0</v>
      </c>
      <c r="C32" s="351" t="str">
        <f>Summary!C32</f>
        <v>2.1.2</v>
      </c>
      <c r="D32" s="351">
        <f>Summary!D32</f>
        <v>0</v>
      </c>
      <c r="E32" s="355">
        <f>Summary!E32</f>
        <v>0</v>
      </c>
      <c r="F32" s="363" t="str">
        <f>Summary!F32</f>
        <v>Salt management</v>
      </c>
      <c r="G32" s="491" t="str">
        <f>Summary!G32</f>
        <v>Schedule Ref 12</v>
      </c>
      <c r="H32" s="540">
        <f t="shared" si="15"/>
        <v>0</v>
      </c>
      <c r="I32" s="541">
        <f t="shared" si="16"/>
        <v>0</v>
      </c>
      <c r="J32" s="541">
        <f t="shared" si="17"/>
        <v>0</v>
      </c>
      <c r="K32" s="541">
        <f t="shared" si="18"/>
        <v>0</v>
      </c>
      <c r="L32" s="541">
        <f t="shared" si="19"/>
        <v>0</v>
      </c>
      <c r="M32" s="541">
        <f t="shared" si="20"/>
        <v>0</v>
      </c>
      <c r="N32" s="541">
        <f t="shared" si="21"/>
        <v>0</v>
      </c>
      <c r="O32" s="541">
        <f t="shared" si="22"/>
        <v>0</v>
      </c>
      <c r="P32" s="541">
        <f t="shared" si="23"/>
        <v>0</v>
      </c>
      <c r="Q32" s="541">
        <f t="shared" si="24"/>
        <v>0</v>
      </c>
      <c r="R32" s="541">
        <f t="shared" si="25"/>
        <v>0</v>
      </c>
      <c r="S32" s="541">
        <f t="shared" si="26"/>
        <v>0</v>
      </c>
      <c r="T32" s="542">
        <f t="shared" si="27"/>
        <v>0</v>
      </c>
      <c r="U32" s="535"/>
      <c r="V32" s="543"/>
      <c r="W32" s="544"/>
      <c r="X32" s="544"/>
      <c r="Y32" s="544"/>
      <c r="Z32" s="544"/>
      <c r="AA32" s="544"/>
      <c r="AB32" s="544"/>
      <c r="AC32" s="544"/>
      <c r="AD32" s="544"/>
      <c r="AE32" s="644"/>
      <c r="AF32" s="543"/>
      <c r="AG32" s="544"/>
      <c r="AH32" s="544"/>
      <c r="AI32" s="544"/>
      <c r="AJ32" s="544"/>
      <c r="AK32" s="544"/>
      <c r="AL32" s="544"/>
      <c r="AM32" s="544"/>
      <c r="AN32" s="544"/>
      <c r="AO32" s="644"/>
      <c r="AP32" s="543"/>
      <c r="AQ32" s="544"/>
      <c r="AR32" s="544"/>
      <c r="AS32" s="544"/>
      <c r="AT32" s="544"/>
      <c r="AU32" s="544"/>
      <c r="AV32" s="544"/>
      <c r="AW32" s="544"/>
      <c r="AX32" s="544"/>
      <c r="AY32" s="644"/>
      <c r="AZ32" s="543"/>
      <c r="BA32" s="544"/>
      <c r="BB32" s="544"/>
      <c r="BC32" s="544"/>
      <c r="BD32" s="544"/>
      <c r="BE32" s="544"/>
      <c r="BF32" s="544"/>
      <c r="BG32" s="544"/>
      <c r="BH32" s="544"/>
      <c r="BI32" s="644"/>
      <c r="BJ32" s="543"/>
      <c r="BK32" s="544"/>
      <c r="BL32" s="544"/>
      <c r="BM32" s="544"/>
      <c r="BN32" s="544"/>
      <c r="BO32" s="544"/>
      <c r="BP32" s="544"/>
      <c r="BQ32" s="544"/>
      <c r="BR32" s="544"/>
      <c r="BS32" s="644"/>
      <c r="BT32" s="543"/>
      <c r="BU32" s="544"/>
      <c r="BV32" s="544"/>
      <c r="BW32" s="544"/>
      <c r="BX32" s="544"/>
      <c r="BY32" s="544"/>
      <c r="BZ32" s="544"/>
      <c r="CA32" s="544"/>
      <c r="CB32" s="544"/>
      <c r="CC32" s="644"/>
      <c r="CD32" s="543"/>
      <c r="CE32" s="544"/>
      <c r="CF32" s="544"/>
      <c r="CG32" s="544"/>
      <c r="CH32" s="544"/>
      <c r="CI32" s="544"/>
      <c r="CJ32" s="544"/>
      <c r="CK32" s="544"/>
      <c r="CL32" s="544"/>
      <c r="CM32" s="644"/>
      <c r="CN32" s="543"/>
      <c r="CO32" s="544"/>
      <c r="CP32" s="544"/>
      <c r="CQ32" s="544"/>
      <c r="CR32" s="544"/>
      <c r="CS32" s="544"/>
      <c r="CT32" s="544"/>
      <c r="CU32" s="544"/>
      <c r="CV32" s="544"/>
      <c r="CW32" s="644"/>
      <c r="CX32" s="543"/>
      <c r="CY32" s="544"/>
      <c r="CZ32" s="544"/>
      <c r="DA32" s="544"/>
      <c r="DB32" s="544"/>
      <c r="DC32" s="544"/>
      <c r="DD32" s="544"/>
      <c r="DE32" s="544"/>
      <c r="DF32" s="544"/>
      <c r="DG32" s="644"/>
      <c r="DH32" s="543"/>
      <c r="DI32" s="544"/>
      <c r="DJ32" s="544"/>
      <c r="DK32" s="544"/>
      <c r="DL32" s="544"/>
      <c r="DM32" s="544"/>
      <c r="DN32" s="544"/>
      <c r="DO32" s="544"/>
      <c r="DP32" s="544"/>
      <c r="DQ32" s="644"/>
      <c r="DR32" s="543"/>
      <c r="DS32" s="544"/>
      <c r="DT32" s="544"/>
      <c r="DU32" s="544"/>
      <c r="DV32" s="544"/>
      <c r="DW32" s="544"/>
      <c r="DX32" s="544"/>
      <c r="DY32" s="544"/>
      <c r="DZ32" s="544"/>
      <c r="EA32" s="644"/>
      <c r="EB32" s="543"/>
      <c r="EC32" s="544"/>
      <c r="ED32" s="544"/>
      <c r="EE32" s="544"/>
      <c r="EF32" s="544"/>
      <c r="EG32" s="544"/>
      <c r="EH32" s="544"/>
      <c r="EI32" s="544"/>
      <c r="EJ32" s="544"/>
      <c r="EK32" s="644"/>
    </row>
    <row r="33" spans="1:141" ht="20.25">
      <c r="A33" s="615">
        <f>Summary!A33</f>
        <v>19.3</v>
      </c>
      <c r="B33" s="556">
        <f>Summary!B33</f>
        <v>0</v>
      </c>
      <c r="C33" s="383" t="str">
        <f>Summary!C33</f>
        <v>2.1.3</v>
      </c>
      <c r="D33" s="555">
        <f>Summary!D33</f>
        <v>0</v>
      </c>
      <c r="E33" s="384">
        <f>Summary!E33</f>
        <v>0</v>
      </c>
      <c r="F33" s="363" t="str">
        <f>Summary!F33</f>
        <v>Drivers on standby</v>
      </c>
      <c r="G33" s="493">
        <f>Summary!G33</f>
        <v>0</v>
      </c>
      <c r="H33" s="540">
        <f t="shared" si="15"/>
        <v>0</v>
      </c>
      <c r="I33" s="541">
        <f t="shared" si="16"/>
        <v>0</v>
      </c>
      <c r="J33" s="541">
        <f t="shared" si="17"/>
        <v>0</v>
      </c>
      <c r="K33" s="541">
        <f t="shared" si="18"/>
        <v>0</v>
      </c>
      <c r="L33" s="541">
        <f t="shared" si="19"/>
        <v>0</v>
      </c>
      <c r="M33" s="541">
        <f t="shared" si="20"/>
        <v>0</v>
      </c>
      <c r="N33" s="541">
        <f t="shared" si="21"/>
        <v>0</v>
      </c>
      <c r="O33" s="541">
        <f t="shared" si="22"/>
        <v>0</v>
      </c>
      <c r="P33" s="541">
        <f t="shared" si="23"/>
        <v>0</v>
      </c>
      <c r="Q33" s="541">
        <f t="shared" si="24"/>
        <v>0</v>
      </c>
      <c r="R33" s="541">
        <f t="shared" si="25"/>
        <v>0</v>
      </c>
      <c r="S33" s="541">
        <f t="shared" si="26"/>
        <v>0</v>
      </c>
      <c r="T33" s="542">
        <f t="shared" si="27"/>
        <v>0</v>
      </c>
      <c r="U33" s="531"/>
      <c r="V33" s="543"/>
      <c r="W33" s="544"/>
      <c r="X33" s="544"/>
      <c r="Y33" s="544"/>
      <c r="Z33" s="544"/>
      <c r="AA33" s="544"/>
      <c r="AB33" s="544"/>
      <c r="AC33" s="544"/>
      <c r="AD33" s="544"/>
      <c r="AE33" s="644"/>
      <c r="AF33" s="543"/>
      <c r="AG33" s="544"/>
      <c r="AH33" s="544"/>
      <c r="AI33" s="544"/>
      <c r="AJ33" s="544"/>
      <c r="AK33" s="544"/>
      <c r="AL33" s="544"/>
      <c r="AM33" s="544"/>
      <c r="AN33" s="544"/>
      <c r="AO33" s="644"/>
      <c r="AP33" s="543"/>
      <c r="AQ33" s="544"/>
      <c r="AR33" s="544"/>
      <c r="AS33" s="544"/>
      <c r="AT33" s="544"/>
      <c r="AU33" s="544"/>
      <c r="AV33" s="544"/>
      <c r="AW33" s="544"/>
      <c r="AX33" s="544"/>
      <c r="AY33" s="644"/>
      <c r="AZ33" s="543"/>
      <c r="BA33" s="544"/>
      <c r="BB33" s="544"/>
      <c r="BC33" s="544"/>
      <c r="BD33" s="544"/>
      <c r="BE33" s="544"/>
      <c r="BF33" s="544"/>
      <c r="BG33" s="544"/>
      <c r="BH33" s="544"/>
      <c r="BI33" s="644"/>
      <c r="BJ33" s="543"/>
      <c r="BK33" s="544"/>
      <c r="BL33" s="544"/>
      <c r="BM33" s="544"/>
      <c r="BN33" s="544"/>
      <c r="BO33" s="544"/>
      <c r="BP33" s="544"/>
      <c r="BQ33" s="544"/>
      <c r="BR33" s="544"/>
      <c r="BS33" s="644"/>
      <c r="BT33" s="543"/>
      <c r="BU33" s="544"/>
      <c r="BV33" s="544"/>
      <c r="BW33" s="544"/>
      <c r="BX33" s="544"/>
      <c r="BY33" s="544"/>
      <c r="BZ33" s="544"/>
      <c r="CA33" s="544"/>
      <c r="CB33" s="544"/>
      <c r="CC33" s="644"/>
      <c r="CD33" s="543"/>
      <c r="CE33" s="544"/>
      <c r="CF33" s="544"/>
      <c r="CG33" s="544"/>
      <c r="CH33" s="544"/>
      <c r="CI33" s="544"/>
      <c r="CJ33" s="544"/>
      <c r="CK33" s="544"/>
      <c r="CL33" s="544"/>
      <c r="CM33" s="644"/>
      <c r="CN33" s="543"/>
      <c r="CO33" s="544"/>
      <c r="CP33" s="544"/>
      <c r="CQ33" s="544"/>
      <c r="CR33" s="544"/>
      <c r="CS33" s="544"/>
      <c r="CT33" s="544"/>
      <c r="CU33" s="544"/>
      <c r="CV33" s="544"/>
      <c r="CW33" s="644"/>
      <c r="CX33" s="543"/>
      <c r="CY33" s="544"/>
      <c r="CZ33" s="544"/>
      <c r="DA33" s="544"/>
      <c r="DB33" s="544"/>
      <c r="DC33" s="544"/>
      <c r="DD33" s="544"/>
      <c r="DE33" s="544"/>
      <c r="DF33" s="544"/>
      <c r="DG33" s="644"/>
      <c r="DH33" s="543"/>
      <c r="DI33" s="544"/>
      <c r="DJ33" s="544"/>
      <c r="DK33" s="544"/>
      <c r="DL33" s="544"/>
      <c r="DM33" s="544"/>
      <c r="DN33" s="544"/>
      <c r="DO33" s="544"/>
      <c r="DP33" s="544"/>
      <c r="DQ33" s="644"/>
      <c r="DR33" s="543"/>
      <c r="DS33" s="544"/>
      <c r="DT33" s="544"/>
      <c r="DU33" s="544"/>
      <c r="DV33" s="544"/>
      <c r="DW33" s="544"/>
      <c r="DX33" s="544"/>
      <c r="DY33" s="544"/>
      <c r="DZ33" s="544"/>
      <c r="EA33" s="644"/>
      <c r="EB33" s="543"/>
      <c r="EC33" s="544"/>
      <c r="ED33" s="544"/>
      <c r="EE33" s="544"/>
      <c r="EF33" s="544"/>
      <c r="EG33" s="544"/>
      <c r="EH33" s="544"/>
      <c r="EI33" s="544"/>
      <c r="EJ33" s="544"/>
      <c r="EK33" s="644"/>
    </row>
    <row r="34" spans="1:141" ht="20.25">
      <c r="A34" s="616">
        <f>Summary!A34</f>
        <v>19.399999999999999</v>
      </c>
      <c r="B34" s="362">
        <f>Summary!B34</f>
        <v>0</v>
      </c>
      <c r="C34" s="351" t="str">
        <f>Summary!C34</f>
        <v>2.1.4</v>
      </c>
      <c r="D34" s="351">
        <f>Summary!D34</f>
        <v>0</v>
      </c>
      <c r="E34" s="355">
        <f>Summary!E34</f>
        <v>0</v>
      </c>
      <c r="F34" s="363" t="str">
        <f>Summary!F34</f>
        <v>Maintain winter fleet</v>
      </c>
      <c r="G34" s="493" t="str">
        <f>Summary!G34</f>
        <v>Schedule Ref 13, 58</v>
      </c>
      <c r="H34" s="540">
        <f t="shared" si="15"/>
        <v>0</v>
      </c>
      <c r="I34" s="541">
        <f t="shared" si="16"/>
        <v>0</v>
      </c>
      <c r="J34" s="541">
        <f t="shared" si="17"/>
        <v>0</v>
      </c>
      <c r="K34" s="541">
        <f t="shared" si="18"/>
        <v>0</v>
      </c>
      <c r="L34" s="541">
        <f t="shared" si="19"/>
        <v>0</v>
      </c>
      <c r="M34" s="541">
        <f t="shared" si="20"/>
        <v>0</v>
      </c>
      <c r="N34" s="541">
        <f t="shared" si="21"/>
        <v>0</v>
      </c>
      <c r="O34" s="541">
        <f t="shared" si="22"/>
        <v>0</v>
      </c>
      <c r="P34" s="541">
        <f t="shared" si="23"/>
        <v>0</v>
      </c>
      <c r="Q34" s="541">
        <f t="shared" si="24"/>
        <v>0</v>
      </c>
      <c r="R34" s="541">
        <f t="shared" si="25"/>
        <v>0</v>
      </c>
      <c r="S34" s="541">
        <f t="shared" si="26"/>
        <v>0</v>
      </c>
      <c r="T34" s="542">
        <f t="shared" si="27"/>
        <v>0</v>
      </c>
      <c r="U34" s="531"/>
      <c r="V34" s="543"/>
      <c r="W34" s="544"/>
      <c r="X34" s="544"/>
      <c r="Y34" s="544"/>
      <c r="Z34" s="544"/>
      <c r="AA34" s="544"/>
      <c r="AB34" s="544"/>
      <c r="AC34" s="544"/>
      <c r="AD34" s="544"/>
      <c r="AE34" s="644"/>
      <c r="AF34" s="543"/>
      <c r="AG34" s="544"/>
      <c r="AH34" s="544"/>
      <c r="AI34" s="544"/>
      <c r="AJ34" s="544"/>
      <c r="AK34" s="544"/>
      <c r="AL34" s="544"/>
      <c r="AM34" s="544"/>
      <c r="AN34" s="544"/>
      <c r="AO34" s="644"/>
      <c r="AP34" s="543"/>
      <c r="AQ34" s="544"/>
      <c r="AR34" s="544"/>
      <c r="AS34" s="544"/>
      <c r="AT34" s="544"/>
      <c r="AU34" s="544"/>
      <c r="AV34" s="544"/>
      <c r="AW34" s="544"/>
      <c r="AX34" s="544"/>
      <c r="AY34" s="644"/>
      <c r="AZ34" s="543"/>
      <c r="BA34" s="544"/>
      <c r="BB34" s="544"/>
      <c r="BC34" s="544"/>
      <c r="BD34" s="544"/>
      <c r="BE34" s="544"/>
      <c r="BF34" s="544"/>
      <c r="BG34" s="544"/>
      <c r="BH34" s="544"/>
      <c r="BI34" s="644"/>
      <c r="BJ34" s="543"/>
      <c r="BK34" s="544"/>
      <c r="BL34" s="544"/>
      <c r="BM34" s="544"/>
      <c r="BN34" s="544"/>
      <c r="BO34" s="544"/>
      <c r="BP34" s="544"/>
      <c r="BQ34" s="544"/>
      <c r="BR34" s="544"/>
      <c r="BS34" s="644"/>
      <c r="BT34" s="543"/>
      <c r="BU34" s="544"/>
      <c r="BV34" s="544"/>
      <c r="BW34" s="544"/>
      <c r="BX34" s="544"/>
      <c r="BY34" s="544"/>
      <c r="BZ34" s="544"/>
      <c r="CA34" s="544"/>
      <c r="CB34" s="544"/>
      <c r="CC34" s="644"/>
      <c r="CD34" s="543"/>
      <c r="CE34" s="544"/>
      <c r="CF34" s="544"/>
      <c r="CG34" s="544"/>
      <c r="CH34" s="544"/>
      <c r="CI34" s="544"/>
      <c r="CJ34" s="544"/>
      <c r="CK34" s="544"/>
      <c r="CL34" s="544"/>
      <c r="CM34" s="644"/>
      <c r="CN34" s="543"/>
      <c r="CO34" s="544"/>
      <c r="CP34" s="544"/>
      <c r="CQ34" s="544"/>
      <c r="CR34" s="544"/>
      <c r="CS34" s="544"/>
      <c r="CT34" s="544"/>
      <c r="CU34" s="544"/>
      <c r="CV34" s="544"/>
      <c r="CW34" s="644"/>
      <c r="CX34" s="543"/>
      <c r="CY34" s="544"/>
      <c r="CZ34" s="544"/>
      <c r="DA34" s="544"/>
      <c r="DB34" s="544"/>
      <c r="DC34" s="544"/>
      <c r="DD34" s="544"/>
      <c r="DE34" s="544"/>
      <c r="DF34" s="544"/>
      <c r="DG34" s="644"/>
      <c r="DH34" s="543"/>
      <c r="DI34" s="544"/>
      <c r="DJ34" s="544"/>
      <c r="DK34" s="544"/>
      <c r="DL34" s="544"/>
      <c r="DM34" s="544"/>
      <c r="DN34" s="544"/>
      <c r="DO34" s="544"/>
      <c r="DP34" s="544"/>
      <c r="DQ34" s="644"/>
      <c r="DR34" s="543"/>
      <c r="DS34" s="544"/>
      <c r="DT34" s="544"/>
      <c r="DU34" s="544"/>
      <c r="DV34" s="544"/>
      <c r="DW34" s="544"/>
      <c r="DX34" s="544"/>
      <c r="DY34" s="544"/>
      <c r="DZ34" s="544"/>
      <c r="EA34" s="644"/>
      <c r="EB34" s="543"/>
      <c r="EC34" s="544"/>
      <c r="ED34" s="544"/>
      <c r="EE34" s="544"/>
      <c r="EF34" s="544"/>
      <c r="EG34" s="544"/>
      <c r="EH34" s="544"/>
      <c r="EI34" s="544"/>
      <c r="EJ34" s="544"/>
      <c r="EK34" s="644"/>
    </row>
    <row r="35" spans="1:141" ht="20.25">
      <c r="A35" s="359" t="str">
        <f>Summary!A35</f>
        <v>NOT USED</v>
      </c>
      <c r="B35" s="362">
        <f>Summary!B35</f>
        <v>0</v>
      </c>
      <c r="C35" s="351" t="str">
        <f>Summary!C35</f>
        <v>2.1.5</v>
      </c>
      <c r="D35" s="351">
        <f>Summary!D35</f>
        <v>0</v>
      </c>
      <c r="E35" s="355">
        <f>Summary!E35</f>
        <v>0</v>
      </c>
      <c r="F35" s="363" t="str">
        <f>Summary!F35</f>
        <v>NOT USED</v>
      </c>
      <c r="G35" s="373">
        <f>Summary!G35</f>
        <v>0</v>
      </c>
      <c r="H35" s="540">
        <f t="shared" si="15"/>
        <v>0</v>
      </c>
      <c r="I35" s="541">
        <f t="shared" si="16"/>
        <v>0</v>
      </c>
      <c r="J35" s="541">
        <f t="shared" si="17"/>
        <v>0</v>
      </c>
      <c r="K35" s="541">
        <f t="shared" si="18"/>
        <v>0</v>
      </c>
      <c r="L35" s="541">
        <f t="shared" si="19"/>
        <v>0</v>
      </c>
      <c r="M35" s="541">
        <f t="shared" si="20"/>
        <v>0</v>
      </c>
      <c r="N35" s="541">
        <f t="shared" si="21"/>
        <v>0</v>
      </c>
      <c r="O35" s="541">
        <f t="shared" si="22"/>
        <v>0</v>
      </c>
      <c r="P35" s="541">
        <f t="shared" si="23"/>
        <v>0</v>
      </c>
      <c r="Q35" s="541">
        <f t="shared" si="24"/>
        <v>0</v>
      </c>
      <c r="R35" s="541">
        <f t="shared" si="25"/>
        <v>0</v>
      </c>
      <c r="S35" s="541">
        <f t="shared" si="26"/>
        <v>0</v>
      </c>
      <c r="T35" s="542">
        <f t="shared" si="27"/>
        <v>0</v>
      </c>
      <c r="U35" s="531"/>
      <c r="V35" s="543"/>
      <c r="W35" s="544"/>
      <c r="X35" s="544"/>
      <c r="Y35" s="544"/>
      <c r="Z35" s="544"/>
      <c r="AA35" s="544"/>
      <c r="AB35" s="544"/>
      <c r="AC35" s="544"/>
      <c r="AD35" s="544"/>
      <c r="AE35" s="644"/>
      <c r="AF35" s="543"/>
      <c r="AG35" s="544"/>
      <c r="AH35" s="544"/>
      <c r="AI35" s="544"/>
      <c r="AJ35" s="544"/>
      <c r="AK35" s="544"/>
      <c r="AL35" s="544"/>
      <c r="AM35" s="544"/>
      <c r="AN35" s="544"/>
      <c r="AO35" s="644"/>
      <c r="AP35" s="543"/>
      <c r="AQ35" s="544"/>
      <c r="AR35" s="544"/>
      <c r="AS35" s="544"/>
      <c r="AT35" s="544"/>
      <c r="AU35" s="544"/>
      <c r="AV35" s="544"/>
      <c r="AW35" s="544"/>
      <c r="AX35" s="544"/>
      <c r="AY35" s="644"/>
      <c r="AZ35" s="543"/>
      <c r="BA35" s="544"/>
      <c r="BB35" s="544"/>
      <c r="BC35" s="544"/>
      <c r="BD35" s="544"/>
      <c r="BE35" s="544"/>
      <c r="BF35" s="544"/>
      <c r="BG35" s="544"/>
      <c r="BH35" s="544"/>
      <c r="BI35" s="644"/>
      <c r="BJ35" s="543"/>
      <c r="BK35" s="544"/>
      <c r="BL35" s="544"/>
      <c r="BM35" s="544"/>
      <c r="BN35" s="544"/>
      <c r="BO35" s="544"/>
      <c r="BP35" s="544"/>
      <c r="BQ35" s="544"/>
      <c r="BR35" s="544"/>
      <c r="BS35" s="644"/>
      <c r="BT35" s="543"/>
      <c r="BU35" s="544"/>
      <c r="BV35" s="544"/>
      <c r="BW35" s="544"/>
      <c r="BX35" s="544"/>
      <c r="BY35" s="544"/>
      <c r="BZ35" s="544"/>
      <c r="CA35" s="544"/>
      <c r="CB35" s="544"/>
      <c r="CC35" s="644"/>
      <c r="CD35" s="543"/>
      <c r="CE35" s="544"/>
      <c r="CF35" s="544"/>
      <c r="CG35" s="544"/>
      <c r="CH35" s="544"/>
      <c r="CI35" s="544"/>
      <c r="CJ35" s="544"/>
      <c r="CK35" s="544"/>
      <c r="CL35" s="544"/>
      <c r="CM35" s="644"/>
      <c r="CN35" s="543"/>
      <c r="CO35" s="544"/>
      <c r="CP35" s="544"/>
      <c r="CQ35" s="544"/>
      <c r="CR35" s="544"/>
      <c r="CS35" s="544"/>
      <c r="CT35" s="544"/>
      <c r="CU35" s="544"/>
      <c r="CV35" s="544"/>
      <c r="CW35" s="644"/>
      <c r="CX35" s="543"/>
      <c r="CY35" s="544"/>
      <c r="CZ35" s="544"/>
      <c r="DA35" s="544"/>
      <c r="DB35" s="544"/>
      <c r="DC35" s="544"/>
      <c r="DD35" s="544"/>
      <c r="DE35" s="544"/>
      <c r="DF35" s="544"/>
      <c r="DG35" s="644"/>
      <c r="DH35" s="543"/>
      <c r="DI35" s="544"/>
      <c r="DJ35" s="544"/>
      <c r="DK35" s="544"/>
      <c r="DL35" s="544"/>
      <c r="DM35" s="544"/>
      <c r="DN35" s="544"/>
      <c r="DO35" s="544"/>
      <c r="DP35" s="544"/>
      <c r="DQ35" s="644"/>
      <c r="DR35" s="543"/>
      <c r="DS35" s="544"/>
      <c r="DT35" s="544"/>
      <c r="DU35" s="544"/>
      <c r="DV35" s="544"/>
      <c r="DW35" s="544"/>
      <c r="DX35" s="544"/>
      <c r="DY35" s="544"/>
      <c r="DZ35" s="544"/>
      <c r="EA35" s="644"/>
      <c r="EB35" s="543"/>
      <c r="EC35" s="544"/>
      <c r="ED35" s="544"/>
      <c r="EE35" s="544"/>
      <c r="EF35" s="544"/>
      <c r="EG35" s="544"/>
      <c r="EH35" s="544"/>
      <c r="EI35" s="544"/>
      <c r="EJ35" s="544"/>
      <c r="EK35" s="644"/>
    </row>
    <row r="36" spans="1:141" ht="20.25">
      <c r="A36" s="359">
        <f>Summary!A36</f>
        <v>19.5</v>
      </c>
      <c r="B36" s="362">
        <f>Summary!B36</f>
        <v>0</v>
      </c>
      <c r="C36" s="351" t="str">
        <f>Summary!C36</f>
        <v>2.1.6</v>
      </c>
      <c r="D36" s="351">
        <f>Summary!D36</f>
        <v>0</v>
      </c>
      <c r="E36" s="355">
        <f>Summary!E36</f>
        <v>0</v>
      </c>
      <c r="F36" s="363" t="str">
        <f>Summary!F36</f>
        <v>Manage brine</v>
      </c>
      <c r="G36" s="373" t="str">
        <f>Summary!G36</f>
        <v>Schedule Ref 34</v>
      </c>
      <c r="H36" s="540">
        <f t="shared" si="15"/>
        <v>0</v>
      </c>
      <c r="I36" s="541">
        <f t="shared" si="16"/>
        <v>0</v>
      </c>
      <c r="J36" s="541">
        <f t="shared" si="17"/>
        <v>0</v>
      </c>
      <c r="K36" s="541">
        <f t="shared" si="18"/>
        <v>0</v>
      </c>
      <c r="L36" s="541">
        <f t="shared" si="19"/>
        <v>0</v>
      </c>
      <c r="M36" s="541">
        <f t="shared" si="20"/>
        <v>0</v>
      </c>
      <c r="N36" s="541">
        <f t="shared" si="21"/>
        <v>0</v>
      </c>
      <c r="O36" s="541">
        <f t="shared" si="22"/>
        <v>0</v>
      </c>
      <c r="P36" s="541">
        <f t="shared" si="23"/>
        <v>0</v>
      </c>
      <c r="Q36" s="541">
        <f t="shared" si="24"/>
        <v>0</v>
      </c>
      <c r="R36" s="541">
        <f t="shared" si="25"/>
        <v>0</v>
      </c>
      <c r="S36" s="541">
        <f t="shared" si="26"/>
        <v>0</v>
      </c>
      <c r="T36" s="542">
        <f t="shared" si="27"/>
        <v>0</v>
      </c>
      <c r="U36" s="531"/>
      <c r="V36" s="543"/>
      <c r="W36" s="544"/>
      <c r="X36" s="544"/>
      <c r="Y36" s="544"/>
      <c r="Z36" s="544"/>
      <c r="AA36" s="544"/>
      <c r="AB36" s="544"/>
      <c r="AC36" s="544"/>
      <c r="AD36" s="544"/>
      <c r="AE36" s="644"/>
      <c r="AF36" s="543"/>
      <c r="AG36" s="544"/>
      <c r="AH36" s="544"/>
      <c r="AI36" s="544"/>
      <c r="AJ36" s="544"/>
      <c r="AK36" s="544"/>
      <c r="AL36" s="544"/>
      <c r="AM36" s="544"/>
      <c r="AN36" s="544"/>
      <c r="AO36" s="644"/>
      <c r="AP36" s="543"/>
      <c r="AQ36" s="544"/>
      <c r="AR36" s="544"/>
      <c r="AS36" s="544"/>
      <c r="AT36" s="544"/>
      <c r="AU36" s="544"/>
      <c r="AV36" s="544"/>
      <c r="AW36" s="544"/>
      <c r="AX36" s="544"/>
      <c r="AY36" s="644"/>
      <c r="AZ36" s="543"/>
      <c r="BA36" s="544"/>
      <c r="BB36" s="544"/>
      <c r="BC36" s="544"/>
      <c r="BD36" s="544"/>
      <c r="BE36" s="544"/>
      <c r="BF36" s="544"/>
      <c r="BG36" s="544"/>
      <c r="BH36" s="544"/>
      <c r="BI36" s="644"/>
      <c r="BJ36" s="543"/>
      <c r="BK36" s="544"/>
      <c r="BL36" s="544"/>
      <c r="BM36" s="544"/>
      <c r="BN36" s="544"/>
      <c r="BO36" s="544"/>
      <c r="BP36" s="544"/>
      <c r="BQ36" s="544"/>
      <c r="BR36" s="544"/>
      <c r="BS36" s="644"/>
      <c r="BT36" s="543"/>
      <c r="BU36" s="544"/>
      <c r="BV36" s="544"/>
      <c r="BW36" s="544"/>
      <c r="BX36" s="544"/>
      <c r="BY36" s="544"/>
      <c r="BZ36" s="544"/>
      <c r="CA36" s="544"/>
      <c r="CB36" s="544"/>
      <c r="CC36" s="644"/>
      <c r="CD36" s="543"/>
      <c r="CE36" s="544"/>
      <c r="CF36" s="544"/>
      <c r="CG36" s="544"/>
      <c r="CH36" s="544"/>
      <c r="CI36" s="544"/>
      <c r="CJ36" s="544"/>
      <c r="CK36" s="544"/>
      <c r="CL36" s="544"/>
      <c r="CM36" s="644"/>
      <c r="CN36" s="543"/>
      <c r="CO36" s="544"/>
      <c r="CP36" s="544"/>
      <c r="CQ36" s="544"/>
      <c r="CR36" s="544"/>
      <c r="CS36" s="544"/>
      <c r="CT36" s="544"/>
      <c r="CU36" s="544"/>
      <c r="CV36" s="544"/>
      <c r="CW36" s="644"/>
      <c r="CX36" s="543"/>
      <c r="CY36" s="544"/>
      <c r="CZ36" s="544"/>
      <c r="DA36" s="544"/>
      <c r="DB36" s="544"/>
      <c r="DC36" s="544"/>
      <c r="DD36" s="544"/>
      <c r="DE36" s="544"/>
      <c r="DF36" s="544"/>
      <c r="DG36" s="644"/>
      <c r="DH36" s="543"/>
      <c r="DI36" s="544"/>
      <c r="DJ36" s="544"/>
      <c r="DK36" s="544"/>
      <c r="DL36" s="544"/>
      <c r="DM36" s="544"/>
      <c r="DN36" s="544"/>
      <c r="DO36" s="544"/>
      <c r="DP36" s="544"/>
      <c r="DQ36" s="644"/>
      <c r="DR36" s="543"/>
      <c r="DS36" s="544"/>
      <c r="DT36" s="544"/>
      <c r="DU36" s="544"/>
      <c r="DV36" s="544"/>
      <c r="DW36" s="544"/>
      <c r="DX36" s="544"/>
      <c r="DY36" s="544"/>
      <c r="DZ36" s="544"/>
      <c r="EA36" s="644"/>
      <c r="EB36" s="543"/>
      <c r="EC36" s="544"/>
      <c r="ED36" s="544"/>
      <c r="EE36" s="544"/>
      <c r="EF36" s="544"/>
      <c r="EG36" s="544"/>
      <c r="EH36" s="544"/>
      <c r="EI36" s="544"/>
      <c r="EJ36" s="544"/>
      <c r="EK36" s="644"/>
    </row>
    <row r="37" spans="1:141" ht="20.25">
      <c r="A37" s="359">
        <f>Summary!A37</f>
        <v>19.600000000000001</v>
      </c>
      <c r="B37" s="362">
        <f>Summary!B37</f>
        <v>0</v>
      </c>
      <c r="C37" s="351" t="str">
        <f>Summary!C37</f>
        <v>2.1.7</v>
      </c>
      <c r="D37" s="351">
        <f>Summary!D37</f>
        <v>0</v>
      </c>
      <c r="E37" s="355">
        <f>Summary!E37</f>
        <v>0</v>
      </c>
      <c r="F37" s="363" t="str">
        <f>Summary!F37</f>
        <v>Maintain saturator</v>
      </c>
      <c r="G37" s="373" t="str">
        <f>Summary!G37</f>
        <v>Schedule Ref 34, 64</v>
      </c>
      <c r="H37" s="540">
        <f t="shared" si="15"/>
        <v>0</v>
      </c>
      <c r="I37" s="541">
        <f t="shared" si="16"/>
        <v>0</v>
      </c>
      <c r="J37" s="541">
        <f t="shared" si="17"/>
        <v>0</v>
      </c>
      <c r="K37" s="541">
        <f t="shared" si="18"/>
        <v>0</v>
      </c>
      <c r="L37" s="541">
        <f t="shared" si="19"/>
        <v>0</v>
      </c>
      <c r="M37" s="541">
        <f t="shared" si="20"/>
        <v>0</v>
      </c>
      <c r="N37" s="541">
        <f t="shared" si="21"/>
        <v>0</v>
      </c>
      <c r="O37" s="541">
        <f t="shared" si="22"/>
        <v>0</v>
      </c>
      <c r="P37" s="541">
        <f t="shared" si="23"/>
        <v>0</v>
      </c>
      <c r="Q37" s="541">
        <f t="shared" si="24"/>
        <v>0</v>
      </c>
      <c r="R37" s="541">
        <f t="shared" si="25"/>
        <v>0</v>
      </c>
      <c r="S37" s="541">
        <f t="shared" si="26"/>
        <v>0</v>
      </c>
      <c r="T37" s="542">
        <f t="shared" si="27"/>
        <v>0</v>
      </c>
      <c r="U37" s="531"/>
      <c r="V37" s="543"/>
      <c r="W37" s="544"/>
      <c r="X37" s="544"/>
      <c r="Y37" s="544"/>
      <c r="Z37" s="544"/>
      <c r="AA37" s="544"/>
      <c r="AB37" s="544"/>
      <c r="AC37" s="544"/>
      <c r="AD37" s="544"/>
      <c r="AE37" s="644"/>
      <c r="AF37" s="543"/>
      <c r="AG37" s="544"/>
      <c r="AH37" s="544"/>
      <c r="AI37" s="544"/>
      <c r="AJ37" s="544"/>
      <c r="AK37" s="544"/>
      <c r="AL37" s="544"/>
      <c r="AM37" s="544"/>
      <c r="AN37" s="544"/>
      <c r="AO37" s="644"/>
      <c r="AP37" s="543"/>
      <c r="AQ37" s="544"/>
      <c r="AR37" s="544"/>
      <c r="AS37" s="544"/>
      <c r="AT37" s="544"/>
      <c r="AU37" s="544"/>
      <c r="AV37" s="544"/>
      <c r="AW37" s="544"/>
      <c r="AX37" s="544"/>
      <c r="AY37" s="644"/>
      <c r="AZ37" s="543"/>
      <c r="BA37" s="544"/>
      <c r="BB37" s="544"/>
      <c r="BC37" s="544"/>
      <c r="BD37" s="544"/>
      <c r="BE37" s="544"/>
      <c r="BF37" s="544"/>
      <c r="BG37" s="544"/>
      <c r="BH37" s="544"/>
      <c r="BI37" s="644"/>
      <c r="BJ37" s="543"/>
      <c r="BK37" s="544"/>
      <c r="BL37" s="544"/>
      <c r="BM37" s="544"/>
      <c r="BN37" s="544"/>
      <c r="BO37" s="544"/>
      <c r="BP37" s="544"/>
      <c r="BQ37" s="544"/>
      <c r="BR37" s="544"/>
      <c r="BS37" s="644"/>
      <c r="BT37" s="543"/>
      <c r="BU37" s="544"/>
      <c r="BV37" s="544"/>
      <c r="BW37" s="544"/>
      <c r="BX37" s="544"/>
      <c r="BY37" s="544"/>
      <c r="BZ37" s="544"/>
      <c r="CA37" s="544"/>
      <c r="CB37" s="544"/>
      <c r="CC37" s="644"/>
      <c r="CD37" s="543"/>
      <c r="CE37" s="544"/>
      <c r="CF37" s="544"/>
      <c r="CG37" s="544"/>
      <c r="CH37" s="544"/>
      <c r="CI37" s="544"/>
      <c r="CJ37" s="544"/>
      <c r="CK37" s="544"/>
      <c r="CL37" s="544"/>
      <c r="CM37" s="644"/>
      <c r="CN37" s="543"/>
      <c r="CO37" s="544"/>
      <c r="CP37" s="544"/>
      <c r="CQ37" s="544"/>
      <c r="CR37" s="544"/>
      <c r="CS37" s="544"/>
      <c r="CT37" s="544"/>
      <c r="CU37" s="544"/>
      <c r="CV37" s="544"/>
      <c r="CW37" s="644"/>
      <c r="CX37" s="543"/>
      <c r="CY37" s="544"/>
      <c r="CZ37" s="544"/>
      <c r="DA37" s="544"/>
      <c r="DB37" s="544"/>
      <c r="DC37" s="544"/>
      <c r="DD37" s="544"/>
      <c r="DE37" s="544"/>
      <c r="DF37" s="544"/>
      <c r="DG37" s="644"/>
      <c r="DH37" s="543"/>
      <c r="DI37" s="544"/>
      <c r="DJ37" s="544"/>
      <c r="DK37" s="544"/>
      <c r="DL37" s="544"/>
      <c r="DM37" s="544"/>
      <c r="DN37" s="544"/>
      <c r="DO37" s="544"/>
      <c r="DP37" s="544"/>
      <c r="DQ37" s="644"/>
      <c r="DR37" s="543"/>
      <c r="DS37" s="544"/>
      <c r="DT37" s="544"/>
      <c r="DU37" s="544"/>
      <c r="DV37" s="544"/>
      <c r="DW37" s="544"/>
      <c r="DX37" s="544"/>
      <c r="DY37" s="544"/>
      <c r="DZ37" s="544"/>
      <c r="EA37" s="644"/>
      <c r="EB37" s="543"/>
      <c r="EC37" s="544"/>
      <c r="ED37" s="544"/>
      <c r="EE37" s="544"/>
      <c r="EF37" s="544"/>
      <c r="EG37" s="544"/>
      <c r="EH37" s="544"/>
      <c r="EI37" s="544"/>
      <c r="EJ37" s="544"/>
      <c r="EK37" s="644"/>
    </row>
    <row r="38" spans="1:141" ht="20.25">
      <c r="A38" s="359">
        <f>Summary!A38</f>
        <v>19.7</v>
      </c>
      <c r="B38" s="362">
        <f>Summary!B38</f>
        <v>0</v>
      </c>
      <c r="C38" s="351" t="str">
        <f>Summary!C38</f>
        <v>2.1.8</v>
      </c>
      <c r="D38" s="351">
        <f>Summary!D38</f>
        <v>0</v>
      </c>
      <c r="E38" s="355">
        <f>Summary!E38</f>
        <v>0</v>
      </c>
      <c r="F38" s="363" t="str">
        <f>Summary!F38</f>
        <v>Reporting</v>
      </c>
      <c r="G38" s="373">
        <f>Summary!G38</f>
        <v>0</v>
      </c>
      <c r="H38" s="540">
        <f t="shared" si="15"/>
        <v>0</v>
      </c>
      <c r="I38" s="541">
        <f t="shared" si="16"/>
        <v>0</v>
      </c>
      <c r="J38" s="541">
        <f t="shared" si="17"/>
        <v>0</v>
      </c>
      <c r="K38" s="541">
        <f t="shared" si="18"/>
        <v>0</v>
      </c>
      <c r="L38" s="541">
        <f t="shared" si="19"/>
        <v>0</v>
      </c>
      <c r="M38" s="541">
        <f t="shared" si="20"/>
        <v>0</v>
      </c>
      <c r="N38" s="541">
        <f t="shared" si="21"/>
        <v>0</v>
      </c>
      <c r="O38" s="541">
        <f t="shared" si="22"/>
        <v>0</v>
      </c>
      <c r="P38" s="541">
        <f t="shared" si="23"/>
        <v>0</v>
      </c>
      <c r="Q38" s="541">
        <f t="shared" si="24"/>
        <v>0</v>
      </c>
      <c r="R38" s="541">
        <f t="shared" si="25"/>
        <v>0</v>
      </c>
      <c r="S38" s="541">
        <f t="shared" si="26"/>
        <v>0</v>
      </c>
      <c r="T38" s="542">
        <f t="shared" si="27"/>
        <v>0</v>
      </c>
      <c r="U38" s="531"/>
      <c r="V38" s="543"/>
      <c r="W38" s="544"/>
      <c r="X38" s="544"/>
      <c r="Y38" s="544"/>
      <c r="Z38" s="544"/>
      <c r="AA38" s="544"/>
      <c r="AB38" s="544"/>
      <c r="AC38" s="544"/>
      <c r="AD38" s="544"/>
      <c r="AE38" s="644"/>
      <c r="AF38" s="543"/>
      <c r="AG38" s="544"/>
      <c r="AH38" s="544"/>
      <c r="AI38" s="544"/>
      <c r="AJ38" s="544"/>
      <c r="AK38" s="544"/>
      <c r="AL38" s="544"/>
      <c r="AM38" s="544"/>
      <c r="AN38" s="544"/>
      <c r="AO38" s="644"/>
      <c r="AP38" s="543"/>
      <c r="AQ38" s="544"/>
      <c r="AR38" s="544"/>
      <c r="AS38" s="544"/>
      <c r="AT38" s="544"/>
      <c r="AU38" s="544"/>
      <c r="AV38" s="544"/>
      <c r="AW38" s="544"/>
      <c r="AX38" s="544"/>
      <c r="AY38" s="644"/>
      <c r="AZ38" s="543"/>
      <c r="BA38" s="544"/>
      <c r="BB38" s="544"/>
      <c r="BC38" s="544"/>
      <c r="BD38" s="544"/>
      <c r="BE38" s="544"/>
      <c r="BF38" s="544"/>
      <c r="BG38" s="544"/>
      <c r="BH38" s="544"/>
      <c r="BI38" s="644"/>
      <c r="BJ38" s="543"/>
      <c r="BK38" s="544"/>
      <c r="BL38" s="544"/>
      <c r="BM38" s="544"/>
      <c r="BN38" s="544"/>
      <c r="BO38" s="544"/>
      <c r="BP38" s="544"/>
      <c r="BQ38" s="544"/>
      <c r="BR38" s="544"/>
      <c r="BS38" s="644"/>
      <c r="BT38" s="543"/>
      <c r="BU38" s="544"/>
      <c r="BV38" s="544"/>
      <c r="BW38" s="544"/>
      <c r="BX38" s="544"/>
      <c r="BY38" s="544"/>
      <c r="BZ38" s="544"/>
      <c r="CA38" s="544"/>
      <c r="CB38" s="544"/>
      <c r="CC38" s="644"/>
      <c r="CD38" s="543"/>
      <c r="CE38" s="544"/>
      <c r="CF38" s="544"/>
      <c r="CG38" s="544"/>
      <c r="CH38" s="544"/>
      <c r="CI38" s="544"/>
      <c r="CJ38" s="544"/>
      <c r="CK38" s="544"/>
      <c r="CL38" s="544"/>
      <c r="CM38" s="644"/>
      <c r="CN38" s="543"/>
      <c r="CO38" s="544"/>
      <c r="CP38" s="544"/>
      <c r="CQ38" s="544"/>
      <c r="CR38" s="544"/>
      <c r="CS38" s="544"/>
      <c r="CT38" s="544"/>
      <c r="CU38" s="544"/>
      <c r="CV38" s="544"/>
      <c r="CW38" s="644"/>
      <c r="CX38" s="543"/>
      <c r="CY38" s="544"/>
      <c r="CZ38" s="544"/>
      <c r="DA38" s="544"/>
      <c r="DB38" s="544"/>
      <c r="DC38" s="544"/>
      <c r="DD38" s="544"/>
      <c r="DE38" s="544"/>
      <c r="DF38" s="544"/>
      <c r="DG38" s="644"/>
      <c r="DH38" s="543"/>
      <c r="DI38" s="544"/>
      <c r="DJ38" s="544"/>
      <c r="DK38" s="544"/>
      <c r="DL38" s="544"/>
      <c r="DM38" s="544"/>
      <c r="DN38" s="544"/>
      <c r="DO38" s="544"/>
      <c r="DP38" s="544"/>
      <c r="DQ38" s="644"/>
      <c r="DR38" s="543"/>
      <c r="DS38" s="544"/>
      <c r="DT38" s="544"/>
      <c r="DU38" s="544"/>
      <c r="DV38" s="544"/>
      <c r="DW38" s="544"/>
      <c r="DX38" s="544"/>
      <c r="DY38" s="544"/>
      <c r="DZ38" s="544"/>
      <c r="EA38" s="644"/>
      <c r="EB38" s="543"/>
      <c r="EC38" s="544"/>
      <c r="ED38" s="544"/>
      <c r="EE38" s="544"/>
      <c r="EF38" s="544"/>
      <c r="EG38" s="544"/>
      <c r="EH38" s="544"/>
      <c r="EI38" s="544"/>
      <c r="EJ38" s="544"/>
      <c r="EK38" s="644"/>
    </row>
    <row r="39" spans="1:141" ht="36">
      <c r="A39" s="786">
        <f>Summary!A39</f>
        <v>19.8</v>
      </c>
      <c r="B39" s="795">
        <f>Summary!B39</f>
        <v>0</v>
      </c>
      <c r="C39" s="196" t="str">
        <f>Summary!C39</f>
        <v>2.1.9</v>
      </c>
      <c r="D39" s="196">
        <f>Summary!D39</f>
        <v>0</v>
      </c>
      <c r="E39" s="792">
        <f>Summary!E39</f>
        <v>0</v>
      </c>
      <c r="F39" s="796" t="str">
        <f>Summary!F39</f>
        <v>Other Severe Weather Duties (including but not limited to the following items)</v>
      </c>
      <c r="G39" s="787" t="str">
        <f>Summary!G39</f>
        <v>Schedule Ref 50, 51, 52, 53, 54, 55, 56, 57 and 62.</v>
      </c>
      <c r="H39" s="282"/>
      <c r="I39" s="283"/>
      <c r="J39" s="283"/>
      <c r="K39" s="283"/>
      <c r="L39" s="283"/>
      <c r="M39" s="283"/>
      <c r="N39" s="283"/>
      <c r="O39" s="283"/>
      <c r="P39" s="283"/>
      <c r="Q39" s="283"/>
      <c r="R39" s="283"/>
      <c r="S39" s="283"/>
      <c r="T39" s="547"/>
      <c r="U39" s="531"/>
      <c r="V39" s="282"/>
      <c r="W39" s="283"/>
      <c r="X39" s="283"/>
      <c r="Y39" s="283"/>
      <c r="Z39" s="283"/>
      <c r="AA39" s="283"/>
      <c r="AB39" s="283"/>
      <c r="AC39" s="283"/>
      <c r="AD39" s="283"/>
      <c r="AE39" s="650"/>
      <c r="AF39" s="282"/>
      <c r="AG39" s="283"/>
      <c r="AH39" s="283"/>
      <c r="AI39" s="283"/>
      <c r="AJ39" s="283"/>
      <c r="AK39" s="283"/>
      <c r="AL39" s="283"/>
      <c r="AM39" s="283"/>
      <c r="AN39" s="283"/>
      <c r="AO39" s="650"/>
      <c r="AP39" s="282"/>
      <c r="AQ39" s="283"/>
      <c r="AR39" s="283"/>
      <c r="AS39" s="283"/>
      <c r="AT39" s="283"/>
      <c r="AU39" s="283"/>
      <c r="AV39" s="283"/>
      <c r="AW39" s="283"/>
      <c r="AX39" s="283"/>
      <c r="AY39" s="650"/>
      <c r="AZ39" s="282"/>
      <c r="BA39" s="283"/>
      <c r="BB39" s="283"/>
      <c r="BC39" s="283"/>
      <c r="BD39" s="283"/>
      <c r="BE39" s="283"/>
      <c r="BF39" s="283"/>
      <c r="BG39" s="283"/>
      <c r="BH39" s="283"/>
      <c r="BI39" s="650"/>
      <c r="BJ39" s="282"/>
      <c r="BK39" s="283"/>
      <c r="BL39" s="283"/>
      <c r="BM39" s="283"/>
      <c r="BN39" s="283"/>
      <c r="BO39" s="283"/>
      <c r="BP39" s="283"/>
      <c r="BQ39" s="283"/>
      <c r="BR39" s="283"/>
      <c r="BS39" s="650"/>
      <c r="BT39" s="282"/>
      <c r="BU39" s="283"/>
      <c r="BV39" s="283"/>
      <c r="BW39" s="283"/>
      <c r="BX39" s="283"/>
      <c r="BY39" s="283"/>
      <c r="BZ39" s="283"/>
      <c r="CA39" s="283"/>
      <c r="CB39" s="283"/>
      <c r="CC39" s="650"/>
      <c r="CD39" s="282"/>
      <c r="CE39" s="283"/>
      <c r="CF39" s="283"/>
      <c r="CG39" s="283"/>
      <c r="CH39" s="283"/>
      <c r="CI39" s="283"/>
      <c r="CJ39" s="283"/>
      <c r="CK39" s="283"/>
      <c r="CL39" s="283"/>
      <c r="CM39" s="650"/>
      <c r="CN39" s="282"/>
      <c r="CO39" s="283"/>
      <c r="CP39" s="283"/>
      <c r="CQ39" s="283"/>
      <c r="CR39" s="283"/>
      <c r="CS39" s="283"/>
      <c r="CT39" s="283"/>
      <c r="CU39" s="283"/>
      <c r="CV39" s="283"/>
      <c r="CW39" s="650"/>
      <c r="CX39" s="282"/>
      <c r="CY39" s="283"/>
      <c r="CZ39" s="283"/>
      <c r="DA39" s="283"/>
      <c r="DB39" s="283"/>
      <c r="DC39" s="283"/>
      <c r="DD39" s="283"/>
      <c r="DE39" s="283"/>
      <c r="DF39" s="283"/>
      <c r="DG39" s="650"/>
      <c r="DH39" s="282"/>
      <c r="DI39" s="283"/>
      <c r="DJ39" s="283"/>
      <c r="DK39" s="283"/>
      <c r="DL39" s="283"/>
      <c r="DM39" s="283"/>
      <c r="DN39" s="283"/>
      <c r="DO39" s="283"/>
      <c r="DP39" s="283"/>
      <c r="DQ39" s="650"/>
      <c r="DR39" s="282"/>
      <c r="DS39" s="283"/>
      <c r="DT39" s="283"/>
      <c r="DU39" s="283"/>
      <c r="DV39" s="283"/>
      <c r="DW39" s="283"/>
      <c r="DX39" s="283"/>
      <c r="DY39" s="283"/>
      <c r="DZ39" s="283"/>
      <c r="EA39" s="650"/>
      <c r="EB39" s="282"/>
      <c r="EC39" s="283"/>
      <c r="ED39" s="283"/>
      <c r="EE39" s="283"/>
      <c r="EF39" s="283"/>
      <c r="EG39" s="283"/>
      <c r="EH39" s="283"/>
      <c r="EI39" s="283"/>
      <c r="EJ39" s="283"/>
      <c r="EK39" s="650"/>
    </row>
    <row r="40" spans="1:141" ht="20.25">
      <c r="A40" s="359">
        <f>Summary!A40</f>
        <v>19.8</v>
      </c>
      <c r="B40" s="362">
        <f>Summary!B40</f>
        <v>0</v>
      </c>
      <c r="C40" s="351" t="str">
        <f>Summary!C40</f>
        <v>2.1.9.1</v>
      </c>
      <c r="D40" s="351">
        <f>Summary!D40</f>
        <v>0</v>
      </c>
      <c r="E40" s="355">
        <f>Summary!E40</f>
        <v>0</v>
      </c>
      <c r="F40" s="363" t="str">
        <f>Summary!F40</f>
        <v>Key Personnel</v>
      </c>
      <c r="G40" s="373">
        <f>Summary!G40</f>
        <v>0</v>
      </c>
      <c r="H40" s="540">
        <f t="shared" ref="H40:H53" si="28">SUM(V40:AD40)</f>
        <v>0</v>
      </c>
      <c r="I40" s="541">
        <f t="shared" ref="I40:I53" si="29">SUM(AF40:AN40)</f>
        <v>0</v>
      </c>
      <c r="J40" s="541">
        <f t="shared" ref="J40:J53" si="30">SUM(AP40:AX40)</f>
        <v>0</v>
      </c>
      <c r="K40" s="541">
        <f t="shared" ref="K40:K53" si="31">SUM(AZ40:BH40)</f>
        <v>0</v>
      </c>
      <c r="L40" s="541">
        <f t="shared" ref="L40:L53" si="32">SUM(BJ40:BR40)</f>
        <v>0</v>
      </c>
      <c r="M40" s="541">
        <f t="shared" ref="M40:M53" si="33">SUM(BT40:CB40)</f>
        <v>0</v>
      </c>
      <c r="N40" s="541">
        <f t="shared" ref="N40:N53" si="34">SUM(CD40:CL40)</f>
        <v>0</v>
      </c>
      <c r="O40" s="541">
        <f t="shared" ref="O40:O53" si="35">SUM(CN40:CV40)</f>
        <v>0</v>
      </c>
      <c r="P40" s="541">
        <f t="shared" ref="P40:P53" si="36">SUM(CX40:DF40)</f>
        <v>0</v>
      </c>
      <c r="Q40" s="541">
        <f t="shared" ref="Q40:Q53" si="37">SUM(DH40:DP40)</f>
        <v>0</v>
      </c>
      <c r="R40" s="541">
        <f t="shared" ref="R40:R53" si="38">SUM(DR40:DZ40)</f>
        <v>0</v>
      </c>
      <c r="S40" s="541">
        <f t="shared" ref="S40:S53" si="39">SUM(EB40:EJ40)</f>
        <v>0</v>
      </c>
      <c r="T40" s="542">
        <f t="shared" ref="T40:T53" si="40">SUM(H40:S40)</f>
        <v>0</v>
      </c>
      <c r="U40" s="531"/>
      <c r="V40" s="543"/>
      <c r="W40" s="544"/>
      <c r="X40" s="544"/>
      <c r="Y40" s="544"/>
      <c r="Z40" s="544"/>
      <c r="AA40" s="544"/>
      <c r="AB40" s="544"/>
      <c r="AC40" s="544"/>
      <c r="AD40" s="544"/>
      <c r="AE40" s="644"/>
      <c r="AF40" s="543"/>
      <c r="AG40" s="544"/>
      <c r="AH40" s="544"/>
      <c r="AI40" s="544"/>
      <c r="AJ40" s="544"/>
      <c r="AK40" s="544"/>
      <c r="AL40" s="544"/>
      <c r="AM40" s="544"/>
      <c r="AN40" s="544"/>
      <c r="AO40" s="644"/>
      <c r="AP40" s="543"/>
      <c r="AQ40" s="544"/>
      <c r="AR40" s="544"/>
      <c r="AS40" s="544"/>
      <c r="AT40" s="544"/>
      <c r="AU40" s="544"/>
      <c r="AV40" s="544"/>
      <c r="AW40" s="544"/>
      <c r="AX40" s="544"/>
      <c r="AY40" s="644"/>
      <c r="AZ40" s="543"/>
      <c r="BA40" s="544"/>
      <c r="BB40" s="544"/>
      <c r="BC40" s="544"/>
      <c r="BD40" s="544"/>
      <c r="BE40" s="544"/>
      <c r="BF40" s="544"/>
      <c r="BG40" s="544"/>
      <c r="BH40" s="544"/>
      <c r="BI40" s="644"/>
      <c r="BJ40" s="543"/>
      <c r="BK40" s="544"/>
      <c r="BL40" s="544"/>
      <c r="BM40" s="544"/>
      <c r="BN40" s="544"/>
      <c r="BO40" s="544"/>
      <c r="BP40" s="544"/>
      <c r="BQ40" s="544"/>
      <c r="BR40" s="544"/>
      <c r="BS40" s="644"/>
      <c r="BT40" s="543"/>
      <c r="BU40" s="544"/>
      <c r="BV40" s="544"/>
      <c r="BW40" s="544"/>
      <c r="BX40" s="544"/>
      <c r="BY40" s="544"/>
      <c r="BZ40" s="544"/>
      <c r="CA40" s="544"/>
      <c r="CB40" s="544"/>
      <c r="CC40" s="644"/>
      <c r="CD40" s="543"/>
      <c r="CE40" s="544"/>
      <c r="CF40" s="544"/>
      <c r="CG40" s="544"/>
      <c r="CH40" s="544"/>
      <c r="CI40" s="544"/>
      <c r="CJ40" s="544"/>
      <c r="CK40" s="544"/>
      <c r="CL40" s="544"/>
      <c r="CM40" s="644"/>
      <c r="CN40" s="543"/>
      <c r="CO40" s="544"/>
      <c r="CP40" s="544"/>
      <c r="CQ40" s="544"/>
      <c r="CR40" s="544"/>
      <c r="CS40" s="544"/>
      <c r="CT40" s="544"/>
      <c r="CU40" s="544"/>
      <c r="CV40" s="544"/>
      <c r="CW40" s="644"/>
      <c r="CX40" s="543"/>
      <c r="CY40" s="544"/>
      <c r="CZ40" s="544"/>
      <c r="DA40" s="544"/>
      <c r="DB40" s="544"/>
      <c r="DC40" s="544"/>
      <c r="DD40" s="544"/>
      <c r="DE40" s="544"/>
      <c r="DF40" s="544"/>
      <c r="DG40" s="644"/>
      <c r="DH40" s="543"/>
      <c r="DI40" s="544"/>
      <c r="DJ40" s="544"/>
      <c r="DK40" s="544"/>
      <c r="DL40" s="544"/>
      <c r="DM40" s="544"/>
      <c r="DN40" s="544"/>
      <c r="DO40" s="544"/>
      <c r="DP40" s="544"/>
      <c r="DQ40" s="644"/>
      <c r="DR40" s="543"/>
      <c r="DS40" s="544"/>
      <c r="DT40" s="544"/>
      <c r="DU40" s="544"/>
      <c r="DV40" s="544"/>
      <c r="DW40" s="544"/>
      <c r="DX40" s="544"/>
      <c r="DY40" s="544"/>
      <c r="DZ40" s="544"/>
      <c r="EA40" s="644"/>
      <c r="EB40" s="543"/>
      <c r="EC40" s="544"/>
      <c r="ED40" s="544"/>
      <c r="EE40" s="544"/>
      <c r="EF40" s="544"/>
      <c r="EG40" s="544"/>
      <c r="EH40" s="544"/>
      <c r="EI40" s="544"/>
      <c r="EJ40" s="544"/>
      <c r="EK40" s="644"/>
    </row>
    <row r="41" spans="1:141" ht="20.25">
      <c r="A41" s="359">
        <f>Summary!A41</f>
        <v>19.8</v>
      </c>
      <c r="B41" s="362">
        <f>Summary!B41</f>
        <v>0</v>
      </c>
      <c r="C41" s="351" t="str">
        <f>Summary!C41</f>
        <v>2.1.9.2</v>
      </c>
      <c r="D41" s="351">
        <f>Summary!D41</f>
        <v>0</v>
      </c>
      <c r="E41" s="355">
        <f>Summary!E41</f>
        <v>0</v>
      </c>
      <c r="F41" s="363" t="str">
        <f>Summary!F41</f>
        <v>Staffing levels</v>
      </c>
      <c r="G41" s="373">
        <f>Summary!G41</f>
        <v>0</v>
      </c>
      <c r="H41" s="540">
        <f t="shared" si="28"/>
        <v>0</v>
      </c>
      <c r="I41" s="541">
        <f t="shared" si="29"/>
        <v>0</v>
      </c>
      <c r="J41" s="541">
        <f t="shared" si="30"/>
        <v>0</v>
      </c>
      <c r="K41" s="541">
        <f t="shared" si="31"/>
        <v>0</v>
      </c>
      <c r="L41" s="541">
        <f t="shared" si="32"/>
        <v>0</v>
      </c>
      <c r="M41" s="541">
        <f t="shared" si="33"/>
        <v>0</v>
      </c>
      <c r="N41" s="541">
        <f t="shared" si="34"/>
        <v>0</v>
      </c>
      <c r="O41" s="541">
        <f t="shared" si="35"/>
        <v>0</v>
      </c>
      <c r="P41" s="541">
        <f t="shared" si="36"/>
        <v>0</v>
      </c>
      <c r="Q41" s="541">
        <f t="shared" si="37"/>
        <v>0</v>
      </c>
      <c r="R41" s="541">
        <f t="shared" si="38"/>
        <v>0</v>
      </c>
      <c r="S41" s="541">
        <f t="shared" si="39"/>
        <v>0</v>
      </c>
      <c r="T41" s="542">
        <f t="shared" si="40"/>
        <v>0</v>
      </c>
      <c r="U41" s="531"/>
      <c r="V41" s="543"/>
      <c r="W41" s="544"/>
      <c r="X41" s="544"/>
      <c r="Y41" s="544"/>
      <c r="Z41" s="544"/>
      <c r="AA41" s="544"/>
      <c r="AB41" s="544"/>
      <c r="AC41" s="544"/>
      <c r="AD41" s="544"/>
      <c r="AE41" s="644"/>
      <c r="AF41" s="543"/>
      <c r="AG41" s="544"/>
      <c r="AH41" s="544"/>
      <c r="AI41" s="544"/>
      <c r="AJ41" s="544"/>
      <c r="AK41" s="544"/>
      <c r="AL41" s="544"/>
      <c r="AM41" s="544"/>
      <c r="AN41" s="544"/>
      <c r="AO41" s="644"/>
      <c r="AP41" s="543"/>
      <c r="AQ41" s="544"/>
      <c r="AR41" s="544"/>
      <c r="AS41" s="544"/>
      <c r="AT41" s="544"/>
      <c r="AU41" s="544"/>
      <c r="AV41" s="544"/>
      <c r="AW41" s="544"/>
      <c r="AX41" s="544"/>
      <c r="AY41" s="644"/>
      <c r="AZ41" s="543"/>
      <c r="BA41" s="544"/>
      <c r="BB41" s="544"/>
      <c r="BC41" s="544"/>
      <c r="BD41" s="544"/>
      <c r="BE41" s="544"/>
      <c r="BF41" s="544"/>
      <c r="BG41" s="544"/>
      <c r="BH41" s="544"/>
      <c r="BI41" s="644"/>
      <c r="BJ41" s="543"/>
      <c r="BK41" s="544"/>
      <c r="BL41" s="544"/>
      <c r="BM41" s="544"/>
      <c r="BN41" s="544"/>
      <c r="BO41" s="544"/>
      <c r="BP41" s="544"/>
      <c r="BQ41" s="544"/>
      <c r="BR41" s="544"/>
      <c r="BS41" s="644"/>
      <c r="BT41" s="543"/>
      <c r="BU41" s="544"/>
      <c r="BV41" s="544"/>
      <c r="BW41" s="544"/>
      <c r="BX41" s="544"/>
      <c r="BY41" s="544"/>
      <c r="BZ41" s="544"/>
      <c r="CA41" s="544"/>
      <c r="CB41" s="544"/>
      <c r="CC41" s="644"/>
      <c r="CD41" s="543"/>
      <c r="CE41" s="544"/>
      <c r="CF41" s="544"/>
      <c r="CG41" s="544"/>
      <c r="CH41" s="544"/>
      <c r="CI41" s="544"/>
      <c r="CJ41" s="544"/>
      <c r="CK41" s="544"/>
      <c r="CL41" s="544"/>
      <c r="CM41" s="644"/>
      <c r="CN41" s="543"/>
      <c r="CO41" s="544"/>
      <c r="CP41" s="544"/>
      <c r="CQ41" s="544"/>
      <c r="CR41" s="544"/>
      <c r="CS41" s="544"/>
      <c r="CT41" s="544"/>
      <c r="CU41" s="544"/>
      <c r="CV41" s="544"/>
      <c r="CW41" s="644"/>
      <c r="CX41" s="543"/>
      <c r="CY41" s="544"/>
      <c r="CZ41" s="544"/>
      <c r="DA41" s="544"/>
      <c r="DB41" s="544"/>
      <c r="DC41" s="544"/>
      <c r="DD41" s="544"/>
      <c r="DE41" s="544"/>
      <c r="DF41" s="544"/>
      <c r="DG41" s="644"/>
      <c r="DH41" s="543"/>
      <c r="DI41" s="544"/>
      <c r="DJ41" s="544"/>
      <c r="DK41" s="544"/>
      <c r="DL41" s="544"/>
      <c r="DM41" s="544"/>
      <c r="DN41" s="544"/>
      <c r="DO41" s="544"/>
      <c r="DP41" s="544"/>
      <c r="DQ41" s="644"/>
      <c r="DR41" s="543"/>
      <c r="DS41" s="544"/>
      <c r="DT41" s="544"/>
      <c r="DU41" s="544"/>
      <c r="DV41" s="544"/>
      <c r="DW41" s="544"/>
      <c r="DX41" s="544"/>
      <c r="DY41" s="544"/>
      <c r="DZ41" s="544"/>
      <c r="EA41" s="644"/>
      <c r="EB41" s="543"/>
      <c r="EC41" s="544"/>
      <c r="ED41" s="544"/>
      <c r="EE41" s="544"/>
      <c r="EF41" s="544"/>
      <c r="EG41" s="544"/>
      <c r="EH41" s="544"/>
      <c r="EI41" s="544"/>
      <c r="EJ41" s="544"/>
      <c r="EK41" s="644"/>
    </row>
    <row r="42" spans="1:141" ht="20.25">
      <c r="A42" s="359">
        <f>Summary!A42</f>
        <v>19.8</v>
      </c>
      <c r="B42" s="362">
        <f>Summary!B42</f>
        <v>0</v>
      </c>
      <c r="C42" s="351" t="str">
        <f>Summary!C42</f>
        <v>2.1.9.3</v>
      </c>
      <c r="D42" s="351">
        <f>Summary!D42</f>
        <v>0</v>
      </c>
      <c r="E42" s="355">
        <f>Summary!E42</f>
        <v>0</v>
      </c>
      <c r="F42" s="363" t="str">
        <f>Summary!F42</f>
        <v>Training</v>
      </c>
      <c r="G42" s="373">
        <f>Summary!G42</f>
        <v>0</v>
      </c>
      <c r="H42" s="540">
        <f t="shared" si="28"/>
        <v>0</v>
      </c>
      <c r="I42" s="541">
        <f t="shared" si="29"/>
        <v>0</v>
      </c>
      <c r="J42" s="541">
        <f t="shared" si="30"/>
        <v>0</v>
      </c>
      <c r="K42" s="541">
        <f t="shared" si="31"/>
        <v>0</v>
      </c>
      <c r="L42" s="541">
        <f t="shared" si="32"/>
        <v>0</v>
      </c>
      <c r="M42" s="541">
        <f t="shared" si="33"/>
        <v>0</v>
      </c>
      <c r="N42" s="541">
        <f t="shared" si="34"/>
        <v>0</v>
      </c>
      <c r="O42" s="541">
        <f t="shared" si="35"/>
        <v>0</v>
      </c>
      <c r="P42" s="541">
        <f t="shared" si="36"/>
        <v>0</v>
      </c>
      <c r="Q42" s="541">
        <f t="shared" si="37"/>
        <v>0</v>
      </c>
      <c r="R42" s="541">
        <f t="shared" si="38"/>
        <v>0</v>
      </c>
      <c r="S42" s="541">
        <f t="shared" si="39"/>
        <v>0</v>
      </c>
      <c r="T42" s="542">
        <f t="shared" si="40"/>
        <v>0</v>
      </c>
      <c r="U42" s="531"/>
      <c r="V42" s="543"/>
      <c r="W42" s="544"/>
      <c r="X42" s="544"/>
      <c r="Y42" s="544"/>
      <c r="Z42" s="544"/>
      <c r="AA42" s="544"/>
      <c r="AB42" s="544"/>
      <c r="AC42" s="544"/>
      <c r="AD42" s="544"/>
      <c r="AE42" s="644"/>
      <c r="AF42" s="543"/>
      <c r="AG42" s="544"/>
      <c r="AH42" s="544"/>
      <c r="AI42" s="544"/>
      <c r="AJ42" s="544"/>
      <c r="AK42" s="544"/>
      <c r="AL42" s="544"/>
      <c r="AM42" s="544"/>
      <c r="AN42" s="544"/>
      <c r="AO42" s="644"/>
      <c r="AP42" s="543"/>
      <c r="AQ42" s="544"/>
      <c r="AR42" s="544"/>
      <c r="AS42" s="544"/>
      <c r="AT42" s="544"/>
      <c r="AU42" s="544"/>
      <c r="AV42" s="544"/>
      <c r="AW42" s="544"/>
      <c r="AX42" s="544"/>
      <c r="AY42" s="644"/>
      <c r="AZ42" s="543"/>
      <c r="BA42" s="544"/>
      <c r="BB42" s="544"/>
      <c r="BC42" s="544"/>
      <c r="BD42" s="544"/>
      <c r="BE42" s="544"/>
      <c r="BF42" s="544"/>
      <c r="BG42" s="544"/>
      <c r="BH42" s="544"/>
      <c r="BI42" s="644"/>
      <c r="BJ42" s="543"/>
      <c r="BK42" s="544"/>
      <c r="BL42" s="544"/>
      <c r="BM42" s="544"/>
      <c r="BN42" s="544"/>
      <c r="BO42" s="544"/>
      <c r="BP42" s="544"/>
      <c r="BQ42" s="544"/>
      <c r="BR42" s="544"/>
      <c r="BS42" s="644"/>
      <c r="BT42" s="543"/>
      <c r="BU42" s="544"/>
      <c r="BV42" s="544"/>
      <c r="BW42" s="544"/>
      <c r="BX42" s="544"/>
      <c r="BY42" s="544"/>
      <c r="BZ42" s="544"/>
      <c r="CA42" s="544"/>
      <c r="CB42" s="544"/>
      <c r="CC42" s="644"/>
      <c r="CD42" s="543"/>
      <c r="CE42" s="544"/>
      <c r="CF42" s="544"/>
      <c r="CG42" s="544"/>
      <c r="CH42" s="544"/>
      <c r="CI42" s="544"/>
      <c r="CJ42" s="544"/>
      <c r="CK42" s="544"/>
      <c r="CL42" s="544"/>
      <c r="CM42" s="644"/>
      <c r="CN42" s="543"/>
      <c r="CO42" s="544"/>
      <c r="CP42" s="544"/>
      <c r="CQ42" s="544"/>
      <c r="CR42" s="544"/>
      <c r="CS42" s="544"/>
      <c r="CT42" s="544"/>
      <c r="CU42" s="544"/>
      <c r="CV42" s="544"/>
      <c r="CW42" s="644"/>
      <c r="CX42" s="543"/>
      <c r="CY42" s="544"/>
      <c r="CZ42" s="544"/>
      <c r="DA42" s="544"/>
      <c r="DB42" s="544"/>
      <c r="DC42" s="544"/>
      <c r="DD42" s="544"/>
      <c r="DE42" s="544"/>
      <c r="DF42" s="544"/>
      <c r="DG42" s="644"/>
      <c r="DH42" s="543"/>
      <c r="DI42" s="544"/>
      <c r="DJ42" s="544"/>
      <c r="DK42" s="544"/>
      <c r="DL42" s="544"/>
      <c r="DM42" s="544"/>
      <c r="DN42" s="544"/>
      <c r="DO42" s="544"/>
      <c r="DP42" s="544"/>
      <c r="DQ42" s="644"/>
      <c r="DR42" s="543"/>
      <c r="DS42" s="544"/>
      <c r="DT42" s="544"/>
      <c r="DU42" s="544"/>
      <c r="DV42" s="544"/>
      <c r="DW42" s="544"/>
      <c r="DX42" s="544"/>
      <c r="DY42" s="544"/>
      <c r="DZ42" s="544"/>
      <c r="EA42" s="644"/>
      <c r="EB42" s="543"/>
      <c r="EC42" s="544"/>
      <c r="ED42" s="544"/>
      <c r="EE42" s="544"/>
      <c r="EF42" s="544"/>
      <c r="EG42" s="544"/>
      <c r="EH42" s="544"/>
      <c r="EI42" s="544"/>
      <c r="EJ42" s="544"/>
      <c r="EK42" s="644"/>
    </row>
    <row r="43" spans="1:141" ht="20.25">
      <c r="A43" s="359">
        <f>Summary!A43</f>
        <v>19.8</v>
      </c>
      <c r="B43" s="362">
        <f>Summary!B43</f>
        <v>0</v>
      </c>
      <c r="C43" s="351" t="str">
        <f>Summary!C43</f>
        <v>2.1.9.4</v>
      </c>
      <c r="D43" s="351">
        <f>Summary!D43</f>
        <v>0</v>
      </c>
      <c r="E43" s="355">
        <f>Summary!E43</f>
        <v>0</v>
      </c>
      <c r="F43" s="363" t="str">
        <f>Summary!F43</f>
        <v>Health and Safety</v>
      </c>
      <c r="G43" s="373">
        <f>Summary!G43</f>
        <v>0</v>
      </c>
      <c r="H43" s="540">
        <f t="shared" si="28"/>
        <v>0</v>
      </c>
      <c r="I43" s="541">
        <f t="shared" si="29"/>
        <v>0</v>
      </c>
      <c r="J43" s="541">
        <f t="shared" si="30"/>
        <v>0</v>
      </c>
      <c r="K43" s="541">
        <f t="shared" si="31"/>
        <v>0</v>
      </c>
      <c r="L43" s="541">
        <f t="shared" si="32"/>
        <v>0</v>
      </c>
      <c r="M43" s="541">
        <f t="shared" si="33"/>
        <v>0</v>
      </c>
      <c r="N43" s="541">
        <f t="shared" si="34"/>
        <v>0</v>
      </c>
      <c r="O43" s="541">
        <f t="shared" si="35"/>
        <v>0</v>
      </c>
      <c r="P43" s="541">
        <f t="shared" si="36"/>
        <v>0</v>
      </c>
      <c r="Q43" s="541">
        <f t="shared" si="37"/>
        <v>0</v>
      </c>
      <c r="R43" s="541">
        <f t="shared" si="38"/>
        <v>0</v>
      </c>
      <c r="S43" s="541">
        <f t="shared" si="39"/>
        <v>0</v>
      </c>
      <c r="T43" s="542">
        <f t="shared" si="40"/>
        <v>0</v>
      </c>
      <c r="U43" s="531"/>
      <c r="V43" s="543"/>
      <c r="W43" s="544"/>
      <c r="X43" s="544"/>
      <c r="Y43" s="544"/>
      <c r="Z43" s="544"/>
      <c r="AA43" s="544"/>
      <c r="AB43" s="544"/>
      <c r="AC43" s="544"/>
      <c r="AD43" s="544"/>
      <c r="AE43" s="644"/>
      <c r="AF43" s="543"/>
      <c r="AG43" s="544"/>
      <c r="AH43" s="544"/>
      <c r="AI43" s="544"/>
      <c r="AJ43" s="544"/>
      <c r="AK43" s="544"/>
      <c r="AL43" s="544"/>
      <c r="AM43" s="544"/>
      <c r="AN43" s="544"/>
      <c r="AO43" s="644"/>
      <c r="AP43" s="543"/>
      <c r="AQ43" s="544"/>
      <c r="AR43" s="544"/>
      <c r="AS43" s="544"/>
      <c r="AT43" s="544"/>
      <c r="AU43" s="544"/>
      <c r="AV43" s="544"/>
      <c r="AW43" s="544"/>
      <c r="AX43" s="544"/>
      <c r="AY43" s="644"/>
      <c r="AZ43" s="543"/>
      <c r="BA43" s="544"/>
      <c r="BB43" s="544"/>
      <c r="BC43" s="544"/>
      <c r="BD43" s="544"/>
      <c r="BE43" s="544"/>
      <c r="BF43" s="544"/>
      <c r="BG43" s="544"/>
      <c r="BH43" s="544"/>
      <c r="BI43" s="644"/>
      <c r="BJ43" s="543"/>
      <c r="BK43" s="544"/>
      <c r="BL43" s="544"/>
      <c r="BM43" s="544"/>
      <c r="BN43" s="544"/>
      <c r="BO43" s="544"/>
      <c r="BP43" s="544"/>
      <c r="BQ43" s="544"/>
      <c r="BR43" s="544"/>
      <c r="BS43" s="644"/>
      <c r="BT43" s="543"/>
      <c r="BU43" s="544"/>
      <c r="BV43" s="544"/>
      <c r="BW43" s="544"/>
      <c r="BX43" s="544"/>
      <c r="BY43" s="544"/>
      <c r="BZ43" s="544"/>
      <c r="CA43" s="544"/>
      <c r="CB43" s="544"/>
      <c r="CC43" s="644"/>
      <c r="CD43" s="543"/>
      <c r="CE43" s="544"/>
      <c r="CF43" s="544"/>
      <c r="CG43" s="544"/>
      <c r="CH43" s="544"/>
      <c r="CI43" s="544"/>
      <c r="CJ43" s="544"/>
      <c r="CK43" s="544"/>
      <c r="CL43" s="544"/>
      <c r="CM43" s="644"/>
      <c r="CN43" s="543"/>
      <c r="CO43" s="544"/>
      <c r="CP43" s="544"/>
      <c r="CQ43" s="544"/>
      <c r="CR43" s="544"/>
      <c r="CS43" s="544"/>
      <c r="CT43" s="544"/>
      <c r="CU43" s="544"/>
      <c r="CV43" s="544"/>
      <c r="CW43" s="644"/>
      <c r="CX43" s="543"/>
      <c r="CY43" s="544"/>
      <c r="CZ43" s="544"/>
      <c r="DA43" s="544"/>
      <c r="DB43" s="544"/>
      <c r="DC43" s="544"/>
      <c r="DD43" s="544"/>
      <c r="DE43" s="544"/>
      <c r="DF43" s="544"/>
      <c r="DG43" s="644"/>
      <c r="DH43" s="543"/>
      <c r="DI43" s="544"/>
      <c r="DJ43" s="544"/>
      <c r="DK43" s="544"/>
      <c r="DL43" s="544"/>
      <c r="DM43" s="544"/>
      <c r="DN43" s="544"/>
      <c r="DO43" s="544"/>
      <c r="DP43" s="544"/>
      <c r="DQ43" s="644"/>
      <c r="DR43" s="543"/>
      <c r="DS43" s="544"/>
      <c r="DT43" s="544"/>
      <c r="DU43" s="544"/>
      <c r="DV43" s="544"/>
      <c r="DW43" s="544"/>
      <c r="DX43" s="544"/>
      <c r="DY43" s="544"/>
      <c r="DZ43" s="544"/>
      <c r="EA43" s="644"/>
      <c r="EB43" s="543"/>
      <c r="EC43" s="544"/>
      <c r="ED43" s="544"/>
      <c r="EE43" s="544"/>
      <c r="EF43" s="544"/>
      <c r="EG43" s="544"/>
      <c r="EH43" s="544"/>
      <c r="EI43" s="544"/>
      <c r="EJ43" s="544"/>
      <c r="EK43" s="644"/>
    </row>
    <row r="44" spans="1:141" ht="20.25">
      <c r="A44" s="359">
        <f>Summary!A44</f>
        <v>19.8</v>
      </c>
      <c r="B44" s="362">
        <f>Summary!B44</f>
        <v>0</v>
      </c>
      <c r="C44" s="351" t="str">
        <f>Summary!C44</f>
        <v>2.1.9.5</v>
      </c>
      <c r="D44" s="351">
        <f>Summary!D44</f>
        <v>0</v>
      </c>
      <c r="E44" s="355">
        <f>Summary!E44</f>
        <v>0</v>
      </c>
      <c r="F44" s="363" t="str">
        <f>Summary!F44</f>
        <v>Command and Control process</v>
      </c>
      <c r="G44" s="373">
        <f>Summary!G44</f>
        <v>0</v>
      </c>
      <c r="H44" s="540">
        <f t="shared" si="28"/>
        <v>0</v>
      </c>
      <c r="I44" s="541">
        <f t="shared" si="29"/>
        <v>0</v>
      </c>
      <c r="J44" s="541">
        <f t="shared" si="30"/>
        <v>0</v>
      </c>
      <c r="K44" s="541">
        <f t="shared" si="31"/>
        <v>0</v>
      </c>
      <c r="L44" s="541">
        <f t="shared" si="32"/>
        <v>0</v>
      </c>
      <c r="M44" s="541">
        <f t="shared" si="33"/>
        <v>0</v>
      </c>
      <c r="N44" s="541">
        <f t="shared" si="34"/>
        <v>0</v>
      </c>
      <c r="O44" s="541">
        <f t="shared" si="35"/>
        <v>0</v>
      </c>
      <c r="P44" s="541">
        <f t="shared" si="36"/>
        <v>0</v>
      </c>
      <c r="Q44" s="541">
        <f t="shared" si="37"/>
        <v>0</v>
      </c>
      <c r="R44" s="541">
        <f t="shared" si="38"/>
        <v>0</v>
      </c>
      <c r="S44" s="541">
        <f t="shared" si="39"/>
        <v>0</v>
      </c>
      <c r="T44" s="542">
        <f t="shared" si="40"/>
        <v>0</v>
      </c>
      <c r="U44" s="531"/>
      <c r="V44" s="543"/>
      <c r="W44" s="544"/>
      <c r="X44" s="544"/>
      <c r="Y44" s="544"/>
      <c r="Z44" s="544"/>
      <c r="AA44" s="544"/>
      <c r="AB44" s="544"/>
      <c r="AC44" s="544"/>
      <c r="AD44" s="544"/>
      <c r="AE44" s="644"/>
      <c r="AF44" s="543"/>
      <c r="AG44" s="544"/>
      <c r="AH44" s="544"/>
      <c r="AI44" s="544"/>
      <c r="AJ44" s="544"/>
      <c r="AK44" s="544"/>
      <c r="AL44" s="544"/>
      <c r="AM44" s="544"/>
      <c r="AN44" s="544"/>
      <c r="AO44" s="644"/>
      <c r="AP44" s="543"/>
      <c r="AQ44" s="544"/>
      <c r="AR44" s="544"/>
      <c r="AS44" s="544"/>
      <c r="AT44" s="544"/>
      <c r="AU44" s="544"/>
      <c r="AV44" s="544"/>
      <c r="AW44" s="544"/>
      <c r="AX44" s="544"/>
      <c r="AY44" s="644"/>
      <c r="AZ44" s="543"/>
      <c r="BA44" s="544"/>
      <c r="BB44" s="544"/>
      <c r="BC44" s="544"/>
      <c r="BD44" s="544"/>
      <c r="BE44" s="544"/>
      <c r="BF44" s="544"/>
      <c r="BG44" s="544"/>
      <c r="BH44" s="544"/>
      <c r="BI44" s="644"/>
      <c r="BJ44" s="543"/>
      <c r="BK44" s="544"/>
      <c r="BL44" s="544"/>
      <c r="BM44" s="544"/>
      <c r="BN44" s="544"/>
      <c r="BO44" s="544"/>
      <c r="BP44" s="544"/>
      <c r="BQ44" s="544"/>
      <c r="BR44" s="544"/>
      <c r="BS44" s="644"/>
      <c r="BT44" s="543"/>
      <c r="BU44" s="544"/>
      <c r="BV44" s="544"/>
      <c r="BW44" s="544"/>
      <c r="BX44" s="544"/>
      <c r="BY44" s="544"/>
      <c r="BZ44" s="544"/>
      <c r="CA44" s="544"/>
      <c r="CB44" s="544"/>
      <c r="CC44" s="644"/>
      <c r="CD44" s="543"/>
      <c r="CE44" s="544"/>
      <c r="CF44" s="544"/>
      <c r="CG44" s="544"/>
      <c r="CH44" s="544"/>
      <c r="CI44" s="544"/>
      <c r="CJ44" s="544"/>
      <c r="CK44" s="544"/>
      <c r="CL44" s="544"/>
      <c r="CM44" s="644"/>
      <c r="CN44" s="543"/>
      <c r="CO44" s="544"/>
      <c r="CP44" s="544"/>
      <c r="CQ44" s="544"/>
      <c r="CR44" s="544"/>
      <c r="CS44" s="544"/>
      <c r="CT44" s="544"/>
      <c r="CU44" s="544"/>
      <c r="CV44" s="544"/>
      <c r="CW44" s="644"/>
      <c r="CX44" s="543"/>
      <c r="CY44" s="544"/>
      <c r="CZ44" s="544"/>
      <c r="DA44" s="544"/>
      <c r="DB44" s="544"/>
      <c r="DC44" s="544"/>
      <c r="DD44" s="544"/>
      <c r="DE44" s="544"/>
      <c r="DF44" s="544"/>
      <c r="DG44" s="644"/>
      <c r="DH44" s="543"/>
      <c r="DI44" s="544"/>
      <c r="DJ44" s="544"/>
      <c r="DK44" s="544"/>
      <c r="DL44" s="544"/>
      <c r="DM44" s="544"/>
      <c r="DN44" s="544"/>
      <c r="DO44" s="544"/>
      <c r="DP44" s="544"/>
      <c r="DQ44" s="644"/>
      <c r="DR44" s="543"/>
      <c r="DS44" s="544"/>
      <c r="DT44" s="544"/>
      <c r="DU44" s="544"/>
      <c r="DV44" s="544"/>
      <c r="DW44" s="544"/>
      <c r="DX44" s="544"/>
      <c r="DY44" s="544"/>
      <c r="DZ44" s="544"/>
      <c r="EA44" s="644"/>
      <c r="EB44" s="543"/>
      <c r="EC44" s="544"/>
      <c r="ED44" s="544"/>
      <c r="EE44" s="544"/>
      <c r="EF44" s="544"/>
      <c r="EG44" s="544"/>
      <c r="EH44" s="544"/>
      <c r="EI44" s="544"/>
      <c r="EJ44" s="544"/>
      <c r="EK44" s="644"/>
    </row>
    <row r="45" spans="1:141" ht="20.25">
      <c r="A45" s="359">
        <f>Summary!A45</f>
        <v>19.8</v>
      </c>
      <c r="B45" s="362">
        <f>Summary!B45</f>
        <v>0</v>
      </c>
      <c r="C45" s="351" t="str">
        <f>Summary!C45</f>
        <v>2.1.9.6</v>
      </c>
      <c r="D45" s="351">
        <f>Summary!D45</f>
        <v>0</v>
      </c>
      <c r="E45" s="355">
        <f>Summary!E45</f>
        <v>0</v>
      </c>
      <c r="F45" s="363" t="str">
        <f>Summary!F45</f>
        <v>Liaison and Arrangements</v>
      </c>
      <c r="G45" s="373">
        <f>Summary!G45</f>
        <v>0</v>
      </c>
      <c r="H45" s="540">
        <f t="shared" si="28"/>
        <v>0</v>
      </c>
      <c r="I45" s="541">
        <f t="shared" si="29"/>
        <v>0</v>
      </c>
      <c r="J45" s="541">
        <f t="shared" si="30"/>
        <v>0</v>
      </c>
      <c r="K45" s="541">
        <f t="shared" si="31"/>
        <v>0</v>
      </c>
      <c r="L45" s="541">
        <f t="shared" si="32"/>
        <v>0</v>
      </c>
      <c r="M45" s="541">
        <f t="shared" si="33"/>
        <v>0</v>
      </c>
      <c r="N45" s="541">
        <f t="shared" si="34"/>
        <v>0</v>
      </c>
      <c r="O45" s="541">
        <f t="shared" si="35"/>
        <v>0</v>
      </c>
      <c r="P45" s="541">
        <f t="shared" si="36"/>
        <v>0</v>
      </c>
      <c r="Q45" s="541">
        <f t="shared" si="37"/>
        <v>0</v>
      </c>
      <c r="R45" s="541">
        <f t="shared" si="38"/>
        <v>0</v>
      </c>
      <c r="S45" s="541">
        <f t="shared" si="39"/>
        <v>0</v>
      </c>
      <c r="T45" s="542">
        <f t="shared" si="40"/>
        <v>0</v>
      </c>
      <c r="U45" s="531"/>
      <c r="V45" s="543"/>
      <c r="W45" s="544"/>
      <c r="X45" s="544"/>
      <c r="Y45" s="544"/>
      <c r="Z45" s="544"/>
      <c r="AA45" s="544"/>
      <c r="AB45" s="544"/>
      <c r="AC45" s="544"/>
      <c r="AD45" s="544"/>
      <c r="AE45" s="644"/>
      <c r="AF45" s="543"/>
      <c r="AG45" s="544"/>
      <c r="AH45" s="544"/>
      <c r="AI45" s="544"/>
      <c r="AJ45" s="544"/>
      <c r="AK45" s="544"/>
      <c r="AL45" s="544"/>
      <c r="AM45" s="544"/>
      <c r="AN45" s="544"/>
      <c r="AO45" s="644"/>
      <c r="AP45" s="543"/>
      <c r="AQ45" s="544"/>
      <c r="AR45" s="544"/>
      <c r="AS45" s="544"/>
      <c r="AT45" s="544"/>
      <c r="AU45" s="544"/>
      <c r="AV45" s="544"/>
      <c r="AW45" s="544"/>
      <c r="AX45" s="544"/>
      <c r="AY45" s="644"/>
      <c r="AZ45" s="543"/>
      <c r="BA45" s="544"/>
      <c r="BB45" s="544"/>
      <c r="BC45" s="544"/>
      <c r="BD45" s="544"/>
      <c r="BE45" s="544"/>
      <c r="BF45" s="544"/>
      <c r="BG45" s="544"/>
      <c r="BH45" s="544"/>
      <c r="BI45" s="644"/>
      <c r="BJ45" s="543"/>
      <c r="BK45" s="544"/>
      <c r="BL45" s="544"/>
      <c r="BM45" s="544"/>
      <c r="BN45" s="544"/>
      <c r="BO45" s="544"/>
      <c r="BP45" s="544"/>
      <c r="BQ45" s="544"/>
      <c r="BR45" s="544"/>
      <c r="BS45" s="644"/>
      <c r="BT45" s="543"/>
      <c r="BU45" s="544"/>
      <c r="BV45" s="544"/>
      <c r="BW45" s="544"/>
      <c r="BX45" s="544"/>
      <c r="BY45" s="544"/>
      <c r="BZ45" s="544"/>
      <c r="CA45" s="544"/>
      <c r="CB45" s="544"/>
      <c r="CC45" s="644"/>
      <c r="CD45" s="543"/>
      <c r="CE45" s="544"/>
      <c r="CF45" s="544"/>
      <c r="CG45" s="544"/>
      <c r="CH45" s="544"/>
      <c r="CI45" s="544"/>
      <c r="CJ45" s="544"/>
      <c r="CK45" s="544"/>
      <c r="CL45" s="544"/>
      <c r="CM45" s="644"/>
      <c r="CN45" s="543"/>
      <c r="CO45" s="544"/>
      <c r="CP45" s="544"/>
      <c r="CQ45" s="544"/>
      <c r="CR45" s="544"/>
      <c r="CS45" s="544"/>
      <c r="CT45" s="544"/>
      <c r="CU45" s="544"/>
      <c r="CV45" s="544"/>
      <c r="CW45" s="644"/>
      <c r="CX45" s="543"/>
      <c r="CY45" s="544"/>
      <c r="CZ45" s="544"/>
      <c r="DA45" s="544"/>
      <c r="DB45" s="544"/>
      <c r="DC45" s="544"/>
      <c r="DD45" s="544"/>
      <c r="DE45" s="544"/>
      <c r="DF45" s="544"/>
      <c r="DG45" s="644"/>
      <c r="DH45" s="543"/>
      <c r="DI45" s="544"/>
      <c r="DJ45" s="544"/>
      <c r="DK45" s="544"/>
      <c r="DL45" s="544"/>
      <c r="DM45" s="544"/>
      <c r="DN45" s="544"/>
      <c r="DO45" s="544"/>
      <c r="DP45" s="544"/>
      <c r="DQ45" s="644"/>
      <c r="DR45" s="543"/>
      <c r="DS45" s="544"/>
      <c r="DT45" s="544"/>
      <c r="DU45" s="544"/>
      <c r="DV45" s="544"/>
      <c r="DW45" s="544"/>
      <c r="DX45" s="544"/>
      <c r="DY45" s="544"/>
      <c r="DZ45" s="544"/>
      <c r="EA45" s="644"/>
      <c r="EB45" s="543"/>
      <c r="EC45" s="544"/>
      <c r="ED45" s="544"/>
      <c r="EE45" s="544"/>
      <c r="EF45" s="544"/>
      <c r="EG45" s="544"/>
      <c r="EH45" s="544"/>
      <c r="EI45" s="544"/>
      <c r="EJ45" s="544"/>
      <c r="EK45" s="644"/>
    </row>
    <row r="46" spans="1:141" ht="36">
      <c r="A46" s="359">
        <f>Summary!A46</f>
        <v>19.8</v>
      </c>
      <c r="B46" s="362">
        <f>Summary!B46</f>
        <v>0</v>
      </c>
      <c r="C46" s="351" t="str">
        <f>Summary!C46</f>
        <v>2.1.9.7</v>
      </c>
      <c r="D46" s="351">
        <f>Summary!D46</f>
        <v>0</v>
      </c>
      <c r="E46" s="355">
        <f>Summary!E46</f>
        <v>0</v>
      </c>
      <c r="F46" s="363" t="str">
        <f>Summary!F46</f>
        <v>Materials, storage and vehicles (excluding Salt Management in 2.1.2 and Manage brine in 2.1.6)</v>
      </c>
      <c r="G46" s="373">
        <f>Summary!G46</f>
        <v>0</v>
      </c>
      <c r="H46" s="540">
        <f t="shared" si="28"/>
        <v>0</v>
      </c>
      <c r="I46" s="541">
        <f t="shared" si="29"/>
        <v>0</v>
      </c>
      <c r="J46" s="541">
        <f t="shared" si="30"/>
        <v>0</v>
      </c>
      <c r="K46" s="541">
        <f t="shared" si="31"/>
        <v>0</v>
      </c>
      <c r="L46" s="541">
        <f t="shared" si="32"/>
        <v>0</v>
      </c>
      <c r="M46" s="541">
        <f t="shared" si="33"/>
        <v>0</v>
      </c>
      <c r="N46" s="541">
        <f t="shared" si="34"/>
        <v>0</v>
      </c>
      <c r="O46" s="541">
        <f t="shared" si="35"/>
        <v>0</v>
      </c>
      <c r="P46" s="541">
        <f t="shared" si="36"/>
        <v>0</v>
      </c>
      <c r="Q46" s="541">
        <f t="shared" si="37"/>
        <v>0</v>
      </c>
      <c r="R46" s="541">
        <f t="shared" si="38"/>
        <v>0</v>
      </c>
      <c r="S46" s="541">
        <f t="shared" si="39"/>
        <v>0</v>
      </c>
      <c r="T46" s="542">
        <f t="shared" si="40"/>
        <v>0</v>
      </c>
      <c r="U46" s="531"/>
      <c r="V46" s="543"/>
      <c r="W46" s="544"/>
      <c r="X46" s="544"/>
      <c r="Y46" s="544"/>
      <c r="Z46" s="544"/>
      <c r="AA46" s="544"/>
      <c r="AB46" s="544"/>
      <c r="AC46" s="544"/>
      <c r="AD46" s="544"/>
      <c r="AE46" s="644"/>
      <c r="AF46" s="543"/>
      <c r="AG46" s="544"/>
      <c r="AH46" s="544"/>
      <c r="AI46" s="544"/>
      <c r="AJ46" s="544"/>
      <c r="AK46" s="544"/>
      <c r="AL46" s="544"/>
      <c r="AM46" s="544"/>
      <c r="AN46" s="544"/>
      <c r="AO46" s="644"/>
      <c r="AP46" s="543"/>
      <c r="AQ46" s="544"/>
      <c r="AR46" s="544"/>
      <c r="AS46" s="544"/>
      <c r="AT46" s="544"/>
      <c r="AU46" s="544"/>
      <c r="AV46" s="544"/>
      <c r="AW46" s="544"/>
      <c r="AX46" s="544"/>
      <c r="AY46" s="644"/>
      <c r="AZ46" s="543"/>
      <c r="BA46" s="544"/>
      <c r="BB46" s="544"/>
      <c r="BC46" s="544"/>
      <c r="BD46" s="544"/>
      <c r="BE46" s="544"/>
      <c r="BF46" s="544"/>
      <c r="BG46" s="544"/>
      <c r="BH46" s="544"/>
      <c r="BI46" s="644"/>
      <c r="BJ46" s="543"/>
      <c r="BK46" s="544"/>
      <c r="BL46" s="544"/>
      <c r="BM46" s="544"/>
      <c r="BN46" s="544"/>
      <c r="BO46" s="544"/>
      <c r="BP46" s="544"/>
      <c r="BQ46" s="544"/>
      <c r="BR46" s="544"/>
      <c r="BS46" s="644"/>
      <c r="BT46" s="543"/>
      <c r="BU46" s="544"/>
      <c r="BV46" s="544"/>
      <c r="BW46" s="544"/>
      <c r="BX46" s="544"/>
      <c r="BY46" s="544"/>
      <c r="BZ46" s="544"/>
      <c r="CA46" s="544"/>
      <c r="CB46" s="544"/>
      <c r="CC46" s="644"/>
      <c r="CD46" s="543"/>
      <c r="CE46" s="544"/>
      <c r="CF46" s="544"/>
      <c r="CG46" s="544"/>
      <c r="CH46" s="544"/>
      <c r="CI46" s="544"/>
      <c r="CJ46" s="544"/>
      <c r="CK46" s="544"/>
      <c r="CL46" s="544"/>
      <c r="CM46" s="644"/>
      <c r="CN46" s="543"/>
      <c r="CO46" s="544"/>
      <c r="CP46" s="544"/>
      <c r="CQ46" s="544"/>
      <c r="CR46" s="544"/>
      <c r="CS46" s="544"/>
      <c r="CT46" s="544"/>
      <c r="CU46" s="544"/>
      <c r="CV46" s="544"/>
      <c r="CW46" s="644"/>
      <c r="CX46" s="543"/>
      <c r="CY46" s="544"/>
      <c r="CZ46" s="544"/>
      <c r="DA46" s="544"/>
      <c r="DB46" s="544"/>
      <c r="DC46" s="544"/>
      <c r="DD46" s="544"/>
      <c r="DE46" s="544"/>
      <c r="DF46" s="544"/>
      <c r="DG46" s="644"/>
      <c r="DH46" s="543"/>
      <c r="DI46" s="544"/>
      <c r="DJ46" s="544"/>
      <c r="DK46" s="544"/>
      <c r="DL46" s="544"/>
      <c r="DM46" s="544"/>
      <c r="DN46" s="544"/>
      <c r="DO46" s="544"/>
      <c r="DP46" s="544"/>
      <c r="DQ46" s="644"/>
      <c r="DR46" s="543"/>
      <c r="DS46" s="544"/>
      <c r="DT46" s="544"/>
      <c r="DU46" s="544"/>
      <c r="DV46" s="544"/>
      <c r="DW46" s="544"/>
      <c r="DX46" s="544"/>
      <c r="DY46" s="544"/>
      <c r="DZ46" s="544"/>
      <c r="EA46" s="644"/>
      <c r="EB46" s="543"/>
      <c r="EC46" s="544"/>
      <c r="ED46" s="544"/>
      <c r="EE46" s="544"/>
      <c r="EF46" s="544"/>
      <c r="EG46" s="544"/>
      <c r="EH46" s="544"/>
      <c r="EI46" s="544"/>
      <c r="EJ46" s="544"/>
      <c r="EK46" s="644"/>
    </row>
    <row r="47" spans="1:141" ht="54">
      <c r="A47" s="359">
        <f>Summary!A47</f>
        <v>19.8</v>
      </c>
      <c r="B47" s="362">
        <f>Summary!B47</f>
        <v>0</v>
      </c>
      <c r="C47" s="351" t="str">
        <f>Summary!C47</f>
        <v>2.1.9.8</v>
      </c>
      <c r="D47" s="351">
        <f>Summary!D47</f>
        <v>0</v>
      </c>
      <c r="E47" s="355">
        <f>Summary!E47</f>
        <v>0</v>
      </c>
      <c r="F47" s="363" t="str">
        <f>Summary!F47</f>
        <v>Vehicles and Plant (excluding Winter Fleet maintenance and Brine Production Plant which falls under Maintain winter fleet and Maintain saturator)</v>
      </c>
      <c r="G47" s="373">
        <f>Summary!G47</f>
        <v>0</v>
      </c>
      <c r="H47" s="540">
        <f t="shared" si="28"/>
        <v>0</v>
      </c>
      <c r="I47" s="541">
        <f t="shared" si="29"/>
        <v>0</v>
      </c>
      <c r="J47" s="541">
        <f t="shared" si="30"/>
        <v>0</v>
      </c>
      <c r="K47" s="541">
        <f t="shared" si="31"/>
        <v>0</v>
      </c>
      <c r="L47" s="541">
        <f t="shared" si="32"/>
        <v>0</v>
      </c>
      <c r="M47" s="541">
        <f t="shared" si="33"/>
        <v>0</v>
      </c>
      <c r="N47" s="541">
        <f t="shared" si="34"/>
        <v>0</v>
      </c>
      <c r="O47" s="541">
        <f t="shared" si="35"/>
        <v>0</v>
      </c>
      <c r="P47" s="541">
        <f t="shared" si="36"/>
        <v>0</v>
      </c>
      <c r="Q47" s="541">
        <f t="shared" si="37"/>
        <v>0</v>
      </c>
      <c r="R47" s="541">
        <f t="shared" si="38"/>
        <v>0</v>
      </c>
      <c r="S47" s="541">
        <f t="shared" si="39"/>
        <v>0</v>
      </c>
      <c r="T47" s="542">
        <f t="shared" si="40"/>
        <v>0</v>
      </c>
      <c r="U47" s="531"/>
      <c r="V47" s="543"/>
      <c r="W47" s="544"/>
      <c r="X47" s="544"/>
      <c r="Y47" s="544"/>
      <c r="Z47" s="544"/>
      <c r="AA47" s="544"/>
      <c r="AB47" s="544"/>
      <c r="AC47" s="544"/>
      <c r="AD47" s="544"/>
      <c r="AE47" s="644"/>
      <c r="AF47" s="543"/>
      <c r="AG47" s="544"/>
      <c r="AH47" s="544"/>
      <c r="AI47" s="544"/>
      <c r="AJ47" s="544"/>
      <c r="AK47" s="544"/>
      <c r="AL47" s="544"/>
      <c r="AM47" s="544"/>
      <c r="AN47" s="544"/>
      <c r="AO47" s="644"/>
      <c r="AP47" s="543"/>
      <c r="AQ47" s="544"/>
      <c r="AR47" s="544"/>
      <c r="AS47" s="544"/>
      <c r="AT47" s="544"/>
      <c r="AU47" s="544"/>
      <c r="AV47" s="544"/>
      <c r="AW47" s="544"/>
      <c r="AX47" s="544"/>
      <c r="AY47" s="644"/>
      <c r="AZ47" s="543"/>
      <c r="BA47" s="544"/>
      <c r="BB47" s="544"/>
      <c r="BC47" s="544"/>
      <c r="BD47" s="544"/>
      <c r="BE47" s="544"/>
      <c r="BF47" s="544"/>
      <c r="BG47" s="544"/>
      <c r="BH47" s="544"/>
      <c r="BI47" s="644"/>
      <c r="BJ47" s="543"/>
      <c r="BK47" s="544"/>
      <c r="BL47" s="544"/>
      <c r="BM47" s="544"/>
      <c r="BN47" s="544"/>
      <c r="BO47" s="544"/>
      <c r="BP47" s="544"/>
      <c r="BQ47" s="544"/>
      <c r="BR47" s="544"/>
      <c r="BS47" s="644"/>
      <c r="BT47" s="543"/>
      <c r="BU47" s="544"/>
      <c r="BV47" s="544"/>
      <c r="BW47" s="544"/>
      <c r="BX47" s="544"/>
      <c r="BY47" s="544"/>
      <c r="BZ47" s="544"/>
      <c r="CA47" s="544"/>
      <c r="CB47" s="544"/>
      <c r="CC47" s="644"/>
      <c r="CD47" s="543"/>
      <c r="CE47" s="544"/>
      <c r="CF47" s="544"/>
      <c r="CG47" s="544"/>
      <c r="CH47" s="544"/>
      <c r="CI47" s="544"/>
      <c r="CJ47" s="544"/>
      <c r="CK47" s="544"/>
      <c r="CL47" s="544"/>
      <c r="CM47" s="644"/>
      <c r="CN47" s="543"/>
      <c r="CO47" s="544"/>
      <c r="CP47" s="544"/>
      <c r="CQ47" s="544"/>
      <c r="CR47" s="544"/>
      <c r="CS47" s="544"/>
      <c r="CT47" s="544"/>
      <c r="CU47" s="544"/>
      <c r="CV47" s="544"/>
      <c r="CW47" s="644"/>
      <c r="CX47" s="543"/>
      <c r="CY47" s="544"/>
      <c r="CZ47" s="544"/>
      <c r="DA47" s="544"/>
      <c r="DB47" s="544"/>
      <c r="DC47" s="544"/>
      <c r="DD47" s="544"/>
      <c r="DE47" s="544"/>
      <c r="DF47" s="544"/>
      <c r="DG47" s="644"/>
      <c r="DH47" s="543"/>
      <c r="DI47" s="544"/>
      <c r="DJ47" s="544"/>
      <c r="DK47" s="544"/>
      <c r="DL47" s="544"/>
      <c r="DM47" s="544"/>
      <c r="DN47" s="544"/>
      <c r="DO47" s="544"/>
      <c r="DP47" s="544"/>
      <c r="DQ47" s="644"/>
      <c r="DR47" s="543"/>
      <c r="DS47" s="544"/>
      <c r="DT47" s="544"/>
      <c r="DU47" s="544"/>
      <c r="DV47" s="544"/>
      <c r="DW47" s="544"/>
      <c r="DX47" s="544"/>
      <c r="DY47" s="544"/>
      <c r="DZ47" s="544"/>
      <c r="EA47" s="644"/>
      <c r="EB47" s="543"/>
      <c r="EC47" s="544"/>
      <c r="ED47" s="544"/>
      <c r="EE47" s="544"/>
      <c r="EF47" s="544"/>
      <c r="EG47" s="544"/>
      <c r="EH47" s="544"/>
      <c r="EI47" s="544"/>
      <c r="EJ47" s="544"/>
      <c r="EK47" s="644"/>
    </row>
    <row r="48" spans="1:141" ht="20.25">
      <c r="A48" s="359">
        <f>Summary!A48</f>
        <v>19.8</v>
      </c>
      <c r="B48" s="362">
        <f>Summary!B48</f>
        <v>0</v>
      </c>
      <c r="C48" s="351" t="str">
        <f>Summary!C48</f>
        <v>2.1.9.9</v>
      </c>
      <c r="D48" s="351">
        <f>Summary!D48</f>
        <v>0</v>
      </c>
      <c r="E48" s="355">
        <f>Summary!E48</f>
        <v>0</v>
      </c>
      <c r="F48" s="363" t="str">
        <f>Summary!F48</f>
        <v>Winter decision making</v>
      </c>
      <c r="G48" s="373">
        <f>Summary!G48</f>
        <v>0</v>
      </c>
      <c r="H48" s="540">
        <f t="shared" si="28"/>
        <v>0</v>
      </c>
      <c r="I48" s="541">
        <f t="shared" si="29"/>
        <v>0</v>
      </c>
      <c r="J48" s="541">
        <f t="shared" si="30"/>
        <v>0</v>
      </c>
      <c r="K48" s="541">
        <f t="shared" si="31"/>
        <v>0</v>
      </c>
      <c r="L48" s="541">
        <f t="shared" si="32"/>
        <v>0</v>
      </c>
      <c r="M48" s="541">
        <f t="shared" si="33"/>
        <v>0</v>
      </c>
      <c r="N48" s="541">
        <f t="shared" si="34"/>
        <v>0</v>
      </c>
      <c r="O48" s="541">
        <f t="shared" si="35"/>
        <v>0</v>
      </c>
      <c r="P48" s="541">
        <f t="shared" si="36"/>
        <v>0</v>
      </c>
      <c r="Q48" s="541">
        <f t="shared" si="37"/>
        <v>0</v>
      </c>
      <c r="R48" s="541">
        <f t="shared" si="38"/>
        <v>0</v>
      </c>
      <c r="S48" s="541">
        <f t="shared" si="39"/>
        <v>0</v>
      </c>
      <c r="T48" s="542">
        <f t="shared" si="40"/>
        <v>0</v>
      </c>
      <c r="U48" s="531"/>
      <c r="V48" s="543"/>
      <c r="W48" s="544"/>
      <c r="X48" s="544"/>
      <c r="Y48" s="544"/>
      <c r="Z48" s="544"/>
      <c r="AA48" s="544"/>
      <c r="AB48" s="544"/>
      <c r="AC48" s="544"/>
      <c r="AD48" s="544"/>
      <c r="AE48" s="644"/>
      <c r="AF48" s="543"/>
      <c r="AG48" s="544"/>
      <c r="AH48" s="544"/>
      <c r="AI48" s="544"/>
      <c r="AJ48" s="544"/>
      <c r="AK48" s="544"/>
      <c r="AL48" s="544"/>
      <c r="AM48" s="544"/>
      <c r="AN48" s="544"/>
      <c r="AO48" s="644"/>
      <c r="AP48" s="543"/>
      <c r="AQ48" s="544"/>
      <c r="AR48" s="544"/>
      <c r="AS48" s="544"/>
      <c r="AT48" s="544"/>
      <c r="AU48" s="544"/>
      <c r="AV48" s="544"/>
      <c r="AW48" s="544"/>
      <c r="AX48" s="544"/>
      <c r="AY48" s="644"/>
      <c r="AZ48" s="543"/>
      <c r="BA48" s="544"/>
      <c r="BB48" s="544"/>
      <c r="BC48" s="544"/>
      <c r="BD48" s="544"/>
      <c r="BE48" s="544"/>
      <c r="BF48" s="544"/>
      <c r="BG48" s="544"/>
      <c r="BH48" s="544"/>
      <c r="BI48" s="644"/>
      <c r="BJ48" s="543"/>
      <c r="BK48" s="544"/>
      <c r="BL48" s="544"/>
      <c r="BM48" s="544"/>
      <c r="BN48" s="544"/>
      <c r="BO48" s="544"/>
      <c r="BP48" s="544"/>
      <c r="BQ48" s="544"/>
      <c r="BR48" s="544"/>
      <c r="BS48" s="644"/>
      <c r="BT48" s="543"/>
      <c r="BU48" s="544"/>
      <c r="BV48" s="544"/>
      <c r="BW48" s="544"/>
      <c r="BX48" s="544"/>
      <c r="BY48" s="544"/>
      <c r="BZ48" s="544"/>
      <c r="CA48" s="544"/>
      <c r="CB48" s="544"/>
      <c r="CC48" s="644"/>
      <c r="CD48" s="543"/>
      <c r="CE48" s="544"/>
      <c r="CF48" s="544"/>
      <c r="CG48" s="544"/>
      <c r="CH48" s="544"/>
      <c r="CI48" s="544"/>
      <c r="CJ48" s="544"/>
      <c r="CK48" s="544"/>
      <c r="CL48" s="544"/>
      <c r="CM48" s="644"/>
      <c r="CN48" s="543"/>
      <c r="CO48" s="544"/>
      <c r="CP48" s="544"/>
      <c r="CQ48" s="544"/>
      <c r="CR48" s="544"/>
      <c r="CS48" s="544"/>
      <c r="CT48" s="544"/>
      <c r="CU48" s="544"/>
      <c r="CV48" s="544"/>
      <c r="CW48" s="644"/>
      <c r="CX48" s="543"/>
      <c r="CY48" s="544"/>
      <c r="CZ48" s="544"/>
      <c r="DA48" s="544"/>
      <c r="DB48" s="544"/>
      <c r="DC48" s="544"/>
      <c r="DD48" s="544"/>
      <c r="DE48" s="544"/>
      <c r="DF48" s="544"/>
      <c r="DG48" s="644"/>
      <c r="DH48" s="543"/>
      <c r="DI48" s="544"/>
      <c r="DJ48" s="544"/>
      <c r="DK48" s="544"/>
      <c r="DL48" s="544"/>
      <c r="DM48" s="544"/>
      <c r="DN48" s="544"/>
      <c r="DO48" s="544"/>
      <c r="DP48" s="544"/>
      <c r="DQ48" s="644"/>
      <c r="DR48" s="543"/>
      <c r="DS48" s="544"/>
      <c r="DT48" s="544"/>
      <c r="DU48" s="544"/>
      <c r="DV48" s="544"/>
      <c r="DW48" s="544"/>
      <c r="DX48" s="544"/>
      <c r="DY48" s="544"/>
      <c r="DZ48" s="544"/>
      <c r="EA48" s="644"/>
      <c r="EB48" s="543"/>
      <c r="EC48" s="544"/>
      <c r="ED48" s="544"/>
      <c r="EE48" s="544"/>
      <c r="EF48" s="544"/>
      <c r="EG48" s="544"/>
      <c r="EH48" s="544"/>
      <c r="EI48" s="544"/>
      <c r="EJ48" s="544"/>
      <c r="EK48" s="644"/>
    </row>
    <row r="49" spans="1:141" ht="20.25">
      <c r="A49" s="359">
        <f>Summary!A49</f>
        <v>19.8</v>
      </c>
      <c r="B49" s="362">
        <f>Summary!B49</f>
        <v>0</v>
      </c>
      <c r="C49" s="351" t="str">
        <f>Summary!C49</f>
        <v>2.1.9.10</v>
      </c>
      <c r="D49" s="351">
        <f>Summary!D49</f>
        <v>0</v>
      </c>
      <c r="E49" s="355">
        <f>Summary!E49</f>
        <v>0</v>
      </c>
      <c r="F49" s="363" t="str">
        <f>Summary!F49</f>
        <v>Operational considerations - Advanced Planning</v>
      </c>
      <c r="G49" s="373">
        <f>Summary!G49</f>
        <v>0</v>
      </c>
      <c r="H49" s="540">
        <f t="shared" si="28"/>
        <v>0</v>
      </c>
      <c r="I49" s="541">
        <f t="shared" si="29"/>
        <v>0</v>
      </c>
      <c r="J49" s="541">
        <f t="shared" si="30"/>
        <v>0</v>
      </c>
      <c r="K49" s="541">
        <f t="shared" si="31"/>
        <v>0</v>
      </c>
      <c r="L49" s="541">
        <f t="shared" si="32"/>
        <v>0</v>
      </c>
      <c r="M49" s="541">
        <f t="shared" si="33"/>
        <v>0</v>
      </c>
      <c r="N49" s="541">
        <f t="shared" si="34"/>
        <v>0</v>
      </c>
      <c r="O49" s="541">
        <f t="shared" si="35"/>
        <v>0</v>
      </c>
      <c r="P49" s="541">
        <f t="shared" si="36"/>
        <v>0</v>
      </c>
      <c r="Q49" s="541">
        <f t="shared" si="37"/>
        <v>0</v>
      </c>
      <c r="R49" s="541">
        <f t="shared" si="38"/>
        <v>0</v>
      </c>
      <c r="S49" s="541">
        <f t="shared" si="39"/>
        <v>0</v>
      </c>
      <c r="T49" s="542">
        <f t="shared" si="40"/>
        <v>0</v>
      </c>
      <c r="U49" s="531"/>
      <c r="V49" s="543"/>
      <c r="W49" s="544"/>
      <c r="X49" s="544"/>
      <c r="Y49" s="544"/>
      <c r="Z49" s="544"/>
      <c r="AA49" s="544"/>
      <c r="AB49" s="544"/>
      <c r="AC49" s="544"/>
      <c r="AD49" s="544"/>
      <c r="AE49" s="644"/>
      <c r="AF49" s="543"/>
      <c r="AG49" s="544"/>
      <c r="AH49" s="544"/>
      <c r="AI49" s="544"/>
      <c r="AJ49" s="544"/>
      <c r="AK49" s="544"/>
      <c r="AL49" s="544"/>
      <c r="AM49" s="544"/>
      <c r="AN49" s="544"/>
      <c r="AO49" s="644"/>
      <c r="AP49" s="543"/>
      <c r="AQ49" s="544"/>
      <c r="AR49" s="544"/>
      <c r="AS49" s="544"/>
      <c r="AT49" s="544"/>
      <c r="AU49" s="544"/>
      <c r="AV49" s="544"/>
      <c r="AW49" s="544"/>
      <c r="AX49" s="544"/>
      <c r="AY49" s="644"/>
      <c r="AZ49" s="543"/>
      <c r="BA49" s="544"/>
      <c r="BB49" s="544"/>
      <c r="BC49" s="544"/>
      <c r="BD49" s="544"/>
      <c r="BE49" s="544"/>
      <c r="BF49" s="544"/>
      <c r="BG49" s="544"/>
      <c r="BH49" s="544"/>
      <c r="BI49" s="644"/>
      <c r="BJ49" s="543"/>
      <c r="BK49" s="544"/>
      <c r="BL49" s="544"/>
      <c r="BM49" s="544"/>
      <c r="BN49" s="544"/>
      <c r="BO49" s="544"/>
      <c r="BP49" s="544"/>
      <c r="BQ49" s="544"/>
      <c r="BR49" s="544"/>
      <c r="BS49" s="644"/>
      <c r="BT49" s="543"/>
      <c r="BU49" s="544"/>
      <c r="BV49" s="544"/>
      <c r="BW49" s="544"/>
      <c r="BX49" s="544"/>
      <c r="BY49" s="544"/>
      <c r="BZ49" s="544"/>
      <c r="CA49" s="544"/>
      <c r="CB49" s="544"/>
      <c r="CC49" s="644"/>
      <c r="CD49" s="543"/>
      <c r="CE49" s="544"/>
      <c r="CF49" s="544"/>
      <c r="CG49" s="544"/>
      <c r="CH49" s="544"/>
      <c r="CI49" s="544"/>
      <c r="CJ49" s="544"/>
      <c r="CK49" s="544"/>
      <c r="CL49" s="544"/>
      <c r="CM49" s="644"/>
      <c r="CN49" s="543"/>
      <c r="CO49" s="544"/>
      <c r="CP49" s="544"/>
      <c r="CQ49" s="544"/>
      <c r="CR49" s="544"/>
      <c r="CS49" s="544"/>
      <c r="CT49" s="544"/>
      <c r="CU49" s="544"/>
      <c r="CV49" s="544"/>
      <c r="CW49" s="644"/>
      <c r="CX49" s="543"/>
      <c r="CY49" s="544"/>
      <c r="CZ49" s="544"/>
      <c r="DA49" s="544"/>
      <c r="DB49" s="544"/>
      <c r="DC49" s="544"/>
      <c r="DD49" s="544"/>
      <c r="DE49" s="544"/>
      <c r="DF49" s="544"/>
      <c r="DG49" s="644"/>
      <c r="DH49" s="543"/>
      <c r="DI49" s="544"/>
      <c r="DJ49" s="544"/>
      <c r="DK49" s="544"/>
      <c r="DL49" s="544"/>
      <c r="DM49" s="544"/>
      <c r="DN49" s="544"/>
      <c r="DO49" s="544"/>
      <c r="DP49" s="544"/>
      <c r="DQ49" s="644"/>
      <c r="DR49" s="543"/>
      <c r="DS49" s="544"/>
      <c r="DT49" s="544"/>
      <c r="DU49" s="544"/>
      <c r="DV49" s="544"/>
      <c r="DW49" s="544"/>
      <c r="DX49" s="544"/>
      <c r="DY49" s="544"/>
      <c r="DZ49" s="544"/>
      <c r="EA49" s="644"/>
      <c r="EB49" s="543"/>
      <c r="EC49" s="544"/>
      <c r="ED49" s="544"/>
      <c r="EE49" s="544"/>
      <c r="EF49" s="544"/>
      <c r="EG49" s="544"/>
      <c r="EH49" s="544"/>
      <c r="EI49" s="544"/>
      <c r="EJ49" s="544"/>
      <c r="EK49" s="644"/>
    </row>
    <row r="50" spans="1:141" ht="20.25">
      <c r="A50" s="359">
        <f>Summary!A50</f>
        <v>19.8</v>
      </c>
      <c r="B50" s="362">
        <f>Summary!B50</f>
        <v>0</v>
      </c>
      <c r="C50" s="351" t="str">
        <f>Summary!C50</f>
        <v>2.1.9.11</v>
      </c>
      <c r="D50" s="351">
        <f>Summary!D50</f>
        <v>0</v>
      </c>
      <c r="E50" s="355">
        <f>Summary!E50</f>
        <v>0</v>
      </c>
      <c r="F50" s="363" t="str">
        <f>Summary!F50</f>
        <v>Operational considerations - High winds</v>
      </c>
      <c r="G50" s="373">
        <f>Summary!G50</f>
        <v>0</v>
      </c>
      <c r="H50" s="540">
        <f t="shared" si="28"/>
        <v>0</v>
      </c>
      <c r="I50" s="541">
        <f t="shared" si="29"/>
        <v>0</v>
      </c>
      <c r="J50" s="541">
        <f t="shared" si="30"/>
        <v>0</v>
      </c>
      <c r="K50" s="541">
        <f t="shared" si="31"/>
        <v>0</v>
      </c>
      <c r="L50" s="541">
        <f t="shared" si="32"/>
        <v>0</v>
      </c>
      <c r="M50" s="541">
        <f t="shared" si="33"/>
        <v>0</v>
      </c>
      <c r="N50" s="541">
        <f t="shared" si="34"/>
        <v>0</v>
      </c>
      <c r="O50" s="541">
        <f t="shared" si="35"/>
        <v>0</v>
      </c>
      <c r="P50" s="541">
        <f t="shared" si="36"/>
        <v>0</v>
      </c>
      <c r="Q50" s="541">
        <f t="shared" si="37"/>
        <v>0</v>
      </c>
      <c r="R50" s="541">
        <f t="shared" si="38"/>
        <v>0</v>
      </c>
      <c r="S50" s="541">
        <f t="shared" si="39"/>
        <v>0</v>
      </c>
      <c r="T50" s="542">
        <f t="shared" si="40"/>
        <v>0</v>
      </c>
      <c r="U50" s="531"/>
      <c r="V50" s="543"/>
      <c r="W50" s="544"/>
      <c r="X50" s="544"/>
      <c r="Y50" s="544"/>
      <c r="Z50" s="544"/>
      <c r="AA50" s="544"/>
      <c r="AB50" s="544"/>
      <c r="AC50" s="544"/>
      <c r="AD50" s="544"/>
      <c r="AE50" s="644"/>
      <c r="AF50" s="543"/>
      <c r="AG50" s="544"/>
      <c r="AH50" s="544"/>
      <c r="AI50" s="544"/>
      <c r="AJ50" s="544"/>
      <c r="AK50" s="544"/>
      <c r="AL50" s="544"/>
      <c r="AM50" s="544"/>
      <c r="AN50" s="544"/>
      <c r="AO50" s="644"/>
      <c r="AP50" s="543"/>
      <c r="AQ50" s="544"/>
      <c r="AR50" s="544"/>
      <c r="AS50" s="544"/>
      <c r="AT50" s="544"/>
      <c r="AU50" s="544"/>
      <c r="AV50" s="544"/>
      <c r="AW50" s="544"/>
      <c r="AX50" s="544"/>
      <c r="AY50" s="644"/>
      <c r="AZ50" s="543"/>
      <c r="BA50" s="544"/>
      <c r="BB50" s="544"/>
      <c r="BC50" s="544"/>
      <c r="BD50" s="544"/>
      <c r="BE50" s="544"/>
      <c r="BF50" s="544"/>
      <c r="BG50" s="544"/>
      <c r="BH50" s="544"/>
      <c r="BI50" s="644"/>
      <c r="BJ50" s="543"/>
      <c r="BK50" s="544"/>
      <c r="BL50" s="544"/>
      <c r="BM50" s="544"/>
      <c r="BN50" s="544"/>
      <c r="BO50" s="544"/>
      <c r="BP50" s="544"/>
      <c r="BQ50" s="544"/>
      <c r="BR50" s="544"/>
      <c r="BS50" s="644"/>
      <c r="BT50" s="543"/>
      <c r="BU50" s="544"/>
      <c r="BV50" s="544"/>
      <c r="BW50" s="544"/>
      <c r="BX50" s="544"/>
      <c r="BY50" s="544"/>
      <c r="BZ50" s="544"/>
      <c r="CA50" s="544"/>
      <c r="CB50" s="544"/>
      <c r="CC50" s="644"/>
      <c r="CD50" s="543"/>
      <c r="CE50" s="544"/>
      <c r="CF50" s="544"/>
      <c r="CG50" s="544"/>
      <c r="CH50" s="544"/>
      <c r="CI50" s="544"/>
      <c r="CJ50" s="544"/>
      <c r="CK50" s="544"/>
      <c r="CL50" s="544"/>
      <c r="CM50" s="644"/>
      <c r="CN50" s="543"/>
      <c r="CO50" s="544"/>
      <c r="CP50" s="544"/>
      <c r="CQ50" s="544"/>
      <c r="CR50" s="544"/>
      <c r="CS50" s="544"/>
      <c r="CT50" s="544"/>
      <c r="CU50" s="544"/>
      <c r="CV50" s="544"/>
      <c r="CW50" s="644"/>
      <c r="CX50" s="543"/>
      <c r="CY50" s="544"/>
      <c r="CZ50" s="544"/>
      <c r="DA50" s="544"/>
      <c r="DB50" s="544"/>
      <c r="DC50" s="544"/>
      <c r="DD50" s="544"/>
      <c r="DE50" s="544"/>
      <c r="DF50" s="544"/>
      <c r="DG50" s="644"/>
      <c r="DH50" s="543"/>
      <c r="DI50" s="544"/>
      <c r="DJ50" s="544"/>
      <c r="DK50" s="544"/>
      <c r="DL50" s="544"/>
      <c r="DM50" s="544"/>
      <c r="DN50" s="544"/>
      <c r="DO50" s="544"/>
      <c r="DP50" s="544"/>
      <c r="DQ50" s="644"/>
      <c r="DR50" s="543"/>
      <c r="DS50" s="544"/>
      <c r="DT50" s="544"/>
      <c r="DU50" s="544"/>
      <c r="DV50" s="544"/>
      <c r="DW50" s="544"/>
      <c r="DX50" s="544"/>
      <c r="DY50" s="544"/>
      <c r="DZ50" s="544"/>
      <c r="EA50" s="644"/>
      <c r="EB50" s="543"/>
      <c r="EC50" s="544"/>
      <c r="ED50" s="544"/>
      <c r="EE50" s="544"/>
      <c r="EF50" s="544"/>
      <c r="EG50" s="544"/>
      <c r="EH50" s="544"/>
      <c r="EI50" s="544"/>
      <c r="EJ50" s="544"/>
      <c r="EK50" s="644"/>
    </row>
    <row r="51" spans="1:141" ht="54">
      <c r="A51" s="359">
        <f>Summary!A51</f>
        <v>19.8</v>
      </c>
      <c r="B51" s="362">
        <f>Summary!B51</f>
        <v>0</v>
      </c>
      <c r="C51" s="351" t="str">
        <f>Summary!C51</f>
        <v>2.1.9.12</v>
      </c>
      <c r="D51" s="351">
        <f>Summary!D51</f>
        <v>0</v>
      </c>
      <c r="E51" s="355">
        <f>Summary!E51</f>
        <v>0</v>
      </c>
      <c r="F51" s="363" t="str">
        <f>Summary!F51</f>
        <v>Operational considerations - Heavy rain (excluding ref 56 &amp; 57 in the Cost Reimbursable Table of the Price List)</v>
      </c>
      <c r="G51" s="373" t="str">
        <f>Summary!G51</f>
        <v>Schedule 56 &amp; 57</v>
      </c>
      <c r="H51" s="540">
        <f t="shared" si="28"/>
        <v>0</v>
      </c>
      <c r="I51" s="541">
        <f t="shared" si="29"/>
        <v>0</v>
      </c>
      <c r="J51" s="541">
        <f t="shared" si="30"/>
        <v>0</v>
      </c>
      <c r="K51" s="541">
        <f t="shared" si="31"/>
        <v>0</v>
      </c>
      <c r="L51" s="541">
        <f t="shared" si="32"/>
        <v>0</v>
      </c>
      <c r="M51" s="541">
        <f t="shared" si="33"/>
        <v>0</v>
      </c>
      <c r="N51" s="541">
        <f t="shared" si="34"/>
        <v>0</v>
      </c>
      <c r="O51" s="541">
        <f t="shared" si="35"/>
        <v>0</v>
      </c>
      <c r="P51" s="541">
        <f t="shared" si="36"/>
        <v>0</v>
      </c>
      <c r="Q51" s="541">
        <f t="shared" si="37"/>
        <v>0</v>
      </c>
      <c r="R51" s="541">
        <f t="shared" si="38"/>
        <v>0</v>
      </c>
      <c r="S51" s="541">
        <f t="shared" si="39"/>
        <v>0</v>
      </c>
      <c r="T51" s="542">
        <f t="shared" si="40"/>
        <v>0</v>
      </c>
      <c r="U51" s="531"/>
      <c r="V51" s="543"/>
      <c r="W51" s="544"/>
      <c r="X51" s="544"/>
      <c r="Y51" s="544"/>
      <c r="Z51" s="544"/>
      <c r="AA51" s="544"/>
      <c r="AB51" s="544"/>
      <c r="AC51" s="544"/>
      <c r="AD51" s="544"/>
      <c r="AE51" s="644"/>
      <c r="AF51" s="543"/>
      <c r="AG51" s="544"/>
      <c r="AH51" s="544"/>
      <c r="AI51" s="544"/>
      <c r="AJ51" s="544"/>
      <c r="AK51" s="544"/>
      <c r="AL51" s="544"/>
      <c r="AM51" s="544"/>
      <c r="AN51" s="544"/>
      <c r="AO51" s="644"/>
      <c r="AP51" s="543"/>
      <c r="AQ51" s="544"/>
      <c r="AR51" s="544"/>
      <c r="AS51" s="544"/>
      <c r="AT51" s="544"/>
      <c r="AU51" s="544"/>
      <c r="AV51" s="544"/>
      <c r="AW51" s="544"/>
      <c r="AX51" s="544"/>
      <c r="AY51" s="644"/>
      <c r="AZ51" s="543"/>
      <c r="BA51" s="544"/>
      <c r="BB51" s="544"/>
      <c r="BC51" s="544"/>
      <c r="BD51" s="544"/>
      <c r="BE51" s="544"/>
      <c r="BF51" s="544"/>
      <c r="BG51" s="544"/>
      <c r="BH51" s="544"/>
      <c r="BI51" s="644"/>
      <c r="BJ51" s="543"/>
      <c r="BK51" s="544"/>
      <c r="BL51" s="544"/>
      <c r="BM51" s="544"/>
      <c r="BN51" s="544"/>
      <c r="BO51" s="544"/>
      <c r="BP51" s="544"/>
      <c r="BQ51" s="544"/>
      <c r="BR51" s="544"/>
      <c r="BS51" s="644"/>
      <c r="BT51" s="543"/>
      <c r="BU51" s="544"/>
      <c r="BV51" s="544"/>
      <c r="BW51" s="544"/>
      <c r="BX51" s="544"/>
      <c r="BY51" s="544"/>
      <c r="BZ51" s="544"/>
      <c r="CA51" s="544"/>
      <c r="CB51" s="544"/>
      <c r="CC51" s="644"/>
      <c r="CD51" s="543"/>
      <c r="CE51" s="544"/>
      <c r="CF51" s="544"/>
      <c r="CG51" s="544"/>
      <c r="CH51" s="544"/>
      <c r="CI51" s="544"/>
      <c r="CJ51" s="544"/>
      <c r="CK51" s="544"/>
      <c r="CL51" s="544"/>
      <c r="CM51" s="644"/>
      <c r="CN51" s="543"/>
      <c r="CO51" s="544"/>
      <c r="CP51" s="544"/>
      <c r="CQ51" s="544"/>
      <c r="CR51" s="544"/>
      <c r="CS51" s="544"/>
      <c r="CT51" s="544"/>
      <c r="CU51" s="544"/>
      <c r="CV51" s="544"/>
      <c r="CW51" s="644"/>
      <c r="CX51" s="543"/>
      <c r="CY51" s="544"/>
      <c r="CZ51" s="544"/>
      <c r="DA51" s="544"/>
      <c r="DB51" s="544"/>
      <c r="DC51" s="544"/>
      <c r="DD51" s="544"/>
      <c r="DE51" s="544"/>
      <c r="DF51" s="544"/>
      <c r="DG51" s="644"/>
      <c r="DH51" s="543"/>
      <c r="DI51" s="544"/>
      <c r="DJ51" s="544"/>
      <c r="DK51" s="544"/>
      <c r="DL51" s="544"/>
      <c r="DM51" s="544"/>
      <c r="DN51" s="544"/>
      <c r="DO51" s="544"/>
      <c r="DP51" s="544"/>
      <c r="DQ51" s="644"/>
      <c r="DR51" s="543"/>
      <c r="DS51" s="544"/>
      <c r="DT51" s="544"/>
      <c r="DU51" s="544"/>
      <c r="DV51" s="544"/>
      <c r="DW51" s="544"/>
      <c r="DX51" s="544"/>
      <c r="DY51" s="544"/>
      <c r="DZ51" s="544"/>
      <c r="EA51" s="644"/>
      <c r="EB51" s="543"/>
      <c r="EC51" s="544"/>
      <c r="ED51" s="544"/>
      <c r="EE51" s="544"/>
      <c r="EF51" s="544"/>
      <c r="EG51" s="544"/>
      <c r="EH51" s="544"/>
      <c r="EI51" s="544"/>
      <c r="EJ51" s="544"/>
      <c r="EK51" s="644"/>
    </row>
    <row r="52" spans="1:141" ht="20.25">
      <c r="A52" s="359">
        <f>Summary!A52</f>
        <v>19.8</v>
      </c>
      <c r="B52" s="362">
        <f>Summary!B52</f>
        <v>0</v>
      </c>
      <c r="C52" s="351" t="str">
        <f>Summary!C52</f>
        <v>2.1.9.13</v>
      </c>
      <c r="D52" s="351">
        <f>Summary!D52</f>
        <v>0</v>
      </c>
      <c r="E52" s="355">
        <f>Summary!E52</f>
        <v>0</v>
      </c>
      <c r="F52" s="363" t="str">
        <f>Summary!F52</f>
        <v>Fog</v>
      </c>
      <c r="G52" s="373">
        <f>Summary!G52</f>
        <v>0</v>
      </c>
      <c r="H52" s="540">
        <f t="shared" si="28"/>
        <v>0</v>
      </c>
      <c r="I52" s="541">
        <f t="shared" si="29"/>
        <v>0</v>
      </c>
      <c r="J52" s="541">
        <f t="shared" si="30"/>
        <v>0</v>
      </c>
      <c r="K52" s="541">
        <f t="shared" si="31"/>
        <v>0</v>
      </c>
      <c r="L52" s="541">
        <f t="shared" si="32"/>
        <v>0</v>
      </c>
      <c r="M52" s="541">
        <f t="shared" si="33"/>
        <v>0</v>
      </c>
      <c r="N52" s="541">
        <f t="shared" si="34"/>
        <v>0</v>
      </c>
      <c r="O52" s="541">
        <f t="shared" si="35"/>
        <v>0</v>
      </c>
      <c r="P52" s="541">
        <f t="shared" si="36"/>
        <v>0</v>
      </c>
      <c r="Q52" s="541">
        <f t="shared" si="37"/>
        <v>0</v>
      </c>
      <c r="R52" s="541">
        <f t="shared" si="38"/>
        <v>0</v>
      </c>
      <c r="S52" s="541">
        <f t="shared" si="39"/>
        <v>0</v>
      </c>
      <c r="T52" s="542">
        <f t="shared" si="40"/>
        <v>0</v>
      </c>
      <c r="U52" s="531"/>
      <c r="V52" s="543"/>
      <c r="W52" s="544"/>
      <c r="X52" s="544"/>
      <c r="Y52" s="544"/>
      <c r="Z52" s="544"/>
      <c r="AA52" s="544"/>
      <c r="AB52" s="544"/>
      <c r="AC52" s="544"/>
      <c r="AD52" s="544"/>
      <c r="AE52" s="644"/>
      <c r="AF52" s="543"/>
      <c r="AG52" s="544"/>
      <c r="AH52" s="544"/>
      <c r="AI52" s="544"/>
      <c r="AJ52" s="544"/>
      <c r="AK52" s="544"/>
      <c r="AL52" s="544"/>
      <c r="AM52" s="544"/>
      <c r="AN52" s="544"/>
      <c r="AO52" s="644"/>
      <c r="AP52" s="543"/>
      <c r="AQ52" s="544"/>
      <c r="AR52" s="544"/>
      <c r="AS52" s="544"/>
      <c r="AT52" s="544"/>
      <c r="AU52" s="544"/>
      <c r="AV52" s="544"/>
      <c r="AW52" s="544"/>
      <c r="AX52" s="544"/>
      <c r="AY52" s="644"/>
      <c r="AZ52" s="543"/>
      <c r="BA52" s="544"/>
      <c r="BB52" s="544"/>
      <c r="BC52" s="544"/>
      <c r="BD52" s="544"/>
      <c r="BE52" s="544"/>
      <c r="BF52" s="544"/>
      <c r="BG52" s="544"/>
      <c r="BH52" s="544"/>
      <c r="BI52" s="644"/>
      <c r="BJ52" s="543"/>
      <c r="BK52" s="544"/>
      <c r="BL52" s="544"/>
      <c r="BM52" s="544"/>
      <c r="BN52" s="544"/>
      <c r="BO52" s="544"/>
      <c r="BP52" s="544"/>
      <c r="BQ52" s="544"/>
      <c r="BR52" s="544"/>
      <c r="BS52" s="644"/>
      <c r="BT52" s="543"/>
      <c r="BU52" s="544"/>
      <c r="BV52" s="544"/>
      <c r="BW52" s="544"/>
      <c r="BX52" s="544"/>
      <c r="BY52" s="544"/>
      <c r="BZ52" s="544"/>
      <c r="CA52" s="544"/>
      <c r="CB52" s="544"/>
      <c r="CC52" s="644"/>
      <c r="CD52" s="543"/>
      <c r="CE52" s="544"/>
      <c r="CF52" s="544"/>
      <c r="CG52" s="544"/>
      <c r="CH52" s="544"/>
      <c r="CI52" s="544"/>
      <c r="CJ52" s="544"/>
      <c r="CK52" s="544"/>
      <c r="CL52" s="544"/>
      <c r="CM52" s="644"/>
      <c r="CN52" s="543"/>
      <c r="CO52" s="544"/>
      <c r="CP52" s="544"/>
      <c r="CQ52" s="544"/>
      <c r="CR52" s="544"/>
      <c r="CS52" s="544"/>
      <c r="CT52" s="544"/>
      <c r="CU52" s="544"/>
      <c r="CV52" s="544"/>
      <c r="CW52" s="644"/>
      <c r="CX52" s="543"/>
      <c r="CY52" s="544"/>
      <c r="CZ52" s="544"/>
      <c r="DA52" s="544"/>
      <c r="DB52" s="544"/>
      <c r="DC52" s="544"/>
      <c r="DD52" s="544"/>
      <c r="DE52" s="544"/>
      <c r="DF52" s="544"/>
      <c r="DG52" s="644"/>
      <c r="DH52" s="543"/>
      <c r="DI52" s="544"/>
      <c r="DJ52" s="544"/>
      <c r="DK52" s="544"/>
      <c r="DL52" s="544"/>
      <c r="DM52" s="544"/>
      <c r="DN52" s="544"/>
      <c r="DO52" s="544"/>
      <c r="DP52" s="544"/>
      <c r="DQ52" s="644"/>
      <c r="DR52" s="543"/>
      <c r="DS52" s="544"/>
      <c r="DT52" s="544"/>
      <c r="DU52" s="544"/>
      <c r="DV52" s="544"/>
      <c r="DW52" s="544"/>
      <c r="DX52" s="544"/>
      <c r="DY52" s="544"/>
      <c r="DZ52" s="544"/>
      <c r="EA52" s="644"/>
      <c r="EB52" s="543"/>
      <c r="EC52" s="544"/>
      <c r="ED52" s="544"/>
      <c r="EE52" s="544"/>
      <c r="EF52" s="544"/>
      <c r="EG52" s="544"/>
      <c r="EH52" s="544"/>
      <c r="EI52" s="544"/>
      <c r="EJ52" s="544"/>
      <c r="EK52" s="644"/>
    </row>
    <row r="53" spans="1:141" ht="20.25">
      <c r="A53" s="359">
        <f>Summary!A53</f>
        <v>19.8</v>
      </c>
      <c r="B53" s="362">
        <f>Summary!B53</f>
        <v>0</v>
      </c>
      <c r="C53" s="351" t="str">
        <f>Summary!C53</f>
        <v>2.1.9.14</v>
      </c>
      <c r="D53" s="351">
        <f>Summary!D53</f>
        <v>0</v>
      </c>
      <c r="E53" s="355">
        <f>Summary!E53</f>
        <v>0</v>
      </c>
      <c r="F53" s="363" t="str">
        <f>Summary!F53</f>
        <v>High temperatures</v>
      </c>
      <c r="G53" s="373">
        <f>Summary!G53</f>
        <v>0</v>
      </c>
      <c r="H53" s="540">
        <f t="shared" si="28"/>
        <v>0</v>
      </c>
      <c r="I53" s="541">
        <f t="shared" si="29"/>
        <v>0</v>
      </c>
      <c r="J53" s="541">
        <f t="shared" si="30"/>
        <v>0</v>
      </c>
      <c r="K53" s="541">
        <f t="shared" si="31"/>
        <v>0</v>
      </c>
      <c r="L53" s="541">
        <f t="shared" si="32"/>
        <v>0</v>
      </c>
      <c r="M53" s="541">
        <f t="shared" si="33"/>
        <v>0</v>
      </c>
      <c r="N53" s="541">
        <f t="shared" si="34"/>
        <v>0</v>
      </c>
      <c r="O53" s="541">
        <f t="shared" si="35"/>
        <v>0</v>
      </c>
      <c r="P53" s="541">
        <f t="shared" si="36"/>
        <v>0</v>
      </c>
      <c r="Q53" s="541">
        <f t="shared" si="37"/>
        <v>0</v>
      </c>
      <c r="R53" s="541">
        <f t="shared" si="38"/>
        <v>0</v>
      </c>
      <c r="S53" s="541">
        <f t="shared" si="39"/>
        <v>0</v>
      </c>
      <c r="T53" s="542">
        <f t="shared" si="40"/>
        <v>0</v>
      </c>
      <c r="U53" s="531"/>
      <c r="V53" s="543"/>
      <c r="W53" s="544"/>
      <c r="X53" s="544"/>
      <c r="Y53" s="544"/>
      <c r="Z53" s="544"/>
      <c r="AA53" s="544"/>
      <c r="AB53" s="544"/>
      <c r="AC53" s="544"/>
      <c r="AD53" s="544"/>
      <c r="AE53" s="644"/>
      <c r="AF53" s="543"/>
      <c r="AG53" s="544"/>
      <c r="AH53" s="544"/>
      <c r="AI53" s="544"/>
      <c r="AJ53" s="544"/>
      <c r="AK53" s="544"/>
      <c r="AL53" s="544"/>
      <c r="AM53" s="544"/>
      <c r="AN53" s="544"/>
      <c r="AO53" s="644"/>
      <c r="AP53" s="543"/>
      <c r="AQ53" s="544"/>
      <c r="AR53" s="544"/>
      <c r="AS53" s="544"/>
      <c r="AT53" s="544"/>
      <c r="AU53" s="544"/>
      <c r="AV53" s="544"/>
      <c r="AW53" s="544"/>
      <c r="AX53" s="544"/>
      <c r="AY53" s="644"/>
      <c r="AZ53" s="543"/>
      <c r="BA53" s="544"/>
      <c r="BB53" s="544"/>
      <c r="BC53" s="544"/>
      <c r="BD53" s="544"/>
      <c r="BE53" s="544"/>
      <c r="BF53" s="544"/>
      <c r="BG53" s="544"/>
      <c r="BH53" s="544"/>
      <c r="BI53" s="644"/>
      <c r="BJ53" s="543"/>
      <c r="BK53" s="544"/>
      <c r="BL53" s="544"/>
      <c r="BM53" s="544"/>
      <c r="BN53" s="544"/>
      <c r="BO53" s="544"/>
      <c r="BP53" s="544"/>
      <c r="BQ53" s="544"/>
      <c r="BR53" s="544"/>
      <c r="BS53" s="644"/>
      <c r="BT53" s="543"/>
      <c r="BU53" s="544"/>
      <c r="BV53" s="544"/>
      <c r="BW53" s="544"/>
      <c r="BX53" s="544"/>
      <c r="BY53" s="544"/>
      <c r="BZ53" s="544"/>
      <c r="CA53" s="544"/>
      <c r="CB53" s="544"/>
      <c r="CC53" s="644"/>
      <c r="CD53" s="543"/>
      <c r="CE53" s="544"/>
      <c r="CF53" s="544"/>
      <c r="CG53" s="544"/>
      <c r="CH53" s="544"/>
      <c r="CI53" s="544"/>
      <c r="CJ53" s="544"/>
      <c r="CK53" s="544"/>
      <c r="CL53" s="544"/>
      <c r="CM53" s="644"/>
      <c r="CN53" s="543"/>
      <c r="CO53" s="544"/>
      <c r="CP53" s="544"/>
      <c r="CQ53" s="544"/>
      <c r="CR53" s="544"/>
      <c r="CS53" s="544"/>
      <c r="CT53" s="544"/>
      <c r="CU53" s="544"/>
      <c r="CV53" s="544"/>
      <c r="CW53" s="644"/>
      <c r="CX53" s="543"/>
      <c r="CY53" s="544"/>
      <c r="CZ53" s="544"/>
      <c r="DA53" s="544"/>
      <c r="DB53" s="544"/>
      <c r="DC53" s="544"/>
      <c r="DD53" s="544"/>
      <c r="DE53" s="544"/>
      <c r="DF53" s="544"/>
      <c r="DG53" s="644"/>
      <c r="DH53" s="543"/>
      <c r="DI53" s="544"/>
      <c r="DJ53" s="544"/>
      <c r="DK53" s="544"/>
      <c r="DL53" s="544"/>
      <c r="DM53" s="544"/>
      <c r="DN53" s="544"/>
      <c r="DO53" s="544"/>
      <c r="DP53" s="544"/>
      <c r="DQ53" s="644"/>
      <c r="DR53" s="543"/>
      <c r="DS53" s="544"/>
      <c r="DT53" s="544"/>
      <c r="DU53" s="544"/>
      <c r="DV53" s="544"/>
      <c r="DW53" s="544"/>
      <c r="DX53" s="544"/>
      <c r="DY53" s="544"/>
      <c r="DZ53" s="544"/>
      <c r="EA53" s="644"/>
      <c r="EB53" s="543"/>
      <c r="EC53" s="544"/>
      <c r="ED53" s="544"/>
      <c r="EE53" s="544"/>
      <c r="EF53" s="544"/>
      <c r="EG53" s="544"/>
      <c r="EH53" s="544"/>
      <c r="EI53" s="544"/>
      <c r="EJ53" s="544"/>
      <c r="EK53" s="644"/>
    </row>
    <row r="54" spans="1:141" ht="20.25">
      <c r="A54" s="786">
        <f>Summary!A54</f>
        <v>0</v>
      </c>
      <c r="B54" s="795">
        <f>Summary!B54</f>
        <v>0</v>
      </c>
      <c r="C54" s="196">
        <f>Summary!C54</f>
        <v>0</v>
      </c>
      <c r="D54" s="196">
        <f>Summary!D54</f>
        <v>0</v>
      </c>
      <c r="E54" s="792">
        <f>Summary!E54</f>
        <v>0</v>
      </c>
      <c r="F54" s="796">
        <f>Summary!F54</f>
        <v>0</v>
      </c>
      <c r="G54" s="787">
        <f>Summary!G54</f>
        <v>0</v>
      </c>
      <c r="H54" s="299"/>
      <c r="I54" s="300"/>
      <c r="J54" s="300"/>
      <c r="K54" s="300"/>
      <c r="L54" s="300"/>
      <c r="M54" s="300"/>
      <c r="N54" s="300"/>
      <c r="O54" s="300"/>
      <c r="P54" s="300"/>
      <c r="Q54" s="300"/>
      <c r="R54" s="300"/>
      <c r="S54" s="300"/>
      <c r="T54" s="797"/>
      <c r="U54" s="531"/>
      <c r="V54" s="299"/>
      <c r="W54" s="300"/>
      <c r="X54" s="300"/>
      <c r="Y54" s="300"/>
      <c r="Z54" s="300"/>
      <c r="AA54" s="300"/>
      <c r="AB54" s="300"/>
      <c r="AC54" s="300"/>
      <c r="AD54" s="300"/>
      <c r="AE54" s="703"/>
      <c r="AF54" s="299"/>
      <c r="AG54" s="300"/>
      <c r="AH54" s="300"/>
      <c r="AI54" s="300"/>
      <c r="AJ54" s="300"/>
      <c r="AK54" s="300"/>
      <c r="AL54" s="300"/>
      <c r="AM54" s="300"/>
      <c r="AN54" s="300"/>
      <c r="AO54" s="703"/>
      <c r="AP54" s="299"/>
      <c r="AQ54" s="300"/>
      <c r="AR54" s="300"/>
      <c r="AS54" s="300"/>
      <c r="AT54" s="300"/>
      <c r="AU54" s="300"/>
      <c r="AV54" s="300"/>
      <c r="AW54" s="300"/>
      <c r="AX54" s="300"/>
      <c r="AY54" s="703"/>
      <c r="AZ54" s="299"/>
      <c r="BA54" s="300"/>
      <c r="BB54" s="300"/>
      <c r="BC54" s="300"/>
      <c r="BD54" s="300"/>
      <c r="BE54" s="300"/>
      <c r="BF54" s="300"/>
      <c r="BG54" s="300"/>
      <c r="BH54" s="300"/>
      <c r="BI54" s="703"/>
      <c r="BJ54" s="299"/>
      <c r="BK54" s="300"/>
      <c r="BL54" s="300"/>
      <c r="BM54" s="300"/>
      <c r="BN54" s="300"/>
      <c r="BO54" s="300"/>
      <c r="BP54" s="300"/>
      <c r="BQ54" s="300"/>
      <c r="BR54" s="300"/>
      <c r="BS54" s="703"/>
      <c r="BT54" s="299"/>
      <c r="BU54" s="300"/>
      <c r="BV54" s="300"/>
      <c r="BW54" s="300"/>
      <c r="BX54" s="300"/>
      <c r="BY54" s="300"/>
      <c r="BZ54" s="300"/>
      <c r="CA54" s="300"/>
      <c r="CB54" s="300"/>
      <c r="CC54" s="703"/>
      <c r="CD54" s="299"/>
      <c r="CE54" s="300"/>
      <c r="CF54" s="300"/>
      <c r="CG54" s="300"/>
      <c r="CH54" s="300"/>
      <c r="CI54" s="300"/>
      <c r="CJ54" s="300"/>
      <c r="CK54" s="300"/>
      <c r="CL54" s="300"/>
      <c r="CM54" s="703"/>
      <c r="CN54" s="299"/>
      <c r="CO54" s="300"/>
      <c r="CP54" s="300"/>
      <c r="CQ54" s="300"/>
      <c r="CR54" s="300"/>
      <c r="CS54" s="300"/>
      <c r="CT54" s="300"/>
      <c r="CU54" s="300"/>
      <c r="CV54" s="300"/>
      <c r="CW54" s="703"/>
      <c r="CX54" s="299"/>
      <c r="CY54" s="300"/>
      <c r="CZ54" s="300"/>
      <c r="DA54" s="300"/>
      <c r="DB54" s="300"/>
      <c r="DC54" s="300"/>
      <c r="DD54" s="300"/>
      <c r="DE54" s="300"/>
      <c r="DF54" s="300"/>
      <c r="DG54" s="703"/>
      <c r="DH54" s="299"/>
      <c r="DI54" s="300"/>
      <c r="DJ54" s="300"/>
      <c r="DK54" s="300"/>
      <c r="DL54" s="300"/>
      <c r="DM54" s="300"/>
      <c r="DN54" s="300"/>
      <c r="DO54" s="300"/>
      <c r="DP54" s="300"/>
      <c r="DQ54" s="703"/>
      <c r="DR54" s="299"/>
      <c r="DS54" s="300"/>
      <c r="DT54" s="300"/>
      <c r="DU54" s="300"/>
      <c r="DV54" s="300"/>
      <c r="DW54" s="300"/>
      <c r="DX54" s="300"/>
      <c r="DY54" s="300"/>
      <c r="DZ54" s="300"/>
      <c r="EA54" s="703"/>
      <c r="EB54" s="299"/>
      <c r="EC54" s="300"/>
      <c r="ED54" s="300"/>
      <c r="EE54" s="300"/>
      <c r="EF54" s="300"/>
      <c r="EG54" s="300"/>
      <c r="EH54" s="300"/>
      <c r="EI54" s="300"/>
      <c r="EJ54" s="300"/>
      <c r="EK54" s="703"/>
    </row>
    <row r="55" spans="1:141" ht="20.25">
      <c r="A55" s="786">
        <f>Summary!A55</f>
        <v>0</v>
      </c>
      <c r="B55" s="795">
        <f>Summary!B55</f>
        <v>0</v>
      </c>
      <c r="C55" s="196">
        <f>Summary!C55</f>
        <v>0</v>
      </c>
      <c r="D55" s="196">
        <f>Summary!D55</f>
        <v>0</v>
      </c>
      <c r="E55" s="792">
        <f>Summary!E55</f>
        <v>0</v>
      </c>
      <c r="F55" s="798">
        <f>Summary!F55</f>
        <v>0</v>
      </c>
      <c r="G55" s="799">
        <f>Summary!G55</f>
        <v>0</v>
      </c>
      <c r="H55" s="562"/>
      <c r="I55" s="563"/>
      <c r="J55" s="563"/>
      <c r="K55" s="563"/>
      <c r="L55" s="563"/>
      <c r="M55" s="563"/>
      <c r="N55" s="563"/>
      <c r="O55" s="563"/>
      <c r="P55" s="563"/>
      <c r="Q55" s="563"/>
      <c r="R55" s="563"/>
      <c r="S55" s="563"/>
      <c r="T55" s="564"/>
      <c r="U55" s="531"/>
      <c r="V55" s="562"/>
      <c r="W55" s="563"/>
      <c r="X55" s="563"/>
      <c r="Y55" s="563"/>
      <c r="Z55" s="563"/>
      <c r="AA55" s="563"/>
      <c r="AB55" s="563"/>
      <c r="AC55" s="563"/>
      <c r="AD55" s="563"/>
      <c r="AE55" s="651"/>
      <c r="AF55" s="562"/>
      <c r="AG55" s="563"/>
      <c r="AH55" s="563"/>
      <c r="AI55" s="563"/>
      <c r="AJ55" s="563"/>
      <c r="AK55" s="563"/>
      <c r="AL55" s="563"/>
      <c r="AM55" s="563"/>
      <c r="AN55" s="563"/>
      <c r="AO55" s="651"/>
      <c r="AP55" s="562"/>
      <c r="AQ55" s="563"/>
      <c r="AR55" s="563"/>
      <c r="AS55" s="563"/>
      <c r="AT55" s="563"/>
      <c r="AU55" s="563"/>
      <c r="AV55" s="563"/>
      <c r="AW55" s="563"/>
      <c r="AX55" s="563"/>
      <c r="AY55" s="651"/>
      <c r="AZ55" s="562"/>
      <c r="BA55" s="563"/>
      <c r="BB55" s="563"/>
      <c r="BC55" s="563"/>
      <c r="BD55" s="563"/>
      <c r="BE55" s="563"/>
      <c r="BF55" s="563"/>
      <c r="BG55" s="563"/>
      <c r="BH55" s="563"/>
      <c r="BI55" s="651"/>
      <c r="BJ55" s="562"/>
      <c r="BK55" s="563"/>
      <c r="BL55" s="563"/>
      <c r="BM55" s="563"/>
      <c r="BN55" s="563"/>
      <c r="BO55" s="563"/>
      <c r="BP55" s="563"/>
      <c r="BQ55" s="563"/>
      <c r="BR55" s="563"/>
      <c r="BS55" s="651"/>
      <c r="BT55" s="562"/>
      <c r="BU55" s="563"/>
      <c r="BV55" s="563"/>
      <c r="BW55" s="563"/>
      <c r="BX55" s="563"/>
      <c r="BY55" s="563"/>
      <c r="BZ55" s="563"/>
      <c r="CA55" s="563"/>
      <c r="CB55" s="563"/>
      <c r="CC55" s="651"/>
      <c r="CD55" s="562"/>
      <c r="CE55" s="563"/>
      <c r="CF55" s="563"/>
      <c r="CG55" s="563"/>
      <c r="CH55" s="563"/>
      <c r="CI55" s="563"/>
      <c r="CJ55" s="563"/>
      <c r="CK55" s="563"/>
      <c r="CL55" s="563"/>
      <c r="CM55" s="651"/>
      <c r="CN55" s="562"/>
      <c r="CO55" s="563"/>
      <c r="CP55" s="563"/>
      <c r="CQ55" s="563"/>
      <c r="CR55" s="563"/>
      <c r="CS55" s="563"/>
      <c r="CT55" s="563"/>
      <c r="CU55" s="563"/>
      <c r="CV55" s="563"/>
      <c r="CW55" s="651"/>
      <c r="CX55" s="562"/>
      <c r="CY55" s="563"/>
      <c r="CZ55" s="563"/>
      <c r="DA55" s="563"/>
      <c r="DB55" s="563"/>
      <c r="DC55" s="563"/>
      <c r="DD55" s="563"/>
      <c r="DE55" s="563"/>
      <c r="DF55" s="563"/>
      <c r="DG55" s="651"/>
      <c r="DH55" s="562"/>
      <c r="DI55" s="563"/>
      <c r="DJ55" s="563"/>
      <c r="DK55" s="563"/>
      <c r="DL55" s="563"/>
      <c r="DM55" s="563"/>
      <c r="DN55" s="563"/>
      <c r="DO55" s="563"/>
      <c r="DP55" s="563"/>
      <c r="DQ55" s="651"/>
      <c r="DR55" s="562"/>
      <c r="DS55" s="563"/>
      <c r="DT55" s="563"/>
      <c r="DU55" s="563"/>
      <c r="DV55" s="563"/>
      <c r="DW55" s="563"/>
      <c r="DX55" s="563"/>
      <c r="DY55" s="563"/>
      <c r="DZ55" s="563"/>
      <c r="EA55" s="651"/>
      <c r="EB55" s="562"/>
      <c r="EC55" s="563"/>
      <c r="ED55" s="563"/>
      <c r="EE55" s="563"/>
      <c r="EF55" s="563"/>
      <c r="EG55" s="563"/>
      <c r="EH55" s="563"/>
      <c r="EI55" s="563"/>
      <c r="EJ55" s="563"/>
      <c r="EK55" s="651"/>
    </row>
    <row r="56" spans="1:141" s="209" customFormat="1" ht="20.25">
      <c r="A56" s="358">
        <f>Summary!A56</f>
        <v>20</v>
      </c>
      <c r="B56" s="360" t="str">
        <f>Summary!B56</f>
        <v>3.0</v>
      </c>
      <c r="C56" s="360">
        <f>Summary!C56</f>
        <v>0</v>
      </c>
      <c r="D56" s="350" t="str">
        <f>Summary!D56</f>
        <v>Deliver Incident Response</v>
      </c>
      <c r="E56" s="199">
        <f>Summary!E56</f>
        <v>0</v>
      </c>
      <c r="F56" s="780">
        <f>Summary!F56</f>
        <v>0</v>
      </c>
      <c r="G56" s="374">
        <f>Summary!G56</f>
        <v>0</v>
      </c>
      <c r="H56" s="284"/>
      <c r="I56" s="285"/>
      <c r="J56" s="285"/>
      <c r="K56" s="285"/>
      <c r="L56" s="285"/>
      <c r="M56" s="285"/>
      <c r="N56" s="285"/>
      <c r="O56" s="285"/>
      <c r="P56" s="285"/>
      <c r="Q56" s="285"/>
      <c r="R56" s="285"/>
      <c r="S56" s="285"/>
      <c r="T56" s="548"/>
      <c r="U56" s="531"/>
      <c r="V56" s="284"/>
      <c r="W56" s="285"/>
      <c r="X56" s="285"/>
      <c r="Y56" s="285"/>
      <c r="Z56" s="285"/>
      <c r="AA56" s="285"/>
      <c r="AB56" s="285"/>
      <c r="AC56" s="285"/>
      <c r="AD56" s="285"/>
      <c r="AE56" s="652"/>
      <c r="AF56" s="284"/>
      <c r="AG56" s="285"/>
      <c r="AH56" s="285"/>
      <c r="AI56" s="285"/>
      <c r="AJ56" s="285"/>
      <c r="AK56" s="285"/>
      <c r="AL56" s="285"/>
      <c r="AM56" s="285"/>
      <c r="AN56" s="285"/>
      <c r="AO56" s="652"/>
      <c r="AP56" s="284"/>
      <c r="AQ56" s="285"/>
      <c r="AR56" s="285"/>
      <c r="AS56" s="285"/>
      <c r="AT56" s="285"/>
      <c r="AU56" s="285"/>
      <c r="AV56" s="285"/>
      <c r="AW56" s="285"/>
      <c r="AX56" s="285"/>
      <c r="AY56" s="652"/>
      <c r="AZ56" s="284"/>
      <c r="BA56" s="285"/>
      <c r="BB56" s="285"/>
      <c r="BC56" s="285"/>
      <c r="BD56" s="285"/>
      <c r="BE56" s="285"/>
      <c r="BF56" s="285"/>
      <c r="BG56" s="285"/>
      <c r="BH56" s="285"/>
      <c r="BI56" s="652"/>
      <c r="BJ56" s="284"/>
      <c r="BK56" s="285"/>
      <c r="BL56" s="285"/>
      <c r="BM56" s="285"/>
      <c r="BN56" s="285"/>
      <c r="BO56" s="285"/>
      <c r="BP56" s="285"/>
      <c r="BQ56" s="285"/>
      <c r="BR56" s="285"/>
      <c r="BS56" s="652"/>
      <c r="BT56" s="284"/>
      <c r="BU56" s="285"/>
      <c r="BV56" s="285"/>
      <c r="BW56" s="285"/>
      <c r="BX56" s="285"/>
      <c r="BY56" s="285"/>
      <c r="BZ56" s="285"/>
      <c r="CA56" s="285"/>
      <c r="CB56" s="285"/>
      <c r="CC56" s="652"/>
      <c r="CD56" s="284"/>
      <c r="CE56" s="285"/>
      <c r="CF56" s="285"/>
      <c r="CG56" s="285"/>
      <c r="CH56" s="285"/>
      <c r="CI56" s="285"/>
      <c r="CJ56" s="285"/>
      <c r="CK56" s="285"/>
      <c r="CL56" s="285"/>
      <c r="CM56" s="652"/>
      <c r="CN56" s="284"/>
      <c r="CO56" s="285"/>
      <c r="CP56" s="285"/>
      <c r="CQ56" s="285"/>
      <c r="CR56" s="285"/>
      <c r="CS56" s="285"/>
      <c r="CT56" s="285"/>
      <c r="CU56" s="285"/>
      <c r="CV56" s="285"/>
      <c r="CW56" s="652"/>
      <c r="CX56" s="284"/>
      <c r="CY56" s="285"/>
      <c r="CZ56" s="285"/>
      <c r="DA56" s="285"/>
      <c r="DB56" s="285"/>
      <c r="DC56" s="285"/>
      <c r="DD56" s="285"/>
      <c r="DE56" s="285"/>
      <c r="DF56" s="285"/>
      <c r="DG56" s="652"/>
      <c r="DH56" s="284"/>
      <c r="DI56" s="285"/>
      <c r="DJ56" s="285"/>
      <c r="DK56" s="285"/>
      <c r="DL56" s="285"/>
      <c r="DM56" s="285"/>
      <c r="DN56" s="285"/>
      <c r="DO56" s="285"/>
      <c r="DP56" s="285"/>
      <c r="DQ56" s="652"/>
      <c r="DR56" s="284"/>
      <c r="DS56" s="285"/>
      <c r="DT56" s="285"/>
      <c r="DU56" s="285"/>
      <c r="DV56" s="285"/>
      <c r="DW56" s="285"/>
      <c r="DX56" s="285"/>
      <c r="DY56" s="285"/>
      <c r="DZ56" s="285"/>
      <c r="EA56" s="652"/>
      <c r="EB56" s="284"/>
      <c r="EC56" s="285"/>
      <c r="ED56" s="285"/>
      <c r="EE56" s="285"/>
      <c r="EF56" s="285"/>
      <c r="EG56" s="285"/>
      <c r="EH56" s="285"/>
      <c r="EI56" s="285"/>
      <c r="EJ56" s="285"/>
      <c r="EK56" s="652"/>
    </row>
    <row r="57" spans="1:141" ht="20.25">
      <c r="A57" s="786">
        <f>Summary!A57</f>
        <v>0</v>
      </c>
      <c r="B57" s="196" t="str">
        <f>Summary!B57</f>
        <v>3.1</v>
      </c>
      <c r="C57" s="800">
        <f>Summary!C57</f>
        <v>0</v>
      </c>
      <c r="D57" s="800">
        <f>Summary!D57</f>
        <v>0</v>
      </c>
      <c r="E57" s="792">
        <f>Summary!E57</f>
        <v>0</v>
      </c>
      <c r="F57" s="792">
        <f>Summary!F57</f>
        <v>0</v>
      </c>
      <c r="G57" s="801">
        <f>Summary!G57</f>
        <v>0</v>
      </c>
      <c r="H57" s="282"/>
      <c r="I57" s="283"/>
      <c r="J57" s="283"/>
      <c r="K57" s="283"/>
      <c r="L57" s="283"/>
      <c r="M57" s="283"/>
      <c r="N57" s="283"/>
      <c r="O57" s="283"/>
      <c r="P57" s="283"/>
      <c r="Q57" s="283"/>
      <c r="R57" s="283"/>
      <c r="S57" s="283"/>
      <c r="T57" s="547"/>
      <c r="U57" s="531"/>
      <c r="V57" s="282"/>
      <c r="W57" s="283"/>
      <c r="X57" s="283"/>
      <c r="Y57" s="283"/>
      <c r="Z57" s="283"/>
      <c r="AA57" s="283"/>
      <c r="AB57" s="283"/>
      <c r="AC57" s="283"/>
      <c r="AD57" s="283"/>
      <c r="AE57" s="650"/>
      <c r="AF57" s="282"/>
      <c r="AG57" s="283"/>
      <c r="AH57" s="283"/>
      <c r="AI57" s="283"/>
      <c r="AJ57" s="283"/>
      <c r="AK57" s="283"/>
      <c r="AL57" s="283"/>
      <c r="AM57" s="283"/>
      <c r="AN57" s="283"/>
      <c r="AO57" s="650"/>
      <c r="AP57" s="282"/>
      <c r="AQ57" s="283"/>
      <c r="AR57" s="283"/>
      <c r="AS57" s="283"/>
      <c r="AT57" s="283"/>
      <c r="AU57" s="283"/>
      <c r="AV57" s="283"/>
      <c r="AW57" s="283"/>
      <c r="AX57" s="283"/>
      <c r="AY57" s="650"/>
      <c r="AZ57" s="282"/>
      <c r="BA57" s="283"/>
      <c r="BB57" s="283"/>
      <c r="BC57" s="283"/>
      <c r="BD57" s="283"/>
      <c r="BE57" s="283"/>
      <c r="BF57" s="283"/>
      <c r="BG57" s="283"/>
      <c r="BH57" s="283"/>
      <c r="BI57" s="650"/>
      <c r="BJ57" s="282"/>
      <c r="BK57" s="283"/>
      <c r="BL57" s="283"/>
      <c r="BM57" s="283"/>
      <c r="BN57" s="283"/>
      <c r="BO57" s="283"/>
      <c r="BP57" s="283"/>
      <c r="BQ57" s="283"/>
      <c r="BR57" s="283"/>
      <c r="BS57" s="650"/>
      <c r="BT57" s="282"/>
      <c r="BU57" s="283"/>
      <c r="BV57" s="283"/>
      <c r="BW57" s="283"/>
      <c r="BX57" s="283"/>
      <c r="BY57" s="283"/>
      <c r="BZ57" s="283"/>
      <c r="CA57" s="283"/>
      <c r="CB57" s="283"/>
      <c r="CC57" s="650"/>
      <c r="CD57" s="282"/>
      <c r="CE57" s="283"/>
      <c r="CF57" s="283"/>
      <c r="CG57" s="283"/>
      <c r="CH57" s="283"/>
      <c r="CI57" s="283"/>
      <c r="CJ57" s="283"/>
      <c r="CK57" s="283"/>
      <c r="CL57" s="283"/>
      <c r="CM57" s="650"/>
      <c r="CN57" s="282"/>
      <c r="CO57" s="283"/>
      <c r="CP57" s="283"/>
      <c r="CQ57" s="283"/>
      <c r="CR57" s="283"/>
      <c r="CS57" s="283"/>
      <c r="CT57" s="283"/>
      <c r="CU57" s="283"/>
      <c r="CV57" s="283"/>
      <c r="CW57" s="650"/>
      <c r="CX57" s="282"/>
      <c r="CY57" s="283"/>
      <c r="CZ57" s="283"/>
      <c r="DA57" s="283"/>
      <c r="DB57" s="283"/>
      <c r="DC57" s="283"/>
      <c r="DD57" s="283"/>
      <c r="DE57" s="283"/>
      <c r="DF57" s="283"/>
      <c r="DG57" s="650"/>
      <c r="DH57" s="282"/>
      <c r="DI57" s="283"/>
      <c r="DJ57" s="283"/>
      <c r="DK57" s="283"/>
      <c r="DL57" s="283"/>
      <c r="DM57" s="283"/>
      <c r="DN57" s="283"/>
      <c r="DO57" s="283"/>
      <c r="DP57" s="283"/>
      <c r="DQ57" s="650"/>
      <c r="DR57" s="282"/>
      <c r="DS57" s="283"/>
      <c r="DT57" s="283"/>
      <c r="DU57" s="283"/>
      <c r="DV57" s="283"/>
      <c r="DW57" s="283"/>
      <c r="DX57" s="283"/>
      <c r="DY57" s="283"/>
      <c r="DZ57" s="283"/>
      <c r="EA57" s="650"/>
      <c r="EB57" s="282"/>
      <c r="EC57" s="283"/>
      <c r="ED57" s="283"/>
      <c r="EE57" s="283"/>
      <c r="EF57" s="283"/>
      <c r="EG57" s="283"/>
      <c r="EH57" s="283"/>
      <c r="EI57" s="283"/>
      <c r="EJ57" s="283"/>
      <c r="EK57" s="650"/>
    </row>
    <row r="58" spans="1:141" ht="36">
      <c r="A58" s="359" t="str">
        <f>Summary!A58</f>
        <v>20.1 and 20.2</v>
      </c>
      <c r="B58" s="351">
        <f>Summary!B58</f>
        <v>0</v>
      </c>
      <c r="C58" s="351" t="str">
        <f>Summary!C58</f>
        <v>3.1.1</v>
      </c>
      <c r="D58" s="351">
        <f>Summary!D58</f>
        <v>0</v>
      </c>
      <c r="E58" s="355">
        <f>Summary!E58</f>
        <v>0</v>
      </c>
      <c r="F58" s="363" t="str">
        <f>Summary!F58</f>
        <v>Incident response (attend, 3rd party reporting and advise repair) and Green Claims</v>
      </c>
      <c r="G58" s="375" t="str">
        <f>Summary!G58</f>
        <v xml:space="preserve">Schedule Ref 15 </v>
      </c>
      <c r="H58" s="540">
        <f>SUM(V58:AD58)</f>
        <v>0</v>
      </c>
      <c r="I58" s="541">
        <f>SUM(AF58:AN58)</f>
        <v>0</v>
      </c>
      <c r="J58" s="541">
        <f>SUM(AP58:AX58)</f>
        <v>0</v>
      </c>
      <c r="K58" s="541">
        <f>SUM(AZ58:BH58)</f>
        <v>0</v>
      </c>
      <c r="L58" s="541">
        <f>SUM(BJ58:BR58)</f>
        <v>0</v>
      </c>
      <c r="M58" s="541">
        <f>SUM(BT58:CB58)</f>
        <v>0</v>
      </c>
      <c r="N58" s="541">
        <f>SUM(CD58:CL58)</f>
        <v>0</v>
      </c>
      <c r="O58" s="541">
        <f>SUM(CN58:CV58)</f>
        <v>0</v>
      </c>
      <c r="P58" s="541">
        <f>SUM(CX58:DF58)</f>
        <v>0</v>
      </c>
      <c r="Q58" s="541">
        <f>SUM(DH58:DP58)</f>
        <v>0</v>
      </c>
      <c r="R58" s="541">
        <f>SUM(DR58:DZ58)</f>
        <v>0</v>
      </c>
      <c r="S58" s="541">
        <f>SUM(EB58:EJ58)</f>
        <v>0</v>
      </c>
      <c r="T58" s="542">
        <f>SUM(H58:S58)</f>
        <v>0</v>
      </c>
      <c r="U58" s="531"/>
      <c r="V58" s="543"/>
      <c r="W58" s="544"/>
      <c r="X58" s="544"/>
      <c r="Y58" s="544"/>
      <c r="Z58" s="544"/>
      <c r="AA58" s="544"/>
      <c r="AB58" s="544"/>
      <c r="AC58" s="544"/>
      <c r="AD58" s="544"/>
      <c r="AE58" s="653"/>
      <c r="AF58" s="543"/>
      <c r="AG58" s="544"/>
      <c r="AH58" s="544"/>
      <c r="AI58" s="544"/>
      <c r="AJ58" s="544"/>
      <c r="AK58" s="544"/>
      <c r="AL58" s="544"/>
      <c r="AM58" s="544"/>
      <c r="AN58" s="544"/>
      <c r="AO58" s="653"/>
      <c r="AP58" s="543"/>
      <c r="AQ58" s="544"/>
      <c r="AR58" s="544"/>
      <c r="AS58" s="544"/>
      <c r="AT58" s="544"/>
      <c r="AU58" s="544"/>
      <c r="AV58" s="544"/>
      <c r="AW58" s="544"/>
      <c r="AX58" s="544"/>
      <c r="AY58" s="653"/>
      <c r="AZ58" s="543"/>
      <c r="BA58" s="544"/>
      <c r="BB58" s="544"/>
      <c r="BC58" s="544"/>
      <c r="BD58" s="544"/>
      <c r="BE58" s="544"/>
      <c r="BF58" s="544"/>
      <c r="BG58" s="544"/>
      <c r="BH58" s="544"/>
      <c r="BI58" s="653"/>
      <c r="BJ58" s="543"/>
      <c r="BK58" s="544"/>
      <c r="BL58" s="544"/>
      <c r="BM58" s="544"/>
      <c r="BN58" s="544"/>
      <c r="BO58" s="544"/>
      <c r="BP58" s="544"/>
      <c r="BQ58" s="544"/>
      <c r="BR58" s="544"/>
      <c r="BS58" s="653"/>
      <c r="BT58" s="543"/>
      <c r="BU58" s="544"/>
      <c r="BV58" s="544"/>
      <c r="BW58" s="544"/>
      <c r="BX58" s="544"/>
      <c r="BY58" s="544"/>
      <c r="BZ58" s="544"/>
      <c r="CA58" s="544"/>
      <c r="CB58" s="544"/>
      <c r="CC58" s="653"/>
      <c r="CD58" s="543"/>
      <c r="CE58" s="544"/>
      <c r="CF58" s="544"/>
      <c r="CG58" s="544"/>
      <c r="CH58" s="544"/>
      <c r="CI58" s="544"/>
      <c r="CJ58" s="544"/>
      <c r="CK58" s="544"/>
      <c r="CL58" s="544"/>
      <c r="CM58" s="653"/>
      <c r="CN58" s="543"/>
      <c r="CO58" s="544"/>
      <c r="CP58" s="544"/>
      <c r="CQ58" s="544"/>
      <c r="CR58" s="544"/>
      <c r="CS58" s="544"/>
      <c r="CT58" s="544"/>
      <c r="CU58" s="544"/>
      <c r="CV58" s="544"/>
      <c r="CW58" s="653"/>
      <c r="CX58" s="543"/>
      <c r="CY58" s="544"/>
      <c r="CZ58" s="544"/>
      <c r="DA58" s="544"/>
      <c r="DB58" s="544"/>
      <c r="DC58" s="544"/>
      <c r="DD58" s="544"/>
      <c r="DE58" s="544"/>
      <c r="DF58" s="544"/>
      <c r="DG58" s="653"/>
      <c r="DH58" s="543"/>
      <c r="DI58" s="544"/>
      <c r="DJ58" s="544"/>
      <c r="DK58" s="544"/>
      <c r="DL58" s="544"/>
      <c r="DM58" s="544"/>
      <c r="DN58" s="544"/>
      <c r="DO58" s="544"/>
      <c r="DP58" s="544"/>
      <c r="DQ58" s="653"/>
      <c r="DR58" s="543"/>
      <c r="DS58" s="544"/>
      <c r="DT58" s="544"/>
      <c r="DU58" s="544"/>
      <c r="DV58" s="544"/>
      <c r="DW58" s="544"/>
      <c r="DX58" s="544"/>
      <c r="DY58" s="544"/>
      <c r="DZ58" s="544"/>
      <c r="EA58" s="653"/>
      <c r="EB58" s="543"/>
      <c r="EC58" s="544"/>
      <c r="ED58" s="544"/>
      <c r="EE58" s="544"/>
      <c r="EF58" s="544"/>
      <c r="EG58" s="544"/>
      <c r="EH58" s="544"/>
      <c r="EI58" s="544"/>
      <c r="EJ58" s="544"/>
      <c r="EK58" s="653"/>
    </row>
    <row r="59" spans="1:141" s="140" customFormat="1" ht="20.25">
      <c r="A59" s="786">
        <f>Summary!A59</f>
        <v>0</v>
      </c>
      <c r="B59" s="196">
        <f>Summary!B59</f>
        <v>0</v>
      </c>
      <c r="C59" s="196">
        <f>Summary!C59</f>
        <v>0</v>
      </c>
      <c r="D59" s="196">
        <f>Summary!D59</f>
        <v>0</v>
      </c>
      <c r="E59" s="792">
        <f>Summary!E59</f>
        <v>0</v>
      </c>
      <c r="F59" s="792">
        <f>Summary!F59</f>
        <v>0</v>
      </c>
      <c r="G59" s="801">
        <f>Summary!G59</f>
        <v>0</v>
      </c>
      <c r="H59" s="282"/>
      <c r="I59" s="283"/>
      <c r="J59" s="283"/>
      <c r="K59" s="283"/>
      <c r="L59" s="283"/>
      <c r="M59" s="283"/>
      <c r="N59" s="283"/>
      <c r="O59" s="283"/>
      <c r="P59" s="283"/>
      <c r="Q59" s="283"/>
      <c r="R59" s="283"/>
      <c r="S59" s="283"/>
      <c r="T59" s="547"/>
      <c r="U59" s="535"/>
      <c r="V59" s="282"/>
      <c r="W59" s="283"/>
      <c r="X59" s="283"/>
      <c r="Y59" s="283"/>
      <c r="Z59" s="283"/>
      <c r="AA59" s="283"/>
      <c r="AB59" s="283"/>
      <c r="AC59" s="283"/>
      <c r="AD59" s="283"/>
      <c r="AE59" s="650"/>
      <c r="AF59" s="282"/>
      <c r="AG59" s="283"/>
      <c r="AH59" s="283"/>
      <c r="AI59" s="283"/>
      <c r="AJ59" s="283"/>
      <c r="AK59" s="283"/>
      <c r="AL59" s="283"/>
      <c r="AM59" s="283"/>
      <c r="AN59" s="283"/>
      <c r="AO59" s="650"/>
      <c r="AP59" s="282"/>
      <c r="AQ59" s="283"/>
      <c r="AR59" s="283"/>
      <c r="AS59" s="283"/>
      <c r="AT59" s="283"/>
      <c r="AU59" s="283"/>
      <c r="AV59" s="283"/>
      <c r="AW59" s="283"/>
      <c r="AX59" s="283"/>
      <c r="AY59" s="650"/>
      <c r="AZ59" s="282"/>
      <c r="BA59" s="283"/>
      <c r="BB59" s="283"/>
      <c r="BC59" s="283"/>
      <c r="BD59" s="283"/>
      <c r="BE59" s="283"/>
      <c r="BF59" s="283"/>
      <c r="BG59" s="283"/>
      <c r="BH59" s="283"/>
      <c r="BI59" s="650"/>
      <c r="BJ59" s="282"/>
      <c r="BK59" s="283"/>
      <c r="BL59" s="283"/>
      <c r="BM59" s="283"/>
      <c r="BN59" s="283"/>
      <c r="BO59" s="283"/>
      <c r="BP59" s="283"/>
      <c r="BQ59" s="283"/>
      <c r="BR59" s="283"/>
      <c r="BS59" s="650"/>
      <c r="BT59" s="282"/>
      <c r="BU59" s="283"/>
      <c r="BV59" s="283"/>
      <c r="BW59" s="283"/>
      <c r="BX59" s="283"/>
      <c r="BY59" s="283"/>
      <c r="BZ59" s="283"/>
      <c r="CA59" s="283"/>
      <c r="CB59" s="283"/>
      <c r="CC59" s="650"/>
      <c r="CD59" s="282"/>
      <c r="CE59" s="283"/>
      <c r="CF59" s="283"/>
      <c r="CG59" s="283"/>
      <c r="CH59" s="283"/>
      <c r="CI59" s="283"/>
      <c r="CJ59" s="283"/>
      <c r="CK59" s="283"/>
      <c r="CL59" s="283"/>
      <c r="CM59" s="650"/>
      <c r="CN59" s="282"/>
      <c r="CO59" s="283"/>
      <c r="CP59" s="283"/>
      <c r="CQ59" s="283"/>
      <c r="CR59" s="283"/>
      <c r="CS59" s="283"/>
      <c r="CT59" s="283"/>
      <c r="CU59" s="283"/>
      <c r="CV59" s="283"/>
      <c r="CW59" s="650"/>
      <c r="CX59" s="282"/>
      <c r="CY59" s="283"/>
      <c r="CZ59" s="283"/>
      <c r="DA59" s="283"/>
      <c r="DB59" s="283"/>
      <c r="DC59" s="283"/>
      <c r="DD59" s="283"/>
      <c r="DE59" s="283"/>
      <c r="DF59" s="283"/>
      <c r="DG59" s="650"/>
      <c r="DH59" s="282"/>
      <c r="DI59" s="283"/>
      <c r="DJ59" s="283"/>
      <c r="DK59" s="283"/>
      <c r="DL59" s="283"/>
      <c r="DM59" s="283"/>
      <c r="DN59" s="283"/>
      <c r="DO59" s="283"/>
      <c r="DP59" s="283"/>
      <c r="DQ59" s="650"/>
      <c r="DR59" s="282"/>
      <c r="DS59" s="283"/>
      <c r="DT59" s="283"/>
      <c r="DU59" s="283"/>
      <c r="DV59" s="283"/>
      <c r="DW59" s="283"/>
      <c r="DX59" s="283"/>
      <c r="DY59" s="283"/>
      <c r="DZ59" s="283"/>
      <c r="EA59" s="650"/>
      <c r="EB59" s="282"/>
      <c r="EC59" s="283"/>
      <c r="ED59" s="283"/>
      <c r="EE59" s="283"/>
      <c r="EF59" s="283"/>
      <c r="EG59" s="283"/>
      <c r="EH59" s="283"/>
      <c r="EI59" s="283"/>
      <c r="EJ59" s="283"/>
      <c r="EK59" s="650"/>
    </row>
    <row r="60" spans="1:141" s="210" customFormat="1" ht="20.25">
      <c r="A60" s="358">
        <f>Summary!A60</f>
        <v>18</v>
      </c>
      <c r="B60" s="360" t="str">
        <f>Summary!B60</f>
        <v>4</v>
      </c>
      <c r="C60" s="360">
        <f>Summary!C60</f>
        <v>0</v>
      </c>
      <c r="D60" s="350" t="str">
        <f>Summary!D60</f>
        <v>Deliver Maintenance Solutions (Cyclic Items)</v>
      </c>
      <c r="E60" s="199">
        <f>Summary!E60</f>
        <v>0</v>
      </c>
      <c r="F60" s="781">
        <f>Summary!F60</f>
        <v>0</v>
      </c>
      <c r="G60" s="376">
        <f>Summary!G60</f>
        <v>0</v>
      </c>
      <c r="H60" s="284"/>
      <c r="I60" s="285"/>
      <c r="J60" s="285"/>
      <c r="K60" s="285"/>
      <c r="L60" s="285"/>
      <c r="M60" s="285"/>
      <c r="N60" s="285"/>
      <c r="O60" s="285"/>
      <c r="P60" s="285"/>
      <c r="Q60" s="285"/>
      <c r="R60" s="285"/>
      <c r="S60" s="285"/>
      <c r="T60" s="548"/>
      <c r="U60" s="535"/>
      <c r="V60" s="284"/>
      <c r="W60" s="285"/>
      <c r="X60" s="285"/>
      <c r="Y60" s="285"/>
      <c r="Z60" s="285"/>
      <c r="AA60" s="285"/>
      <c r="AB60" s="285"/>
      <c r="AC60" s="285"/>
      <c r="AD60" s="285"/>
      <c r="AE60" s="652"/>
      <c r="AF60" s="284"/>
      <c r="AG60" s="285"/>
      <c r="AH60" s="285"/>
      <c r="AI60" s="285"/>
      <c r="AJ60" s="285"/>
      <c r="AK60" s="285"/>
      <c r="AL60" s="285"/>
      <c r="AM60" s="285"/>
      <c r="AN60" s="285"/>
      <c r="AO60" s="652"/>
      <c r="AP60" s="284"/>
      <c r="AQ60" s="285"/>
      <c r="AR60" s="285"/>
      <c r="AS60" s="285"/>
      <c r="AT60" s="285"/>
      <c r="AU60" s="285"/>
      <c r="AV60" s="285"/>
      <c r="AW60" s="285"/>
      <c r="AX60" s="285"/>
      <c r="AY60" s="652"/>
      <c r="AZ60" s="284"/>
      <c r="BA60" s="285"/>
      <c r="BB60" s="285"/>
      <c r="BC60" s="285"/>
      <c r="BD60" s="285"/>
      <c r="BE60" s="285"/>
      <c r="BF60" s="285"/>
      <c r="BG60" s="285"/>
      <c r="BH60" s="285"/>
      <c r="BI60" s="652"/>
      <c r="BJ60" s="284"/>
      <c r="BK60" s="285"/>
      <c r="BL60" s="285"/>
      <c r="BM60" s="285"/>
      <c r="BN60" s="285"/>
      <c r="BO60" s="285"/>
      <c r="BP60" s="285"/>
      <c r="BQ60" s="285"/>
      <c r="BR60" s="285"/>
      <c r="BS60" s="652"/>
      <c r="BT60" s="284"/>
      <c r="BU60" s="285"/>
      <c r="BV60" s="285"/>
      <c r="BW60" s="285"/>
      <c r="BX60" s="285"/>
      <c r="BY60" s="285"/>
      <c r="BZ60" s="285"/>
      <c r="CA60" s="285"/>
      <c r="CB60" s="285"/>
      <c r="CC60" s="652"/>
      <c r="CD60" s="284"/>
      <c r="CE60" s="285"/>
      <c r="CF60" s="285"/>
      <c r="CG60" s="285"/>
      <c r="CH60" s="285"/>
      <c r="CI60" s="285"/>
      <c r="CJ60" s="285"/>
      <c r="CK60" s="285"/>
      <c r="CL60" s="285"/>
      <c r="CM60" s="652"/>
      <c r="CN60" s="284"/>
      <c r="CO60" s="285"/>
      <c r="CP60" s="285"/>
      <c r="CQ60" s="285"/>
      <c r="CR60" s="285"/>
      <c r="CS60" s="285"/>
      <c r="CT60" s="285"/>
      <c r="CU60" s="285"/>
      <c r="CV60" s="285"/>
      <c r="CW60" s="652"/>
      <c r="CX60" s="284"/>
      <c r="CY60" s="285"/>
      <c r="CZ60" s="285"/>
      <c r="DA60" s="285"/>
      <c r="DB60" s="285"/>
      <c r="DC60" s="285"/>
      <c r="DD60" s="285"/>
      <c r="DE60" s="285"/>
      <c r="DF60" s="285"/>
      <c r="DG60" s="652"/>
      <c r="DH60" s="284"/>
      <c r="DI60" s="285"/>
      <c r="DJ60" s="285"/>
      <c r="DK60" s="285"/>
      <c r="DL60" s="285"/>
      <c r="DM60" s="285"/>
      <c r="DN60" s="285"/>
      <c r="DO60" s="285"/>
      <c r="DP60" s="285"/>
      <c r="DQ60" s="652"/>
      <c r="DR60" s="284"/>
      <c r="DS60" s="285"/>
      <c r="DT60" s="285"/>
      <c r="DU60" s="285"/>
      <c r="DV60" s="285"/>
      <c r="DW60" s="285"/>
      <c r="DX60" s="285"/>
      <c r="DY60" s="285"/>
      <c r="DZ60" s="285"/>
      <c r="EA60" s="652"/>
      <c r="EB60" s="284"/>
      <c r="EC60" s="285"/>
      <c r="ED60" s="285"/>
      <c r="EE60" s="285"/>
      <c r="EF60" s="285"/>
      <c r="EG60" s="285"/>
      <c r="EH60" s="285"/>
      <c r="EI60" s="285"/>
      <c r="EJ60" s="285"/>
      <c r="EK60" s="652"/>
    </row>
    <row r="61" spans="1:141" ht="20.25">
      <c r="A61" s="802">
        <f>Summary!A61</f>
        <v>0</v>
      </c>
      <c r="B61" s="803" t="str">
        <f>Summary!B61</f>
        <v>4.1</v>
      </c>
      <c r="C61" s="803">
        <f>Summary!C61</f>
        <v>0</v>
      </c>
      <c r="D61" s="800">
        <f>Summary!D61</f>
        <v>0</v>
      </c>
      <c r="E61" s="804">
        <f>Summary!E61</f>
        <v>0</v>
      </c>
      <c r="F61" s="805">
        <f>Summary!F61</f>
        <v>0</v>
      </c>
      <c r="G61" s="787">
        <f>Summary!G61</f>
        <v>0</v>
      </c>
      <c r="H61" s="282"/>
      <c r="I61" s="283"/>
      <c r="J61" s="283"/>
      <c r="K61" s="283"/>
      <c r="L61" s="283"/>
      <c r="M61" s="283"/>
      <c r="N61" s="283"/>
      <c r="O61" s="283"/>
      <c r="P61" s="283"/>
      <c r="Q61" s="283"/>
      <c r="R61" s="283"/>
      <c r="S61" s="283"/>
      <c r="T61" s="549"/>
      <c r="U61" s="531"/>
      <c r="V61" s="301"/>
      <c r="W61" s="286"/>
      <c r="X61" s="286"/>
      <c r="Y61" s="286"/>
      <c r="Z61" s="286"/>
      <c r="AA61" s="286"/>
      <c r="AB61" s="286"/>
      <c r="AC61" s="286"/>
      <c r="AD61" s="286"/>
      <c r="AE61" s="654"/>
      <c r="AF61" s="301"/>
      <c r="AG61" s="286"/>
      <c r="AH61" s="286"/>
      <c r="AI61" s="286"/>
      <c r="AJ61" s="286"/>
      <c r="AK61" s="286"/>
      <c r="AL61" s="286"/>
      <c r="AM61" s="286"/>
      <c r="AN61" s="286"/>
      <c r="AO61" s="654"/>
      <c r="AP61" s="301"/>
      <c r="AQ61" s="286"/>
      <c r="AR61" s="286"/>
      <c r="AS61" s="286"/>
      <c r="AT61" s="286"/>
      <c r="AU61" s="286"/>
      <c r="AV61" s="286"/>
      <c r="AW61" s="286"/>
      <c r="AX61" s="286"/>
      <c r="AY61" s="654"/>
      <c r="AZ61" s="301"/>
      <c r="BA61" s="286"/>
      <c r="BB61" s="286"/>
      <c r="BC61" s="286"/>
      <c r="BD61" s="286"/>
      <c r="BE61" s="286"/>
      <c r="BF61" s="286"/>
      <c r="BG61" s="286"/>
      <c r="BH61" s="286"/>
      <c r="BI61" s="654"/>
      <c r="BJ61" s="301"/>
      <c r="BK61" s="286"/>
      <c r="BL61" s="286"/>
      <c r="BM61" s="286"/>
      <c r="BN61" s="286"/>
      <c r="BO61" s="286"/>
      <c r="BP61" s="286"/>
      <c r="BQ61" s="286"/>
      <c r="BR61" s="286"/>
      <c r="BS61" s="654"/>
      <c r="BT61" s="301"/>
      <c r="BU61" s="286"/>
      <c r="BV61" s="286"/>
      <c r="BW61" s="286"/>
      <c r="BX61" s="286"/>
      <c r="BY61" s="286"/>
      <c r="BZ61" s="286"/>
      <c r="CA61" s="286"/>
      <c r="CB61" s="286"/>
      <c r="CC61" s="654"/>
      <c r="CD61" s="301"/>
      <c r="CE61" s="286"/>
      <c r="CF61" s="286"/>
      <c r="CG61" s="286"/>
      <c r="CH61" s="286"/>
      <c r="CI61" s="286"/>
      <c r="CJ61" s="286"/>
      <c r="CK61" s="286"/>
      <c r="CL61" s="286"/>
      <c r="CM61" s="654"/>
      <c r="CN61" s="301"/>
      <c r="CO61" s="286"/>
      <c r="CP61" s="286"/>
      <c r="CQ61" s="286"/>
      <c r="CR61" s="286"/>
      <c r="CS61" s="286"/>
      <c r="CT61" s="286"/>
      <c r="CU61" s="286"/>
      <c r="CV61" s="286"/>
      <c r="CW61" s="654"/>
      <c r="CX61" s="301"/>
      <c r="CY61" s="286"/>
      <c r="CZ61" s="286"/>
      <c r="DA61" s="286"/>
      <c r="DB61" s="286"/>
      <c r="DC61" s="286"/>
      <c r="DD61" s="286"/>
      <c r="DE61" s="286"/>
      <c r="DF61" s="286"/>
      <c r="DG61" s="654"/>
      <c r="DH61" s="301"/>
      <c r="DI61" s="286"/>
      <c r="DJ61" s="286"/>
      <c r="DK61" s="286"/>
      <c r="DL61" s="286"/>
      <c r="DM61" s="286"/>
      <c r="DN61" s="286"/>
      <c r="DO61" s="286"/>
      <c r="DP61" s="286"/>
      <c r="DQ61" s="654"/>
      <c r="DR61" s="301"/>
      <c r="DS61" s="286"/>
      <c r="DT61" s="286"/>
      <c r="DU61" s="286"/>
      <c r="DV61" s="286"/>
      <c r="DW61" s="286"/>
      <c r="DX61" s="286"/>
      <c r="DY61" s="286"/>
      <c r="DZ61" s="286"/>
      <c r="EA61" s="654"/>
      <c r="EB61" s="301"/>
      <c r="EC61" s="286"/>
      <c r="ED61" s="286"/>
      <c r="EE61" s="286"/>
      <c r="EF61" s="286"/>
      <c r="EG61" s="286"/>
      <c r="EH61" s="286"/>
      <c r="EI61" s="286"/>
      <c r="EJ61" s="286"/>
      <c r="EK61" s="654"/>
    </row>
    <row r="62" spans="1:141" ht="20.25">
      <c r="A62" s="359" t="str">
        <f>Summary!A62</f>
        <v>18.1.1</v>
      </c>
      <c r="B62" s="354">
        <f>Summary!B62</f>
        <v>0</v>
      </c>
      <c r="C62" s="351" t="str">
        <f>Summary!C62</f>
        <v>4.1.1</v>
      </c>
      <c r="D62" s="364">
        <f>Summary!D62</f>
        <v>0</v>
      </c>
      <c r="E62" s="367">
        <f>Summary!E62</f>
        <v>0</v>
      </c>
      <c r="F62" s="368" t="str">
        <f>Summary!F62</f>
        <v>Stock maintenance</v>
      </c>
      <c r="G62" s="377">
        <f>Summary!G62</f>
        <v>0</v>
      </c>
      <c r="H62" s="540">
        <f>SUM(V62:AD62)</f>
        <v>0</v>
      </c>
      <c r="I62" s="541">
        <f>SUM(AF62:AN62)</f>
        <v>0</v>
      </c>
      <c r="J62" s="541">
        <f>SUM(AP62:AX62)</f>
        <v>0</v>
      </c>
      <c r="K62" s="541">
        <f>SUM(AZ62:BH62)</f>
        <v>0</v>
      </c>
      <c r="L62" s="541">
        <f>SUM(BJ62:BR62)</f>
        <v>0</v>
      </c>
      <c r="M62" s="541">
        <f>SUM(BT62:CB62)</f>
        <v>0</v>
      </c>
      <c r="N62" s="541">
        <f>SUM(CD62:CL62)</f>
        <v>0</v>
      </c>
      <c r="O62" s="541">
        <f>SUM(CN62:CV62)</f>
        <v>0</v>
      </c>
      <c r="P62" s="541">
        <f>SUM(CX62:DF62)</f>
        <v>0</v>
      </c>
      <c r="Q62" s="541">
        <f>SUM(DH62:DP62)</f>
        <v>0</v>
      </c>
      <c r="R62" s="541">
        <f>SUM(DR62:DZ62)</f>
        <v>0</v>
      </c>
      <c r="S62" s="541">
        <f>SUM(EB62:EJ62)</f>
        <v>0</v>
      </c>
      <c r="T62" s="542">
        <f>SUM(H62:S62)</f>
        <v>0</v>
      </c>
      <c r="U62" s="531"/>
      <c r="V62" s="543"/>
      <c r="W62" s="544"/>
      <c r="X62" s="544"/>
      <c r="Y62" s="544"/>
      <c r="Z62" s="544"/>
      <c r="AA62" s="544"/>
      <c r="AB62" s="544"/>
      <c r="AC62" s="544"/>
      <c r="AD62" s="544"/>
      <c r="AE62" s="653"/>
      <c r="AF62" s="543"/>
      <c r="AG62" s="544"/>
      <c r="AH62" s="544"/>
      <c r="AI62" s="544"/>
      <c r="AJ62" s="544"/>
      <c r="AK62" s="544"/>
      <c r="AL62" s="544"/>
      <c r="AM62" s="544"/>
      <c r="AN62" s="544"/>
      <c r="AO62" s="653"/>
      <c r="AP62" s="543"/>
      <c r="AQ62" s="544"/>
      <c r="AR62" s="544"/>
      <c r="AS62" s="544"/>
      <c r="AT62" s="544"/>
      <c r="AU62" s="544"/>
      <c r="AV62" s="544"/>
      <c r="AW62" s="544"/>
      <c r="AX62" s="544"/>
      <c r="AY62" s="653"/>
      <c r="AZ62" s="543"/>
      <c r="BA62" s="544"/>
      <c r="BB62" s="544"/>
      <c r="BC62" s="544"/>
      <c r="BD62" s="544"/>
      <c r="BE62" s="544"/>
      <c r="BF62" s="544"/>
      <c r="BG62" s="544"/>
      <c r="BH62" s="544"/>
      <c r="BI62" s="653"/>
      <c r="BJ62" s="543"/>
      <c r="BK62" s="544"/>
      <c r="BL62" s="544"/>
      <c r="BM62" s="544"/>
      <c r="BN62" s="544"/>
      <c r="BO62" s="544"/>
      <c r="BP62" s="544"/>
      <c r="BQ62" s="544"/>
      <c r="BR62" s="544"/>
      <c r="BS62" s="653"/>
      <c r="BT62" s="543"/>
      <c r="BU62" s="544"/>
      <c r="BV62" s="544"/>
      <c r="BW62" s="544"/>
      <c r="BX62" s="544"/>
      <c r="BY62" s="544"/>
      <c r="BZ62" s="544"/>
      <c r="CA62" s="544"/>
      <c r="CB62" s="544"/>
      <c r="CC62" s="653"/>
      <c r="CD62" s="543"/>
      <c r="CE62" s="544"/>
      <c r="CF62" s="544"/>
      <c r="CG62" s="544"/>
      <c r="CH62" s="544"/>
      <c r="CI62" s="544"/>
      <c r="CJ62" s="544"/>
      <c r="CK62" s="544"/>
      <c r="CL62" s="544"/>
      <c r="CM62" s="653"/>
      <c r="CN62" s="543"/>
      <c r="CO62" s="544"/>
      <c r="CP62" s="544"/>
      <c r="CQ62" s="544"/>
      <c r="CR62" s="544"/>
      <c r="CS62" s="544"/>
      <c r="CT62" s="544"/>
      <c r="CU62" s="544"/>
      <c r="CV62" s="544"/>
      <c r="CW62" s="653"/>
      <c r="CX62" s="543"/>
      <c r="CY62" s="544"/>
      <c r="CZ62" s="544"/>
      <c r="DA62" s="544"/>
      <c r="DB62" s="544"/>
      <c r="DC62" s="544"/>
      <c r="DD62" s="544"/>
      <c r="DE62" s="544"/>
      <c r="DF62" s="544"/>
      <c r="DG62" s="653"/>
      <c r="DH62" s="543"/>
      <c r="DI62" s="544"/>
      <c r="DJ62" s="544"/>
      <c r="DK62" s="544"/>
      <c r="DL62" s="544"/>
      <c r="DM62" s="544"/>
      <c r="DN62" s="544"/>
      <c r="DO62" s="544"/>
      <c r="DP62" s="544"/>
      <c r="DQ62" s="653"/>
      <c r="DR62" s="543"/>
      <c r="DS62" s="544"/>
      <c r="DT62" s="544"/>
      <c r="DU62" s="544"/>
      <c r="DV62" s="544"/>
      <c r="DW62" s="544"/>
      <c r="DX62" s="544"/>
      <c r="DY62" s="544"/>
      <c r="DZ62" s="544"/>
      <c r="EA62" s="653"/>
      <c r="EB62" s="543"/>
      <c r="EC62" s="544"/>
      <c r="ED62" s="544"/>
      <c r="EE62" s="544"/>
      <c r="EF62" s="544"/>
      <c r="EG62" s="544"/>
      <c r="EH62" s="544"/>
      <c r="EI62" s="544"/>
      <c r="EJ62" s="544"/>
      <c r="EK62" s="653"/>
    </row>
    <row r="63" spans="1:141" ht="20.25">
      <c r="A63" s="806">
        <f>Summary!A63</f>
        <v>0</v>
      </c>
      <c r="B63" s="807">
        <f>Summary!B63</f>
        <v>0</v>
      </c>
      <c r="C63" s="808">
        <f>Summary!C63</f>
        <v>0</v>
      </c>
      <c r="D63" s="809">
        <f>Summary!D63</f>
        <v>0</v>
      </c>
      <c r="E63" s="810">
        <f>Summary!E63</f>
        <v>0</v>
      </c>
      <c r="F63" s="796">
        <f>Summary!F63</f>
        <v>0</v>
      </c>
      <c r="G63" s="811">
        <f>Summary!G63</f>
        <v>0</v>
      </c>
      <c r="H63" s="282"/>
      <c r="I63" s="283"/>
      <c r="J63" s="283"/>
      <c r="K63" s="283"/>
      <c r="L63" s="283"/>
      <c r="M63" s="283"/>
      <c r="N63" s="283"/>
      <c r="O63" s="283"/>
      <c r="P63" s="283"/>
      <c r="Q63" s="283"/>
      <c r="R63" s="283"/>
      <c r="S63" s="283"/>
      <c r="T63" s="547"/>
      <c r="U63" s="531"/>
      <c r="V63" s="282"/>
      <c r="W63" s="283"/>
      <c r="X63" s="283"/>
      <c r="Y63" s="283"/>
      <c r="Z63" s="283"/>
      <c r="AA63" s="283"/>
      <c r="AB63" s="283"/>
      <c r="AC63" s="283"/>
      <c r="AD63" s="283"/>
      <c r="AE63" s="650"/>
      <c r="AF63" s="282"/>
      <c r="AG63" s="283"/>
      <c r="AH63" s="283"/>
      <c r="AI63" s="283"/>
      <c r="AJ63" s="283"/>
      <c r="AK63" s="283"/>
      <c r="AL63" s="283"/>
      <c r="AM63" s="283"/>
      <c r="AN63" s="283"/>
      <c r="AO63" s="650"/>
      <c r="AP63" s="282"/>
      <c r="AQ63" s="283"/>
      <c r="AR63" s="283"/>
      <c r="AS63" s="283"/>
      <c r="AT63" s="283"/>
      <c r="AU63" s="283"/>
      <c r="AV63" s="283"/>
      <c r="AW63" s="283"/>
      <c r="AX63" s="283"/>
      <c r="AY63" s="650"/>
      <c r="AZ63" s="282"/>
      <c r="BA63" s="283"/>
      <c r="BB63" s="283"/>
      <c r="BC63" s="283"/>
      <c r="BD63" s="283"/>
      <c r="BE63" s="283"/>
      <c r="BF63" s="283"/>
      <c r="BG63" s="283"/>
      <c r="BH63" s="283"/>
      <c r="BI63" s="650"/>
      <c r="BJ63" s="282"/>
      <c r="BK63" s="283"/>
      <c r="BL63" s="283"/>
      <c r="BM63" s="283"/>
      <c r="BN63" s="283"/>
      <c r="BO63" s="283"/>
      <c r="BP63" s="283"/>
      <c r="BQ63" s="283"/>
      <c r="BR63" s="283"/>
      <c r="BS63" s="650"/>
      <c r="BT63" s="282"/>
      <c r="BU63" s="283"/>
      <c r="BV63" s="283"/>
      <c r="BW63" s="283"/>
      <c r="BX63" s="283"/>
      <c r="BY63" s="283"/>
      <c r="BZ63" s="283"/>
      <c r="CA63" s="283"/>
      <c r="CB63" s="283"/>
      <c r="CC63" s="650"/>
      <c r="CD63" s="282"/>
      <c r="CE63" s="283"/>
      <c r="CF63" s="283"/>
      <c r="CG63" s="283"/>
      <c r="CH63" s="283"/>
      <c r="CI63" s="283"/>
      <c r="CJ63" s="283"/>
      <c r="CK63" s="283"/>
      <c r="CL63" s="283"/>
      <c r="CM63" s="650"/>
      <c r="CN63" s="282"/>
      <c r="CO63" s="283"/>
      <c r="CP63" s="283"/>
      <c r="CQ63" s="283"/>
      <c r="CR63" s="283"/>
      <c r="CS63" s="283"/>
      <c r="CT63" s="283"/>
      <c r="CU63" s="283"/>
      <c r="CV63" s="283"/>
      <c r="CW63" s="650"/>
      <c r="CX63" s="282"/>
      <c r="CY63" s="283"/>
      <c r="CZ63" s="283"/>
      <c r="DA63" s="283"/>
      <c r="DB63" s="283"/>
      <c r="DC63" s="283"/>
      <c r="DD63" s="283"/>
      <c r="DE63" s="283"/>
      <c r="DF63" s="283"/>
      <c r="DG63" s="650"/>
      <c r="DH63" s="282"/>
      <c r="DI63" s="283"/>
      <c r="DJ63" s="283"/>
      <c r="DK63" s="283"/>
      <c r="DL63" s="283"/>
      <c r="DM63" s="283"/>
      <c r="DN63" s="283"/>
      <c r="DO63" s="283"/>
      <c r="DP63" s="283"/>
      <c r="DQ63" s="650"/>
      <c r="DR63" s="282"/>
      <c r="DS63" s="283"/>
      <c r="DT63" s="283"/>
      <c r="DU63" s="283"/>
      <c r="DV63" s="283"/>
      <c r="DW63" s="283"/>
      <c r="DX63" s="283"/>
      <c r="DY63" s="283"/>
      <c r="DZ63" s="283"/>
      <c r="EA63" s="650"/>
      <c r="EB63" s="282"/>
      <c r="EC63" s="283"/>
      <c r="ED63" s="283"/>
      <c r="EE63" s="283"/>
      <c r="EF63" s="283"/>
      <c r="EG63" s="283"/>
      <c r="EH63" s="283"/>
      <c r="EI63" s="283"/>
      <c r="EJ63" s="283"/>
      <c r="EK63" s="650"/>
    </row>
    <row r="64" spans="1:141" s="209" customFormat="1" ht="20.25">
      <c r="A64" s="358">
        <f>Summary!A64</f>
        <v>0</v>
      </c>
      <c r="B64" s="369" t="str">
        <f>Summary!B64</f>
        <v>4</v>
      </c>
      <c r="C64" s="369">
        <f>Summary!C64</f>
        <v>0</v>
      </c>
      <c r="D64" s="370" t="str">
        <f>Summary!D64</f>
        <v>Deliver Maintenance Solutions (Cyclic Activities)</v>
      </c>
      <c r="E64" s="200">
        <f>Summary!E64</f>
        <v>0</v>
      </c>
      <c r="F64" s="200">
        <f>Summary!F64</f>
        <v>0</v>
      </c>
      <c r="G64" s="492">
        <f>Summary!G64</f>
        <v>0</v>
      </c>
      <c r="H64" s="287"/>
      <c r="I64" s="288"/>
      <c r="J64" s="288"/>
      <c r="K64" s="288"/>
      <c r="L64" s="288"/>
      <c r="M64" s="288"/>
      <c r="N64" s="288"/>
      <c r="O64" s="288"/>
      <c r="P64" s="288"/>
      <c r="Q64" s="288"/>
      <c r="R64" s="288"/>
      <c r="S64" s="288"/>
      <c r="T64" s="550"/>
      <c r="U64" s="531"/>
      <c r="V64" s="287"/>
      <c r="W64" s="288"/>
      <c r="X64" s="288"/>
      <c r="Y64" s="288"/>
      <c r="Z64" s="288"/>
      <c r="AA64" s="288"/>
      <c r="AB64" s="288"/>
      <c r="AC64" s="288"/>
      <c r="AD64" s="288"/>
      <c r="AE64" s="655"/>
      <c r="AF64" s="287"/>
      <c r="AG64" s="288"/>
      <c r="AH64" s="288"/>
      <c r="AI64" s="288"/>
      <c r="AJ64" s="288"/>
      <c r="AK64" s="288"/>
      <c r="AL64" s="288"/>
      <c r="AM64" s="288"/>
      <c r="AN64" s="288"/>
      <c r="AO64" s="655"/>
      <c r="AP64" s="287"/>
      <c r="AQ64" s="288"/>
      <c r="AR64" s="288"/>
      <c r="AS64" s="288"/>
      <c r="AT64" s="288"/>
      <c r="AU64" s="288"/>
      <c r="AV64" s="288"/>
      <c r="AW64" s="288"/>
      <c r="AX64" s="288"/>
      <c r="AY64" s="655"/>
      <c r="AZ64" s="287"/>
      <c r="BA64" s="288"/>
      <c r="BB64" s="288"/>
      <c r="BC64" s="288"/>
      <c r="BD64" s="288"/>
      <c r="BE64" s="288"/>
      <c r="BF64" s="288"/>
      <c r="BG64" s="288"/>
      <c r="BH64" s="288"/>
      <c r="BI64" s="655"/>
      <c r="BJ64" s="287"/>
      <c r="BK64" s="288"/>
      <c r="BL64" s="288"/>
      <c r="BM64" s="288"/>
      <c r="BN64" s="288"/>
      <c r="BO64" s="288"/>
      <c r="BP64" s="288"/>
      <c r="BQ64" s="288"/>
      <c r="BR64" s="288"/>
      <c r="BS64" s="655"/>
      <c r="BT64" s="287"/>
      <c r="BU64" s="288"/>
      <c r="BV64" s="288"/>
      <c r="BW64" s="288"/>
      <c r="BX64" s="288"/>
      <c r="BY64" s="288"/>
      <c r="BZ64" s="288"/>
      <c r="CA64" s="288"/>
      <c r="CB64" s="288"/>
      <c r="CC64" s="655"/>
      <c r="CD64" s="287"/>
      <c r="CE64" s="288"/>
      <c r="CF64" s="288"/>
      <c r="CG64" s="288"/>
      <c r="CH64" s="288"/>
      <c r="CI64" s="288"/>
      <c r="CJ64" s="288"/>
      <c r="CK64" s="288"/>
      <c r="CL64" s="288"/>
      <c r="CM64" s="655"/>
      <c r="CN64" s="287"/>
      <c r="CO64" s="288"/>
      <c r="CP64" s="288"/>
      <c r="CQ64" s="288"/>
      <c r="CR64" s="288"/>
      <c r="CS64" s="288"/>
      <c r="CT64" s="288"/>
      <c r="CU64" s="288"/>
      <c r="CV64" s="288"/>
      <c r="CW64" s="655"/>
      <c r="CX64" s="287"/>
      <c r="CY64" s="288"/>
      <c r="CZ64" s="288"/>
      <c r="DA64" s="288"/>
      <c r="DB64" s="288"/>
      <c r="DC64" s="288"/>
      <c r="DD64" s="288"/>
      <c r="DE64" s="288"/>
      <c r="DF64" s="288"/>
      <c r="DG64" s="655"/>
      <c r="DH64" s="287"/>
      <c r="DI64" s="288"/>
      <c r="DJ64" s="288"/>
      <c r="DK64" s="288"/>
      <c r="DL64" s="288"/>
      <c r="DM64" s="288"/>
      <c r="DN64" s="288"/>
      <c r="DO64" s="288"/>
      <c r="DP64" s="288"/>
      <c r="DQ64" s="655"/>
      <c r="DR64" s="287"/>
      <c r="DS64" s="288"/>
      <c r="DT64" s="288"/>
      <c r="DU64" s="288"/>
      <c r="DV64" s="288"/>
      <c r="DW64" s="288"/>
      <c r="DX64" s="288"/>
      <c r="DY64" s="288"/>
      <c r="DZ64" s="288"/>
      <c r="EA64" s="655"/>
      <c r="EB64" s="287"/>
      <c r="EC64" s="288"/>
      <c r="ED64" s="288"/>
      <c r="EE64" s="288"/>
      <c r="EF64" s="288"/>
      <c r="EG64" s="288"/>
      <c r="EH64" s="288"/>
      <c r="EI64" s="288"/>
      <c r="EJ64" s="288"/>
      <c r="EK64" s="655"/>
    </row>
    <row r="65" spans="1:141" ht="72">
      <c r="A65" s="786" t="str">
        <f>Summary!A65</f>
        <v>18.3.1</v>
      </c>
      <c r="B65" s="812">
        <f>Summary!B65</f>
        <v>4.2</v>
      </c>
      <c r="C65" s="813">
        <f>Summary!C65</f>
        <v>0</v>
      </c>
      <c r="D65" s="809" t="str">
        <f>Summary!D65</f>
        <v xml:space="preserve">400 - Road Restraint System </v>
      </c>
      <c r="E65" s="810" t="str">
        <f>Summary!E65</f>
        <v>Road restraint system, and all barrier systems (excluding concrete barriers)</v>
      </c>
      <c r="F65" s="814">
        <f>Summary!F65</f>
        <v>0</v>
      </c>
      <c r="G65" s="801">
        <f>Summary!G65</f>
        <v>0</v>
      </c>
      <c r="H65" s="289"/>
      <c r="I65" s="290"/>
      <c r="J65" s="290"/>
      <c r="K65" s="290"/>
      <c r="L65" s="290"/>
      <c r="M65" s="290"/>
      <c r="N65" s="290"/>
      <c r="O65" s="290"/>
      <c r="P65" s="290"/>
      <c r="Q65" s="290"/>
      <c r="R65" s="290"/>
      <c r="S65" s="290"/>
      <c r="T65" s="551"/>
      <c r="U65" s="531"/>
      <c r="V65" s="289"/>
      <c r="W65" s="290"/>
      <c r="X65" s="290"/>
      <c r="Y65" s="290"/>
      <c r="Z65" s="290"/>
      <c r="AA65" s="290"/>
      <c r="AB65" s="290"/>
      <c r="AC65" s="290"/>
      <c r="AD65" s="290"/>
      <c r="AE65" s="656"/>
      <c r="AF65" s="289"/>
      <c r="AG65" s="290"/>
      <c r="AH65" s="290"/>
      <c r="AI65" s="290"/>
      <c r="AJ65" s="290"/>
      <c r="AK65" s="290"/>
      <c r="AL65" s="290"/>
      <c r="AM65" s="290"/>
      <c r="AN65" s="290"/>
      <c r="AO65" s="656"/>
      <c r="AP65" s="289"/>
      <c r="AQ65" s="290"/>
      <c r="AR65" s="290"/>
      <c r="AS65" s="290"/>
      <c r="AT65" s="290"/>
      <c r="AU65" s="290"/>
      <c r="AV65" s="290"/>
      <c r="AW65" s="290"/>
      <c r="AX65" s="290"/>
      <c r="AY65" s="656"/>
      <c r="AZ65" s="289"/>
      <c r="BA65" s="290"/>
      <c r="BB65" s="290"/>
      <c r="BC65" s="290"/>
      <c r="BD65" s="290"/>
      <c r="BE65" s="290"/>
      <c r="BF65" s="290"/>
      <c r="BG65" s="290"/>
      <c r="BH65" s="290"/>
      <c r="BI65" s="656"/>
      <c r="BJ65" s="289"/>
      <c r="BK65" s="290"/>
      <c r="BL65" s="290"/>
      <c r="BM65" s="290"/>
      <c r="BN65" s="290"/>
      <c r="BO65" s="290"/>
      <c r="BP65" s="290"/>
      <c r="BQ65" s="290"/>
      <c r="BR65" s="290"/>
      <c r="BS65" s="656"/>
      <c r="BT65" s="289"/>
      <c r="BU65" s="290"/>
      <c r="BV65" s="290"/>
      <c r="BW65" s="290"/>
      <c r="BX65" s="290"/>
      <c r="BY65" s="290"/>
      <c r="BZ65" s="290"/>
      <c r="CA65" s="290"/>
      <c r="CB65" s="290"/>
      <c r="CC65" s="656"/>
      <c r="CD65" s="289"/>
      <c r="CE65" s="290"/>
      <c r="CF65" s="290"/>
      <c r="CG65" s="290"/>
      <c r="CH65" s="290"/>
      <c r="CI65" s="290"/>
      <c r="CJ65" s="290"/>
      <c r="CK65" s="290"/>
      <c r="CL65" s="290"/>
      <c r="CM65" s="656"/>
      <c r="CN65" s="289"/>
      <c r="CO65" s="290"/>
      <c r="CP65" s="290"/>
      <c r="CQ65" s="290"/>
      <c r="CR65" s="290"/>
      <c r="CS65" s="290"/>
      <c r="CT65" s="290"/>
      <c r="CU65" s="290"/>
      <c r="CV65" s="290"/>
      <c r="CW65" s="656"/>
      <c r="CX65" s="289"/>
      <c r="CY65" s="290"/>
      <c r="CZ65" s="290"/>
      <c r="DA65" s="290"/>
      <c r="DB65" s="290"/>
      <c r="DC65" s="290"/>
      <c r="DD65" s="290"/>
      <c r="DE65" s="290"/>
      <c r="DF65" s="290"/>
      <c r="DG65" s="656"/>
      <c r="DH65" s="289"/>
      <c r="DI65" s="290"/>
      <c r="DJ65" s="290"/>
      <c r="DK65" s="290"/>
      <c r="DL65" s="290"/>
      <c r="DM65" s="290"/>
      <c r="DN65" s="290"/>
      <c r="DO65" s="290"/>
      <c r="DP65" s="290"/>
      <c r="DQ65" s="656"/>
      <c r="DR65" s="289"/>
      <c r="DS65" s="290"/>
      <c r="DT65" s="290"/>
      <c r="DU65" s="290"/>
      <c r="DV65" s="290"/>
      <c r="DW65" s="290"/>
      <c r="DX65" s="290"/>
      <c r="DY65" s="290"/>
      <c r="DZ65" s="290"/>
      <c r="EA65" s="656"/>
      <c r="EB65" s="289"/>
      <c r="EC65" s="290"/>
      <c r="ED65" s="290"/>
      <c r="EE65" s="290"/>
      <c r="EF65" s="290"/>
      <c r="EG65" s="290"/>
      <c r="EH65" s="290"/>
      <c r="EI65" s="290"/>
      <c r="EJ65" s="290"/>
      <c r="EK65" s="656"/>
    </row>
    <row r="66" spans="1:141" ht="20.25">
      <c r="A66" s="359">
        <f>Summary!A66</f>
        <v>0</v>
      </c>
      <c r="B66" s="378">
        <f>Summary!B66</f>
        <v>0</v>
      </c>
      <c r="C66" s="379" t="str">
        <f>Summary!C66</f>
        <v>4.2.1</v>
      </c>
      <c r="D66" s="380">
        <f>Summary!D66</f>
        <v>0</v>
      </c>
      <c r="E66" s="381">
        <f>Summary!E66</f>
        <v>0</v>
      </c>
      <c r="F66" s="382" t="str">
        <f>Summary!F66</f>
        <v xml:space="preserve">Check all Road Restraint System </v>
      </c>
      <c r="G66" s="375">
        <f>Summary!G66</f>
        <v>0</v>
      </c>
      <c r="H66" s="540">
        <f>SUM(V66:AD66)</f>
        <v>0</v>
      </c>
      <c r="I66" s="541">
        <f>SUM(AF66:AN66)</f>
        <v>0</v>
      </c>
      <c r="J66" s="541">
        <f>SUM(AP66:AX66)</f>
        <v>0</v>
      </c>
      <c r="K66" s="541">
        <f>SUM(AZ66:BH66)</f>
        <v>0</v>
      </c>
      <c r="L66" s="541">
        <f>SUM(BJ66:BR66)</f>
        <v>0</v>
      </c>
      <c r="M66" s="541">
        <f>SUM(BT66:CB66)</f>
        <v>0</v>
      </c>
      <c r="N66" s="541">
        <f>SUM(CD66:CL66)</f>
        <v>0</v>
      </c>
      <c r="O66" s="541">
        <f>SUM(CN66:CV66)</f>
        <v>0</v>
      </c>
      <c r="P66" s="541">
        <f>SUM(CX66:DF66)</f>
        <v>0</v>
      </c>
      <c r="Q66" s="541">
        <f>SUM(DH66:DP66)</f>
        <v>0</v>
      </c>
      <c r="R66" s="541">
        <f>SUM(DR66:DZ66)</f>
        <v>0</v>
      </c>
      <c r="S66" s="541">
        <f>SUM(EB66:EJ66)</f>
        <v>0</v>
      </c>
      <c r="T66" s="542">
        <f>SUM(H66:S66)</f>
        <v>0</v>
      </c>
      <c r="U66" s="531"/>
      <c r="V66" s="543"/>
      <c r="W66" s="544"/>
      <c r="X66" s="544"/>
      <c r="Y66" s="544"/>
      <c r="Z66" s="544"/>
      <c r="AA66" s="544"/>
      <c r="AB66" s="544"/>
      <c r="AC66" s="544"/>
      <c r="AD66" s="544"/>
      <c r="AE66" s="657"/>
      <c r="AF66" s="543"/>
      <c r="AG66" s="544"/>
      <c r="AH66" s="544"/>
      <c r="AI66" s="544"/>
      <c r="AJ66" s="544"/>
      <c r="AK66" s="544"/>
      <c r="AL66" s="544"/>
      <c r="AM66" s="544"/>
      <c r="AN66" s="544"/>
      <c r="AO66" s="657"/>
      <c r="AP66" s="543"/>
      <c r="AQ66" s="544"/>
      <c r="AR66" s="544"/>
      <c r="AS66" s="544"/>
      <c r="AT66" s="544"/>
      <c r="AU66" s="544"/>
      <c r="AV66" s="544"/>
      <c r="AW66" s="544"/>
      <c r="AX66" s="544"/>
      <c r="AY66" s="657"/>
      <c r="AZ66" s="543"/>
      <c r="BA66" s="544"/>
      <c r="BB66" s="544"/>
      <c r="BC66" s="544"/>
      <c r="BD66" s="544"/>
      <c r="BE66" s="544"/>
      <c r="BF66" s="544"/>
      <c r="BG66" s="544"/>
      <c r="BH66" s="544"/>
      <c r="BI66" s="657"/>
      <c r="BJ66" s="543"/>
      <c r="BK66" s="544"/>
      <c r="BL66" s="544"/>
      <c r="BM66" s="544"/>
      <c r="BN66" s="544"/>
      <c r="BO66" s="544"/>
      <c r="BP66" s="544"/>
      <c r="BQ66" s="544"/>
      <c r="BR66" s="544"/>
      <c r="BS66" s="657"/>
      <c r="BT66" s="543"/>
      <c r="BU66" s="544"/>
      <c r="BV66" s="544"/>
      <c r="BW66" s="544"/>
      <c r="BX66" s="544"/>
      <c r="BY66" s="544"/>
      <c r="BZ66" s="544"/>
      <c r="CA66" s="544"/>
      <c r="CB66" s="544"/>
      <c r="CC66" s="657"/>
      <c r="CD66" s="543"/>
      <c r="CE66" s="544"/>
      <c r="CF66" s="544"/>
      <c r="CG66" s="544"/>
      <c r="CH66" s="544"/>
      <c r="CI66" s="544"/>
      <c r="CJ66" s="544"/>
      <c r="CK66" s="544"/>
      <c r="CL66" s="544"/>
      <c r="CM66" s="657"/>
      <c r="CN66" s="543"/>
      <c r="CO66" s="544"/>
      <c r="CP66" s="544"/>
      <c r="CQ66" s="544"/>
      <c r="CR66" s="544"/>
      <c r="CS66" s="544"/>
      <c r="CT66" s="544"/>
      <c r="CU66" s="544"/>
      <c r="CV66" s="544"/>
      <c r="CW66" s="657"/>
      <c r="CX66" s="543"/>
      <c r="CY66" s="544"/>
      <c r="CZ66" s="544"/>
      <c r="DA66" s="544"/>
      <c r="DB66" s="544"/>
      <c r="DC66" s="544"/>
      <c r="DD66" s="544"/>
      <c r="DE66" s="544"/>
      <c r="DF66" s="544"/>
      <c r="DG66" s="657"/>
      <c r="DH66" s="543"/>
      <c r="DI66" s="544"/>
      <c r="DJ66" s="544"/>
      <c r="DK66" s="544"/>
      <c r="DL66" s="544"/>
      <c r="DM66" s="544"/>
      <c r="DN66" s="544"/>
      <c r="DO66" s="544"/>
      <c r="DP66" s="544"/>
      <c r="DQ66" s="657"/>
      <c r="DR66" s="543"/>
      <c r="DS66" s="544"/>
      <c r="DT66" s="544"/>
      <c r="DU66" s="544"/>
      <c r="DV66" s="544"/>
      <c r="DW66" s="544"/>
      <c r="DX66" s="544"/>
      <c r="DY66" s="544"/>
      <c r="DZ66" s="544"/>
      <c r="EA66" s="657"/>
      <c r="EB66" s="543"/>
      <c r="EC66" s="544"/>
      <c r="ED66" s="544"/>
      <c r="EE66" s="544"/>
      <c r="EF66" s="544"/>
      <c r="EG66" s="544"/>
      <c r="EH66" s="544"/>
      <c r="EI66" s="544"/>
      <c r="EJ66" s="544"/>
      <c r="EK66" s="657"/>
    </row>
    <row r="67" spans="1:141" ht="90">
      <c r="A67" s="359">
        <f>Summary!A67</f>
        <v>0</v>
      </c>
      <c r="B67" s="378">
        <f>Summary!B67</f>
        <v>0</v>
      </c>
      <c r="C67" s="379" t="str">
        <f>Summary!C67</f>
        <v>4.2.2</v>
      </c>
      <c r="D67" s="380">
        <f>Summary!D67</f>
        <v>0</v>
      </c>
      <c r="E67" s="381" t="str">
        <f>Summary!E67</f>
        <v>Tighten or replace screws and bolts and re-tension Road Restraint System requiring re-tensioning.</v>
      </c>
      <c r="F67" s="382">
        <f>Summary!F67</f>
        <v>0</v>
      </c>
      <c r="G67" s="375">
        <f>Summary!G67</f>
        <v>0</v>
      </c>
      <c r="H67" s="700"/>
      <c r="I67" s="701"/>
      <c r="J67" s="701"/>
      <c r="K67" s="701"/>
      <c r="L67" s="701"/>
      <c r="M67" s="701"/>
      <c r="N67" s="701"/>
      <c r="O67" s="701"/>
      <c r="P67" s="701"/>
      <c r="Q67" s="701"/>
      <c r="R67" s="701"/>
      <c r="S67" s="701"/>
      <c r="T67" s="702"/>
      <c r="U67" s="823"/>
      <c r="V67" s="700"/>
      <c r="W67" s="701"/>
      <c r="X67" s="701"/>
      <c r="Y67" s="701"/>
      <c r="Z67" s="701"/>
      <c r="AA67" s="701"/>
      <c r="AB67" s="701"/>
      <c r="AC67" s="701"/>
      <c r="AD67" s="701"/>
      <c r="AE67" s="824"/>
      <c r="AF67" s="700"/>
      <c r="AG67" s="701"/>
      <c r="AH67" s="701"/>
      <c r="AI67" s="701"/>
      <c r="AJ67" s="701"/>
      <c r="AK67" s="701"/>
      <c r="AL67" s="701"/>
      <c r="AM67" s="701"/>
      <c r="AN67" s="701"/>
      <c r="AO67" s="824"/>
      <c r="AP67" s="700"/>
      <c r="AQ67" s="701"/>
      <c r="AR67" s="701"/>
      <c r="AS67" s="701"/>
      <c r="AT67" s="701"/>
      <c r="AU67" s="701"/>
      <c r="AV67" s="701"/>
      <c r="AW67" s="701"/>
      <c r="AX67" s="701"/>
      <c r="AY67" s="824"/>
      <c r="AZ67" s="700"/>
      <c r="BA67" s="701"/>
      <c r="BB67" s="701"/>
      <c r="BC67" s="701"/>
      <c r="BD67" s="701"/>
      <c r="BE67" s="701"/>
      <c r="BF67" s="701"/>
      <c r="BG67" s="701"/>
      <c r="BH67" s="701"/>
      <c r="BI67" s="824"/>
      <c r="BJ67" s="700"/>
      <c r="BK67" s="701"/>
      <c r="BL67" s="701"/>
      <c r="BM67" s="701"/>
      <c r="BN67" s="701"/>
      <c r="BO67" s="701"/>
      <c r="BP67" s="701"/>
      <c r="BQ67" s="701"/>
      <c r="BR67" s="701"/>
      <c r="BS67" s="824"/>
      <c r="BT67" s="700"/>
      <c r="BU67" s="701"/>
      <c r="BV67" s="701"/>
      <c r="BW67" s="701"/>
      <c r="BX67" s="701"/>
      <c r="BY67" s="701"/>
      <c r="BZ67" s="701"/>
      <c r="CA67" s="701"/>
      <c r="CB67" s="701"/>
      <c r="CC67" s="824"/>
      <c r="CD67" s="700"/>
      <c r="CE67" s="701"/>
      <c r="CF67" s="701"/>
      <c r="CG67" s="701"/>
      <c r="CH67" s="701"/>
      <c r="CI67" s="701"/>
      <c r="CJ67" s="701"/>
      <c r="CK67" s="701"/>
      <c r="CL67" s="701"/>
      <c r="CM67" s="824"/>
      <c r="CN67" s="700"/>
      <c r="CO67" s="701"/>
      <c r="CP67" s="701"/>
      <c r="CQ67" s="701"/>
      <c r="CR67" s="701"/>
      <c r="CS67" s="701"/>
      <c r="CT67" s="701"/>
      <c r="CU67" s="701"/>
      <c r="CV67" s="701"/>
      <c r="CW67" s="824"/>
      <c r="CX67" s="700"/>
      <c r="CY67" s="701"/>
      <c r="CZ67" s="701"/>
      <c r="DA67" s="701"/>
      <c r="DB67" s="701"/>
      <c r="DC67" s="701"/>
      <c r="DD67" s="701"/>
      <c r="DE67" s="701"/>
      <c r="DF67" s="701"/>
      <c r="DG67" s="824"/>
      <c r="DH67" s="700"/>
      <c r="DI67" s="701"/>
      <c r="DJ67" s="701"/>
      <c r="DK67" s="701"/>
      <c r="DL67" s="701"/>
      <c r="DM67" s="701"/>
      <c r="DN67" s="701"/>
      <c r="DO67" s="701"/>
      <c r="DP67" s="701"/>
      <c r="DQ67" s="824"/>
      <c r="DR67" s="700"/>
      <c r="DS67" s="701"/>
      <c r="DT67" s="701"/>
      <c r="DU67" s="701"/>
      <c r="DV67" s="701"/>
      <c r="DW67" s="701"/>
      <c r="DX67" s="701"/>
      <c r="DY67" s="701"/>
      <c r="DZ67" s="701"/>
      <c r="EA67" s="824"/>
      <c r="EB67" s="700"/>
      <c r="EC67" s="701"/>
      <c r="ED67" s="701"/>
      <c r="EE67" s="701"/>
      <c r="EF67" s="701"/>
      <c r="EG67" s="701"/>
      <c r="EH67" s="701"/>
      <c r="EI67" s="701"/>
      <c r="EJ67" s="701"/>
      <c r="EK67" s="824"/>
    </row>
    <row r="68" spans="1:141" ht="36">
      <c r="A68" s="359">
        <f>Summary!A68</f>
        <v>0</v>
      </c>
      <c r="B68" s="378">
        <f>Summary!B68</f>
        <v>0</v>
      </c>
      <c r="C68" s="379" t="str">
        <f>Summary!C68</f>
        <v>4.2.2.1</v>
      </c>
      <c r="D68" s="380">
        <f>Summary!D68</f>
        <v>0</v>
      </c>
      <c r="E68" s="381">
        <f>Summary!E68</f>
        <v>0</v>
      </c>
      <c r="F68" s="382" t="str">
        <f>Summary!F68</f>
        <v>RRS - Tensioned Corrugated Beam (includes barrier length, transitions and Terminals)</v>
      </c>
      <c r="G68" s="375">
        <f>Summary!G68</f>
        <v>0</v>
      </c>
      <c r="H68" s="540">
        <f t="shared" ref="H68:H127" si="41">SUM(V68:AD68)</f>
        <v>0</v>
      </c>
      <c r="I68" s="541">
        <f t="shared" ref="I68:I127" si="42">SUM(AF68:AN68)</f>
        <v>0</v>
      </c>
      <c r="J68" s="541">
        <f t="shared" ref="J68:J127" si="43">SUM(AP68:AX68)</f>
        <v>0</v>
      </c>
      <c r="K68" s="541">
        <f t="shared" ref="K68:K127" si="44">SUM(AZ68:BH68)</f>
        <v>0</v>
      </c>
      <c r="L68" s="541">
        <f t="shared" ref="L68:L127" si="45">SUM(BJ68:BR68)</f>
        <v>0</v>
      </c>
      <c r="M68" s="541">
        <f t="shared" ref="M68:M127" si="46">SUM(BT68:CB68)</f>
        <v>0</v>
      </c>
      <c r="N68" s="541">
        <f t="shared" ref="N68:N127" si="47">SUM(CD68:CL68)</f>
        <v>0</v>
      </c>
      <c r="O68" s="541">
        <f t="shared" ref="O68:O127" si="48">SUM(CN68:CV68)</f>
        <v>0</v>
      </c>
      <c r="P68" s="541">
        <f t="shared" ref="P68:P127" si="49">SUM(CX68:DF68)</f>
        <v>0</v>
      </c>
      <c r="Q68" s="541">
        <f t="shared" ref="Q68:Q127" si="50">SUM(DH68:DP68)</f>
        <v>0</v>
      </c>
      <c r="R68" s="541">
        <f t="shared" ref="R68:R127" si="51">SUM(DR68:DZ68)</f>
        <v>0</v>
      </c>
      <c r="S68" s="541">
        <f t="shared" ref="S68:S127" si="52">SUM(EB68:EJ68)</f>
        <v>0</v>
      </c>
      <c r="T68" s="542">
        <f t="shared" ref="T68:T127" si="53">SUM(H68:S68)</f>
        <v>0</v>
      </c>
      <c r="U68" s="531"/>
      <c r="V68" s="543"/>
      <c r="W68" s="544"/>
      <c r="X68" s="544"/>
      <c r="Y68" s="544"/>
      <c r="Z68" s="544"/>
      <c r="AA68" s="544"/>
      <c r="AB68" s="544"/>
      <c r="AC68" s="544"/>
      <c r="AD68" s="544"/>
      <c r="AE68" s="657"/>
      <c r="AF68" s="543"/>
      <c r="AG68" s="544"/>
      <c r="AH68" s="544"/>
      <c r="AI68" s="544"/>
      <c r="AJ68" s="544"/>
      <c r="AK68" s="544"/>
      <c r="AL68" s="544"/>
      <c r="AM68" s="544"/>
      <c r="AN68" s="544"/>
      <c r="AO68" s="657"/>
      <c r="AP68" s="543"/>
      <c r="AQ68" s="544"/>
      <c r="AR68" s="544"/>
      <c r="AS68" s="544"/>
      <c r="AT68" s="544"/>
      <c r="AU68" s="544"/>
      <c r="AV68" s="544"/>
      <c r="AW68" s="544"/>
      <c r="AX68" s="544"/>
      <c r="AY68" s="657"/>
      <c r="AZ68" s="543"/>
      <c r="BA68" s="544"/>
      <c r="BB68" s="544"/>
      <c r="BC68" s="544"/>
      <c r="BD68" s="544"/>
      <c r="BE68" s="544"/>
      <c r="BF68" s="544"/>
      <c r="BG68" s="544"/>
      <c r="BH68" s="544"/>
      <c r="BI68" s="657"/>
      <c r="BJ68" s="543"/>
      <c r="BK68" s="544"/>
      <c r="BL68" s="544"/>
      <c r="BM68" s="544"/>
      <c r="BN68" s="544"/>
      <c r="BO68" s="544"/>
      <c r="BP68" s="544"/>
      <c r="BQ68" s="544"/>
      <c r="BR68" s="544"/>
      <c r="BS68" s="657"/>
      <c r="BT68" s="543"/>
      <c r="BU68" s="544"/>
      <c r="BV68" s="544"/>
      <c r="BW68" s="544"/>
      <c r="BX68" s="544"/>
      <c r="BY68" s="544"/>
      <c r="BZ68" s="544"/>
      <c r="CA68" s="544"/>
      <c r="CB68" s="544"/>
      <c r="CC68" s="657"/>
      <c r="CD68" s="543"/>
      <c r="CE68" s="544"/>
      <c r="CF68" s="544"/>
      <c r="CG68" s="544"/>
      <c r="CH68" s="544"/>
      <c r="CI68" s="544"/>
      <c r="CJ68" s="544"/>
      <c r="CK68" s="544"/>
      <c r="CL68" s="544"/>
      <c r="CM68" s="657"/>
      <c r="CN68" s="543"/>
      <c r="CO68" s="544"/>
      <c r="CP68" s="544"/>
      <c r="CQ68" s="544"/>
      <c r="CR68" s="544"/>
      <c r="CS68" s="544"/>
      <c r="CT68" s="544"/>
      <c r="CU68" s="544"/>
      <c r="CV68" s="544"/>
      <c r="CW68" s="657"/>
      <c r="CX68" s="543"/>
      <c r="CY68" s="544"/>
      <c r="CZ68" s="544"/>
      <c r="DA68" s="544"/>
      <c r="DB68" s="544"/>
      <c r="DC68" s="544"/>
      <c r="DD68" s="544"/>
      <c r="DE68" s="544"/>
      <c r="DF68" s="544"/>
      <c r="DG68" s="657"/>
      <c r="DH68" s="543"/>
      <c r="DI68" s="544"/>
      <c r="DJ68" s="544"/>
      <c r="DK68" s="544"/>
      <c r="DL68" s="544"/>
      <c r="DM68" s="544"/>
      <c r="DN68" s="544"/>
      <c r="DO68" s="544"/>
      <c r="DP68" s="544"/>
      <c r="DQ68" s="657"/>
      <c r="DR68" s="543"/>
      <c r="DS68" s="544"/>
      <c r="DT68" s="544"/>
      <c r="DU68" s="544"/>
      <c r="DV68" s="544"/>
      <c r="DW68" s="544"/>
      <c r="DX68" s="544"/>
      <c r="DY68" s="544"/>
      <c r="DZ68" s="544"/>
      <c r="EA68" s="657"/>
      <c r="EB68" s="543"/>
      <c r="EC68" s="544"/>
      <c r="ED68" s="544"/>
      <c r="EE68" s="544"/>
      <c r="EF68" s="544"/>
      <c r="EG68" s="544"/>
      <c r="EH68" s="544"/>
      <c r="EI68" s="544"/>
      <c r="EJ68" s="544"/>
      <c r="EK68" s="657"/>
    </row>
    <row r="69" spans="1:141" ht="36">
      <c r="A69" s="359">
        <f>Summary!A69</f>
        <v>0</v>
      </c>
      <c r="B69" s="378">
        <f>Summary!B69</f>
        <v>0</v>
      </c>
      <c r="C69" s="379" t="str">
        <f>Summary!C69</f>
        <v>4.2.2.2</v>
      </c>
      <c r="D69" s="380">
        <f>Summary!D69</f>
        <v>0</v>
      </c>
      <c r="E69" s="381">
        <f>Summary!E69</f>
        <v>0</v>
      </c>
      <c r="F69" s="382" t="str">
        <f>Summary!F69</f>
        <v>RRS - Wire Rope Safety Barrier (includes barrier length, transitions and Terminals)</v>
      </c>
      <c r="G69" s="375">
        <f>Summary!G69</f>
        <v>0</v>
      </c>
      <c r="H69" s="540">
        <f t="shared" si="41"/>
        <v>0</v>
      </c>
      <c r="I69" s="541">
        <f t="shared" si="42"/>
        <v>0</v>
      </c>
      <c r="J69" s="541">
        <f t="shared" si="43"/>
        <v>0</v>
      </c>
      <c r="K69" s="541">
        <f t="shared" si="44"/>
        <v>0</v>
      </c>
      <c r="L69" s="541">
        <f t="shared" si="45"/>
        <v>0</v>
      </c>
      <c r="M69" s="541">
        <f t="shared" si="46"/>
        <v>0</v>
      </c>
      <c r="N69" s="541">
        <f t="shared" si="47"/>
        <v>0</v>
      </c>
      <c r="O69" s="541">
        <f t="shared" si="48"/>
        <v>0</v>
      </c>
      <c r="P69" s="541">
        <f t="shared" si="49"/>
        <v>0</v>
      </c>
      <c r="Q69" s="541">
        <f t="shared" si="50"/>
        <v>0</v>
      </c>
      <c r="R69" s="541">
        <f t="shared" si="51"/>
        <v>0</v>
      </c>
      <c r="S69" s="541">
        <f t="shared" si="52"/>
        <v>0</v>
      </c>
      <c r="T69" s="542">
        <f t="shared" si="53"/>
        <v>0</v>
      </c>
      <c r="U69" s="531"/>
      <c r="V69" s="543"/>
      <c r="W69" s="544"/>
      <c r="X69" s="544"/>
      <c r="Y69" s="544"/>
      <c r="Z69" s="544"/>
      <c r="AA69" s="544"/>
      <c r="AB69" s="544"/>
      <c r="AC69" s="544"/>
      <c r="AD69" s="544"/>
      <c r="AE69" s="657"/>
      <c r="AF69" s="543"/>
      <c r="AG69" s="544"/>
      <c r="AH69" s="544"/>
      <c r="AI69" s="544"/>
      <c r="AJ69" s="544"/>
      <c r="AK69" s="544"/>
      <c r="AL69" s="544"/>
      <c r="AM69" s="544"/>
      <c r="AN69" s="544"/>
      <c r="AO69" s="657"/>
      <c r="AP69" s="543"/>
      <c r="AQ69" s="544"/>
      <c r="AR69" s="544"/>
      <c r="AS69" s="544"/>
      <c r="AT69" s="544"/>
      <c r="AU69" s="544"/>
      <c r="AV69" s="544"/>
      <c r="AW69" s="544"/>
      <c r="AX69" s="544"/>
      <c r="AY69" s="657"/>
      <c r="AZ69" s="543"/>
      <c r="BA69" s="544"/>
      <c r="BB69" s="544"/>
      <c r="BC69" s="544"/>
      <c r="BD69" s="544"/>
      <c r="BE69" s="544"/>
      <c r="BF69" s="544"/>
      <c r="BG69" s="544"/>
      <c r="BH69" s="544"/>
      <c r="BI69" s="657"/>
      <c r="BJ69" s="543"/>
      <c r="BK69" s="544"/>
      <c r="BL69" s="544"/>
      <c r="BM69" s="544"/>
      <c r="BN69" s="544"/>
      <c r="BO69" s="544"/>
      <c r="BP69" s="544"/>
      <c r="BQ69" s="544"/>
      <c r="BR69" s="544"/>
      <c r="BS69" s="657"/>
      <c r="BT69" s="543"/>
      <c r="BU69" s="544"/>
      <c r="BV69" s="544"/>
      <c r="BW69" s="544"/>
      <c r="BX69" s="544"/>
      <c r="BY69" s="544"/>
      <c r="BZ69" s="544"/>
      <c r="CA69" s="544"/>
      <c r="CB69" s="544"/>
      <c r="CC69" s="657"/>
      <c r="CD69" s="543"/>
      <c r="CE69" s="544"/>
      <c r="CF69" s="544"/>
      <c r="CG69" s="544"/>
      <c r="CH69" s="544"/>
      <c r="CI69" s="544"/>
      <c r="CJ69" s="544"/>
      <c r="CK69" s="544"/>
      <c r="CL69" s="544"/>
      <c r="CM69" s="657"/>
      <c r="CN69" s="543"/>
      <c r="CO69" s="544"/>
      <c r="CP69" s="544"/>
      <c r="CQ69" s="544"/>
      <c r="CR69" s="544"/>
      <c r="CS69" s="544"/>
      <c r="CT69" s="544"/>
      <c r="CU69" s="544"/>
      <c r="CV69" s="544"/>
      <c r="CW69" s="657"/>
      <c r="CX69" s="543"/>
      <c r="CY69" s="544"/>
      <c r="CZ69" s="544"/>
      <c r="DA69" s="544"/>
      <c r="DB69" s="544"/>
      <c r="DC69" s="544"/>
      <c r="DD69" s="544"/>
      <c r="DE69" s="544"/>
      <c r="DF69" s="544"/>
      <c r="DG69" s="657"/>
      <c r="DH69" s="543"/>
      <c r="DI69" s="544"/>
      <c r="DJ69" s="544"/>
      <c r="DK69" s="544"/>
      <c r="DL69" s="544"/>
      <c r="DM69" s="544"/>
      <c r="DN69" s="544"/>
      <c r="DO69" s="544"/>
      <c r="DP69" s="544"/>
      <c r="DQ69" s="657"/>
      <c r="DR69" s="543"/>
      <c r="DS69" s="544"/>
      <c r="DT69" s="544"/>
      <c r="DU69" s="544"/>
      <c r="DV69" s="544"/>
      <c r="DW69" s="544"/>
      <c r="DX69" s="544"/>
      <c r="DY69" s="544"/>
      <c r="DZ69" s="544"/>
      <c r="EA69" s="657"/>
      <c r="EB69" s="543"/>
      <c r="EC69" s="544"/>
      <c r="ED69" s="544"/>
      <c r="EE69" s="544"/>
      <c r="EF69" s="544"/>
      <c r="EG69" s="544"/>
      <c r="EH69" s="544"/>
      <c r="EI69" s="544"/>
      <c r="EJ69" s="544"/>
      <c r="EK69" s="657"/>
    </row>
    <row r="70" spans="1:141" ht="36">
      <c r="A70" s="359">
        <f>Summary!A70</f>
        <v>0</v>
      </c>
      <c r="B70" s="378">
        <f>Summary!B70</f>
        <v>0</v>
      </c>
      <c r="C70" s="379" t="str">
        <f>Summary!C70</f>
        <v>4.2.3</v>
      </c>
      <c r="D70" s="380">
        <f>Summary!D70</f>
        <v>0</v>
      </c>
      <c r="E70" s="381" t="str">
        <f>Summary!E70</f>
        <v>Arrester beds</v>
      </c>
      <c r="F70" s="382" t="str">
        <f>Summary!F70</f>
        <v>Treatment of weeds, remove scattered aggregate from carriageway and reprofile gravel bed</v>
      </c>
      <c r="G70" s="375">
        <f>Summary!G70</f>
        <v>0</v>
      </c>
      <c r="H70" s="540">
        <f t="shared" si="41"/>
        <v>0</v>
      </c>
      <c r="I70" s="541">
        <f t="shared" si="42"/>
        <v>0</v>
      </c>
      <c r="J70" s="541">
        <f t="shared" si="43"/>
        <v>0</v>
      </c>
      <c r="K70" s="541">
        <f t="shared" si="44"/>
        <v>0</v>
      </c>
      <c r="L70" s="541">
        <f t="shared" si="45"/>
        <v>0</v>
      </c>
      <c r="M70" s="541">
        <f t="shared" si="46"/>
        <v>0</v>
      </c>
      <c r="N70" s="541">
        <f t="shared" si="47"/>
        <v>0</v>
      </c>
      <c r="O70" s="541">
        <f t="shared" si="48"/>
        <v>0</v>
      </c>
      <c r="P70" s="541">
        <f t="shared" si="49"/>
        <v>0</v>
      </c>
      <c r="Q70" s="541">
        <f t="shared" si="50"/>
        <v>0</v>
      </c>
      <c r="R70" s="541">
        <f t="shared" si="51"/>
        <v>0</v>
      </c>
      <c r="S70" s="541">
        <f t="shared" si="52"/>
        <v>0</v>
      </c>
      <c r="T70" s="542">
        <f t="shared" si="53"/>
        <v>0</v>
      </c>
      <c r="U70" s="531"/>
      <c r="V70" s="543"/>
      <c r="W70" s="544"/>
      <c r="X70" s="544"/>
      <c r="Y70" s="544"/>
      <c r="Z70" s="544"/>
      <c r="AA70" s="544"/>
      <c r="AB70" s="544"/>
      <c r="AC70" s="544"/>
      <c r="AD70" s="544"/>
      <c r="AE70" s="657"/>
      <c r="AF70" s="543"/>
      <c r="AG70" s="544"/>
      <c r="AH70" s="544"/>
      <c r="AI70" s="544"/>
      <c r="AJ70" s="544"/>
      <c r="AK70" s="544"/>
      <c r="AL70" s="544"/>
      <c r="AM70" s="544"/>
      <c r="AN70" s="544"/>
      <c r="AO70" s="657"/>
      <c r="AP70" s="543"/>
      <c r="AQ70" s="544"/>
      <c r="AR70" s="544"/>
      <c r="AS70" s="544"/>
      <c r="AT70" s="544"/>
      <c r="AU70" s="544"/>
      <c r="AV70" s="544"/>
      <c r="AW70" s="544"/>
      <c r="AX70" s="544"/>
      <c r="AY70" s="657"/>
      <c r="AZ70" s="543"/>
      <c r="BA70" s="544"/>
      <c r="BB70" s="544"/>
      <c r="BC70" s="544"/>
      <c r="BD70" s="544"/>
      <c r="BE70" s="544"/>
      <c r="BF70" s="544"/>
      <c r="BG70" s="544"/>
      <c r="BH70" s="544"/>
      <c r="BI70" s="657"/>
      <c r="BJ70" s="543"/>
      <c r="BK70" s="544"/>
      <c r="BL70" s="544"/>
      <c r="BM70" s="544"/>
      <c r="BN70" s="544"/>
      <c r="BO70" s="544"/>
      <c r="BP70" s="544"/>
      <c r="BQ70" s="544"/>
      <c r="BR70" s="544"/>
      <c r="BS70" s="657"/>
      <c r="BT70" s="543"/>
      <c r="BU70" s="544"/>
      <c r="BV70" s="544"/>
      <c r="BW70" s="544"/>
      <c r="BX70" s="544"/>
      <c r="BY70" s="544"/>
      <c r="BZ70" s="544"/>
      <c r="CA70" s="544"/>
      <c r="CB70" s="544"/>
      <c r="CC70" s="657"/>
      <c r="CD70" s="543"/>
      <c r="CE70" s="544"/>
      <c r="CF70" s="544"/>
      <c r="CG70" s="544"/>
      <c r="CH70" s="544"/>
      <c r="CI70" s="544"/>
      <c r="CJ70" s="544"/>
      <c r="CK70" s="544"/>
      <c r="CL70" s="544"/>
      <c r="CM70" s="657"/>
      <c r="CN70" s="543"/>
      <c r="CO70" s="544"/>
      <c r="CP70" s="544"/>
      <c r="CQ70" s="544"/>
      <c r="CR70" s="544"/>
      <c r="CS70" s="544"/>
      <c r="CT70" s="544"/>
      <c r="CU70" s="544"/>
      <c r="CV70" s="544"/>
      <c r="CW70" s="657"/>
      <c r="CX70" s="543"/>
      <c r="CY70" s="544"/>
      <c r="CZ70" s="544"/>
      <c r="DA70" s="544"/>
      <c r="DB70" s="544"/>
      <c r="DC70" s="544"/>
      <c r="DD70" s="544"/>
      <c r="DE70" s="544"/>
      <c r="DF70" s="544"/>
      <c r="DG70" s="657"/>
      <c r="DH70" s="543"/>
      <c r="DI70" s="544"/>
      <c r="DJ70" s="544"/>
      <c r="DK70" s="544"/>
      <c r="DL70" s="544"/>
      <c r="DM70" s="544"/>
      <c r="DN70" s="544"/>
      <c r="DO70" s="544"/>
      <c r="DP70" s="544"/>
      <c r="DQ70" s="657"/>
      <c r="DR70" s="543"/>
      <c r="DS70" s="544"/>
      <c r="DT70" s="544"/>
      <c r="DU70" s="544"/>
      <c r="DV70" s="544"/>
      <c r="DW70" s="544"/>
      <c r="DX70" s="544"/>
      <c r="DY70" s="544"/>
      <c r="DZ70" s="544"/>
      <c r="EA70" s="657"/>
      <c r="EB70" s="543"/>
      <c r="EC70" s="544"/>
      <c r="ED70" s="544"/>
      <c r="EE70" s="544"/>
      <c r="EF70" s="544"/>
      <c r="EG70" s="544"/>
      <c r="EH70" s="544"/>
      <c r="EI70" s="544"/>
      <c r="EJ70" s="544"/>
      <c r="EK70" s="657"/>
    </row>
    <row r="71" spans="1:141" s="139" customFormat="1" ht="36">
      <c r="A71" s="802" t="str">
        <f>Summary!A71</f>
        <v>18.4.1</v>
      </c>
      <c r="B71" s="815">
        <f>Summary!B71</f>
        <v>4.3</v>
      </c>
      <c r="C71" s="813">
        <f>Summary!C71</f>
        <v>0</v>
      </c>
      <c r="D71" s="816" t="str">
        <f>Summary!D71</f>
        <v>0500 - Drainage and Service Ducts</v>
      </c>
      <c r="E71" s="796" t="str">
        <f>Summary!E71</f>
        <v xml:space="preserve">Drainage </v>
      </c>
      <c r="F71" s="796">
        <f>Summary!F71</f>
        <v>0</v>
      </c>
      <c r="G71" s="787" t="str">
        <f>Summary!G71</f>
        <v>Schedule Ref 7</v>
      </c>
      <c r="H71" s="299"/>
      <c r="I71" s="300"/>
      <c r="J71" s="300"/>
      <c r="K71" s="300"/>
      <c r="L71" s="300"/>
      <c r="M71" s="300"/>
      <c r="N71" s="300"/>
      <c r="O71" s="300"/>
      <c r="P71" s="300"/>
      <c r="Q71" s="300"/>
      <c r="R71" s="300"/>
      <c r="S71" s="300"/>
      <c r="T71" s="797"/>
      <c r="U71" s="531"/>
      <c r="V71" s="299"/>
      <c r="W71" s="300"/>
      <c r="X71" s="300"/>
      <c r="Y71" s="300"/>
      <c r="Z71" s="300"/>
      <c r="AA71" s="300"/>
      <c r="AB71" s="300"/>
      <c r="AC71" s="300"/>
      <c r="AD71" s="300"/>
      <c r="AE71" s="817"/>
      <c r="AF71" s="299"/>
      <c r="AG71" s="300"/>
      <c r="AH71" s="300"/>
      <c r="AI71" s="300"/>
      <c r="AJ71" s="300"/>
      <c r="AK71" s="300"/>
      <c r="AL71" s="300"/>
      <c r="AM71" s="300"/>
      <c r="AN71" s="300"/>
      <c r="AO71" s="817"/>
      <c r="AP71" s="299"/>
      <c r="AQ71" s="300"/>
      <c r="AR71" s="300"/>
      <c r="AS71" s="300"/>
      <c r="AT71" s="300"/>
      <c r="AU71" s="300"/>
      <c r="AV71" s="300"/>
      <c r="AW71" s="300"/>
      <c r="AX71" s="300"/>
      <c r="AY71" s="817"/>
      <c r="AZ71" s="299"/>
      <c r="BA71" s="300"/>
      <c r="BB71" s="300"/>
      <c r="BC71" s="300"/>
      <c r="BD71" s="300"/>
      <c r="BE71" s="300"/>
      <c r="BF71" s="300"/>
      <c r="BG71" s="300"/>
      <c r="BH71" s="300"/>
      <c r="BI71" s="817"/>
      <c r="BJ71" s="299"/>
      <c r="BK71" s="300"/>
      <c r="BL71" s="300"/>
      <c r="BM71" s="300"/>
      <c r="BN71" s="300"/>
      <c r="BO71" s="300"/>
      <c r="BP71" s="300"/>
      <c r="BQ71" s="300"/>
      <c r="BR71" s="300"/>
      <c r="BS71" s="817"/>
      <c r="BT71" s="299"/>
      <c r="BU71" s="300"/>
      <c r="BV71" s="300"/>
      <c r="BW71" s="300"/>
      <c r="BX71" s="300"/>
      <c r="BY71" s="300"/>
      <c r="BZ71" s="300"/>
      <c r="CA71" s="300"/>
      <c r="CB71" s="300"/>
      <c r="CC71" s="817"/>
      <c r="CD71" s="299"/>
      <c r="CE71" s="300"/>
      <c r="CF71" s="300"/>
      <c r="CG71" s="300"/>
      <c r="CH71" s="300"/>
      <c r="CI71" s="300"/>
      <c r="CJ71" s="300"/>
      <c r="CK71" s="300"/>
      <c r="CL71" s="300"/>
      <c r="CM71" s="817"/>
      <c r="CN71" s="299"/>
      <c r="CO71" s="300"/>
      <c r="CP71" s="300"/>
      <c r="CQ71" s="300"/>
      <c r="CR71" s="300"/>
      <c r="CS71" s="300"/>
      <c r="CT71" s="300"/>
      <c r="CU71" s="300"/>
      <c r="CV71" s="300"/>
      <c r="CW71" s="817"/>
      <c r="CX71" s="299"/>
      <c r="CY71" s="300"/>
      <c r="CZ71" s="300"/>
      <c r="DA71" s="300"/>
      <c r="DB71" s="300"/>
      <c r="DC71" s="300"/>
      <c r="DD71" s="300"/>
      <c r="DE71" s="300"/>
      <c r="DF71" s="300"/>
      <c r="DG71" s="817"/>
      <c r="DH71" s="299"/>
      <c r="DI71" s="300"/>
      <c r="DJ71" s="300"/>
      <c r="DK71" s="300"/>
      <c r="DL71" s="300"/>
      <c r="DM71" s="300"/>
      <c r="DN71" s="300"/>
      <c r="DO71" s="300"/>
      <c r="DP71" s="300"/>
      <c r="DQ71" s="817"/>
      <c r="DR71" s="299"/>
      <c r="DS71" s="300"/>
      <c r="DT71" s="300"/>
      <c r="DU71" s="300"/>
      <c r="DV71" s="300"/>
      <c r="DW71" s="300"/>
      <c r="DX71" s="300"/>
      <c r="DY71" s="300"/>
      <c r="DZ71" s="300"/>
      <c r="EA71" s="817"/>
      <c r="EB71" s="299"/>
      <c r="EC71" s="300"/>
      <c r="ED71" s="300"/>
      <c r="EE71" s="300"/>
      <c r="EF71" s="300"/>
      <c r="EG71" s="300"/>
      <c r="EH71" s="300"/>
      <c r="EI71" s="300"/>
      <c r="EJ71" s="300"/>
      <c r="EK71" s="817"/>
    </row>
    <row r="72" spans="1:141" s="139" customFormat="1" ht="36">
      <c r="A72" s="802">
        <f>Summary!A72</f>
        <v>0</v>
      </c>
      <c r="B72" s="815">
        <f>Summary!B72</f>
        <v>0</v>
      </c>
      <c r="C72" s="813" t="str">
        <f>Summary!C72</f>
        <v>4.3.1</v>
      </c>
      <c r="D72" s="816" t="str">
        <f>Summary!D72</f>
        <v>500 - Drainage and Service Ducts</v>
      </c>
      <c r="E72" s="796" t="str">
        <f>Summary!E72</f>
        <v>Gullies</v>
      </c>
      <c r="F72" s="796">
        <f>Summary!F72</f>
        <v>0</v>
      </c>
      <c r="G72" s="787">
        <f>Summary!G72</f>
        <v>0</v>
      </c>
      <c r="H72" s="299"/>
      <c r="I72" s="300"/>
      <c r="J72" s="300"/>
      <c r="K72" s="300"/>
      <c r="L72" s="300"/>
      <c r="M72" s="300"/>
      <c r="N72" s="300"/>
      <c r="O72" s="300"/>
      <c r="P72" s="300"/>
      <c r="Q72" s="300"/>
      <c r="R72" s="300"/>
      <c r="S72" s="300"/>
      <c r="T72" s="797"/>
      <c r="U72" s="531"/>
      <c r="V72" s="299"/>
      <c r="W72" s="300"/>
      <c r="X72" s="300"/>
      <c r="Y72" s="300"/>
      <c r="Z72" s="300"/>
      <c r="AA72" s="300"/>
      <c r="AB72" s="300"/>
      <c r="AC72" s="300"/>
      <c r="AD72" s="300"/>
      <c r="AE72" s="817"/>
      <c r="AF72" s="299"/>
      <c r="AG72" s="300"/>
      <c r="AH72" s="300"/>
      <c r="AI72" s="300"/>
      <c r="AJ72" s="300"/>
      <c r="AK72" s="300"/>
      <c r="AL72" s="300"/>
      <c r="AM72" s="300"/>
      <c r="AN72" s="300"/>
      <c r="AO72" s="817"/>
      <c r="AP72" s="299"/>
      <c r="AQ72" s="300"/>
      <c r="AR72" s="300"/>
      <c r="AS72" s="300"/>
      <c r="AT72" s="300"/>
      <c r="AU72" s="300"/>
      <c r="AV72" s="300"/>
      <c r="AW72" s="300"/>
      <c r="AX72" s="300"/>
      <c r="AY72" s="817"/>
      <c r="AZ72" s="299"/>
      <c r="BA72" s="300"/>
      <c r="BB72" s="300"/>
      <c r="BC72" s="300"/>
      <c r="BD72" s="300"/>
      <c r="BE72" s="300"/>
      <c r="BF72" s="300"/>
      <c r="BG72" s="300"/>
      <c r="BH72" s="300"/>
      <c r="BI72" s="817"/>
      <c r="BJ72" s="299"/>
      <c r="BK72" s="300"/>
      <c r="BL72" s="300"/>
      <c r="BM72" s="300"/>
      <c r="BN72" s="300"/>
      <c r="BO72" s="300"/>
      <c r="BP72" s="300"/>
      <c r="BQ72" s="300"/>
      <c r="BR72" s="300"/>
      <c r="BS72" s="817"/>
      <c r="BT72" s="299"/>
      <c r="BU72" s="300"/>
      <c r="BV72" s="300"/>
      <c r="BW72" s="300"/>
      <c r="BX72" s="300"/>
      <c r="BY72" s="300"/>
      <c r="BZ72" s="300"/>
      <c r="CA72" s="300"/>
      <c r="CB72" s="300"/>
      <c r="CC72" s="817"/>
      <c r="CD72" s="299"/>
      <c r="CE72" s="300"/>
      <c r="CF72" s="300"/>
      <c r="CG72" s="300"/>
      <c r="CH72" s="300"/>
      <c r="CI72" s="300"/>
      <c r="CJ72" s="300"/>
      <c r="CK72" s="300"/>
      <c r="CL72" s="300"/>
      <c r="CM72" s="817"/>
      <c r="CN72" s="299"/>
      <c r="CO72" s="300"/>
      <c r="CP72" s="300"/>
      <c r="CQ72" s="300"/>
      <c r="CR72" s="300"/>
      <c r="CS72" s="300"/>
      <c r="CT72" s="300"/>
      <c r="CU72" s="300"/>
      <c r="CV72" s="300"/>
      <c r="CW72" s="817"/>
      <c r="CX72" s="299"/>
      <c r="CY72" s="300"/>
      <c r="CZ72" s="300"/>
      <c r="DA72" s="300"/>
      <c r="DB72" s="300"/>
      <c r="DC72" s="300"/>
      <c r="DD72" s="300"/>
      <c r="DE72" s="300"/>
      <c r="DF72" s="300"/>
      <c r="DG72" s="817"/>
      <c r="DH72" s="299"/>
      <c r="DI72" s="300"/>
      <c r="DJ72" s="300"/>
      <c r="DK72" s="300"/>
      <c r="DL72" s="300"/>
      <c r="DM72" s="300"/>
      <c r="DN72" s="300"/>
      <c r="DO72" s="300"/>
      <c r="DP72" s="300"/>
      <c r="DQ72" s="817"/>
      <c r="DR72" s="299"/>
      <c r="DS72" s="300"/>
      <c r="DT72" s="300"/>
      <c r="DU72" s="300"/>
      <c r="DV72" s="300"/>
      <c r="DW72" s="300"/>
      <c r="DX72" s="300"/>
      <c r="DY72" s="300"/>
      <c r="DZ72" s="300"/>
      <c r="EA72" s="817"/>
      <c r="EB72" s="299"/>
      <c r="EC72" s="300"/>
      <c r="ED72" s="300"/>
      <c r="EE72" s="300"/>
      <c r="EF72" s="300"/>
      <c r="EG72" s="300"/>
      <c r="EH72" s="300"/>
      <c r="EI72" s="300"/>
      <c r="EJ72" s="300"/>
      <c r="EK72" s="817"/>
    </row>
    <row r="73" spans="1:141" ht="36">
      <c r="A73" s="359">
        <f>Summary!A73</f>
        <v>0</v>
      </c>
      <c r="B73" s="378">
        <f>Summary!B73</f>
        <v>0</v>
      </c>
      <c r="C73" s="379" t="str">
        <f>Summary!C73</f>
        <v>4.3.1.1</v>
      </c>
      <c r="D73" s="380">
        <f>Summary!D73</f>
        <v>0</v>
      </c>
      <c r="E73" s="381">
        <f>Summary!E73</f>
        <v>0</v>
      </c>
      <c r="F73" s="382" t="str">
        <f>Summary!F73</f>
        <v>Gully Emptying, including clearing aprons, covers and obstructions</v>
      </c>
      <c r="G73" s="375">
        <f>Summary!G73</f>
        <v>0</v>
      </c>
      <c r="H73" s="540">
        <f t="shared" si="41"/>
        <v>0</v>
      </c>
      <c r="I73" s="541">
        <f t="shared" si="42"/>
        <v>0</v>
      </c>
      <c r="J73" s="541">
        <f t="shared" si="43"/>
        <v>0</v>
      </c>
      <c r="K73" s="541">
        <f t="shared" si="44"/>
        <v>0</v>
      </c>
      <c r="L73" s="541">
        <f t="shared" si="45"/>
        <v>0</v>
      </c>
      <c r="M73" s="541">
        <f t="shared" si="46"/>
        <v>0</v>
      </c>
      <c r="N73" s="541">
        <f t="shared" si="47"/>
        <v>0</v>
      </c>
      <c r="O73" s="541">
        <f t="shared" si="48"/>
        <v>0</v>
      </c>
      <c r="P73" s="541">
        <f t="shared" si="49"/>
        <v>0</v>
      </c>
      <c r="Q73" s="541">
        <f t="shared" si="50"/>
        <v>0</v>
      </c>
      <c r="R73" s="541">
        <f t="shared" si="51"/>
        <v>0</v>
      </c>
      <c r="S73" s="541">
        <f t="shared" si="52"/>
        <v>0</v>
      </c>
      <c r="T73" s="542">
        <f t="shared" si="53"/>
        <v>0</v>
      </c>
      <c r="U73" s="531"/>
      <c r="V73" s="543"/>
      <c r="W73" s="544"/>
      <c r="X73" s="544"/>
      <c r="Y73" s="544"/>
      <c r="Z73" s="544"/>
      <c r="AA73" s="544"/>
      <c r="AB73" s="544"/>
      <c r="AC73" s="544"/>
      <c r="AD73" s="544"/>
      <c r="AE73" s="657"/>
      <c r="AF73" s="543"/>
      <c r="AG73" s="544"/>
      <c r="AH73" s="544"/>
      <c r="AI73" s="544"/>
      <c r="AJ73" s="544"/>
      <c r="AK73" s="544"/>
      <c r="AL73" s="544"/>
      <c r="AM73" s="544"/>
      <c r="AN73" s="544"/>
      <c r="AO73" s="657"/>
      <c r="AP73" s="543"/>
      <c r="AQ73" s="544"/>
      <c r="AR73" s="544"/>
      <c r="AS73" s="544"/>
      <c r="AT73" s="544"/>
      <c r="AU73" s="544"/>
      <c r="AV73" s="544"/>
      <c r="AW73" s="544"/>
      <c r="AX73" s="544"/>
      <c r="AY73" s="657"/>
      <c r="AZ73" s="543"/>
      <c r="BA73" s="544"/>
      <c r="BB73" s="544"/>
      <c r="BC73" s="544"/>
      <c r="BD73" s="544"/>
      <c r="BE73" s="544"/>
      <c r="BF73" s="544"/>
      <c r="BG73" s="544"/>
      <c r="BH73" s="544"/>
      <c r="BI73" s="657"/>
      <c r="BJ73" s="543"/>
      <c r="BK73" s="544"/>
      <c r="BL73" s="544"/>
      <c r="BM73" s="544"/>
      <c r="BN73" s="544"/>
      <c r="BO73" s="544"/>
      <c r="BP73" s="544"/>
      <c r="BQ73" s="544"/>
      <c r="BR73" s="544"/>
      <c r="BS73" s="657"/>
      <c r="BT73" s="543"/>
      <c r="BU73" s="544"/>
      <c r="BV73" s="544"/>
      <c r="BW73" s="544"/>
      <c r="BX73" s="544"/>
      <c r="BY73" s="544"/>
      <c r="BZ73" s="544"/>
      <c r="CA73" s="544"/>
      <c r="CB73" s="544"/>
      <c r="CC73" s="657"/>
      <c r="CD73" s="543"/>
      <c r="CE73" s="544"/>
      <c r="CF73" s="544"/>
      <c r="CG73" s="544"/>
      <c r="CH73" s="544"/>
      <c r="CI73" s="544"/>
      <c r="CJ73" s="544"/>
      <c r="CK73" s="544"/>
      <c r="CL73" s="544"/>
      <c r="CM73" s="657"/>
      <c r="CN73" s="543"/>
      <c r="CO73" s="544"/>
      <c r="CP73" s="544"/>
      <c r="CQ73" s="544"/>
      <c r="CR73" s="544"/>
      <c r="CS73" s="544"/>
      <c r="CT73" s="544"/>
      <c r="CU73" s="544"/>
      <c r="CV73" s="544"/>
      <c r="CW73" s="657"/>
      <c r="CX73" s="543"/>
      <c r="CY73" s="544"/>
      <c r="CZ73" s="544"/>
      <c r="DA73" s="544"/>
      <c r="DB73" s="544"/>
      <c r="DC73" s="544"/>
      <c r="DD73" s="544"/>
      <c r="DE73" s="544"/>
      <c r="DF73" s="544"/>
      <c r="DG73" s="657"/>
      <c r="DH73" s="543"/>
      <c r="DI73" s="544"/>
      <c r="DJ73" s="544"/>
      <c r="DK73" s="544"/>
      <c r="DL73" s="544"/>
      <c r="DM73" s="544"/>
      <c r="DN73" s="544"/>
      <c r="DO73" s="544"/>
      <c r="DP73" s="544"/>
      <c r="DQ73" s="657"/>
      <c r="DR73" s="543"/>
      <c r="DS73" s="544"/>
      <c r="DT73" s="544"/>
      <c r="DU73" s="544"/>
      <c r="DV73" s="544"/>
      <c r="DW73" s="544"/>
      <c r="DX73" s="544"/>
      <c r="DY73" s="544"/>
      <c r="DZ73" s="544"/>
      <c r="EA73" s="657"/>
      <c r="EB73" s="543"/>
      <c r="EC73" s="544"/>
      <c r="ED73" s="544"/>
      <c r="EE73" s="544"/>
      <c r="EF73" s="544"/>
      <c r="EG73" s="544"/>
      <c r="EH73" s="544"/>
      <c r="EI73" s="544"/>
      <c r="EJ73" s="544"/>
      <c r="EK73" s="657"/>
    </row>
    <row r="74" spans="1:141" ht="20.25">
      <c r="A74" s="359">
        <f>Summary!A74</f>
        <v>0</v>
      </c>
      <c r="B74" s="378">
        <f>Summary!B74</f>
        <v>0</v>
      </c>
      <c r="C74" s="379" t="str">
        <f>Summary!C74</f>
        <v>4.3.1.2</v>
      </c>
      <c r="D74" s="380">
        <f>Summary!D74</f>
        <v>0</v>
      </c>
      <c r="E74" s="381">
        <f>Summary!E74</f>
        <v>0</v>
      </c>
      <c r="F74" s="382" t="str">
        <f>Summary!F74</f>
        <v>Clear gully aprons, covers and obstructions</v>
      </c>
      <c r="G74" s="375">
        <f>Summary!G74</f>
        <v>0</v>
      </c>
      <c r="H74" s="540">
        <f t="shared" si="41"/>
        <v>0</v>
      </c>
      <c r="I74" s="541">
        <f t="shared" si="42"/>
        <v>0</v>
      </c>
      <c r="J74" s="541">
        <f t="shared" si="43"/>
        <v>0</v>
      </c>
      <c r="K74" s="541">
        <f t="shared" si="44"/>
        <v>0</v>
      </c>
      <c r="L74" s="541">
        <f t="shared" si="45"/>
        <v>0</v>
      </c>
      <c r="M74" s="541">
        <f t="shared" si="46"/>
        <v>0</v>
      </c>
      <c r="N74" s="541">
        <f t="shared" si="47"/>
        <v>0</v>
      </c>
      <c r="O74" s="541">
        <f t="shared" si="48"/>
        <v>0</v>
      </c>
      <c r="P74" s="541">
        <f t="shared" si="49"/>
        <v>0</v>
      </c>
      <c r="Q74" s="541">
        <f t="shared" si="50"/>
        <v>0</v>
      </c>
      <c r="R74" s="541">
        <f t="shared" si="51"/>
        <v>0</v>
      </c>
      <c r="S74" s="541">
        <f t="shared" si="52"/>
        <v>0</v>
      </c>
      <c r="T74" s="542">
        <f t="shared" si="53"/>
        <v>0</v>
      </c>
      <c r="U74" s="531"/>
      <c r="V74" s="543"/>
      <c r="W74" s="544"/>
      <c r="X74" s="544"/>
      <c r="Y74" s="544"/>
      <c r="Z74" s="544"/>
      <c r="AA74" s="544"/>
      <c r="AB74" s="544"/>
      <c r="AC74" s="544"/>
      <c r="AD74" s="544"/>
      <c r="AE74" s="657"/>
      <c r="AF74" s="543"/>
      <c r="AG74" s="544"/>
      <c r="AH74" s="544"/>
      <c r="AI74" s="544"/>
      <c r="AJ74" s="544"/>
      <c r="AK74" s="544"/>
      <c r="AL74" s="544"/>
      <c r="AM74" s="544"/>
      <c r="AN74" s="544"/>
      <c r="AO74" s="657"/>
      <c r="AP74" s="543"/>
      <c r="AQ74" s="544"/>
      <c r="AR74" s="544"/>
      <c r="AS74" s="544"/>
      <c r="AT74" s="544"/>
      <c r="AU74" s="544"/>
      <c r="AV74" s="544"/>
      <c r="AW74" s="544"/>
      <c r="AX74" s="544"/>
      <c r="AY74" s="657"/>
      <c r="AZ74" s="543"/>
      <c r="BA74" s="544"/>
      <c r="BB74" s="544"/>
      <c r="BC74" s="544"/>
      <c r="BD74" s="544"/>
      <c r="BE74" s="544"/>
      <c r="BF74" s="544"/>
      <c r="BG74" s="544"/>
      <c r="BH74" s="544"/>
      <c r="BI74" s="657"/>
      <c r="BJ74" s="543"/>
      <c r="BK74" s="544"/>
      <c r="BL74" s="544"/>
      <c r="BM74" s="544"/>
      <c r="BN74" s="544"/>
      <c r="BO74" s="544"/>
      <c r="BP74" s="544"/>
      <c r="BQ74" s="544"/>
      <c r="BR74" s="544"/>
      <c r="BS74" s="657"/>
      <c r="BT74" s="543"/>
      <c r="BU74" s="544"/>
      <c r="BV74" s="544"/>
      <c r="BW74" s="544"/>
      <c r="BX74" s="544"/>
      <c r="BY74" s="544"/>
      <c r="BZ74" s="544"/>
      <c r="CA74" s="544"/>
      <c r="CB74" s="544"/>
      <c r="CC74" s="657"/>
      <c r="CD74" s="543"/>
      <c r="CE74" s="544"/>
      <c r="CF74" s="544"/>
      <c r="CG74" s="544"/>
      <c r="CH74" s="544"/>
      <c r="CI74" s="544"/>
      <c r="CJ74" s="544"/>
      <c r="CK74" s="544"/>
      <c r="CL74" s="544"/>
      <c r="CM74" s="657"/>
      <c r="CN74" s="543"/>
      <c r="CO74" s="544"/>
      <c r="CP74" s="544"/>
      <c r="CQ74" s="544"/>
      <c r="CR74" s="544"/>
      <c r="CS74" s="544"/>
      <c r="CT74" s="544"/>
      <c r="CU74" s="544"/>
      <c r="CV74" s="544"/>
      <c r="CW74" s="657"/>
      <c r="CX74" s="543"/>
      <c r="CY74" s="544"/>
      <c r="CZ74" s="544"/>
      <c r="DA74" s="544"/>
      <c r="DB74" s="544"/>
      <c r="DC74" s="544"/>
      <c r="DD74" s="544"/>
      <c r="DE74" s="544"/>
      <c r="DF74" s="544"/>
      <c r="DG74" s="657"/>
      <c r="DH74" s="543"/>
      <c r="DI74" s="544"/>
      <c r="DJ74" s="544"/>
      <c r="DK74" s="544"/>
      <c r="DL74" s="544"/>
      <c r="DM74" s="544"/>
      <c r="DN74" s="544"/>
      <c r="DO74" s="544"/>
      <c r="DP74" s="544"/>
      <c r="DQ74" s="657"/>
      <c r="DR74" s="543"/>
      <c r="DS74" s="544"/>
      <c r="DT74" s="544"/>
      <c r="DU74" s="544"/>
      <c r="DV74" s="544"/>
      <c r="DW74" s="544"/>
      <c r="DX74" s="544"/>
      <c r="DY74" s="544"/>
      <c r="DZ74" s="544"/>
      <c r="EA74" s="657"/>
      <c r="EB74" s="543"/>
      <c r="EC74" s="544"/>
      <c r="ED74" s="544"/>
      <c r="EE74" s="544"/>
      <c r="EF74" s="544"/>
      <c r="EG74" s="544"/>
      <c r="EH74" s="544"/>
      <c r="EI74" s="544"/>
      <c r="EJ74" s="544"/>
      <c r="EK74" s="657"/>
    </row>
    <row r="75" spans="1:141" s="139" customFormat="1" ht="36">
      <c r="A75" s="802">
        <f>Summary!A75</f>
        <v>0</v>
      </c>
      <c r="B75" s="815">
        <f>Summary!B75</f>
        <v>0</v>
      </c>
      <c r="C75" s="813" t="str">
        <f>Summary!C75</f>
        <v>4.3.2</v>
      </c>
      <c r="D75" s="816" t="str">
        <f>Summary!D75</f>
        <v>500 - Drainage and Service Ducts</v>
      </c>
      <c r="E75" s="796" t="str">
        <f>Summary!E75</f>
        <v>Linear drainage systems</v>
      </c>
      <c r="F75" s="796">
        <f>Summary!F75</f>
        <v>0</v>
      </c>
      <c r="G75" s="787">
        <f>Summary!G75</f>
        <v>0</v>
      </c>
      <c r="H75" s="299"/>
      <c r="I75" s="300"/>
      <c r="J75" s="300"/>
      <c r="K75" s="300"/>
      <c r="L75" s="300"/>
      <c r="M75" s="300"/>
      <c r="N75" s="300"/>
      <c r="O75" s="300"/>
      <c r="P75" s="300"/>
      <c r="Q75" s="300"/>
      <c r="R75" s="300"/>
      <c r="S75" s="300"/>
      <c r="T75" s="797"/>
      <c r="U75" s="531"/>
      <c r="V75" s="299"/>
      <c r="W75" s="300"/>
      <c r="X75" s="300"/>
      <c r="Y75" s="300"/>
      <c r="Z75" s="300"/>
      <c r="AA75" s="300"/>
      <c r="AB75" s="300"/>
      <c r="AC75" s="300"/>
      <c r="AD75" s="300"/>
      <c r="AE75" s="817"/>
      <c r="AF75" s="299"/>
      <c r="AG75" s="300"/>
      <c r="AH75" s="300"/>
      <c r="AI75" s="300"/>
      <c r="AJ75" s="300"/>
      <c r="AK75" s="300"/>
      <c r="AL75" s="300"/>
      <c r="AM75" s="300"/>
      <c r="AN75" s="300"/>
      <c r="AO75" s="817"/>
      <c r="AP75" s="299"/>
      <c r="AQ75" s="300"/>
      <c r="AR75" s="300"/>
      <c r="AS75" s="300"/>
      <c r="AT75" s="300"/>
      <c r="AU75" s="300"/>
      <c r="AV75" s="300"/>
      <c r="AW75" s="300"/>
      <c r="AX75" s="300"/>
      <c r="AY75" s="817"/>
      <c r="AZ75" s="299"/>
      <c r="BA75" s="300"/>
      <c r="BB75" s="300"/>
      <c r="BC75" s="300"/>
      <c r="BD75" s="300"/>
      <c r="BE75" s="300"/>
      <c r="BF75" s="300"/>
      <c r="BG75" s="300"/>
      <c r="BH75" s="300"/>
      <c r="BI75" s="817"/>
      <c r="BJ75" s="299"/>
      <c r="BK75" s="300"/>
      <c r="BL75" s="300"/>
      <c r="BM75" s="300"/>
      <c r="BN75" s="300"/>
      <c r="BO75" s="300"/>
      <c r="BP75" s="300"/>
      <c r="BQ75" s="300"/>
      <c r="BR75" s="300"/>
      <c r="BS75" s="817"/>
      <c r="BT75" s="299"/>
      <c r="BU75" s="300"/>
      <c r="BV75" s="300"/>
      <c r="BW75" s="300"/>
      <c r="BX75" s="300"/>
      <c r="BY75" s="300"/>
      <c r="BZ75" s="300"/>
      <c r="CA75" s="300"/>
      <c r="CB75" s="300"/>
      <c r="CC75" s="817"/>
      <c r="CD75" s="299"/>
      <c r="CE75" s="300"/>
      <c r="CF75" s="300"/>
      <c r="CG75" s="300"/>
      <c r="CH75" s="300"/>
      <c r="CI75" s="300"/>
      <c r="CJ75" s="300"/>
      <c r="CK75" s="300"/>
      <c r="CL75" s="300"/>
      <c r="CM75" s="817"/>
      <c r="CN75" s="299"/>
      <c r="CO75" s="300"/>
      <c r="CP75" s="300"/>
      <c r="CQ75" s="300"/>
      <c r="CR75" s="300"/>
      <c r="CS75" s="300"/>
      <c r="CT75" s="300"/>
      <c r="CU75" s="300"/>
      <c r="CV75" s="300"/>
      <c r="CW75" s="817"/>
      <c r="CX75" s="299"/>
      <c r="CY75" s="300"/>
      <c r="CZ75" s="300"/>
      <c r="DA75" s="300"/>
      <c r="DB75" s="300"/>
      <c r="DC75" s="300"/>
      <c r="DD75" s="300"/>
      <c r="DE75" s="300"/>
      <c r="DF75" s="300"/>
      <c r="DG75" s="817"/>
      <c r="DH75" s="299"/>
      <c r="DI75" s="300"/>
      <c r="DJ75" s="300"/>
      <c r="DK75" s="300"/>
      <c r="DL75" s="300"/>
      <c r="DM75" s="300"/>
      <c r="DN75" s="300"/>
      <c r="DO75" s="300"/>
      <c r="DP75" s="300"/>
      <c r="DQ75" s="817"/>
      <c r="DR75" s="299"/>
      <c r="DS75" s="300"/>
      <c r="DT75" s="300"/>
      <c r="DU75" s="300"/>
      <c r="DV75" s="300"/>
      <c r="DW75" s="300"/>
      <c r="DX75" s="300"/>
      <c r="DY75" s="300"/>
      <c r="DZ75" s="300"/>
      <c r="EA75" s="817"/>
      <c r="EB75" s="299"/>
      <c r="EC75" s="300"/>
      <c r="ED75" s="300"/>
      <c r="EE75" s="300"/>
      <c r="EF75" s="300"/>
      <c r="EG75" s="300"/>
      <c r="EH75" s="300"/>
      <c r="EI75" s="300"/>
      <c r="EJ75" s="300"/>
      <c r="EK75" s="817"/>
    </row>
    <row r="76" spans="1:141" ht="36">
      <c r="A76" s="359">
        <f>Summary!A76</f>
        <v>0</v>
      </c>
      <c r="B76" s="378">
        <f>Summary!B76</f>
        <v>0</v>
      </c>
      <c r="C76" s="379" t="str">
        <f>Summary!C76</f>
        <v>4.3.2.1</v>
      </c>
      <c r="D76" s="380">
        <f>Summary!D76</f>
        <v>0</v>
      </c>
      <c r="E76" s="381">
        <f>Summary!E76</f>
        <v>0</v>
      </c>
      <c r="F76" s="382" t="str">
        <f>Summary!F76</f>
        <v>Clearing, rodding, low pressure / high volume jetting and proving Combined Kerb and Drainage System</v>
      </c>
      <c r="G76" s="375">
        <f>Summary!G76</f>
        <v>0</v>
      </c>
      <c r="H76" s="540">
        <f t="shared" si="41"/>
        <v>0</v>
      </c>
      <c r="I76" s="541">
        <f t="shared" si="42"/>
        <v>0</v>
      </c>
      <c r="J76" s="541">
        <f t="shared" si="43"/>
        <v>0</v>
      </c>
      <c r="K76" s="541">
        <f t="shared" si="44"/>
        <v>0</v>
      </c>
      <c r="L76" s="541">
        <f t="shared" si="45"/>
        <v>0</v>
      </c>
      <c r="M76" s="541">
        <f t="shared" si="46"/>
        <v>0</v>
      </c>
      <c r="N76" s="541">
        <f t="shared" si="47"/>
        <v>0</v>
      </c>
      <c r="O76" s="541">
        <f t="shared" si="48"/>
        <v>0</v>
      </c>
      <c r="P76" s="541">
        <f t="shared" si="49"/>
        <v>0</v>
      </c>
      <c r="Q76" s="541">
        <f t="shared" si="50"/>
        <v>0</v>
      </c>
      <c r="R76" s="541">
        <f t="shared" si="51"/>
        <v>0</v>
      </c>
      <c r="S76" s="541">
        <f t="shared" si="52"/>
        <v>0</v>
      </c>
      <c r="T76" s="542">
        <f t="shared" si="53"/>
        <v>0</v>
      </c>
      <c r="U76" s="531"/>
      <c r="V76" s="543"/>
      <c r="W76" s="544"/>
      <c r="X76" s="544"/>
      <c r="Y76" s="544"/>
      <c r="Z76" s="544"/>
      <c r="AA76" s="544"/>
      <c r="AB76" s="544"/>
      <c r="AC76" s="544"/>
      <c r="AD76" s="544"/>
      <c r="AE76" s="657"/>
      <c r="AF76" s="543"/>
      <c r="AG76" s="544"/>
      <c r="AH76" s="544"/>
      <c r="AI76" s="544"/>
      <c r="AJ76" s="544"/>
      <c r="AK76" s="544"/>
      <c r="AL76" s="544"/>
      <c r="AM76" s="544"/>
      <c r="AN76" s="544"/>
      <c r="AO76" s="657"/>
      <c r="AP76" s="543"/>
      <c r="AQ76" s="544"/>
      <c r="AR76" s="544"/>
      <c r="AS76" s="544"/>
      <c r="AT76" s="544"/>
      <c r="AU76" s="544"/>
      <c r="AV76" s="544"/>
      <c r="AW76" s="544"/>
      <c r="AX76" s="544"/>
      <c r="AY76" s="657"/>
      <c r="AZ76" s="543"/>
      <c r="BA76" s="544"/>
      <c r="BB76" s="544"/>
      <c r="BC76" s="544"/>
      <c r="BD76" s="544"/>
      <c r="BE76" s="544"/>
      <c r="BF76" s="544"/>
      <c r="BG76" s="544"/>
      <c r="BH76" s="544"/>
      <c r="BI76" s="657"/>
      <c r="BJ76" s="543"/>
      <c r="BK76" s="544"/>
      <c r="BL76" s="544"/>
      <c r="BM76" s="544"/>
      <c r="BN76" s="544"/>
      <c r="BO76" s="544"/>
      <c r="BP76" s="544"/>
      <c r="BQ76" s="544"/>
      <c r="BR76" s="544"/>
      <c r="BS76" s="657"/>
      <c r="BT76" s="543"/>
      <c r="BU76" s="544"/>
      <c r="BV76" s="544"/>
      <c r="BW76" s="544"/>
      <c r="BX76" s="544"/>
      <c r="BY76" s="544"/>
      <c r="BZ76" s="544"/>
      <c r="CA76" s="544"/>
      <c r="CB76" s="544"/>
      <c r="CC76" s="657"/>
      <c r="CD76" s="543"/>
      <c r="CE76" s="544"/>
      <c r="CF76" s="544"/>
      <c r="CG76" s="544"/>
      <c r="CH76" s="544"/>
      <c r="CI76" s="544"/>
      <c r="CJ76" s="544"/>
      <c r="CK76" s="544"/>
      <c r="CL76" s="544"/>
      <c r="CM76" s="657"/>
      <c r="CN76" s="543"/>
      <c r="CO76" s="544"/>
      <c r="CP76" s="544"/>
      <c r="CQ76" s="544"/>
      <c r="CR76" s="544"/>
      <c r="CS76" s="544"/>
      <c r="CT76" s="544"/>
      <c r="CU76" s="544"/>
      <c r="CV76" s="544"/>
      <c r="CW76" s="657"/>
      <c r="CX76" s="543"/>
      <c r="CY76" s="544"/>
      <c r="CZ76" s="544"/>
      <c r="DA76" s="544"/>
      <c r="DB76" s="544"/>
      <c r="DC76" s="544"/>
      <c r="DD76" s="544"/>
      <c r="DE76" s="544"/>
      <c r="DF76" s="544"/>
      <c r="DG76" s="657"/>
      <c r="DH76" s="543"/>
      <c r="DI76" s="544"/>
      <c r="DJ76" s="544"/>
      <c r="DK76" s="544"/>
      <c r="DL76" s="544"/>
      <c r="DM76" s="544"/>
      <c r="DN76" s="544"/>
      <c r="DO76" s="544"/>
      <c r="DP76" s="544"/>
      <c r="DQ76" s="657"/>
      <c r="DR76" s="543"/>
      <c r="DS76" s="544"/>
      <c r="DT76" s="544"/>
      <c r="DU76" s="544"/>
      <c r="DV76" s="544"/>
      <c r="DW76" s="544"/>
      <c r="DX76" s="544"/>
      <c r="DY76" s="544"/>
      <c r="DZ76" s="544"/>
      <c r="EA76" s="657"/>
      <c r="EB76" s="543"/>
      <c r="EC76" s="544"/>
      <c r="ED76" s="544"/>
      <c r="EE76" s="544"/>
      <c r="EF76" s="544"/>
      <c r="EG76" s="544"/>
      <c r="EH76" s="544"/>
      <c r="EI76" s="544"/>
      <c r="EJ76" s="544"/>
      <c r="EK76" s="657"/>
    </row>
    <row r="77" spans="1:141" ht="36">
      <c r="A77" s="359">
        <f>Summary!A77</f>
        <v>0</v>
      </c>
      <c r="B77" s="378">
        <f>Summary!B77</f>
        <v>0</v>
      </c>
      <c r="C77" s="379" t="str">
        <f>Summary!C77</f>
        <v>4.3.2.2</v>
      </c>
      <c r="D77" s="380">
        <f>Summary!D77</f>
        <v>0</v>
      </c>
      <c r="E77" s="381">
        <f>Summary!E77</f>
        <v>0</v>
      </c>
      <c r="F77" s="382" t="str">
        <f>Summary!F77</f>
        <v>Clearing, rodding, jetting and proving Linear Drainage Channels (slot drains)</v>
      </c>
      <c r="G77" s="375">
        <f>Summary!G77</f>
        <v>0</v>
      </c>
      <c r="H77" s="540">
        <f t="shared" si="41"/>
        <v>0</v>
      </c>
      <c r="I77" s="541">
        <f t="shared" si="42"/>
        <v>0</v>
      </c>
      <c r="J77" s="541">
        <f t="shared" si="43"/>
        <v>0</v>
      </c>
      <c r="K77" s="541">
        <f t="shared" si="44"/>
        <v>0</v>
      </c>
      <c r="L77" s="541">
        <f t="shared" si="45"/>
        <v>0</v>
      </c>
      <c r="M77" s="541">
        <f t="shared" si="46"/>
        <v>0</v>
      </c>
      <c r="N77" s="541">
        <f t="shared" si="47"/>
        <v>0</v>
      </c>
      <c r="O77" s="541">
        <f t="shared" si="48"/>
        <v>0</v>
      </c>
      <c r="P77" s="541">
        <f t="shared" si="49"/>
        <v>0</v>
      </c>
      <c r="Q77" s="541">
        <f t="shared" si="50"/>
        <v>0</v>
      </c>
      <c r="R77" s="541">
        <f t="shared" si="51"/>
        <v>0</v>
      </c>
      <c r="S77" s="541">
        <f t="shared" si="52"/>
        <v>0</v>
      </c>
      <c r="T77" s="542">
        <f t="shared" si="53"/>
        <v>0</v>
      </c>
      <c r="U77" s="531"/>
      <c r="V77" s="543"/>
      <c r="W77" s="544"/>
      <c r="X77" s="544"/>
      <c r="Y77" s="544"/>
      <c r="Z77" s="544"/>
      <c r="AA77" s="544"/>
      <c r="AB77" s="544"/>
      <c r="AC77" s="544"/>
      <c r="AD77" s="544"/>
      <c r="AE77" s="657"/>
      <c r="AF77" s="543"/>
      <c r="AG77" s="544"/>
      <c r="AH77" s="544"/>
      <c r="AI77" s="544"/>
      <c r="AJ77" s="544"/>
      <c r="AK77" s="544"/>
      <c r="AL77" s="544"/>
      <c r="AM77" s="544"/>
      <c r="AN77" s="544"/>
      <c r="AO77" s="657"/>
      <c r="AP77" s="543"/>
      <c r="AQ77" s="544"/>
      <c r="AR77" s="544"/>
      <c r="AS77" s="544"/>
      <c r="AT77" s="544"/>
      <c r="AU77" s="544"/>
      <c r="AV77" s="544"/>
      <c r="AW77" s="544"/>
      <c r="AX77" s="544"/>
      <c r="AY77" s="657"/>
      <c r="AZ77" s="543"/>
      <c r="BA77" s="544"/>
      <c r="BB77" s="544"/>
      <c r="BC77" s="544"/>
      <c r="BD77" s="544"/>
      <c r="BE77" s="544"/>
      <c r="BF77" s="544"/>
      <c r="BG77" s="544"/>
      <c r="BH77" s="544"/>
      <c r="BI77" s="657"/>
      <c r="BJ77" s="543"/>
      <c r="BK77" s="544"/>
      <c r="BL77" s="544"/>
      <c r="BM77" s="544"/>
      <c r="BN77" s="544"/>
      <c r="BO77" s="544"/>
      <c r="BP77" s="544"/>
      <c r="BQ77" s="544"/>
      <c r="BR77" s="544"/>
      <c r="BS77" s="657"/>
      <c r="BT77" s="543"/>
      <c r="BU77" s="544"/>
      <c r="BV77" s="544"/>
      <c r="BW77" s="544"/>
      <c r="BX77" s="544"/>
      <c r="BY77" s="544"/>
      <c r="BZ77" s="544"/>
      <c r="CA77" s="544"/>
      <c r="CB77" s="544"/>
      <c r="CC77" s="657"/>
      <c r="CD77" s="543"/>
      <c r="CE77" s="544"/>
      <c r="CF77" s="544"/>
      <c r="CG77" s="544"/>
      <c r="CH77" s="544"/>
      <c r="CI77" s="544"/>
      <c r="CJ77" s="544"/>
      <c r="CK77" s="544"/>
      <c r="CL77" s="544"/>
      <c r="CM77" s="657"/>
      <c r="CN77" s="543"/>
      <c r="CO77" s="544"/>
      <c r="CP77" s="544"/>
      <c r="CQ77" s="544"/>
      <c r="CR77" s="544"/>
      <c r="CS77" s="544"/>
      <c r="CT77" s="544"/>
      <c r="CU77" s="544"/>
      <c r="CV77" s="544"/>
      <c r="CW77" s="657"/>
      <c r="CX77" s="543"/>
      <c r="CY77" s="544"/>
      <c r="CZ77" s="544"/>
      <c r="DA77" s="544"/>
      <c r="DB77" s="544"/>
      <c r="DC77" s="544"/>
      <c r="DD77" s="544"/>
      <c r="DE77" s="544"/>
      <c r="DF77" s="544"/>
      <c r="DG77" s="657"/>
      <c r="DH77" s="543"/>
      <c r="DI77" s="544"/>
      <c r="DJ77" s="544"/>
      <c r="DK77" s="544"/>
      <c r="DL77" s="544"/>
      <c r="DM77" s="544"/>
      <c r="DN77" s="544"/>
      <c r="DO77" s="544"/>
      <c r="DP77" s="544"/>
      <c r="DQ77" s="657"/>
      <c r="DR77" s="543"/>
      <c r="DS77" s="544"/>
      <c r="DT77" s="544"/>
      <c r="DU77" s="544"/>
      <c r="DV77" s="544"/>
      <c r="DW77" s="544"/>
      <c r="DX77" s="544"/>
      <c r="DY77" s="544"/>
      <c r="DZ77" s="544"/>
      <c r="EA77" s="657"/>
      <c r="EB77" s="543"/>
      <c r="EC77" s="544"/>
      <c r="ED77" s="544"/>
      <c r="EE77" s="544"/>
      <c r="EF77" s="544"/>
      <c r="EG77" s="544"/>
      <c r="EH77" s="544"/>
      <c r="EI77" s="544"/>
      <c r="EJ77" s="544"/>
      <c r="EK77" s="657"/>
    </row>
    <row r="78" spans="1:141" ht="36">
      <c r="A78" s="359">
        <f>Summary!A78</f>
        <v>0</v>
      </c>
      <c r="B78" s="378">
        <f>Summary!B78</f>
        <v>0</v>
      </c>
      <c r="C78" s="379" t="str">
        <f>Summary!C78</f>
        <v>4.3.2.3</v>
      </c>
      <c r="D78" s="380">
        <f>Summary!D78</f>
        <v>0</v>
      </c>
      <c r="E78" s="381">
        <f>Summary!E78</f>
        <v>0</v>
      </c>
      <c r="F78" s="382" t="str">
        <f>Summary!F78</f>
        <v>Remove debris, obstructions and sweep formed concrete drainage channel (concrete 'V' channel)</v>
      </c>
      <c r="G78" s="375">
        <f>Summary!G78</f>
        <v>0</v>
      </c>
      <c r="H78" s="540">
        <f t="shared" si="41"/>
        <v>0</v>
      </c>
      <c r="I78" s="541">
        <f t="shared" si="42"/>
        <v>0</v>
      </c>
      <c r="J78" s="541">
        <f t="shared" si="43"/>
        <v>0</v>
      </c>
      <c r="K78" s="541">
        <f t="shared" si="44"/>
        <v>0</v>
      </c>
      <c r="L78" s="541">
        <f t="shared" si="45"/>
        <v>0</v>
      </c>
      <c r="M78" s="541">
        <f t="shared" si="46"/>
        <v>0</v>
      </c>
      <c r="N78" s="541">
        <f t="shared" si="47"/>
        <v>0</v>
      </c>
      <c r="O78" s="541">
        <f t="shared" si="48"/>
        <v>0</v>
      </c>
      <c r="P78" s="541">
        <f t="shared" si="49"/>
        <v>0</v>
      </c>
      <c r="Q78" s="541">
        <f t="shared" si="50"/>
        <v>0</v>
      </c>
      <c r="R78" s="541">
        <f t="shared" si="51"/>
        <v>0</v>
      </c>
      <c r="S78" s="541">
        <f t="shared" si="52"/>
        <v>0</v>
      </c>
      <c r="T78" s="542">
        <f t="shared" si="53"/>
        <v>0</v>
      </c>
      <c r="U78" s="531"/>
      <c r="V78" s="543"/>
      <c r="W78" s="544"/>
      <c r="X78" s="544"/>
      <c r="Y78" s="544"/>
      <c r="Z78" s="544"/>
      <c r="AA78" s="544"/>
      <c r="AB78" s="544"/>
      <c r="AC78" s="544"/>
      <c r="AD78" s="544"/>
      <c r="AE78" s="657"/>
      <c r="AF78" s="543"/>
      <c r="AG78" s="544"/>
      <c r="AH78" s="544"/>
      <c r="AI78" s="544"/>
      <c r="AJ78" s="544"/>
      <c r="AK78" s="544"/>
      <c r="AL78" s="544"/>
      <c r="AM78" s="544"/>
      <c r="AN78" s="544"/>
      <c r="AO78" s="657"/>
      <c r="AP78" s="543"/>
      <c r="AQ78" s="544"/>
      <c r="AR78" s="544"/>
      <c r="AS78" s="544"/>
      <c r="AT78" s="544"/>
      <c r="AU78" s="544"/>
      <c r="AV78" s="544"/>
      <c r="AW78" s="544"/>
      <c r="AX78" s="544"/>
      <c r="AY78" s="657"/>
      <c r="AZ78" s="543"/>
      <c r="BA78" s="544"/>
      <c r="BB78" s="544"/>
      <c r="BC78" s="544"/>
      <c r="BD78" s="544"/>
      <c r="BE78" s="544"/>
      <c r="BF78" s="544"/>
      <c r="BG78" s="544"/>
      <c r="BH78" s="544"/>
      <c r="BI78" s="657"/>
      <c r="BJ78" s="543"/>
      <c r="BK78" s="544"/>
      <c r="BL78" s="544"/>
      <c r="BM78" s="544"/>
      <c r="BN78" s="544"/>
      <c r="BO78" s="544"/>
      <c r="BP78" s="544"/>
      <c r="BQ78" s="544"/>
      <c r="BR78" s="544"/>
      <c r="BS78" s="657"/>
      <c r="BT78" s="543"/>
      <c r="BU78" s="544"/>
      <c r="BV78" s="544"/>
      <c r="BW78" s="544"/>
      <c r="BX78" s="544"/>
      <c r="BY78" s="544"/>
      <c r="BZ78" s="544"/>
      <c r="CA78" s="544"/>
      <c r="CB78" s="544"/>
      <c r="CC78" s="657"/>
      <c r="CD78" s="543"/>
      <c r="CE78" s="544"/>
      <c r="CF78" s="544"/>
      <c r="CG78" s="544"/>
      <c r="CH78" s="544"/>
      <c r="CI78" s="544"/>
      <c r="CJ78" s="544"/>
      <c r="CK78" s="544"/>
      <c r="CL78" s="544"/>
      <c r="CM78" s="657"/>
      <c r="CN78" s="543"/>
      <c r="CO78" s="544"/>
      <c r="CP78" s="544"/>
      <c r="CQ78" s="544"/>
      <c r="CR78" s="544"/>
      <c r="CS78" s="544"/>
      <c r="CT78" s="544"/>
      <c r="CU78" s="544"/>
      <c r="CV78" s="544"/>
      <c r="CW78" s="657"/>
      <c r="CX78" s="543"/>
      <c r="CY78" s="544"/>
      <c r="CZ78" s="544"/>
      <c r="DA78" s="544"/>
      <c r="DB78" s="544"/>
      <c r="DC78" s="544"/>
      <c r="DD78" s="544"/>
      <c r="DE78" s="544"/>
      <c r="DF78" s="544"/>
      <c r="DG78" s="657"/>
      <c r="DH78" s="543"/>
      <c r="DI78" s="544"/>
      <c r="DJ78" s="544"/>
      <c r="DK78" s="544"/>
      <c r="DL78" s="544"/>
      <c r="DM78" s="544"/>
      <c r="DN78" s="544"/>
      <c r="DO78" s="544"/>
      <c r="DP78" s="544"/>
      <c r="DQ78" s="657"/>
      <c r="DR78" s="543"/>
      <c r="DS78" s="544"/>
      <c r="DT78" s="544"/>
      <c r="DU78" s="544"/>
      <c r="DV78" s="544"/>
      <c r="DW78" s="544"/>
      <c r="DX78" s="544"/>
      <c r="DY78" s="544"/>
      <c r="DZ78" s="544"/>
      <c r="EA78" s="657"/>
      <c r="EB78" s="543"/>
      <c r="EC78" s="544"/>
      <c r="ED78" s="544"/>
      <c r="EE78" s="544"/>
      <c r="EF78" s="544"/>
      <c r="EG78" s="544"/>
      <c r="EH78" s="544"/>
      <c r="EI78" s="544"/>
      <c r="EJ78" s="544"/>
      <c r="EK78" s="657"/>
    </row>
    <row r="79" spans="1:141" s="139" customFormat="1" ht="36">
      <c r="A79" s="802">
        <f>Summary!A79</f>
        <v>0</v>
      </c>
      <c r="B79" s="815">
        <f>Summary!B79</f>
        <v>0</v>
      </c>
      <c r="C79" s="813" t="str">
        <f>Summary!C79</f>
        <v>4.3.3</v>
      </c>
      <c r="D79" s="816" t="str">
        <f>Summary!D79</f>
        <v>500 - Drainage and Service Ducts</v>
      </c>
      <c r="E79" s="796" t="str">
        <f>Summary!E79</f>
        <v>Grips and counterfort drains</v>
      </c>
      <c r="F79" s="796">
        <f>Summary!F79</f>
        <v>0</v>
      </c>
      <c r="G79" s="787">
        <f>Summary!G79</f>
        <v>0</v>
      </c>
      <c r="H79" s="299"/>
      <c r="I79" s="300"/>
      <c r="J79" s="300"/>
      <c r="K79" s="300"/>
      <c r="L79" s="300"/>
      <c r="M79" s="300"/>
      <c r="N79" s="300"/>
      <c r="O79" s="300"/>
      <c r="P79" s="300"/>
      <c r="Q79" s="300"/>
      <c r="R79" s="300"/>
      <c r="S79" s="300"/>
      <c r="T79" s="797"/>
      <c r="U79" s="531"/>
      <c r="V79" s="299"/>
      <c r="W79" s="300"/>
      <c r="X79" s="300"/>
      <c r="Y79" s="300"/>
      <c r="Z79" s="300"/>
      <c r="AA79" s="300"/>
      <c r="AB79" s="300"/>
      <c r="AC79" s="300"/>
      <c r="AD79" s="300"/>
      <c r="AE79" s="817"/>
      <c r="AF79" s="299"/>
      <c r="AG79" s="300"/>
      <c r="AH79" s="300"/>
      <c r="AI79" s="300"/>
      <c r="AJ79" s="300"/>
      <c r="AK79" s="300"/>
      <c r="AL79" s="300"/>
      <c r="AM79" s="300"/>
      <c r="AN79" s="300"/>
      <c r="AO79" s="817"/>
      <c r="AP79" s="299"/>
      <c r="AQ79" s="300"/>
      <c r="AR79" s="300"/>
      <c r="AS79" s="300"/>
      <c r="AT79" s="300"/>
      <c r="AU79" s="300"/>
      <c r="AV79" s="300"/>
      <c r="AW79" s="300"/>
      <c r="AX79" s="300"/>
      <c r="AY79" s="817"/>
      <c r="AZ79" s="299"/>
      <c r="BA79" s="300"/>
      <c r="BB79" s="300"/>
      <c r="BC79" s="300"/>
      <c r="BD79" s="300"/>
      <c r="BE79" s="300"/>
      <c r="BF79" s="300"/>
      <c r="BG79" s="300"/>
      <c r="BH79" s="300"/>
      <c r="BI79" s="817"/>
      <c r="BJ79" s="299"/>
      <c r="BK79" s="300"/>
      <c r="BL79" s="300"/>
      <c r="BM79" s="300"/>
      <c r="BN79" s="300"/>
      <c r="BO79" s="300"/>
      <c r="BP79" s="300"/>
      <c r="BQ79" s="300"/>
      <c r="BR79" s="300"/>
      <c r="BS79" s="817"/>
      <c r="BT79" s="299"/>
      <c r="BU79" s="300"/>
      <c r="BV79" s="300"/>
      <c r="BW79" s="300"/>
      <c r="BX79" s="300"/>
      <c r="BY79" s="300"/>
      <c r="BZ79" s="300"/>
      <c r="CA79" s="300"/>
      <c r="CB79" s="300"/>
      <c r="CC79" s="817"/>
      <c r="CD79" s="299"/>
      <c r="CE79" s="300"/>
      <c r="CF79" s="300"/>
      <c r="CG79" s="300"/>
      <c r="CH79" s="300"/>
      <c r="CI79" s="300"/>
      <c r="CJ79" s="300"/>
      <c r="CK79" s="300"/>
      <c r="CL79" s="300"/>
      <c r="CM79" s="817"/>
      <c r="CN79" s="299"/>
      <c r="CO79" s="300"/>
      <c r="CP79" s="300"/>
      <c r="CQ79" s="300"/>
      <c r="CR79" s="300"/>
      <c r="CS79" s="300"/>
      <c r="CT79" s="300"/>
      <c r="CU79" s="300"/>
      <c r="CV79" s="300"/>
      <c r="CW79" s="817"/>
      <c r="CX79" s="299"/>
      <c r="CY79" s="300"/>
      <c r="CZ79" s="300"/>
      <c r="DA79" s="300"/>
      <c r="DB79" s="300"/>
      <c r="DC79" s="300"/>
      <c r="DD79" s="300"/>
      <c r="DE79" s="300"/>
      <c r="DF79" s="300"/>
      <c r="DG79" s="817"/>
      <c r="DH79" s="299"/>
      <c r="DI79" s="300"/>
      <c r="DJ79" s="300"/>
      <c r="DK79" s="300"/>
      <c r="DL79" s="300"/>
      <c r="DM79" s="300"/>
      <c r="DN79" s="300"/>
      <c r="DO79" s="300"/>
      <c r="DP79" s="300"/>
      <c r="DQ79" s="817"/>
      <c r="DR79" s="299"/>
      <c r="DS79" s="300"/>
      <c r="DT79" s="300"/>
      <c r="DU79" s="300"/>
      <c r="DV79" s="300"/>
      <c r="DW79" s="300"/>
      <c r="DX79" s="300"/>
      <c r="DY79" s="300"/>
      <c r="DZ79" s="300"/>
      <c r="EA79" s="817"/>
      <c r="EB79" s="299"/>
      <c r="EC79" s="300"/>
      <c r="ED79" s="300"/>
      <c r="EE79" s="300"/>
      <c r="EF79" s="300"/>
      <c r="EG79" s="300"/>
      <c r="EH79" s="300"/>
      <c r="EI79" s="300"/>
      <c r="EJ79" s="300"/>
      <c r="EK79" s="817"/>
    </row>
    <row r="80" spans="1:141" ht="54">
      <c r="A80" s="359">
        <f>Summary!A80</f>
        <v>0</v>
      </c>
      <c r="B80" s="378">
        <f>Summary!B80</f>
        <v>0</v>
      </c>
      <c r="C80" s="379" t="str">
        <f>Summary!C80</f>
        <v>4.3.3.1</v>
      </c>
      <c r="D80" s="380">
        <f>Summary!D80</f>
        <v>0</v>
      </c>
      <c r="E80" s="381">
        <f>Summary!E80</f>
        <v>0</v>
      </c>
      <c r="F80" s="382" t="str">
        <f>Summary!F80</f>
        <v xml:space="preserve">Clear weed/vegetation growth and debris, clear, recut drainage Grip inlet and non piped drainage Grip </v>
      </c>
      <c r="G80" s="375">
        <f>Summary!G80</f>
        <v>0</v>
      </c>
      <c r="H80" s="540">
        <f t="shared" si="41"/>
        <v>0</v>
      </c>
      <c r="I80" s="541">
        <f t="shared" si="42"/>
        <v>0</v>
      </c>
      <c r="J80" s="541">
        <f t="shared" si="43"/>
        <v>0</v>
      </c>
      <c r="K80" s="541">
        <f t="shared" si="44"/>
        <v>0</v>
      </c>
      <c r="L80" s="541">
        <f t="shared" si="45"/>
        <v>0</v>
      </c>
      <c r="M80" s="541">
        <f t="shared" si="46"/>
        <v>0</v>
      </c>
      <c r="N80" s="541">
        <f t="shared" si="47"/>
        <v>0</v>
      </c>
      <c r="O80" s="541">
        <f t="shared" si="48"/>
        <v>0</v>
      </c>
      <c r="P80" s="541">
        <f t="shared" si="49"/>
        <v>0</v>
      </c>
      <c r="Q80" s="541">
        <f t="shared" si="50"/>
        <v>0</v>
      </c>
      <c r="R80" s="541">
        <f t="shared" si="51"/>
        <v>0</v>
      </c>
      <c r="S80" s="541">
        <f t="shared" si="52"/>
        <v>0</v>
      </c>
      <c r="T80" s="542">
        <f t="shared" si="53"/>
        <v>0</v>
      </c>
      <c r="U80" s="531"/>
      <c r="V80" s="543"/>
      <c r="W80" s="544"/>
      <c r="X80" s="544"/>
      <c r="Y80" s="544"/>
      <c r="Z80" s="544"/>
      <c r="AA80" s="544"/>
      <c r="AB80" s="544"/>
      <c r="AC80" s="544"/>
      <c r="AD80" s="544"/>
      <c r="AE80" s="657"/>
      <c r="AF80" s="543"/>
      <c r="AG80" s="544"/>
      <c r="AH80" s="544"/>
      <c r="AI80" s="544"/>
      <c r="AJ80" s="544"/>
      <c r="AK80" s="544"/>
      <c r="AL80" s="544"/>
      <c r="AM80" s="544"/>
      <c r="AN80" s="544"/>
      <c r="AO80" s="657"/>
      <c r="AP80" s="543"/>
      <c r="AQ80" s="544"/>
      <c r="AR80" s="544"/>
      <c r="AS80" s="544"/>
      <c r="AT80" s="544"/>
      <c r="AU80" s="544"/>
      <c r="AV80" s="544"/>
      <c r="AW80" s="544"/>
      <c r="AX80" s="544"/>
      <c r="AY80" s="657"/>
      <c r="AZ80" s="543"/>
      <c r="BA80" s="544"/>
      <c r="BB80" s="544"/>
      <c r="BC80" s="544"/>
      <c r="BD80" s="544"/>
      <c r="BE80" s="544"/>
      <c r="BF80" s="544"/>
      <c r="BG80" s="544"/>
      <c r="BH80" s="544"/>
      <c r="BI80" s="657"/>
      <c r="BJ80" s="543"/>
      <c r="BK80" s="544"/>
      <c r="BL80" s="544"/>
      <c r="BM80" s="544"/>
      <c r="BN80" s="544"/>
      <c r="BO80" s="544"/>
      <c r="BP80" s="544"/>
      <c r="BQ80" s="544"/>
      <c r="BR80" s="544"/>
      <c r="BS80" s="657"/>
      <c r="BT80" s="543"/>
      <c r="BU80" s="544"/>
      <c r="BV80" s="544"/>
      <c r="BW80" s="544"/>
      <c r="BX80" s="544"/>
      <c r="BY80" s="544"/>
      <c r="BZ80" s="544"/>
      <c r="CA80" s="544"/>
      <c r="CB80" s="544"/>
      <c r="CC80" s="657"/>
      <c r="CD80" s="543"/>
      <c r="CE80" s="544"/>
      <c r="CF80" s="544"/>
      <c r="CG80" s="544"/>
      <c r="CH80" s="544"/>
      <c r="CI80" s="544"/>
      <c r="CJ80" s="544"/>
      <c r="CK80" s="544"/>
      <c r="CL80" s="544"/>
      <c r="CM80" s="657"/>
      <c r="CN80" s="543"/>
      <c r="CO80" s="544"/>
      <c r="CP80" s="544"/>
      <c r="CQ80" s="544"/>
      <c r="CR80" s="544"/>
      <c r="CS80" s="544"/>
      <c r="CT80" s="544"/>
      <c r="CU80" s="544"/>
      <c r="CV80" s="544"/>
      <c r="CW80" s="657"/>
      <c r="CX80" s="543"/>
      <c r="CY80" s="544"/>
      <c r="CZ80" s="544"/>
      <c r="DA80" s="544"/>
      <c r="DB80" s="544"/>
      <c r="DC80" s="544"/>
      <c r="DD80" s="544"/>
      <c r="DE80" s="544"/>
      <c r="DF80" s="544"/>
      <c r="DG80" s="657"/>
      <c r="DH80" s="543"/>
      <c r="DI80" s="544"/>
      <c r="DJ80" s="544"/>
      <c r="DK80" s="544"/>
      <c r="DL80" s="544"/>
      <c r="DM80" s="544"/>
      <c r="DN80" s="544"/>
      <c r="DO80" s="544"/>
      <c r="DP80" s="544"/>
      <c r="DQ80" s="657"/>
      <c r="DR80" s="543"/>
      <c r="DS80" s="544"/>
      <c r="DT80" s="544"/>
      <c r="DU80" s="544"/>
      <c r="DV80" s="544"/>
      <c r="DW80" s="544"/>
      <c r="DX80" s="544"/>
      <c r="DY80" s="544"/>
      <c r="DZ80" s="544"/>
      <c r="EA80" s="657"/>
      <c r="EB80" s="543"/>
      <c r="EC80" s="544"/>
      <c r="ED80" s="544"/>
      <c r="EE80" s="544"/>
      <c r="EF80" s="544"/>
      <c r="EG80" s="544"/>
      <c r="EH80" s="544"/>
      <c r="EI80" s="544"/>
      <c r="EJ80" s="544"/>
      <c r="EK80" s="657"/>
    </row>
    <row r="81" spans="1:141" ht="54">
      <c r="A81" s="359">
        <f>Summary!A81</f>
        <v>0</v>
      </c>
      <c r="B81" s="378">
        <f>Summary!B81</f>
        <v>0</v>
      </c>
      <c r="C81" s="379" t="str">
        <f>Summary!C81</f>
        <v>4.3.3.2</v>
      </c>
      <c r="D81" s="380">
        <f>Summary!D81</f>
        <v>0</v>
      </c>
      <c r="E81" s="381">
        <f>Summary!E81</f>
        <v>0</v>
      </c>
      <c r="F81" s="382" t="str">
        <f>Summary!F81</f>
        <v>Clear weed/vegetation growth and debris clearing, rodding, jetting and proving of drainage Grip inlet and piped drainage Grip</v>
      </c>
      <c r="G81" s="375">
        <f>Summary!G81</f>
        <v>0</v>
      </c>
      <c r="H81" s="540">
        <f t="shared" si="41"/>
        <v>0</v>
      </c>
      <c r="I81" s="541">
        <f t="shared" si="42"/>
        <v>0</v>
      </c>
      <c r="J81" s="541">
        <f t="shared" si="43"/>
        <v>0</v>
      </c>
      <c r="K81" s="541">
        <f t="shared" si="44"/>
        <v>0</v>
      </c>
      <c r="L81" s="541">
        <f t="shared" si="45"/>
        <v>0</v>
      </c>
      <c r="M81" s="541">
        <f t="shared" si="46"/>
        <v>0</v>
      </c>
      <c r="N81" s="541">
        <f t="shared" si="47"/>
        <v>0</v>
      </c>
      <c r="O81" s="541">
        <f t="shared" si="48"/>
        <v>0</v>
      </c>
      <c r="P81" s="541">
        <f t="shared" si="49"/>
        <v>0</v>
      </c>
      <c r="Q81" s="541">
        <f t="shared" si="50"/>
        <v>0</v>
      </c>
      <c r="R81" s="541">
        <f t="shared" si="51"/>
        <v>0</v>
      </c>
      <c r="S81" s="541">
        <f t="shared" si="52"/>
        <v>0</v>
      </c>
      <c r="T81" s="542">
        <f t="shared" si="53"/>
        <v>0</v>
      </c>
      <c r="U81" s="531"/>
      <c r="V81" s="543"/>
      <c r="W81" s="544"/>
      <c r="X81" s="544"/>
      <c r="Y81" s="544"/>
      <c r="Z81" s="544"/>
      <c r="AA81" s="544"/>
      <c r="AB81" s="544"/>
      <c r="AC81" s="544"/>
      <c r="AD81" s="544"/>
      <c r="AE81" s="657"/>
      <c r="AF81" s="543"/>
      <c r="AG81" s="544"/>
      <c r="AH81" s="544"/>
      <c r="AI81" s="544"/>
      <c r="AJ81" s="544"/>
      <c r="AK81" s="544"/>
      <c r="AL81" s="544"/>
      <c r="AM81" s="544"/>
      <c r="AN81" s="544"/>
      <c r="AO81" s="657"/>
      <c r="AP81" s="543"/>
      <c r="AQ81" s="544"/>
      <c r="AR81" s="544"/>
      <c r="AS81" s="544"/>
      <c r="AT81" s="544"/>
      <c r="AU81" s="544"/>
      <c r="AV81" s="544"/>
      <c r="AW81" s="544"/>
      <c r="AX81" s="544"/>
      <c r="AY81" s="657"/>
      <c r="AZ81" s="543"/>
      <c r="BA81" s="544"/>
      <c r="BB81" s="544"/>
      <c r="BC81" s="544"/>
      <c r="BD81" s="544"/>
      <c r="BE81" s="544"/>
      <c r="BF81" s="544"/>
      <c r="BG81" s="544"/>
      <c r="BH81" s="544"/>
      <c r="BI81" s="657"/>
      <c r="BJ81" s="543"/>
      <c r="BK81" s="544"/>
      <c r="BL81" s="544"/>
      <c r="BM81" s="544"/>
      <c r="BN81" s="544"/>
      <c r="BO81" s="544"/>
      <c r="BP81" s="544"/>
      <c r="BQ81" s="544"/>
      <c r="BR81" s="544"/>
      <c r="BS81" s="657"/>
      <c r="BT81" s="543"/>
      <c r="BU81" s="544"/>
      <c r="BV81" s="544"/>
      <c r="BW81" s="544"/>
      <c r="BX81" s="544"/>
      <c r="BY81" s="544"/>
      <c r="BZ81" s="544"/>
      <c r="CA81" s="544"/>
      <c r="CB81" s="544"/>
      <c r="CC81" s="657"/>
      <c r="CD81" s="543"/>
      <c r="CE81" s="544"/>
      <c r="CF81" s="544"/>
      <c r="CG81" s="544"/>
      <c r="CH81" s="544"/>
      <c r="CI81" s="544"/>
      <c r="CJ81" s="544"/>
      <c r="CK81" s="544"/>
      <c r="CL81" s="544"/>
      <c r="CM81" s="657"/>
      <c r="CN81" s="543"/>
      <c r="CO81" s="544"/>
      <c r="CP81" s="544"/>
      <c r="CQ81" s="544"/>
      <c r="CR81" s="544"/>
      <c r="CS81" s="544"/>
      <c r="CT81" s="544"/>
      <c r="CU81" s="544"/>
      <c r="CV81" s="544"/>
      <c r="CW81" s="657"/>
      <c r="CX81" s="543"/>
      <c r="CY81" s="544"/>
      <c r="CZ81" s="544"/>
      <c r="DA81" s="544"/>
      <c r="DB81" s="544"/>
      <c r="DC81" s="544"/>
      <c r="DD81" s="544"/>
      <c r="DE81" s="544"/>
      <c r="DF81" s="544"/>
      <c r="DG81" s="657"/>
      <c r="DH81" s="543"/>
      <c r="DI81" s="544"/>
      <c r="DJ81" s="544"/>
      <c r="DK81" s="544"/>
      <c r="DL81" s="544"/>
      <c r="DM81" s="544"/>
      <c r="DN81" s="544"/>
      <c r="DO81" s="544"/>
      <c r="DP81" s="544"/>
      <c r="DQ81" s="657"/>
      <c r="DR81" s="543"/>
      <c r="DS81" s="544"/>
      <c r="DT81" s="544"/>
      <c r="DU81" s="544"/>
      <c r="DV81" s="544"/>
      <c r="DW81" s="544"/>
      <c r="DX81" s="544"/>
      <c r="DY81" s="544"/>
      <c r="DZ81" s="544"/>
      <c r="EA81" s="657"/>
      <c r="EB81" s="543"/>
      <c r="EC81" s="544"/>
      <c r="ED81" s="544"/>
      <c r="EE81" s="544"/>
      <c r="EF81" s="544"/>
      <c r="EG81" s="544"/>
      <c r="EH81" s="544"/>
      <c r="EI81" s="544"/>
      <c r="EJ81" s="544"/>
      <c r="EK81" s="657"/>
    </row>
    <row r="82" spans="1:141" ht="36">
      <c r="A82" s="359">
        <f>Summary!A82</f>
        <v>0</v>
      </c>
      <c r="B82" s="378">
        <f>Summary!B82</f>
        <v>0</v>
      </c>
      <c r="C82" s="379" t="str">
        <f>Summary!C82</f>
        <v>4.3.3.3</v>
      </c>
      <c r="D82" s="380">
        <f>Summary!D82</f>
        <v>0</v>
      </c>
      <c r="E82" s="381">
        <f>Summary!E82</f>
        <v>0</v>
      </c>
      <c r="F82" s="382" t="str">
        <f>Summary!F82</f>
        <v>Clear weed/vegetation growth and debris, clear, recut Counterfort drains</v>
      </c>
      <c r="G82" s="375">
        <f>Summary!G82</f>
        <v>0</v>
      </c>
      <c r="H82" s="540">
        <f t="shared" si="41"/>
        <v>0</v>
      </c>
      <c r="I82" s="541">
        <f t="shared" si="42"/>
        <v>0</v>
      </c>
      <c r="J82" s="541">
        <f t="shared" si="43"/>
        <v>0</v>
      </c>
      <c r="K82" s="541">
        <f t="shared" si="44"/>
        <v>0</v>
      </c>
      <c r="L82" s="541">
        <f t="shared" si="45"/>
        <v>0</v>
      </c>
      <c r="M82" s="541">
        <f t="shared" si="46"/>
        <v>0</v>
      </c>
      <c r="N82" s="541">
        <f t="shared" si="47"/>
        <v>0</v>
      </c>
      <c r="O82" s="541">
        <f t="shared" si="48"/>
        <v>0</v>
      </c>
      <c r="P82" s="541">
        <f t="shared" si="49"/>
        <v>0</v>
      </c>
      <c r="Q82" s="541">
        <f t="shared" si="50"/>
        <v>0</v>
      </c>
      <c r="R82" s="541">
        <f t="shared" si="51"/>
        <v>0</v>
      </c>
      <c r="S82" s="541">
        <f t="shared" si="52"/>
        <v>0</v>
      </c>
      <c r="T82" s="542">
        <f t="shared" si="53"/>
        <v>0</v>
      </c>
      <c r="U82" s="531"/>
      <c r="V82" s="543"/>
      <c r="W82" s="544"/>
      <c r="X82" s="544"/>
      <c r="Y82" s="544"/>
      <c r="Z82" s="544"/>
      <c r="AA82" s="544"/>
      <c r="AB82" s="544"/>
      <c r="AC82" s="544"/>
      <c r="AD82" s="544"/>
      <c r="AE82" s="657"/>
      <c r="AF82" s="543"/>
      <c r="AG82" s="544"/>
      <c r="AH82" s="544"/>
      <c r="AI82" s="544"/>
      <c r="AJ82" s="544"/>
      <c r="AK82" s="544"/>
      <c r="AL82" s="544"/>
      <c r="AM82" s="544"/>
      <c r="AN82" s="544"/>
      <c r="AO82" s="657"/>
      <c r="AP82" s="543"/>
      <c r="AQ82" s="544"/>
      <c r="AR82" s="544"/>
      <c r="AS82" s="544"/>
      <c r="AT82" s="544"/>
      <c r="AU82" s="544"/>
      <c r="AV82" s="544"/>
      <c r="AW82" s="544"/>
      <c r="AX82" s="544"/>
      <c r="AY82" s="657"/>
      <c r="AZ82" s="543"/>
      <c r="BA82" s="544"/>
      <c r="BB82" s="544"/>
      <c r="BC82" s="544"/>
      <c r="BD82" s="544"/>
      <c r="BE82" s="544"/>
      <c r="BF82" s="544"/>
      <c r="BG82" s="544"/>
      <c r="BH82" s="544"/>
      <c r="BI82" s="657"/>
      <c r="BJ82" s="543"/>
      <c r="BK82" s="544"/>
      <c r="BL82" s="544"/>
      <c r="BM82" s="544"/>
      <c r="BN82" s="544"/>
      <c r="BO82" s="544"/>
      <c r="BP82" s="544"/>
      <c r="BQ82" s="544"/>
      <c r="BR82" s="544"/>
      <c r="BS82" s="657"/>
      <c r="BT82" s="543"/>
      <c r="BU82" s="544"/>
      <c r="BV82" s="544"/>
      <c r="BW82" s="544"/>
      <c r="BX82" s="544"/>
      <c r="BY82" s="544"/>
      <c r="BZ82" s="544"/>
      <c r="CA82" s="544"/>
      <c r="CB82" s="544"/>
      <c r="CC82" s="657"/>
      <c r="CD82" s="543"/>
      <c r="CE82" s="544"/>
      <c r="CF82" s="544"/>
      <c r="CG82" s="544"/>
      <c r="CH82" s="544"/>
      <c r="CI82" s="544"/>
      <c r="CJ82" s="544"/>
      <c r="CK82" s="544"/>
      <c r="CL82" s="544"/>
      <c r="CM82" s="657"/>
      <c r="CN82" s="543"/>
      <c r="CO82" s="544"/>
      <c r="CP82" s="544"/>
      <c r="CQ82" s="544"/>
      <c r="CR82" s="544"/>
      <c r="CS82" s="544"/>
      <c r="CT82" s="544"/>
      <c r="CU82" s="544"/>
      <c r="CV82" s="544"/>
      <c r="CW82" s="657"/>
      <c r="CX82" s="543"/>
      <c r="CY82" s="544"/>
      <c r="CZ82" s="544"/>
      <c r="DA82" s="544"/>
      <c r="DB82" s="544"/>
      <c r="DC82" s="544"/>
      <c r="DD82" s="544"/>
      <c r="DE82" s="544"/>
      <c r="DF82" s="544"/>
      <c r="DG82" s="657"/>
      <c r="DH82" s="543"/>
      <c r="DI82" s="544"/>
      <c r="DJ82" s="544"/>
      <c r="DK82" s="544"/>
      <c r="DL82" s="544"/>
      <c r="DM82" s="544"/>
      <c r="DN82" s="544"/>
      <c r="DO82" s="544"/>
      <c r="DP82" s="544"/>
      <c r="DQ82" s="657"/>
      <c r="DR82" s="543"/>
      <c r="DS82" s="544"/>
      <c r="DT82" s="544"/>
      <c r="DU82" s="544"/>
      <c r="DV82" s="544"/>
      <c r="DW82" s="544"/>
      <c r="DX82" s="544"/>
      <c r="DY82" s="544"/>
      <c r="DZ82" s="544"/>
      <c r="EA82" s="657"/>
      <c r="EB82" s="543"/>
      <c r="EC82" s="544"/>
      <c r="ED82" s="544"/>
      <c r="EE82" s="544"/>
      <c r="EF82" s="544"/>
      <c r="EG82" s="544"/>
      <c r="EH82" s="544"/>
      <c r="EI82" s="544"/>
      <c r="EJ82" s="544"/>
      <c r="EK82" s="657"/>
    </row>
    <row r="83" spans="1:141" ht="36">
      <c r="A83" s="359">
        <f>Summary!A83</f>
        <v>0</v>
      </c>
      <c r="B83" s="378">
        <f>Summary!B83</f>
        <v>0</v>
      </c>
      <c r="C83" s="379" t="str">
        <f>Summary!C83</f>
        <v>4.3.4</v>
      </c>
      <c r="D83" s="380" t="str">
        <f>Summary!D83</f>
        <v>500 - Drainage and Service Ducts</v>
      </c>
      <c r="E83" s="381" t="str">
        <f>Summary!E83</f>
        <v>Catch Pits</v>
      </c>
      <c r="F83" s="382" t="str">
        <f>Summary!F83</f>
        <v>Clear weed / vegetation growth around frames, clear,  empty silt and debris from Catch Pits</v>
      </c>
      <c r="G83" s="375">
        <f>Summary!G83</f>
        <v>0</v>
      </c>
      <c r="H83" s="540">
        <f t="shared" si="41"/>
        <v>0</v>
      </c>
      <c r="I83" s="541">
        <f t="shared" si="42"/>
        <v>0</v>
      </c>
      <c r="J83" s="541">
        <f t="shared" si="43"/>
        <v>0</v>
      </c>
      <c r="K83" s="541">
        <f t="shared" si="44"/>
        <v>0</v>
      </c>
      <c r="L83" s="541">
        <f t="shared" si="45"/>
        <v>0</v>
      </c>
      <c r="M83" s="541">
        <f t="shared" si="46"/>
        <v>0</v>
      </c>
      <c r="N83" s="541">
        <f t="shared" si="47"/>
        <v>0</v>
      </c>
      <c r="O83" s="541">
        <f t="shared" si="48"/>
        <v>0</v>
      </c>
      <c r="P83" s="541">
        <f t="shared" si="49"/>
        <v>0</v>
      </c>
      <c r="Q83" s="541">
        <f t="shared" si="50"/>
        <v>0</v>
      </c>
      <c r="R83" s="541">
        <f t="shared" si="51"/>
        <v>0</v>
      </c>
      <c r="S83" s="541">
        <f t="shared" si="52"/>
        <v>0</v>
      </c>
      <c r="T83" s="542">
        <f t="shared" si="53"/>
        <v>0</v>
      </c>
      <c r="U83" s="531"/>
      <c r="V83" s="543"/>
      <c r="W83" s="544"/>
      <c r="X83" s="544"/>
      <c r="Y83" s="544"/>
      <c r="Z83" s="544"/>
      <c r="AA83" s="544"/>
      <c r="AB83" s="544"/>
      <c r="AC83" s="544"/>
      <c r="AD83" s="544"/>
      <c r="AE83" s="657"/>
      <c r="AF83" s="543"/>
      <c r="AG83" s="544"/>
      <c r="AH83" s="544"/>
      <c r="AI83" s="544"/>
      <c r="AJ83" s="544"/>
      <c r="AK83" s="544"/>
      <c r="AL83" s="544"/>
      <c r="AM83" s="544"/>
      <c r="AN83" s="544"/>
      <c r="AO83" s="657"/>
      <c r="AP83" s="543"/>
      <c r="AQ83" s="544"/>
      <c r="AR83" s="544"/>
      <c r="AS83" s="544"/>
      <c r="AT83" s="544"/>
      <c r="AU83" s="544"/>
      <c r="AV83" s="544"/>
      <c r="AW83" s="544"/>
      <c r="AX83" s="544"/>
      <c r="AY83" s="657"/>
      <c r="AZ83" s="543"/>
      <c r="BA83" s="544"/>
      <c r="BB83" s="544"/>
      <c r="BC83" s="544"/>
      <c r="BD83" s="544"/>
      <c r="BE83" s="544"/>
      <c r="BF83" s="544"/>
      <c r="BG83" s="544"/>
      <c r="BH83" s="544"/>
      <c r="BI83" s="657"/>
      <c r="BJ83" s="543"/>
      <c r="BK83" s="544"/>
      <c r="BL83" s="544"/>
      <c r="BM83" s="544"/>
      <c r="BN83" s="544"/>
      <c r="BO83" s="544"/>
      <c r="BP83" s="544"/>
      <c r="BQ83" s="544"/>
      <c r="BR83" s="544"/>
      <c r="BS83" s="657"/>
      <c r="BT83" s="543"/>
      <c r="BU83" s="544"/>
      <c r="BV83" s="544"/>
      <c r="BW83" s="544"/>
      <c r="BX83" s="544"/>
      <c r="BY83" s="544"/>
      <c r="BZ83" s="544"/>
      <c r="CA83" s="544"/>
      <c r="CB83" s="544"/>
      <c r="CC83" s="657"/>
      <c r="CD83" s="543"/>
      <c r="CE83" s="544"/>
      <c r="CF83" s="544"/>
      <c r="CG83" s="544"/>
      <c r="CH83" s="544"/>
      <c r="CI83" s="544"/>
      <c r="CJ83" s="544"/>
      <c r="CK83" s="544"/>
      <c r="CL83" s="544"/>
      <c r="CM83" s="657"/>
      <c r="CN83" s="543"/>
      <c r="CO83" s="544"/>
      <c r="CP83" s="544"/>
      <c r="CQ83" s="544"/>
      <c r="CR83" s="544"/>
      <c r="CS83" s="544"/>
      <c r="CT83" s="544"/>
      <c r="CU83" s="544"/>
      <c r="CV83" s="544"/>
      <c r="CW83" s="657"/>
      <c r="CX83" s="543"/>
      <c r="CY83" s="544"/>
      <c r="CZ83" s="544"/>
      <c r="DA83" s="544"/>
      <c r="DB83" s="544"/>
      <c r="DC83" s="544"/>
      <c r="DD83" s="544"/>
      <c r="DE83" s="544"/>
      <c r="DF83" s="544"/>
      <c r="DG83" s="657"/>
      <c r="DH83" s="543"/>
      <c r="DI83" s="544"/>
      <c r="DJ83" s="544"/>
      <c r="DK83" s="544"/>
      <c r="DL83" s="544"/>
      <c r="DM83" s="544"/>
      <c r="DN83" s="544"/>
      <c r="DO83" s="544"/>
      <c r="DP83" s="544"/>
      <c r="DQ83" s="657"/>
      <c r="DR83" s="543"/>
      <c r="DS83" s="544"/>
      <c r="DT83" s="544"/>
      <c r="DU83" s="544"/>
      <c r="DV83" s="544"/>
      <c r="DW83" s="544"/>
      <c r="DX83" s="544"/>
      <c r="DY83" s="544"/>
      <c r="DZ83" s="544"/>
      <c r="EA83" s="657"/>
      <c r="EB83" s="543"/>
      <c r="EC83" s="544"/>
      <c r="ED83" s="544"/>
      <c r="EE83" s="544"/>
      <c r="EF83" s="544"/>
      <c r="EG83" s="544"/>
      <c r="EH83" s="544"/>
      <c r="EI83" s="544"/>
      <c r="EJ83" s="544"/>
      <c r="EK83" s="657"/>
    </row>
    <row r="84" spans="1:141" ht="72">
      <c r="A84" s="359">
        <f>Summary!A84</f>
        <v>0</v>
      </c>
      <c r="B84" s="378">
        <f>Summary!B84</f>
        <v>0</v>
      </c>
      <c r="C84" s="379" t="str">
        <f>Summary!C84</f>
        <v>4.3.5</v>
      </c>
      <c r="D84" s="380" t="str">
        <f>Summary!D84</f>
        <v>500 - Drainage and Service Ducts</v>
      </c>
      <c r="E84" s="381" t="str">
        <f>Summary!E84</f>
        <v>Ditches</v>
      </c>
      <c r="F84" s="382" t="str">
        <f>Summary!F84</f>
        <v>Clear ditches by removing all material that could impair operation (weed / vegetation growth, silt, debris/rubbish, or eroded banks where present that impede flow and impair operation)</v>
      </c>
      <c r="G84" s="375">
        <f>Summary!G84</f>
        <v>0</v>
      </c>
      <c r="H84" s="540">
        <f t="shared" si="41"/>
        <v>0</v>
      </c>
      <c r="I84" s="541">
        <f t="shared" si="42"/>
        <v>0</v>
      </c>
      <c r="J84" s="541">
        <f t="shared" si="43"/>
        <v>0</v>
      </c>
      <c r="K84" s="541">
        <f t="shared" si="44"/>
        <v>0</v>
      </c>
      <c r="L84" s="541">
        <f t="shared" si="45"/>
        <v>0</v>
      </c>
      <c r="M84" s="541">
        <f t="shared" si="46"/>
        <v>0</v>
      </c>
      <c r="N84" s="541">
        <f t="shared" si="47"/>
        <v>0</v>
      </c>
      <c r="O84" s="541">
        <f t="shared" si="48"/>
        <v>0</v>
      </c>
      <c r="P84" s="541">
        <f t="shared" si="49"/>
        <v>0</v>
      </c>
      <c r="Q84" s="541">
        <f t="shared" si="50"/>
        <v>0</v>
      </c>
      <c r="R84" s="541">
        <f t="shared" si="51"/>
        <v>0</v>
      </c>
      <c r="S84" s="541">
        <f t="shared" si="52"/>
        <v>0</v>
      </c>
      <c r="T84" s="542">
        <f t="shared" si="53"/>
        <v>0</v>
      </c>
      <c r="U84" s="531"/>
      <c r="V84" s="543"/>
      <c r="W84" s="544"/>
      <c r="X84" s="544"/>
      <c r="Y84" s="544"/>
      <c r="Z84" s="544"/>
      <c r="AA84" s="544"/>
      <c r="AB84" s="544"/>
      <c r="AC84" s="544"/>
      <c r="AD84" s="544"/>
      <c r="AE84" s="657"/>
      <c r="AF84" s="543"/>
      <c r="AG84" s="544"/>
      <c r="AH84" s="544"/>
      <c r="AI84" s="544"/>
      <c r="AJ84" s="544"/>
      <c r="AK84" s="544"/>
      <c r="AL84" s="544"/>
      <c r="AM84" s="544"/>
      <c r="AN84" s="544"/>
      <c r="AO84" s="657"/>
      <c r="AP84" s="543"/>
      <c r="AQ84" s="544"/>
      <c r="AR84" s="544"/>
      <c r="AS84" s="544"/>
      <c r="AT84" s="544"/>
      <c r="AU84" s="544"/>
      <c r="AV84" s="544"/>
      <c r="AW84" s="544"/>
      <c r="AX84" s="544"/>
      <c r="AY84" s="657"/>
      <c r="AZ84" s="543"/>
      <c r="BA84" s="544"/>
      <c r="BB84" s="544"/>
      <c r="BC84" s="544"/>
      <c r="BD84" s="544"/>
      <c r="BE84" s="544"/>
      <c r="BF84" s="544"/>
      <c r="BG84" s="544"/>
      <c r="BH84" s="544"/>
      <c r="BI84" s="657"/>
      <c r="BJ84" s="543"/>
      <c r="BK84" s="544"/>
      <c r="BL84" s="544"/>
      <c r="BM84" s="544"/>
      <c r="BN84" s="544"/>
      <c r="BO84" s="544"/>
      <c r="BP84" s="544"/>
      <c r="BQ84" s="544"/>
      <c r="BR84" s="544"/>
      <c r="BS84" s="657"/>
      <c r="BT84" s="543"/>
      <c r="BU84" s="544"/>
      <c r="BV84" s="544"/>
      <c r="BW84" s="544"/>
      <c r="BX84" s="544"/>
      <c r="BY84" s="544"/>
      <c r="BZ84" s="544"/>
      <c r="CA84" s="544"/>
      <c r="CB84" s="544"/>
      <c r="CC84" s="657"/>
      <c r="CD84" s="543"/>
      <c r="CE84" s="544"/>
      <c r="CF84" s="544"/>
      <c r="CG84" s="544"/>
      <c r="CH84" s="544"/>
      <c r="CI84" s="544"/>
      <c r="CJ84" s="544"/>
      <c r="CK84" s="544"/>
      <c r="CL84" s="544"/>
      <c r="CM84" s="657"/>
      <c r="CN84" s="543"/>
      <c r="CO84" s="544"/>
      <c r="CP84" s="544"/>
      <c r="CQ84" s="544"/>
      <c r="CR84" s="544"/>
      <c r="CS84" s="544"/>
      <c r="CT84" s="544"/>
      <c r="CU84" s="544"/>
      <c r="CV84" s="544"/>
      <c r="CW84" s="657"/>
      <c r="CX84" s="543"/>
      <c r="CY84" s="544"/>
      <c r="CZ84" s="544"/>
      <c r="DA84" s="544"/>
      <c r="DB84" s="544"/>
      <c r="DC84" s="544"/>
      <c r="DD84" s="544"/>
      <c r="DE84" s="544"/>
      <c r="DF84" s="544"/>
      <c r="DG84" s="657"/>
      <c r="DH84" s="543"/>
      <c r="DI84" s="544"/>
      <c r="DJ84" s="544"/>
      <c r="DK84" s="544"/>
      <c r="DL84" s="544"/>
      <c r="DM84" s="544"/>
      <c r="DN84" s="544"/>
      <c r="DO84" s="544"/>
      <c r="DP84" s="544"/>
      <c r="DQ84" s="657"/>
      <c r="DR84" s="543"/>
      <c r="DS84" s="544"/>
      <c r="DT84" s="544"/>
      <c r="DU84" s="544"/>
      <c r="DV84" s="544"/>
      <c r="DW84" s="544"/>
      <c r="DX84" s="544"/>
      <c r="DY84" s="544"/>
      <c r="DZ84" s="544"/>
      <c r="EA84" s="657"/>
      <c r="EB84" s="543"/>
      <c r="EC84" s="544"/>
      <c r="ED84" s="544"/>
      <c r="EE84" s="544"/>
      <c r="EF84" s="544"/>
      <c r="EG84" s="544"/>
      <c r="EH84" s="544"/>
      <c r="EI84" s="544"/>
      <c r="EJ84" s="544"/>
      <c r="EK84" s="657"/>
    </row>
    <row r="85" spans="1:141" ht="72">
      <c r="A85" s="359">
        <f>Summary!A85</f>
        <v>0</v>
      </c>
      <c r="B85" s="378">
        <f>Summary!B85</f>
        <v>0</v>
      </c>
      <c r="C85" s="379" t="str">
        <f>Summary!C85</f>
        <v>4.3.6</v>
      </c>
      <c r="D85" s="380" t="str">
        <f>Summary!D85</f>
        <v>500 - Drainage and Service Ducts</v>
      </c>
      <c r="E85" s="381" t="str">
        <f>Summary!E85</f>
        <v>Outfalls, including infiltration tanks/stilling basins and/or settlement ponds</v>
      </c>
      <c r="F85" s="382" t="str">
        <f>Summary!F85</f>
        <v>Clear outfalls by removing all material that could impair operation (Headwalls, Pipe outfall)</v>
      </c>
      <c r="G85" s="375">
        <f>Summary!G85</f>
        <v>0</v>
      </c>
      <c r="H85" s="540">
        <f t="shared" si="41"/>
        <v>0</v>
      </c>
      <c r="I85" s="541">
        <f t="shared" si="42"/>
        <v>0</v>
      </c>
      <c r="J85" s="541">
        <f t="shared" si="43"/>
        <v>0</v>
      </c>
      <c r="K85" s="541">
        <f t="shared" si="44"/>
        <v>0</v>
      </c>
      <c r="L85" s="541">
        <f t="shared" si="45"/>
        <v>0</v>
      </c>
      <c r="M85" s="541">
        <f t="shared" si="46"/>
        <v>0</v>
      </c>
      <c r="N85" s="541">
        <f t="shared" si="47"/>
        <v>0</v>
      </c>
      <c r="O85" s="541">
        <f t="shared" si="48"/>
        <v>0</v>
      </c>
      <c r="P85" s="541">
        <f t="shared" si="49"/>
        <v>0</v>
      </c>
      <c r="Q85" s="541">
        <f t="shared" si="50"/>
        <v>0</v>
      </c>
      <c r="R85" s="541">
        <f t="shared" si="51"/>
        <v>0</v>
      </c>
      <c r="S85" s="541">
        <f t="shared" si="52"/>
        <v>0</v>
      </c>
      <c r="T85" s="542">
        <f t="shared" si="53"/>
        <v>0</v>
      </c>
      <c r="U85" s="531"/>
      <c r="V85" s="543"/>
      <c r="W85" s="544"/>
      <c r="X85" s="544"/>
      <c r="Y85" s="544"/>
      <c r="Z85" s="544"/>
      <c r="AA85" s="544"/>
      <c r="AB85" s="544"/>
      <c r="AC85" s="544"/>
      <c r="AD85" s="544"/>
      <c r="AE85" s="657"/>
      <c r="AF85" s="543"/>
      <c r="AG85" s="544"/>
      <c r="AH85" s="544"/>
      <c r="AI85" s="544"/>
      <c r="AJ85" s="544"/>
      <c r="AK85" s="544"/>
      <c r="AL85" s="544"/>
      <c r="AM85" s="544"/>
      <c r="AN85" s="544"/>
      <c r="AO85" s="657"/>
      <c r="AP85" s="543"/>
      <c r="AQ85" s="544"/>
      <c r="AR85" s="544"/>
      <c r="AS85" s="544"/>
      <c r="AT85" s="544"/>
      <c r="AU85" s="544"/>
      <c r="AV85" s="544"/>
      <c r="AW85" s="544"/>
      <c r="AX85" s="544"/>
      <c r="AY85" s="657"/>
      <c r="AZ85" s="543"/>
      <c r="BA85" s="544"/>
      <c r="BB85" s="544"/>
      <c r="BC85" s="544"/>
      <c r="BD85" s="544"/>
      <c r="BE85" s="544"/>
      <c r="BF85" s="544"/>
      <c r="BG85" s="544"/>
      <c r="BH85" s="544"/>
      <c r="BI85" s="657"/>
      <c r="BJ85" s="543"/>
      <c r="BK85" s="544"/>
      <c r="BL85" s="544"/>
      <c r="BM85" s="544"/>
      <c r="BN85" s="544"/>
      <c r="BO85" s="544"/>
      <c r="BP85" s="544"/>
      <c r="BQ85" s="544"/>
      <c r="BR85" s="544"/>
      <c r="BS85" s="657"/>
      <c r="BT85" s="543"/>
      <c r="BU85" s="544"/>
      <c r="BV85" s="544"/>
      <c r="BW85" s="544"/>
      <c r="BX85" s="544"/>
      <c r="BY85" s="544"/>
      <c r="BZ85" s="544"/>
      <c r="CA85" s="544"/>
      <c r="CB85" s="544"/>
      <c r="CC85" s="657"/>
      <c r="CD85" s="543"/>
      <c r="CE85" s="544"/>
      <c r="CF85" s="544"/>
      <c r="CG85" s="544"/>
      <c r="CH85" s="544"/>
      <c r="CI85" s="544"/>
      <c r="CJ85" s="544"/>
      <c r="CK85" s="544"/>
      <c r="CL85" s="544"/>
      <c r="CM85" s="657"/>
      <c r="CN85" s="543"/>
      <c r="CO85" s="544"/>
      <c r="CP85" s="544"/>
      <c r="CQ85" s="544"/>
      <c r="CR85" s="544"/>
      <c r="CS85" s="544"/>
      <c r="CT85" s="544"/>
      <c r="CU85" s="544"/>
      <c r="CV85" s="544"/>
      <c r="CW85" s="657"/>
      <c r="CX85" s="543"/>
      <c r="CY85" s="544"/>
      <c r="CZ85" s="544"/>
      <c r="DA85" s="544"/>
      <c r="DB85" s="544"/>
      <c r="DC85" s="544"/>
      <c r="DD85" s="544"/>
      <c r="DE85" s="544"/>
      <c r="DF85" s="544"/>
      <c r="DG85" s="657"/>
      <c r="DH85" s="543"/>
      <c r="DI85" s="544"/>
      <c r="DJ85" s="544"/>
      <c r="DK85" s="544"/>
      <c r="DL85" s="544"/>
      <c r="DM85" s="544"/>
      <c r="DN85" s="544"/>
      <c r="DO85" s="544"/>
      <c r="DP85" s="544"/>
      <c r="DQ85" s="657"/>
      <c r="DR85" s="543"/>
      <c r="DS85" s="544"/>
      <c r="DT85" s="544"/>
      <c r="DU85" s="544"/>
      <c r="DV85" s="544"/>
      <c r="DW85" s="544"/>
      <c r="DX85" s="544"/>
      <c r="DY85" s="544"/>
      <c r="DZ85" s="544"/>
      <c r="EA85" s="657"/>
      <c r="EB85" s="543"/>
      <c r="EC85" s="544"/>
      <c r="ED85" s="544"/>
      <c r="EE85" s="544"/>
      <c r="EF85" s="544"/>
      <c r="EG85" s="544"/>
      <c r="EH85" s="544"/>
      <c r="EI85" s="544"/>
      <c r="EJ85" s="544"/>
      <c r="EK85" s="657"/>
    </row>
    <row r="86" spans="1:141" s="139" customFormat="1" ht="36">
      <c r="A86" s="359">
        <f>Summary!A86</f>
        <v>0</v>
      </c>
      <c r="B86" s="378">
        <f>Summary!B86</f>
        <v>0</v>
      </c>
      <c r="C86" s="379" t="str">
        <f>Summary!C86</f>
        <v>4.3.7</v>
      </c>
      <c r="D86" s="380" t="str">
        <f>Summary!D86</f>
        <v>500 - Drainage and Service Ducts</v>
      </c>
      <c r="E86" s="381" t="str">
        <f>Summary!E86</f>
        <v>Interceptors</v>
      </c>
      <c r="F86" s="382" t="str">
        <f>Summary!F86</f>
        <v>Clear weed / vegetation growth, around frames, clear, empty trapped material from Interceptors</v>
      </c>
      <c r="G86" s="375">
        <f>Summary!G86</f>
        <v>0</v>
      </c>
      <c r="H86" s="540">
        <f t="shared" si="41"/>
        <v>0</v>
      </c>
      <c r="I86" s="541">
        <f t="shared" si="42"/>
        <v>0</v>
      </c>
      <c r="J86" s="541">
        <f t="shared" si="43"/>
        <v>0</v>
      </c>
      <c r="K86" s="541">
        <f t="shared" si="44"/>
        <v>0</v>
      </c>
      <c r="L86" s="541">
        <f t="shared" si="45"/>
        <v>0</v>
      </c>
      <c r="M86" s="541">
        <f t="shared" si="46"/>
        <v>0</v>
      </c>
      <c r="N86" s="541">
        <f t="shared" si="47"/>
        <v>0</v>
      </c>
      <c r="O86" s="541">
        <f t="shared" si="48"/>
        <v>0</v>
      </c>
      <c r="P86" s="541">
        <f t="shared" si="49"/>
        <v>0</v>
      </c>
      <c r="Q86" s="541">
        <f t="shared" si="50"/>
        <v>0</v>
      </c>
      <c r="R86" s="541">
        <f t="shared" si="51"/>
        <v>0</v>
      </c>
      <c r="S86" s="541">
        <f t="shared" si="52"/>
        <v>0</v>
      </c>
      <c r="T86" s="542">
        <f t="shared" si="53"/>
        <v>0</v>
      </c>
      <c r="U86" s="531"/>
      <c r="V86" s="543"/>
      <c r="W86" s="544"/>
      <c r="X86" s="544"/>
      <c r="Y86" s="544"/>
      <c r="Z86" s="544"/>
      <c r="AA86" s="544"/>
      <c r="AB86" s="544"/>
      <c r="AC86" s="544"/>
      <c r="AD86" s="544"/>
      <c r="AE86" s="657"/>
      <c r="AF86" s="543"/>
      <c r="AG86" s="544"/>
      <c r="AH86" s="544"/>
      <c r="AI86" s="544"/>
      <c r="AJ86" s="544"/>
      <c r="AK86" s="544"/>
      <c r="AL86" s="544"/>
      <c r="AM86" s="544"/>
      <c r="AN86" s="544"/>
      <c r="AO86" s="657"/>
      <c r="AP86" s="543"/>
      <c r="AQ86" s="544"/>
      <c r="AR86" s="544"/>
      <c r="AS86" s="544"/>
      <c r="AT86" s="544"/>
      <c r="AU86" s="544"/>
      <c r="AV86" s="544"/>
      <c r="AW86" s="544"/>
      <c r="AX86" s="544"/>
      <c r="AY86" s="657"/>
      <c r="AZ86" s="543"/>
      <c r="BA86" s="544"/>
      <c r="BB86" s="544"/>
      <c r="BC86" s="544"/>
      <c r="BD86" s="544"/>
      <c r="BE86" s="544"/>
      <c r="BF86" s="544"/>
      <c r="BG86" s="544"/>
      <c r="BH86" s="544"/>
      <c r="BI86" s="657"/>
      <c r="BJ86" s="543"/>
      <c r="BK86" s="544"/>
      <c r="BL86" s="544"/>
      <c r="BM86" s="544"/>
      <c r="BN86" s="544"/>
      <c r="BO86" s="544"/>
      <c r="BP86" s="544"/>
      <c r="BQ86" s="544"/>
      <c r="BR86" s="544"/>
      <c r="BS86" s="657"/>
      <c r="BT86" s="543"/>
      <c r="BU86" s="544"/>
      <c r="BV86" s="544"/>
      <c r="BW86" s="544"/>
      <c r="BX86" s="544"/>
      <c r="BY86" s="544"/>
      <c r="BZ86" s="544"/>
      <c r="CA86" s="544"/>
      <c r="CB86" s="544"/>
      <c r="CC86" s="657"/>
      <c r="CD86" s="543"/>
      <c r="CE86" s="544"/>
      <c r="CF86" s="544"/>
      <c r="CG86" s="544"/>
      <c r="CH86" s="544"/>
      <c r="CI86" s="544"/>
      <c r="CJ86" s="544"/>
      <c r="CK86" s="544"/>
      <c r="CL86" s="544"/>
      <c r="CM86" s="657"/>
      <c r="CN86" s="543"/>
      <c r="CO86" s="544"/>
      <c r="CP86" s="544"/>
      <c r="CQ86" s="544"/>
      <c r="CR86" s="544"/>
      <c r="CS86" s="544"/>
      <c r="CT86" s="544"/>
      <c r="CU86" s="544"/>
      <c r="CV86" s="544"/>
      <c r="CW86" s="657"/>
      <c r="CX86" s="543"/>
      <c r="CY86" s="544"/>
      <c r="CZ86" s="544"/>
      <c r="DA86" s="544"/>
      <c r="DB86" s="544"/>
      <c r="DC86" s="544"/>
      <c r="DD86" s="544"/>
      <c r="DE86" s="544"/>
      <c r="DF86" s="544"/>
      <c r="DG86" s="657"/>
      <c r="DH86" s="543"/>
      <c r="DI86" s="544"/>
      <c r="DJ86" s="544"/>
      <c r="DK86" s="544"/>
      <c r="DL86" s="544"/>
      <c r="DM86" s="544"/>
      <c r="DN86" s="544"/>
      <c r="DO86" s="544"/>
      <c r="DP86" s="544"/>
      <c r="DQ86" s="657"/>
      <c r="DR86" s="543"/>
      <c r="DS86" s="544"/>
      <c r="DT86" s="544"/>
      <c r="DU86" s="544"/>
      <c r="DV86" s="544"/>
      <c r="DW86" s="544"/>
      <c r="DX86" s="544"/>
      <c r="DY86" s="544"/>
      <c r="DZ86" s="544"/>
      <c r="EA86" s="657"/>
      <c r="EB86" s="543"/>
      <c r="EC86" s="544"/>
      <c r="ED86" s="544"/>
      <c r="EE86" s="544"/>
      <c r="EF86" s="544"/>
      <c r="EG86" s="544"/>
      <c r="EH86" s="544"/>
      <c r="EI86" s="544"/>
      <c r="EJ86" s="544"/>
      <c r="EK86" s="657"/>
    </row>
    <row r="87" spans="1:141" ht="54">
      <c r="A87" s="359">
        <f>Summary!A87</f>
        <v>0</v>
      </c>
      <c r="B87" s="378">
        <f>Summary!B87</f>
        <v>0</v>
      </c>
      <c r="C87" s="379" t="str">
        <f>Summary!C87</f>
        <v>4.3.8</v>
      </c>
      <c r="D87" s="380" t="str">
        <f>Summary!D87</f>
        <v>500 - Drainage and Service Ducts</v>
      </c>
      <c r="E87" s="381" t="str">
        <f>Summary!E87</f>
        <v>Manholes</v>
      </c>
      <c r="F87" s="382" t="str">
        <f>Summary!F87</f>
        <v>Clear manholes by removing all material that could impair operation (overgrown vegetation / weed, silt, debris / rubbish)</v>
      </c>
      <c r="G87" s="375">
        <f>Summary!G87</f>
        <v>0</v>
      </c>
      <c r="H87" s="540">
        <f t="shared" si="41"/>
        <v>0</v>
      </c>
      <c r="I87" s="541">
        <f t="shared" si="42"/>
        <v>0</v>
      </c>
      <c r="J87" s="541">
        <f t="shared" si="43"/>
        <v>0</v>
      </c>
      <c r="K87" s="541">
        <f t="shared" si="44"/>
        <v>0</v>
      </c>
      <c r="L87" s="541">
        <f t="shared" si="45"/>
        <v>0</v>
      </c>
      <c r="M87" s="541">
        <f t="shared" si="46"/>
        <v>0</v>
      </c>
      <c r="N87" s="541">
        <f t="shared" si="47"/>
        <v>0</v>
      </c>
      <c r="O87" s="541">
        <f t="shared" si="48"/>
        <v>0</v>
      </c>
      <c r="P87" s="541">
        <f t="shared" si="49"/>
        <v>0</v>
      </c>
      <c r="Q87" s="541">
        <f t="shared" si="50"/>
        <v>0</v>
      </c>
      <c r="R87" s="541">
        <f t="shared" si="51"/>
        <v>0</v>
      </c>
      <c r="S87" s="541">
        <f t="shared" si="52"/>
        <v>0</v>
      </c>
      <c r="T87" s="542">
        <f t="shared" si="53"/>
        <v>0</v>
      </c>
      <c r="U87" s="531"/>
      <c r="V87" s="543"/>
      <c r="W87" s="544"/>
      <c r="X87" s="544"/>
      <c r="Y87" s="544"/>
      <c r="Z87" s="544"/>
      <c r="AA87" s="544"/>
      <c r="AB87" s="544"/>
      <c r="AC87" s="544"/>
      <c r="AD87" s="544"/>
      <c r="AE87" s="657"/>
      <c r="AF87" s="543"/>
      <c r="AG87" s="544"/>
      <c r="AH87" s="544"/>
      <c r="AI87" s="544"/>
      <c r="AJ87" s="544"/>
      <c r="AK87" s="544"/>
      <c r="AL87" s="544"/>
      <c r="AM87" s="544"/>
      <c r="AN87" s="544"/>
      <c r="AO87" s="657"/>
      <c r="AP87" s="543"/>
      <c r="AQ87" s="544"/>
      <c r="AR87" s="544"/>
      <c r="AS87" s="544"/>
      <c r="AT87" s="544"/>
      <c r="AU87" s="544"/>
      <c r="AV87" s="544"/>
      <c r="AW87" s="544"/>
      <c r="AX87" s="544"/>
      <c r="AY87" s="657"/>
      <c r="AZ87" s="543"/>
      <c r="BA87" s="544"/>
      <c r="BB87" s="544"/>
      <c r="BC87" s="544"/>
      <c r="BD87" s="544"/>
      <c r="BE87" s="544"/>
      <c r="BF87" s="544"/>
      <c r="BG87" s="544"/>
      <c r="BH87" s="544"/>
      <c r="BI87" s="657"/>
      <c r="BJ87" s="543"/>
      <c r="BK87" s="544"/>
      <c r="BL87" s="544"/>
      <c r="BM87" s="544"/>
      <c r="BN87" s="544"/>
      <c r="BO87" s="544"/>
      <c r="BP87" s="544"/>
      <c r="BQ87" s="544"/>
      <c r="BR87" s="544"/>
      <c r="BS87" s="657"/>
      <c r="BT87" s="543"/>
      <c r="BU87" s="544"/>
      <c r="BV87" s="544"/>
      <c r="BW87" s="544"/>
      <c r="BX87" s="544"/>
      <c r="BY87" s="544"/>
      <c r="BZ87" s="544"/>
      <c r="CA87" s="544"/>
      <c r="CB87" s="544"/>
      <c r="CC87" s="657"/>
      <c r="CD87" s="543"/>
      <c r="CE87" s="544"/>
      <c r="CF87" s="544"/>
      <c r="CG87" s="544"/>
      <c r="CH87" s="544"/>
      <c r="CI87" s="544"/>
      <c r="CJ87" s="544"/>
      <c r="CK87" s="544"/>
      <c r="CL87" s="544"/>
      <c r="CM87" s="657"/>
      <c r="CN87" s="543"/>
      <c r="CO87" s="544"/>
      <c r="CP87" s="544"/>
      <c r="CQ87" s="544"/>
      <c r="CR87" s="544"/>
      <c r="CS87" s="544"/>
      <c r="CT87" s="544"/>
      <c r="CU87" s="544"/>
      <c r="CV87" s="544"/>
      <c r="CW87" s="657"/>
      <c r="CX87" s="543"/>
      <c r="CY87" s="544"/>
      <c r="CZ87" s="544"/>
      <c r="DA87" s="544"/>
      <c r="DB87" s="544"/>
      <c r="DC87" s="544"/>
      <c r="DD87" s="544"/>
      <c r="DE87" s="544"/>
      <c r="DF87" s="544"/>
      <c r="DG87" s="657"/>
      <c r="DH87" s="543"/>
      <c r="DI87" s="544"/>
      <c r="DJ87" s="544"/>
      <c r="DK87" s="544"/>
      <c r="DL87" s="544"/>
      <c r="DM87" s="544"/>
      <c r="DN87" s="544"/>
      <c r="DO87" s="544"/>
      <c r="DP87" s="544"/>
      <c r="DQ87" s="657"/>
      <c r="DR87" s="543"/>
      <c r="DS87" s="544"/>
      <c r="DT87" s="544"/>
      <c r="DU87" s="544"/>
      <c r="DV87" s="544"/>
      <c r="DW87" s="544"/>
      <c r="DX87" s="544"/>
      <c r="DY87" s="544"/>
      <c r="DZ87" s="544"/>
      <c r="EA87" s="657"/>
      <c r="EB87" s="543"/>
      <c r="EC87" s="544"/>
      <c r="ED87" s="544"/>
      <c r="EE87" s="544"/>
      <c r="EF87" s="544"/>
      <c r="EG87" s="544"/>
      <c r="EH87" s="544"/>
      <c r="EI87" s="544"/>
      <c r="EJ87" s="544"/>
      <c r="EK87" s="657"/>
    </row>
    <row r="88" spans="1:141" ht="72">
      <c r="A88" s="359">
        <f>Summary!A88</f>
        <v>0</v>
      </c>
      <c r="B88" s="378">
        <f>Summary!B88</f>
        <v>0</v>
      </c>
      <c r="C88" s="379" t="str">
        <f>Summary!C88</f>
        <v>4.3.9</v>
      </c>
      <c r="D88" s="380" t="str">
        <f>Summary!D88</f>
        <v>500 - Drainage and Service Ducts</v>
      </c>
      <c r="E88" s="381" t="str">
        <f>Summary!E88</f>
        <v>Culverts</v>
      </c>
      <c r="F88" s="382" t="str">
        <f>Summary!F88</f>
        <v>De-silt and remove all material that could impair operation (silt, weed / vegetation growth, debris / rubbish, eroded bank material restricting the free flow of water through the culvert)</v>
      </c>
      <c r="G88" s="375">
        <f>Summary!G88</f>
        <v>0</v>
      </c>
      <c r="H88" s="540">
        <f t="shared" si="41"/>
        <v>0</v>
      </c>
      <c r="I88" s="541">
        <f t="shared" si="42"/>
        <v>0</v>
      </c>
      <c r="J88" s="541">
        <f t="shared" si="43"/>
        <v>0</v>
      </c>
      <c r="K88" s="541">
        <f t="shared" si="44"/>
        <v>0</v>
      </c>
      <c r="L88" s="541">
        <f t="shared" si="45"/>
        <v>0</v>
      </c>
      <c r="M88" s="541">
        <f t="shared" si="46"/>
        <v>0</v>
      </c>
      <c r="N88" s="541">
        <f t="shared" si="47"/>
        <v>0</v>
      </c>
      <c r="O88" s="541">
        <f t="shared" si="48"/>
        <v>0</v>
      </c>
      <c r="P88" s="541">
        <f t="shared" si="49"/>
        <v>0</v>
      </c>
      <c r="Q88" s="541">
        <f t="shared" si="50"/>
        <v>0</v>
      </c>
      <c r="R88" s="541">
        <f t="shared" si="51"/>
        <v>0</v>
      </c>
      <c r="S88" s="541">
        <f t="shared" si="52"/>
        <v>0</v>
      </c>
      <c r="T88" s="542">
        <f t="shared" si="53"/>
        <v>0</v>
      </c>
      <c r="U88" s="531"/>
      <c r="V88" s="543"/>
      <c r="W88" s="544"/>
      <c r="X88" s="544"/>
      <c r="Y88" s="544"/>
      <c r="Z88" s="544"/>
      <c r="AA88" s="544"/>
      <c r="AB88" s="544"/>
      <c r="AC88" s="544"/>
      <c r="AD88" s="544"/>
      <c r="AE88" s="657"/>
      <c r="AF88" s="543"/>
      <c r="AG88" s="544"/>
      <c r="AH88" s="544"/>
      <c r="AI88" s="544"/>
      <c r="AJ88" s="544"/>
      <c r="AK88" s="544"/>
      <c r="AL88" s="544"/>
      <c r="AM88" s="544"/>
      <c r="AN88" s="544"/>
      <c r="AO88" s="657"/>
      <c r="AP88" s="543"/>
      <c r="AQ88" s="544"/>
      <c r="AR88" s="544"/>
      <c r="AS88" s="544"/>
      <c r="AT88" s="544"/>
      <c r="AU88" s="544"/>
      <c r="AV88" s="544"/>
      <c r="AW88" s="544"/>
      <c r="AX88" s="544"/>
      <c r="AY88" s="657"/>
      <c r="AZ88" s="543"/>
      <c r="BA88" s="544"/>
      <c r="BB88" s="544"/>
      <c r="BC88" s="544"/>
      <c r="BD88" s="544"/>
      <c r="BE88" s="544"/>
      <c r="BF88" s="544"/>
      <c r="BG88" s="544"/>
      <c r="BH88" s="544"/>
      <c r="BI88" s="657"/>
      <c r="BJ88" s="543"/>
      <c r="BK88" s="544"/>
      <c r="BL88" s="544"/>
      <c r="BM88" s="544"/>
      <c r="BN88" s="544"/>
      <c r="BO88" s="544"/>
      <c r="BP88" s="544"/>
      <c r="BQ88" s="544"/>
      <c r="BR88" s="544"/>
      <c r="BS88" s="657"/>
      <c r="BT88" s="543"/>
      <c r="BU88" s="544"/>
      <c r="BV88" s="544"/>
      <c r="BW88" s="544"/>
      <c r="BX88" s="544"/>
      <c r="BY88" s="544"/>
      <c r="BZ88" s="544"/>
      <c r="CA88" s="544"/>
      <c r="CB88" s="544"/>
      <c r="CC88" s="657"/>
      <c r="CD88" s="543"/>
      <c r="CE88" s="544"/>
      <c r="CF88" s="544"/>
      <c r="CG88" s="544"/>
      <c r="CH88" s="544"/>
      <c r="CI88" s="544"/>
      <c r="CJ88" s="544"/>
      <c r="CK88" s="544"/>
      <c r="CL88" s="544"/>
      <c r="CM88" s="657"/>
      <c r="CN88" s="543"/>
      <c r="CO88" s="544"/>
      <c r="CP88" s="544"/>
      <c r="CQ88" s="544"/>
      <c r="CR88" s="544"/>
      <c r="CS88" s="544"/>
      <c r="CT88" s="544"/>
      <c r="CU88" s="544"/>
      <c r="CV88" s="544"/>
      <c r="CW88" s="657"/>
      <c r="CX88" s="543"/>
      <c r="CY88" s="544"/>
      <c r="CZ88" s="544"/>
      <c r="DA88" s="544"/>
      <c r="DB88" s="544"/>
      <c r="DC88" s="544"/>
      <c r="DD88" s="544"/>
      <c r="DE88" s="544"/>
      <c r="DF88" s="544"/>
      <c r="DG88" s="657"/>
      <c r="DH88" s="543"/>
      <c r="DI88" s="544"/>
      <c r="DJ88" s="544"/>
      <c r="DK88" s="544"/>
      <c r="DL88" s="544"/>
      <c r="DM88" s="544"/>
      <c r="DN88" s="544"/>
      <c r="DO88" s="544"/>
      <c r="DP88" s="544"/>
      <c r="DQ88" s="657"/>
      <c r="DR88" s="543"/>
      <c r="DS88" s="544"/>
      <c r="DT88" s="544"/>
      <c r="DU88" s="544"/>
      <c r="DV88" s="544"/>
      <c r="DW88" s="544"/>
      <c r="DX88" s="544"/>
      <c r="DY88" s="544"/>
      <c r="DZ88" s="544"/>
      <c r="EA88" s="657"/>
      <c r="EB88" s="543"/>
      <c r="EC88" s="544"/>
      <c r="ED88" s="544"/>
      <c r="EE88" s="544"/>
      <c r="EF88" s="544"/>
      <c r="EG88" s="544"/>
      <c r="EH88" s="544"/>
      <c r="EI88" s="544"/>
      <c r="EJ88" s="544"/>
      <c r="EK88" s="657"/>
    </row>
    <row r="89" spans="1:141" s="139" customFormat="1" ht="20.25">
      <c r="A89" s="802">
        <f>Summary!A89</f>
        <v>0</v>
      </c>
      <c r="B89" s="815">
        <f>Summary!B89</f>
        <v>0</v>
      </c>
      <c r="C89" s="813" t="str">
        <f>Summary!C89</f>
        <v>4.3.10</v>
      </c>
      <c r="D89" s="816" t="str">
        <f>Summary!D89</f>
        <v>NOT USED</v>
      </c>
      <c r="E89" s="796">
        <f>Summary!E89</f>
        <v>0</v>
      </c>
      <c r="F89" s="796">
        <f>Summary!F89</f>
        <v>0</v>
      </c>
      <c r="G89" s="787">
        <f>Summary!G89</f>
        <v>0</v>
      </c>
      <c r="H89" s="299"/>
      <c r="I89" s="300"/>
      <c r="J89" s="300"/>
      <c r="K89" s="300"/>
      <c r="L89" s="300"/>
      <c r="M89" s="300"/>
      <c r="N89" s="300"/>
      <c r="O89" s="300"/>
      <c r="P89" s="300"/>
      <c r="Q89" s="300"/>
      <c r="R89" s="300"/>
      <c r="S89" s="300"/>
      <c r="T89" s="797"/>
      <c r="U89" s="531"/>
      <c r="V89" s="299"/>
      <c r="W89" s="300"/>
      <c r="X89" s="300"/>
      <c r="Y89" s="300"/>
      <c r="Z89" s="300"/>
      <c r="AA89" s="300"/>
      <c r="AB89" s="300"/>
      <c r="AC89" s="300"/>
      <c r="AD89" s="300"/>
      <c r="AE89" s="817"/>
      <c r="AF89" s="299"/>
      <c r="AG89" s="300"/>
      <c r="AH89" s="300"/>
      <c r="AI89" s="300"/>
      <c r="AJ89" s="300"/>
      <c r="AK89" s="300"/>
      <c r="AL89" s="300"/>
      <c r="AM89" s="300"/>
      <c r="AN89" s="300"/>
      <c r="AO89" s="817"/>
      <c r="AP89" s="299"/>
      <c r="AQ89" s="300"/>
      <c r="AR89" s="300"/>
      <c r="AS89" s="300"/>
      <c r="AT89" s="300"/>
      <c r="AU89" s="300"/>
      <c r="AV89" s="300"/>
      <c r="AW89" s="300"/>
      <c r="AX89" s="300"/>
      <c r="AY89" s="817"/>
      <c r="AZ89" s="299"/>
      <c r="BA89" s="300"/>
      <c r="BB89" s="300"/>
      <c r="BC89" s="300"/>
      <c r="BD89" s="300"/>
      <c r="BE89" s="300"/>
      <c r="BF89" s="300"/>
      <c r="BG89" s="300"/>
      <c r="BH89" s="300"/>
      <c r="BI89" s="817"/>
      <c r="BJ89" s="299"/>
      <c r="BK89" s="300"/>
      <c r="BL89" s="300"/>
      <c r="BM89" s="300"/>
      <c r="BN89" s="300"/>
      <c r="BO89" s="300"/>
      <c r="BP89" s="300"/>
      <c r="BQ89" s="300"/>
      <c r="BR89" s="300"/>
      <c r="BS89" s="817"/>
      <c r="BT89" s="299"/>
      <c r="BU89" s="300"/>
      <c r="BV89" s="300"/>
      <c r="BW89" s="300"/>
      <c r="BX89" s="300"/>
      <c r="BY89" s="300"/>
      <c r="BZ89" s="300"/>
      <c r="CA89" s="300"/>
      <c r="CB89" s="300"/>
      <c r="CC89" s="817"/>
      <c r="CD89" s="299"/>
      <c r="CE89" s="300"/>
      <c r="CF89" s="300"/>
      <c r="CG89" s="300"/>
      <c r="CH89" s="300"/>
      <c r="CI89" s="300"/>
      <c r="CJ89" s="300"/>
      <c r="CK89" s="300"/>
      <c r="CL89" s="300"/>
      <c r="CM89" s="817"/>
      <c r="CN89" s="299"/>
      <c r="CO89" s="300"/>
      <c r="CP89" s="300"/>
      <c r="CQ89" s="300"/>
      <c r="CR89" s="300"/>
      <c r="CS89" s="300"/>
      <c r="CT89" s="300"/>
      <c r="CU89" s="300"/>
      <c r="CV89" s="300"/>
      <c r="CW89" s="817"/>
      <c r="CX89" s="299"/>
      <c r="CY89" s="300"/>
      <c r="CZ89" s="300"/>
      <c r="DA89" s="300"/>
      <c r="DB89" s="300"/>
      <c r="DC89" s="300"/>
      <c r="DD89" s="300"/>
      <c r="DE89" s="300"/>
      <c r="DF89" s="300"/>
      <c r="DG89" s="817"/>
      <c r="DH89" s="299"/>
      <c r="DI89" s="300"/>
      <c r="DJ89" s="300"/>
      <c r="DK89" s="300"/>
      <c r="DL89" s="300"/>
      <c r="DM89" s="300"/>
      <c r="DN89" s="300"/>
      <c r="DO89" s="300"/>
      <c r="DP89" s="300"/>
      <c r="DQ89" s="817"/>
      <c r="DR89" s="299"/>
      <c r="DS89" s="300"/>
      <c r="DT89" s="300"/>
      <c r="DU89" s="300"/>
      <c r="DV89" s="300"/>
      <c r="DW89" s="300"/>
      <c r="DX89" s="300"/>
      <c r="DY89" s="300"/>
      <c r="DZ89" s="300"/>
      <c r="EA89" s="817"/>
      <c r="EB89" s="299"/>
      <c r="EC89" s="300"/>
      <c r="ED89" s="300"/>
      <c r="EE89" s="300"/>
      <c r="EF89" s="300"/>
      <c r="EG89" s="300"/>
      <c r="EH89" s="300"/>
      <c r="EI89" s="300"/>
      <c r="EJ89" s="300"/>
      <c r="EK89" s="817"/>
    </row>
    <row r="90" spans="1:141" s="139" customFormat="1" ht="36">
      <c r="A90" s="802">
        <f>Summary!A90</f>
        <v>0</v>
      </c>
      <c r="B90" s="815">
        <f>Summary!B90</f>
        <v>0</v>
      </c>
      <c r="C90" s="813" t="str">
        <f>Summary!C90</f>
        <v>4.3.11</v>
      </c>
      <c r="D90" s="816" t="str">
        <f>Summary!D90</f>
        <v>500 - Drainage and Service Ducts</v>
      </c>
      <c r="E90" s="796" t="str">
        <f>Summary!E90</f>
        <v>Filter drains</v>
      </c>
      <c r="F90" s="796">
        <f>Summary!F90</f>
        <v>0</v>
      </c>
      <c r="G90" s="787">
        <f>Summary!G90</f>
        <v>0</v>
      </c>
      <c r="H90" s="299"/>
      <c r="I90" s="300"/>
      <c r="J90" s="300"/>
      <c r="K90" s="300"/>
      <c r="L90" s="300"/>
      <c r="M90" s="300"/>
      <c r="N90" s="300"/>
      <c r="O90" s="300"/>
      <c r="P90" s="300"/>
      <c r="Q90" s="300"/>
      <c r="R90" s="300"/>
      <c r="S90" s="300"/>
      <c r="T90" s="797"/>
      <c r="U90" s="531"/>
      <c r="V90" s="299"/>
      <c r="W90" s="300"/>
      <c r="X90" s="300"/>
      <c r="Y90" s="300"/>
      <c r="Z90" s="300"/>
      <c r="AA90" s="300"/>
      <c r="AB90" s="300"/>
      <c r="AC90" s="300"/>
      <c r="AD90" s="300"/>
      <c r="AE90" s="817"/>
      <c r="AF90" s="299"/>
      <c r="AG90" s="300"/>
      <c r="AH90" s="300"/>
      <c r="AI90" s="300"/>
      <c r="AJ90" s="300"/>
      <c r="AK90" s="300"/>
      <c r="AL90" s="300"/>
      <c r="AM90" s="300"/>
      <c r="AN90" s="300"/>
      <c r="AO90" s="817"/>
      <c r="AP90" s="299"/>
      <c r="AQ90" s="300"/>
      <c r="AR90" s="300"/>
      <c r="AS90" s="300"/>
      <c r="AT90" s="300"/>
      <c r="AU90" s="300"/>
      <c r="AV90" s="300"/>
      <c r="AW90" s="300"/>
      <c r="AX90" s="300"/>
      <c r="AY90" s="817"/>
      <c r="AZ90" s="299"/>
      <c r="BA90" s="300"/>
      <c r="BB90" s="300"/>
      <c r="BC90" s="300"/>
      <c r="BD90" s="300"/>
      <c r="BE90" s="300"/>
      <c r="BF90" s="300"/>
      <c r="BG90" s="300"/>
      <c r="BH90" s="300"/>
      <c r="BI90" s="817"/>
      <c r="BJ90" s="299"/>
      <c r="BK90" s="300"/>
      <c r="BL90" s="300"/>
      <c r="BM90" s="300"/>
      <c r="BN90" s="300"/>
      <c r="BO90" s="300"/>
      <c r="BP90" s="300"/>
      <c r="BQ90" s="300"/>
      <c r="BR90" s="300"/>
      <c r="BS90" s="817"/>
      <c r="BT90" s="299"/>
      <c r="BU90" s="300"/>
      <c r="BV90" s="300"/>
      <c r="BW90" s="300"/>
      <c r="BX90" s="300"/>
      <c r="BY90" s="300"/>
      <c r="BZ90" s="300"/>
      <c r="CA90" s="300"/>
      <c r="CB90" s="300"/>
      <c r="CC90" s="817"/>
      <c r="CD90" s="299"/>
      <c r="CE90" s="300"/>
      <c r="CF90" s="300"/>
      <c r="CG90" s="300"/>
      <c r="CH90" s="300"/>
      <c r="CI90" s="300"/>
      <c r="CJ90" s="300"/>
      <c r="CK90" s="300"/>
      <c r="CL90" s="300"/>
      <c r="CM90" s="817"/>
      <c r="CN90" s="299"/>
      <c r="CO90" s="300"/>
      <c r="CP90" s="300"/>
      <c r="CQ90" s="300"/>
      <c r="CR90" s="300"/>
      <c r="CS90" s="300"/>
      <c r="CT90" s="300"/>
      <c r="CU90" s="300"/>
      <c r="CV90" s="300"/>
      <c r="CW90" s="817"/>
      <c r="CX90" s="299"/>
      <c r="CY90" s="300"/>
      <c r="CZ90" s="300"/>
      <c r="DA90" s="300"/>
      <c r="DB90" s="300"/>
      <c r="DC90" s="300"/>
      <c r="DD90" s="300"/>
      <c r="DE90" s="300"/>
      <c r="DF90" s="300"/>
      <c r="DG90" s="817"/>
      <c r="DH90" s="299"/>
      <c r="DI90" s="300"/>
      <c r="DJ90" s="300"/>
      <c r="DK90" s="300"/>
      <c r="DL90" s="300"/>
      <c r="DM90" s="300"/>
      <c r="DN90" s="300"/>
      <c r="DO90" s="300"/>
      <c r="DP90" s="300"/>
      <c r="DQ90" s="817"/>
      <c r="DR90" s="299"/>
      <c r="DS90" s="300"/>
      <c r="DT90" s="300"/>
      <c r="DU90" s="300"/>
      <c r="DV90" s="300"/>
      <c r="DW90" s="300"/>
      <c r="DX90" s="300"/>
      <c r="DY90" s="300"/>
      <c r="DZ90" s="300"/>
      <c r="EA90" s="817"/>
      <c r="EB90" s="299"/>
      <c r="EC90" s="300"/>
      <c r="ED90" s="300"/>
      <c r="EE90" s="300"/>
      <c r="EF90" s="300"/>
      <c r="EG90" s="300"/>
      <c r="EH90" s="300"/>
      <c r="EI90" s="300"/>
      <c r="EJ90" s="300"/>
      <c r="EK90" s="817"/>
    </row>
    <row r="91" spans="1:141" ht="90">
      <c r="A91" s="359">
        <f>Summary!A91</f>
        <v>0</v>
      </c>
      <c r="B91" s="378">
        <f>Summary!B91</f>
        <v>0</v>
      </c>
      <c r="C91" s="379" t="str">
        <f>Summary!C91</f>
        <v>4.3.11.1</v>
      </c>
      <c r="D91" s="380">
        <f>Summary!D91</f>
        <v>0</v>
      </c>
      <c r="E91" s="381">
        <f>Summary!E91</f>
        <v>0</v>
      </c>
      <c r="F91" s="382" t="str">
        <f>Summary!F91</f>
        <v xml:space="preserve">Edge scrape, clear weed / vegetation growth, cut back to remove build up of material from edge of carriage way through to filter material (Filter Drain and Combined carrier and Filter drain) that could impair operation </v>
      </c>
      <c r="G91" s="375">
        <f>Summary!G91</f>
        <v>0</v>
      </c>
      <c r="H91" s="540">
        <f t="shared" si="41"/>
        <v>0</v>
      </c>
      <c r="I91" s="541">
        <f t="shared" si="42"/>
        <v>0</v>
      </c>
      <c r="J91" s="541">
        <f t="shared" si="43"/>
        <v>0</v>
      </c>
      <c r="K91" s="541">
        <f t="shared" si="44"/>
        <v>0</v>
      </c>
      <c r="L91" s="541">
        <f t="shared" si="45"/>
        <v>0</v>
      </c>
      <c r="M91" s="541">
        <f t="shared" si="46"/>
        <v>0</v>
      </c>
      <c r="N91" s="541">
        <f t="shared" si="47"/>
        <v>0</v>
      </c>
      <c r="O91" s="541">
        <f t="shared" si="48"/>
        <v>0</v>
      </c>
      <c r="P91" s="541">
        <f t="shared" si="49"/>
        <v>0</v>
      </c>
      <c r="Q91" s="541">
        <f t="shared" si="50"/>
        <v>0</v>
      </c>
      <c r="R91" s="541">
        <f t="shared" si="51"/>
        <v>0</v>
      </c>
      <c r="S91" s="541">
        <f t="shared" si="52"/>
        <v>0</v>
      </c>
      <c r="T91" s="542">
        <f t="shared" si="53"/>
        <v>0</v>
      </c>
      <c r="U91" s="531"/>
      <c r="V91" s="543"/>
      <c r="W91" s="544"/>
      <c r="X91" s="544"/>
      <c r="Y91" s="544"/>
      <c r="Z91" s="544"/>
      <c r="AA91" s="544"/>
      <c r="AB91" s="544"/>
      <c r="AC91" s="544"/>
      <c r="AD91" s="544"/>
      <c r="AE91" s="657"/>
      <c r="AF91" s="543"/>
      <c r="AG91" s="544"/>
      <c r="AH91" s="544"/>
      <c r="AI91" s="544"/>
      <c r="AJ91" s="544"/>
      <c r="AK91" s="544"/>
      <c r="AL91" s="544"/>
      <c r="AM91" s="544"/>
      <c r="AN91" s="544"/>
      <c r="AO91" s="657"/>
      <c r="AP91" s="543"/>
      <c r="AQ91" s="544"/>
      <c r="AR91" s="544"/>
      <c r="AS91" s="544"/>
      <c r="AT91" s="544"/>
      <c r="AU91" s="544"/>
      <c r="AV91" s="544"/>
      <c r="AW91" s="544"/>
      <c r="AX91" s="544"/>
      <c r="AY91" s="657"/>
      <c r="AZ91" s="543"/>
      <c r="BA91" s="544"/>
      <c r="BB91" s="544"/>
      <c r="BC91" s="544"/>
      <c r="BD91" s="544"/>
      <c r="BE91" s="544"/>
      <c r="BF91" s="544"/>
      <c r="BG91" s="544"/>
      <c r="BH91" s="544"/>
      <c r="BI91" s="657"/>
      <c r="BJ91" s="543"/>
      <c r="BK91" s="544"/>
      <c r="BL91" s="544"/>
      <c r="BM91" s="544"/>
      <c r="BN91" s="544"/>
      <c r="BO91" s="544"/>
      <c r="BP91" s="544"/>
      <c r="BQ91" s="544"/>
      <c r="BR91" s="544"/>
      <c r="BS91" s="657"/>
      <c r="BT91" s="543"/>
      <c r="BU91" s="544"/>
      <c r="BV91" s="544"/>
      <c r="BW91" s="544"/>
      <c r="BX91" s="544"/>
      <c r="BY91" s="544"/>
      <c r="BZ91" s="544"/>
      <c r="CA91" s="544"/>
      <c r="CB91" s="544"/>
      <c r="CC91" s="657"/>
      <c r="CD91" s="543"/>
      <c r="CE91" s="544"/>
      <c r="CF91" s="544"/>
      <c r="CG91" s="544"/>
      <c r="CH91" s="544"/>
      <c r="CI91" s="544"/>
      <c r="CJ91" s="544"/>
      <c r="CK91" s="544"/>
      <c r="CL91" s="544"/>
      <c r="CM91" s="657"/>
      <c r="CN91" s="543"/>
      <c r="CO91" s="544"/>
      <c r="CP91" s="544"/>
      <c r="CQ91" s="544"/>
      <c r="CR91" s="544"/>
      <c r="CS91" s="544"/>
      <c r="CT91" s="544"/>
      <c r="CU91" s="544"/>
      <c r="CV91" s="544"/>
      <c r="CW91" s="657"/>
      <c r="CX91" s="543"/>
      <c r="CY91" s="544"/>
      <c r="CZ91" s="544"/>
      <c r="DA91" s="544"/>
      <c r="DB91" s="544"/>
      <c r="DC91" s="544"/>
      <c r="DD91" s="544"/>
      <c r="DE91" s="544"/>
      <c r="DF91" s="544"/>
      <c r="DG91" s="657"/>
      <c r="DH91" s="543"/>
      <c r="DI91" s="544"/>
      <c r="DJ91" s="544"/>
      <c r="DK91" s="544"/>
      <c r="DL91" s="544"/>
      <c r="DM91" s="544"/>
      <c r="DN91" s="544"/>
      <c r="DO91" s="544"/>
      <c r="DP91" s="544"/>
      <c r="DQ91" s="657"/>
      <c r="DR91" s="543"/>
      <c r="DS91" s="544"/>
      <c r="DT91" s="544"/>
      <c r="DU91" s="544"/>
      <c r="DV91" s="544"/>
      <c r="DW91" s="544"/>
      <c r="DX91" s="544"/>
      <c r="DY91" s="544"/>
      <c r="DZ91" s="544"/>
      <c r="EA91" s="657"/>
      <c r="EB91" s="543"/>
      <c r="EC91" s="544"/>
      <c r="ED91" s="544"/>
      <c r="EE91" s="544"/>
      <c r="EF91" s="544"/>
      <c r="EG91" s="544"/>
      <c r="EH91" s="544"/>
      <c r="EI91" s="544"/>
      <c r="EJ91" s="544"/>
      <c r="EK91" s="657"/>
    </row>
    <row r="92" spans="1:141" ht="36">
      <c r="A92" s="359">
        <f>Summary!A92</f>
        <v>0</v>
      </c>
      <c r="B92" s="378">
        <f>Summary!B92</f>
        <v>0</v>
      </c>
      <c r="C92" s="379" t="str">
        <f>Summary!C92</f>
        <v>4.3.11.2</v>
      </c>
      <c r="D92" s="380">
        <f>Summary!D92</f>
        <v>0</v>
      </c>
      <c r="E92" s="381">
        <f>Summary!E92</f>
        <v>0</v>
      </c>
      <c r="F92" s="382" t="str">
        <f>Summary!F92</f>
        <v>Weed spray along Filter Drain and Combined carrier and Filter drain</v>
      </c>
      <c r="G92" s="375">
        <f>Summary!G92</f>
        <v>0</v>
      </c>
      <c r="H92" s="540">
        <f t="shared" si="41"/>
        <v>0</v>
      </c>
      <c r="I92" s="541">
        <f t="shared" si="42"/>
        <v>0</v>
      </c>
      <c r="J92" s="541">
        <f t="shared" si="43"/>
        <v>0</v>
      </c>
      <c r="K92" s="541">
        <f t="shared" si="44"/>
        <v>0</v>
      </c>
      <c r="L92" s="541">
        <f t="shared" si="45"/>
        <v>0</v>
      </c>
      <c r="M92" s="541">
        <f t="shared" si="46"/>
        <v>0</v>
      </c>
      <c r="N92" s="541">
        <f t="shared" si="47"/>
        <v>0</v>
      </c>
      <c r="O92" s="541">
        <f t="shared" si="48"/>
        <v>0</v>
      </c>
      <c r="P92" s="541">
        <f t="shared" si="49"/>
        <v>0</v>
      </c>
      <c r="Q92" s="541">
        <f t="shared" si="50"/>
        <v>0</v>
      </c>
      <c r="R92" s="541">
        <f t="shared" si="51"/>
        <v>0</v>
      </c>
      <c r="S92" s="541">
        <f t="shared" si="52"/>
        <v>0</v>
      </c>
      <c r="T92" s="542">
        <f t="shared" si="53"/>
        <v>0</v>
      </c>
      <c r="U92" s="531"/>
      <c r="V92" s="543"/>
      <c r="W92" s="544"/>
      <c r="X92" s="544"/>
      <c r="Y92" s="544"/>
      <c r="Z92" s="544"/>
      <c r="AA92" s="544"/>
      <c r="AB92" s="544"/>
      <c r="AC92" s="544"/>
      <c r="AD92" s="544"/>
      <c r="AE92" s="657"/>
      <c r="AF92" s="543"/>
      <c r="AG92" s="544"/>
      <c r="AH92" s="544"/>
      <c r="AI92" s="544"/>
      <c r="AJ92" s="544"/>
      <c r="AK92" s="544"/>
      <c r="AL92" s="544"/>
      <c r="AM92" s="544"/>
      <c r="AN92" s="544"/>
      <c r="AO92" s="657"/>
      <c r="AP92" s="543"/>
      <c r="AQ92" s="544"/>
      <c r="AR92" s="544"/>
      <c r="AS92" s="544"/>
      <c r="AT92" s="544"/>
      <c r="AU92" s="544"/>
      <c r="AV92" s="544"/>
      <c r="AW92" s="544"/>
      <c r="AX92" s="544"/>
      <c r="AY92" s="657"/>
      <c r="AZ92" s="543"/>
      <c r="BA92" s="544"/>
      <c r="BB92" s="544"/>
      <c r="BC92" s="544"/>
      <c r="BD92" s="544"/>
      <c r="BE92" s="544"/>
      <c r="BF92" s="544"/>
      <c r="BG92" s="544"/>
      <c r="BH92" s="544"/>
      <c r="BI92" s="657"/>
      <c r="BJ92" s="543"/>
      <c r="BK92" s="544"/>
      <c r="BL92" s="544"/>
      <c r="BM92" s="544"/>
      <c r="BN92" s="544"/>
      <c r="BO92" s="544"/>
      <c r="BP92" s="544"/>
      <c r="BQ92" s="544"/>
      <c r="BR92" s="544"/>
      <c r="BS92" s="657"/>
      <c r="BT92" s="543"/>
      <c r="BU92" s="544"/>
      <c r="BV92" s="544"/>
      <c r="BW92" s="544"/>
      <c r="BX92" s="544"/>
      <c r="BY92" s="544"/>
      <c r="BZ92" s="544"/>
      <c r="CA92" s="544"/>
      <c r="CB92" s="544"/>
      <c r="CC92" s="657"/>
      <c r="CD92" s="543"/>
      <c r="CE92" s="544"/>
      <c r="CF92" s="544"/>
      <c r="CG92" s="544"/>
      <c r="CH92" s="544"/>
      <c r="CI92" s="544"/>
      <c r="CJ92" s="544"/>
      <c r="CK92" s="544"/>
      <c r="CL92" s="544"/>
      <c r="CM92" s="657"/>
      <c r="CN92" s="543"/>
      <c r="CO92" s="544"/>
      <c r="CP92" s="544"/>
      <c r="CQ92" s="544"/>
      <c r="CR92" s="544"/>
      <c r="CS92" s="544"/>
      <c r="CT92" s="544"/>
      <c r="CU92" s="544"/>
      <c r="CV92" s="544"/>
      <c r="CW92" s="657"/>
      <c r="CX92" s="543"/>
      <c r="CY92" s="544"/>
      <c r="CZ92" s="544"/>
      <c r="DA92" s="544"/>
      <c r="DB92" s="544"/>
      <c r="DC92" s="544"/>
      <c r="DD92" s="544"/>
      <c r="DE92" s="544"/>
      <c r="DF92" s="544"/>
      <c r="DG92" s="657"/>
      <c r="DH92" s="543"/>
      <c r="DI92" s="544"/>
      <c r="DJ92" s="544"/>
      <c r="DK92" s="544"/>
      <c r="DL92" s="544"/>
      <c r="DM92" s="544"/>
      <c r="DN92" s="544"/>
      <c r="DO92" s="544"/>
      <c r="DP92" s="544"/>
      <c r="DQ92" s="657"/>
      <c r="DR92" s="543"/>
      <c r="DS92" s="544"/>
      <c r="DT92" s="544"/>
      <c r="DU92" s="544"/>
      <c r="DV92" s="544"/>
      <c r="DW92" s="544"/>
      <c r="DX92" s="544"/>
      <c r="DY92" s="544"/>
      <c r="DZ92" s="544"/>
      <c r="EA92" s="657"/>
      <c r="EB92" s="543"/>
      <c r="EC92" s="544"/>
      <c r="ED92" s="544"/>
      <c r="EE92" s="544"/>
      <c r="EF92" s="544"/>
      <c r="EG92" s="544"/>
      <c r="EH92" s="544"/>
      <c r="EI92" s="544"/>
      <c r="EJ92" s="544"/>
      <c r="EK92" s="657"/>
    </row>
    <row r="93" spans="1:141" ht="36">
      <c r="A93" s="359">
        <f>Summary!A93</f>
        <v>0</v>
      </c>
      <c r="B93" s="378">
        <f>Summary!B93</f>
        <v>0</v>
      </c>
      <c r="C93" s="379" t="str">
        <f>Summary!C93</f>
        <v>4.3.12</v>
      </c>
      <c r="D93" s="380" t="str">
        <f>Summary!D93</f>
        <v>500 - Drainage and Service Ducts</v>
      </c>
      <c r="E93" s="381" t="str">
        <f>Summary!E93</f>
        <v>Balancing / attenuation ponds</v>
      </c>
      <c r="F93" s="382" t="str">
        <f>Summary!F93</f>
        <v>Cycle isolation valves</v>
      </c>
      <c r="G93" s="375">
        <f>Summary!G93</f>
        <v>0</v>
      </c>
      <c r="H93" s="540">
        <f t="shared" si="41"/>
        <v>0</v>
      </c>
      <c r="I93" s="541">
        <f t="shared" si="42"/>
        <v>0</v>
      </c>
      <c r="J93" s="541">
        <f t="shared" si="43"/>
        <v>0</v>
      </c>
      <c r="K93" s="541">
        <f t="shared" si="44"/>
        <v>0</v>
      </c>
      <c r="L93" s="541">
        <f t="shared" si="45"/>
        <v>0</v>
      </c>
      <c r="M93" s="541">
        <f t="shared" si="46"/>
        <v>0</v>
      </c>
      <c r="N93" s="541">
        <f t="shared" si="47"/>
        <v>0</v>
      </c>
      <c r="O93" s="541">
        <f t="shared" si="48"/>
        <v>0</v>
      </c>
      <c r="P93" s="541">
        <f t="shared" si="49"/>
        <v>0</v>
      </c>
      <c r="Q93" s="541">
        <f t="shared" si="50"/>
        <v>0</v>
      </c>
      <c r="R93" s="541">
        <f t="shared" si="51"/>
        <v>0</v>
      </c>
      <c r="S93" s="541">
        <f t="shared" si="52"/>
        <v>0</v>
      </c>
      <c r="T93" s="542">
        <f t="shared" si="53"/>
        <v>0</v>
      </c>
      <c r="U93" s="531"/>
      <c r="V93" s="543"/>
      <c r="W93" s="544"/>
      <c r="X93" s="544"/>
      <c r="Y93" s="544"/>
      <c r="Z93" s="544"/>
      <c r="AA93" s="544"/>
      <c r="AB93" s="544"/>
      <c r="AC93" s="544"/>
      <c r="AD93" s="544"/>
      <c r="AE93" s="657"/>
      <c r="AF93" s="543"/>
      <c r="AG93" s="544"/>
      <c r="AH93" s="544"/>
      <c r="AI93" s="544"/>
      <c r="AJ93" s="544"/>
      <c r="AK93" s="544"/>
      <c r="AL93" s="544"/>
      <c r="AM93" s="544"/>
      <c r="AN93" s="544"/>
      <c r="AO93" s="657"/>
      <c r="AP93" s="543"/>
      <c r="AQ93" s="544"/>
      <c r="AR93" s="544"/>
      <c r="AS93" s="544"/>
      <c r="AT93" s="544"/>
      <c r="AU93" s="544"/>
      <c r="AV93" s="544"/>
      <c r="AW93" s="544"/>
      <c r="AX93" s="544"/>
      <c r="AY93" s="657"/>
      <c r="AZ93" s="543"/>
      <c r="BA93" s="544"/>
      <c r="BB93" s="544"/>
      <c r="BC93" s="544"/>
      <c r="BD93" s="544"/>
      <c r="BE93" s="544"/>
      <c r="BF93" s="544"/>
      <c r="BG93" s="544"/>
      <c r="BH93" s="544"/>
      <c r="BI93" s="657"/>
      <c r="BJ93" s="543"/>
      <c r="BK93" s="544"/>
      <c r="BL93" s="544"/>
      <c r="BM93" s="544"/>
      <c r="BN93" s="544"/>
      <c r="BO93" s="544"/>
      <c r="BP93" s="544"/>
      <c r="BQ93" s="544"/>
      <c r="BR93" s="544"/>
      <c r="BS93" s="657"/>
      <c r="BT93" s="543"/>
      <c r="BU93" s="544"/>
      <c r="BV93" s="544"/>
      <c r="BW93" s="544"/>
      <c r="BX93" s="544"/>
      <c r="BY93" s="544"/>
      <c r="BZ93" s="544"/>
      <c r="CA93" s="544"/>
      <c r="CB93" s="544"/>
      <c r="CC93" s="657"/>
      <c r="CD93" s="543"/>
      <c r="CE93" s="544"/>
      <c r="CF93" s="544"/>
      <c r="CG93" s="544"/>
      <c r="CH93" s="544"/>
      <c r="CI93" s="544"/>
      <c r="CJ93" s="544"/>
      <c r="CK93" s="544"/>
      <c r="CL93" s="544"/>
      <c r="CM93" s="657"/>
      <c r="CN93" s="543"/>
      <c r="CO93" s="544"/>
      <c r="CP93" s="544"/>
      <c r="CQ93" s="544"/>
      <c r="CR93" s="544"/>
      <c r="CS93" s="544"/>
      <c r="CT93" s="544"/>
      <c r="CU93" s="544"/>
      <c r="CV93" s="544"/>
      <c r="CW93" s="657"/>
      <c r="CX93" s="543"/>
      <c r="CY93" s="544"/>
      <c r="CZ93" s="544"/>
      <c r="DA93" s="544"/>
      <c r="DB93" s="544"/>
      <c r="DC93" s="544"/>
      <c r="DD93" s="544"/>
      <c r="DE93" s="544"/>
      <c r="DF93" s="544"/>
      <c r="DG93" s="657"/>
      <c r="DH93" s="543"/>
      <c r="DI93" s="544"/>
      <c r="DJ93" s="544"/>
      <c r="DK93" s="544"/>
      <c r="DL93" s="544"/>
      <c r="DM93" s="544"/>
      <c r="DN93" s="544"/>
      <c r="DO93" s="544"/>
      <c r="DP93" s="544"/>
      <c r="DQ93" s="657"/>
      <c r="DR93" s="543"/>
      <c r="DS93" s="544"/>
      <c r="DT93" s="544"/>
      <c r="DU93" s="544"/>
      <c r="DV93" s="544"/>
      <c r="DW93" s="544"/>
      <c r="DX93" s="544"/>
      <c r="DY93" s="544"/>
      <c r="DZ93" s="544"/>
      <c r="EA93" s="657"/>
      <c r="EB93" s="543"/>
      <c r="EC93" s="544"/>
      <c r="ED93" s="544"/>
      <c r="EE93" s="544"/>
      <c r="EF93" s="544"/>
      <c r="EG93" s="544"/>
      <c r="EH93" s="544"/>
      <c r="EI93" s="544"/>
      <c r="EJ93" s="544"/>
      <c r="EK93" s="657"/>
    </row>
    <row r="94" spans="1:141" s="139" customFormat="1" ht="54">
      <c r="A94" s="359">
        <f>Summary!A94</f>
        <v>0</v>
      </c>
      <c r="B94" s="378">
        <f>Summary!B94</f>
        <v>0</v>
      </c>
      <c r="C94" s="379" t="str">
        <f>Summary!C94</f>
        <v>4.3.13</v>
      </c>
      <c r="D94" s="380" t="str">
        <f>Summary!D94</f>
        <v>500 - Drainage and Service Ducts</v>
      </c>
      <c r="E94" s="381" t="str">
        <f>Summary!E94</f>
        <v>Ancillary items (PCDs, siphons, trash screens, penstocks)</v>
      </c>
      <c r="F94" s="382" t="str">
        <f>Summary!F94</f>
        <v xml:space="preserve">Clear all material that could impair operation and ensure fit for operation </v>
      </c>
      <c r="G94" s="375">
        <f>Summary!G94</f>
        <v>0</v>
      </c>
      <c r="H94" s="540">
        <f t="shared" si="41"/>
        <v>0</v>
      </c>
      <c r="I94" s="541">
        <f t="shared" si="42"/>
        <v>0</v>
      </c>
      <c r="J94" s="541">
        <f t="shared" si="43"/>
        <v>0</v>
      </c>
      <c r="K94" s="541">
        <f t="shared" si="44"/>
        <v>0</v>
      </c>
      <c r="L94" s="541">
        <f t="shared" si="45"/>
        <v>0</v>
      </c>
      <c r="M94" s="541">
        <f t="shared" si="46"/>
        <v>0</v>
      </c>
      <c r="N94" s="541">
        <f t="shared" si="47"/>
        <v>0</v>
      </c>
      <c r="O94" s="541">
        <f t="shared" si="48"/>
        <v>0</v>
      </c>
      <c r="P94" s="541">
        <f t="shared" si="49"/>
        <v>0</v>
      </c>
      <c r="Q94" s="541">
        <f t="shared" si="50"/>
        <v>0</v>
      </c>
      <c r="R94" s="541">
        <f t="shared" si="51"/>
        <v>0</v>
      </c>
      <c r="S94" s="541">
        <f t="shared" si="52"/>
        <v>0</v>
      </c>
      <c r="T94" s="542">
        <f t="shared" si="53"/>
        <v>0</v>
      </c>
      <c r="U94" s="531"/>
      <c r="V94" s="543"/>
      <c r="W94" s="544"/>
      <c r="X94" s="544"/>
      <c r="Y94" s="544"/>
      <c r="Z94" s="544"/>
      <c r="AA94" s="544"/>
      <c r="AB94" s="544"/>
      <c r="AC94" s="544"/>
      <c r="AD94" s="544"/>
      <c r="AE94" s="657"/>
      <c r="AF94" s="543"/>
      <c r="AG94" s="544"/>
      <c r="AH94" s="544"/>
      <c r="AI94" s="544"/>
      <c r="AJ94" s="544"/>
      <c r="AK94" s="544"/>
      <c r="AL94" s="544"/>
      <c r="AM94" s="544"/>
      <c r="AN94" s="544"/>
      <c r="AO94" s="657"/>
      <c r="AP94" s="543"/>
      <c r="AQ94" s="544"/>
      <c r="AR94" s="544"/>
      <c r="AS94" s="544"/>
      <c r="AT94" s="544"/>
      <c r="AU94" s="544"/>
      <c r="AV94" s="544"/>
      <c r="AW94" s="544"/>
      <c r="AX94" s="544"/>
      <c r="AY94" s="657"/>
      <c r="AZ94" s="543"/>
      <c r="BA94" s="544"/>
      <c r="BB94" s="544"/>
      <c r="BC94" s="544"/>
      <c r="BD94" s="544"/>
      <c r="BE94" s="544"/>
      <c r="BF94" s="544"/>
      <c r="BG94" s="544"/>
      <c r="BH94" s="544"/>
      <c r="BI94" s="657"/>
      <c r="BJ94" s="543"/>
      <c r="BK94" s="544"/>
      <c r="BL94" s="544"/>
      <c r="BM94" s="544"/>
      <c r="BN94" s="544"/>
      <c r="BO94" s="544"/>
      <c r="BP94" s="544"/>
      <c r="BQ94" s="544"/>
      <c r="BR94" s="544"/>
      <c r="BS94" s="657"/>
      <c r="BT94" s="543"/>
      <c r="BU94" s="544"/>
      <c r="BV94" s="544"/>
      <c r="BW94" s="544"/>
      <c r="BX94" s="544"/>
      <c r="BY94" s="544"/>
      <c r="BZ94" s="544"/>
      <c r="CA94" s="544"/>
      <c r="CB94" s="544"/>
      <c r="CC94" s="657"/>
      <c r="CD94" s="543"/>
      <c r="CE94" s="544"/>
      <c r="CF94" s="544"/>
      <c r="CG94" s="544"/>
      <c r="CH94" s="544"/>
      <c r="CI94" s="544"/>
      <c r="CJ94" s="544"/>
      <c r="CK94" s="544"/>
      <c r="CL94" s="544"/>
      <c r="CM94" s="657"/>
      <c r="CN94" s="543"/>
      <c r="CO94" s="544"/>
      <c r="CP94" s="544"/>
      <c r="CQ94" s="544"/>
      <c r="CR94" s="544"/>
      <c r="CS94" s="544"/>
      <c r="CT94" s="544"/>
      <c r="CU94" s="544"/>
      <c r="CV94" s="544"/>
      <c r="CW94" s="657"/>
      <c r="CX94" s="543"/>
      <c r="CY94" s="544"/>
      <c r="CZ94" s="544"/>
      <c r="DA94" s="544"/>
      <c r="DB94" s="544"/>
      <c r="DC94" s="544"/>
      <c r="DD94" s="544"/>
      <c r="DE94" s="544"/>
      <c r="DF94" s="544"/>
      <c r="DG94" s="657"/>
      <c r="DH94" s="543"/>
      <c r="DI94" s="544"/>
      <c r="DJ94" s="544"/>
      <c r="DK94" s="544"/>
      <c r="DL94" s="544"/>
      <c r="DM94" s="544"/>
      <c r="DN94" s="544"/>
      <c r="DO94" s="544"/>
      <c r="DP94" s="544"/>
      <c r="DQ94" s="657"/>
      <c r="DR94" s="543"/>
      <c r="DS94" s="544"/>
      <c r="DT94" s="544"/>
      <c r="DU94" s="544"/>
      <c r="DV94" s="544"/>
      <c r="DW94" s="544"/>
      <c r="DX94" s="544"/>
      <c r="DY94" s="544"/>
      <c r="DZ94" s="544"/>
      <c r="EA94" s="657"/>
      <c r="EB94" s="543"/>
      <c r="EC94" s="544"/>
      <c r="ED94" s="544"/>
      <c r="EE94" s="544"/>
      <c r="EF94" s="544"/>
      <c r="EG94" s="544"/>
      <c r="EH94" s="544"/>
      <c r="EI94" s="544"/>
      <c r="EJ94" s="544"/>
      <c r="EK94" s="657"/>
    </row>
    <row r="95" spans="1:141" s="139" customFormat="1" ht="36">
      <c r="A95" s="802">
        <f>Summary!A95</f>
        <v>0</v>
      </c>
      <c r="B95" s="815">
        <f>Summary!B95</f>
        <v>0</v>
      </c>
      <c r="C95" s="813" t="str">
        <f>Summary!C95</f>
        <v>4.3.14</v>
      </c>
      <c r="D95" s="816" t="str">
        <f>Summary!D95</f>
        <v>500 - Drainage and Service Ducts</v>
      </c>
      <c r="E95" s="796" t="str">
        <f>Summary!E95</f>
        <v>Swales</v>
      </c>
      <c r="F95" s="796">
        <f>Summary!F95</f>
        <v>0</v>
      </c>
      <c r="G95" s="787">
        <f>Summary!G95</f>
        <v>0</v>
      </c>
      <c r="H95" s="299"/>
      <c r="I95" s="300"/>
      <c r="J95" s="300"/>
      <c r="K95" s="300"/>
      <c r="L95" s="300"/>
      <c r="M95" s="300"/>
      <c r="N95" s="300"/>
      <c r="O95" s="300"/>
      <c r="P95" s="300"/>
      <c r="Q95" s="300"/>
      <c r="R95" s="300"/>
      <c r="S95" s="300"/>
      <c r="T95" s="797"/>
      <c r="U95" s="531"/>
      <c r="V95" s="299"/>
      <c r="W95" s="300"/>
      <c r="X95" s="300"/>
      <c r="Y95" s="300"/>
      <c r="Z95" s="300"/>
      <c r="AA95" s="300"/>
      <c r="AB95" s="300"/>
      <c r="AC95" s="300"/>
      <c r="AD95" s="300"/>
      <c r="AE95" s="817"/>
      <c r="AF95" s="299"/>
      <c r="AG95" s="300"/>
      <c r="AH95" s="300"/>
      <c r="AI95" s="300"/>
      <c r="AJ95" s="300"/>
      <c r="AK95" s="300"/>
      <c r="AL95" s="300"/>
      <c r="AM95" s="300"/>
      <c r="AN95" s="300"/>
      <c r="AO95" s="817"/>
      <c r="AP95" s="299"/>
      <c r="AQ95" s="300"/>
      <c r="AR95" s="300"/>
      <c r="AS95" s="300"/>
      <c r="AT95" s="300"/>
      <c r="AU95" s="300"/>
      <c r="AV95" s="300"/>
      <c r="AW95" s="300"/>
      <c r="AX95" s="300"/>
      <c r="AY95" s="817"/>
      <c r="AZ95" s="299"/>
      <c r="BA95" s="300"/>
      <c r="BB95" s="300"/>
      <c r="BC95" s="300"/>
      <c r="BD95" s="300"/>
      <c r="BE95" s="300"/>
      <c r="BF95" s="300"/>
      <c r="BG95" s="300"/>
      <c r="BH95" s="300"/>
      <c r="BI95" s="817"/>
      <c r="BJ95" s="299"/>
      <c r="BK95" s="300"/>
      <c r="BL95" s="300"/>
      <c r="BM95" s="300"/>
      <c r="BN95" s="300"/>
      <c r="BO95" s="300"/>
      <c r="BP95" s="300"/>
      <c r="BQ95" s="300"/>
      <c r="BR95" s="300"/>
      <c r="BS95" s="817"/>
      <c r="BT95" s="299"/>
      <c r="BU95" s="300"/>
      <c r="BV95" s="300"/>
      <c r="BW95" s="300"/>
      <c r="BX95" s="300"/>
      <c r="BY95" s="300"/>
      <c r="BZ95" s="300"/>
      <c r="CA95" s="300"/>
      <c r="CB95" s="300"/>
      <c r="CC95" s="817"/>
      <c r="CD95" s="299"/>
      <c r="CE95" s="300"/>
      <c r="CF95" s="300"/>
      <c r="CG95" s="300"/>
      <c r="CH95" s="300"/>
      <c r="CI95" s="300"/>
      <c r="CJ95" s="300"/>
      <c r="CK95" s="300"/>
      <c r="CL95" s="300"/>
      <c r="CM95" s="817"/>
      <c r="CN95" s="299"/>
      <c r="CO95" s="300"/>
      <c r="CP95" s="300"/>
      <c r="CQ95" s="300"/>
      <c r="CR95" s="300"/>
      <c r="CS95" s="300"/>
      <c r="CT95" s="300"/>
      <c r="CU95" s="300"/>
      <c r="CV95" s="300"/>
      <c r="CW95" s="817"/>
      <c r="CX95" s="299"/>
      <c r="CY95" s="300"/>
      <c r="CZ95" s="300"/>
      <c r="DA95" s="300"/>
      <c r="DB95" s="300"/>
      <c r="DC95" s="300"/>
      <c r="DD95" s="300"/>
      <c r="DE95" s="300"/>
      <c r="DF95" s="300"/>
      <c r="DG95" s="817"/>
      <c r="DH95" s="299"/>
      <c r="DI95" s="300"/>
      <c r="DJ95" s="300"/>
      <c r="DK95" s="300"/>
      <c r="DL95" s="300"/>
      <c r="DM95" s="300"/>
      <c r="DN95" s="300"/>
      <c r="DO95" s="300"/>
      <c r="DP95" s="300"/>
      <c r="DQ95" s="817"/>
      <c r="DR95" s="299"/>
      <c r="DS95" s="300"/>
      <c r="DT95" s="300"/>
      <c r="DU95" s="300"/>
      <c r="DV95" s="300"/>
      <c r="DW95" s="300"/>
      <c r="DX95" s="300"/>
      <c r="DY95" s="300"/>
      <c r="DZ95" s="300"/>
      <c r="EA95" s="817"/>
      <c r="EB95" s="299"/>
      <c r="EC95" s="300"/>
      <c r="ED95" s="300"/>
      <c r="EE95" s="300"/>
      <c r="EF95" s="300"/>
      <c r="EG95" s="300"/>
      <c r="EH95" s="300"/>
      <c r="EI95" s="300"/>
      <c r="EJ95" s="300"/>
      <c r="EK95" s="817"/>
    </row>
    <row r="96" spans="1:141" ht="36">
      <c r="A96" s="359">
        <f>Summary!A96</f>
        <v>0</v>
      </c>
      <c r="B96" s="378">
        <f>Summary!B96</f>
        <v>0</v>
      </c>
      <c r="C96" s="379" t="str">
        <f>Summary!C96</f>
        <v>4.3.14.1</v>
      </c>
      <c r="D96" s="380">
        <f>Summary!D96</f>
        <v>0</v>
      </c>
      <c r="E96" s="381">
        <f>Summary!E96</f>
        <v>0</v>
      </c>
      <c r="F96" s="382" t="str">
        <f>Summary!F96</f>
        <v>Clear weed / vegetation growth, remove any litter, debris and sediment that could impair operation</v>
      </c>
      <c r="G96" s="375">
        <f>Summary!G96</f>
        <v>0</v>
      </c>
      <c r="H96" s="540">
        <f t="shared" si="41"/>
        <v>0</v>
      </c>
      <c r="I96" s="541">
        <f t="shared" si="42"/>
        <v>0</v>
      </c>
      <c r="J96" s="541">
        <f t="shared" si="43"/>
        <v>0</v>
      </c>
      <c r="K96" s="541">
        <f t="shared" si="44"/>
        <v>0</v>
      </c>
      <c r="L96" s="541">
        <f t="shared" si="45"/>
        <v>0</v>
      </c>
      <c r="M96" s="541">
        <f t="shared" si="46"/>
        <v>0</v>
      </c>
      <c r="N96" s="541">
        <f t="shared" si="47"/>
        <v>0</v>
      </c>
      <c r="O96" s="541">
        <f t="shared" si="48"/>
        <v>0</v>
      </c>
      <c r="P96" s="541">
        <f t="shared" si="49"/>
        <v>0</v>
      </c>
      <c r="Q96" s="541">
        <f t="shared" si="50"/>
        <v>0</v>
      </c>
      <c r="R96" s="541">
        <f t="shared" si="51"/>
        <v>0</v>
      </c>
      <c r="S96" s="541">
        <f t="shared" si="52"/>
        <v>0</v>
      </c>
      <c r="T96" s="542">
        <f t="shared" si="53"/>
        <v>0</v>
      </c>
      <c r="U96" s="531"/>
      <c r="V96" s="543"/>
      <c r="W96" s="544"/>
      <c r="X96" s="544"/>
      <c r="Y96" s="544"/>
      <c r="Z96" s="544"/>
      <c r="AA96" s="544"/>
      <c r="AB96" s="544"/>
      <c r="AC96" s="544"/>
      <c r="AD96" s="544"/>
      <c r="AE96" s="657"/>
      <c r="AF96" s="543"/>
      <c r="AG96" s="544"/>
      <c r="AH96" s="544"/>
      <c r="AI96" s="544"/>
      <c r="AJ96" s="544"/>
      <c r="AK96" s="544"/>
      <c r="AL96" s="544"/>
      <c r="AM96" s="544"/>
      <c r="AN96" s="544"/>
      <c r="AO96" s="657"/>
      <c r="AP96" s="543"/>
      <c r="AQ96" s="544"/>
      <c r="AR96" s="544"/>
      <c r="AS96" s="544"/>
      <c r="AT96" s="544"/>
      <c r="AU96" s="544"/>
      <c r="AV96" s="544"/>
      <c r="AW96" s="544"/>
      <c r="AX96" s="544"/>
      <c r="AY96" s="657"/>
      <c r="AZ96" s="543"/>
      <c r="BA96" s="544"/>
      <c r="BB96" s="544"/>
      <c r="BC96" s="544"/>
      <c r="BD96" s="544"/>
      <c r="BE96" s="544"/>
      <c r="BF96" s="544"/>
      <c r="BG96" s="544"/>
      <c r="BH96" s="544"/>
      <c r="BI96" s="657"/>
      <c r="BJ96" s="543"/>
      <c r="BK96" s="544"/>
      <c r="BL96" s="544"/>
      <c r="BM96" s="544"/>
      <c r="BN96" s="544"/>
      <c r="BO96" s="544"/>
      <c r="BP96" s="544"/>
      <c r="BQ96" s="544"/>
      <c r="BR96" s="544"/>
      <c r="BS96" s="657"/>
      <c r="BT96" s="543"/>
      <c r="BU96" s="544"/>
      <c r="BV96" s="544"/>
      <c r="BW96" s="544"/>
      <c r="BX96" s="544"/>
      <c r="BY96" s="544"/>
      <c r="BZ96" s="544"/>
      <c r="CA96" s="544"/>
      <c r="CB96" s="544"/>
      <c r="CC96" s="657"/>
      <c r="CD96" s="543"/>
      <c r="CE96" s="544"/>
      <c r="CF96" s="544"/>
      <c r="CG96" s="544"/>
      <c r="CH96" s="544"/>
      <c r="CI96" s="544"/>
      <c r="CJ96" s="544"/>
      <c r="CK96" s="544"/>
      <c r="CL96" s="544"/>
      <c r="CM96" s="657"/>
      <c r="CN96" s="543"/>
      <c r="CO96" s="544"/>
      <c r="CP96" s="544"/>
      <c r="CQ96" s="544"/>
      <c r="CR96" s="544"/>
      <c r="CS96" s="544"/>
      <c r="CT96" s="544"/>
      <c r="CU96" s="544"/>
      <c r="CV96" s="544"/>
      <c r="CW96" s="657"/>
      <c r="CX96" s="543"/>
      <c r="CY96" s="544"/>
      <c r="CZ96" s="544"/>
      <c r="DA96" s="544"/>
      <c r="DB96" s="544"/>
      <c r="DC96" s="544"/>
      <c r="DD96" s="544"/>
      <c r="DE96" s="544"/>
      <c r="DF96" s="544"/>
      <c r="DG96" s="657"/>
      <c r="DH96" s="543"/>
      <c r="DI96" s="544"/>
      <c r="DJ96" s="544"/>
      <c r="DK96" s="544"/>
      <c r="DL96" s="544"/>
      <c r="DM96" s="544"/>
      <c r="DN96" s="544"/>
      <c r="DO96" s="544"/>
      <c r="DP96" s="544"/>
      <c r="DQ96" s="657"/>
      <c r="DR96" s="543"/>
      <c r="DS96" s="544"/>
      <c r="DT96" s="544"/>
      <c r="DU96" s="544"/>
      <c r="DV96" s="544"/>
      <c r="DW96" s="544"/>
      <c r="DX96" s="544"/>
      <c r="DY96" s="544"/>
      <c r="DZ96" s="544"/>
      <c r="EA96" s="657"/>
      <c r="EB96" s="543"/>
      <c r="EC96" s="544"/>
      <c r="ED96" s="544"/>
      <c r="EE96" s="544"/>
      <c r="EF96" s="544"/>
      <c r="EG96" s="544"/>
      <c r="EH96" s="544"/>
      <c r="EI96" s="544"/>
      <c r="EJ96" s="544"/>
      <c r="EK96" s="657"/>
    </row>
    <row r="97" spans="1:141" s="139" customFormat="1" ht="36">
      <c r="A97" s="359">
        <f>Summary!A97</f>
        <v>0</v>
      </c>
      <c r="B97" s="378">
        <f>Summary!B97</f>
        <v>0</v>
      </c>
      <c r="C97" s="379" t="str">
        <f>Summary!C97</f>
        <v>4.3.14.2</v>
      </c>
      <c r="D97" s="380">
        <f>Summary!D97</f>
        <v>0</v>
      </c>
      <c r="E97" s="381">
        <f>Summary!E97</f>
        <v>0</v>
      </c>
      <c r="F97" s="382" t="str">
        <f>Summary!F97</f>
        <v>Undertake a grass cut of the swale to maintain the grass sward between 100mm and 200mm in height</v>
      </c>
      <c r="G97" s="375">
        <f>Summary!G97</f>
        <v>0</v>
      </c>
      <c r="H97" s="540">
        <f t="shared" si="41"/>
        <v>0</v>
      </c>
      <c r="I97" s="541">
        <f t="shared" si="42"/>
        <v>0</v>
      </c>
      <c r="J97" s="541">
        <f t="shared" si="43"/>
        <v>0</v>
      </c>
      <c r="K97" s="541">
        <f t="shared" si="44"/>
        <v>0</v>
      </c>
      <c r="L97" s="541">
        <f t="shared" si="45"/>
        <v>0</v>
      </c>
      <c r="M97" s="541">
        <f t="shared" si="46"/>
        <v>0</v>
      </c>
      <c r="N97" s="541">
        <f t="shared" si="47"/>
        <v>0</v>
      </c>
      <c r="O97" s="541">
        <f t="shared" si="48"/>
        <v>0</v>
      </c>
      <c r="P97" s="541">
        <f t="shared" si="49"/>
        <v>0</v>
      </c>
      <c r="Q97" s="541">
        <f t="shared" si="50"/>
        <v>0</v>
      </c>
      <c r="R97" s="541">
        <f t="shared" si="51"/>
        <v>0</v>
      </c>
      <c r="S97" s="541">
        <f t="shared" si="52"/>
        <v>0</v>
      </c>
      <c r="T97" s="542">
        <f t="shared" si="53"/>
        <v>0</v>
      </c>
      <c r="U97" s="531"/>
      <c r="V97" s="543"/>
      <c r="W97" s="544"/>
      <c r="X97" s="544"/>
      <c r="Y97" s="544"/>
      <c r="Z97" s="544"/>
      <c r="AA97" s="544"/>
      <c r="AB97" s="544"/>
      <c r="AC97" s="544"/>
      <c r="AD97" s="544"/>
      <c r="AE97" s="657"/>
      <c r="AF97" s="543"/>
      <c r="AG97" s="544"/>
      <c r="AH97" s="544"/>
      <c r="AI97" s="544"/>
      <c r="AJ97" s="544"/>
      <c r="AK97" s="544"/>
      <c r="AL97" s="544"/>
      <c r="AM97" s="544"/>
      <c r="AN97" s="544"/>
      <c r="AO97" s="657"/>
      <c r="AP97" s="543"/>
      <c r="AQ97" s="544"/>
      <c r="AR97" s="544"/>
      <c r="AS97" s="544"/>
      <c r="AT97" s="544"/>
      <c r="AU97" s="544"/>
      <c r="AV97" s="544"/>
      <c r="AW97" s="544"/>
      <c r="AX97" s="544"/>
      <c r="AY97" s="657"/>
      <c r="AZ97" s="543"/>
      <c r="BA97" s="544"/>
      <c r="BB97" s="544"/>
      <c r="BC97" s="544"/>
      <c r="BD97" s="544"/>
      <c r="BE97" s="544"/>
      <c r="BF97" s="544"/>
      <c r="BG97" s="544"/>
      <c r="BH97" s="544"/>
      <c r="BI97" s="657"/>
      <c r="BJ97" s="543"/>
      <c r="BK97" s="544"/>
      <c r="BL97" s="544"/>
      <c r="BM97" s="544"/>
      <c r="BN97" s="544"/>
      <c r="BO97" s="544"/>
      <c r="BP97" s="544"/>
      <c r="BQ97" s="544"/>
      <c r="BR97" s="544"/>
      <c r="BS97" s="657"/>
      <c r="BT97" s="543"/>
      <c r="BU97" s="544"/>
      <c r="BV97" s="544"/>
      <c r="BW97" s="544"/>
      <c r="BX97" s="544"/>
      <c r="BY97" s="544"/>
      <c r="BZ97" s="544"/>
      <c r="CA97" s="544"/>
      <c r="CB97" s="544"/>
      <c r="CC97" s="657"/>
      <c r="CD97" s="543"/>
      <c r="CE97" s="544"/>
      <c r="CF97" s="544"/>
      <c r="CG97" s="544"/>
      <c r="CH97" s="544"/>
      <c r="CI97" s="544"/>
      <c r="CJ97" s="544"/>
      <c r="CK97" s="544"/>
      <c r="CL97" s="544"/>
      <c r="CM97" s="657"/>
      <c r="CN97" s="543"/>
      <c r="CO97" s="544"/>
      <c r="CP97" s="544"/>
      <c r="CQ97" s="544"/>
      <c r="CR97" s="544"/>
      <c r="CS97" s="544"/>
      <c r="CT97" s="544"/>
      <c r="CU97" s="544"/>
      <c r="CV97" s="544"/>
      <c r="CW97" s="657"/>
      <c r="CX97" s="543"/>
      <c r="CY97" s="544"/>
      <c r="CZ97" s="544"/>
      <c r="DA97" s="544"/>
      <c r="DB97" s="544"/>
      <c r="DC97" s="544"/>
      <c r="DD97" s="544"/>
      <c r="DE97" s="544"/>
      <c r="DF97" s="544"/>
      <c r="DG97" s="657"/>
      <c r="DH97" s="543"/>
      <c r="DI97" s="544"/>
      <c r="DJ97" s="544"/>
      <c r="DK97" s="544"/>
      <c r="DL97" s="544"/>
      <c r="DM97" s="544"/>
      <c r="DN97" s="544"/>
      <c r="DO97" s="544"/>
      <c r="DP97" s="544"/>
      <c r="DQ97" s="657"/>
      <c r="DR97" s="543"/>
      <c r="DS97" s="544"/>
      <c r="DT97" s="544"/>
      <c r="DU97" s="544"/>
      <c r="DV97" s="544"/>
      <c r="DW97" s="544"/>
      <c r="DX97" s="544"/>
      <c r="DY97" s="544"/>
      <c r="DZ97" s="544"/>
      <c r="EA97" s="657"/>
      <c r="EB97" s="543"/>
      <c r="EC97" s="544"/>
      <c r="ED97" s="544"/>
      <c r="EE97" s="544"/>
      <c r="EF97" s="544"/>
      <c r="EG97" s="544"/>
      <c r="EH97" s="544"/>
      <c r="EI97" s="544"/>
      <c r="EJ97" s="544"/>
      <c r="EK97" s="657"/>
    </row>
    <row r="98" spans="1:141" s="139" customFormat="1" ht="36">
      <c r="A98" s="802">
        <f>Summary!A98</f>
        <v>0</v>
      </c>
      <c r="B98" s="815">
        <f>Summary!B98</f>
        <v>0</v>
      </c>
      <c r="C98" s="813" t="str">
        <f>Summary!C98</f>
        <v>4.3.15</v>
      </c>
      <c r="D98" s="816" t="str">
        <f>Summary!D98</f>
        <v>500 - Drainage and Service Ducts</v>
      </c>
      <c r="E98" s="796" t="str">
        <f>Summary!E98</f>
        <v>Basins</v>
      </c>
      <c r="F98" s="796">
        <f>Summary!F98</f>
        <v>0</v>
      </c>
      <c r="G98" s="787">
        <f>Summary!G98</f>
        <v>0</v>
      </c>
      <c r="H98" s="299"/>
      <c r="I98" s="300"/>
      <c r="J98" s="300"/>
      <c r="K98" s="300"/>
      <c r="L98" s="300"/>
      <c r="M98" s="300"/>
      <c r="N98" s="300"/>
      <c r="O98" s="300"/>
      <c r="P98" s="300"/>
      <c r="Q98" s="300"/>
      <c r="R98" s="300"/>
      <c r="S98" s="300"/>
      <c r="T98" s="797"/>
      <c r="U98" s="531"/>
      <c r="V98" s="299"/>
      <c r="W98" s="300"/>
      <c r="X98" s="300"/>
      <c r="Y98" s="300"/>
      <c r="Z98" s="300"/>
      <c r="AA98" s="300"/>
      <c r="AB98" s="300"/>
      <c r="AC98" s="300"/>
      <c r="AD98" s="300"/>
      <c r="AE98" s="817"/>
      <c r="AF98" s="299"/>
      <c r="AG98" s="300"/>
      <c r="AH98" s="300"/>
      <c r="AI98" s="300"/>
      <c r="AJ98" s="300"/>
      <c r="AK98" s="300"/>
      <c r="AL98" s="300"/>
      <c r="AM98" s="300"/>
      <c r="AN98" s="300"/>
      <c r="AO98" s="817"/>
      <c r="AP98" s="299"/>
      <c r="AQ98" s="300"/>
      <c r="AR98" s="300"/>
      <c r="AS98" s="300"/>
      <c r="AT98" s="300"/>
      <c r="AU98" s="300"/>
      <c r="AV98" s="300"/>
      <c r="AW98" s="300"/>
      <c r="AX98" s="300"/>
      <c r="AY98" s="817"/>
      <c r="AZ98" s="299"/>
      <c r="BA98" s="300"/>
      <c r="BB98" s="300"/>
      <c r="BC98" s="300"/>
      <c r="BD98" s="300"/>
      <c r="BE98" s="300"/>
      <c r="BF98" s="300"/>
      <c r="BG98" s="300"/>
      <c r="BH98" s="300"/>
      <c r="BI98" s="817"/>
      <c r="BJ98" s="299"/>
      <c r="BK98" s="300"/>
      <c r="BL98" s="300"/>
      <c r="BM98" s="300"/>
      <c r="BN98" s="300"/>
      <c r="BO98" s="300"/>
      <c r="BP98" s="300"/>
      <c r="BQ98" s="300"/>
      <c r="BR98" s="300"/>
      <c r="BS98" s="817"/>
      <c r="BT98" s="299"/>
      <c r="BU98" s="300"/>
      <c r="BV98" s="300"/>
      <c r="BW98" s="300"/>
      <c r="BX98" s="300"/>
      <c r="BY98" s="300"/>
      <c r="BZ98" s="300"/>
      <c r="CA98" s="300"/>
      <c r="CB98" s="300"/>
      <c r="CC98" s="817"/>
      <c r="CD98" s="299"/>
      <c r="CE98" s="300"/>
      <c r="CF98" s="300"/>
      <c r="CG98" s="300"/>
      <c r="CH98" s="300"/>
      <c r="CI98" s="300"/>
      <c r="CJ98" s="300"/>
      <c r="CK98" s="300"/>
      <c r="CL98" s="300"/>
      <c r="CM98" s="817"/>
      <c r="CN98" s="299"/>
      <c r="CO98" s="300"/>
      <c r="CP98" s="300"/>
      <c r="CQ98" s="300"/>
      <c r="CR98" s="300"/>
      <c r="CS98" s="300"/>
      <c r="CT98" s="300"/>
      <c r="CU98" s="300"/>
      <c r="CV98" s="300"/>
      <c r="CW98" s="817"/>
      <c r="CX98" s="299"/>
      <c r="CY98" s="300"/>
      <c r="CZ98" s="300"/>
      <c r="DA98" s="300"/>
      <c r="DB98" s="300"/>
      <c r="DC98" s="300"/>
      <c r="DD98" s="300"/>
      <c r="DE98" s="300"/>
      <c r="DF98" s="300"/>
      <c r="DG98" s="817"/>
      <c r="DH98" s="299"/>
      <c r="DI98" s="300"/>
      <c r="DJ98" s="300"/>
      <c r="DK98" s="300"/>
      <c r="DL98" s="300"/>
      <c r="DM98" s="300"/>
      <c r="DN98" s="300"/>
      <c r="DO98" s="300"/>
      <c r="DP98" s="300"/>
      <c r="DQ98" s="817"/>
      <c r="DR98" s="299"/>
      <c r="DS98" s="300"/>
      <c r="DT98" s="300"/>
      <c r="DU98" s="300"/>
      <c r="DV98" s="300"/>
      <c r="DW98" s="300"/>
      <c r="DX98" s="300"/>
      <c r="DY98" s="300"/>
      <c r="DZ98" s="300"/>
      <c r="EA98" s="817"/>
      <c r="EB98" s="299"/>
      <c r="EC98" s="300"/>
      <c r="ED98" s="300"/>
      <c r="EE98" s="300"/>
      <c r="EF98" s="300"/>
      <c r="EG98" s="300"/>
      <c r="EH98" s="300"/>
      <c r="EI98" s="300"/>
      <c r="EJ98" s="300"/>
      <c r="EK98" s="817"/>
    </row>
    <row r="99" spans="1:141" ht="36">
      <c r="A99" s="359">
        <f>Summary!A99</f>
        <v>0</v>
      </c>
      <c r="B99" s="378">
        <f>Summary!B99</f>
        <v>0</v>
      </c>
      <c r="C99" s="379" t="str">
        <f>Summary!C99</f>
        <v>4.3.15.1</v>
      </c>
      <c r="D99" s="380">
        <f>Summary!D99</f>
        <v>0</v>
      </c>
      <c r="E99" s="381">
        <f>Summary!E99</f>
        <v>0</v>
      </c>
      <c r="F99" s="382" t="str">
        <f>Summary!F99</f>
        <v>Clear weed / vegetation growth, remove any litter, debris and sediment that could impair operation</v>
      </c>
      <c r="G99" s="375">
        <f>Summary!G99</f>
        <v>0</v>
      </c>
      <c r="H99" s="540">
        <f t="shared" si="41"/>
        <v>0</v>
      </c>
      <c r="I99" s="541">
        <f t="shared" si="42"/>
        <v>0</v>
      </c>
      <c r="J99" s="541">
        <f t="shared" si="43"/>
        <v>0</v>
      </c>
      <c r="K99" s="541">
        <f t="shared" si="44"/>
        <v>0</v>
      </c>
      <c r="L99" s="541">
        <f t="shared" si="45"/>
        <v>0</v>
      </c>
      <c r="M99" s="541">
        <f t="shared" si="46"/>
        <v>0</v>
      </c>
      <c r="N99" s="541">
        <f t="shared" si="47"/>
        <v>0</v>
      </c>
      <c r="O99" s="541">
        <f t="shared" si="48"/>
        <v>0</v>
      </c>
      <c r="P99" s="541">
        <f t="shared" si="49"/>
        <v>0</v>
      </c>
      <c r="Q99" s="541">
        <f t="shared" si="50"/>
        <v>0</v>
      </c>
      <c r="R99" s="541">
        <f t="shared" si="51"/>
        <v>0</v>
      </c>
      <c r="S99" s="541">
        <f t="shared" si="52"/>
        <v>0</v>
      </c>
      <c r="T99" s="542">
        <f t="shared" si="53"/>
        <v>0</v>
      </c>
      <c r="U99" s="531"/>
      <c r="V99" s="543"/>
      <c r="W99" s="544"/>
      <c r="X99" s="544"/>
      <c r="Y99" s="544"/>
      <c r="Z99" s="544"/>
      <c r="AA99" s="544"/>
      <c r="AB99" s="544"/>
      <c r="AC99" s="544"/>
      <c r="AD99" s="544"/>
      <c r="AE99" s="657"/>
      <c r="AF99" s="543"/>
      <c r="AG99" s="544"/>
      <c r="AH99" s="544"/>
      <c r="AI99" s="544"/>
      <c r="AJ99" s="544"/>
      <c r="AK99" s="544"/>
      <c r="AL99" s="544"/>
      <c r="AM99" s="544"/>
      <c r="AN99" s="544"/>
      <c r="AO99" s="657"/>
      <c r="AP99" s="543"/>
      <c r="AQ99" s="544"/>
      <c r="AR99" s="544"/>
      <c r="AS99" s="544"/>
      <c r="AT99" s="544"/>
      <c r="AU99" s="544"/>
      <c r="AV99" s="544"/>
      <c r="AW99" s="544"/>
      <c r="AX99" s="544"/>
      <c r="AY99" s="657"/>
      <c r="AZ99" s="543"/>
      <c r="BA99" s="544"/>
      <c r="BB99" s="544"/>
      <c r="BC99" s="544"/>
      <c r="BD99" s="544"/>
      <c r="BE99" s="544"/>
      <c r="BF99" s="544"/>
      <c r="BG99" s="544"/>
      <c r="BH99" s="544"/>
      <c r="BI99" s="657"/>
      <c r="BJ99" s="543"/>
      <c r="BK99" s="544"/>
      <c r="BL99" s="544"/>
      <c r="BM99" s="544"/>
      <c r="BN99" s="544"/>
      <c r="BO99" s="544"/>
      <c r="BP99" s="544"/>
      <c r="BQ99" s="544"/>
      <c r="BR99" s="544"/>
      <c r="BS99" s="657"/>
      <c r="BT99" s="543"/>
      <c r="BU99" s="544"/>
      <c r="BV99" s="544"/>
      <c r="BW99" s="544"/>
      <c r="BX99" s="544"/>
      <c r="BY99" s="544"/>
      <c r="BZ99" s="544"/>
      <c r="CA99" s="544"/>
      <c r="CB99" s="544"/>
      <c r="CC99" s="657"/>
      <c r="CD99" s="543"/>
      <c r="CE99" s="544"/>
      <c r="CF99" s="544"/>
      <c r="CG99" s="544"/>
      <c r="CH99" s="544"/>
      <c r="CI99" s="544"/>
      <c r="CJ99" s="544"/>
      <c r="CK99" s="544"/>
      <c r="CL99" s="544"/>
      <c r="CM99" s="657"/>
      <c r="CN99" s="543"/>
      <c r="CO99" s="544"/>
      <c r="CP99" s="544"/>
      <c r="CQ99" s="544"/>
      <c r="CR99" s="544"/>
      <c r="CS99" s="544"/>
      <c r="CT99" s="544"/>
      <c r="CU99" s="544"/>
      <c r="CV99" s="544"/>
      <c r="CW99" s="657"/>
      <c r="CX99" s="543"/>
      <c r="CY99" s="544"/>
      <c r="CZ99" s="544"/>
      <c r="DA99" s="544"/>
      <c r="DB99" s="544"/>
      <c r="DC99" s="544"/>
      <c r="DD99" s="544"/>
      <c r="DE99" s="544"/>
      <c r="DF99" s="544"/>
      <c r="DG99" s="657"/>
      <c r="DH99" s="543"/>
      <c r="DI99" s="544"/>
      <c r="DJ99" s="544"/>
      <c r="DK99" s="544"/>
      <c r="DL99" s="544"/>
      <c r="DM99" s="544"/>
      <c r="DN99" s="544"/>
      <c r="DO99" s="544"/>
      <c r="DP99" s="544"/>
      <c r="DQ99" s="657"/>
      <c r="DR99" s="543"/>
      <c r="DS99" s="544"/>
      <c r="DT99" s="544"/>
      <c r="DU99" s="544"/>
      <c r="DV99" s="544"/>
      <c r="DW99" s="544"/>
      <c r="DX99" s="544"/>
      <c r="DY99" s="544"/>
      <c r="DZ99" s="544"/>
      <c r="EA99" s="657"/>
      <c r="EB99" s="543"/>
      <c r="EC99" s="544"/>
      <c r="ED99" s="544"/>
      <c r="EE99" s="544"/>
      <c r="EF99" s="544"/>
      <c r="EG99" s="544"/>
      <c r="EH99" s="544"/>
      <c r="EI99" s="544"/>
      <c r="EJ99" s="544"/>
      <c r="EK99" s="657"/>
    </row>
    <row r="100" spans="1:141" s="139" customFormat="1" ht="54">
      <c r="A100" s="359">
        <f>Summary!A100</f>
        <v>0</v>
      </c>
      <c r="B100" s="378">
        <f>Summary!B100</f>
        <v>0</v>
      </c>
      <c r="C100" s="379" t="str">
        <f>Summary!C100</f>
        <v>4.3.15.2</v>
      </c>
      <c r="D100" s="380">
        <f>Summary!D100</f>
        <v>0</v>
      </c>
      <c r="E100" s="381">
        <f>Summary!E100</f>
        <v>0</v>
      </c>
      <c r="F100" s="382" t="str">
        <f>Summary!F100</f>
        <v>Undertake a grass cut of the grassed areas of the basin to maintain the grass sward between 100mm and 200mm in height</v>
      </c>
      <c r="G100" s="375">
        <f>Summary!G100</f>
        <v>0</v>
      </c>
      <c r="H100" s="540">
        <f t="shared" si="41"/>
        <v>0</v>
      </c>
      <c r="I100" s="541">
        <f t="shared" si="42"/>
        <v>0</v>
      </c>
      <c r="J100" s="541">
        <f t="shared" si="43"/>
        <v>0</v>
      </c>
      <c r="K100" s="541">
        <f t="shared" si="44"/>
        <v>0</v>
      </c>
      <c r="L100" s="541">
        <f t="shared" si="45"/>
        <v>0</v>
      </c>
      <c r="M100" s="541">
        <f t="shared" si="46"/>
        <v>0</v>
      </c>
      <c r="N100" s="541">
        <f t="shared" si="47"/>
        <v>0</v>
      </c>
      <c r="O100" s="541">
        <f t="shared" si="48"/>
        <v>0</v>
      </c>
      <c r="P100" s="541">
        <f t="shared" si="49"/>
        <v>0</v>
      </c>
      <c r="Q100" s="541">
        <f t="shared" si="50"/>
        <v>0</v>
      </c>
      <c r="R100" s="541">
        <f t="shared" si="51"/>
        <v>0</v>
      </c>
      <c r="S100" s="541">
        <f t="shared" si="52"/>
        <v>0</v>
      </c>
      <c r="T100" s="542">
        <f t="shared" si="53"/>
        <v>0</v>
      </c>
      <c r="U100" s="531"/>
      <c r="V100" s="543"/>
      <c r="W100" s="544"/>
      <c r="X100" s="544"/>
      <c r="Y100" s="544"/>
      <c r="Z100" s="544"/>
      <c r="AA100" s="544"/>
      <c r="AB100" s="544"/>
      <c r="AC100" s="544"/>
      <c r="AD100" s="544"/>
      <c r="AE100" s="657"/>
      <c r="AF100" s="543"/>
      <c r="AG100" s="544"/>
      <c r="AH100" s="544"/>
      <c r="AI100" s="544"/>
      <c r="AJ100" s="544"/>
      <c r="AK100" s="544"/>
      <c r="AL100" s="544"/>
      <c r="AM100" s="544"/>
      <c r="AN100" s="544"/>
      <c r="AO100" s="657"/>
      <c r="AP100" s="543"/>
      <c r="AQ100" s="544"/>
      <c r="AR100" s="544"/>
      <c r="AS100" s="544"/>
      <c r="AT100" s="544"/>
      <c r="AU100" s="544"/>
      <c r="AV100" s="544"/>
      <c r="AW100" s="544"/>
      <c r="AX100" s="544"/>
      <c r="AY100" s="657"/>
      <c r="AZ100" s="543"/>
      <c r="BA100" s="544"/>
      <c r="BB100" s="544"/>
      <c r="BC100" s="544"/>
      <c r="BD100" s="544"/>
      <c r="BE100" s="544"/>
      <c r="BF100" s="544"/>
      <c r="BG100" s="544"/>
      <c r="BH100" s="544"/>
      <c r="BI100" s="657"/>
      <c r="BJ100" s="543"/>
      <c r="BK100" s="544"/>
      <c r="BL100" s="544"/>
      <c r="BM100" s="544"/>
      <c r="BN100" s="544"/>
      <c r="BO100" s="544"/>
      <c r="BP100" s="544"/>
      <c r="BQ100" s="544"/>
      <c r="BR100" s="544"/>
      <c r="BS100" s="657"/>
      <c r="BT100" s="543"/>
      <c r="BU100" s="544"/>
      <c r="BV100" s="544"/>
      <c r="BW100" s="544"/>
      <c r="BX100" s="544"/>
      <c r="BY100" s="544"/>
      <c r="BZ100" s="544"/>
      <c r="CA100" s="544"/>
      <c r="CB100" s="544"/>
      <c r="CC100" s="657"/>
      <c r="CD100" s="543"/>
      <c r="CE100" s="544"/>
      <c r="CF100" s="544"/>
      <c r="CG100" s="544"/>
      <c r="CH100" s="544"/>
      <c r="CI100" s="544"/>
      <c r="CJ100" s="544"/>
      <c r="CK100" s="544"/>
      <c r="CL100" s="544"/>
      <c r="CM100" s="657"/>
      <c r="CN100" s="543"/>
      <c r="CO100" s="544"/>
      <c r="CP100" s="544"/>
      <c r="CQ100" s="544"/>
      <c r="CR100" s="544"/>
      <c r="CS100" s="544"/>
      <c r="CT100" s="544"/>
      <c r="CU100" s="544"/>
      <c r="CV100" s="544"/>
      <c r="CW100" s="657"/>
      <c r="CX100" s="543"/>
      <c r="CY100" s="544"/>
      <c r="CZ100" s="544"/>
      <c r="DA100" s="544"/>
      <c r="DB100" s="544"/>
      <c r="DC100" s="544"/>
      <c r="DD100" s="544"/>
      <c r="DE100" s="544"/>
      <c r="DF100" s="544"/>
      <c r="DG100" s="657"/>
      <c r="DH100" s="543"/>
      <c r="DI100" s="544"/>
      <c r="DJ100" s="544"/>
      <c r="DK100" s="544"/>
      <c r="DL100" s="544"/>
      <c r="DM100" s="544"/>
      <c r="DN100" s="544"/>
      <c r="DO100" s="544"/>
      <c r="DP100" s="544"/>
      <c r="DQ100" s="657"/>
      <c r="DR100" s="543"/>
      <c r="DS100" s="544"/>
      <c r="DT100" s="544"/>
      <c r="DU100" s="544"/>
      <c r="DV100" s="544"/>
      <c r="DW100" s="544"/>
      <c r="DX100" s="544"/>
      <c r="DY100" s="544"/>
      <c r="DZ100" s="544"/>
      <c r="EA100" s="657"/>
      <c r="EB100" s="543"/>
      <c r="EC100" s="544"/>
      <c r="ED100" s="544"/>
      <c r="EE100" s="544"/>
      <c r="EF100" s="544"/>
      <c r="EG100" s="544"/>
      <c r="EH100" s="544"/>
      <c r="EI100" s="544"/>
      <c r="EJ100" s="544"/>
      <c r="EK100" s="657"/>
    </row>
    <row r="101" spans="1:141" s="139" customFormat="1" ht="36">
      <c r="A101" s="802">
        <f>Summary!A101</f>
        <v>0</v>
      </c>
      <c r="B101" s="815">
        <f>Summary!B101</f>
        <v>0</v>
      </c>
      <c r="C101" s="813" t="str">
        <f>Summary!C101</f>
        <v>4.3.16</v>
      </c>
      <c r="D101" s="816" t="str">
        <f>Summary!D101</f>
        <v>500 - Drainage and Service Ducts</v>
      </c>
      <c r="E101" s="796" t="str">
        <f>Summary!E101</f>
        <v>Grassed surface water channel</v>
      </c>
      <c r="F101" s="796">
        <f>Summary!F101</f>
        <v>0</v>
      </c>
      <c r="G101" s="787">
        <f>Summary!G101</f>
        <v>0</v>
      </c>
      <c r="H101" s="299"/>
      <c r="I101" s="300"/>
      <c r="J101" s="300"/>
      <c r="K101" s="300"/>
      <c r="L101" s="300"/>
      <c r="M101" s="300"/>
      <c r="N101" s="300"/>
      <c r="O101" s="300"/>
      <c r="P101" s="300"/>
      <c r="Q101" s="300"/>
      <c r="R101" s="300"/>
      <c r="S101" s="300"/>
      <c r="T101" s="797"/>
      <c r="U101" s="531"/>
      <c r="V101" s="299"/>
      <c r="W101" s="300"/>
      <c r="X101" s="300"/>
      <c r="Y101" s="300"/>
      <c r="Z101" s="300"/>
      <c r="AA101" s="300"/>
      <c r="AB101" s="300"/>
      <c r="AC101" s="300"/>
      <c r="AD101" s="300"/>
      <c r="AE101" s="817"/>
      <c r="AF101" s="299"/>
      <c r="AG101" s="300"/>
      <c r="AH101" s="300"/>
      <c r="AI101" s="300"/>
      <c r="AJ101" s="300"/>
      <c r="AK101" s="300"/>
      <c r="AL101" s="300"/>
      <c r="AM101" s="300"/>
      <c r="AN101" s="300"/>
      <c r="AO101" s="817"/>
      <c r="AP101" s="299"/>
      <c r="AQ101" s="300"/>
      <c r="AR101" s="300"/>
      <c r="AS101" s="300"/>
      <c r="AT101" s="300"/>
      <c r="AU101" s="300"/>
      <c r="AV101" s="300"/>
      <c r="AW101" s="300"/>
      <c r="AX101" s="300"/>
      <c r="AY101" s="817"/>
      <c r="AZ101" s="299"/>
      <c r="BA101" s="300"/>
      <c r="BB101" s="300"/>
      <c r="BC101" s="300"/>
      <c r="BD101" s="300"/>
      <c r="BE101" s="300"/>
      <c r="BF101" s="300"/>
      <c r="BG101" s="300"/>
      <c r="BH101" s="300"/>
      <c r="BI101" s="817"/>
      <c r="BJ101" s="299"/>
      <c r="BK101" s="300"/>
      <c r="BL101" s="300"/>
      <c r="BM101" s="300"/>
      <c r="BN101" s="300"/>
      <c r="BO101" s="300"/>
      <c r="BP101" s="300"/>
      <c r="BQ101" s="300"/>
      <c r="BR101" s="300"/>
      <c r="BS101" s="817"/>
      <c r="BT101" s="299"/>
      <c r="BU101" s="300"/>
      <c r="BV101" s="300"/>
      <c r="BW101" s="300"/>
      <c r="BX101" s="300"/>
      <c r="BY101" s="300"/>
      <c r="BZ101" s="300"/>
      <c r="CA101" s="300"/>
      <c r="CB101" s="300"/>
      <c r="CC101" s="817"/>
      <c r="CD101" s="299"/>
      <c r="CE101" s="300"/>
      <c r="CF101" s="300"/>
      <c r="CG101" s="300"/>
      <c r="CH101" s="300"/>
      <c r="CI101" s="300"/>
      <c r="CJ101" s="300"/>
      <c r="CK101" s="300"/>
      <c r="CL101" s="300"/>
      <c r="CM101" s="817"/>
      <c r="CN101" s="299"/>
      <c r="CO101" s="300"/>
      <c r="CP101" s="300"/>
      <c r="CQ101" s="300"/>
      <c r="CR101" s="300"/>
      <c r="CS101" s="300"/>
      <c r="CT101" s="300"/>
      <c r="CU101" s="300"/>
      <c r="CV101" s="300"/>
      <c r="CW101" s="817"/>
      <c r="CX101" s="299"/>
      <c r="CY101" s="300"/>
      <c r="CZ101" s="300"/>
      <c r="DA101" s="300"/>
      <c r="DB101" s="300"/>
      <c r="DC101" s="300"/>
      <c r="DD101" s="300"/>
      <c r="DE101" s="300"/>
      <c r="DF101" s="300"/>
      <c r="DG101" s="817"/>
      <c r="DH101" s="299"/>
      <c r="DI101" s="300"/>
      <c r="DJ101" s="300"/>
      <c r="DK101" s="300"/>
      <c r="DL101" s="300"/>
      <c r="DM101" s="300"/>
      <c r="DN101" s="300"/>
      <c r="DO101" s="300"/>
      <c r="DP101" s="300"/>
      <c r="DQ101" s="817"/>
      <c r="DR101" s="299"/>
      <c r="DS101" s="300"/>
      <c r="DT101" s="300"/>
      <c r="DU101" s="300"/>
      <c r="DV101" s="300"/>
      <c r="DW101" s="300"/>
      <c r="DX101" s="300"/>
      <c r="DY101" s="300"/>
      <c r="DZ101" s="300"/>
      <c r="EA101" s="817"/>
      <c r="EB101" s="299"/>
      <c r="EC101" s="300"/>
      <c r="ED101" s="300"/>
      <c r="EE101" s="300"/>
      <c r="EF101" s="300"/>
      <c r="EG101" s="300"/>
      <c r="EH101" s="300"/>
      <c r="EI101" s="300"/>
      <c r="EJ101" s="300"/>
      <c r="EK101" s="817"/>
    </row>
    <row r="102" spans="1:141" ht="54">
      <c r="A102" s="359">
        <f>Summary!A102</f>
        <v>0</v>
      </c>
      <c r="B102" s="378">
        <f>Summary!B102</f>
        <v>0</v>
      </c>
      <c r="C102" s="379" t="str">
        <f>Summary!C102</f>
        <v>4.3.16.1</v>
      </c>
      <c r="D102" s="380">
        <f>Summary!D102</f>
        <v>0</v>
      </c>
      <c r="E102" s="381">
        <f>Summary!E102</f>
        <v>0</v>
      </c>
      <c r="F102" s="382" t="str">
        <f>Summary!F102</f>
        <v>Undertake a grass cut of all areas of the grassed surface water drainage system to maintain the grass sward at a maximum of 75mm in height</v>
      </c>
      <c r="G102" s="375">
        <f>Summary!G102</f>
        <v>0</v>
      </c>
      <c r="H102" s="540">
        <f t="shared" si="41"/>
        <v>0</v>
      </c>
      <c r="I102" s="541">
        <f t="shared" si="42"/>
        <v>0</v>
      </c>
      <c r="J102" s="541">
        <f t="shared" si="43"/>
        <v>0</v>
      </c>
      <c r="K102" s="541">
        <f t="shared" si="44"/>
        <v>0</v>
      </c>
      <c r="L102" s="541">
        <f t="shared" si="45"/>
        <v>0</v>
      </c>
      <c r="M102" s="541">
        <f t="shared" si="46"/>
        <v>0</v>
      </c>
      <c r="N102" s="541">
        <f t="shared" si="47"/>
        <v>0</v>
      </c>
      <c r="O102" s="541">
        <f t="shared" si="48"/>
        <v>0</v>
      </c>
      <c r="P102" s="541">
        <f t="shared" si="49"/>
        <v>0</v>
      </c>
      <c r="Q102" s="541">
        <f t="shared" si="50"/>
        <v>0</v>
      </c>
      <c r="R102" s="541">
        <f t="shared" si="51"/>
        <v>0</v>
      </c>
      <c r="S102" s="541">
        <f t="shared" si="52"/>
        <v>0</v>
      </c>
      <c r="T102" s="542">
        <f t="shared" si="53"/>
        <v>0</v>
      </c>
      <c r="U102" s="531"/>
      <c r="V102" s="543"/>
      <c r="W102" s="544"/>
      <c r="X102" s="544"/>
      <c r="Y102" s="544"/>
      <c r="Z102" s="544"/>
      <c r="AA102" s="544"/>
      <c r="AB102" s="544"/>
      <c r="AC102" s="544"/>
      <c r="AD102" s="544"/>
      <c r="AE102" s="657"/>
      <c r="AF102" s="543"/>
      <c r="AG102" s="544"/>
      <c r="AH102" s="544"/>
      <c r="AI102" s="544"/>
      <c r="AJ102" s="544"/>
      <c r="AK102" s="544"/>
      <c r="AL102" s="544"/>
      <c r="AM102" s="544"/>
      <c r="AN102" s="544"/>
      <c r="AO102" s="657"/>
      <c r="AP102" s="543"/>
      <c r="AQ102" s="544"/>
      <c r="AR102" s="544"/>
      <c r="AS102" s="544"/>
      <c r="AT102" s="544"/>
      <c r="AU102" s="544"/>
      <c r="AV102" s="544"/>
      <c r="AW102" s="544"/>
      <c r="AX102" s="544"/>
      <c r="AY102" s="657"/>
      <c r="AZ102" s="543"/>
      <c r="BA102" s="544"/>
      <c r="BB102" s="544"/>
      <c r="BC102" s="544"/>
      <c r="BD102" s="544"/>
      <c r="BE102" s="544"/>
      <c r="BF102" s="544"/>
      <c r="BG102" s="544"/>
      <c r="BH102" s="544"/>
      <c r="BI102" s="657"/>
      <c r="BJ102" s="543"/>
      <c r="BK102" s="544"/>
      <c r="BL102" s="544"/>
      <c r="BM102" s="544"/>
      <c r="BN102" s="544"/>
      <c r="BO102" s="544"/>
      <c r="BP102" s="544"/>
      <c r="BQ102" s="544"/>
      <c r="BR102" s="544"/>
      <c r="BS102" s="657"/>
      <c r="BT102" s="543"/>
      <c r="BU102" s="544"/>
      <c r="BV102" s="544"/>
      <c r="BW102" s="544"/>
      <c r="BX102" s="544"/>
      <c r="BY102" s="544"/>
      <c r="BZ102" s="544"/>
      <c r="CA102" s="544"/>
      <c r="CB102" s="544"/>
      <c r="CC102" s="657"/>
      <c r="CD102" s="543"/>
      <c r="CE102" s="544"/>
      <c r="CF102" s="544"/>
      <c r="CG102" s="544"/>
      <c r="CH102" s="544"/>
      <c r="CI102" s="544"/>
      <c r="CJ102" s="544"/>
      <c r="CK102" s="544"/>
      <c r="CL102" s="544"/>
      <c r="CM102" s="657"/>
      <c r="CN102" s="543"/>
      <c r="CO102" s="544"/>
      <c r="CP102" s="544"/>
      <c r="CQ102" s="544"/>
      <c r="CR102" s="544"/>
      <c r="CS102" s="544"/>
      <c r="CT102" s="544"/>
      <c r="CU102" s="544"/>
      <c r="CV102" s="544"/>
      <c r="CW102" s="657"/>
      <c r="CX102" s="543"/>
      <c r="CY102" s="544"/>
      <c r="CZ102" s="544"/>
      <c r="DA102" s="544"/>
      <c r="DB102" s="544"/>
      <c r="DC102" s="544"/>
      <c r="DD102" s="544"/>
      <c r="DE102" s="544"/>
      <c r="DF102" s="544"/>
      <c r="DG102" s="657"/>
      <c r="DH102" s="543"/>
      <c r="DI102" s="544"/>
      <c r="DJ102" s="544"/>
      <c r="DK102" s="544"/>
      <c r="DL102" s="544"/>
      <c r="DM102" s="544"/>
      <c r="DN102" s="544"/>
      <c r="DO102" s="544"/>
      <c r="DP102" s="544"/>
      <c r="DQ102" s="657"/>
      <c r="DR102" s="543"/>
      <c r="DS102" s="544"/>
      <c r="DT102" s="544"/>
      <c r="DU102" s="544"/>
      <c r="DV102" s="544"/>
      <c r="DW102" s="544"/>
      <c r="DX102" s="544"/>
      <c r="DY102" s="544"/>
      <c r="DZ102" s="544"/>
      <c r="EA102" s="657"/>
      <c r="EB102" s="543"/>
      <c r="EC102" s="544"/>
      <c r="ED102" s="544"/>
      <c r="EE102" s="544"/>
      <c r="EF102" s="544"/>
      <c r="EG102" s="544"/>
      <c r="EH102" s="544"/>
      <c r="EI102" s="544"/>
      <c r="EJ102" s="544"/>
      <c r="EK102" s="657"/>
    </row>
    <row r="103" spans="1:141" ht="54">
      <c r="A103" s="359">
        <f>Summary!A103</f>
        <v>0</v>
      </c>
      <c r="B103" s="378">
        <f>Summary!B103</f>
        <v>0</v>
      </c>
      <c r="C103" s="379" t="str">
        <f>Summary!C103</f>
        <v>4.3.16.2</v>
      </c>
      <c r="D103" s="380">
        <f>Summary!D103</f>
        <v>0</v>
      </c>
      <c r="E103" s="381">
        <f>Summary!E103</f>
        <v>0</v>
      </c>
      <c r="F103" s="382" t="str">
        <f>Summary!F103</f>
        <v>Clear weed / vegetation growth, remove any litter, debris and sediment that could impair operation prior to grass cutting</v>
      </c>
      <c r="G103" s="375">
        <f>Summary!G103</f>
        <v>0</v>
      </c>
      <c r="H103" s="540">
        <f t="shared" si="41"/>
        <v>0</v>
      </c>
      <c r="I103" s="541">
        <f t="shared" si="42"/>
        <v>0</v>
      </c>
      <c r="J103" s="541">
        <f t="shared" si="43"/>
        <v>0</v>
      </c>
      <c r="K103" s="541">
        <f t="shared" si="44"/>
        <v>0</v>
      </c>
      <c r="L103" s="541">
        <f t="shared" si="45"/>
        <v>0</v>
      </c>
      <c r="M103" s="541">
        <f t="shared" si="46"/>
        <v>0</v>
      </c>
      <c r="N103" s="541">
        <f t="shared" si="47"/>
        <v>0</v>
      </c>
      <c r="O103" s="541">
        <f t="shared" si="48"/>
        <v>0</v>
      </c>
      <c r="P103" s="541">
        <f t="shared" si="49"/>
        <v>0</v>
      </c>
      <c r="Q103" s="541">
        <f t="shared" si="50"/>
        <v>0</v>
      </c>
      <c r="R103" s="541">
        <f t="shared" si="51"/>
        <v>0</v>
      </c>
      <c r="S103" s="541">
        <f t="shared" si="52"/>
        <v>0</v>
      </c>
      <c r="T103" s="542">
        <f t="shared" si="53"/>
        <v>0</v>
      </c>
      <c r="U103" s="531"/>
      <c r="V103" s="543"/>
      <c r="W103" s="544"/>
      <c r="X103" s="544"/>
      <c r="Y103" s="544"/>
      <c r="Z103" s="544"/>
      <c r="AA103" s="544"/>
      <c r="AB103" s="544"/>
      <c r="AC103" s="544"/>
      <c r="AD103" s="544"/>
      <c r="AE103" s="657"/>
      <c r="AF103" s="543"/>
      <c r="AG103" s="544"/>
      <c r="AH103" s="544"/>
      <c r="AI103" s="544"/>
      <c r="AJ103" s="544"/>
      <c r="AK103" s="544"/>
      <c r="AL103" s="544"/>
      <c r="AM103" s="544"/>
      <c r="AN103" s="544"/>
      <c r="AO103" s="657"/>
      <c r="AP103" s="543"/>
      <c r="AQ103" s="544"/>
      <c r="AR103" s="544"/>
      <c r="AS103" s="544"/>
      <c r="AT103" s="544"/>
      <c r="AU103" s="544"/>
      <c r="AV103" s="544"/>
      <c r="AW103" s="544"/>
      <c r="AX103" s="544"/>
      <c r="AY103" s="657"/>
      <c r="AZ103" s="543"/>
      <c r="BA103" s="544"/>
      <c r="BB103" s="544"/>
      <c r="BC103" s="544"/>
      <c r="BD103" s="544"/>
      <c r="BE103" s="544"/>
      <c r="BF103" s="544"/>
      <c r="BG103" s="544"/>
      <c r="BH103" s="544"/>
      <c r="BI103" s="657"/>
      <c r="BJ103" s="543"/>
      <c r="BK103" s="544"/>
      <c r="BL103" s="544"/>
      <c r="BM103" s="544"/>
      <c r="BN103" s="544"/>
      <c r="BO103" s="544"/>
      <c r="BP103" s="544"/>
      <c r="BQ103" s="544"/>
      <c r="BR103" s="544"/>
      <c r="BS103" s="657"/>
      <c r="BT103" s="543"/>
      <c r="BU103" s="544"/>
      <c r="BV103" s="544"/>
      <c r="BW103" s="544"/>
      <c r="BX103" s="544"/>
      <c r="BY103" s="544"/>
      <c r="BZ103" s="544"/>
      <c r="CA103" s="544"/>
      <c r="CB103" s="544"/>
      <c r="CC103" s="657"/>
      <c r="CD103" s="543"/>
      <c r="CE103" s="544"/>
      <c r="CF103" s="544"/>
      <c r="CG103" s="544"/>
      <c r="CH103" s="544"/>
      <c r="CI103" s="544"/>
      <c r="CJ103" s="544"/>
      <c r="CK103" s="544"/>
      <c r="CL103" s="544"/>
      <c r="CM103" s="657"/>
      <c r="CN103" s="543"/>
      <c r="CO103" s="544"/>
      <c r="CP103" s="544"/>
      <c r="CQ103" s="544"/>
      <c r="CR103" s="544"/>
      <c r="CS103" s="544"/>
      <c r="CT103" s="544"/>
      <c r="CU103" s="544"/>
      <c r="CV103" s="544"/>
      <c r="CW103" s="657"/>
      <c r="CX103" s="543"/>
      <c r="CY103" s="544"/>
      <c r="CZ103" s="544"/>
      <c r="DA103" s="544"/>
      <c r="DB103" s="544"/>
      <c r="DC103" s="544"/>
      <c r="DD103" s="544"/>
      <c r="DE103" s="544"/>
      <c r="DF103" s="544"/>
      <c r="DG103" s="657"/>
      <c r="DH103" s="543"/>
      <c r="DI103" s="544"/>
      <c r="DJ103" s="544"/>
      <c r="DK103" s="544"/>
      <c r="DL103" s="544"/>
      <c r="DM103" s="544"/>
      <c r="DN103" s="544"/>
      <c r="DO103" s="544"/>
      <c r="DP103" s="544"/>
      <c r="DQ103" s="657"/>
      <c r="DR103" s="543"/>
      <c r="DS103" s="544"/>
      <c r="DT103" s="544"/>
      <c r="DU103" s="544"/>
      <c r="DV103" s="544"/>
      <c r="DW103" s="544"/>
      <c r="DX103" s="544"/>
      <c r="DY103" s="544"/>
      <c r="DZ103" s="544"/>
      <c r="EA103" s="657"/>
      <c r="EB103" s="543"/>
      <c r="EC103" s="544"/>
      <c r="ED103" s="544"/>
      <c r="EE103" s="544"/>
      <c r="EF103" s="544"/>
      <c r="EG103" s="544"/>
      <c r="EH103" s="544"/>
      <c r="EI103" s="544"/>
      <c r="EJ103" s="544"/>
      <c r="EK103" s="657"/>
    </row>
    <row r="104" spans="1:141" ht="72">
      <c r="A104" s="359">
        <f>Summary!A104</f>
        <v>0</v>
      </c>
      <c r="B104" s="378">
        <f>Summary!B104</f>
        <v>0</v>
      </c>
      <c r="C104" s="379" t="str">
        <f>Summary!C104</f>
        <v>4.3.17</v>
      </c>
      <c r="D104" s="380" t="str">
        <f>Summary!D104</f>
        <v>500 - Drainage and Service Ducts</v>
      </c>
      <c r="E104" s="381" t="str">
        <f>Summary!E104</f>
        <v>Reservoir pavements for drainage attenuation (with pervious surface)</v>
      </c>
      <c r="F104" s="382" t="str">
        <f>Summary!F104</f>
        <v>Cleaning (high pressure rotating water jets and powerful suction to recover disturbed silt) reservoir pavements for drainage attenuation (with pervious surface)</v>
      </c>
      <c r="G104" s="375">
        <f>Summary!G104</f>
        <v>0</v>
      </c>
      <c r="H104" s="540">
        <f t="shared" si="41"/>
        <v>0</v>
      </c>
      <c r="I104" s="541">
        <f t="shared" si="42"/>
        <v>0</v>
      </c>
      <c r="J104" s="541">
        <f t="shared" si="43"/>
        <v>0</v>
      </c>
      <c r="K104" s="541">
        <f t="shared" si="44"/>
        <v>0</v>
      </c>
      <c r="L104" s="541">
        <f t="shared" si="45"/>
        <v>0</v>
      </c>
      <c r="M104" s="541">
        <f t="shared" si="46"/>
        <v>0</v>
      </c>
      <c r="N104" s="541">
        <f t="shared" si="47"/>
        <v>0</v>
      </c>
      <c r="O104" s="541">
        <f t="shared" si="48"/>
        <v>0</v>
      </c>
      <c r="P104" s="541">
        <f t="shared" si="49"/>
        <v>0</v>
      </c>
      <c r="Q104" s="541">
        <f t="shared" si="50"/>
        <v>0</v>
      </c>
      <c r="R104" s="541">
        <f t="shared" si="51"/>
        <v>0</v>
      </c>
      <c r="S104" s="541">
        <f t="shared" si="52"/>
        <v>0</v>
      </c>
      <c r="T104" s="542">
        <f t="shared" si="53"/>
        <v>0</v>
      </c>
      <c r="U104" s="531"/>
      <c r="V104" s="543"/>
      <c r="W104" s="544"/>
      <c r="X104" s="544"/>
      <c r="Y104" s="544"/>
      <c r="Z104" s="544"/>
      <c r="AA104" s="544"/>
      <c r="AB104" s="544"/>
      <c r="AC104" s="544"/>
      <c r="AD104" s="544"/>
      <c r="AE104" s="657"/>
      <c r="AF104" s="543"/>
      <c r="AG104" s="544"/>
      <c r="AH104" s="544"/>
      <c r="AI104" s="544"/>
      <c r="AJ104" s="544"/>
      <c r="AK104" s="544"/>
      <c r="AL104" s="544"/>
      <c r="AM104" s="544"/>
      <c r="AN104" s="544"/>
      <c r="AO104" s="657"/>
      <c r="AP104" s="543"/>
      <c r="AQ104" s="544"/>
      <c r="AR104" s="544"/>
      <c r="AS104" s="544"/>
      <c r="AT104" s="544"/>
      <c r="AU104" s="544"/>
      <c r="AV104" s="544"/>
      <c r="AW104" s="544"/>
      <c r="AX104" s="544"/>
      <c r="AY104" s="657"/>
      <c r="AZ104" s="543"/>
      <c r="BA104" s="544"/>
      <c r="BB104" s="544"/>
      <c r="BC104" s="544"/>
      <c r="BD104" s="544"/>
      <c r="BE104" s="544"/>
      <c r="BF104" s="544"/>
      <c r="BG104" s="544"/>
      <c r="BH104" s="544"/>
      <c r="BI104" s="657"/>
      <c r="BJ104" s="543"/>
      <c r="BK104" s="544"/>
      <c r="BL104" s="544"/>
      <c r="BM104" s="544"/>
      <c r="BN104" s="544"/>
      <c r="BO104" s="544"/>
      <c r="BP104" s="544"/>
      <c r="BQ104" s="544"/>
      <c r="BR104" s="544"/>
      <c r="BS104" s="657"/>
      <c r="BT104" s="543"/>
      <c r="BU104" s="544"/>
      <c r="BV104" s="544"/>
      <c r="BW104" s="544"/>
      <c r="BX104" s="544"/>
      <c r="BY104" s="544"/>
      <c r="BZ104" s="544"/>
      <c r="CA104" s="544"/>
      <c r="CB104" s="544"/>
      <c r="CC104" s="657"/>
      <c r="CD104" s="543"/>
      <c r="CE104" s="544"/>
      <c r="CF104" s="544"/>
      <c r="CG104" s="544"/>
      <c r="CH104" s="544"/>
      <c r="CI104" s="544"/>
      <c r="CJ104" s="544"/>
      <c r="CK104" s="544"/>
      <c r="CL104" s="544"/>
      <c r="CM104" s="657"/>
      <c r="CN104" s="543"/>
      <c r="CO104" s="544"/>
      <c r="CP104" s="544"/>
      <c r="CQ104" s="544"/>
      <c r="CR104" s="544"/>
      <c r="CS104" s="544"/>
      <c r="CT104" s="544"/>
      <c r="CU104" s="544"/>
      <c r="CV104" s="544"/>
      <c r="CW104" s="657"/>
      <c r="CX104" s="543"/>
      <c r="CY104" s="544"/>
      <c r="CZ104" s="544"/>
      <c r="DA104" s="544"/>
      <c r="DB104" s="544"/>
      <c r="DC104" s="544"/>
      <c r="DD104" s="544"/>
      <c r="DE104" s="544"/>
      <c r="DF104" s="544"/>
      <c r="DG104" s="657"/>
      <c r="DH104" s="543"/>
      <c r="DI104" s="544"/>
      <c r="DJ104" s="544"/>
      <c r="DK104" s="544"/>
      <c r="DL104" s="544"/>
      <c r="DM104" s="544"/>
      <c r="DN104" s="544"/>
      <c r="DO104" s="544"/>
      <c r="DP104" s="544"/>
      <c r="DQ104" s="657"/>
      <c r="DR104" s="543"/>
      <c r="DS104" s="544"/>
      <c r="DT104" s="544"/>
      <c r="DU104" s="544"/>
      <c r="DV104" s="544"/>
      <c r="DW104" s="544"/>
      <c r="DX104" s="544"/>
      <c r="DY104" s="544"/>
      <c r="DZ104" s="544"/>
      <c r="EA104" s="657"/>
      <c r="EB104" s="543"/>
      <c r="EC104" s="544"/>
      <c r="ED104" s="544"/>
      <c r="EE104" s="544"/>
      <c r="EF104" s="544"/>
      <c r="EG104" s="544"/>
      <c r="EH104" s="544"/>
      <c r="EI104" s="544"/>
      <c r="EJ104" s="544"/>
      <c r="EK104" s="657"/>
    </row>
    <row r="105" spans="1:141" ht="72">
      <c r="A105" s="359">
        <f>Summary!A105</f>
        <v>0</v>
      </c>
      <c r="B105" s="378">
        <f>Summary!B105</f>
        <v>0</v>
      </c>
      <c r="C105" s="379" t="str">
        <f>Summary!C105</f>
        <v>4.3.18</v>
      </c>
      <c r="D105" s="380" t="str">
        <f>Summary!D105</f>
        <v>500 - Drainage and Service Ducts</v>
      </c>
      <c r="E105" s="381" t="str">
        <f>Summary!E105</f>
        <v>Wetlands for drainage purposes (Wetlands for habitat are covered in Asset type 3000)</v>
      </c>
      <c r="F105" s="382" t="str">
        <f>Summary!F105</f>
        <v>Remove accumulated silt  in wetlands (drainage purposes) that could impair operation</v>
      </c>
      <c r="G105" s="375">
        <f>Summary!G105</f>
        <v>0</v>
      </c>
      <c r="H105" s="540">
        <f t="shared" si="41"/>
        <v>0</v>
      </c>
      <c r="I105" s="541">
        <f t="shared" si="42"/>
        <v>0</v>
      </c>
      <c r="J105" s="541">
        <f t="shared" si="43"/>
        <v>0</v>
      </c>
      <c r="K105" s="541">
        <f t="shared" si="44"/>
        <v>0</v>
      </c>
      <c r="L105" s="541">
        <f t="shared" si="45"/>
        <v>0</v>
      </c>
      <c r="M105" s="541">
        <f t="shared" si="46"/>
        <v>0</v>
      </c>
      <c r="N105" s="541">
        <f t="shared" si="47"/>
        <v>0</v>
      </c>
      <c r="O105" s="541">
        <f t="shared" si="48"/>
        <v>0</v>
      </c>
      <c r="P105" s="541">
        <f t="shared" si="49"/>
        <v>0</v>
      </c>
      <c r="Q105" s="541">
        <f t="shared" si="50"/>
        <v>0</v>
      </c>
      <c r="R105" s="541">
        <f t="shared" si="51"/>
        <v>0</v>
      </c>
      <c r="S105" s="541">
        <f t="shared" si="52"/>
        <v>0</v>
      </c>
      <c r="T105" s="542">
        <f t="shared" si="53"/>
        <v>0</v>
      </c>
      <c r="U105" s="531"/>
      <c r="V105" s="543"/>
      <c r="W105" s="544"/>
      <c r="X105" s="544"/>
      <c r="Y105" s="544"/>
      <c r="Z105" s="544"/>
      <c r="AA105" s="544"/>
      <c r="AB105" s="544"/>
      <c r="AC105" s="544"/>
      <c r="AD105" s="544"/>
      <c r="AE105" s="657"/>
      <c r="AF105" s="543"/>
      <c r="AG105" s="544"/>
      <c r="AH105" s="544"/>
      <c r="AI105" s="544"/>
      <c r="AJ105" s="544"/>
      <c r="AK105" s="544"/>
      <c r="AL105" s="544"/>
      <c r="AM105" s="544"/>
      <c r="AN105" s="544"/>
      <c r="AO105" s="657"/>
      <c r="AP105" s="543"/>
      <c r="AQ105" s="544"/>
      <c r="AR105" s="544"/>
      <c r="AS105" s="544"/>
      <c r="AT105" s="544"/>
      <c r="AU105" s="544"/>
      <c r="AV105" s="544"/>
      <c r="AW105" s="544"/>
      <c r="AX105" s="544"/>
      <c r="AY105" s="657"/>
      <c r="AZ105" s="543"/>
      <c r="BA105" s="544"/>
      <c r="BB105" s="544"/>
      <c r="BC105" s="544"/>
      <c r="BD105" s="544"/>
      <c r="BE105" s="544"/>
      <c r="BF105" s="544"/>
      <c r="BG105" s="544"/>
      <c r="BH105" s="544"/>
      <c r="BI105" s="657"/>
      <c r="BJ105" s="543"/>
      <c r="BK105" s="544"/>
      <c r="BL105" s="544"/>
      <c r="BM105" s="544"/>
      <c r="BN105" s="544"/>
      <c r="BO105" s="544"/>
      <c r="BP105" s="544"/>
      <c r="BQ105" s="544"/>
      <c r="BR105" s="544"/>
      <c r="BS105" s="657"/>
      <c r="BT105" s="543"/>
      <c r="BU105" s="544"/>
      <c r="BV105" s="544"/>
      <c r="BW105" s="544"/>
      <c r="BX105" s="544"/>
      <c r="BY105" s="544"/>
      <c r="BZ105" s="544"/>
      <c r="CA105" s="544"/>
      <c r="CB105" s="544"/>
      <c r="CC105" s="657"/>
      <c r="CD105" s="543"/>
      <c r="CE105" s="544"/>
      <c r="CF105" s="544"/>
      <c r="CG105" s="544"/>
      <c r="CH105" s="544"/>
      <c r="CI105" s="544"/>
      <c r="CJ105" s="544"/>
      <c r="CK105" s="544"/>
      <c r="CL105" s="544"/>
      <c r="CM105" s="657"/>
      <c r="CN105" s="543"/>
      <c r="CO105" s="544"/>
      <c r="CP105" s="544"/>
      <c r="CQ105" s="544"/>
      <c r="CR105" s="544"/>
      <c r="CS105" s="544"/>
      <c r="CT105" s="544"/>
      <c r="CU105" s="544"/>
      <c r="CV105" s="544"/>
      <c r="CW105" s="657"/>
      <c r="CX105" s="543"/>
      <c r="CY105" s="544"/>
      <c r="CZ105" s="544"/>
      <c r="DA105" s="544"/>
      <c r="DB105" s="544"/>
      <c r="DC105" s="544"/>
      <c r="DD105" s="544"/>
      <c r="DE105" s="544"/>
      <c r="DF105" s="544"/>
      <c r="DG105" s="657"/>
      <c r="DH105" s="543"/>
      <c r="DI105" s="544"/>
      <c r="DJ105" s="544"/>
      <c r="DK105" s="544"/>
      <c r="DL105" s="544"/>
      <c r="DM105" s="544"/>
      <c r="DN105" s="544"/>
      <c r="DO105" s="544"/>
      <c r="DP105" s="544"/>
      <c r="DQ105" s="657"/>
      <c r="DR105" s="543"/>
      <c r="DS105" s="544"/>
      <c r="DT105" s="544"/>
      <c r="DU105" s="544"/>
      <c r="DV105" s="544"/>
      <c r="DW105" s="544"/>
      <c r="DX105" s="544"/>
      <c r="DY105" s="544"/>
      <c r="DZ105" s="544"/>
      <c r="EA105" s="657"/>
      <c r="EB105" s="543"/>
      <c r="EC105" s="544"/>
      <c r="ED105" s="544"/>
      <c r="EE105" s="544"/>
      <c r="EF105" s="544"/>
      <c r="EG105" s="544"/>
      <c r="EH105" s="544"/>
      <c r="EI105" s="544"/>
      <c r="EJ105" s="544"/>
      <c r="EK105" s="657"/>
    </row>
    <row r="106" spans="1:141" s="139" customFormat="1" ht="36">
      <c r="A106" s="802" t="str">
        <f>Summary!A106</f>
        <v>18.7.1</v>
      </c>
      <c r="B106" s="815" t="str">
        <f>Summary!B106</f>
        <v>4.4</v>
      </c>
      <c r="C106" s="813">
        <f>Summary!C106</f>
        <v>0</v>
      </c>
      <c r="D106" s="816" t="str">
        <f>Summary!D106</f>
        <v>1200 - Traffic Signs and Road Markings</v>
      </c>
      <c r="E106" s="796">
        <f>Summary!E106</f>
        <v>0</v>
      </c>
      <c r="F106" s="796">
        <f>Summary!F106</f>
        <v>0</v>
      </c>
      <c r="G106" s="787">
        <f>Summary!G106</f>
        <v>0</v>
      </c>
      <c r="H106" s="299"/>
      <c r="I106" s="300"/>
      <c r="J106" s="300"/>
      <c r="K106" s="300"/>
      <c r="L106" s="300"/>
      <c r="M106" s="300"/>
      <c r="N106" s="300"/>
      <c r="O106" s="300"/>
      <c r="P106" s="300"/>
      <c r="Q106" s="300"/>
      <c r="R106" s="300"/>
      <c r="S106" s="300"/>
      <c r="T106" s="797"/>
      <c r="U106" s="531"/>
      <c r="V106" s="299"/>
      <c r="W106" s="300"/>
      <c r="X106" s="300"/>
      <c r="Y106" s="300"/>
      <c r="Z106" s="300"/>
      <c r="AA106" s="300"/>
      <c r="AB106" s="300"/>
      <c r="AC106" s="300"/>
      <c r="AD106" s="300"/>
      <c r="AE106" s="817"/>
      <c r="AF106" s="299"/>
      <c r="AG106" s="300"/>
      <c r="AH106" s="300"/>
      <c r="AI106" s="300"/>
      <c r="AJ106" s="300"/>
      <c r="AK106" s="300"/>
      <c r="AL106" s="300"/>
      <c r="AM106" s="300"/>
      <c r="AN106" s="300"/>
      <c r="AO106" s="817"/>
      <c r="AP106" s="299"/>
      <c r="AQ106" s="300"/>
      <c r="AR106" s="300"/>
      <c r="AS106" s="300"/>
      <c r="AT106" s="300"/>
      <c r="AU106" s="300"/>
      <c r="AV106" s="300"/>
      <c r="AW106" s="300"/>
      <c r="AX106" s="300"/>
      <c r="AY106" s="817"/>
      <c r="AZ106" s="299"/>
      <c r="BA106" s="300"/>
      <c r="BB106" s="300"/>
      <c r="BC106" s="300"/>
      <c r="BD106" s="300"/>
      <c r="BE106" s="300"/>
      <c r="BF106" s="300"/>
      <c r="BG106" s="300"/>
      <c r="BH106" s="300"/>
      <c r="BI106" s="817"/>
      <c r="BJ106" s="299"/>
      <c r="BK106" s="300"/>
      <c r="BL106" s="300"/>
      <c r="BM106" s="300"/>
      <c r="BN106" s="300"/>
      <c r="BO106" s="300"/>
      <c r="BP106" s="300"/>
      <c r="BQ106" s="300"/>
      <c r="BR106" s="300"/>
      <c r="BS106" s="817"/>
      <c r="BT106" s="299"/>
      <c r="BU106" s="300"/>
      <c r="BV106" s="300"/>
      <c r="BW106" s="300"/>
      <c r="BX106" s="300"/>
      <c r="BY106" s="300"/>
      <c r="BZ106" s="300"/>
      <c r="CA106" s="300"/>
      <c r="CB106" s="300"/>
      <c r="CC106" s="817"/>
      <c r="CD106" s="299"/>
      <c r="CE106" s="300"/>
      <c r="CF106" s="300"/>
      <c r="CG106" s="300"/>
      <c r="CH106" s="300"/>
      <c r="CI106" s="300"/>
      <c r="CJ106" s="300"/>
      <c r="CK106" s="300"/>
      <c r="CL106" s="300"/>
      <c r="CM106" s="817"/>
      <c r="CN106" s="299"/>
      <c r="CO106" s="300"/>
      <c r="CP106" s="300"/>
      <c r="CQ106" s="300"/>
      <c r="CR106" s="300"/>
      <c r="CS106" s="300"/>
      <c r="CT106" s="300"/>
      <c r="CU106" s="300"/>
      <c r="CV106" s="300"/>
      <c r="CW106" s="817"/>
      <c r="CX106" s="299"/>
      <c r="CY106" s="300"/>
      <c r="CZ106" s="300"/>
      <c r="DA106" s="300"/>
      <c r="DB106" s="300"/>
      <c r="DC106" s="300"/>
      <c r="DD106" s="300"/>
      <c r="DE106" s="300"/>
      <c r="DF106" s="300"/>
      <c r="DG106" s="817"/>
      <c r="DH106" s="299"/>
      <c r="DI106" s="300"/>
      <c r="DJ106" s="300"/>
      <c r="DK106" s="300"/>
      <c r="DL106" s="300"/>
      <c r="DM106" s="300"/>
      <c r="DN106" s="300"/>
      <c r="DO106" s="300"/>
      <c r="DP106" s="300"/>
      <c r="DQ106" s="817"/>
      <c r="DR106" s="299"/>
      <c r="DS106" s="300"/>
      <c r="DT106" s="300"/>
      <c r="DU106" s="300"/>
      <c r="DV106" s="300"/>
      <c r="DW106" s="300"/>
      <c r="DX106" s="300"/>
      <c r="DY106" s="300"/>
      <c r="DZ106" s="300"/>
      <c r="EA106" s="817"/>
      <c r="EB106" s="299"/>
      <c r="EC106" s="300"/>
      <c r="ED106" s="300"/>
      <c r="EE106" s="300"/>
      <c r="EF106" s="300"/>
      <c r="EG106" s="300"/>
      <c r="EH106" s="300"/>
      <c r="EI106" s="300"/>
      <c r="EJ106" s="300"/>
      <c r="EK106" s="817"/>
    </row>
    <row r="107" spans="1:141" s="139" customFormat="1" ht="36">
      <c r="A107" s="802">
        <f>Summary!A107</f>
        <v>0</v>
      </c>
      <c r="B107" s="815">
        <f>Summary!B107</f>
        <v>0</v>
      </c>
      <c r="C107" s="813" t="str">
        <f>Summary!C107</f>
        <v>4.4.1</v>
      </c>
      <c r="D107" s="816" t="str">
        <f>Summary!D107</f>
        <v>1200 - Traffic Signs and Road Markings</v>
      </c>
      <c r="E107" s="796" t="str">
        <f>Summary!E107</f>
        <v>Traffic Signs</v>
      </c>
      <c r="F107" s="796">
        <f>Summary!F107</f>
        <v>0</v>
      </c>
      <c r="G107" s="787">
        <f>Summary!G107</f>
        <v>0</v>
      </c>
      <c r="H107" s="299"/>
      <c r="I107" s="300"/>
      <c r="J107" s="300"/>
      <c r="K107" s="300"/>
      <c r="L107" s="300"/>
      <c r="M107" s="300"/>
      <c r="N107" s="300"/>
      <c r="O107" s="300"/>
      <c r="P107" s="300"/>
      <c r="Q107" s="300"/>
      <c r="R107" s="300"/>
      <c r="S107" s="300"/>
      <c r="T107" s="797"/>
      <c r="U107" s="531"/>
      <c r="V107" s="299"/>
      <c r="W107" s="300"/>
      <c r="X107" s="300"/>
      <c r="Y107" s="300"/>
      <c r="Z107" s="300"/>
      <c r="AA107" s="300"/>
      <c r="AB107" s="300"/>
      <c r="AC107" s="300"/>
      <c r="AD107" s="300"/>
      <c r="AE107" s="817"/>
      <c r="AF107" s="299"/>
      <c r="AG107" s="300"/>
      <c r="AH107" s="300"/>
      <c r="AI107" s="300"/>
      <c r="AJ107" s="300"/>
      <c r="AK107" s="300"/>
      <c r="AL107" s="300"/>
      <c r="AM107" s="300"/>
      <c r="AN107" s="300"/>
      <c r="AO107" s="817"/>
      <c r="AP107" s="299"/>
      <c r="AQ107" s="300"/>
      <c r="AR107" s="300"/>
      <c r="AS107" s="300"/>
      <c r="AT107" s="300"/>
      <c r="AU107" s="300"/>
      <c r="AV107" s="300"/>
      <c r="AW107" s="300"/>
      <c r="AX107" s="300"/>
      <c r="AY107" s="817"/>
      <c r="AZ107" s="299"/>
      <c r="BA107" s="300"/>
      <c r="BB107" s="300"/>
      <c r="BC107" s="300"/>
      <c r="BD107" s="300"/>
      <c r="BE107" s="300"/>
      <c r="BF107" s="300"/>
      <c r="BG107" s="300"/>
      <c r="BH107" s="300"/>
      <c r="BI107" s="817"/>
      <c r="BJ107" s="299"/>
      <c r="BK107" s="300"/>
      <c r="BL107" s="300"/>
      <c r="BM107" s="300"/>
      <c r="BN107" s="300"/>
      <c r="BO107" s="300"/>
      <c r="BP107" s="300"/>
      <c r="BQ107" s="300"/>
      <c r="BR107" s="300"/>
      <c r="BS107" s="817"/>
      <c r="BT107" s="299"/>
      <c r="BU107" s="300"/>
      <c r="BV107" s="300"/>
      <c r="BW107" s="300"/>
      <c r="BX107" s="300"/>
      <c r="BY107" s="300"/>
      <c r="BZ107" s="300"/>
      <c r="CA107" s="300"/>
      <c r="CB107" s="300"/>
      <c r="CC107" s="817"/>
      <c r="CD107" s="299"/>
      <c r="CE107" s="300"/>
      <c r="CF107" s="300"/>
      <c r="CG107" s="300"/>
      <c r="CH107" s="300"/>
      <c r="CI107" s="300"/>
      <c r="CJ107" s="300"/>
      <c r="CK107" s="300"/>
      <c r="CL107" s="300"/>
      <c r="CM107" s="817"/>
      <c r="CN107" s="299"/>
      <c r="CO107" s="300"/>
      <c r="CP107" s="300"/>
      <c r="CQ107" s="300"/>
      <c r="CR107" s="300"/>
      <c r="CS107" s="300"/>
      <c r="CT107" s="300"/>
      <c r="CU107" s="300"/>
      <c r="CV107" s="300"/>
      <c r="CW107" s="817"/>
      <c r="CX107" s="299"/>
      <c r="CY107" s="300"/>
      <c r="CZ107" s="300"/>
      <c r="DA107" s="300"/>
      <c r="DB107" s="300"/>
      <c r="DC107" s="300"/>
      <c r="DD107" s="300"/>
      <c r="DE107" s="300"/>
      <c r="DF107" s="300"/>
      <c r="DG107" s="817"/>
      <c r="DH107" s="299"/>
      <c r="DI107" s="300"/>
      <c r="DJ107" s="300"/>
      <c r="DK107" s="300"/>
      <c r="DL107" s="300"/>
      <c r="DM107" s="300"/>
      <c r="DN107" s="300"/>
      <c r="DO107" s="300"/>
      <c r="DP107" s="300"/>
      <c r="DQ107" s="817"/>
      <c r="DR107" s="299"/>
      <c r="DS107" s="300"/>
      <c r="DT107" s="300"/>
      <c r="DU107" s="300"/>
      <c r="DV107" s="300"/>
      <c r="DW107" s="300"/>
      <c r="DX107" s="300"/>
      <c r="DY107" s="300"/>
      <c r="DZ107" s="300"/>
      <c r="EA107" s="817"/>
      <c r="EB107" s="299"/>
      <c r="EC107" s="300"/>
      <c r="ED107" s="300"/>
      <c r="EE107" s="300"/>
      <c r="EF107" s="300"/>
      <c r="EG107" s="300"/>
      <c r="EH107" s="300"/>
      <c r="EI107" s="300"/>
      <c r="EJ107" s="300"/>
      <c r="EK107" s="817"/>
    </row>
    <row r="108" spans="1:141" ht="36">
      <c r="A108" s="359">
        <f>Summary!A108</f>
        <v>0</v>
      </c>
      <c r="B108" s="378">
        <f>Summary!B108</f>
        <v>0</v>
      </c>
      <c r="C108" s="379" t="str">
        <f>Summary!C108</f>
        <v>4.4.1.1</v>
      </c>
      <c r="D108" s="380">
        <f>Summary!D108</f>
        <v>0</v>
      </c>
      <c r="E108" s="381">
        <f>Summary!E108</f>
        <v>0</v>
      </c>
      <c r="F108" s="382" t="str">
        <f>Summary!F108</f>
        <v xml:space="preserve">Clean all traffic sign faces and reference numbers areas less than 5m2 </v>
      </c>
      <c r="G108" s="375">
        <f>Summary!G108</f>
        <v>0</v>
      </c>
      <c r="H108" s="540">
        <f t="shared" si="41"/>
        <v>0</v>
      </c>
      <c r="I108" s="541">
        <f t="shared" si="42"/>
        <v>0</v>
      </c>
      <c r="J108" s="541">
        <f t="shared" si="43"/>
        <v>0</v>
      </c>
      <c r="K108" s="541">
        <f t="shared" si="44"/>
        <v>0</v>
      </c>
      <c r="L108" s="541">
        <f t="shared" si="45"/>
        <v>0</v>
      </c>
      <c r="M108" s="541">
        <f t="shared" si="46"/>
        <v>0</v>
      </c>
      <c r="N108" s="541">
        <f t="shared" si="47"/>
        <v>0</v>
      </c>
      <c r="O108" s="541">
        <f t="shared" si="48"/>
        <v>0</v>
      </c>
      <c r="P108" s="541">
        <f t="shared" si="49"/>
        <v>0</v>
      </c>
      <c r="Q108" s="541">
        <f t="shared" si="50"/>
        <v>0</v>
      </c>
      <c r="R108" s="541">
        <f t="shared" si="51"/>
        <v>0</v>
      </c>
      <c r="S108" s="541">
        <f t="shared" si="52"/>
        <v>0</v>
      </c>
      <c r="T108" s="542">
        <f t="shared" si="53"/>
        <v>0</v>
      </c>
      <c r="U108" s="531"/>
      <c r="V108" s="543"/>
      <c r="W108" s="544"/>
      <c r="X108" s="544"/>
      <c r="Y108" s="544"/>
      <c r="Z108" s="544"/>
      <c r="AA108" s="544"/>
      <c r="AB108" s="544"/>
      <c r="AC108" s="544"/>
      <c r="AD108" s="544"/>
      <c r="AE108" s="657"/>
      <c r="AF108" s="543"/>
      <c r="AG108" s="544"/>
      <c r="AH108" s="544"/>
      <c r="AI108" s="544"/>
      <c r="AJ108" s="544"/>
      <c r="AK108" s="544"/>
      <c r="AL108" s="544"/>
      <c r="AM108" s="544"/>
      <c r="AN108" s="544"/>
      <c r="AO108" s="657"/>
      <c r="AP108" s="543"/>
      <c r="AQ108" s="544"/>
      <c r="AR108" s="544"/>
      <c r="AS108" s="544"/>
      <c r="AT108" s="544"/>
      <c r="AU108" s="544"/>
      <c r="AV108" s="544"/>
      <c r="AW108" s="544"/>
      <c r="AX108" s="544"/>
      <c r="AY108" s="657"/>
      <c r="AZ108" s="543"/>
      <c r="BA108" s="544"/>
      <c r="BB108" s="544"/>
      <c r="BC108" s="544"/>
      <c r="BD108" s="544"/>
      <c r="BE108" s="544"/>
      <c r="BF108" s="544"/>
      <c r="BG108" s="544"/>
      <c r="BH108" s="544"/>
      <c r="BI108" s="657"/>
      <c r="BJ108" s="543"/>
      <c r="BK108" s="544"/>
      <c r="BL108" s="544"/>
      <c r="BM108" s="544"/>
      <c r="BN108" s="544"/>
      <c r="BO108" s="544"/>
      <c r="BP108" s="544"/>
      <c r="BQ108" s="544"/>
      <c r="BR108" s="544"/>
      <c r="BS108" s="657"/>
      <c r="BT108" s="543"/>
      <c r="BU108" s="544"/>
      <c r="BV108" s="544"/>
      <c r="BW108" s="544"/>
      <c r="BX108" s="544"/>
      <c r="BY108" s="544"/>
      <c r="BZ108" s="544"/>
      <c r="CA108" s="544"/>
      <c r="CB108" s="544"/>
      <c r="CC108" s="657"/>
      <c r="CD108" s="543"/>
      <c r="CE108" s="544"/>
      <c r="CF108" s="544"/>
      <c r="CG108" s="544"/>
      <c r="CH108" s="544"/>
      <c r="CI108" s="544"/>
      <c r="CJ108" s="544"/>
      <c r="CK108" s="544"/>
      <c r="CL108" s="544"/>
      <c r="CM108" s="657"/>
      <c r="CN108" s="543"/>
      <c r="CO108" s="544"/>
      <c r="CP108" s="544"/>
      <c r="CQ108" s="544"/>
      <c r="CR108" s="544"/>
      <c r="CS108" s="544"/>
      <c r="CT108" s="544"/>
      <c r="CU108" s="544"/>
      <c r="CV108" s="544"/>
      <c r="CW108" s="657"/>
      <c r="CX108" s="543"/>
      <c r="CY108" s="544"/>
      <c r="CZ108" s="544"/>
      <c r="DA108" s="544"/>
      <c r="DB108" s="544"/>
      <c r="DC108" s="544"/>
      <c r="DD108" s="544"/>
      <c r="DE108" s="544"/>
      <c r="DF108" s="544"/>
      <c r="DG108" s="657"/>
      <c r="DH108" s="543"/>
      <c r="DI108" s="544"/>
      <c r="DJ108" s="544"/>
      <c r="DK108" s="544"/>
      <c r="DL108" s="544"/>
      <c r="DM108" s="544"/>
      <c r="DN108" s="544"/>
      <c r="DO108" s="544"/>
      <c r="DP108" s="544"/>
      <c r="DQ108" s="657"/>
      <c r="DR108" s="543"/>
      <c r="DS108" s="544"/>
      <c r="DT108" s="544"/>
      <c r="DU108" s="544"/>
      <c r="DV108" s="544"/>
      <c r="DW108" s="544"/>
      <c r="DX108" s="544"/>
      <c r="DY108" s="544"/>
      <c r="DZ108" s="544"/>
      <c r="EA108" s="657"/>
      <c r="EB108" s="543"/>
      <c r="EC108" s="544"/>
      <c r="ED108" s="544"/>
      <c r="EE108" s="544"/>
      <c r="EF108" s="544"/>
      <c r="EG108" s="544"/>
      <c r="EH108" s="544"/>
      <c r="EI108" s="544"/>
      <c r="EJ108" s="544"/>
      <c r="EK108" s="657"/>
    </row>
    <row r="109" spans="1:141" ht="36">
      <c r="A109" s="359">
        <f>Summary!A109</f>
        <v>0</v>
      </c>
      <c r="B109" s="378">
        <f>Summary!B109</f>
        <v>0</v>
      </c>
      <c r="C109" s="379" t="str">
        <f>Summary!C109</f>
        <v>4.4.1.2</v>
      </c>
      <c r="D109" s="380">
        <f>Summary!D109</f>
        <v>0</v>
      </c>
      <c r="E109" s="381">
        <f>Summary!E109</f>
        <v>0</v>
      </c>
      <c r="F109" s="382" t="str">
        <f>Summary!F109</f>
        <v xml:space="preserve">Clean all traffic sign faces and reference numbers areas greater than or equal to 5m2 </v>
      </c>
      <c r="G109" s="375">
        <f>Summary!G109</f>
        <v>0</v>
      </c>
      <c r="H109" s="540">
        <f t="shared" si="41"/>
        <v>0</v>
      </c>
      <c r="I109" s="541">
        <f t="shared" si="42"/>
        <v>0</v>
      </c>
      <c r="J109" s="541">
        <f t="shared" si="43"/>
        <v>0</v>
      </c>
      <c r="K109" s="541">
        <f t="shared" si="44"/>
        <v>0</v>
      </c>
      <c r="L109" s="541">
        <f t="shared" si="45"/>
        <v>0</v>
      </c>
      <c r="M109" s="541">
        <f t="shared" si="46"/>
        <v>0</v>
      </c>
      <c r="N109" s="541">
        <f t="shared" si="47"/>
        <v>0</v>
      </c>
      <c r="O109" s="541">
        <f t="shared" si="48"/>
        <v>0</v>
      </c>
      <c r="P109" s="541">
        <f t="shared" si="49"/>
        <v>0</v>
      </c>
      <c r="Q109" s="541">
        <f t="shared" si="50"/>
        <v>0</v>
      </c>
      <c r="R109" s="541">
        <f t="shared" si="51"/>
        <v>0</v>
      </c>
      <c r="S109" s="541">
        <f t="shared" si="52"/>
        <v>0</v>
      </c>
      <c r="T109" s="542">
        <f t="shared" si="53"/>
        <v>0</v>
      </c>
      <c r="U109" s="531"/>
      <c r="V109" s="543"/>
      <c r="W109" s="544"/>
      <c r="X109" s="544"/>
      <c r="Y109" s="544"/>
      <c r="Z109" s="544"/>
      <c r="AA109" s="544"/>
      <c r="AB109" s="544"/>
      <c r="AC109" s="544"/>
      <c r="AD109" s="544"/>
      <c r="AE109" s="657"/>
      <c r="AF109" s="543"/>
      <c r="AG109" s="544"/>
      <c r="AH109" s="544"/>
      <c r="AI109" s="544"/>
      <c r="AJ109" s="544"/>
      <c r="AK109" s="544"/>
      <c r="AL109" s="544"/>
      <c r="AM109" s="544"/>
      <c r="AN109" s="544"/>
      <c r="AO109" s="657"/>
      <c r="AP109" s="543"/>
      <c r="AQ109" s="544"/>
      <c r="AR109" s="544"/>
      <c r="AS109" s="544"/>
      <c r="AT109" s="544"/>
      <c r="AU109" s="544"/>
      <c r="AV109" s="544"/>
      <c r="AW109" s="544"/>
      <c r="AX109" s="544"/>
      <c r="AY109" s="657"/>
      <c r="AZ109" s="543"/>
      <c r="BA109" s="544"/>
      <c r="BB109" s="544"/>
      <c r="BC109" s="544"/>
      <c r="BD109" s="544"/>
      <c r="BE109" s="544"/>
      <c r="BF109" s="544"/>
      <c r="BG109" s="544"/>
      <c r="BH109" s="544"/>
      <c r="BI109" s="657"/>
      <c r="BJ109" s="543"/>
      <c r="BK109" s="544"/>
      <c r="BL109" s="544"/>
      <c r="BM109" s="544"/>
      <c r="BN109" s="544"/>
      <c r="BO109" s="544"/>
      <c r="BP109" s="544"/>
      <c r="BQ109" s="544"/>
      <c r="BR109" s="544"/>
      <c r="BS109" s="657"/>
      <c r="BT109" s="543"/>
      <c r="BU109" s="544"/>
      <c r="BV109" s="544"/>
      <c r="BW109" s="544"/>
      <c r="BX109" s="544"/>
      <c r="BY109" s="544"/>
      <c r="BZ109" s="544"/>
      <c r="CA109" s="544"/>
      <c r="CB109" s="544"/>
      <c r="CC109" s="657"/>
      <c r="CD109" s="543"/>
      <c r="CE109" s="544"/>
      <c r="CF109" s="544"/>
      <c r="CG109" s="544"/>
      <c r="CH109" s="544"/>
      <c r="CI109" s="544"/>
      <c r="CJ109" s="544"/>
      <c r="CK109" s="544"/>
      <c r="CL109" s="544"/>
      <c r="CM109" s="657"/>
      <c r="CN109" s="543"/>
      <c r="CO109" s="544"/>
      <c r="CP109" s="544"/>
      <c r="CQ109" s="544"/>
      <c r="CR109" s="544"/>
      <c r="CS109" s="544"/>
      <c r="CT109" s="544"/>
      <c r="CU109" s="544"/>
      <c r="CV109" s="544"/>
      <c r="CW109" s="657"/>
      <c r="CX109" s="543"/>
      <c r="CY109" s="544"/>
      <c r="CZ109" s="544"/>
      <c r="DA109" s="544"/>
      <c r="DB109" s="544"/>
      <c r="DC109" s="544"/>
      <c r="DD109" s="544"/>
      <c r="DE109" s="544"/>
      <c r="DF109" s="544"/>
      <c r="DG109" s="657"/>
      <c r="DH109" s="543"/>
      <c r="DI109" s="544"/>
      <c r="DJ109" s="544"/>
      <c r="DK109" s="544"/>
      <c r="DL109" s="544"/>
      <c r="DM109" s="544"/>
      <c r="DN109" s="544"/>
      <c r="DO109" s="544"/>
      <c r="DP109" s="544"/>
      <c r="DQ109" s="657"/>
      <c r="DR109" s="543"/>
      <c r="DS109" s="544"/>
      <c r="DT109" s="544"/>
      <c r="DU109" s="544"/>
      <c r="DV109" s="544"/>
      <c r="DW109" s="544"/>
      <c r="DX109" s="544"/>
      <c r="DY109" s="544"/>
      <c r="DZ109" s="544"/>
      <c r="EA109" s="657"/>
      <c r="EB109" s="543"/>
      <c r="EC109" s="544"/>
      <c r="ED109" s="544"/>
      <c r="EE109" s="544"/>
      <c r="EF109" s="544"/>
      <c r="EG109" s="544"/>
      <c r="EH109" s="544"/>
      <c r="EI109" s="544"/>
      <c r="EJ109" s="544"/>
      <c r="EK109" s="657"/>
    </row>
    <row r="110" spans="1:141" ht="36">
      <c r="A110" s="359">
        <f>Summary!A110</f>
        <v>0</v>
      </c>
      <c r="B110" s="378">
        <f>Summary!B110</f>
        <v>0</v>
      </c>
      <c r="C110" s="379" t="str">
        <f>Summary!C110</f>
        <v>4.4.1.3</v>
      </c>
      <c r="D110" s="380">
        <f>Summary!D110</f>
        <v>0</v>
      </c>
      <c r="E110" s="381">
        <f>Summary!E110</f>
        <v>0</v>
      </c>
      <c r="F110" s="382" t="str">
        <f>Summary!F110</f>
        <v>Clean all traffic sign faces and reference numbers of all Gantry Signs</v>
      </c>
      <c r="G110" s="375">
        <f>Summary!G110</f>
        <v>0</v>
      </c>
      <c r="H110" s="540">
        <f t="shared" si="41"/>
        <v>0</v>
      </c>
      <c r="I110" s="541">
        <f t="shared" si="42"/>
        <v>0</v>
      </c>
      <c r="J110" s="541">
        <f t="shared" si="43"/>
        <v>0</v>
      </c>
      <c r="K110" s="541">
        <f t="shared" si="44"/>
        <v>0</v>
      </c>
      <c r="L110" s="541">
        <f t="shared" si="45"/>
        <v>0</v>
      </c>
      <c r="M110" s="541">
        <f t="shared" si="46"/>
        <v>0</v>
      </c>
      <c r="N110" s="541">
        <f t="shared" si="47"/>
        <v>0</v>
      </c>
      <c r="O110" s="541">
        <f t="shared" si="48"/>
        <v>0</v>
      </c>
      <c r="P110" s="541">
        <f t="shared" si="49"/>
        <v>0</v>
      </c>
      <c r="Q110" s="541">
        <f t="shared" si="50"/>
        <v>0</v>
      </c>
      <c r="R110" s="541">
        <f t="shared" si="51"/>
        <v>0</v>
      </c>
      <c r="S110" s="541">
        <f t="shared" si="52"/>
        <v>0</v>
      </c>
      <c r="T110" s="542">
        <f t="shared" si="53"/>
        <v>0</v>
      </c>
      <c r="U110" s="531"/>
      <c r="V110" s="543"/>
      <c r="W110" s="544"/>
      <c r="X110" s="544"/>
      <c r="Y110" s="544"/>
      <c r="Z110" s="544"/>
      <c r="AA110" s="544"/>
      <c r="AB110" s="544"/>
      <c r="AC110" s="544"/>
      <c r="AD110" s="544"/>
      <c r="AE110" s="657"/>
      <c r="AF110" s="543"/>
      <c r="AG110" s="544"/>
      <c r="AH110" s="544"/>
      <c r="AI110" s="544"/>
      <c r="AJ110" s="544"/>
      <c r="AK110" s="544"/>
      <c r="AL110" s="544"/>
      <c r="AM110" s="544"/>
      <c r="AN110" s="544"/>
      <c r="AO110" s="657"/>
      <c r="AP110" s="543"/>
      <c r="AQ110" s="544"/>
      <c r="AR110" s="544"/>
      <c r="AS110" s="544"/>
      <c r="AT110" s="544"/>
      <c r="AU110" s="544"/>
      <c r="AV110" s="544"/>
      <c r="AW110" s="544"/>
      <c r="AX110" s="544"/>
      <c r="AY110" s="657"/>
      <c r="AZ110" s="543"/>
      <c r="BA110" s="544"/>
      <c r="BB110" s="544"/>
      <c r="BC110" s="544"/>
      <c r="BD110" s="544"/>
      <c r="BE110" s="544"/>
      <c r="BF110" s="544"/>
      <c r="BG110" s="544"/>
      <c r="BH110" s="544"/>
      <c r="BI110" s="657"/>
      <c r="BJ110" s="543"/>
      <c r="BK110" s="544"/>
      <c r="BL110" s="544"/>
      <c r="BM110" s="544"/>
      <c r="BN110" s="544"/>
      <c r="BO110" s="544"/>
      <c r="BP110" s="544"/>
      <c r="BQ110" s="544"/>
      <c r="BR110" s="544"/>
      <c r="BS110" s="657"/>
      <c r="BT110" s="543"/>
      <c r="BU110" s="544"/>
      <c r="BV110" s="544"/>
      <c r="BW110" s="544"/>
      <c r="BX110" s="544"/>
      <c r="BY110" s="544"/>
      <c r="BZ110" s="544"/>
      <c r="CA110" s="544"/>
      <c r="CB110" s="544"/>
      <c r="CC110" s="657"/>
      <c r="CD110" s="543"/>
      <c r="CE110" s="544"/>
      <c r="CF110" s="544"/>
      <c r="CG110" s="544"/>
      <c r="CH110" s="544"/>
      <c r="CI110" s="544"/>
      <c r="CJ110" s="544"/>
      <c r="CK110" s="544"/>
      <c r="CL110" s="544"/>
      <c r="CM110" s="657"/>
      <c r="CN110" s="543"/>
      <c r="CO110" s="544"/>
      <c r="CP110" s="544"/>
      <c r="CQ110" s="544"/>
      <c r="CR110" s="544"/>
      <c r="CS110" s="544"/>
      <c r="CT110" s="544"/>
      <c r="CU110" s="544"/>
      <c r="CV110" s="544"/>
      <c r="CW110" s="657"/>
      <c r="CX110" s="543"/>
      <c r="CY110" s="544"/>
      <c r="CZ110" s="544"/>
      <c r="DA110" s="544"/>
      <c r="DB110" s="544"/>
      <c r="DC110" s="544"/>
      <c r="DD110" s="544"/>
      <c r="DE110" s="544"/>
      <c r="DF110" s="544"/>
      <c r="DG110" s="657"/>
      <c r="DH110" s="543"/>
      <c r="DI110" s="544"/>
      <c r="DJ110" s="544"/>
      <c r="DK110" s="544"/>
      <c r="DL110" s="544"/>
      <c r="DM110" s="544"/>
      <c r="DN110" s="544"/>
      <c r="DO110" s="544"/>
      <c r="DP110" s="544"/>
      <c r="DQ110" s="657"/>
      <c r="DR110" s="543"/>
      <c r="DS110" s="544"/>
      <c r="DT110" s="544"/>
      <c r="DU110" s="544"/>
      <c r="DV110" s="544"/>
      <c r="DW110" s="544"/>
      <c r="DX110" s="544"/>
      <c r="DY110" s="544"/>
      <c r="DZ110" s="544"/>
      <c r="EA110" s="657"/>
      <c r="EB110" s="543"/>
      <c r="EC110" s="544"/>
      <c r="ED110" s="544"/>
      <c r="EE110" s="544"/>
      <c r="EF110" s="544"/>
      <c r="EG110" s="544"/>
      <c r="EH110" s="544"/>
      <c r="EI110" s="544"/>
      <c r="EJ110" s="544"/>
      <c r="EK110" s="657"/>
    </row>
    <row r="111" spans="1:141" ht="36">
      <c r="A111" s="359">
        <f>Summary!A111</f>
        <v>0</v>
      </c>
      <c r="B111" s="378">
        <f>Summary!B111</f>
        <v>0</v>
      </c>
      <c r="C111" s="379" t="str">
        <f>Summary!C111</f>
        <v>4.4.2</v>
      </c>
      <c r="D111" s="380" t="str">
        <f>Summary!D111</f>
        <v>1200 - Traffic Signs and Road Markings</v>
      </c>
      <c r="E111" s="381" t="str">
        <f>Summary!E111</f>
        <v>Marker Posts</v>
      </c>
      <c r="F111" s="382" t="str">
        <f>Summary!F111</f>
        <v>Clean all marker post faces and reference numbers</v>
      </c>
      <c r="G111" s="375">
        <f>Summary!G111</f>
        <v>0</v>
      </c>
      <c r="H111" s="540">
        <f t="shared" si="41"/>
        <v>0</v>
      </c>
      <c r="I111" s="541">
        <f t="shared" si="42"/>
        <v>0</v>
      </c>
      <c r="J111" s="541">
        <f t="shared" si="43"/>
        <v>0</v>
      </c>
      <c r="K111" s="541">
        <f t="shared" si="44"/>
        <v>0</v>
      </c>
      <c r="L111" s="541">
        <f t="shared" si="45"/>
        <v>0</v>
      </c>
      <c r="M111" s="541">
        <f t="shared" si="46"/>
        <v>0</v>
      </c>
      <c r="N111" s="541">
        <f t="shared" si="47"/>
        <v>0</v>
      </c>
      <c r="O111" s="541">
        <f t="shared" si="48"/>
        <v>0</v>
      </c>
      <c r="P111" s="541">
        <f t="shared" si="49"/>
        <v>0</v>
      </c>
      <c r="Q111" s="541">
        <f t="shared" si="50"/>
        <v>0</v>
      </c>
      <c r="R111" s="541">
        <f t="shared" si="51"/>
        <v>0</v>
      </c>
      <c r="S111" s="541">
        <f t="shared" si="52"/>
        <v>0</v>
      </c>
      <c r="T111" s="542">
        <f t="shared" si="53"/>
        <v>0</v>
      </c>
      <c r="U111" s="531"/>
      <c r="V111" s="543"/>
      <c r="W111" s="544"/>
      <c r="X111" s="544"/>
      <c r="Y111" s="544"/>
      <c r="Z111" s="544"/>
      <c r="AA111" s="544"/>
      <c r="AB111" s="544"/>
      <c r="AC111" s="544"/>
      <c r="AD111" s="544"/>
      <c r="AE111" s="657"/>
      <c r="AF111" s="543"/>
      <c r="AG111" s="544"/>
      <c r="AH111" s="544"/>
      <c r="AI111" s="544"/>
      <c r="AJ111" s="544"/>
      <c r="AK111" s="544"/>
      <c r="AL111" s="544"/>
      <c r="AM111" s="544"/>
      <c r="AN111" s="544"/>
      <c r="AO111" s="657"/>
      <c r="AP111" s="543"/>
      <c r="AQ111" s="544"/>
      <c r="AR111" s="544"/>
      <c r="AS111" s="544"/>
      <c r="AT111" s="544"/>
      <c r="AU111" s="544"/>
      <c r="AV111" s="544"/>
      <c r="AW111" s="544"/>
      <c r="AX111" s="544"/>
      <c r="AY111" s="657"/>
      <c r="AZ111" s="543"/>
      <c r="BA111" s="544"/>
      <c r="BB111" s="544"/>
      <c r="BC111" s="544"/>
      <c r="BD111" s="544"/>
      <c r="BE111" s="544"/>
      <c r="BF111" s="544"/>
      <c r="BG111" s="544"/>
      <c r="BH111" s="544"/>
      <c r="BI111" s="657"/>
      <c r="BJ111" s="543"/>
      <c r="BK111" s="544"/>
      <c r="BL111" s="544"/>
      <c r="BM111" s="544"/>
      <c r="BN111" s="544"/>
      <c r="BO111" s="544"/>
      <c r="BP111" s="544"/>
      <c r="BQ111" s="544"/>
      <c r="BR111" s="544"/>
      <c r="BS111" s="657"/>
      <c r="BT111" s="543"/>
      <c r="BU111" s="544"/>
      <c r="BV111" s="544"/>
      <c r="BW111" s="544"/>
      <c r="BX111" s="544"/>
      <c r="BY111" s="544"/>
      <c r="BZ111" s="544"/>
      <c r="CA111" s="544"/>
      <c r="CB111" s="544"/>
      <c r="CC111" s="657"/>
      <c r="CD111" s="543"/>
      <c r="CE111" s="544"/>
      <c r="CF111" s="544"/>
      <c r="CG111" s="544"/>
      <c r="CH111" s="544"/>
      <c r="CI111" s="544"/>
      <c r="CJ111" s="544"/>
      <c r="CK111" s="544"/>
      <c r="CL111" s="544"/>
      <c r="CM111" s="657"/>
      <c r="CN111" s="543"/>
      <c r="CO111" s="544"/>
      <c r="CP111" s="544"/>
      <c r="CQ111" s="544"/>
      <c r="CR111" s="544"/>
      <c r="CS111" s="544"/>
      <c r="CT111" s="544"/>
      <c r="CU111" s="544"/>
      <c r="CV111" s="544"/>
      <c r="CW111" s="657"/>
      <c r="CX111" s="543"/>
      <c r="CY111" s="544"/>
      <c r="CZ111" s="544"/>
      <c r="DA111" s="544"/>
      <c r="DB111" s="544"/>
      <c r="DC111" s="544"/>
      <c r="DD111" s="544"/>
      <c r="DE111" s="544"/>
      <c r="DF111" s="544"/>
      <c r="DG111" s="657"/>
      <c r="DH111" s="543"/>
      <c r="DI111" s="544"/>
      <c r="DJ111" s="544"/>
      <c r="DK111" s="544"/>
      <c r="DL111" s="544"/>
      <c r="DM111" s="544"/>
      <c r="DN111" s="544"/>
      <c r="DO111" s="544"/>
      <c r="DP111" s="544"/>
      <c r="DQ111" s="657"/>
      <c r="DR111" s="543"/>
      <c r="DS111" s="544"/>
      <c r="DT111" s="544"/>
      <c r="DU111" s="544"/>
      <c r="DV111" s="544"/>
      <c r="DW111" s="544"/>
      <c r="DX111" s="544"/>
      <c r="DY111" s="544"/>
      <c r="DZ111" s="544"/>
      <c r="EA111" s="657"/>
      <c r="EB111" s="543"/>
      <c r="EC111" s="544"/>
      <c r="ED111" s="544"/>
      <c r="EE111" s="544"/>
      <c r="EF111" s="544"/>
      <c r="EG111" s="544"/>
      <c r="EH111" s="544"/>
      <c r="EI111" s="544"/>
      <c r="EJ111" s="544"/>
      <c r="EK111" s="657"/>
    </row>
    <row r="112" spans="1:141" ht="36">
      <c r="A112" s="359">
        <f>Summary!A112</f>
        <v>0</v>
      </c>
      <c r="B112" s="378">
        <f>Summary!B112</f>
        <v>0</v>
      </c>
      <c r="C112" s="379" t="str">
        <f>Summary!C112</f>
        <v>4.4.3</v>
      </c>
      <c r="D112" s="380" t="str">
        <f>Summary!D112</f>
        <v>1200 - Traffic Signs and Road Markings</v>
      </c>
      <c r="E112" s="381" t="str">
        <f>Summary!E112</f>
        <v>Bollards</v>
      </c>
      <c r="F112" s="382" t="str">
        <f>Summary!F112</f>
        <v>Clean all illuminated and non illuminated(retroflective) bollards</v>
      </c>
      <c r="G112" s="375">
        <f>Summary!G112</f>
        <v>0</v>
      </c>
      <c r="H112" s="540">
        <f t="shared" si="41"/>
        <v>0</v>
      </c>
      <c r="I112" s="541">
        <f t="shared" si="42"/>
        <v>0</v>
      </c>
      <c r="J112" s="541">
        <f t="shared" si="43"/>
        <v>0</v>
      </c>
      <c r="K112" s="541">
        <f t="shared" si="44"/>
        <v>0</v>
      </c>
      <c r="L112" s="541">
        <f t="shared" si="45"/>
        <v>0</v>
      </c>
      <c r="M112" s="541">
        <f t="shared" si="46"/>
        <v>0</v>
      </c>
      <c r="N112" s="541">
        <f t="shared" si="47"/>
        <v>0</v>
      </c>
      <c r="O112" s="541">
        <f t="shared" si="48"/>
        <v>0</v>
      </c>
      <c r="P112" s="541">
        <f t="shared" si="49"/>
        <v>0</v>
      </c>
      <c r="Q112" s="541">
        <f t="shared" si="50"/>
        <v>0</v>
      </c>
      <c r="R112" s="541">
        <f t="shared" si="51"/>
        <v>0</v>
      </c>
      <c r="S112" s="541">
        <f t="shared" si="52"/>
        <v>0</v>
      </c>
      <c r="T112" s="542">
        <f t="shared" si="53"/>
        <v>0</v>
      </c>
      <c r="U112" s="531"/>
      <c r="V112" s="543"/>
      <c r="W112" s="544"/>
      <c r="X112" s="544"/>
      <c r="Y112" s="544"/>
      <c r="Z112" s="544"/>
      <c r="AA112" s="544"/>
      <c r="AB112" s="544"/>
      <c r="AC112" s="544"/>
      <c r="AD112" s="544"/>
      <c r="AE112" s="657"/>
      <c r="AF112" s="543"/>
      <c r="AG112" s="544"/>
      <c r="AH112" s="544"/>
      <c r="AI112" s="544"/>
      <c r="AJ112" s="544"/>
      <c r="AK112" s="544"/>
      <c r="AL112" s="544"/>
      <c r="AM112" s="544"/>
      <c r="AN112" s="544"/>
      <c r="AO112" s="657"/>
      <c r="AP112" s="543"/>
      <c r="AQ112" s="544"/>
      <c r="AR112" s="544"/>
      <c r="AS112" s="544"/>
      <c r="AT112" s="544"/>
      <c r="AU112" s="544"/>
      <c r="AV112" s="544"/>
      <c r="AW112" s="544"/>
      <c r="AX112" s="544"/>
      <c r="AY112" s="657"/>
      <c r="AZ112" s="543"/>
      <c r="BA112" s="544"/>
      <c r="BB112" s="544"/>
      <c r="BC112" s="544"/>
      <c r="BD112" s="544"/>
      <c r="BE112" s="544"/>
      <c r="BF112" s="544"/>
      <c r="BG112" s="544"/>
      <c r="BH112" s="544"/>
      <c r="BI112" s="657"/>
      <c r="BJ112" s="543"/>
      <c r="BK112" s="544"/>
      <c r="BL112" s="544"/>
      <c r="BM112" s="544"/>
      <c r="BN112" s="544"/>
      <c r="BO112" s="544"/>
      <c r="BP112" s="544"/>
      <c r="BQ112" s="544"/>
      <c r="BR112" s="544"/>
      <c r="BS112" s="657"/>
      <c r="BT112" s="543"/>
      <c r="BU112" s="544"/>
      <c r="BV112" s="544"/>
      <c r="BW112" s="544"/>
      <c r="BX112" s="544"/>
      <c r="BY112" s="544"/>
      <c r="BZ112" s="544"/>
      <c r="CA112" s="544"/>
      <c r="CB112" s="544"/>
      <c r="CC112" s="657"/>
      <c r="CD112" s="543"/>
      <c r="CE112" s="544"/>
      <c r="CF112" s="544"/>
      <c r="CG112" s="544"/>
      <c r="CH112" s="544"/>
      <c r="CI112" s="544"/>
      <c r="CJ112" s="544"/>
      <c r="CK112" s="544"/>
      <c r="CL112" s="544"/>
      <c r="CM112" s="657"/>
      <c r="CN112" s="543"/>
      <c r="CO112" s="544"/>
      <c r="CP112" s="544"/>
      <c r="CQ112" s="544"/>
      <c r="CR112" s="544"/>
      <c r="CS112" s="544"/>
      <c r="CT112" s="544"/>
      <c r="CU112" s="544"/>
      <c r="CV112" s="544"/>
      <c r="CW112" s="657"/>
      <c r="CX112" s="543"/>
      <c r="CY112" s="544"/>
      <c r="CZ112" s="544"/>
      <c r="DA112" s="544"/>
      <c r="DB112" s="544"/>
      <c r="DC112" s="544"/>
      <c r="DD112" s="544"/>
      <c r="DE112" s="544"/>
      <c r="DF112" s="544"/>
      <c r="DG112" s="657"/>
      <c r="DH112" s="543"/>
      <c r="DI112" s="544"/>
      <c r="DJ112" s="544"/>
      <c r="DK112" s="544"/>
      <c r="DL112" s="544"/>
      <c r="DM112" s="544"/>
      <c r="DN112" s="544"/>
      <c r="DO112" s="544"/>
      <c r="DP112" s="544"/>
      <c r="DQ112" s="657"/>
      <c r="DR112" s="543"/>
      <c r="DS112" s="544"/>
      <c r="DT112" s="544"/>
      <c r="DU112" s="544"/>
      <c r="DV112" s="544"/>
      <c r="DW112" s="544"/>
      <c r="DX112" s="544"/>
      <c r="DY112" s="544"/>
      <c r="DZ112" s="544"/>
      <c r="EA112" s="657"/>
      <c r="EB112" s="543"/>
      <c r="EC112" s="544"/>
      <c r="ED112" s="544"/>
      <c r="EE112" s="544"/>
      <c r="EF112" s="544"/>
      <c r="EG112" s="544"/>
      <c r="EH112" s="544"/>
      <c r="EI112" s="544"/>
      <c r="EJ112" s="544"/>
      <c r="EK112" s="657"/>
    </row>
    <row r="113" spans="1:141" s="139" customFormat="1" ht="20.25">
      <c r="A113" s="802" t="str">
        <f>Summary!A113</f>
        <v>18.8.1</v>
      </c>
      <c r="B113" s="815" t="str">
        <f>Summary!B113</f>
        <v>4.5</v>
      </c>
      <c r="C113" s="813">
        <f>Summary!C113</f>
        <v>0</v>
      </c>
      <c r="D113" s="816" t="str">
        <f>Summary!D113</f>
        <v>1300 - Lighting</v>
      </c>
      <c r="E113" s="796" t="str">
        <f>Summary!E113</f>
        <v xml:space="preserve">Lighting </v>
      </c>
      <c r="F113" s="796">
        <f>Summary!F113</f>
        <v>0</v>
      </c>
      <c r="G113" s="787">
        <f>Summary!G113</f>
        <v>0</v>
      </c>
      <c r="H113" s="299"/>
      <c r="I113" s="300"/>
      <c r="J113" s="300"/>
      <c r="K113" s="300"/>
      <c r="L113" s="300"/>
      <c r="M113" s="300"/>
      <c r="N113" s="300"/>
      <c r="O113" s="300"/>
      <c r="P113" s="300"/>
      <c r="Q113" s="300"/>
      <c r="R113" s="300"/>
      <c r="S113" s="300"/>
      <c r="T113" s="797"/>
      <c r="U113" s="531"/>
      <c r="V113" s="299"/>
      <c r="W113" s="300"/>
      <c r="X113" s="300"/>
      <c r="Y113" s="300"/>
      <c r="Z113" s="300"/>
      <c r="AA113" s="300"/>
      <c r="AB113" s="300"/>
      <c r="AC113" s="300"/>
      <c r="AD113" s="300"/>
      <c r="AE113" s="817"/>
      <c r="AF113" s="299"/>
      <c r="AG113" s="300"/>
      <c r="AH113" s="300"/>
      <c r="AI113" s="300"/>
      <c r="AJ113" s="300"/>
      <c r="AK113" s="300"/>
      <c r="AL113" s="300"/>
      <c r="AM113" s="300"/>
      <c r="AN113" s="300"/>
      <c r="AO113" s="817"/>
      <c r="AP113" s="299"/>
      <c r="AQ113" s="300"/>
      <c r="AR113" s="300"/>
      <c r="AS113" s="300"/>
      <c r="AT113" s="300"/>
      <c r="AU113" s="300"/>
      <c r="AV113" s="300"/>
      <c r="AW113" s="300"/>
      <c r="AX113" s="300"/>
      <c r="AY113" s="817"/>
      <c r="AZ113" s="299"/>
      <c r="BA113" s="300"/>
      <c r="BB113" s="300"/>
      <c r="BC113" s="300"/>
      <c r="BD113" s="300"/>
      <c r="BE113" s="300"/>
      <c r="BF113" s="300"/>
      <c r="BG113" s="300"/>
      <c r="BH113" s="300"/>
      <c r="BI113" s="817"/>
      <c r="BJ113" s="299"/>
      <c r="BK113" s="300"/>
      <c r="BL113" s="300"/>
      <c r="BM113" s="300"/>
      <c r="BN113" s="300"/>
      <c r="BO113" s="300"/>
      <c r="BP113" s="300"/>
      <c r="BQ113" s="300"/>
      <c r="BR113" s="300"/>
      <c r="BS113" s="817"/>
      <c r="BT113" s="299"/>
      <c r="BU113" s="300"/>
      <c r="BV113" s="300"/>
      <c r="BW113" s="300"/>
      <c r="BX113" s="300"/>
      <c r="BY113" s="300"/>
      <c r="BZ113" s="300"/>
      <c r="CA113" s="300"/>
      <c r="CB113" s="300"/>
      <c r="CC113" s="817"/>
      <c r="CD113" s="299"/>
      <c r="CE113" s="300"/>
      <c r="CF113" s="300"/>
      <c r="CG113" s="300"/>
      <c r="CH113" s="300"/>
      <c r="CI113" s="300"/>
      <c r="CJ113" s="300"/>
      <c r="CK113" s="300"/>
      <c r="CL113" s="300"/>
      <c r="CM113" s="817"/>
      <c r="CN113" s="299"/>
      <c r="CO113" s="300"/>
      <c r="CP113" s="300"/>
      <c r="CQ113" s="300"/>
      <c r="CR113" s="300"/>
      <c r="CS113" s="300"/>
      <c r="CT113" s="300"/>
      <c r="CU113" s="300"/>
      <c r="CV113" s="300"/>
      <c r="CW113" s="817"/>
      <c r="CX113" s="299"/>
      <c r="CY113" s="300"/>
      <c r="CZ113" s="300"/>
      <c r="DA113" s="300"/>
      <c r="DB113" s="300"/>
      <c r="DC113" s="300"/>
      <c r="DD113" s="300"/>
      <c r="DE113" s="300"/>
      <c r="DF113" s="300"/>
      <c r="DG113" s="817"/>
      <c r="DH113" s="299"/>
      <c r="DI113" s="300"/>
      <c r="DJ113" s="300"/>
      <c r="DK113" s="300"/>
      <c r="DL113" s="300"/>
      <c r="DM113" s="300"/>
      <c r="DN113" s="300"/>
      <c r="DO113" s="300"/>
      <c r="DP113" s="300"/>
      <c r="DQ113" s="817"/>
      <c r="DR113" s="299"/>
      <c r="DS113" s="300"/>
      <c r="DT113" s="300"/>
      <c r="DU113" s="300"/>
      <c r="DV113" s="300"/>
      <c r="DW113" s="300"/>
      <c r="DX113" s="300"/>
      <c r="DY113" s="300"/>
      <c r="DZ113" s="300"/>
      <c r="EA113" s="817"/>
      <c r="EB113" s="299"/>
      <c r="EC113" s="300"/>
      <c r="ED113" s="300"/>
      <c r="EE113" s="300"/>
      <c r="EF113" s="300"/>
      <c r="EG113" s="300"/>
      <c r="EH113" s="300"/>
      <c r="EI113" s="300"/>
      <c r="EJ113" s="300"/>
      <c r="EK113" s="817"/>
    </row>
    <row r="114" spans="1:141" ht="36">
      <c r="A114" s="359">
        <f>Summary!A114</f>
        <v>0</v>
      </c>
      <c r="B114" s="378">
        <f>Summary!B114</f>
        <v>0</v>
      </c>
      <c r="C114" s="379" t="str">
        <f>Summary!C114</f>
        <v>4.5.1</v>
      </c>
      <c r="D114" s="380" t="str">
        <f>Summary!D114</f>
        <v>1300 - Lighting</v>
      </c>
      <c r="E114" s="381" t="str">
        <f>Summary!E114</f>
        <v>SWITCHED Lamps (PL-L, PL-S, SOX)</v>
      </c>
      <c r="F114" s="382" t="str">
        <f>Summary!F114</f>
        <v>Bulk lamp clean and change</v>
      </c>
      <c r="G114" s="375">
        <f>Summary!G114</f>
        <v>0</v>
      </c>
      <c r="H114" s="540">
        <f t="shared" si="41"/>
        <v>0</v>
      </c>
      <c r="I114" s="541">
        <f t="shared" si="42"/>
        <v>0</v>
      </c>
      <c r="J114" s="541">
        <f t="shared" si="43"/>
        <v>0</v>
      </c>
      <c r="K114" s="541">
        <f t="shared" si="44"/>
        <v>0</v>
      </c>
      <c r="L114" s="541">
        <f t="shared" si="45"/>
        <v>0</v>
      </c>
      <c r="M114" s="541">
        <f t="shared" si="46"/>
        <v>0</v>
      </c>
      <c r="N114" s="541">
        <f t="shared" si="47"/>
        <v>0</v>
      </c>
      <c r="O114" s="541">
        <f t="shared" si="48"/>
        <v>0</v>
      </c>
      <c r="P114" s="541">
        <f t="shared" si="49"/>
        <v>0</v>
      </c>
      <c r="Q114" s="541">
        <f t="shared" si="50"/>
        <v>0</v>
      </c>
      <c r="R114" s="541">
        <f t="shared" si="51"/>
        <v>0</v>
      </c>
      <c r="S114" s="541">
        <f t="shared" si="52"/>
        <v>0</v>
      </c>
      <c r="T114" s="542">
        <f t="shared" si="53"/>
        <v>0</v>
      </c>
      <c r="U114" s="531"/>
      <c r="V114" s="543"/>
      <c r="W114" s="544"/>
      <c r="X114" s="544"/>
      <c r="Y114" s="544"/>
      <c r="Z114" s="544"/>
      <c r="AA114" s="544"/>
      <c r="AB114" s="544"/>
      <c r="AC114" s="544"/>
      <c r="AD114" s="544"/>
      <c r="AE114" s="657"/>
      <c r="AF114" s="543"/>
      <c r="AG114" s="544"/>
      <c r="AH114" s="544"/>
      <c r="AI114" s="544"/>
      <c r="AJ114" s="544"/>
      <c r="AK114" s="544"/>
      <c r="AL114" s="544"/>
      <c r="AM114" s="544"/>
      <c r="AN114" s="544"/>
      <c r="AO114" s="657"/>
      <c r="AP114" s="543"/>
      <c r="AQ114" s="544"/>
      <c r="AR114" s="544"/>
      <c r="AS114" s="544"/>
      <c r="AT114" s="544"/>
      <c r="AU114" s="544"/>
      <c r="AV114" s="544"/>
      <c r="AW114" s="544"/>
      <c r="AX114" s="544"/>
      <c r="AY114" s="657"/>
      <c r="AZ114" s="543"/>
      <c r="BA114" s="544"/>
      <c r="BB114" s="544"/>
      <c r="BC114" s="544"/>
      <c r="BD114" s="544"/>
      <c r="BE114" s="544"/>
      <c r="BF114" s="544"/>
      <c r="BG114" s="544"/>
      <c r="BH114" s="544"/>
      <c r="BI114" s="657"/>
      <c r="BJ114" s="543"/>
      <c r="BK114" s="544"/>
      <c r="BL114" s="544"/>
      <c r="BM114" s="544"/>
      <c r="BN114" s="544"/>
      <c r="BO114" s="544"/>
      <c r="BP114" s="544"/>
      <c r="BQ114" s="544"/>
      <c r="BR114" s="544"/>
      <c r="BS114" s="657"/>
      <c r="BT114" s="543"/>
      <c r="BU114" s="544"/>
      <c r="BV114" s="544"/>
      <c r="BW114" s="544"/>
      <c r="BX114" s="544"/>
      <c r="BY114" s="544"/>
      <c r="BZ114" s="544"/>
      <c r="CA114" s="544"/>
      <c r="CB114" s="544"/>
      <c r="CC114" s="657"/>
      <c r="CD114" s="543"/>
      <c r="CE114" s="544"/>
      <c r="CF114" s="544"/>
      <c r="CG114" s="544"/>
      <c r="CH114" s="544"/>
      <c r="CI114" s="544"/>
      <c r="CJ114" s="544"/>
      <c r="CK114" s="544"/>
      <c r="CL114" s="544"/>
      <c r="CM114" s="657"/>
      <c r="CN114" s="543"/>
      <c r="CO114" s="544"/>
      <c r="CP114" s="544"/>
      <c r="CQ114" s="544"/>
      <c r="CR114" s="544"/>
      <c r="CS114" s="544"/>
      <c r="CT114" s="544"/>
      <c r="CU114" s="544"/>
      <c r="CV114" s="544"/>
      <c r="CW114" s="657"/>
      <c r="CX114" s="543"/>
      <c r="CY114" s="544"/>
      <c r="CZ114" s="544"/>
      <c r="DA114" s="544"/>
      <c r="DB114" s="544"/>
      <c r="DC114" s="544"/>
      <c r="DD114" s="544"/>
      <c r="DE114" s="544"/>
      <c r="DF114" s="544"/>
      <c r="DG114" s="657"/>
      <c r="DH114" s="543"/>
      <c r="DI114" s="544"/>
      <c r="DJ114" s="544"/>
      <c r="DK114" s="544"/>
      <c r="DL114" s="544"/>
      <c r="DM114" s="544"/>
      <c r="DN114" s="544"/>
      <c r="DO114" s="544"/>
      <c r="DP114" s="544"/>
      <c r="DQ114" s="657"/>
      <c r="DR114" s="543"/>
      <c r="DS114" s="544"/>
      <c r="DT114" s="544"/>
      <c r="DU114" s="544"/>
      <c r="DV114" s="544"/>
      <c r="DW114" s="544"/>
      <c r="DX114" s="544"/>
      <c r="DY114" s="544"/>
      <c r="DZ114" s="544"/>
      <c r="EA114" s="657"/>
      <c r="EB114" s="543"/>
      <c r="EC114" s="544"/>
      <c r="ED114" s="544"/>
      <c r="EE114" s="544"/>
      <c r="EF114" s="544"/>
      <c r="EG114" s="544"/>
      <c r="EH114" s="544"/>
      <c r="EI114" s="544"/>
      <c r="EJ114" s="544"/>
      <c r="EK114" s="657"/>
    </row>
    <row r="115" spans="1:141" ht="36">
      <c r="A115" s="359">
        <f>Summary!A115</f>
        <v>0</v>
      </c>
      <c r="B115" s="378">
        <f>Summary!B115</f>
        <v>0</v>
      </c>
      <c r="C115" s="379" t="str">
        <f>Summary!C115</f>
        <v>4.5.2</v>
      </c>
      <c r="D115" s="380" t="str">
        <f>Summary!D115</f>
        <v>1300 - Lighting</v>
      </c>
      <c r="E115" s="381" t="str">
        <f>Summary!E115</f>
        <v>UNSWITCHED Lamps (PL-L, PL-S, SOX)</v>
      </c>
      <c r="F115" s="382" t="str">
        <f>Summary!F115</f>
        <v>Bulk lamp clean and change</v>
      </c>
      <c r="G115" s="375">
        <f>Summary!G115</f>
        <v>0</v>
      </c>
      <c r="H115" s="540">
        <f t="shared" si="41"/>
        <v>0</v>
      </c>
      <c r="I115" s="541">
        <f t="shared" si="42"/>
        <v>0</v>
      </c>
      <c r="J115" s="541">
        <f t="shared" si="43"/>
        <v>0</v>
      </c>
      <c r="K115" s="541">
        <f t="shared" si="44"/>
        <v>0</v>
      </c>
      <c r="L115" s="541">
        <f t="shared" si="45"/>
        <v>0</v>
      </c>
      <c r="M115" s="541">
        <f t="shared" si="46"/>
        <v>0</v>
      </c>
      <c r="N115" s="541">
        <f t="shared" si="47"/>
        <v>0</v>
      </c>
      <c r="O115" s="541">
        <f t="shared" si="48"/>
        <v>0</v>
      </c>
      <c r="P115" s="541">
        <f t="shared" si="49"/>
        <v>0</v>
      </c>
      <c r="Q115" s="541">
        <f t="shared" si="50"/>
        <v>0</v>
      </c>
      <c r="R115" s="541">
        <f t="shared" si="51"/>
        <v>0</v>
      </c>
      <c r="S115" s="541">
        <f t="shared" si="52"/>
        <v>0</v>
      </c>
      <c r="T115" s="542">
        <f t="shared" si="53"/>
        <v>0</v>
      </c>
      <c r="U115" s="531"/>
      <c r="V115" s="543"/>
      <c r="W115" s="544"/>
      <c r="X115" s="544"/>
      <c r="Y115" s="544"/>
      <c r="Z115" s="544"/>
      <c r="AA115" s="544"/>
      <c r="AB115" s="544"/>
      <c r="AC115" s="544"/>
      <c r="AD115" s="544"/>
      <c r="AE115" s="657"/>
      <c r="AF115" s="543"/>
      <c r="AG115" s="544"/>
      <c r="AH115" s="544"/>
      <c r="AI115" s="544"/>
      <c r="AJ115" s="544"/>
      <c r="AK115" s="544"/>
      <c r="AL115" s="544"/>
      <c r="AM115" s="544"/>
      <c r="AN115" s="544"/>
      <c r="AO115" s="657"/>
      <c r="AP115" s="543"/>
      <c r="AQ115" s="544"/>
      <c r="AR115" s="544"/>
      <c r="AS115" s="544"/>
      <c r="AT115" s="544"/>
      <c r="AU115" s="544"/>
      <c r="AV115" s="544"/>
      <c r="AW115" s="544"/>
      <c r="AX115" s="544"/>
      <c r="AY115" s="657"/>
      <c r="AZ115" s="543"/>
      <c r="BA115" s="544"/>
      <c r="BB115" s="544"/>
      <c r="BC115" s="544"/>
      <c r="BD115" s="544"/>
      <c r="BE115" s="544"/>
      <c r="BF115" s="544"/>
      <c r="BG115" s="544"/>
      <c r="BH115" s="544"/>
      <c r="BI115" s="657"/>
      <c r="BJ115" s="543"/>
      <c r="BK115" s="544"/>
      <c r="BL115" s="544"/>
      <c r="BM115" s="544"/>
      <c r="BN115" s="544"/>
      <c r="BO115" s="544"/>
      <c r="BP115" s="544"/>
      <c r="BQ115" s="544"/>
      <c r="BR115" s="544"/>
      <c r="BS115" s="657"/>
      <c r="BT115" s="543"/>
      <c r="BU115" s="544"/>
      <c r="BV115" s="544"/>
      <c r="BW115" s="544"/>
      <c r="BX115" s="544"/>
      <c r="BY115" s="544"/>
      <c r="BZ115" s="544"/>
      <c r="CA115" s="544"/>
      <c r="CB115" s="544"/>
      <c r="CC115" s="657"/>
      <c r="CD115" s="543"/>
      <c r="CE115" s="544"/>
      <c r="CF115" s="544"/>
      <c r="CG115" s="544"/>
      <c r="CH115" s="544"/>
      <c r="CI115" s="544"/>
      <c r="CJ115" s="544"/>
      <c r="CK115" s="544"/>
      <c r="CL115" s="544"/>
      <c r="CM115" s="657"/>
      <c r="CN115" s="543"/>
      <c r="CO115" s="544"/>
      <c r="CP115" s="544"/>
      <c r="CQ115" s="544"/>
      <c r="CR115" s="544"/>
      <c r="CS115" s="544"/>
      <c r="CT115" s="544"/>
      <c r="CU115" s="544"/>
      <c r="CV115" s="544"/>
      <c r="CW115" s="657"/>
      <c r="CX115" s="543"/>
      <c r="CY115" s="544"/>
      <c r="CZ115" s="544"/>
      <c r="DA115" s="544"/>
      <c r="DB115" s="544"/>
      <c r="DC115" s="544"/>
      <c r="DD115" s="544"/>
      <c r="DE115" s="544"/>
      <c r="DF115" s="544"/>
      <c r="DG115" s="657"/>
      <c r="DH115" s="543"/>
      <c r="DI115" s="544"/>
      <c r="DJ115" s="544"/>
      <c r="DK115" s="544"/>
      <c r="DL115" s="544"/>
      <c r="DM115" s="544"/>
      <c r="DN115" s="544"/>
      <c r="DO115" s="544"/>
      <c r="DP115" s="544"/>
      <c r="DQ115" s="657"/>
      <c r="DR115" s="543"/>
      <c r="DS115" s="544"/>
      <c r="DT115" s="544"/>
      <c r="DU115" s="544"/>
      <c r="DV115" s="544"/>
      <c r="DW115" s="544"/>
      <c r="DX115" s="544"/>
      <c r="DY115" s="544"/>
      <c r="DZ115" s="544"/>
      <c r="EA115" s="657"/>
      <c r="EB115" s="543"/>
      <c r="EC115" s="544"/>
      <c r="ED115" s="544"/>
      <c r="EE115" s="544"/>
      <c r="EF115" s="544"/>
      <c r="EG115" s="544"/>
      <c r="EH115" s="544"/>
      <c r="EI115" s="544"/>
      <c r="EJ115" s="544"/>
      <c r="EK115" s="657"/>
    </row>
    <row r="116" spans="1:141" ht="54">
      <c r="A116" s="359">
        <f>Summary!A116</f>
        <v>0</v>
      </c>
      <c r="B116" s="378">
        <f>Summary!B116</f>
        <v>0</v>
      </c>
      <c r="C116" s="379" t="str">
        <f>Summary!C116</f>
        <v>4.5.3</v>
      </c>
      <c r="D116" s="380" t="str">
        <f>Summary!D116</f>
        <v>1300 - Lighting</v>
      </c>
      <c r="E116" s="381" t="str">
        <f>Summary!E116</f>
        <v>SWITCHED lamps (CDM-T, CDO, SON/T, CPO, MCF/U, MBF/U)</v>
      </c>
      <c r="F116" s="382" t="str">
        <f>Summary!F116</f>
        <v>Bulk lamp clean and change</v>
      </c>
      <c r="G116" s="375">
        <f>Summary!G116</f>
        <v>0</v>
      </c>
      <c r="H116" s="540">
        <f t="shared" si="41"/>
        <v>0</v>
      </c>
      <c r="I116" s="541">
        <f t="shared" si="42"/>
        <v>0</v>
      </c>
      <c r="J116" s="541">
        <f t="shared" si="43"/>
        <v>0</v>
      </c>
      <c r="K116" s="541">
        <f t="shared" si="44"/>
        <v>0</v>
      </c>
      <c r="L116" s="541">
        <f t="shared" si="45"/>
        <v>0</v>
      </c>
      <c r="M116" s="541">
        <f t="shared" si="46"/>
        <v>0</v>
      </c>
      <c r="N116" s="541">
        <f t="shared" si="47"/>
        <v>0</v>
      </c>
      <c r="O116" s="541">
        <f t="shared" si="48"/>
        <v>0</v>
      </c>
      <c r="P116" s="541">
        <f t="shared" si="49"/>
        <v>0</v>
      </c>
      <c r="Q116" s="541">
        <f t="shared" si="50"/>
        <v>0</v>
      </c>
      <c r="R116" s="541">
        <f t="shared" si="51"/>
        <v>0</v>
      </c>
      <c r="S116" s="541">
        <f t="shared" si="52"/>
        <v>0</v>
      </c>
      <c r="T116" s="542">
        <f t="shared" si="53"/>
        <v>0</v>
      </c>
      <c r="U116" s="531"/>
      <c r="V116" s="543"/>
      <c r="W116" s="544"/>
      <c r="X116" s="544"/>
      <c r="Y116" s="544"/>
      <c r="Z116" s="544"/>
      <c r="AA116" s="544"/>
      <c r="AB116" s="544"/>
      <c r="AC116" s="544"/>
      <c r="AD116" s="544"/>
      <c r="AE116" s="657"/>
      <c r="AF116" s="543"/>
      <c r="AG116" s="544"/>
      <c r="AH116" s="544"/>
      <c r="AI116" s="544"/>
      <c r="AJ116" s="544"/>
      <c r="AK116" s="544"/>
      <c r="AL116" s="544"/>
      <c r="AM116" s="544"/>
      <c r="AN116" s="544"/>
      <c r="AO116" s="657"/>
      <c r="AP116" s="543"/>
      <c r="AQ116" s="544"/>
      <c r="AR116" s="544"/>
      <c r="AS116" s="544"/>
      <c r="AT116" s="544"/>
      <c r="AU116" s="544"/>
      <c r="AV116" s="544"/>
      <c r="AW116" s="544"/>
      <c r="AX116" s="544"/>
      <c r="AY116" s="657"/>
      <c r="AZ116" s="543"/>
      <c r="BA116" s="544"/>
      <c r="BB116" s="544"/>
      <c r="BC116" s="544"/>
      <c r="BD116" s="544"/>
      <c r="BE116" s="544"/>
      <c r="BF116" s="544"/>
      <c r="BG116" s="544"/>
      <c r="BH116" s="544"/>
      <c r="BI116" s="657"/>
      <c r="BJ116" s="543"/>
      <c r="BK116" s="544"/>
      <c r="BL116" s="544"/>
      <c r="BM116" s="544"/>
      <c r="BN116" s="544"/>
      <c r="BO116" s="544"/>
      <c r="BP116" s="544"/>
      <c r="BQ116" s="544"/>
      <c r="BR116" s="544"/>
      <c r="BS116" s="657"/>
      <c r="BT116" s="543"/>
      <c r="BU116" s="544"/>
      <c r="BV116" s="544"/>
      <c r="BW116" s="544"/>
      <c r="BX116" s="544"/>
      <c r="BY116" s="544"/>
      <c r="BZ116" s="544"/>
      <c r="CA116" s="544"/>
      <c r="CB116" s="544"/>
      <c r="CC116" s="657"/>
      <c r="CD116" s="543"/>
      <c r="CE116" s="544"/>
      <c r="CF116" s="544"/>
      <c r="CG116" s="544"/>
      <c r="CH116" s="544"/>
      <c r="CI116" s="544"/>
      <c r="CJ116" s="544"/>
      <c r="CK116" s="544"/>
      <c r="CL116" s="544"/>
      <c r="CM116" s="657"/>
      <c r="CN116" s="543"/>
      <c r="CO116" s="544"/>
      <c r="CP116" s="544"/>
      <c r="CQ116" s="544"/>
      <c r="CR116" s="544"/>
      <c r="CS116" s="544"/>
      <c r="CT116" s="544"/>
      <c r="CU116" s="544"/>
      <c r="CV116" s="544"/>
      <c r="CW116" s="657"/>
      <c r="CX116" s="543"/>
      <c r="CY116" s="544"/>
      <c r="CZ116" s="544"/>
      <c r="DA116" s="544"/>
      <c r="DB116" s="544"/>
      <c r="DC116" s="544"/>
      <c r="DD116" s="544"/>
      <c r="DE116" s="544"/>
      <c r="DF116" s="544"/>
      <c r="DG116" s="657"/>
      <c r="DH116" s="543"/>
      <c r="DI116" s="544"/>
      <c r="DJ116" s="544"/>
      <c r="DK116" s="544"/>
      <c r="DL116" s="544"/>
      <c r="DM116" s="544"/>
      <c r="DN116" s="544"/>
      <c r="DO116" s="544"/>
      <c r="DP116" s="544"/>
      <c r="DQ116" s="657"/>
      <c r="DR116" s="543"/>
      <c r="DS116" s="544"/>
      <c r="DT116" s="544"/>
      <c r="DU116" s="544"/>
      <c r="DV116" s="544"/>
      <c r="DW116" s="544"/>
      <c r="DX116" s="544"/>
      <c r="DY116" s="544"/>
      <c r="DZ116" s="544"/>
      <c r="EA116" s="657"/>
      <c r="EB116" s="543"/>
      <c r="EC116" s="544"/>
      <c r="ED116" s="544"/>
      <c r="EE116" s="544"/>
      <c r="EF116" s="544"/>
      <c r="EG116" s="544"/>
      <c r="EH116" s="544"/>
      <c r="EI116" s="544"/>
      <c r="EJ116" s="544"/>
      <c r="EK116" s="657"/>
    </row>
    <row r="117" spans="1:141" ht="54">
      <c r="A117" s="359">
        <f>Summary!A117</f>
        <v>0</v>
      </c>
      <c r="B117" s="378">
        <f>Summary!B117</f>
        <v>0</v>
      </c>
      <c r="C117" s="379" t="str">
        <f>Summary!C117</f>
        <v>4.5.4</v>
      </c>
      <c r="D117" s="380" t="str">
        <f>Summary!D117</f>
        <v>1300 - Lighting</v>
      </c>
      <c r="E117" s="381" t="str">
        <f>Summary!E117</f>
        <v>Unswitched Lamps (CDM-T, CDO, SON/T, CPO, MCF/U, MBF/U)</v>
      </c>
      <c r="F117" s="382" t="str">
        <f>Summary!F117</f>
        <v>Bulk lamp clean and change</v>
      </c>
      <c r="G117" s="375">
        <f>Summary!G117</f>
        <v>0</v>
      </c>
      <c r="H117" s="540">
        <f t="shared" si="41"/>
        <v>0</v>
      </c>
      <c r="I117" s="541">
        <f t="shared" si="42"/>
        <v>0</v>
      </c>
      <c r="J117" s="541">
        <f t="shared" si="43"/>
        <v>0</v>
      </c>
      <c r="K117" s="541">
        <f t="shared" si="44"/>
        <v>0</v>
      </c>
      <c r="L117" s="541">
        <f t="shared" si="45"/>
        <v>0</v>
      </c>
      <c r="M117" s="541">
        <f t="shared" si="46"/>
        <v>0</v>
      </c>
      <c r="N117" s="541">
        <f t="shared" si="47"/>
        <v>0</v>
      </c>
      <c r="O117" s="541">
        <f t="shared" si="48"/>
        <v>0</v>
      </c>
      <c r="P117" s="541">
        <f t="shared" si="49"/>
        <v>0</v>
      </c>
      <c r="Q117" s="541">
        <f t="shared" si="50"/>
        <v>0</v>
      </c>
      <c r="R117" s="541">
        <f t="shared" si="51"/>
        <v>0</v>
      </c>
      <c r="S117" s="541">
        <f t="shared" si="52"/>
        <v>0</v>
      </c>
      <c r="T117" s="542">
        <f t="shared" si="53"/>
        <v>0</v>
      </c>
      <c r="U117" s="531"/>
      <c r="V117" s="543"/>
      <c r="W117" s="544"/>
      <c r="X117" s="544"/>
      <c r="Y117" s="544"/>
      <c r="Z117" s="544"/>
      <c r="AA117" s="544"/>
      <c r="AB117" s="544"/>
      <c r="AC117" s="544"/>
      <c r="AD117" s="544"/>
      <c r="AE117" s="657"/>
      <c r="AF117" s="543"/>
      <c r="AG117" s="544"/>
      <c r="AH117" s="544"/>
      <c r="AI117" s="544"/>
      <c r="AJ117" s="544"/>
      <c r="AK117" s="544"/>
      <c r="AL117" s="544"/>
      <c r="AM117" s="544"/>
      <c r="AN117" s="544"/>
      <c r="AO117" s="657"/>
      <c r="AP117" s="543"/>
      <c r="AQ117" s="544"/>
      <c r="AR117" s="544"/>
      <c r="AS117" s="544"/>
      <c r="AT117" s="544"/>
      <c r="AU117" s="544"/>
      <c r="AV117" s="544"/>
      <c r="AW117" s="544"/>
      <c r="AX117" s="544"/>
      <c r="AY117" s="657"/>
      <c r="AZ117" s="543"/>
      <c r="BA117" s="544"/>
      <c r="BB117" s="544"/>
      <c r="BC117" s="544"/>
      <c r="BD117" s="544"/>
      <c r="BE117" s="544"/>
      <c r="BF117" s="544"/>
      <c r="BG117" s="544"/>
      <c r="BH117" s="544"/>
      <c r="BI117" s="657"/>
      <c r="BJ117" s="543"/>
      <c r="BK117" s="544"/>
      <c r="BL117" s="544"/>
      <c r="BM117" s="544"/>
      <c r="BN117" s="544"/>
      <c r="BO117" s="544"/>
      <c r="BP117" s="544"/>
      <c r="BQ117" s="544"/>
      <c r="BR117" s="544"/>
      <c r="BS117" s="657"/>
      <c r="BT117" s="543"/>
      <c r="BU117" s="544"/>
      <c r="BV117" s="544"/>
      <c r="BW117" s="544"/>
      <c r="BX117" s="544"/>
      <c r="BY117" s="544"/>
      <c r="BZ117" s="544"/>
      <c r="CA117" s="544"/>
      <c r="CB117" s="544"/>
      <c r="CC117" s="657"/>
      <c r="CD117" s="543"/>
      <c r="CE117" s="544"/>
      <c r="CF117" s="544"/>
      <c r="CG117" s="544"/>
      <c r="CH117" s="544"/>
      <c r="CI117" s="544"/>
      <c r="CJ117" s="544"/>
      <c r="CK117" s="544"/>
      <c r="CL117" s="544"/>
      <c r="CM117" s="657"/>
      <c r="CN117" s="543"/>
      <c r="CO117" s="544"/>
      <c r="CP117" s="544"/>
      <c r="CQ117" s="544"/>
      <c r="CR117" s="544"/>
      <c r="CS117" s="544"/>
      <c r="CT117" s="544"/>
      <c r="CU117" s="544"/>
      <c r="CV117" s="544"/>
      <c r="CW117" s="657"/>
      <c r="CX117" s="543"/>
      <c r="CY117" s="544"/>
      <c r="CZ117" s="544"/>
      <c r="DA117" s="544"/>
      <c r="DB117" s="544"/>
      <c r="DC117" s="544"/>
      <c r="DD117" s="544"/>
      <c r="DE117" s="544"/>
      <c r="DF117" s="544"/>
      <c r="DG117" s="657"/>
      <c r="DH117" s="543"/>
      <c r="DI117" s="544"/>
      <c r="DJ117" s="544"/>
      <c r="DK117" s="544"/>
      <c r="DL117" s="544"/>
      <c r="DM117" s="544"/>
      <c r="DN117" s="544"/>
      <c r="DO117" s="544"/>
      <c r="DP117" s="544"/>
      <c r="DQ117" s="657"/>
      <c r="DR117" s="543"/>
      <c r="DS117" s="544"/>
      <c r="DT117" s="544"/>
      <c r="DU117" s="544"/>
      <c r="DV117" s="544"/>
      <c r="DW117" s="544"/>
      <c r="DX117" s="544"/>
      <c r="DY117" s="544"/>
      <c r="DZ117" s="544"/>
      <c r="EA117" s="657"/>
      <c r="EB117" s="543"/>
      <c r="EC117" s="544"/>
      <c r="ED117" s="544"/>
      <c r="EE117" s="544"/>
      <c r="EF117" s="544"/>
      <c r="EG117" s="544"/>
      <c r="EH117" s="544"/>
      <c r="EI117" s="544"/>
      <c r="EJ117" s="544"/>
      <c r="EK117" s="657"/>
    </row>
    <row r="118" spans="1:141" ht="36">
      <c r="A118" s="359">
        <f>Summary!A118</f>
        <v>0</v>
      </c>
      <c r="B118" s="378">
        <f>Summary!B118</f>
        <v>0</v>
      </c>
      <c r="C118" s="379" t="str">
        <f>Summary!C118</f>
        <v>4.5.5</v>
      </c>
      <c r="D118" s="380" t="str">
        <f>Summary!D118</f>
        <v>1300 - Lighting</v>
      </c>
      <c r="E118" s="381" t="str">
        <f>Summary!E118</f>
        <v>SWITCHED lamps (GLS)</v>
      </c>
      <c r="F118" s="382" t="str">
        <f>Summary!F118</f>
        <v>Bulk lamp clean and change</v>
      </c>
      <c r="G118" s="375">
        <f>Summary!G118</f>
        <v>0</v>
      </c>
      <c r="H118" s="540">
        <f t="shared" si="41"/>
        <v>0</v>
      </c>
      <c r="I118" s="541">
        <f t="shared" si="42"/>
        <v>0</v>
      </c>
      <c r="J118" s="541">
        <f t="shared" si="43"/>
        <v>0</v>
      </c>
      <c r="K118" s="541">
        <f t="shared" si="44"/>
        <v>0</v>
      </c>
      <c r="L118" s="541">
        <f t="shared" si="45"/>
        <v>0</v>
      </c>
      <c r="M118" s="541">
        <f t="shared" si="46"/>
        <v>0</v>
      </c>
      <c r="N118" s="541">
        <f t="shared" si="47"/>
        <v>0</v>
      </c>
      <c r="O118" s="541">
        <f t="shared" si="48"/>
        <v>0</v>
      </c>
      <c r="P118" s="541">
        <f t="shared" si="49"/>
        <v>0</v>
      </c>
      <c r="Q118" s="541">
        <f t="shared" si="50"/>
        <v>0</v>
      </c>
      <c r="R118" s="541">
        <f t="shared" si="51"/>
        <v>0</v>
      </c>
      <c r="S118" s="541">
        <f t="shared" si="52"/>
        <v>0</v>
      </c>
      <c r="T118" s="542">
        <f t="shared" si="53"/>
        <v>0</v>
      </c>
      <c r="U118" s="531"/>
      <c r="V118" s="543"/>
      <c r="W118" s="544"/>
      <c r="X118" s="544"/>
      <c r="Y118" s="544"/>
      <c r="Z118" s="544"/>
      <c r="AA118" s="544"/>
      <c r="AB118" s="544"/>
      <c r="AC118" s="544"/>
      <c r="AD118" s="544"/>
      <c r="AE118" s="657"/>
      <c r="AF118" s="543"/>
      <c r="AG118" s="544"/>
      <c r="AH118" s="544"/>
      <c r="AI118" s="544"/>
      <c r="AJ118" s="544"/>
      <c r="AK118" s="544"/>
      <c r="AL118" s="544"/>
      <c r="AM118" s="544"/>
      <c r="AN118" s="544"/>
      <c r="AO118" s="657"/>
      <c r="AP118" s="543"/>
      <c r="AQ118" s="544"/>
      <c r="AR118" s="544"/>
      <c r="AS118" s="544"/>
      <c r="AT118" s="544"/>
      <c r="AU118" s="544"/>
      <c r="AV118" s="544"/>
      <c r="AW118" s="544"/>
      <c r="AX118" s="544"/>
      <c r="AY118" s="657"/>
      <c r="AZ118" s="543"/>
      <c r="BA118" s="544"/>
      <c r="BB118" s="544"/>
      <c r="BC118" s="544"/>
      <c r="BD118" s="544"/>
      <c r="BE118" s="544"/>
      <c r="BF118" s="544"/>
      <c r="BG118" s="544"/>
      <c r="BH118" s="544"/>
      <c r="BI118" s="657"/>
      <c r="BJ118" s="543"/>
      <c r="BK118" s="544"/>
      <c r="BL118" s="544"/>
      <c r="BM118" s="544"/>
      <c r="BN118" s="544"/>
      <c r="BO118" s="544"/>
      <c r="BP118" s="544"/>
      <c r="BQ118" s="544"/>
      <c r="BR118" s="544"/>
      <c r="BS118" s="657"/>
      <c r="BT118" s="543"/>
      <c r="BU118" s="544"/>
      <c r="BV118" s="544"/>
      <c r="BW118" s="544"/>
      <c r="BX118" s="544"/>
      <c r="BY118" s="544"/>
      <c r="BZ118" s="544"/>
      <c r="CA118" s="544"/>
      <c r="CB118" s="544"/>
      <c r="CC118" s="657"/>
      <c r="CD118" s="543"/>
      <c r="CE118" s="544"/>
      <c r="CF118" s="544"/>
      <c r="CG118" s="544"/>
      <c r="CH118" s="544"/>
      <c r="CI118" s="544"/>
      <c r="CJ118" s="544"/>
      <c r="CK118" s="544"/>
      <c r="CL118" s="544"/>
      <c r="CM118" s="657"/>
      <c r="CN118" s="543"/>
      <c r="CO118" s="544"/>
      <c r="CP118" s="544"/>
      <c r="CQ118" s="544"/>
      <c r="CR118" s="544"/>
      <c r="CS118" s="544"/>
      <c r="CT118" s="544"/>
      <c r="CU118" s="544"/>
      <c r="CV118" s="544"/>
      <c r="CW118" s="657"/>
      <c r="CX118" s="543"/>
      <c r="CY118" s="544"/>
      <c r="CZ118" s="544"/>
      <c r="DA118" s="544"/>
      <c r="DB118" s="544"/>
      <c r="DC118" s="544"/>
      <c r="DD118" s="544"/>
      <c r="DE118" s="544"/>
      <c r="DF118" s="544"/>
      <c r="DG118" s="657"/>
      <c r="DH118" s="543"/>
      <c r="DI118" s="544"/>
      <c r="DJ118" s="544"/>
      <c r="DK118" s="544"/>
      <c r="DL118" s="544"/>
      <c r="DM118" s="544"/>
      <c r="DN118" s="544"/>
      <c r="DO118" s="544"/>
      <c r="DP118" s="544"/>
      <c r="DQ118" s="657"/>
      <c r="DR118" s="543"/>
      <c r="DS118" s="544"/>
      <c r="DT118" s="544"/>
      <c r="DU118" s="544"/>
      <c r="DV118" s="544"/>
      <c r="DW118" s="544"/>
      <c r="DX118" s="544"/>
      <c r="DY118" s="544"/>
      <c r="DZ118" s="544"/>
      <c r="EA118" s="657"/>
      <c r="EB118" s="543"/>
      <c r="EC118" s="544"/>
      <c r="ED118" s="544"/>
      <c r="EE118" s="544"/>
      <c r="EF118" s="544"/>
      <c r="EG118" s="544"/>
      <c r="EH118" s="544"/>
      <c r="EI118" s="544"/>
      <c r="EJ118" s="544"/>
      <c r="EK118" s="657"/>
    </row>
    <row r="119" spans="1:141" ht="36">
      <c r="A119" s="359">
        <f>Summary!A119</f>
        <v>0</v>
      </c>
      <c r="B119" s="378">
        <f>Summary!B119</f>
        <v>0</v>
      </c>
      <c r="C119" s="379" t="str">
        <f>Summary!C119</f>
        <v>4.5.6</v>
      </c>
      <c r="D119" s="380" t="str">
        <f>Summary!D119</f>
        <v>1300 - Lighting</v>
      </c>
      <c r="E119" s="381" t="str">
        <f>Summary!E119</f>
        <v>UNSWITCHED lamps (GLS)</v>
      </c>
      <c r="F119" s="382" t="str">
        <f>Summary!F119</f>
        <v>Bulk lamp clean and change</v>
      </c>
      <c r="G119" s="375">
        <f>Summary!G119</f>
        <v>0</v>
      </c>
      <c r="H119" s="540">
        <f t="shared" si="41"/>
        <v>0</v>
      </c>
      <c r="I119" s="541">
        <f t="shared" si="42"/>
        <v>0</v>
      </c>
      <c r="J119" s="541">
        <f t="shared" si="43"/>
        <v>0</v>
      </c>
      <c r="K119" s="541">
        <f t="shared" si="44"/>
        <v>0</v>
      </c>
      <c r="L119" s="541">
        <f t="shared" si="45"/>
        <v>0</v>
      </c>
      <c r="M119" s="541">
        <f t="shared" si="46"/>
        <v>0</v>
      </c>
      <c r="N119" s="541">
        <f t="shared" si="47"/>
        <v>0</v>
      </c>
      <c r="O119" s="541">
        <f t="shared" si="48"/>
        <v>0</v>
      </c>
      <c r="P119" s="541">
        <f t="shared" si="49"/>
        <v>0</v>
      </c>
      <c r="Q119" s="541">
        <f t="shared" si="50"/>
        <v>0</v>
      </c>
      <c r="R119" s="541">
        <f t="shared" si="51"/>
        <v>0</v>
      </c>
      <c r="S119" s="541">
        <f t="shared" si="52"/>
        <v>0</v>
      </c>
      <c r="T119" s="542">
        <f t="shared" si="53"/>
        <v>0</v>
      </c>
      <c r="U119" s="531"/>
      <c r="V119" s="543"/>
      <c r="W119" s="544"/>
      <c r="X119" s="544"/>
      <c r="Y119" s="544"/>
      <c r="Z119" s="544"/>
      <c r="AA119" s="544"/>
      <c r="AB119" s="544"/>
      <c r="AC119" s="544"/>
      <c r="AD119" s="544"/>
      <c r="AE119" s="657"/>
      <c r="AF119" s="543"/>
      <c r="AG119" s="544"/>
      <c r="AH119" s="544"/>
      <c r="AI119" s="544"/>
      <c r="AJ119" s="544"/>
      <c r="AK119" s="544"/>
      <c r="AL119" s="544"/>
      <c r="AM119" s="544"/>
      <c r="AN119" s="544"/>
      <c r="AO119" s="657"/>
      <c r="AP119" s="543"/>
      <c r="AQ119" s="544"/>
      <c r="AR119" s="544"/>
      <c r="AS119" s="544"/>
      <c r="AT119" s="544"/>
      <c r="AU119" s="544"/>
      <c r="AV119" s="544"/>
      <c r="AW119" s="544"/>
      <c r="AX119" s="544"/>
      <c r="AY119" s="657"/>
      <c r="AZ119" s="543"/>
      <c r="BA119" s="544"/>
      <c r="BB119" s="544"/>
      <c r="BC119" s="544"/>
      <c r="BD119" s="544"/>
      <c r="BE119" s="544"/>
      <c r="BF119" s="544"/>
      <c r="BG119" s="544"/>
      <c r="BH119" s="544"/>
      <c r="BI119" s="657"/>
      <c r="BJ119" s="543"/>
      <c r="BK119" s="544"/>
      <c r="BL119" s="544"/>
      <c r="BM119" s="544"/>
      <c r="BN119" s="544"/>
      <c r="BO119" s="544"/>
      <c r="BP119" s="544"/>
      <c r="BQ119" s="544"/>
      <c r="BR119" s="544"/>
      <c r="BS119" s="657"/>
      <c r="BT119" s="543"/>
      <c r="BU119" s="544"/>
      <c r="BV119" s="544"/>
      <c r="BW119" s="544"/>
      <c r="BX119" s="544"/>
      <c r="BY119" s="544"/>
      <c r="BZ119" s="544"/>
      <c r="CA119" s="544"/>
      <c r="CB119" s="544"/>
      <c r="CC119" s="657"/>
      <c r="CD119" s="543"/>
      <c r="CE119" s="544"/>
      <c r="CF119" s="544"/>
      <c r="CG119" s="544"/>
      <c r="CH119" s="544"/>
      <c r="CI119" s="544"/>
      <c r="CJ119" s="544"/>
      <c r="CK119" s="544"/>
      <c r="CL119" s="544"/>
      <c r="CM119" s="657"/>
      <c r="CN119" s="543"/>
      <c r="CO119" s="544"/>
      <c r="CP119" s="544"/>
      <c r="CQ119" s="544"/>
      <c r="CR119" s="544"/>
      <c r="CS119" s="544"/>
      <c r="CT119" s="544"/>
      <c r="CU119" s="544"/>
      <c r="CV119" s="544"/>
      <c r="CW119" s="657"/>
      <c r="CX119" s="543"/>
      <c r="CY119" s="544"/>
      <c r="CZ119" s="544"/>
      <c r="DA119" s="544"/>
      <c r="DB119" s="544"/>
      <c r="DC119" s="544"/>
      <c r="DD119" s="544"/>
      <c r="DE119" s="544"/>
      <c r="DF119" s="544"/>
      <c r="DG119" s="657"/>
      <c r="DH119" s="543"/>
      <c r="DI119" s="544"/>
      <c r="DJ119" s="544"/>
      <c r="DK119" s="544"/>
      <c r="DL119" s="544"/>
      <c r="DM119" s="544"/>
      <c r="DN119" s="544"/>
      <c r="DO119" s="544"/>
      <c r="DP119" s="544"/>
      <c r="DQ119" s="657"/>
      <c r="DR119" s="543"/>
      <c r="DS119" s="544"/>
      <c r="DT119" s="544"/>
      <c r="DU119" s="544"/>
      <c r="DV119" s="544"/>
      <c r="DW119" s="544"/>
      <c r="DX119" s="544"/>
      <c r="DY119" s="544"/>
      <c r="DZ119" s="544"/>
      <c r="EA119" s="657"/>
      <c r="EB119" s="543"/>
      <c r="EC119" s="544"/>
      <c r="ED119" s="544"/>
      <c r="EE119" s="544"/>
      <c r="EF119" s="544"/>
      <c r="EG119" s="544"/>
      <c r="EH119" s="544"/>
      <c r="EI119" s="544"/>
      <c r="EJ119" s="544"/>
      <c r="EK119" s="657"/>
    </row>
    <row r="120" spans="1:141" ht="20.25">
      <c r="A120" s="359">
        <f>Summary!A120</f>
        <v>0</v>
      </c>
      <c r="B120" s="378">
        <f>Summary!B120</f>
        <v>0</v>
      </c>
      <c r="C120" s="379" t="str">
        <f>Summary!C120</f>
        <v>4.5.7</v>
      </c>
      <c r="D120" s="380" t="str">
        <f>Summary!D120</f>
        <v>1300 - Lighting</v>
      </c>
      <c r="E120" s="381" t="str">
        <f>Summary!E120</f>
        <v>LED for road lighting</v>
      </c>
      <c r="F120" s="382" t="str">
        <f>Summary!F120</f>
        <v>Bulk clean</v>
      </c>
      <c r="G120" s="375">
        <f>Summary!G120</f>
        <v>0</v>
      </c>
      <c r="H120" s="540">
        <f t="shared" si="41"/>
        <v>0</v>
      </c>
      <c r="I120" s="541">
        <f t="shared" si="42"/>
        <v>0</v>
      </c>
      <c r="J120" s="541">
        <f t="shared" si="43"/>
        <v>0</v>
      </c>
      <c r="K120" s="541">
        <f t="shared" si="44"/>
        <v>0</v>
      </c>
      <c r="L120" s="541">
        <f t="shared" si="45"/>
        <v>0</v>
      </c>
      <c r="M120" s="541">
        <f t="shared" si="46"/>
        <v>0</v>
      </c>
      <c r="N120" s="541">
        <f t="shared" si="47"/>
        <v>0</v>
      </c>
      <c r="O120" s="541">
        <f t="shared" si="48"/>
        <v>0</v>
      </c>
      <c r="P120" s="541">
        <f t="shared" si="49"/>
        <v>0</v>
      </c>
      <c r="Q120" s="541">
        <f t="shared" si="50"/>
        <v>0</v>
      </c>
      <c r="R120" s="541">
        <f t="shared" si="51"/>
        <v>0</v>
      </c>
      <c r="S120" s="541">
        <f t="shared" si="52"/>
        <v>0</v>
      </c>
      <c r="T120" s="542">
        <f t="shared" si="53"/>
        <v>0</v>
      </c>
      <c r="U120" s="531"/>
      <c r="V120" s="543"/>
      <c r="W120" s="544"/>
      <c r="X120" s="544"/>
      <c r="Y120" s="544"/>
      <c r="Z120" s="544"/>
      <c r="AA120" s="544"/>
      <c r="AB120" s="544"/>
      <c r="AC120" s="544"/>
      <c r="AD120" s="544"/>
      <c r="AE120" s="657"/>
      <c r="AF120" s="543"/>
      <c r="AG120" s="544"/>
      <c r="AH120" s="544"/>
      <c r="AI120" s="544"/>
      <c r="AJ120" s="544"/>
      <c r="AK120" s="544"/>
      <c r="AL120" s="544"/>
      <c r="AM120" s="544"/>
      <c r="AN120" s="544"/>
      <c r="AO120" s="657"/>
      <c r="AP120" s="543"/>
      <c r="AQ120" s="544"/>
      <c r="AR120" s="544"/>
      <c r="AS120" s="544"/>
      <c r="AT120" s="544"/>
      <c r="AU120" s="544"/>
      <c r="AV120" s="544"/>
      <c r="AW120" s="544"/>
      <c r="AX120" s="544"/>
      <c r="AY120" s="657"/>
      <c r="AZ120" s="543"/>
      <c r="BA120" s="544"/>
      <c r="BB120" s="544"/>
      <c r="BC120" s="544"/>
      <c r="BD120" s="544"/>
      <c r="BE120" s="544"/>
      <c r="BF120" s="544"/>
      <c r="BG120" s="544"/>
      <c r="BH120" s="544"/>
      <c r="BI120" s="657"/>
      <c r="BJ120" s="543"/>
      <c r="BK120" s="544"/>
      <c r="BL120" s="544"/>
      <c r="BM120" s="544"/>
      <c r="BN120" s="544"/>
      <c r="BO120" s="544"/>
      <c r="BP120" s="544"/>
      <c r="BQ120" s="544"/>
      <c r="BR120" s="544"/>
      <c r="BS120" s="657"/>
      <c r="BT120" s="543"/>
      <c r="BU120" s="544"/>
      <c r="BV120" s="544"/>
      <c r="BW120" s="544"/>
      <c r="BX120" s="544"/>
      <c r="BY120" s="544"/>
      <c r="BZ120" s="544"/>
      <c r="CA120" s="544"/>
      <c r="CB120" s="544"/>
      <c r="CC120" s="657"/>
      <c r="CD120" s="543"/>
      <c r="CE120" s="544"/>
      <c r="CF120" s="544"/>
      <c r="CG120" s="544"/>
      <c r="CH120" s="544"/>
      <c r="CI120" s="544"/>
      <c r="CJ120" s="544"/>
      <c r="CK120" s="544"/>
      <c r="CL120" s="544"/>
      <c r="CM120" s="657"/>
      <c r="CN120" s="543"/>
      <c r="CO120" s="544"/>
      <c r="CP120" s="544"/>
      <c r="CQ120" s="544"/>
      <c r="CR120" s="544"/>
      <c r="CS120" s="544"/>
      <c r="CT120" s="544"/>
      <c r="CU120" s="544"/>
      <c r="CV120" s="544"/>
      <c r="CW120" s="657"/>
      <c r="CX120" s="543"/>
      <c r="CY120" s="544"/>
      <c r="CZ120" s="544"/>
      <c r="DA120" s="544"/>
      <c r="DB120" s="544"/>
      <c r="DC120" s="544"/>
      <c r="DD120" s="544"/>
      <c r="DE120" s="544"/>
      <c r="DF120" s="544"/>
      <c r="DG120" s="657"/>
      <c r="DH120" s="543"/>
      <c r="DI120" s="544"/>
      <c r="DJ120" s="544"/>
      <c r="DK120" s="544"/>
      <c r="DL120" s="544"/>
      <c r="DM120" s="544"/>
      <c r="DN120" s="544"/>
      <c r="DO120" s="544"/>
      <c r="DP120" s="544"/>
      <c r="DQ120" s="657"/>
      <c r="DR120" s="543"/>
      <c r="DS120" s="544"/>
      <c r="DT120" s="544"/>
      <c r="DU120" s="544"/>
      <c r="DV120" s="544"/>
      <c r="DW120" s="544"/>
      <c r="DX120" s="544"/>
      <c r="DY120" s="544"/>
      <c r="DZ120" s="544"/>
      <c r="EA120" s="657"/>
      <c r="EB120" s="543"/>
      <c r="EC120" s="544"/>
      <c r="ED120" s="544"/>
      <c r="EE120" s="544"/>
      <c r="EF120" s="544"/>
      <c r="EG120" s="544"/>
      <c r="EH120" s="544"/>
      <c r="EI120" s="544"/>
      <c r="EJ120" s="544"/>
      <c r="EK120" s="657"/>
    </row>
    <row r="121" spans="1:141" ht="36">
      <c r="A121" s="359">
        <f>Summary!A121</f>
        <v>0</v>
      </c>
      <c r="B121" s="378">
        <f>Summary!B121</f>
        <v>0</v>
      </c>
      <c r="C121" s="379" t="str">
        <f>Summary!C121</f>
        <v>4.5.8</v>
      </c>
      <c r="D121" s="380" t="str">
        <f>Summary!D121</f>
        <v>1300 - Lighting</v>
      </c>
      <c r="E121" s="381" t="str">
        <f>Summary!E121</f>
        <v>LED for illuminated signs and bollards</v>
      </c>
      <c r="F121" s="382" t="str">
        <f>Summary!F121</f>
        <v>Clean translucent surfaces</v>
      </c>
      <c r="G121" s="375">
        <f>Summary!G121</f>
        <v>0</v>
      </c>
      <c r="H121" s="540">
        <f t="shared" si="41"/>
        <v>0</v>
      </c>
      <c r="I121" s="541">
        <f t="shared" si="42"/>
        <v>0</v>
      </c>
      <c r="J121" s="541">
        <f t="shared" si="43"/>
        <v>0</v>
      </c>
      <c r="K121" s="541">
        <f t="shared" si="44"/>
        <v>0</v>
      </c>
      <c r="L121" s="541">
        <f t="shared" si="45"/>
        <v>0</v>
      </c>
      <c r="M121" s="541">
        <f t="shared" si="46"/>
        <v>0</v>
      </c>
      <c r="N121" s="541">
        <f t="shared" si="47"/>
        <v>0</v>
      </c>
      <c r="O121" s="541">
        <f t="shared" si="48"/>
        <v>0</v>
      </c>
      <c r="P121" s="541">
        <f t="shared" si="49"/>
        <v>0</v>
      </c>
      <c r="Q121" s="541">
        <f t="shared" si="50"/>
        <v>0</v>
      </c>
      <c r="R121" s="541">
        <f t="shared" si="51"/>
        <v>0</v>
      </c>
      <c r="S121" s="541">
        <f t="shared" si="52"/>
        <v>0</v>
      </c>
      <c r="T121" s="542">
        <f t="shared" si="53"/>
        <v>0</v>
      </c>
      <c r="U121" s="531"/>
      <c r="V121" s="543"/>
      <c r="W121" s="544"/>
      <c r="X121" s="544"/>
      <c r="Y121" s="544"/>
      <c r="Z121" s="544"/>
      <c r="AA121" s="544"/>
      <c r="AB121" s="544"/>
      <c r="AC121" s="544"/>
      <c r="AD121" s="544"/>
      <c r="AE121" s="657"/>
      <c r="AF121" s="543"/>
      <c r="AG121" s="544"/>
      <c r="AH121" s="544"/>
      <c r="AI121" s="544"/>
      <c r="AJ121" s="544"/>
      <c r="AK121" s="544"/>
      <c r="AL121" s="544"/>
      <c r="AM121" s="544"/>
      <c r="AN121" s="544"/>
      <c r="AO121" s="657"/>
      <c r="AP121" s="543"/>
      <c r="AQ121" s="544"/>
      <c r="AR121" s="544"/>
      <c r="AS121" s="544"/>
      <c r="AT121" s="544"/>
      <c r="AU121" s="544"/>
      <c r="AV121" s="544"/>
      <c r="AW121" s="544"/>
      <c r="AX121" s="544"/>
      <c r="AY121" s="657"/>
      <c r="AZ121" s="543"/>
      <c r="BA121" s="544"/>
      <c r="BB121" s="544"/>
      <c r="BC121" s="544"/>
      <c r="BD121" s="544"/>
      <c r="BE121" s="544"/>
      <c r="BF121" s="544"/>
      <c r="BG121" s="544"/>
      <c r="BH121" s="544"/>
      <c r="BI121" s="657"/>
      <c r="BJ121" s="543"/>
      <c r="BK121" s="544"/>
      <c r="BL121" s="544"/>
      <c r="BM121" s="544"/>
      <c r="BN121" s="544"/>
      <c r="BO121" s="544"/>
      <c r="BP121" s="544"/>
      <c r="BQ121" s="544"/>
      <c r="BR121" s="544"/>
      <c r="BS121" s="657"/>
      <c r="BT121" s="543"/>
      <c r="BU121" s="544"/>
      <c r="BV121" s="544"/>
      <c r="BW121" s="544"/>
      <c r="BX121" s="544"/>
      <c r="BY121" s="544"/>
      <c r="BZ121" s="544"/>
      <c r="CA121" s="544"/>
      <c r="CB121" s="544"/>
      <c r="CC121" s="657"/>
      <c r="CD121" s="543"/>
      <c r="CE121" s="544"/>
      <c r="CF121" s="544"/>
      <c r="CG121" s="544"/>
      <c r="CH121" s="544"/>
      <c r="CI121" s="544"/>
      <c r="CJ121" s="544"/>
      <c r="CK121" s="544"/>
      <c r="CL121" s="544"/>
      <c r="CM121" s="657"/>
      <c r="CN121" s="543"/>
      <c r="CO121" s="544"/>
      <c r="CP121" s="544"/>
      <c r="CQ121" s="544"/>
      <c r="CR121" s="544"/>
      <c r="CS121" s="544"/>
      <c r="CT121" s="544"/>
      <c r="CU121" s="544"/>
      <c r="CV121" s="544"/>
      <c r="CW121" s="657"/>
      <c r="CX121" s="543"/>
      <c r="CY121" s="544"/>
      <c r="CZ121" s="544"/>
      <c r="DA121" s="544"/>
      <c r="DB121" s="544"/>
      <c r="DC121" s="544"/>
      <c r="DD121" s="544"/>
      <c r="DE121" s="544"/>
      <c r="DF121" s="544"/>
      <c r="DG121" s="657"/>
      <c r="DH121" s="543"/>
      <c r="DI121" s="544"/>
      <c r="DJ121" s="544"/>
      <c r="DK121" s="544"/>
      <c r="DL121" s="544"/>
      <c r="DM121" s="544"/>
      <c r="DN121" s="544"/>
      <c r="DO121" s="544"/>
      <c r="DP121" s="544"/>
      <c r="DQ121" s="657"/>
      <c r="DR121" s="543"/>
      <c r="DS121" s="544"/>
      <c r="DT121" s="544"/>
      <c r="DU121" s="544"/>
      <c r="DV121" s="544"/>
      <c r="DW121" s="544"/>
      <c r="DX121" s="544"/>
      <c r="DY121" s="544"/>
      <c r="DZ121" s="544"/>
      <c r="EA121" s="657"/>
      <c r="EB121" s="543"/>
      <c r="EC121" s="544"/>
      <c r="ED121" s="544"/>
      <c r="EE121" s="544"/>
      <c r="EF121" s="544"/>
      <c r="EG121" s="544"/>
      <c r="EH121" s="544"/>
      <c r="EI121" s="544"/>
      <c r="EJ121" s="544"/>
      <c r="EK121" s="657"/>
    </row>
    <row r="122" spans="1:141" ht="54">
      <c r="A122" s="359">
        <f>Summary!A122</f>
        <v>0</v>
      </c>
      <c r="B122" s="378">
        <f>Summary!B122</f>
        <v>0</v>
      </c>
      <c r="C122" s="379" t="str">
        <f>Summary!C122</f>
        <v>4.5.9</v>
      </c>
      <c r="D122" s="380" t="str">
        <f>Summary!D122</f>
        <v>1300 - Lighting</v>
      </c>
      <c r="E122" s="381" t="str">
        <f>Summary!E122</f>
        <v>Network cabling and electrical components including feeder pillars</v>
      </c>
      <c r="F122" s="382" t="str">
        <f>Summary!F122</f>
        <v>Electrical testing</v>
      </c>
      <c r="G122" s="375">
        <f>Summary!G122</f>
        <v>0</v>
      </c>
      <c r="H122" s="540">
        <f t="shared" si="41"/>
        <v>0</v>
      </c>
      <c r="I122" s="541">
        <f t="shared" si="42"/>
        <v>0</v>
      </c>
      <c r="J122" s="541">
        <f t="shared" si="43"/>
        <v>0</v>
      </c>
      <c r="K122" s="541">
        <f t="shared" si="44"/>
        <v>0</v>
      </c>
      <c r="L122" s="541">
        <f t="shared" si="45"/>
        <v>0</v>
      </c>
      <c r="M122" s="541">
        <f t="shared" si="46"/>
        <v>0</v>
      </c>
      <c r="N122" s="541">
        <f t="shared" si="47"/>
        <v>0</v>
      </c>
      <c r="O122" s="541">
        <f t="shared" si="48"/>
        <v>0</v>
      </c>
      <c r="P122" s="541">
        <f t="shared" si="49"/>
        <v>0</v>
      </c>
      <c r="Q122" s="541">
        <f t="shared" si="50"/>
        <v>0</v>
      </c>
      <c r="R122" s="541">
        <f t="shared" si="51"/>
        <v>0</v>
      </c>
      <c r="S122" s="541">
        <f t="shared" si="52"/>
        <v>0</v>
      </c>
      <c r="T122" s="542">
        <f t="shared" si="53"/>
        <v>0</v>
      </c>
      <c r="U122" s="531"/>
      <c r="V122" s="543"/>
      <c r="W122" s="544"/>
      <c r="X122" s="544"/>
      <c r="Y122" s="544"/>
      <c r="Z122" s="544"/>
      <c r="AA122" s="544"/>
      <c r="AB122" s="544"/>
      <c r="AC122" s="544"/>
      <c r="AD122" s="544"/>
      <c r="AE122" s="657"/>
      <c r="AF122" s="543"/>
      <c r="AG122" s="544"/>
      <c r="AH122" s="544"/>
      <c r="AI122" s="544"/>
      <c r="AJ122" s="544"/>
      <c r="AK122" s="544"/>
      <c r="AL122" s="544"/>
      <c r="AM122" s="544"/>
      <c r="AN122" s="544"/>
      <c r="AO122" s="657"/>
      <c r="AP122" s="543"/>
      <c r="AQ122" s="544"/>
      <c r="AR122" s="544"/>
      <c r="AS122" s="544"/>
      <c r="AT122" s="544"/>
      <c r="AU122" s="544"/>
      <c r="AV122" s="544"/>
      <c r="AW122" s="544"/>
      <c r="AX122" s="544"/>
      <c r="AY122" s="657"/>
      <c r="AZ122" s="543"/>
      <c r="BA122" s="544"/>
      <c r="BB122" s="544"/>
      <c r="BC122" s="544"/>
      <c r="BD122" s="544"/>
      <c r="BE122" s="544"/>
      <c r="BF122" s="544"/>
      <c r="BG122" s="544"/>
      <c r="BH122" s="544"/>
      <c r="BI122" s="657"/>
      <c r="BJ122" s="543"/>
      <c r="BK122" s="544"/>
      <c r="BL122" s="544"/>
      <c r="BM122" s="544"/>
      <c r="BN122" s="544"/>
      <c r="BO122" s="544"/>
      <c r="BP122" s="544"/>
      <c r="BQ122" s="544"/>
      <c r="BR122" s="544"/>
      <c r="BS122" s="657"/>
      <c r="BT122" s="543"/>
      <c r="BU122" s="544"/>
      <c r="BV122" s="544"/>
      <c r="BW122" s="544"/>
      <c r="BX122" s="544"/>
      <c r="BY122" s="544"/>
      <c r="BZ122" s="544"/>
      <c r="CA122" s="544"/>
      <c r="CB122" s="544"/>
      <c r="CC122" s="657"/>
      <c r="CD122" s="543"/>
      <c r="CE122" s="544"/>
      <c r="CF122" s="544"/>
      <c r="CG122" s="544"/>
      <c r="CH122" s="544"/>
      <c r="CI122" s="544"/>
      <c r="CJ122" s="544"/>
      <c r="CK122" s="544"/>
      <c r="CL122" s="544"/>
      <c r="CM122" s="657"/>
      <c r="CN122" s="543"/>
      <c r="CO122" s="544"/>
      <c r="CP122" s="544"/>
      <c r="CQ122" s="544"/>
      <c r="CR122" s="544"/>
      <c r="CS122" s="544"/>
      <c r="CT122" s="544"/>
      <c r="CU122" s="544"/>
      <c r="CV122" s="544"/>
      <c r="CW122" s="657"/>
      <c r="CX122" s="543"/>
      <c r="CY122" s="544"/>
      <c r="CZ122" s="544"/>
      <c r="DA122" s="544"/>
      <c r="DB122" s="544"/>
      <c r="DC122" s="544"/>
      <c r="DD122" s="544"/>
      <c r="DE122" s="544"/>
      <c r="DF122" s="544"/>
      <c r="DG122" s="657"/>
      <c r="DH122" s="543"/>
      <c r="DI122" s="544"/>
      <c r="DJ122" s="544"/>
      <c r="DK122" s="544"/>
      <c r="DL122" s="544"/>
      <c r="DM122" s="544"/>
      <c r="DN122" s="544"/>
      <c r="DO122" s="544"/>
      <c r="DP122" s="544"/>
      <c r="DQ122" s="657"/>
      <c r="DR122" s="543"/>
      <c r="DS122" s="544"/>
      <c r="DT122" s="544"/>
      <c r="DU122" s="544"/>
      <c r="DV122" s="544"/>
      <c r="DW122" s="544"/>
      <c r="DX122" s="544"/>
      <c r="DY122" s="544"/>
      <c r="DZ122" s="544"/>
      <c r="EA122" s="657"/>
      <c r="EB122" s="543"/>
      <c r="EC122" s="544"/>
      <c r="ED122" s="544"/>
      <c r="EE122" s="544"/>
      <c r="EF122" s="544"/>
      <c r="EG122" s="544"/>
      <c r="EH122" s="544"/>
      <c r="EI122" s="544"/>
      <c r="EJ122" s="544"/>
      <c r="EK122" s="657"/>
    </row>
    <row r="123" spans="1:141" ht="36">
      <c r="A123" s="359">
        <f>Summary!A123</f>
        <v>0</v>
      </c>
      <c r="B123" s="378">
        <f>Summary!B123</f>
        <v>0</v>
      </c>
      <c r="C123" s="379" t="str">
        <f>Summary!C123</f>
        <v>4.5.10</v>
      </c>
      <c r="D123" s="380" t="str">
        <f>Summary!D123</f>
        <v>1300 - Lighting</v>
      </c>
      <c r="E123" s="381" t="str">
        <f>Summary!E123</f>
        <v>Lighting columns (&lt;20m in height)</v>
      </c>
      <c r="F123" s="382" t="str">
        <f>Summary!F123</f>
        <v>Structural testing from 15 years old</v>
      </c>
      <c r="G123" s="375">
        <f>Summary!G123</f>
        <v>0</v>
      </c>
      <c r="H123" s="540">
        <f t="shared" si="41"/>
        <v>0</v>
      </c>
      <c r="I123" s="541">
        <f t="shared" si="42"/>
        <v>0</v>
      </c>
      <c r="J123" s="541">
        <f t="shared" si="43"/>
        <v>0</v>
      </c>
      <c r="K123" s="541">
        <f t="shared" si="44"/>
        <v>0</v>
      </c>
      <c r="L123" s="541">
        <f t="shared" si="45"/>
        <v>0</v>
      </c>
      <c r="M123" s="541">
        <f t="shared" si="46"/>
        <v>0</v>
      </c>
      <c r="N123" s="541">
        <f t="shared" si="47"/>
        <v>0</v>
      </c>
      <c r="O123" s="541">
        <f t="shared" si="48"/>
        <v>0</v>
      </c>
      <c r="P123" s="541">
        <f t="shared" si="49"/>
        <v>0</v>
      </c>
      <c r="Q123" s="541">
        <f t="shared" si="50"/>
        <v>0</v>
      </c>
      <c r="R123" s="541">
        <f t="shared" si="51"/>
        <v>0</v>
      </c>
      <c r="S123" s="541">
        <f t="shared" si="52"/>
        <v>0</v>
      </c>
      <c r="T123" s="542">
        <f t="shared" si="53"/>
        <v>0</v>
      </c>
      <c r="U123" s="531"/>
      <c r="V123" s="543"/>
      <c r="W123" s="544"/>
      <c r="X123" s="544"/>
      <c r="Y123" s="544"/>
      <c r="Z123" s="544"/>
      <c r="AA123" s="544"/>
      <c r="AB123" s="544"/>
      <c r="AC123" s="544"/>
      <c r="AD123" s="544"/>
      <c r="AE123" s="657"/>
      <c r="AF123" s="543"/>
      <c r="AG123" s="544"/>
      <c r="AH123" s="544"/>
      <c r="AI123" s="544"/>
      <c r="AJ123" s="544"/>
      <c r="AK123" s="544"/>
      <c r="AL123" s="544"/>
      <c r="AM123" s="544"/>
      <c r="AN123" s="544"/>
      <c r="AO123" s="657"/>
      <c r="AP123" s="543"/>
      <c r="AQ123" s="544"/>
      <c r="AR123" s="544"/>
      <c r="AS123" s="544"/>
      <c r="AT123" s="544"/>
      <c r="AU123" s="544"/>
      <c r="AV123" s="544"/>
      <c r="AW123" s="544"/>
      <c r="AX123" s="544"/>
      <c r="AY123" s="657"/>
      <c r="AZ123" s="543"/>
      <c r="BA123" s="544"/>
      <c r="BB123" s="544"/>
      <c r="BC123" s="544"/>
      <c r="BD123" s="544"/>
      <c r="BE123" s="544"/>
      <c r="BF123" s="544"/>
      <c r="BG123" s="544"/>
      <c r="BH123" s="544"/>
      <c r="BI123" s="657"/>
      <c r="BJ123" s="543"/>
      <c r="BK123" s="544"/>
      <c r="BL123" s="544"/>
      <c r="BM123" s="544"/>
      <c r="BN123" s="544"/>
      <c r="BO123" s="544"/>
      <c r="BP123" s="544"/>
      <c r="BQ123" s="544"/>
      <c r="BR123" s="544"/>
      <c r="BS123" s="657"/>
      <c r="BT123" s="543"/>
      <c r="BU123" s="544"/>
      <c r="BV123" s="544"/>
      <c r="BW123" s="544"/>
      <c r="BX123" s="544"/>
      <c r="BY123" s="544"/>
      <c r="BZ123" s="544"/>
      <c r="CA123" s="544"/>
      <c r="CB123" s="544"/>
      <c r="CC123" s="657"/>
      <c r="CD123" s="543"/>
      <c r="CE123" s="544"/>
      <c r="CF123" s="544"/>
      <c r="CG123" s="544"/>
      <c r="CH123" s="544"/>
      <c r="CI123" s="544"/>
      <c r="CJ123" s="544"/>
      <c r="CK123" s="544"/>
      <c r="CL123" s="544"/>
      <c r="CM123" s="657"/>
      <c r="CN123" s="543"/>
      <c r="CO123" s="544"/>
      <c r="CP123" s="544"/>
      <c r="CQ123" s="544"/>
      <c r="CR123" s="544"/>
      <c r="CS123" s="544"/>
      <c r="CT123" s="544"/>
      <c r="CU123" s="544"/>
      <c r="CV123" s="544"/>
      <c r="CW123" s="657"/>
      <c r="CX123" s="543"/>
      <c r="CY123" s="544"/>
      <c r="CZ123" s="544"/>
      <c r="DA123" s="544"/>
      <c r="DB123" s="544"/>
      <c r="DC123" s="544"/>
      <c r="DD123" s="544"/>
      <c r="DE123" s="544"/>
      <c r="DF123" s="544"/>
      <c r="DG123" s="657"/>
      <c r="DH123" s="543"/>
      <c r="DI123" s="544"/>
      <c r="DJ123" s="544"/>
      <c r="DK123" s="544"/>
      <c r="DL123" s="544"/>
      <c r="DM123" s="544"/>
      <c r="DN123" s="544"/>
      <c r="DO123" s="544"/>
      <c r="DP123" s="544"/>
      <c r="DQ123" s="657"/>
      <c r="DR123" s="543"/>
      <c r="DS123" s="544"/>
      <c r="DT123" s="544"/>
      <c r="DU123" s="544"/>
      <c r="DV123" s="544"/>
      <c r="DW123" s="544"/>
      <c r="DX123" s="544"/>
      <c r="DY123" s="544"/>
      <c r="DZ123" s="544"/>
      <c r="EA123" s="657"/>
      <c r="EB123" s="543"/>
      <c r="EC123" s="544"/>
      <c r="ED123" s="544"/>
      <c r="EE123" s="544"/>
      <c r="EF123" s="544"/>
      <c r="EG123" s="544"/>
      <c r="EH123" s="544"/>
      <c r="EI123" s="544"/>
      <c r="EJ123" s="544"/>
      <c r="EK123" s="657"/>
    </row>
    <row r="124" spans="1:141" s="139" customFormat="1" ht="36">
      <c r="A124" s="802" t="str">
        <f>Summary!A124</f>
        <v>18.9.2</v>
      </c>
      <c r="B124" s="815">
        <f>Summary!B124</f>
        <v>4.5999999999999996</v>
      </c>
      <c r="C124" s="813">
        <f>Summary!C124</f>
        <v>0</v>
      </c>
      <c r="D124" s="816" t="str">
        <f>Summary!D124</f>
        <v>1500 - Roadside technology</v>
      </c>
      <c r="E124" s="796">
        <f>Summary!E124</f>
        <v>0</v>
      </c>
      <c r="F124" s="796">
        <f>Summary!F124</f>
        <v>0</v>
      </c>
      <c r="G124" s="787">
        <f>Summary!G124</f>
        <v>0</v>
      </c>
      <c r="H124" s="299"/>
      <c r="I124" s="300"/>
      <c r="J124" s="300"/>
      <c r="K124" s="300"/>
      <c r="L124" s="300"/>
      <c r="M124" s="300"/>
      <c r="N124" s="300"/>
      <c r="O124" s="300"/>
      <c r="P124" s="300"/>
      <c r="Q124" s="300"/>
      <c r="R124" s="300"/>
      <c r="S124" s="300"/>
      <c r="T124" s="797"/>
      <c r="U124" s="531"/>
      <c r="V124" s="299"/>
      <c r="W124" s="300"/>
      <c r="X124" s="300"/>
      <c r="Y124" s="300"/>
      <c r="Z124" s="300"/>
      <c r="AA124" s="300"/>
      <c r="AB124" s="300"/>
      <c r="AC124" s="300"/>
      <c r="AD124" s="300"/>
      <c r="AE124" s="817"/>
      <c r="AF124" s="299"/>
      <c r="AG124" s="300"/>
      <c r="AH124" s="300"/>
      <c r="AI124" s="300"/>
      <c r="AJ124" s="300"/>
      <c r="AK124" s="300"/>
      <c r="AL124" s="300"/>
      <c r="AM124" s="300"/>
      <c r="AN124" s="300"/>
      <c r="AO124" s="817"/>
      <c r="AP124" s="299"/>
      <c r="AQ124" s="300"/>
      <c r="AR124" s="300"/>
      <c r="AS124" s="300"/>
      <c r="AT124" s="300"/>
      <c r="AU124" s="300"/>
      <c r="AV124" s="300"/>
      <c r="AW124" s="300"/>
      <c r="AX124" s="300"/>
      <c r="AY124" s="817"/>
      <c r="AZ124" s="299"/>
      <c r="BA124" s="300"/>
      <c r="BB124" s="300"/>
      <c r="BC124" s="300"/>
      <c r="BD124" s="300"/>
      <c r="BE124" s="300"/>
      <c r="BF124" s="300"/>
      <c r="BG124" s="300"/>
      <c r="BH124" s="300"/>
      <c r="BI124" s="817"/>
      <c r="BJ124" s="299"/>
      <c r="BK124" s="300"/>
      <c r="BL124" s="300"/>
      <c r="BM124" s="300"/>
      <c r="BN124" s="300"/>
      <c r="BO124" s="300"/>
      <c r="BP124" s="300"/>
      <c r="BQ124" s="300"/>
      <c r="BR124" s="300"/>
      <c r="BS124" s="817"/>
      <c r="BT124" s="299"/>
      <c r="BU124" s="300"/>
      <c r="BV124" s="300"/>
      <c r="BW124" s="300"/>
      <c r="BX124" s="300"/>
      <c r="BY124" s="300"/>
      <c r="BZ124" s="300"/>
      <c r="CA124" s="300"/>
      <c r="CB124" s="300"/>
      <c r="CC124" s="817"/>
      <c r="CD124" s="299"/>
      <c r="CE124" s="300"/>
      <c r="CF124" s="300"/>
      <c r="CG124" s="300"/>
      <c r="CH124" s="300"/>
      <c r="CI124" s="300"/>
      <c r="CJ124" s="300"/>
      <c r="CK124" s="300"/>
      <c r="CL124" s="300"/>
      <c r="CM124" s="817"/>
      <c r="CN124" s="299"/>
      <c r="CO124" s="300"/>
      <c r="CP124" s="300"/>
      <c r="CQ124" s="300"/>
      <c r="CR124" s="300"/>
      <c r="CS124" s="300"/>
      <c r="CT124" s="300"/>
      <c r="CU124" s="300"/>
      <c r="CV124" s="300"/>
      <c r="CW124" s="817"/>
      <c r="CX124" s="299"/>
      <c r="CY124" s="300"/>
      <c r="CZ124" s="300"/>
      <c r="DA124" s="300"/>
      <c r="DB124" s="300"/>
      <c r="DC124" s="300"/>
      <c r="DD124" s="300"/>
      <c r="DE124" s="300"/>
      <c r="DF124" s="300"/>
      <c r="DG124" s="817"/>
      <c r="DH124" s="299"/>
      <c r="DI124" s="300"/>
      <c r="DJ124" s="300"/>
      <c r="DK124" s="300"/>
      <c r="DL124" s="300"/>
      <c r="DM124" s="300"/>
      <c r="DN124" s="300"/>
      <c r="DO124" s="300"/>
      <c r="DP124" s="300"/>
      <c r="DQ124" s="817"/>
      <c r="DR124" s="299"/>
      <c r="DS124" s="300"/>
      <c r="DT124" s="300"/>
      <c r="DU124" s="300"/>
      <c r="DV124" s="300"/>
      <c r="DW124" s="300"/>
      <c r="DX124" s="300"/>
      <c r="DY124" s="300"/>
      <c r="DZ124" s="300"/>
      <c r="EA124" s="817"/>
      <c r="EB124" s="299"/>
      <c r="EC124" s="300"/>
      <c r="ED124" s="300"/>
      <c r="EE124" s="300"/>
      <c r="EF124" s="300"/>
      <c r="EG124" s="300"/>
      <c r="EH124" s="300"/>
      <c r="EI124" s="300"/>
      <c r="EJ124" s="300"/>
      <c r="EK124" s="817"/>
    </row>
    <row r="125" spans="1:141" s="139" customFormat="1" ht="72">
      <c r="A125" s="802">
        <f>Summary!A125</f>
        <v>0</v>
      </c>
      <c r="B125" s="815">
        <f>Summary!B125</f>
        <v>0</v>
      </c>
      <c r="C125" s="813" t="str">
        <f>Summary!C125</f>
        <v>4.6.1</v>
      </c>
      <c r="D125" s="816" t="str">
        <f>Summary!D125</f>
        <v>1500 - Roadside technology</v>
      </c>
      <c r="E125" s="796" t="str">
        <f>Summary!E125</f>
        <v>CCTV HSM cameras, including but not limited to camera housing and associated cabling</v>
      </c>
      <c r="F125" s="796">
        <f>Summary!F125</f>
        <v>0</v>
      </c>
      <c r="G125" s="787">
        <f>Summary!G125</f>
        <v>0</v>
      </c>
      <c r="H125" s="299"/>
      <c r="I125" s="300"/>
      <c r="J125" s="300"/>
      <c r="K125" s="300"/>
      <c r="L125" s="300"/>
      <c r="M125" s="300"/>
      <c r="N125" s="300"/>
      <c r="O125" s="300"/>
      <c r="P125" s="300"/>
      <c r="Q125" s="300"/>
      <c r="R125" s="300"/>
      <c r="S125" s="300"/>
      <c r="T125" s="797"/>
      <c r="U125" s="531"/>
      <c r="V125" s="299"/>
      <c r="W125" s="300"/>
      <c r="X125" s="300"/>
      <c r="Y125" s="300"/>
      <c r="Z125" s="300"/>
      <c r="AA125" s="300"/>
      <c r="AB125" s="300"/>
      <c r="AC125" s="300"/>
      <c r="AD125" s="300"/>
      <c r="AE125" s="817"/>
      <c r="AF125" s="299"/>
      <c r="AG125" s="300"/>
      <c r="AH125" s="300"/>
      <c r="AI125" s="300"/>
      <c r="AJ125" s="300"/>
      <c r="AK125" s="300"/>
      <c r="AL125" s="300"/>
      <c r="AM125" s="300"/>
      <c r="AN125" s="300"/>
      <c r="AO125" s="817"/>
      <c r="AP125" s="299"/>
      <c r="AQ125" s="300"/>
      <c r="AR125" s="300"/>
      <c r="AS125" s="300"/>
      <c r="AT125" s="300"/>
      <c r="AU125" s="300"/>
      <c r="AV125" s="300"/>
      <c r="AW125" s="300"/>
      <c r="AX125" s="300"/>
      <c r="AY125" s="817"/>
      <c r="AZ125" s="299"/>
      <c r="BA125" s="300"/>
      <c r="BB125" s="300"/>
      <c r="BC125" s="300"/>
      <c r="BD125" s="300"/>
      <c r="BE125" s="300"/>
      <c r="BF125" s="300"/>
      <c r="BG125" s="300"/>
      <c r="BH125" s="300"/>
      <c r="BI125" s="817"/>
      <c r="BJ125" s="299"/>
      <c r="BK125" s="300"/>
      <c r="BL125" s="300"/>
      <c r="BM125" s="300"/>
      <c r="BN125" s="300"/>
      <c r="BO125" s="300"/>
      <c r="BP125" s="300"/>
      <c r="BQ125" s="300"/>
      <c r="BR125" s="300"/>
      <c r="BS125" s="817"/>
      <c r="BT125" s="299"/>
      <c r="BU125" s="300"/>
      <c r="BV125" s="300"/>
      <c r="BW125" s="300"/>
      <c r="BX125" s="300"/>
      <c r="BY125" s="300"/>
      <c r="BZ125" s="300"/>
      <c r="CA125" s="300"/>
      <c r="CB125" s="300"/>
      <c r="CC125" s="817"/>
      <c r="CD125" s="299"/>
      <c r="CE125" s="300"/>
      <c r="CF125" s="300"/>
      <c r="CG125" s="300"/>
      <c r="CH125" s="300"/>
      <c r="CI125" s="300"/>
      <c r="CJ125" s="300"/>
      <c r="CK125" s="300"/>
      <c r="CL125" s="300"/>
      <c r="CM125" s="817"/>
      <c r="CN125" s="299"/>
      <c r="CO125" s="300"/>
      <c r="CP125" s="300"/>
      <c r="CQ125" s="300"/>
      <c r="CR125" s="300"/>
      <c r="CS125" s="300"/>
      <c r="CT125" s="300"/>
      <c r="CU125" s="300"/>
      <c r="CV125" s="300"/>
      <c r="CW125" s="817"/>
      <c r="CX125" s="299"/>
      <c r="CY125" s="300"/>
      <c r="CZ125" s="300"/>
      <c r="DA125" s="300"/>
      <c r="DB125" s="300"/>
      <c r="DC125" s="300"/>
      <c r="DD125" s="300"/>
      <c r="DE125" s="300"/>
      <c r="DF125" s="300"/>
      <c r="DG125" s="817"/>
      <c r="DH125" s="299"/>
      <c r="DI125" s="300"/>
      <c r="DJ125" s="300"/>
      <c r="DK125" s="300"/>
      <c r="DL125" s="300"/>
      <c r="DM125" s="300"/>
      <c r="DN125" s="300"/>
      <c r="DO125" s="300"/>
      <c r="DP125" s="300"/>
      <c r="DQ125" s="817"/>
      <c r="DR125" s="299"/>
      <c r="DS125" s="300"/>
      <c r="DT125" s="300"/>
      <c r="DU125" s="300"/>
      <c r="DV125" s="300"/>
      <c r="DW125" s="300"/>
      <c r="DX125" s="300"/>
      <c r="DY125" s="300"/>
      <c r="DZ125" s="300"/>
      <c r="EA125" s="817"/>
      <c r="EB125" s="299"/>
      <c r="EC125" s="300"/>
      <c r="ED125" s="300"/>
      <c r="EE125" s="300"/>
      <c r="EF125" s="300"/>
      <c r="EG125" s="300"/>
      <c r="EH125" s="300"/>
      <c r="EI125" s="300"/>
      <c r="EJ125" s="300"/>
      <c r="EK125" s="817"/>
    </row>
    <row r="126" spans="1:141" ht="54">
      <c r="A126" s="359">
        <f>Summary!A126</f>
        <v>0</v>
      </c>
      <c r="B126" s="378">
        <f>Summary!B126</f>
        <v>0</v>
      </c>
      <c r="C126" s="379" t="str">
        <f>Summary!C126</f>
        <v>4.6.1.1</v>
      </c>
      <c r="D126" s="380">
        <f>Summary!D126</f>
        <v>0</v>
      </c>
      <c r="E126" s="381">
        <f>Summary!E126</f>
        <v>0</v>
      </c>
      <c r="F126" s="382" t="str">
        <f>Summary!F126</f>
        <v xml:space="preserve">Re-fill washer fluid bottles in Hard Shoulder camera cabinet and clean camera housing front screen using wash/wipe system </v>
      </c>
      <c r="G126" s="375">
        <f>Summary!G126</f>
        <v>0</v>
      </c>
      <c r="H126" s="540">
        <f t="shared" si="41"/>
        <v>0</v>
      </c>
      <c r="I126" s="541">
        <f t="shared" si="42"/>
        <v>0</v>
      </c>
      <c r="J126" s="541">
        <f t="shared" si="43"/>
        <v>0</v>
      </c>
      <c r="K126" s="541">
        <f t="shared" si="44"/>
        <v>0</v>
      </c>
      <c r="L126" s="541">
        <f t="shared" si="45"/>
        <v>0</v>
      </c>
      <c r="M126" s="541">
        <f t="shared" si="46"/>
        <v>0</v>
      </c>
      <c r="N126" s="541">
        <f t="shared" si="47"/>
        <v>0</v>
      </c>
      <c r="O126" s="541">
        <f t="shared" si="48"/>
        <v>0</v>
      </c>
      <c r="P126" s="541">
        <f t="shared" si="49"/>
        <v>0</v>
      </c>
      <c r="Q126" s="541">
        <f t="shared" si="50"/>
        <v>0</v>
      </c>
      <c r="R126" s="541">
        <f t="shared" si="51"/>
        <v>0</v>
      </c>
      <c r="S126" s="541">
        <f t="shared" si="52"/>
        <v>0</v>
      </c>
      <c r="T126" s="542">
        <f t="shared" si="53"/>
        <v>0</v>
      </c>
      <c r="U126" s="531"/>
      <c r="V126" s="543"/>
      <c r="W126" s="544"/>
      <c r="X126" s="544"/>
      <c r="Y126" s="544"/>
      <c r="Z126" s="544"/>
      <c r="AA126" s="544"/>
      <c r="AB126" s="544"/>
      <c r="AC126" s="544"/>
      <c r="AD126" s="544"/>
      <c r="AE126" s="657"/>
      <c r="AF126" s="543"/>
      <c r="AG126" s="544"/>
      <c r="AH126" s="544"/>
      <c r="AI126" s="544"/>
      <c r="AJ126" s="544"/>
      <c r="AK126" s="544"/>
      <c r="AL126" s="544"/>
      <c r="AM126" s="544"/>
      <c r="AN126" s="544"/>
      <c r="AO126" s="657"/>
      <c r="AP126" s="543"/>
      <c r="AQ126" s="544"/>
      <c r="AR126" s="544"/>
      <c r="AS126" s="544"/>
      <c r="AT126" s="544"/>
      <c r="AU126" s="544"/>
      <c r="AV126" s="544"/>
      <c r="AW126" s="544"/>
      <c r="AX126" s="544"/>
      <c r="AY126" s="657"/>
      <c r="AZ126" s="543"/>
      <c r="BA126" s="544"/>
      <c r="BB126" s="544"/>
      <c r="BC126" s="544"/>
      <c r="BD126" s="544"/>
      <c r="BE126" s="544"/>
      <c r="BF126" s="544"/>
      <c r="BG126" s="544"/>
      <c r="BH126" s="544"/>
      <c r="BI126" s="657"/>
      <c r="BJ126" s="543"/>
      <c r="BK126" s="544"/>
      <c r="BL126" s="544"/>
      <c r="BM126" s="544"/>
      <c r="BN126" s="544"/>
      <c r="BO126" s="544"/>
      <c r="BP126" s="544"/>
      <c r="BQ126" s="544"/>
      <c r="BR126" s="544"/>
      <c r="BS126" s="657"/>
      <c r="BT126" s="543"/>
      <c r="BU126" s="544"/>
      <c r="BV126" s="544"/>
      <c r="BW126" s="544"/>
      <c r="BX126" s="544"/>
      <c r="BY126" s="544"/>
      <c r="BZ126" s="544"/>
      <c r="CA126" s="544"/>
      <c r="CB126" s="544"/>
      <c r="CC126" s="657"/>
      <c r="CD126" s="543"/>
      <c r="CE126" s="544"/>
      <c r="CF126" s="544"/>
      <c r="CG126" s="544"/>
      <c r="CH126" s="544"/>
      <c r="CI126" s="544"/>
      <c r="CJ126" s="544"/>
      <c r="CK126" s="544"/>
      <c r="CL126" s="544"/>
      <c r="CM126" s="657"/>
      <c r="CN126" s="543"/>
      <c r="CO126" s="544"/>
      <c r="CP126" s="544"/>
      <c r="CQ126" s="544"/>
      <c r="CR126" s="544"/>
      <c r="CS126" s="544"/>
      <c r="CT126" s="544"/>
      <c r="CU126" s="544"/>
      <c r="CV126" s="544"/>
      <c r="CW126" s="657"/>
      <c r="CX126" s="543"/>
      <c r="CY126" s="544"/>
      <c r="CZ126" s="544"/>
      <c r="DA126" s="544"/>
      <c r="DB126" s="544"/>
      <c r="DC126" s="544"/>
      <c r="DD126" s="544"/>
      <c r="DE126" s="544"/>
      <c r="DF126" s="544"/>
      <c r="DG126" s="657"/>
      <c r="DH126" s="543"/>
      <c r="DI126" s="544"/>
      <c r="DJ126" s="544"/>
      <c r="DK126" s="544"/>
      <c r="DL126" s="544"/>
      <c r="DM126" s="544"/>
      <c r="DN126" s="544"/>
      <c r="DO126" s="544"/>
      <c r="DP126" s="544"/>
      <c r="DQ126" s="657"/>
      <c r="DR126" s="543"/>
      <c r="DS126" s="544"/>
      <c r="DT126" s="544"/>
      <c r="DU126" s="544"/>
      <c r="DV126" s="544"/>
      <c r="DW126" s="544"/>
      <c r="DX126" s="544"/>
      <c r="DY126" s="544"/>
      <c r="DZ126" s="544"/>
      <c r="EA126" s="657"/>
      <c r="EB126" s="543"/>
      <c r="EC126" s="544"/>
      <c r="ED126" s="544"/>
      <c r="EE126" s="544"/>
      <c r="EF126" s="544"/>
      <c r="EG126" s="544"/>
      <c r="EH126" s="544"/>
      <c r="EI126" s="544"/>
      <c r="EJ126" s="544"/>
      <c r="EK126" s="657"/>
    </row>
    <row r="127" spans="1:141" s="139" customFormat="1" ht="36">
      <c r="A127" s="359">
        <f>Summary!A127</f>
        <v>0</v>
      </c>
      <c r="B127" s="378">
        <f>Summary!B127</f>
        <v>0</v>
      </c>
      <c r="C127" s="379" t="str">
        <f>Summary!C127</f>
        <v>4.6.1.2</v>
      </c>
      <c r="D127" s="380">
        <f>Summary!D127</f>
        <v>0</v>
      </c>
      <c r="E127" s="381">
        <f>Summary!E127</f>
        <v>0</v>
      </c>
      <c r="F127" s="382" t="str">
        <f>Summary!F127</f>
        <v>Manual clean camera housing front screen if wash/wipe system is not installed</v>
      </c>
      <c r="G127" s="375">
        <f>Summary!G127</f>
        <v>0</v>
      </c>
      <c r="H127" s="540">
        <f t="shared" si="41"/>
        <v>0</v>
      </c>
      <c r="I127" s="541">
        <f t="shared" si="42"/>
        <v>0</v>
      </c>
      <c r="J127" s="541">
        <f t="shared" si="43"/>
        <v>0</v>
      </c>
      <c r="K127" s="541">
        <f t="shared" si="44"/>
        <v>0</v>
      </c>
      <c r="L127" s="541">
        <f t="shared" si="45"/>
        <v>0</v>
      </c>
      <c r="M127" s="541">
        <f t="shared" si="46"/>
        <v>0</v>
      </c>
      <c r="N127" s="541">
        <f t="shared" si="47"/>
        <v>0</v>
      </c>
      <c r="O127" s="541">
        <f t="shared" si="48"/>
        <v>0</v>
      </c>
      <c r="P127" s="541">
        <f t="shared" si="49"/>
        <v>0</v>
      </c>
      <c r="Q127" s="541">
        <f t="shared" si="50"/>
        <v>0</v>
      </c>
      <c r="R127" s="541">
        <f t="shared" si="51"/>
        <v>0</v>
      </c>
      <c r="S127" s="541">
        <f t="shared" si="52"/>
        <v>0</v>
      </c>
      <c r="T127" s="542">
        <f t="shared" si="53"/>
        <v>0</v>
      </c>
      <c r="U127" s="531"/>
      <c r="V127" s="543"/>
      <c r="W127" s="544"/>
      <c r="X127" s="544"/>
      <c r="Y127" s="544"/>
      <c r="Z127" s="544"/>
      <c r="AA127" s="544"/>
      <c r="AB127" s="544"/>
      <c r="AC127" s="544"/>
      <c r="AD127" s="544"/>
      <c r="AE127" s="657"/>
      <c r="AF127" s="543"/>
      <c r="AG127" s="544"/>
      <c r="AH127" s="544"/>
      <c r="AI127" s="544"/>
      <c r="AJ127" s="544"/>
      <c r="AK127" s="544"/>
      <c r="AL127" s="544"/>
      <c r="AM127" s="544"/>
      <c r="AN127" s="544"/>
      <c r="AO127" s="657"/>
      <c r="AP127" s="543"/>
      <c r="AQ127" s="544"/>
      <c r="AR127" s="544"/>
      <c r="AS127" s="544"/>
      <c r="AT127" s="544"/>
      <c r="AU127" s="544"/>
      <c r="AV127" s="544"/>
      <c r="AW127" s="544"/>
      <c r="AX127" s="544"/>
      <c r="AY127" s="657"/>
      <c r="AZ127" s="543"/>
      <c r="BA127" s="544"/>
      <c r="BB127" s="544"/>
      <c r="BC127" s="544"/>
      <c r="BD127" s="544"/>
      <c r="BE127" s="544"/>
      <c r="BF127" s="544"/>
      <c r="BG127" s="544"/>
      <c r="BH127" s="544"/>
      <c r="BI127" s="657"/>
      <c r="BJ127" s="543"/>
      <c r="BK127" s="544"/>
      <c r="BL127" s="544"/>
      <c r="BM127" s="544"/>
      <c r="BN127" s="544"/>
      <c r="BO127" s="544"/>
      <c r="BP127" s="544"/>
      <c r="BQ127" s="544"/>
      <c r="BR127" s="544"/>
      <c r="BS127" s="657"/>
      <c r="BT127" s="543"/>
      <c r="BU127" s="544"/>
      <c r="BV127" s="544"/>
      <c r="BW127" s="544"/>
      <c r="BX127" s="544"/>
      <c r="BY127" s="544"/>
      <c r="BZ127" s="544"/>
      <c r="CA127" s="544"/>
      <c r="CB127" s="544"/>
      <c r="CC127" s="657"/>
      <c r="CD127" s="543"/>
      <c r="CE127" s="544"/>
      <c r="CF127" s="544"/>
      <c r="CG127" s="544"/>
      <c r="CH127" s="544"/>
      <c r="CI127" s="544"/>
      <c r="CJ127" s="544"/>
      <c r="CK127" s="544"/>
      <c r="CL127" s="544"/>
      <c r="CM127" s="657"/>
      <c r="CN127" s="543"/>
      <c r="CO127" s="544"/>
      <c r="CP127" s="544"/>
      <c r="CQ127" s="544"/>
      <c r="CR127" s="544"/>
      <c r="CS127" s="544"/>
      <c r="CT127" s="544"/>
      <c r="CU127" s="544"/>
      <c r="CV127" s="544"/>
      <c r="CW127" s="657"/>
      <c r="CX127" s="543"/>
      <c r="CY127" s="544"/>
      <c r="CZ127" s="544"/>
      <c r="DA127" s="544"/>
      <c r="DB127" s="544"/>
      <c r="DC127" s="544"/>
      <c r="DD127" s="544"/>
      <c r="DE127" s="544"/>
      <c r="DF127" s="544"/>
      <c r="DG127" s="657"/>
      <c r="DH127" s="543"/>
      <c r="DI127" s="544"/>
      <c r="DJ127" s="544"/>
      <c r="DK127" s="544"/>
      <c r="DL127" s="544"/>
      <c r="DM127" s="544"/>
      <c r="DN127" s="544"/>
      <c r="DO127" s="544"/>
      <c r="DP127" s="544"/>
      <c r="DQ127" s="657"/>
      <c r="DR127" s="543"/>
      <c r="DS127" s="544"/>
      <c r="DT127" s="544"/>
      <c r="DU127" s="544"/>
      <c r="DV127" s="544"/>
      <c r="DW127" s="544"/>
      <c r="DX127" s="544"/>
      <c r="DY127" s="544"/>
      <c r="DZ127" s="544"/>
      <c r="EA127" s="657"/>
      <c r="EB127" s="543"/>
      <c r="EC127" s="544"/>
      <c r="ED127" s="544"/>
      <c r="EE127" s="544"/>
      <c r="EF127" s="544"/>
      <c r="EG127" s="544"/>
      <c r="EH127" s="544"/>
      <c r="EI127" s="544"/>
      <c r="EJ127" s="544"/>
      <c r="EK127" s="657"/>
    </row>
    <row r="128" spans="1:141" s="139" customFormat="1" ht="180">
      <c r="A128" s="802">
        <f>Summary!A128</f>
        <v>0</v>
      </c>
      <c r="B128" s="815">
        <f>Summary!B128</f>
        <v>0</v>
      </c>
      <c r="C128" s="813" t="str">
        <f>Summary!C128</f>
        <v>4.6.2</v>
      </c>
      <c r="D128" s="816" t="str">
        <f>Summary!D128</f>
        <v>1500 - Roadside technology</v>
      </c>
      <c r="E128" s="796" t="str">
        <f>Summary!E128</f>
        <v>CCTV mast ancillary equipment, Including but not limited to associated cabling, winch systems, pan/tilt/zoom mechanisms and mountings associated with ANPR cameras and CCTV (PTZ and fixed AID) cameras</v>
      </c>
      <c r="F128" s="796">
        <f>Summary!F128</f>
        <v>0</v>
      </c>
      <c r="G128" s="787">
        <f>Summary!G128</f>
        <v>0</v>
      </c>
      <c r="H128" s="299"/>
      <c r="I128" s="300"/>
      <c r="J128" s="300"/>
      <c r="K128" s="300"/>
      <c r="L128" s="300"/>
      <c r="M128" s="300"/>
      <c r="N128" s="300"/>
      <c r="O128" s="300"/>
      <c r="P128" s="300"/>
      <c r="Q128" s="300"/>
      <c r="R128" s="300"/>
      <c r="S128" s="300"/>
      <c r="T128" s="797"/>
      <c r="U128" s="531"/>
      <c r="V128" s="299"/>
      <c r="W128" s="300"/>
      <c r="X128" s="300"/>
      <c r="Y128" s="300"/>
      <c r="Z128" s="300"/>
      <c r="AA128" s="300"/>
      <c r="AB128" s="300"/>
      <c r="AC128" s="300"/>
      <c r="AD128" s="300"/>
      <c r="AE128" s="817"/>
      <c r="AF128" s="299"/>
      <c r="AG128" s="300"/>
      <c r="AH128" s="300"/>
      <c r="AI128" s="300"/>
      <c r="AJ128" s="300"/>
      <c r="AK128" s="300"/>
      <c r="AL128" s="300"/>
      <c r="AM128" s="300"/>
      <c r="AN128" s="300"/>
      <c r="AO128" s="817"/>
      <c r="AP128" s="299"/>
      <c r="AQ128" s="300"/>
      <c r="AR128" s="300"/>
      <c r="AS128" s="300"/>
      <c r="AT128" s="300"/>
      <c r="AU128" s="300"/>
      <c r="AV128" s="300"/>
      <c r="AW128" s="300"/>
      <c r="AX128" s="300"/>
      <c r="AY128" s="817"/>
      <c r="AZ128" s="299"/>
      <c r="BA128" s="300"/>
      <c r="BB128" s="300"/>
      <c r="BC128" s="300"/>
      <c r="BD128" s="300"/>
      <c r="BE128" s="300"/>
      <c r="BF128" s="300"/>
      <c r="BG128" s="300"/>
      <c r="BH128" s="300"/>
      <c r="BI128" s="817"/>
      <c r="BJ128" s="299"/>
      <c r="BK128" s="300"/>
      <c r="BL128" s="300"/>
      <c r="BM128" s="300"/>
      <c r="BN128" s="300"/>
      <c r="BO128" s="300"/>
      <c r="BP128" s="300"/>
      <c r="BQ128" s="300"/>
      <c r="BR128" s="300"/>
      <c r="BS128" s="817"/>
      <c r="BT128" s="299"/>
      <c r="BU128" s="300"/>
      <c r="BV128" s="300"/>
      <c r="BW128" s="300"/>
      <c r="BX128" s="300"/>
      <c r="BY128" s="300"/>
      <c r="BZ128" s="300"/>
      <c r="CA128" s="300"/>
      <c r="CB128" s="300"/>
      <c r="CC128" s="817"/>
      <c r="CD128" s="299"/>
      <c r="CE128" s="300"/>
      <c r="CF128" s="300"/>
      <c r="CG128" s="300"/>
      <c r="CH128" s="300"/>
      <c r="CI128" s="300"/>
      <c r="CJ128" s="300"/>
      <c r="CK128" s="300"/>
      <c r="CL128" s="300"/>
      <c r="CM128" s="817"/>
      <c r="CN128" s="299"/>
      <c r="CO128" s="300"/>
      <c r="CP128" s="300"/>
      <c r="CQ128" s="300"/>
      <c r="CR128" s="300"/>
      <c r="CS128" s="300"/>
      <c r="CT128" s="300"/>
      <c r="CU128" s="300"/>
      <c r="CV128" s="300"/>
      <c r="CW128" s="817"/>
      <c r="CX128" s="299"/>
      <c r="CY128" s="300"/>
      <c r="CZ128" s="300"/>
      <c r="DA128" s="300"/>
      <c r="DB128" s="300"/>
      <c r="DC128" s="300"/>
      <c r="DD128" s="300"/>
      <c r="DE128" s="300"/>
      <c r="DF128" s="300"/>
      <c r="DG128" s="817"/>
      <c r="DH128" s="299"/>
      <c r="DI128" s="300"/>
      <c r="DJ128" s="300"/>
      <c r="DK128" s="300"/>
      <c r="DL128" s="300"/>
      <c r="DM128" s="300"/>
      <c r="DN128" s="300"/>
      <c r="DO128" s="300"/>
      <c r="DP128" s="300"/>
      <c r="DQ128" s="817"/>
      <c r="DR128" s="299"/>
      <c r="DS128" s="300"/>
      <c r="DT128" s="300"/>
      <c r="DU128" s="300"/>
      <c r="DV128" s="300"/>
      <c r="DW128" s="300"/>
      <c r="DX128" s="300"/>
      <c r="DY128" s="300"/>
      <c r="DZ128" s="300"/>
      <c r="EA128" s="817"/>
      <c r="EB128" s="299"/>
      <c r="EC128" s="300"/>
      <c r="ED128" s="300"/>
      <c r="EE128" s="300"/>
      <c r="EF128" s="300"/>
      <c r="EG128" s="300"/>
      <c r="EH128" s="300"/>
      <c r="EI128" s="300"/>
      <c r="EJ128" s="300"/>
      <c r="EK128" s="817"/>
    </row>
    <row r="129" spans="1:141" ht="36">
      <c r="A129" s="359">
        <f>Summary!A129</f>
        <v>0</v>
      </c>
      <c r="B129" s="378">
        <f>Summary!B129</f>
        <v>0</v>
      </c>
      <c r="C129" s="379" t="str">
        <f>Summary!C129</f>
        <v>4.6.2.1</v>
      </c>
      <c r="D129" s="380">
        <f>Summary!D129</f>
        <v>0</v>
      </c>
      <c r="E129" s="381">
        <f>Summary!E129</f>
        <v>0</v>
      </c>
      <c r="F129" s="382" t="str">
        <f>Summary!F129</f>
        <v xml:space="preserve">Inspection of mast ropes and winch mechanism and the condition thereof </v>
      </c>
      <c r="G129" s="375">
        <f>Summary!G129</f>
        <v>0</v>
      </c>
      <c r="H129" s="540">
        <f t="shared" ref="H129:H197" si="54">SUM(V129:AD129)</f>
        <v>0</v>
      </c>
      <c r="I129" s="541">
        <f t="shared" ref="I129:I197" si="55">SUM(AF129:AN129)</f>
        <v>0</v>
      </c>
      <c r="J129" s="541">
        <f t="shared" ref="J129:J197" si="56">SUM(AP129:AX129)</f>
        <v>0</v>
      </c>
      <c r="K129" s="541">
        <f t="shared" ref="K129:K197" si="57">SUM(AZ129:BH129)</f>
        <v>0</v>
      </c>
      <c r="L129" s="541">
        <f t="shared" ref="L129:L197" si="58">SUM(BJ129:BR129)</f>
        <v>0</v>
      </c>
      <c r="M129" s="541">
        <f t="shared" ref="M129:M197" si="59">SUM(BT129:CB129)</f>
        <v>0</v>
      </c>
      <c r="N129" s="541">
        <f t="shared" ref="N129:N197" si="60">SUM(CD129:CL129)</f>
        <v>0</v>
      </c>
      <c r="O129" s="541">
        <f t="shared" ref="O129:O197" si="61">SUM(CN129:CV129)</f>
        <v>0</v>
      </c>
      <c r="P129" s="541">
        <f t="shared" ref="P129:P197" si="62">SUM(CX129:DF129)</f>
        <v>0</v>
      </c>
      <c r="Q129" s="541">
        <f t="shared" ref="Q129:Q197" si="63">SUM(DH129:DP129)</f>
        <v>0</v>
      </c>
      <c r="R129" s="541">
        <f t="shared" ref="R129:R197" si="64">SUM(DR129:DZ129)</f>
        <v>0</v>
      </c>
      <c r="S129" s="541">
        <f t="shared" ref="S129:S197" si="65">SUM(EB129:EJ129)</f>
        <v>0</v>
      </c>
      <c r="T129" s="542">
        <f t="shared" ref="T129:T197" si="66">SUM(H129:S129)</f>
        <v>0</v>
      </c>
      <c r="U129" s="531"/>
      <c r="V129" s="543"/>
      <c r="W129" s="544"/>
      <c r="X129" s="544"/>
      <c r="Y129" s="544"/>
      <c r="Z129" s="544"/>
      <c r="AA129" s="544"/>
      <c r="AB129" s="544"/>
      <c r="AC129" s="544"/>
      <c r="AD129" s="544"/>
      <c r="AE129" s="657"/>
      <c r="AF129" s="543"/>
      <c r="AG129" s="544"/>
      <c r="AH129" s="544"/>
      <c r="AI129" s="544"/>
      <c r="AJ129" s="544"/>
      <c r="AK129" s="544"/>
      <c r="AL129" s="544"/>
      <c r="AM129" s="544"/>
      <c r="AN129" s="544"/>
      <c r="AO129" s="657"/>
      <c r="AP129" s="543"/>
      <c r="AQ129" s="544"/>
      <c r="AR129" s="544"/>
      <c r="AS129" s="544"/>
      <c r="AT129" s="544"/>
      <c r="AU129" s="544"/>
      <c r="AV129" s="544"/>
      <c r="AW129" s="544"/>
      <c r="AX129" s="544"/>
      <c r="AY129" s="657"/>
      <c r="AZ129" s="543"/>
      <c r="BA129" s="544"/>
      <c r="BB129" s="544"/>
      <c r="BC129" s="544"/>
      <c r="BD129" s="544"/>
      <c r="BE129" s="544"/>
      <c r="BF129" s="544"/>
      <c r="BG129" s="544"/>
      <c r="BH129" s="544"/>
      <c r="BI129" s="657"/>
      <c r="BJ129" s="543"/>
      <c r="BK129" s="544"/>
      <c r="BL129" s="544"/>
      <c r="BM129" s="544"/>
      <c r="BN129" s="544"/>
      <c r="BO129" s="544"/>
      <c r="BP129" s="544"/>
      <c r="BQ129" s="544"/>
      <c r="BR129" s="544"/>
      <c r="BS129" s="657"/>
      <c r="BT129" s="543"/>
      <c r="BU129" s="544"/>
      <c r="BV129" s="544"/>
      <c r="BW129" s="544"/>
      <c r="BX129" s="544"/>
      <c r="BY129" s="544"/>
      <c r="BZ129" s="544"/>
      <c r="CA129" s="544"/>
      <c r="CB129" s="544"/>
      <c r="CC129" s="657"/>
      <c r="CD129" s="543"/>
      <c r="CE129" s="544"/>
      <c r="CF129" s="544"/>
      <c r="CG129" s="544"/>
      <c r="CH129" s="544"/>
      <c r="CI129" s="544"/>
      <c r="CJ129" s="544"/>
      <c r="CK129" s="544"/>
      <c r="CL129" s="544"/>
      <c r="CM129" s="657"/>
      <c r="CN129" s="543"/>
      <c r="CO129" s="544"/>
      <c r="CP129" s="544"/>
      <c r="CQ129" s="544"/>
      <c r="CR129" s="544"/>
      <c r="CS129" s="544"/>
      <c r="CT129" s="544"/>
      <c r="CU129" s="544"/>
      <c r="CV129" s="544"/>
      <c r="CW129" s="657"/>
      <c r="CX129" s="543"/>
      <c r="CY129" s="544"/>
      <c r="CZ129" s="544"/>
      <c r="DA129" s="544"/>
      <c r="DB129" s="544"/>
      <c r="DC129" s="544"/>
      <c r="DD129" s="544"/>
      <c r="DE129" s="544"/>
      <c r="DF129" s="544"/>
      <c r="DG129" s="657"/>
      <c r="DH129" s="543"/>
      <c r="DI129" s="544"/>
      <c r="DJ129" s="544"/>
      <c r="DK129" s="544"/>
      <c r="DL129" s="544"/>
      <c r="DM129" s="544"/>
      <c r="DN129" s="544"/>
      <c r="DO129" s="544"/>
      <c r="DP129" s="544"/>
      <c r="DQ129" s="657"/>
      <c r="DR129" s="543"/>
      <c r="DS129" s="544"/>
      <c r="DT129" s="544"/>
      <c r="DU129" s="544"/>
      <c r="DV129" s="544"/>
      <c r="DW129" s="544"/>
      <c r="DX129" s="544"/>
      <c r="DY129" s="544"/>
      <c r="DZ129" s="544"/>
      <c r="EA129" s="657"/>
      <c r="EB129" s="543"/>
      <c r="EC129" s="544"/>
      <c r="ED129" s="544"/>
      <c r="EE129" s="544"/>
      <c r="EF129" s="544"/>
      <c r="EG129" s="544"/>
      <c r="EH129" s="544"/>
      <c r="EI129" s="544"/>
      <c r="EJ129" s="544"/>
      <c r="EK129" s="657"/>
    </row>
    <row r="130" spans="1:141" s="139" customFormat="1" ht="36">
      <c r="A130" s="359">
        <f>Summary!A130</f>
        <v>0</v>
      </c>
      <c r="B130" s="378">
        <f>Summary!B130</f>
        <v>0</v>
      </c>
      <c r="C130" s="379" t="str">
        <f>Summary!C130</f>
        <v>4.6.2.2</v>
      </c>
      <c r="D130" s="380">
        <f>Summary!D130</f>
        <v>0</v>
      </c>
      <c r="E130" s="381">
        <f>Summary!E130</f>
        <v>0</v>
      </c>
      <c r="F130" s="382" t="str">
        <f>Summary!F130</f>
        <v>Greasing of winch assembly to manufacturers recommendations</v>
      </c>
      <c r="G130" s="375">
        <f>Summary!G130</f>
        <v>0</v>
      </c>
      <c r="H130" s="540">
        <f t="shared" si="54"/>
        <v>0</v>
      </c>
      <c r="I130" s="541">
        <f t="shared" si="55"/>
        <v>0</v>
      </c>
      <c r="J130" s="541">
        <f t="shared" si="56"/>
        <v>0</v>
      </c>
      <c r="K130" s="541">
        <f t="shared" si="57"/>
        <v>0</v>
      </c>
      <c r="L130" s="541">
        <f t="shared" si="58"/>
        <v>0</v>
      </c>
      <c r="M130" s="541">
        <f t="shared" si="59"/>
        <v>0</v>
      </c>
      <c r="N130" s="541">
        <f t="shared" si="60"/>
        <v>0</v>
      </c>
      <c r="O130" s="541">
        <f t="shared" si="61"/>
        <v>0</v>
      </c>
      <c r="P130" s="541">
        <f t="shared" si="62"/>
        <v>0</v>
      </c>
      <c r="Q130" s="541">
        <f t="shared" si="63"/>
        <v>0</v>
      </c>
      <c r="R130" s="541">
        <f t="shared" si="64"/>
        <v>0</v>
      </c>
      <c r="S130" s="541">
        <f t="shared" si="65"/>
        <v>0</v>
      </c>
      <c r="T130" s="542">
        <f t="shared" si="66"/>
        <v>0</v>
      </c>
      <c r="U130" s="531"/>
      <c r="V130" s="543"/>
      <c r="W130" s="544"/>
      <c r="X130" s="544"/>
      <c r="Y130" s="544"/>
      <c r="Z130" s="544"/>
      <c r="AA130" s="544"/>
      <c r="AB130" s="544"/>
      <c r="AC130" s="544"/>
      <c r="AD130" s="544"/>
      <c r="AE130" s="657"/>
      <c r="AF130" s="543"/>
      <c r="AG130" s="544"/>
      <c r="AH130" s="544"/>
      <c r="AI130" s="544"/>
      <c r="AJ130" s="544"/>
      <c r="AK130" s="544"/>
      <c r="AL130" s="544"/>
      <c r="AM130" s="544"/>
      <c r="AN130" s="544"/>
      <c r="AO130" s="657"/>
      <c r="AP130" s="543"/>
      <c r="AQ130" s="544"/>
      <c r="AR130" s="544"/>
      <c r="AS130" s="544"/>
      <c r="AT130" s="544"/>
      <c r="AU130" s="544"/>
      <c r="AV130" s="544"/>
      <c r="AW130" s="544"/>
      <c r="AX130" s="544"/>
      <c r="AY130" s="657"/>
      <c r="AZ130" s="543"/>
      <c r="BA130" s="544"/>
      <c r="BB130" s="544"/>
      <c r="BC130" s="544"/>
      <c r="BD130" s="544"/>
      <c r="BE130" s="544"/>
      <c r="BF130" s="544"/>
      <c r="BG130" s="544"/>
      <c r="BH130" s="544"/>
      <c r="BI130" s="657"/>
      <c r="BJ130" s="543"/>
      <c r="BK130" s="544"/>
      <c r="BL130" s="544"/>
      <c r="BM130" s="544"/>
      <c r="BN130" s="544"/>
      <c r="BO130" s="544"/>
      <c r="BP130" s="544"/>
      <c r="BQ130" s="544"/>
      <c r="BR130" s="544"/>
      <c r="BS130" s="657"/>
      <c r="BT130" s="543"/>
      <c r="BU130" s="544"/>
      <c r="BV130" s="544"/>
      <c r="BW130" s="544"/>
      <c r="BX130" s="544"/>
      <c r="BY130" s="544"/>
      <c r="BZ130" s="544"/>
      <c r="CA130" s="544"/>
      <c r="CB130" s="544"/>
      <c r="CC130" s="657"/>
      <c r="CD130" s="543"/>
      <c r="CE130" s="544"/>
      <c r="CF130" s="544"/>
      <c r="CG130" s="544"/>
      <c r="CH130" s="544"/>
      <c r="CI130" s="544"/>
      <c r="CJ130" s="544"/>
      <c r="CK130" s="544"/>
      <c r="CL130" s="544"/>
      <c r="CM130" s="657"/>
      <c r="CN130" s="543"/>
      <c r="CO130" s="544"/>
      <c r="CP130" s="544"/>
      <c r="CQ130" s="544"/>
      <c r="CR130" s="544"/>
      <c r="CS130" s="544"/>
      <c r="CT130" s="544"/>
      <c r="CU130" s="544"/>
      <c r="CV130" s="544"/>
      <c r="CW130" s="657"/>
      <c r="CX130" s="543"/>
      <c r="CY130" s="544"/>
      <c r="CZ130" s="544"/>
      <c r="DA130" s="544"/>
      <c r="DB130" s="544"/>
      <c r="DC130" s="544"/>
      <c r="DD130" s="544"/>
      <c r="DE130" s="544"/>
      <c r="DF130" s="544"/>
      <c r="DG130" s="657"/>
      <c r="DH130" s="543"/>
      <c r="DI130" s="544"/>
      <c r="DJ130" s="544"/>
      <c r="DK130" s="544"/>
      <c r="DL130" s="544"/>
      <c r="DM130" s="544"/>
      <c r="DN130" s="544"/>
      <c r="DO130" s="544"/>
      <c r="DP130" s="544"/>
      <c r="DQ130" s="657"/>
      <c r="DR130" s="543"/>
      <c r="DS130" s="544"/>
      <c r="DT130" s="544"/>
      <c r="DU130" s="544"/>
      <c r="DV130" s="544"/>
      <c r="DW130" s="544"/>
      <c r="DX130" s="544"/>
      <c r="DY130" s="544"/>
      <c r="DZ130" s="544"/>
      <c r="EA130" s="657"/>
      <c r="EB130" s="543"/>
      <c r="EC130" s="544"/>
      <c r="ED130" s="544"/>
      <c r="EE130" s="544"/>
      <c r="EF130" s="544"/>
      <c r="EG130" s="544"/>
      <c r="EH130" s="544"/>
      <c r="EI130" s="544"/>
      <c r="EJ130" s="544"/>
      <c r="EK130" s="657"/>
    </row>
    <row r="131" spans="1:141" s="139" customFormat="1" ht="20.25">
      <c r="A131" s="359">
        <f>Summary!A131</f>
        <v>0</v>
      </c>
      <c r="B131" s="378">
        <f>Summary!B131</f>
        <v>0</v>
      </c>
      <c r="C131" s="379" t="str">
        <f>Summary!C131</f>
        <v>4.6.2.3</v>
      </c>
      <c r="D131" s="380">
        <f>Summary!D131</f>
        <v>0</v>
      </c>
      <c r="E131" s="381">
        <f>Summary!E131</f>
        <v>0</v>
      </c>
      <c r="F131" s="382" t="str">
        <f>Summary!F131</f>
        <v xml:space="preserve">Check mast breaking system </v>
      </c>
      <c r="G131" s="375">
        <f>Summary!G131</f>
        <v>0</v>
      </c>
      <c r="H131" s="540">
        <f t="shared" si="54"/>
        <v>0</v>
      </c>
      <c r="I131" s="541">
        <f t="shared" si="55"/>
        <v>0</v>
      </c>
      <c r="J131" s="541">
        <f t="shared" si="56"/>
        <v>0</v>
      </c>
      <c r="K131" s="541">
        <f t="shared" si="57"/>
        <v>0</v>
      </c>
      <c r="L131" s="541">
        <f t="shared" si="58"/>
        <v>0</v>
      </c>
      <c r="M131" s="541">
        <f t="shared" si="59"/>
        <v>0</v>
      </c>
      <c r="N131" s="541">
        <f t="shared" si="60"/>
        <v>0</v>
      </c>
      <c r="O131" s="541">
        <f t="shared" si="61"/>
        <v>0</v>
      </c>
      <c r="P131" s="541">
        <f t="shared" si="62"/>
        <v>0</v>
      </c>
      <c r="Q131" s="541">
        <f t="shared" si="63"/>
        <v>0</v>
      </c>
      <c r="R131" s="541">
        <f t="shared" si="64"/>
        <v>0</v>
      </c>
      <c r="S131" s="541">
        <f t="shared" si="65"/>
        <v>0</v>
      </c>
      <c r="T131" s="542">
        <f t="shared" si="66"/>
        <v>0</v>
      </c>
      <c r="U131" s="531"/>
      <c r="V131" s="543"/>
      <c r="W131" s="544"/>
      <c r="X131" s="544"/>
      <c r="Y131" s="544"/>
      <c r="Z131" s="544"/>
      <c r="AA131" s="544"/>
      <c r="AB131" s="544"/>
      <c r="AC131" s="544"/>
      <c r="AD131" s="544"/>
      <c r="AE131" s="657"/>
      <c r="AF131" s="543"/>
      <c r="AG131" s="544"/>
      <c r="AH131" s="544"/>
      <c r="AI131" s="544"/>
      <c r="AJ131" s="544"/>
      <c r="AK131" s="544"/>
      <c r="AL131" s="544"/>
      <c r="AM131" s="544"/>
      <c r="AN131" s="544"/>
      <c r="AO131" s="657"/>
      <c r="AP131" s="543"/>
      <c r="AQ131" s="544"/>
      <c r="AR131" s="544"/>
      <c r="AS131" s="544"/>
      <c r="AT131" s="544"/>
      <c r="AU131" s="544"/>
      <c r="AV131" s="544"/>
      <c r="AW131" s="544"/>
      <c r="AX131" s="544"/>
      <c r="AY131" s="657"/>
      <c r="AZ131" s="543"/>
      <c r="BA131" s="544"/>
      <c r="BB131" s="544"/>
      <c r="BC131" s="544"/>
      <c r="BD131" s="544"/>
      <c r="BE131" s="544"/>
      <c r="BF131" s="544"/>
      <c r="BG131" s="544"/>
      <c r="BH131" s="544"/>
      <c r="BI131" s="657"/>
      <c r="BJ131" s="543"/>
      <c r="BK131" s="544"/>
      <c r="BL131" s="544"/>
      <c r="BM131" s="544"/>
      <c r="BN131" s="544"/>
      <c r="BO131" s="544"/>
      <c r="BP131" s="544"/>
      <c r="BQ131" s="544"/>
      <c r="BR131" s="544"/>
      <c r="BS131" s="657"/>
      <c r="BT131" s="543"/>
      <c r="BU131" s="544"/>
      <c r="BV131" s="544"/>
      <c r="BW131" s="544"/>
      <c r="BX131" s="544"/>
      <c r="BY131" s="544"/>
      <c r="BZ131" s="544"/>
      <c r="CA131" s="544"/>
      <c r="CB131" s="544"/>
      <c r="CC131" s="657"/>
      <c r="CD131" s="543"/>
      <c r="CE131" s="544"/>
      <c r="CF131" s="544"/>
      <c r="CG131" s="544"/>
      <c r="CH131" s="544"/>
      <c r="CI131" s="544"/>
      <c r="CJ131" s="544"/>
      <c r="CK131" s="544"/>
      <c r="CL131" s="544"/>
      <c r="CM131" s="657"/>
      <c r="CN131" s="543"/>
      <c r="CO131" s="544"/>
      <c r="CP131" s="544"/>
      <c r="CQ131" s="544"/>
      <c r="CR131" s="544"/>
      <c r="CS131" s="544"/>
      <c r="CT131" s="544"/>
      <c r="CU131" s="544"/>
      <c r="CV131" s="544"/>
      <c r="CW131" s="657"/>
      <c r="CX131" s="543"/>
      <c r="CY131" s="544"/>
      <c r="CZ131" s="544"/>
      <c r="DA131" s="544"/>
      <c r="DB131" s="544"/>
      <c r="DC131" s="544"/>
      <c r="DD131" s="544"/>
      <c r="DE131" s="544"/>
      <c r="DF131" s="544"/>
      <c r="DG131" s="657"/>
      <c r="DH131" s="543"/>
      <c r="DI131" s="544"/>
      <c r="DJ131" s="544"/>
      <c r="DK131" s="544"/>
      <c r="DL131" s="544"/>
      <c r="DM131" s="544"/>
      <c r="DN131" s="544"/>
      <c r="DO131" s="544"/>
      <c r="DP131" s="544"/>
      <c r="DQ131" s="657"/>
      <c r="DR131" s="543"/>
      <c r="DS131" s="544"/>
      <c r="DT131" s="544"/>
      <c r="DU131" s="544"/>
      <c r="DV131" s="544"/>
      <c r="DW131" s="544"/>
      <c r="DX131" s="544"/>
      <c r="DY131" s="544"/>
      <c r="DZ131" s="544"/>
      <c r="EA131" s="657"/>
      <c r="EB131" s="543"/>
      <c r="EC131" s="544"/>
      <c r="ED131" s="544"/>
      <c r="EE131" s="544"/>
      <c r="EF131" s="544"/>
      <c r="EG131" s="544"/>
      <c r="EH131" s="544"/>
      <c r="EI131" s="544"/>
      <c r="EJ131" s="544"/>
      <c r="EK131" s="657"/>
    </row>
    <row r="132" spans="1:141" ht="36">
      <c r="A132" s="359">
        <f>Summary!A132</f>
        <v>0</v>
      </c>
      <c r="B132" s="378">
        <f>Summary!B132</f>
        <v>0</v>
      </c>
      <c r="C132" s="379" t="str">
        <f>Summary!C132</f>
        <v>4.6.3</v>
      </c>
      <c r="D132" s="380" t="str">
        <f>Summary!D132</f>
        <v>1500 - Roadside technology</v>
      </c>
      <c r="E132" s="381" t="str">
        <f>Summary!E132</f>
        <v>APTR Telephones</v>
      </c>
      <c r="F132" s="382" t="str">
        <f>Summary!F132</f>
        <v>Clean telephone internally and externally</v>
      </c>
      <c r="G132" s="375">
        <f>Summary!G132</f>
        <v>0</v>
      </c>
      <c r="H132" s="540">
        <f t="shared" si="54"/>
        <v>0</v>
      </c>
      <c r="I132" s="541">
        <f t="shared" si="55"/>
        <v>0</v>
      </c>
      <c r="J132" s="541">
        <f t="shared" si="56"/>
        <v>0</v>
      </c>
      <c r="K132" s="541">
        <f t="shared" si="57"/>
        <v>0</v>
      </c>
      <c r="L132" s="541">
        <f t="shared" si="58"/>
        <v>0</v>
      </c>
      <c r="M132" s="541">
        <f t="shared" si="59"/>
        <v>0</v>
      </c>
      <c r="N132" s="541">
        <f t="shared" si="60"/>
        <v>0</v>
      </c>
      <c r="O132" s="541">
        <f t="shared" si="61"/>
        <v>0</v>
      </c>
      <c r="P132" s="541">
        <f t="shared" si="62"/>
        <v>0</v>
      </c>
      <c r="Q132" s="541">
        <f t="shared" si="63"/>
        <v>0</v>
      </c>
      <c r="R132" s="541">
        <f t="shared" si="64"/>
        <v>0</v>
      </c>
      <c r="S132" s="541">
        <f t="shared" si="65"/>
        <v>0</v>
      </c>
      <c r="T132" s="542">
        <f t="shared" si="66"/>
        <v>0</v>
      </c>
      <c r="U132" s="531"/>
      <c r="V132" s="543"/>
      <c r="W132" s="544"/>
      <c r="X132" s="544"/>
      <c r="Y132" s="544"/>
      <c r="Z132" s="544"/>
      <c r="AA132" s="544"/>
      <c r="AB132" s="544"/>
      <c r="AC132" s="544"/>
      <c r="AD132" s="544"/>
      <c r="AE132" s="657"/>
      <c r="AF132" s="543"/>
      <c r="AG132" s="544"/>
      <c r="AH132" s="544"/>
      <c r="AI132" s="544"/>
      <c r="AJ132" s="544"/>
      <c r="AK132" s="544"/>
      <c r="AL132" s="544"/>
      <c r="AM132" s="544"/>
      <c r="AN132" s="544"/>
      <c r="AO132" s="657"/>
      <c r="AP132" s="543"/>
      <c r="AQ132" s="544"/>
      <c r="AR132" s="544"/>
      <c r="AS132" s="544"/>
      <c r="AT132" s="544"/>
      <c r="AU132" s="544"/>
      <c r="AV132" s="544"/>
      <c r="AW132" s="544"/>
      <c r="AX132" s="544"/>
      <c r="AY132" s="657"/>
      <c r="AZ132" s="543"/>
      <c r="BA132" s="544"/>
      <c r="BB132" s="544"/>
      <c r="BC132" s="544"/>
      <c r="BD132" s="544"/>
      <c r="BE132" s="544"/>
      <c r="BF132" s="544"/>
      <c r="BG132" s="544"/>
      <c r="BH132" s="544"/>
      <c r="BI132" s="657"/>
      <c r="BJ132" s="543"/>
      <c r="BK132" s="544"/>
      <c r="BL132" s="544"/>
      <c r="BM132" s="544"/>
      <c r="BN132" s="544"/>
      <c r="BO132" s="544"/>
      <c r="BP132" s="544"/>
      <c r="BQ132" s="544"/>
      <c r="BR132" s="544"/>
      <c r="BS132" s="657"/>
      <c r="BT132" s="543"/>
      <c r="BU132" s="544"/>
      <c r="BV132" s="544"/>
      <c r="BW132" s="544"/>
      <c r="BX132" s="544"/>
      <c r="BY132" s="544"/>
      <c r="BZ132" s="544"/>
      <c r="CA132" s="544"/>
      <c r="CB132" s="544"/>
      <c r="CC132" s="657"/>
      <c r="CD132" s="543"/>
      <c r="CE132" s="544"/>
      <c r="CF132" s="544"/>
      <c r="CG132" s="544"/>
      <c r="CH132" s="544"/>
      <c r="CI132" s="544"/>
      <c r="CJ132" s="544"/>
      <c r="CK132" s="544"/>
      <c r="CL132" s="544"/>
      <c r="CM132" s="657"/>
      <c r="CN132" s="543"/>
      <c r="CO132" s="544"/>
      <c r="CP132" s="544"/>
      <c r="CQ132" s="544"/>
      <c r="CR132" s="544"/>
      <c r="CS132" s="544"/>
      <c r="CT132" s="544"/>
      <c r="CU132" s="544"/>
      <c r="CV132" s="544"/>
      <c r="CW132" s="657"/>
      <c r="CX132" s="543"/>
      <c r="CY132" s="544"/>
      <c r="CZ132" s="544"/>
      <c r="DA132" s="544"/>
      <c r="DB132" s="544"/>
      <c r="DC132" s="544"/>
      <c r="DD132" s="544"/>
      <c r="DE132" s="544"/>
      <c r="DF132" s="544"/>
      <c r="DG132" s="657"/>
      <c r="DH132" s="543"/>
      <c r="DI132" s="544"/>
      <c r="DJ132" s="544"/>
      <c r="DK132" s="544"/>
      <c r="DL132" s="544"/>
      <c r="DM132" s="544"/>
      <c r="DN132" s="544"/>
      <c r="DO132" s="544"/>
      <c r="DP132" s="544"/>
      <c r="DQ132" s="657"/>
      <c r="DR132" s="543"/>
      <c r="DS132" s="544"/>
      <c r="DT132" s="544"/>
      <c r="DU132" s="544"/>
      <c r="DV132" s="544"/>
      <c r="DW132" s="544"/>
      <c r="DX132" s="544"/>
      <c r="DY132" s="544"/>
      <c r="DZ132" s="544"/>
      <c r="EA132" s="657"/>
      <c r="EB132" s="543"/>
      <c r="EC132" s="544"/>
      <c r="ED132" s="544"/>
      <c r="EE132" s="544"/>
      <c r="EF132" s="544"/>
      <c r="EG132" s="544"/>
      <c r="EH132" s="544"/>
      <c r="EI132" s="544"/>
      <c r="EJ132" s="544"/>
      <c r="EK132" s="657"/>
    </row>
    <row r="133" spans="1:141" ht="36">
      <c r="A133" s="359">
        <f>Summary!A133</f>
        <v>0</v>
      </c>
      <c r="B133" s="378">
        <f>Summary!B133</f>
        <v>0</v>
      </c>
      <c r="C133" s="379" t="str">
        <f>Summary!C133</f>
        <v>4.6.4</v>
      </c>
      <c r="D133" s="380" t="str">
        <f>Summary!D133</f>
        <v>1500 - Roadside technology</v>
      </c>
      <c r="E133" s="381" t="str">
        <f>Summary!E133</f>
        <v>Emergency Roadside Telephone (ERT)</v>
      </c>
      <c r="F133" s="382" t="str">
        <f>Summary!F133</f>
        <v>Clean telephone internally and externally</v>
      </c>
      <c r="G133" s="375">
        <f>Summary!G133</f>
        <v>0</v>
      </c>
      <c r="H133" s="540">
        <f t="shared" si="54"/>
        <v>0</v>
      </c>
      <c r="I133" s="541">
        <f t="shared" si="55"/>
        <v>0</v>
      </c>
      <c r="J133" s="541">
        <f t="shared" si="56"/>
        <v>0</v>
      </c>
      <c r="K133" s="541">
        <f t="shared" si="57"/>
        <v>0</v>
      </c>
      <c r="L133" s="541">
        <f t="shared" si="58"/>
        <v>0</v>
      </c>
      <c r="M133" s="541">
        <f t="shared" si="59"/>
        <v>0</v>
      </c>
      <c r="N133" s="541">
        <f t="shared" si="60"/>
        <v>0</v>
      </c>
      <c r="O133" s="541">
        <f t="shared" si="61"/>
        <v>0</v>
      </c>
      <c r="P133" s="541">
        <f t="shared" si="62"/>
        <v>0</v>
      </c>
      <c r="Q133" s="541">
        <f t="shared" si="63"/>
        <v>0</v>
      </c>
      <c r="R133" s="541">
        <f t="shared" si="64"/>
        <v>0</v>
      </c>
      <c r="S133" s="541">
        <f t="shared" si="65"/>
        <v>0</v>
      </c>
      <c r="T133" s="542">
        <f t="shared" si="66"/>
        <v>0</v>
      </c>
      <c r="U133" s="531"/>
      <c r="V133" s="543"/>
      <c r="W133" s="544"/>
      <c r="X133" s="544"/>
      <c r="Y133" s="544"/>
      <c r="Z133" s="544"/>
      <c r="AA133" s="544"/>
      <c r="AB133" s="544"/>
      <c r="AC133" s="544"/>
      <c r="AD133" s="544"/>
      <c r="AE133" s="657"/>
      <c r="AF133" s="543"/>
      <c r="AG133" s="544"/>
      <c r="AH133" s="544"/>
      <c r="AI133" s="544"/>
      <c r="AJ133" s="544"/>
      <c r="AK133" s="544"/>
      <c r="AL133" s="544"/>
      <c r="AM133" s="544"/>
      <c r="AN133" s="544"/>
      <c r="AO133" s="657"/>
      <c r="AP133" s="543"/>
      <c r="AQ133" s="544"/>
      <c r="AR133" s="544"/>
      <c r="AS133" s="544"/>
      <c r="AT133" s="544"/>
      <c r="AU133" s="544"/>
      <c r="AV133" s="544"/>
      <c r="AW133" s="544"/>
      <c r="AX133" s="544"/>
      <c r="AY133" s="657"/>
      <c r="AZ133" s="543"/>
      <c r="BA133" s="544"/>
      <c r="BB133" s="544"/>
      <c r="BC133" s="544"/>
      <c r="BD133" s="544"/>
      <c r="BE133" s="544"/>
      <c r="BF133" s="544"/>
      <c r="BG133" s="544"/>
      <c r="BH133" s="544"/>
      <c r="BI133" s="657"/>
      <c r="BJ133" s="543"/>
      <c r="BK133" s="544"/>
      <c r="BL133" s="544"/>
      <c r="BM133" s="544"/>
      <c r="BN133" s="544"/>
      <c r="BO133" s="544"/>
      <c r="BP133" s="544"/>
      <c r="BQ133" s="544"/>
      <c r="BR133" s="544"/>
      <c r="BS133" s="657"/>
      <c r="BT133" s="543"/>
      <c r="BU133" s="544"/>
      <c r="BV133" s="544"/>
      <c r="BW133" s="544"/>
      <c r="BX133" s="544"/>
      <c r="BY133" s="544"/>
      <c r="BZ133" s="544"/>
      <c r="CA133" s="544"/>
      <c r="CB133" s="544"/>
      <c r="CC133" s="657"/>
      <c r="CD133" s="543"/>
      <c r="CE133" s="544"/>
      <c r="CF133" s="544"/>
      <c r="CG133" s="544"/>
      <c r="CH133" s="544"/>
      <c r="CI133" s="544"/>
      <c r="CJ133" s="544"/>
      <c r="CK133" s="544"/>
      <c r="CL133" s="544"/>
      <c r="CM133" s="657"/>
      <c r="CN133" s="543"/>
      <c r="CO133" s="544"/>
      <c r="CP133" s="544"/>
      <c r="CQ133" s="544"/>
      <c r="CR133" s="544"/>
      <c r="CS133" s="544"/>
      <c r="CT133" s="544"/>
      <c r="CU133" s="544"/>
      <c r="CV133" s="544"/>
      <c r="CW133" s="657"/>
      <c r="CX133" s="543"/>
      <c r="CY133" s="544"/>
      <c r="CZ133" s="544"/>
      <c r="DA133" s="544"/>
      <c r="DB133" s="544"/>
      <c r="DC133" s="544"/>
      <c r="DD133" s="544"/>
      <c r="DE133" s="544"/>
      <c r="DF133" s="544"/>
      <c r="DG133" s="657"/>
      <c r="DH133" s="543"/>
      <c r="DI133" s="544"/>
      <c r="DJ133" s="544"/>
      <c r="DK133" s="544"/>
      <c r="DL133" s="544"/>
      <c r="DM133" s="544"/>
      <c r="DN133" s="544"/>
      <c r="DO133" s="544"/>
      <c r="DP133" s="544"/>
      <c r="DQ133" s="657"/>
      <c r="DR133" s="543"/>
      <c r="DS133" s="544"/>
      <c r="DT133" s="544"/>
      <c r="DU133" s="544"/>
      <c r="DV133" s="544"/>
      <c r="DW133" s="544"/>
      <c r="DX133" s="544"/>
      <c r="DY133" s="544"/>
      <c r="DZ133" s="544"/>
      <c r="EA133" s="657"/>
      <c r="EB133" s="543"/>
      <c r="EC133" s="544"/>
      <c r="ED133" s="544"/>
      <c r="EE133" s="544"/>
      <c r="EF133" s="544"/>
      <c r="EG133" s="544"/>
      <c r="EH133" s="544"/>
      <c r="EI133" s="544"/>
      <c r="EJ133" s="544"/>
      <c r="EK133" s="657"/>
    </row>
    <row r="134" spans="1:141" ht="36">
      <c r="A134" s="359">
        <f>Summary!A134</f>
        <v>0</v>
      </c>
      <c r="B134" s="378">
        <f>Summary!B134</f>
        <v>0</v>
      </c>
      <c r="C134" s="379" t="str">
        <f>Summary!C134</f>
        <v>4.6.5</v>
      </c>
      <c r="D134" s="380" t="str">
        <f>Summary!D134</f>
        <v>1500 - Roadside technology</v>
      </c>
      <c r="E134" s="381" t="str">
        <f>Summary!E134</f>
        <v>Environmental Sensor Stations (ESS)</v>
      </c>
      <c r="F134" s="382" t="str">
        <f>Summary!F134</f>
        <v>Test and calibrate sites pre-winter season and mid-winter season</v>
      </c>
      <c r="G134" s="375">
        <f>Summary!G134</f>
        <v>0</v>
      </c>
      <c r="H134" s="540">
        <f t="shared" si="54"/>
        <v>0</v>
      </c>
      <c r="I134" s="541">
        <f t="shared" si="55"/>
        <v>0</v>
      </c>
      <c r="J134" s="541">
        <f t="shared" si="56"/>
        <v>0</v>
      </c>
      <c r="K134" s="541">
        <f t="shared" si="57"/>
        <v>0</v>
      </c>
      <c r="L134" s="541">
        <f t="shared" si="58"/>
        <v>0</v>
      </c>
      <c r="M134" s="541">
        <f t="shared" si="59"/>
        <v>0</v>
      </c>
      <c r="N134" s="541">
        <f t="shared" si="60"/>
        <v>0</v>
      </c>
      <c r="O134" s="541">
        <f t="shared" si="61"/>
        <v>0</v>
      </c>
      <c r="P134" s="541">
        <f t="shared" si="62"/>
        <v>0</v>
      </c>
      <c r="Q134" s="541">
        <f t="shared" si="63"/>
        <v>0</v>
      </c>
      <c r="R134" s="541">
        <f t="shared" si="64"/>
        <v>0</v>
      </c>
      <c r="S134" s="541">
        <f t="shared" si="65"/>
        <v>0</v>
      </c>
      <c r="T134" s="542">
        <f t="shared" si="66"/>
        <v>0</v>
      </c>
      <c r="U134" s="531"/>
      <c r="V134" s="543"/>
      <c r="W134" s="544"/>
      <c r="X134" s="544"/>
      <c r="Y134" s="544"/>
      <c r="Z134" s="544"/>
      <c r="AA134" s="544"/>
      <c r="AB134" s="544"/>
      <c r="AC134" s="544"/>
      <c r="AD134" s="544"/>
      <c r="AE134" s="657"/>
      <c r="AF134" s="543"/>
      <c r="AG134" s="544"/>
      <c r="AH134" s="544"/>
      <c r="AI134" s="544"/>
      <c r="AJ134" s="544"/>
      <c r="AK134" s="544"/>
      <c r="AL134" s="544"/>
      <c r="AM134" s="544"/>
      <c r="AN134" s="544"/>
      <c r="AO134" s="657"/>
      <c r="AP134" s="543"/>
      <c r="AQ134" s="544"/>
      <c r="AR134" s="544"/>
      <c r="AS134" s="544"/>
      <c r="AT134" s="544"/>
      <c r="AU134" s="544"/>
      <c r="AV134" s="544"/>
      <c r="AW134" s="544"/>
      <c r="AX134" s="544"/>
      <c r="AY134" s="657"/>
      <c r="AZ134" s="543"/>
      <c r="BA134" s="544"/>
      <c r="BB134" s="544"/>
      <c r="BC134" s="544"/>
      <c r="BD134" s="544"/>
      <c r="BE134" s="544"/>
      <c r="BF134" s="544"/>
      <c r="BG134" s="544"/>
      <c r="BH134" s="544"/>
      <c r="BI134" s="657"/>
      <c r="BJ134" s="543"/>
      <c r="BK134" s="544"/>
      <c r="BL134" s="544"/>
      <c r="BM134" s="544"/>
      <c r="BN134" s="544"/>
      <c r="BO134" s="544"/>
      <c r="BP134" s="544"/>
      <c r="BQ134" s="544"/>
      <c r="BR134" s="544"/>
      <c r="BS134" s="657"/>
      <c r="BT134" s="543"/>
      <c r="BU134" s="544"/>
      <c r="BV134" s="544"/>
      <c r="BW134" s="544"/>
      <c r="BX134" s="544"/>
      <c r="BY134" s="544"/>
      <c r="BZ134" s="544"/>
      <c r="CA134" s="544"/>
      <c r="CB134" s="544"/>
      <c r="CC134" s="657"/>
      <c r="CD134" s="543"/>
      <c r="CE134" s="544"/>
      <c r="CF134" s="544"/>
      <c r="CG134" s="544"/>
      <c r="CH134" s="544"/>
      <c r="CI134" s="544"/>
      <c r="CJ134" s="544"/>
      <c r="CK134" s="544"/>
      <c r="CL134" s="544"/>
      <c r="CM134" s="657"/>
      <c r="CN134" s="543"/>
      <c r="CO134" s="544"/>
      <c r="CP134" s="544"/>
      <c r="CQ134" s="544"/>
      <c r="CR134" s="544"/>
      <c r="CS134" s="544"/>
      <c r="CT134" s="544"/>
      <c r="CU134" s="544"/>
      <c r="CV134" s="544"/>
      <c r="CW134" s="657"/>
      <c r="CX134" s="543"/>
      <c r="CY134" s="544"/>
      <c r="CZ134" s="544"/>
      <c r="DA134" s="544"/>
      <c r="DB134" s="544"/>
      <c r="DC134" s="544"/>
      <c r="DD134" s="544"/>
      <c r="DE134" s="544"/>
      <c r="DF134" s="544"/>
      <c r="DG134" s="657"/>
      <c r="DH134" s="543"/>
      <c r="DI134" s="544"/>
      <c r="DJ134" s="544"/>
      <c r="DK134" s="544"/>
      <c r="DL134" s="544"/>
      <c r="DM134" s="544"/>
      <c r="DN134" s="544"/>
      <c r="DO134" s="544"/>
      <c r="DP134" s="544"/>
      <c r="DQ134" s="657"/>
      <c r="DR134" s="543"/>
      <c r="DS134" s="544"/>
      <c r="DT134" s="544"/>
      <c r="DU134" s="544"/>
      <c r="DV134" s="544"/>
      <c r="DW134" s="544"/>
      <c r="DX134" s="544"/>
      <c r="DY134" s="544"/>
      <c r="DZ134" s="544"/>
      <c r="EA134" s="657"/>
      <c r="EB134" s="543"/>
      <c r="EC134" s="544"/>
      <c r="ED134" s="544"/>
      <c r="EE134" s="544"/>
      <c r="EF134" s="544"/>
      <c r="EG134" s="544"/>
      <c r="EH134" s="544"/>
      <c r="EI134" s="544"/>
      <c r="EJ134" s="544"/>
      <c r="EK134" s="657"/>
    </row>
    <row r="135" spans="1:141" ht="36">
      <c r="A135" s="359">
        <f>Summary!A135</f>
        <v>0</v>
      </c>
      <c r="B135" s="378">
        <f>Summary!B135</f>
        <v>0</v>
      </c>
      <c r="C135" s="379" t="str">
        <f>Summary!C135</f>
        <v>4.6.6</v>
      </c>
      <c r="D135" s="380" t="str">
        <f>Summary!D135</f>
        <v>1500 - Roadside technology</v>
      </c>
      <c r="E135" s="381" t="str">
        <f>Summary!E135</f>
        <v>Meteorological sites</v>
      </c>
      <c r="F135" s="382" t="str">
        <f>Summary!F135</f>
        <v>Clean fog sensors</v>
      </c>
      <c r="G135" s="375">
        <f>Summary!G135</f>
        <v>0</v>
      </c>
      <c r="H135" s="540">
        <f t="shared" si="54"/>
        <v>0</v>
      </c>
      <c r="I135" s="541">
        <f t="shared" si="55"/>
        <v>0</v>
      </c>
      <c r="J135" s="541">
        <f t="shared" si="56"/>
        <v>0</v>
      </c>
      <c r="K135" s="541">
        <f t="shared" si="57"/>
        <v>0</v>
      </c>
      <c r="L135" s="541">
        <f t="shared" si="58"/>
        <v>0</v>
      </c>
      <c r="M135" s="541">
        <f t="shared" si="59"/>
        <v>0</v>
      </c>
      <c r="N135" s="541">
        <f t="shared" si="60"/>
        <v>0</v>
      </c>
      <c r="O135" s="541">
        <f t="shared" si="61"/>
        <v>0</v>
      </c>
      <c r="P135" s="541">
        <f t="shared" si="62"/>
        <v>0</v>
      </c>
      <c r="Q135" s="541">
        <f t="shared" si="63"/>
        <v>0</v>
      </c>
      <c r="R135" s="541">
        <f t="shared" si="64"/>
        <v>0</v>
      </c>
      <c r="S135" s="541">
        <f t="shared" si="65"/>
        <v>0</v>
      </c>
      <c r="T135" s="542">
        <f t="shared" si="66"/>
        <v>0</v>
      </c>
      <c r="U135" s="531"/>
      <c r="V135" s="543"/>
      <c r="W135" s="544"/>
      <c r="X135" s="544"/>
      <c r="Y135" s="544"/>
      <c r="Z135" s="544"/>
      <c r="AA135" s="544"/>
      <c r="AB135" s="544"/>
      <c r="AC135" s="544"/>
      <c r="AD135" s="544"/>
      <c r="AE135" s="657"/>
      <c r="AF135" s="543"/>
      <c r="AG135" s="544"/>
      <c r="AH135" s="544"/>
      <c r="AI135" s="544"/>
      <c r="AJ135" s="544"/>
      <c r="AK135" s="544"/>
      <c r="AL135" s="544"/>
      <c r="AM135" s="544"/>
      <c r="AN135" s="544"/>
      <c r="AO135" s="657"/>
      <c r="AP135" s="543"/>
      <c r="AQ135" s="544"/>
      <c r="AR135" s="544"/>
      <c r="AS135" s="544"/>
      <c r="AT135" s="544"/>
      <c r="AU135" s="544"/>
      <c r="AV135" s="544"/>
      <c r="AW135" s="544"/>
      <c r="AX135" s="544"/>
      <c r="AY135" s="657"/>
      <c r="AZ135" s="543"/>
      <c r="BA135" s="544"/>
      <c r="BB135" s="544"/>
      <c r="BC135" s="544"/>
      <c r="BD135" s="544"/>
      <c r="BE135" s="544"/>
      <c r="BF135" s="544"/>
      <c r="BG135" s="544"/>
      <c r="BH135" s="544"/>
      <c r="BI135" s="657"/>
      <c r="BJ135" s="543"/>
      <c r="BK135" s="544"/>
      <c r="BL135" s="544"/>
      <c r="BM135" s="544"/>
      <c r="BN135" s="544"/>
      <c r="BO135" s="544"/>
      <c r="BP135" s="544"/>
      <c r="BQ135" s="544"/>
      <c r="BR135" s="544"/>
      <c r="BS135" s="657"/>
      <c r="BT135" s="543"/>
      <c r="BU135" s="544"/>
      <c r="BV135" s="544"/>
      <c r="BW135" s="544"/>
      <c r="BX135" s="544"/>
      <c r="BY135" s="544"/>
      <c r="BZ135" s="544"/>
      <c r="CA135" s="544"/>
      <c r="CB135" s="544"/>
      <c r="CC135" s="657"/>
      <c r="CD135" s="543"/>
      <c r="CE135" s="544"/>
      <c r="CF135" s="544"/>
      <c r="CG135" s="544"/>
      <c r="CH135" s="544"/>
      <c r="CI135" s="544"/>
      <c r="CJ135" s="544"/>
      <c r="CK135" s="544"/>
      <c r="CL135" s="544"/>
      <c r="CM135" s="657"/>
      <c r="CN135" s="543"/>
      <c r="CO135" s="544"/>
      <c r="CP135" s="544"/>
      <c r="CQ135" s="544"/>
      <c r="CR135" s="544"/>
      <c r="CS135" s="544"/>
      <c r="CT135" s="544"/>
      <c r="CU135" s="544"/>
      <c r="CV135" s="544"/>
      <c r="CW135" s="657"/>
      <c r="CX135" s="543"/>
      <c r="CY135" s="544"/>
      <c r="CZ135" s="544"/>
      <c r="DA135" s="544"/>
      <c r="DB135" s="544"/>
      <c r="DC135" s="544"/>
      <c r="DD135" s="544"/>
      <c r="DE135" s="544"/>
      <c r="DF135" s="544"/>
      <c r="DG135" s="657"/>
      <c r="DH135" s="543"/>
      <c r="DI135" s="544"/>
      <c r="DJ135" s="544"/>
      <c r="DK135" s="544"/>
      <c r="DL135" s="544"/>
      <c r="DM135" s="544"/>
      <c r="DN135" s="544"/>
      <c r="DO135" s="544"/>
      <c r="DP135" s="544"/>
      <c r="DQ135" s="657"/>
      <c r="DR135" s="543"/>
      <c r="DS135" s="544"/>
      <c r="DT135" s="544"/>
      <c r="DU135" s="544"/>
      <c r="DV135" s="544"/>
      <c r="DW135" s="544"/>
      <c r="DX135" s="544"/>
      <c r="DY135" s="544"/>
      <c r="DZ135" s="544"/>
      <c r="EA135" s="657"/>
      <c r="EB135" s="543"/>
      <c r="EC135" s="544"/>
      <c r="ED135" s="544"/>
      <c r="EE135" s="544"/>
      <c r="EF135" s="544"/>
      <c r="EG135" s="544"/>
      <c r="EH135" s="544"/>
      <c r="EI135" s="544"/>
      <c r="EJ135" s="544"/>
      <c r="EK135" s="657"/>
    </row>
    <row r="136" spans="1:141" ht="36">
      <c r="A136" s="359">
        <f>Summary!A136</f>
        <v>0</v>
      </c>
      <c r="B136" s="378">
        <f>Summary!B136</f>
        <v>0</v>
      </c>
      <c r="C136" s="379" t="str">
        <f>Summary!C136</f>
        <v>4.6.7</v>
      </c>
      <c r="D136" s="380" t="str">
        <f>Summary!D136</f>
        <v>1500 - Roadside technology</v>
      </c>
      <c r="E136" s="381" t="str">
        <f>Summary!E136</f>
        <v>Fixed Text Message Signs</v>
      </c>
      <c r="F136" s="382" t="str">
        <f>Summary!F136</f>
        <v>Check, clean and grease motor assemblies</v>
      </c>
      <c r="G136" s="375">
        <f>Summary!G136</f>
        <v>0</v>
      </c>
      <c r="H136" s="540">
        <f t="shared" si="54"/>
        <v>0</v>
      </c>
      <c r="I136" s="541">
        <f t="shared" si="55"/>
        <v>0</v>
      </c>
      <c r="J136" s="541">
        <f t="shared" si="56"/>
        <v>0</v>
      </c>
      <c r="K136" s="541">
        <f t="shared" si="57"/>
        <v>0</v>
      </c>
      <c r="L136" s="541">
        <f t="shared" si="58"/>
        <v>0</v>
      </c>
      <c r="M136" s="541">
        <f t="shared" si="59"/>
        <v>0</v>
      </c>
      <c r="N136" s="541">
        <f t="shared" si="60"/>
        <v>0</v>
      </c>
      <c r="O136" s="541">
        <f t="shared" si="61"/>
        <v>0</v>
      </c>
      <c r="P136" s="541">
        <f t="shared" si="62"/>
        <v>0</v>
      </c>
      <c r="Q136" s="541">
        <f t="shared" si="63"/>
        <v>0</v>
      </c>
      <c r="R136" s="541">
        <f t="shared" si="64"/>
        <v>0</v>
      </c>
      <c r="S136" s="541">
        <f t="shared" si="65"/>
        <v>0</v>
      </c>
      <c r="T136" s="542">
        <f t="shared" si="66"/>
        <v>0</v>
      </c>
      <c r="U136" s="531"/>
      <c r="V136" s="543"/>
      <c r="W136" s="544"/>
      <c r="X136" s="544"/>
      <c r="Y136" s="544"/>
      <c r="Z136" s="544"/>
      <c r="AA136" s="544"/>
      <c r="AB136" s="544"/>
      <c r="AC136" s="544"/>
      <c r="AD136" s="544"/>
      <c r="AE136" s="657"/>
      <c r="AF136" s="543"/>
      <c r="AG136" s="544"/>
      <c r="AH136" s="544"/>
      <c r="AI136" s="544"/>
      <c r="AJ136" s="544"/>
      <c r="AK136" s="544"/>
      <c r="AL136" s="544"/>
      <c r="AM136" s="544"/>
      <c r="AN136" s="544"/>
      <c r="AO136" s="657"/>
      <c r="AP136" s="543"/>
      <c r="AQ136" s="544"/>
      <c r="AR136" s="544"/>
      <c r="AS136" s="544"/>
      <c r="AT136" s="544"/>
      <c r="AU136" s="544"/>
      <c r="AV136" s="544"/>
      <c r="AW136" s="544"/>
      <c r="AX136" s="544"/>
      <c r="AY136" s="657"/>
      <c r="AZ136" s="543"/>
      <c r="BA136" s="544"/>
      <c r="BB136" s="544"/>
      <c r="BC136" s="544"/>
      <c r="BD136" s="544"/>
      <c r="BE136" s="544"/>
      <c r="BF136" s="544"/>
      <c r="BG136" s="544"/>
      <c r="BH136" s="544"/>
      <c r="BI136" s="657"/>
      <c r="BJ136" s="543"/>
      <c r="BK136" s="544"/>
      <c r="BL136" s="544"/>
      <c r="BM136" s="544"/>
      <c r="BN136" s="544"/>
      <c r="BO136" s="544"/>
      <c r="BP136" s="544"/>
      <c r="BQ136" s="544"/>
      <c r="BR136" s="544"/>
      <c r="BS136" s="657"/>
      <c r="BT136" s="543"/>
      <c r="BU136" s="544"/>
      <c r="BV136" s="544"/>
      <c r="BW136" s="544"/>
      <c r="BX136" s="544"/>
      <c r="BY136" s="544"/>
      <c r="BZ136" s="544"/>
      <c r="CA136" s="544"/>
      <c r="CB136" s="544"/>
      <c r="CC136" s="657"/>
      <c r="CD136" s="543"/>
      <c r="CE136" s="544"/>
      <c r="CF136" s="544"/>
      <c r="CG136" s="544"/>
      <c r="CH136" s="544"/>
      <c r="CI136" s="544"/>
      <c r="CJ136" s="544"/>
      <c r="CK136" s="544"/>
      <c r="CL136" s="544"/>
      <c r="CM136" s="657"/>
      <c r="CN136" s="543"/>
      <c r="CO136" s="544"/>
      <c r="CP136" s="544"/>
      <c r="CQ136" s="544"/>
      <c r="CR136" s="544"/>
      <c r="CS136" s="544"/>
      <c r="CT136" s="544"/>
      <c r="CU136" s="544"/>
      <c r="CV136" s="544"/>
      <c r="CW136" s="657"/>
      <c r="CX136" s="543"/>
      <c r="CY136" s="544"/>
      <c r="CZ136" s="544"/>
      <c r="DA136" s="544"/>
      <c r="DB136" s="544"/>
      <c r="DC136" s="544"/>
      <c r="DD136" s="544"/>
      <c r="DE136" s="544"/>
      <c r="DF136" s="544"/>
      <c r="DG136" s="657"/>
      <c r="DH136" s="543"/>
      <c r="DI136" s="544"/>
      <c r="DJ136" s="544"/>
      <c r="DK136" s="544"/>
      <c r="DL136" s="544"/>
      <c r="DM136" s="544"/>
      <c r="DN136" s="544"/>
      <c r="DO136" s="544"/>
      <c r="DP136" s="544"/>
      <c r="DQ136" s="657"/>
      <c r="DR136" s="543"/>
      <c r="DS136" s="544"/>
      <c r="DT136" s="544"/>
      <c r="DU136" s="544"/>
      <c r="DV136" s="544"/>
      <c r="DW136" s="544"/>
      <c r="DX136" s="544"/>
      <c r="DY136" s="544"/>
      <c r="DZ136" s="544"/>
      <c r="EA136" s="657"/>
      <c r="EB136" s="543"/>
      <c r="EC136" s="544"/>
      <c r="ED136" s="544"/>
      <c r="EE136" s="544"/>
      <c r="EF136" s="544"/>
      <c r="EG136" s="544"/>
      <c r="EH136" s="544"/>
      <c r="EI136" s="544"/>
      <c r="EJ136" s="544"/>
      <c r="EK136" s="657"/>
    </row>
    <row r="137" spans="1:141" s="139" customFormat="1" ht="54">
      <c r="A137" s="802">
        <f>Summary!A137</f>
        <v>0</v>
      </c>
      <c r="B137" s="815">
        <f>Summary!B137</f>
        <v>0</v>
      </c>
      <c r="C137" s="813" t="str">
        <f>Summary!C137</f>
        <v>4.6.8</v>
      </c>
      <c r="D137" s="816" t="str">
        <f>Summary!D137</f>
        <v>1500 - Roadside technology</v>
      </c>
      <c r="E137" s="796" t="str">
        <f>Summary!E137</f>
        <v>Remotely Operated Temporary Traffic Management Signs</v>
      </c>
      <c r="F137" s="796">
        <f>Summary!F137</f>
        <v>0</v>
      </c>
      <c r="G137" s="787">
        <f>Summary!G137</f>
        <v>0</v>
      </c>
      <c r="H137" s="299"/>
      <c r="I137" s="300"/>
      <c r="J137" s="300"/>
      <c r="K137" s="300"/>
      <c r="L137" s="300"/>
      <c r="M137" s="300"/>
      <c r="N137" s="300"/>
      <c r="O137" s="300"/>
      <c r="P137" s="300"/>
      <c r="Q137" s="300"/>
      <c r="R137" s="300"/>
      <c r="S137" s="300"/>
      <c r="T137" s="797"/>
      <c r="U137" s="531"/>
      <c r="V137" s="299"/>
      <c r="W137" s="300"/>
      <c r="X137" s="300"/>
      <c r="Y137" s="300"/>
      <c r="Z137" s="300"/>
      <c r="AA137" s="300"/>
      <c r="AB137" s="300"/>
      <c r="AC137" s="300"/>
      <c r="AD137" s="300"/>
      <c r="AE137" s="817"/>
      <c r="AF137" s="299"/>
      <c r="AG137" s="300"/>
      <c r="AH137" s="300"/>
      <c r="AI137" s="300"/>
      <c r="AJ137" s="300"/>
      <c r="AK137" s="300"/>
      <c r="AL137" s="300"/>
      <c r="AM137" s="300"/>
      <c r="AN137" s="300"/>
      <c r="AO137" s="817"/>
      <c r="AP137" s="299"/>
      <c r="AQ137" s="300"/>
      <c r="AR137" s="300"/>
      <c r="AS137" s="300"/>
      <c r="AT137" s="300"/>
      <c r="AU137" s="300"/>
      <c r="AV137" s="300"/>
      <c r="AW137" s="300"/>
      <c r="AX137" s="300"/>
      <c r="AY137" s="817"/>
      <c r="AZ137" s="299"/>
      <c r="BA137" s="300"/>
      <c r="BB137" s="300"/>
      <c r="BC137" s="300"/>
      <c r="BD137" s="300"/>
      <c r="BE137" s="300"/>
      <c r="BF137" s="300"/>
      <c r="BG137" s="300"/>
      <c r="BH137" s="300"/>
      <c r="BI137" s="817"/>
      <c r="BJ137" s="299"/>
      <c r="BK137" s="300"/>
      <c r="BL137" s="300"/>
      <c r="BM137" s="300"/>
      <c r="BN137" s="300"/>
      <c r="BO137" s="300"/>
      <c r="BP137" s="300"/>
      <c r="BQ137" s="300"/>
      <c r="BR137" s="300"/>
      <c r="BS137" s="817"/>
      <c r="BT137" s="299"/>
      <c r="BU137" s="300"/>
      <c r="BV137" s="300"/>
      <c r="BW137" s="300"/>
      <c r="BX137" s="300"/>
      <c r="BY137" s="300"/>
      <c r="BZ137" s="300"/>
      <c r="CA137" s="300"/>
      <c r="CB137" s="300"/>
      <c r="CC137" s="817"/>
      <c r="CD137" s="299"/>
      <c r="CE137" s="300"/>
      <c r="CF137" s="300"/>
      <c r="CG137" s="300"/>
      <c r="CH137" s="300"/>
      <c r="CI137" s="300"/>
      <c r="CJ137" s="300"/>
      <c r="CK137" s="300"/>
      <c r="CL137" s="300"/>
      <c r="CM137" s="817"/>
      <c r="CN137" s="299"/>
      <c r="CO137" s="300"/>
      <c r="CP137" s="300"/>
      <c r="CQ137" s="300"/>
      <c r="CR137" s="300"/>
      <c r="CS137" s="300"/>
      <c r="CT137" s="300"/>
      <c r="CU137" s="300"/>
      <c r="CV137" s="300"/>
      <c r="CW137" s="817"/>
      <c r="CX137" s="299"/>
      <c r="CY137" s="300"/>
      <c r="CZ137" s="300"/>
      <c r="DA137" s="300"/>
      <c r="DB137" s="300"/>
      <c r="DC137" s="300"/>
      <c r="DD137" s="300"/>
      <c r="DE137" s="300"/>
      <c r="DF137" s="300"/>
      <c r="DG137" s="817"/>
      <c r="DH137" s="299"/>
      <c r="DI137" s="300"/>
      <c r="DJ137" s="300"/>
      <c r="DK137" s="300"/>
      <c r="DL137" s="300"/>
      <c r="DM137" s="300"/>
      <c r="DN137" s="300"/>
      <c r="DO137" s="300"/>
      <c r="DP137" s="300"/>
      <c r="DQ137" s="817"/>
      <c r="DR137" s="299"/>
      <c r="DS137" s="300"/>
      <c r="DT137" s="300"/>
      <c r="DU137" s="300"/>
      <c r="DV137" s="300"/>
      <c r="DW137" s="300"/>
      <c r="DX137" s="300"/>
      <c r="DY137" s="300"/>
      <c r="DZ137" s="300"/>
      <c r="EA137" s="817"/>
      <c r="EB137" s="299"/>
      <c r="EC137" s="300"/>
      <c r="ED137" s="300"/>
      <c r="EE137" s="300"/>
      <c r="EF137" s="300"/>
      <c r="EG137" s="300"/>
      <c r="EH137" s="300"/>
      <c r="EI137" s="300"/>
      <c r="EJ137" s="300"/>
      <c r="EK137" s="817"/>
    </row>
    <row r="138" spans="1:141" ht="20.25">
      <c r="A138" s="359">
        <f>Summary!A138</f>
        <v>0</v>
      </c>
      <c r="B138" s="378">
        <f>Summary!B138</f>
        <v>0</v>
      </c>
      <c r="C138" s="379" t="str">
        <f>Summary!C138</f>
        <v>4.6.8.1</v>
      </c>
      <c r="D138" s="380">
        <f>Summary!D138</f>
        <v>0</v>
      </c>
      <c r="E138" s="381">
        <f>Summary!E138</f>
        <v>0</v>
      </c>
      <c r="F138" s="382" t="str">
        <f>Summary!F138</f>
        <v>Change Batteries</v>
      </c>
      <c r="G138" s="375">
        <f>Summary!G138</f>
        <v>0</v>
      </c>
      <c r="H138" s="540">
        <f t="shared" si="54"/>
        <v>0</v>
      </c>
      <c r="I138" s="541">
        <f t="shared" si="55"/>
        <v>0</v>
      </c>
      <c r="J138" s="541">
        <f t="shared" si="56"/>
        <v>0</v>
      </c>
      <c r="K138" s="541">
        <f t="shared" si="57"/>
        <v>0</v>
      </c>
      <c r="L138" s="541">
        <f t="shared" si="58"/>
        <v>0</v>
      </c>
      <c r="M138" s="541">
        <f t="shared" si="59"/>
        <v>0</v>
      </c>
      <c r="N138" s="541">
        <f t="shared" si="60"/>
        <v>0</v>
      </c>
      <c r="O138" s="541">
        <f t="shared" si="61"/>
        <v>0</v>
      </c>
      <c r="P138" s="541">
        <f t="shared" si="62"/>
        <v>0</v>
      </c>
      <c r="Q138" s="541">
        <f t="shared" si="63"/>
        <v>0</v>
      </c>
      <c r="R138" s="541">
        <f t="shared" si="64"/>
        <v>0</v>
      </c>
      <c r="S138" s="541">
        <f t="shared" si="65"/>
        <v>0</v>
      </c>
      <c r="T138" s="542">
        <f t="shared" si="66"/>
        <v>0</v>
      </c>
      <c r="U138" s="531"/>
      <c r="V138" s="543"/>
      <c r="W138" s="544"/>
      <c r="X138" s="544"/>
      <c r="Y138" s="544"/>
      <c r="Z138" s="544"/>
      <c r="AA138" s="544"/>
      <c r="AB138" s="544"/>
      <c r="AC138" s="544"/>
      <c r="AD138" s="544"/>
      <c r="AE138" s="657"/>
      <c r="AF138" s="543"/>
      <c r="AG138" s="544"/>
      <c r="AH138" s="544"/>
      <c r="AI138" s="544"/>
      <c r="AJ138" s="544"/>
      <c r="AK138" s="544"/>
      <c r="AL138" s="544"/>
      <c r="AM138" s="544"/>
      <c r="AN138" s="544"/>
      <c r="AO138" s="657"/>
      <c r="AP138" s="543"/>
      <c r="AQ138" s="544"/>
      <c r="AR138" s="544"/>
      <c r="AS138" s="544"/>
      <c r="AT138" s="544"/>
      <c r="AU138" s="544"/>
      <c r="AV138" s="544"/>
      <c r="AW138" s="544"/>
      <c r="AX138" s="544"/>
      <c r="AY138" s="657"/>
      <c r="AZ138" s="543"/>
      <c r="BA138" s="544"/>
      <c r="BB138" s="544"/>
      <c r="BC138" s="544"/>
      <c r="BD138" s="544"/>
      <c r="BE138" s="544"/>
      <c r="BF138" s="544"/>
      <c r="BG138" s="544"/>
      <c r="BH138" s="544"/>
      <c r="BI138" s="657"/>
      <c r="BJ138" s="543"/>
      <c r="BK138" s="544"/>
      <c r="BL138" s="544"/>
      <c r="BM138" s="544"/>
      <c r="BN138" s="544"/>
      <c r="BO138" s="544"/>
      <c r="BP138" s="544"/>
      <c r="BQ138" s="544"/>
      <c r="BR138" s="544"/>
      <c r="BS138" s="657"/>
      <c r="BT138" s="543"/>
      <c r="BU138" s="544"/>
      <c r="BV138" s="544"/>
      <c r="BW138" s="544"/>
      <c r="BX138" s="544"/>
      <c r="BY138" s="544"/>
      <c r="BZ138" s="544"/>
      <c r="CA138" s="544"/>
      <c r="CB138" s="544"/>
      <c r="CC138" s="657"/>
      <c r="CD138" s="543"/>
      <c r="CE138" s="544"/>
      <c r="CF138" s="544"/>
      <c r="CG138" s="544"/>
      <c r="CH138" s="544"/>
      <c r="CI138" s="544"/>
      <c r="CJ138" s="544"/>
      <c r="CK138" s="544"/>
      <c r="CL138" s="544"/>
      <c r="CM138" s="657"/>
      <c r="CN138" s="543"/>
      <c r="CO138" s="544"/>
      <c r="CP138" s="544"/>
      <c r="CQ138" s="544"/>
      <c r="CR138" s="544"/>
      <c r="CS138" s="544"/>
      <c r="CT138" s="544"/>
      <c r="CU138" s="544"/>
      <c r="CV138" s="544"/>
      <c r="CW138" s="657"/>
      <c r="CX138" s="543"/>
      <c r="CY138" s="544"/>
      <c r="CZ138" s="544"/>
      <c r="DA138" s="544"/>
      <c r="DB138" s="544"/>
      <c r="DC138" s="544"/>
      <c r="DD138" s="544"/>
      <c r="DE138" s="544"/>
      <c r="DF138" s="544"/>
      <c r="DG138" s="657"/>
      <c r="DH138" s="543"/>
      <c r="DI138" s="544"/>
      <c r="DJ138" s="544"/>
      <c r="DK138" s="544"/>
      <c r="DL138" s="544"/>
      <c r="DM138" s="544"/>
      <c r="DN138" s="544"/>
      <c r="DO138" s="544"/>
      <c r="DP138" s="544"/>
      <c r="DQ138" s="657"/>
      <c r="DR138" s="543"/>
      <c r="DS138" s="544"/>
      <c r="DT138" s="544"/>
      <c r="DU138" s="544"/>
      <c r="DV138" s="544"/>
      <c r="DW138" s="544"/>
      <c r="DX138" s="544"/>
      <c r="DY138" s="544"/>
      <c r="DZ138" s="544"/>
      <c r="EA138" s="657"/>
      <c r="EB138" s="543"/>
      <c r="EC138" s="544"/>
      <c r="ED138" s="544"/>
      <c r="EE138" s="544"/>
      <c r="EF138" s="544"/>
      <c r="EG138" s="544"/>
      <c r="EH138" s="544"/>
      <c r="EI138" s="544"/>
      <c r="EJ138" s="544"/>
      <c r="EK138" s="657"/>
    </row>
    <row r="139" spans="1:141" s="139" customFormat="1" ht="20.25">
      <c r="A139" s="359">
        <f>Summary!A139</f>
        <v>0</v>
      </c>
      <c r="B139" s="378">
        <f>Summary!B139</f>
        <v>0</v>
      </c>
      <c r="C139" s="379" t="str">
        <f>Summary!C139</f>
        <v>4.6.8.2</v>
      </c>
      <c r="D139" s="380">
        <f>Summary!D139</f>
        <v>0</v>
      </c>
      <c r="E139" s="381">
        <f>Summary!E139</f>
        <v>0</v>
      </c>
      <c r="F139" s="382" t="str">
        <f>Summary!F139</f>
        <v>Inspect and clean battery connectors</v>
      </c>
      <c r="G139" s="375">
        <f>Summary!G139</f>
        <v>0</v>
      </c>
      <c r="H139" s="540">
        <f t="shared" si="54"/>
        <v>0</v>
      </c>
      <c r="I139" s="541">
        <f t="shared" si="55"/>
        <v>0</v>
      </c>
      <c r="J139" s="541">
        <f t="shared" si="56"/>
        <v>0</v>
      </c>
      <c r="K139" s="541">
        <f t="shared" si="57"/>
        <v>0</v>
      </c>
      <c r="L139" s="541">
        <f t="shared" si="58"/>
        <v>0</v>
      </c>
      <c r="M139" s="541">
        <f t="shared" si="59"/>
        <v>0</v>
      </c>
      <c r="N139" s="541">
        <f t="shared" si="60"/>
        <v>0</v>
      </c>
      <c r="O139" s="541">
        <f t="shared" si="61"/>
        <v>0</v>
      </c>
      <c r="P139" s="541">
        <f t="shared" si="62"/>
        <v>0</v>
      </c>
      <c r="Q139" s="541">
        <f t="shared" si="63"/>
        <v>0</v>
      </c>
      <c r="R139" s="541">
        <f t="shared" si="64"/>
        <v>0</v>
      </c>
      <c r="S139" s="541">
        <f t="shared" si="65"/>
        <v>0</v>
      </c>
      <c r="T139" s="542">
        <f t="shared" si="66"/>
        <v>0</v>
      </c>
      <c r="U139" s="531"/>
      <c r="V139" s="543"/>
      <c r="W139" s="544"/>
      <c r="X139" s="544"/>
      <c r="Y139" s="544"/>
      <c r="Z139" s="544"/>
      <c r="AA139" s="544"/>
      <c r="AB139" s="544"/>
      <c r="AC139" s="544"/>
      <c r="AD139" s="544"/>
      <c r="AE139" s="657"/>
      <c r="AF139" s="543"/>
      <c r="AG139" s="544"/>
      <c r="AH139" s="544"/>
      <c r="AI139" s="544"/>
      <c r="AJ139" s="544"/>
      <c r="AK139" s="544"/>
      <c r="AL139" s="544"/>
      <c r="AM139" s="544"/>
      <c r="AN139" s="544"/>
      <c r="AO139" s="657"/>
      <c r="AP139" s="543"/>
      <c r="AQ139" s="544"/>
      <c r="AR139" s="544"/>
      <c r="AS139" s="544"/>
      <c r="AT139" s="544"/>
      <c r="AU139" s="544"/>
      <c r="AV139" s="544"/>
      <c r="AW139" s="544"/>
      <c r="AX139" s="544"/>
      <c r="AY139" s="657"/>
      <c r="AZ139" s="543"/>
      <c r="BA139" s="544"/>
      <c r="BB139" s="544"/>
      <c r="BC139" s="544"/>
      <c r="BD139" s="544"/>
      <c r="BE139" s="544"/>
      <c r="BF139" s="544"/>
      <c r="BG139" s="544"/>
      <c r="BH139" s="544"/>
      <c r="BI139" s="657"/>
      <c r="BJ139" s="543"/>
      <c r="BK139" s="544"/>
      <c r="BL139" s="544"/>
      <c r="BM139" s="544"/>
      <c r="BN139" s="544"/>
      <c r="BO139" s="544"/>
      <c r="BP139" s="544"/>
      <c r="BQ139" s="544"/>
      <c r="BR139" s="544"/>
      <c r="BS139" s="657"/>
      <c r="BT139" s="543"/>
      <c r="BU139" s="544"/>
      <c r="BV139" s="544"/>
      <c r="BW139" s="544"/>
      <c r="BX139" s="544"/>
      <c r="BY139" s="544"/>
      <c r="BZ139" s="544"/>
      <c r="CA139" s="544"/>
      <c r="CB139" s="544"/>
      <c r="CC139" s="657"/>
      <c r="CD139" s="543"/>
      <c r="CE139" s="544"/>
      <c r="CF139" s="544"/>
      <c r="CG139" s="544"/>
      <c r="CH139" s="544"/>
      <c r="CI139" s="544"/>
      <c r="CJ139" s="544"/>
      <c r="CK139" s="544"/>
      <c r="CL139" s="544"/>
      <c r="CM139" s="657"/>
      <c r="CN139" s="543"/>
      <c r="CO139" s="544"/>
      <c r="CP139" s="544"/>
      <c r="CQ139" s="544"/>
      <c r="CR139" s="544"/>
      <c r="CS139" s="544"/>
      <c r="CT139" s="544"/>
      <c r="CU139" s="544"/>
      <c r="CV139" s="544"/>
      <c r="CW139" s="657"/>
      <c r="CX139" s="543"/>
      <c r="CY139" s="544"/>
      <c r="CZ139" s="544"/>
      <c r="DA139" s="544"/>
      <c r="DB139" s="544"/>
      <c r="DC139" s="544"/>
      <c r="DD139" s="544"/>
      <c r="DE139" s="544"/>
      <c r="DF139" s="544"/>
      <c r="DG139" s="657"/>
      <c r="DH139" s="543"/>
      <c r="DI139" s="544"/>
      <c r="DJ139" s="544"/>
      <c r="DK139" s="544"/>
      <c r="DL139" s="544"/>
      <c r="DM139" s="544"/>
      <c r="DN139" s="544"/>
      <c r="DO139" s="544"/>
      <c r="DP139" s="544"/>
      <c r="DQ139" s="657"/>
      <c r="DR139" s="543"/>
      <c r="DS139" s="544"/>
      <c r="DT139" s="544"/>
      <c r="DU139" s="544"/>
      <c r="DV139" s="544"/>
      <c r="DW139" s="544"/>
      <c r="DX139" s="544"/>
      <c r="DY139" s="544"/>
      <c r="DZ139" s="544"/>
      <c r="EA139" s="657"/>
      <c r="EB139" s="543"/>
      <c r="EC139" s="544"/>
      <c r="ED139" s="544"/>
      <c r="EE139" s="544"/>
      <c r="EF139" s="544"/>
      <c r="EG139" s="544"/>
      <c r="EH139" s="544"/>
      <c r="EI139" s="544"/>
      <c r="EJ139" s="544"/>
      <c r="EK139" s="657"/>
    </row>
    <row r="140" spans="1:141" s="139" customFormat="1" ht="20.25">
      <c r="A140" s="359">
        <f>Summary!A140</f>
        <v>0</v>
      </c>
      <c r="B140" s="378">
        <f>Summary!B140</f>
        <v>0</v>
      </c>
      <c r="C140" s="379" t="str">
        <f>Summary!C140</f>
        <v>4.6.8.3</v>
      </c>
      <c r="D140" s="380">
        <f>Summary!D140</f>
        <v>0</v>
      </c>
      <c r="E140" s="381">
        <f>Summary!E140</f>
        <v>0</v>
      </c>
      <c r="F140" s="382" t="str">
        <f>Summary!F140</f>
        <v>Clean sign face</v>
      </c>
      <c r="G140" s="375">
        <f>Summary!G140</f>
        <v>0</v>
      </c>
      <c r="H140" s="540">
        <f t="shared" si="54"/>
        <v>0</v>
      </c>
      <c r="I140" s="541">
        <f t="shared" si="55"/>
        <v>0</v>
      </c>
      <c r="J140" s="541">
        <f t="shared" si="56"/>
        <v>0</v>
      </c>
      <c r="K140" s="541">
        <f t="shared" si="57"/>
        <v>0</v>
      </c>
      <c r="L140" s="541">
        <f t="shared" si="58"/>
        <v>0</v>
      </c>
      <c r="M140" s="541">
        <f t="shared" si="59"/>
        <v>0</v>
      </c>
      <c r="N140" s="541">
        <f t="shared" si="60"/>
        <v>0</v>
      </c>
      <c r="O140" s="541">
        <f t="shared" si="61"/>
        <v>0</v>
      </c>
      <c r="P140" s="541">
        <f t="shared" si="62"/>
        <v>0</v>
      </c>
      <c r="Q140" s="541">
        <f t="shared" si="63"/>
        <v>0</v>
      </c>
      <c r="R140" s="541">
        <f t="shared" si="64"/>
        <v>0</v>
      </c>
      <c r="S140" s="541">
        <f t="shared" si="65"/>
        <v>0</v>
      </c>
      <c r="T140" s="542">
        <f t="shared" si="66"/>
        <v>0</v>
      </c>
      <c r="U140" s="531"/>
      <c r="V140" s="543"/>
      <c r="W140" s="544"/>
      <c r="X140" s="544"/>
      <c r="Y140" s="544"/>
      <c r="Z140" s="544"/>
      <c r="AA140" s="544"/>
      <c r="AB140" s="544"/>
      <c r="AC140" s="544"/>
      <c r="AD140" s="544"/>
      <c r="AE140" s="657"/>
      <c r="AF140" s="543"/>
      <c r="AG140" s="544"/>
      <c r="AH140" s="544"/>
      <c r="AI140" s="544"/>
      <c r="AJ140" s="544"/>
      <c r="AK140" s="544"/>
      <c r="AL140" s="544"/>
      <c r="AM140" s="544"/>
      <c r="AN140" s="544"/>
      <c r="AO140" s="657"/>
      <c r="AP140" s="543"/>
      <c r="AQ140" s="544"/>
      <c r="AR140" s="544"/>
      <c r="AS140" s="544"/>
      <c r="AT140" s="544"/>
      <c r="AU140" s="544"/>
      <c r="AV140" s="544"/>
      <c r="AW140" s="544"/>
      <c r="AX140" s="544"/>
      <c r="AY140" s="657"/>
      <c r="AZ140" s="543"/>
      <c r="BA140" s="544"/>
      <c r="BB140" s="544"/>
      <c r="BC140" s="544"/>
      <c r="BD140" s="544"/>
      <c r="BE140" s="544"/>
      <c r="BF140" s="544"/>
      <c r="BG140" s="544"/>
      <c r="BH140" s="544"/>
      <c r="BI140" s="657"/>
      <c r="BJ140" s="543"/>
      <c r="BK140" s="544"/>
      <c r="BL140" s="544"/>
      <c r="BM140" s="544"/>
      <c r="BN140" s="544"/>
      <c r="BO140" s="544"/>
      <c r="BP140" s="544"/>
      <c r="BQ140" s="544"/>
      <c r="BR140" s="544"/>
      <c r="BS140" s="657"/>
      <c r="BT140" s="543"/>
      <c r="BU140" s="544"/>
      <c r="BV140" s="544"/>
      <c r="BW140" s="544"/>
      <c r="BX140" s="544"/>
      <c r="BY140" s="544"/>
      <c r="BZ140" s="544"/>
      <c r="CA140" s="544"/>
      <c r="CB140" s="544"/>
      <c r="CC140" s="657"/>
      <c r="CD140" s="543"/>
      <c r="CE140" s="544"/>
      <c r="CF140" s="544"/>
      <c r="CG140" s="544"/>
      <c r="CH140" s="544"/>
      <c r="CI140" s="544"/>
      <c r="CJ140" s="544"/>
      <c r="CK140" s="544"/>
      <c r="CL140" s="544"/>
      <c r="CM140" s="657"/>
      <c r="CN140" s="543"/>
      <c r="CO140" s="544"/>
      <c r="CP140" s="544"/>
      <c r="CQ140" s="544"/>
      <c r="CR140" s="544"/>
      <c r="CS140" s="544"/>
      <c r="CT140" s="544"/>
      <c r="CU140" s="544"/>
      <c r="CV140" s="544"/>
      <c r="CW140" s="657"/>
      <c r="CX140" s="543"/>
      <c r="CY140" s="544"/>
      <c r="CZ140" s="544"/>
      <c r="DA140" s="544"/>
      <c r="DB140" s="544"/>
      <c r="DC140" s="544"/>
      <c r="DD140" s="544"/>
      <c r="DE140" s="544"/>
      <c r="DF140" s="544"/>
      <c r="DG140" s="657"/>
      <c r="DH140" s="543"/>
      <c r="DI140" s="544"/>
      <c r="DJ140" s="544"/>
      <c r="DK140" s="544"/>
      <c r="DL140" s="544"/>
      <c r="DM140" s="544"/>
      <c r="DN140" s="544"/>
      <c r="DO140" s="544"/>
      <c r="DP140" s="544"/>
      <c r="DQ140" s="657"/>
      <c r="DR140" s="543"/>
      <c r="DS140" s="544"/>
      <c r="DT140" s="544"/>
      <c r="DU140" s="544"/>
      <c r="DV140" s="544"/>
      <c r="DW140" s="544"/>
      <c r="DX140" s="544"/>
      <c r="DY140" s="544"/>
      <c r="DZ140" s="544"/>
      <c r="EA140" s="657"/>
      <c r="EB140" s="543"/>
      <c r="EC140" s="544"/>
      <c r="ED140" s="544"/>
      <c r="EE140" s="544"/>
      <c r="EF140" s="544"/>
      <c r="EG140" s="544"/>
      <c r="EH140" s="544"/>
      <c r="EI140" s="544"/>
      <c r="EJ140" s="544"/>
      <c r="EK140" s="657"/>
    </row>
    <row r="141" spans="1:141" ht="36">
      <c r="A141" s="359">
        <f>Summary!A141</f>
        <v>0</v>
      </c>
      <c r="B141" s="378">
        <f>Summary!B141</f>
        <v>0</v>
      </c>
      <c r="C141" s="379" t="str">
        <f>Summary!C141</f>
        <v>4.6.9</v>
      </c>
      <c r="D141" s="380" t="str">
        <f>Summary!D141</f>
        <v>1500 - Roadside technology</v>
      </c>
      <c r="E141" s="381" t="str">
        <f>Summary!E141</f>
        <v>Midas outstations and detectors</v>
      </c>
      <c r="F141" s="382" t="str">
        <f>Summary!F141</f>
        <v>Optimisation of MIDAS detectors (loops and radar) in accordance with MCH 2584 [Ref 11.N]</v>
      </c>
      <c r="G141" s="375">
        <f>Summary!G141</f>
        <v>0</v>
      </c>
      <c r="H141" s="540">
        <f t="shared" si="54"/>
        <v>0</v>
      </c>
      <c r="I141" s="541">
        <f t="shared" si="55"/>
        <v>0</v>
      </c>
      <c r="J141" s="541">
        <f t="shared" si="56"/>
        <v>0</v>
      </c>
      <c r="K141" s="541">
        <f t="shared" si="57"/>
        <v>0</v>
      </c>
      <c r="L141" s="541">
        <f t="shared" si="58"/>
        <v>0</v>
      </c>
      <c r="M141" s="541">
        <f t="shared" si="59"/>
        <v>0</v>
      </c>
      <c r="N141" s="541">
        <f t="shared" si="60"/>
        <v>0</v>
      </c>
      <c r="O141" s="541">
        <f t="shared" si="61"/>
        <v>0</v>
      </c>
      <c r="P141" s="541">
        <f t="shared" si="62"/>
        <v>0</v>
      </c>
      <c r="Q141" s="541">
        <f t="shared" si="63"/>
        <v>0</v>
      </c>
      <c r="R141" s="541">
        <f t="shared" si="64"/>
        <v>0</v>
      </c>
      <c r="S141" s="541">
        <f t="shared" si="65"/>
        <v>0</v>
      </c>
      <c r="T141" s="542">
        <f t="shared" si="66"/>
        <v>0</v>
      </c>
      <c r="U141" s="531"/>
      <c r="V141" s="543"/>
      <c r="W141" s="544"/>
      <c r="X141" s="544"/>
      <c r="Y141" s="544"/>
      <c r="Z141" s="544"/>
      <c r="AA141" s="544"/>
      <c r="AB141" s="544"/>
      <c r="AC141" s="544"/>
      <c r="AD141" s="544"/>
      <c r="AE141" s="657"/>
      <c r="AF141" s="543"/>
      <c r="AG141" s="544"/>
      <c r="AH141" s="544"/>
      <c r="AI141" s="544"/>
      <c r="AJ141" s="544"/>
      <c r="AK141" s="544"/>
      <c r="AL141" s="544"/>
      <c r="AM141" s="544"/>
      <c r="AN141" s="544"/>
      <c r="AO141" s="657"/>
      <c r="AP141" s="543"/>
      <c r="AQ141" s="544"/>
      <c r="AR141" s="544"/>
      <c r="AS141" s="544"/>
      <c r="AT141" s="544"/>
      <c r="AU141" s="544"/>
      <c r="AV141" s="544"/>
      <c r="AW141" s="544"/>
      <c r="AX141" s="544"/>
      <c r="AY141" s="657"/>
      <c r="AZ141" s="543"/>
      <c r="BA141" s="544"/>
      <c r="BB141" s="544"/>
      <c r="BC141" s="544"/>
      <c r="BD141" s="544"/>
      <c r="BE141" s="544"/>
      <c r="BF141" s="544"/>
      <c r="BG141" s="544"/>
      <c r="BH141" s="544"/>
      <c r="BI141" s="657"/>
      <c r="BJ141" s="543"/>
      <c r="BK141" s="544"/>
      <c r="BL141" s="544"/>
      <c r="BM141" s="544"/>
      <c r="BN141" s="544"/>
      <c r="BO141" s="544"/>
      <c r="BP141" s="544"/>
      <c r="BQ141" s="544"/>
      <c r="BR141" s="544"/>
      <c r="BS141" s="657"/>
      <c r="BT141" s="543"/>
      <c r="BU141" s="544"/>
      <c r="BV141" s="544"/>
      <c r="BW141" s="544"/>
      <c r="BX141" s="544"/>
      <c r="BY141" s="544"/>
      <c r="BZ141" s="544"/>
      <c r="CA141" s="544"/>
      <c r="CB141" s="544"/>
      <c r="CC141" s="657"/>
      <c r="CD141" s="543"/>
      <c r="CE141" s="544"/>
      <c r="CF141" s="544"/>
      <c r="CG141" s="544"/>
      <c r="CH141" s="544"/>
      <c r="CI141" s="544"/>
      <c r="CJ141" s="544"/>
      <c r="CK141" s="544"/>
      <c r="CL141" s="544"/>
      <c r="CM141" s="657"/>
      <c r="CN141" s="543"/>
      <c r="CO141" s="544"/>
      <c r="CP141" s="544"/>
      <c r="CQ141" s="544"/>
      <c r="CR141" s="544"/>
      <c r="CS141" s="544"/>
      <c r="CT141" s="544"/>
      <c r="CU141" s="544"/>
      <c r="CV141" s="544"/>
      <c r="CW141" s="657"/>
      <c r="CX141" s="543"/>
      <c r="CY141" s="544"/>
      <c r="CZ141" s="544"/>
      <c r="DA141" s="544"/>
      <c r="DB141" s="544"/>
      <c r="DC141" s="544"/>
      <c r="DD141" s="544"/>
      <c r="DE141" s="544"/>
      <c r="DF141" s="544"/>
      <c r="DG141" s="657"/>
      <c r="DH141" s="543"/>
      <c r="DI141" s="544"/>
      <c r="DJ141" s="544"/>
      <c r="DK141" s="544"/>
      <c r="DL141" s="544"/>
      <c r="DM141" s="544"/>
      <c r="DN141" s="544"/>
      <c r="DO141" s="544"/>
      <c r="DP141" s="544"/>
      <c r="DQ141" s="657"/>
      <c r="DR141" s="543"/>
      <c r="DS141" s="544"/>
      <c r="DT141" s="544"/>
      <c r="DU141" s="544"/>
      <c r="DV141" s="544"/>
      <c r="DW141" s="544"/>
      <c r="DX141" s="544"/>
      <c r="DY141" s="544"/>
      <c r="DZ141" s="544"/>
      <c r="EA141" s="657"/>
      <c r="EB141" s="543"/>
      <c r="EC141" s="544"/>
      <c r="ED141" s="544"/>
      <c r="EE141" s="544"/>
      <c r="EF141" s="544"/>
      <c r="EG141" s="544"/>
      <c r="EH141" s="544"/>
      <c r="EI141" s="544"/>
      <c r="EJ141" s="544"/>
      <c r="EK141" s="657"/>
    </row>
    <row r="142" spans="1:141" s="139" customFormat="1" ht="36">
      <c r="A142" s="802">
        <f>Summary!A142</f>
        <v>0</v>
      </c>
      <c r="B142" s="815">
        <f>Summary!B142</f>
        <v>0</v>
      </c>
      <c r="C142" s="813" t="str">
        <f>Summary!C142</f>
        <v>4.6.10</v>
      </c>
      <c r="D142" s="816" t="str">
        <f>Summary!D142</f>
        <v>1500 - Roadside technology</v>
      </c>
      <c r="E142" s="796" t="str">
        <f>Summary!E142</f>
        <v>Road Traffic Signals (RAG)</v>
      </c>
      <c r="F142" s="796">
        <f>Summary!F142</f>
        <v>0</v>
      </c>
      <c r="G142" s="787">
        <f>Summary!G142</f>
        <v>0</v>
      </c>
      <c r="H142" s="299"/>
      <c r="I142" s="300"/>
      <c r="J142" s="300"/>
      <c r="K142" s="300"/>
      <c r="L142" s="300"/>
      <c r="M142" s="300"/>
      <c r="N142" s="300"/>
      <c r="O142" s="300"/>
      <c r="P142" s="300"/>
      <c r="Q142" s="300"/>
      <c r="R142" s="300"/>
      <c r="S142" s="300"/>
      <c r="T142" s="797"/>
      <c r="U142" s="531"/>
      <c r="V142" s="299"/>
      <c r="W142" s="300"/>
      <c r="X142" s="300"/>
      <c r="Y142" s="300"/>
      <c r="Z142" s="300"/>
      <c r="AA142" s="300"/>
      <c r="AB142" s="300"/>
      <c r="AC142" s="300"/>
      <c r="AD142" s="300"/>
      <c r="AE142" s="817"/>
      <c r="AF142" s="299"/>
      <c r="AG142" s="300"/>
      <c r="AH142" s="300"/>
      <c r="AI142" s="300"/>
      <c r="AJ142" s="300"/>
      <c r="AK142" s="300"/>
      <c r="AL142" s="300"/>
      <c r="AM142" s="300"/>
      <c r="AN142" s="300"/>
      <c r="AO142" s="817"/>
      <c r="AP142" s="299"/>
      <c r="AQ142" s="300"/>
      <c r="AR142" s="300"/>
      <c r="AS142" s="300"/>
      <c r="AT142" s="300"/>
      <c r="AU142" s="300"/>
      <c r="AV142" s="300"/>
      <c r="AW142" s="300"/>
      <c r="AX142" s="300"/>
      <c r="AY142" s="817"/>
      <c r="AZ142" s="299"/>
      <c r="BA142" s="300"/>
      <c r="BB142" s="300"/>
      <c r="BC142" s="300"/>
      <c r="BD142" s="300"/>
      <c r="BE142" s="300"/>
      <c r="BF142" s="300"/>
      <c r="BG142" s="300"/>
      <c r="BH142" s="300"/>
      <c r="BI142" s="817"/>
      <c r="BJ142" s="299"/>
      <c r="BK142" s="300"/>
      <c r="BL142" s="300"/>
      <c r="BM142" s="300"/>
      <c r="BN142" s="300"/>
      <c r="BO142" s="300"/>
      <c r="BP142" s="300"/>
      <c r="BQ142" s="300"/>
      <c r="BR142" s="300"/>
      <c r="BS142" s="817"/>
      <c r="BT142" s="299"/>
      <c r="BU142" s="300"/>
      <c r="BV142" s="300"/>
      <c r="BW142" s="300"/>
      <c r="BX142" s="300"/>
      <c r="BY142" s="300"/>
      <c r="BZ142" s="300"/>
      <c r="CA142" s="300"/>
      <c r="CB142" s="300"/>
      <c r="CC142" s="817"/>
      <c r="CD142" s="299"/>
      <c r="CE142" s="300"/>
      <c r="CF142" s="300"/>
      <c r="CG142" s="300"/>
      <c r="CH142" s="300"/>
      <c r="CI142" s="300"/>
      <c r="CJ142" s="300"/>
      <c r="CK142" s="300"/>
      <c r="CL142" s="300"/>
      <c r="CM142" s="817"/>
      <c r="CN142" s="299"/>
      <c r="CO142" s="300"/>
      <c r="CP142" s="300"/>
      <c r="CQ142" s="300"/>
      <c r="CR142" s="300"/>
      <c r="CS142" s="300"/>
      <c r="CT142" s="300"/>
      <c r="CU142" s="300"/>
      <c r="CV142" s="300"/>
      <c r="CW142" s="817"/>
      <c r="CX142" s="299"/>
      <c r="CY142" s="300"/>
      <c r="CZ142" s="300"/>
      <c r="DA142" s="300"/>
      <c r="DB142" s="300"/>
      <c r="DC142" s="300"/>
      <c r="DD142" s="300"/>
      <c r="DE142" s="300"/>
      <c r="DF142" s="300"/>
      <c r="DG142" s="817"/>
      <c r="DH142" s="299"/>
      <c r="DI142" s="300"/>
      <c r="DJ142" s="300"/>
      <c r="DK142" s="300"/>
      <c r="DL142" s="300"/>
      <c r="DM142" s="300"/>
      <c r="DN142" s="300"/>
      <c r="DO142" s="300"/>
      <c r="DP142" s="300"/>
      <c r="DQ142" s="817"/>
      <c r="DR142" s="299"/>
      <c r="DS142" s="300"/>
      <c r="DT142" s="300"/>
      <c r="DU142" s="300"/>
      <c r="DV142" s="300"/>
      <c r="DW142" s="300"/>
      <c r="DX142" s="300"/>
      <c r="DY142" s="300"/>
      <c r="DZ142" s="300"/>
      <c r="EA142" s="817"/>
      <c r="EB142" s="299"/>
      <c r="EC142" s="300"/>
      <c r="ED142" s="300"/>
      <c r="EE142" s="300"/>
      <c r="EF142" s="300"/>
      <c r="EG142" s="300"/>
      <c r="EH142" s="300"/>
      <c r="EI142" s="300"/>
      <c r="EJ142" s="300"/>
      <c r="EK142" s="817"/>
    </row>
    <row r="143" spans="1:141" ht="36">
      <c r="A143" s="359">
        <f>Summary!A143</f>
        <v>0</v>
      </c>
      <c r="B143" s="378">
        <f>Summary!B143</f>
        <v>0</v>
      </c>
      <c r="C143" s="379" t="str">
        <f>Summary!C143</f>
        <v>4.6.10.1</v>
      </c>
      <c r="D143" s="380">
        <f>Summary!D143</f>
        <v>0</v>
      </c>
      <c r="E143" s="381">
        <f>Summary!E143</f>
        <v>0</v>
      </c>
      <c r="F143" s="382" t="str">
        <f>Summary!F143</f>
        <v>Check alignment and condition of site and operation of any rotating tactile devices</v>
      </c>
      <c r="G143" s="375">
        <f>Summary!G143</f>
        <v>0</v>
      </c>
      <c r="H143" s="540">
        <f t="shared" si="54"/>
        <v>0</v>
      </c>
      <c r="I143" s="541">
        <f t="shared" si="55"/>
        <v>0</v>
      </c>
      <c r="J143" s="541">
        <f t="shared" si="56"/>
        <v>0</v>
      </c>
      <c r="K143" s="541">
        <f t="shared" si="57"/>
        <v>0</v>
      </c>
      <c r="L143" s="541">
        <f t="shared" si="58"/>
        <v>0</v>
      </c>
      <c r="M143" s="541">
        <f t="shared" si="59"/>
        <v>0</v>
      </c>
      <c r="N143" s="541">
        <f t="shared" si="60"/>
        <v>0</v>
      </c>
      <c r="O143" s="541">
        <f t="shared" si="61"/>
        <v>0</v>
      </c>
      <c r="P143" s="541">
        <f t="shared" si="62"/>
        <v>0</v>
      </c>
      <c r="Q143" s="541">
        <f t="shared" si="63"/>
        <v>0</v>
      </c>
      <c r="R143" s="541">
        <f t="shared" si="64"/>
        <v>0</v>
      </c>
      <c r="S143" s="541">
        <f t="shared" si="65"/>
        <v>0</v>
      </c>
      <c r="T143" s="542">
        <f t="shared" si="66"/>
        <v>0</v>
      </c>
      <c r="U143" s="531"/>
      <c r="V143" s="543"/>
      <c r="W143" s="544"/>
      <c r="X143" s="544"/>
      <c r="Y143" s="544"/>
      <c r="Z143" s="544"/>
      <c r="AA143" s="544"/>
      <c r="AB143" s="544"/>
      <c r="AC143" s="544"/>
      <c r="AD143" s="544"/>
      <c r="AE143" s="657"/>
      <c r="AF143" s="543"/>
      <c r="AG143" s="544"/>
      <c r="AH143" s="544"/>
      <c r="AI143" s="544"/>
      <c r="AJ143" s="544"/>
      <c r="AK143" s="544"/>
      <c r="AL143" s="544"/>
      <c r="AM143" s="544"/>
      <c r="AN143" s="544"/>
      <c r="AO143" s="657"/>
      <c r="AP143" s="543"/>
      <c r="AQ143" s="544"/>
      <c r="AR143" s="544"/>
      <c r="AS143" s="544"/>
      <c r="AT143" s="544"/>
      <c r="AU143" s="544"/>
      <c r="AV143" s="544"/>
      <c r="AW143" s="544"/>
      <c r="AX143" s="544"/>
      <c r="AY143" s="657"/>
      <c r="AZ143" s="543"/>
      <c r="BA143" s="544"/>
      <c r="BB143" s="544"/>
      <c r="BC143" s="544"/>
      <c r="BD143" s="544"/>
      <c r="BE143" s="544"/>
      <c r="BF143" s="544"/>
      <c r="BG143" s="544"/>
      <c r="BH143" s="544"/>
      <c r="BI143" s="657"/>
      <c r="BJ143" s="543"/>
      <c r="BK143" s="544"/>
      <c r="BL143" s="544"/>
      <c r="BM143" s="544"/>
      <c r="BN143" s="544"/>
      <c r="BO143" s="544"/>
      <c r="BP143" s="544"/>
      <c r="BQ143" s="544"/>
      <c r="BR143" s="544"/>
      <c r="BS143" s="657"/>
      <c r="BT143" s="543"/>
      <c r="BU143" s="544"/>
      <c r="BV143" s="544"/>
      <c r="BW143" s="544"/>
      <c r="BX143" s="544"/>
      <c r="BY143" s="544"/>
      <c r="BZ143" s="544"/>
      <c r="CA143" s="544"/>
      <c r="CB143" s="544"/>
      <c r="CC143" s="657"/>
      <c r="CD143" s="543"/>
      <c r="CE143" s="544"/>
      <c r="CF143" s="544"/>
      <c r="CG143" s="544"/>
      <c r="CH143" s="544"/>
      <c r="CI143" s="544"/>
      <c r="CJ143" s="544"/>
      <c r="CK143" s="544"/>
      <c r="CL143" s="544"/>
      <c r="CM143" s="657"/>
      <c r="CN143" s="543"/>
      <c r="CO143" s="544"/>
      <c r="CP143" s="544"/>
      <c r="CQ143" s="544"/>
      <c r="CR143" s="544"/>
      <c r="CS143" s="544"/>
      <c r="CT143" s="544"/>
      <c r="CU143" s="544"/>
      <c r="CV143" s="544"/>
      <c r="CW143" s="657"/>
      <c r="CX143" s="543"/>
      <c r="CY143" s="544"/>
      <c r="CZ143" s="544"/>
      <c r="DA143" s="544"/>
      <c r="DB143" s="544"/>
      <c r="DC143" s="544"/>
      <c r="DD143" s="544"/>
      <c r="DE143" s="544"/>
      <c r="DF143" s="544"/>
      <c r="DG143" s="657"/>
      <c r="DH143" s="543"/>
      <c r="DI143" s="544"/>
      <c r="DJ143" s="544"/>
      <c r="DK143" s="544"/>
      <c r="DL143" s="544"/>
      <c r="DM143" s="544"/>
      <c r="DN143" s="544"/>
      <c r="DO143" s="544"/>
      <c r="DP143" s="544"/>
      <c r="DQ143" s="657"/>
      <c r="DR143" s="543"/>
      <c r="DS143" s="544"/>
      <c r="DT143" s="544"/>
      <c r="DU143" s="544"/>
      <c r="DV143" s="544"/>
      <c r="DW143" s="544"/>
      <c r="DX143" s="544"/>
      <c r="DY143" s="544"/>
      <c r="DZ143" s="544"/>
      <c r="EA143" s="657"/>
      <c r="EB143" s="543"/>
      <c r="EC143" s="544"/>
      <c r="ED143" s="544"/>
      <c r="EE143" s="544"/>
      <c r="EF143" s="544"/>
      <c r="EG143" s="544"/>
      <c r="EH143" s="544"/>
      <c r="EI143" s="544"/>
      <c r="EJ143" s="544"/>
      <c r="EK143" s="657"/>
    </row>
    <row r="144" spans="1:141" s="139" customFormat="1" ht="34.700000000000003" customHeight="1">
      <c r="A144" s="359">
        <f>Summary!A144</f>
        <v>0</v>
      </c>
      <c r="B144" s="378">
        <f>Summary!B144</f>
        <v>0</v>
      </c>
      <c r="C144" s="379" t="str">
        <f>Summary!C144</f>
        <v>4.6.10.2</v>
      </c>
      <c r="D144" s="380">
        <f>Summary!D144</f>
        <v>0</v>
      </c>
      <c r="E144" s="381">
        <f>Summary!E144</f>
        <v>0</v>
      </c>
      <c r="F144" s="382" t="str">
        <f>Summary!F144</f>
        <v>Inspection and test in accordance with TD 101 [Ref 43.N]</v>
      </c>
      <c r="G144" s="375">
        <f>Summary!G144</f>
        <v>0</v>
      </c>
      <c r="H144" s="540">
        <f t="shared" si="54"/>
        <v>0</v>
      </c>
      <c r="I144" s="541">
        <f t="shared" si="55"/>
        <v>0</v>
      </c>
      <c r="J144" s="541">
        <f t="shared" si="56"/>
        <v>0</v>
      </c>
      <c r="K144" s="541">
        <f t="shared" si="57"/>
        <v>0</v>
      </c>
      <c r="L144" s="541">
        <f t="shared" si="58"/>
        <v>0</v>
      </c>
      <c r="M144" s="541">
        <f t="shared" si="59"/>
        <v>0</v>
      </c>
      <c r="N144" s="541">
        <f t="shared" si="60"/>
        <v>0</v>
      </c>
      <c r="O144" s="541">
        <f t="shared" si="61"/>
        <v>0</v>
      </c>
      <c r="P144" s="541">
        <f t="shared" si="62"/>
        <v>0</v>
      </c>
      <c r="Q144" s="541">
        <f t="shared" si="63"/>
        <v>0</v>
      </c>
      <c r="R144" s="541">
        <f t="shared" si="64"/>
        <v>0</v>
      </c>
      <c r="S144" s="541">
        <f t="shared" si="65"/>
        <v>0</v>
      </c>
      <c r="T144" s="542">
        <f t="shared" si="66"/>
        <v>0</v>
      </c>
      <c r="U144" s="531"/>
      <c r="V144" s="543"/>
      <c r="W144" s="544"/>
      <c r="X144" s="544"/>
      <c r="Y144" s="544"/>
      <c r="Z144" s="544"/>
      <c r="AA144" s="544"/>
      <c r="AB144" s="544"/>
      <c r="AC144" s="544"/>
      <c r="AD144" s="544"/>
      <c r="AE144" s="657"/>
      <c r="AF144" s="543"/>
      <c r="AG144" s="544"/>
      <c r="AH144" s="544"/>
      <c r="AI144" s="544"/>
      <c r="AJ144" s="544"/>
      <c r="AK144" s="544"/>
      <c r="AL144" s="544"/>
      <c r="AM144" s="544"/>
      <c r="AN144" s="544"/>
      <c r="AO144" s="657"/>
      <c r="AP144" s="543"/>
      <c r="AQ144" s="544"/>
      <c r="AR144" s="544"/>
      <c r="AS144" s="544"/>
      <c r="AT144" s="544"/>
      <c r="AU144" s="544"/>
      <c r="AV144" s="544"/>
      <c r="AW144" s="544"/>
      <c r="AX144" s="544"/>
      <c r="AY144" s="657"/>
      <c r="AZ144" s="543"/>
      <c r="BA144" s="544"/>
      <c r="BB144" s="544"/>
      <c r="BC144" s="544"/>
      <c r="BD144" s="544"/>
      <c r="BE144" s="544"/>
      <c r="BF144" s="544"/>
      <c r="BG144" s="544"/>
      <c r="BH144" s="544"/>
      <c r="BI144" s="657"/>
      <c r="BJ144" s="543"/>
      <c r="BK144" s="544"/>
      <c r="BL144" s="544"/>
      <c r="BM144" s="544"/>
      <c r="BN144" s="544"/>
      <c r="BO144" s="544"/>
      <c r="BP144" s="544"/>
      <c r="BQ144" s="544"/>
      <c r="BR144" s="544"/>
      <c r="BS144" s="657"/>
      <c r="BT144" s="543"/>
      <c r="BU144" s="544"/>
      <c r="BV144" s="544"/>
      <c r="BW144" s="544"/>
      <c r="BX144" s="544"/>
      <c r="BY144" s="544"/>
      <c r="BZ144" s="544"/>
      <c r="CA144" s="544"/>
      <c r="CB144" s="544"/>
      <c r="CC144" s="657"/>
      <c r="CD144" s="543"/>
      <c r="CE144" s="544"/>
      <c r="CF144" s="544"/>
      <c r="CG144" s="544"/>
      <c r="CH144" s="544"/>
      <c r="CI144" s="544"/>
      <c r="CJ144" s="544"/>
      <c r="CK144" s="544"/>
      <c r="CL144" s="544"/>
      <c r="CM144" s="657"/>
      <c r="CN144" s="543"/>
      <c r="CO144" s="544"/>
      <c r="CP144" s="544"/>
      <c r="CQ144" s="544"/>
      <c r="CR144" s="544"/>
      <c r="CS144" s="544"/>
      <c r="CT144" s="544"/>
      <c r="CU144" s="544"/>
      <c r="CV144" s="544"/>
      <c r="CW144" s="657"/>
      <c r="CX144" s="543"/>
      <c r="CY144" s="544"/>
      <c r="CZ144" s="544"/>
      <c r="DA144" s="544"/>
      <c r="DB144" s="544"/>
      <c r="DC144" s="544"/>
      <c r="DD144" s="544"/>
      <c r="DE144" s="544"/>
      <c r="DF144" s="544"/>
      <c r="DG144" s="657"/>
      <c r="DH144" s="543"/>
      <c r="DI144" s="544"/>
      <c r="DJ144" s="544"/>
      <c r="DK144" s="544"/>
      <c r="DL144" s="544"/>
      <c r="DM144" s="544"/>
      <c r="DN144" s="544"/>
      <c r="DO144" s="544"/>
      <c r="DP144" s="544"/>
      <c r="DQ144" s="657"/>
      <c r="DR144" s="543"/>
      <c r="DS144" s="544"/>
      <c r="DT144" s="544"/>
      <c r="DU144" s="544"/>
      <c r="DV144" s="544"/>
      <c r="DW144" s="544"/>
      <c r="DX144" s="544"/>
      <c r="DY144" s="544"/>
      <c r="DZ144" s="544"/>
      <c r="EA144" s="657"/>
      <c r="EB144" s="543"/>
      <c r="EC144" s="544"/>
      <c r="ED144" s="544"/>
      <c r="EE144" s="544"/>
      <c r="EF144" s="544"/>
      <c r="EG144" s="544"/>
      <c r="EH144" s="544"/>
      <c r="EI144" s="544"/>
      <c r="EJ144" s="544"/>
      <c r="EK144" s="657"/>
    </row>
    <row r="145" spans="1:141" s="139" customFormat="1" ht="36">
      <c r="A145" s="359">
        <f>Summary!A145</f>
        <v>0</v>
      </c>
      <c r="B145" s="378">
        <f>Summary!B145</f>
        <v>0</v>
      </c>
      <c r="C145" s="379" t="str">
        <f>Summary!C145</f>
        <v>4.6.11</v>
      </c>
      <c r="D145" s="380" t="str">
        <f>Summary!D145</f>
        <v>1500 - Roadside technology</v>
      </c>
      <c r="E145" s="381" t="str">
        <f>Summary!E145</f>
        <v>Ramp Metering Traffic Light Signals</v>
      </c>
      <c r="F145" s="382" t="str">
        <f>Summary!F145</f>
        <v>Check alignment and condition of site</v>
      </c>
      <c r="G145" s="375">
        <f>Summary!G145</f>
        <v>0</v>
      </c>
      <c r="H145" s="540">
        <f t="shared" si="54"/>
        <v>0</v>
      </c>
      <c r="I145" s="541">
        <f t="shared" si="55"/>
        <v>0</v>
      </c>
      <c r="J145" s="541">
        <f t="shared" si="56"/>
        <v>0</v>
      </c>
      <c r="K145" s="541">
        <f t="shared" si="57"/>
        <v>0</v>
      </c>
      <c r="L145" s="541">
        <f t="shared" si="58"/>
        <v>0</v>
      </c>
      <c r="M145" s="541">
        <f t="shared" si="59"/>
        <v>0</v>
      </c>
      <c r="N145" s="541">
        <f t="shared" si="60"/>
        <v>0</v>
      </c>
      <c r="O145" s="541">
        <f t="shared" si="61"/>
        <v>0</v>
      </c>
      <c r="P145" s="541">
        <f t="shared" si="62"/>
        <v>0</v>
      </c>
      <c r="Q145" s="541">
        <f t="shared" si="63"/>
        <v>0</v>
      </c>
      <c r="R145" s="541">
        <f t="shared" si="64"/>
        <v>0</v>
      </c>
      <c r="S145" s="541">
        <f t="shared" si="65"/>
        <v>0</v>
      </c>
      <c r="T145" s="542">
        <f t="shared" si="66"/>
        <v>0</v>
      </c>
      <c r="U145" s="531"/>
      <c r="V145" s="543"/>
      <c r="W145" s="544"/>
      <c r="X145" s="544"/>
      <c r="Y145" s="544"/>
      <c r="Z145" s="544"/>
      <c r="AA145" s="544"/>
      <c r="AB145" s="544"/>
      <c r="AC145" s="544"/>
      <c r="AD145" s="544"/>
      <c r="AE145" s="657"/>
      <c r="AF145" s="543"/>
      <c r="AG145" s="544"/>
      <c r="AH145" s="544"/>
      <c r="AI145" s="544"/>
      <c r="AJ145" s="544"/>
      <c r="AK145" s="544"/>
      <c r="AL145" s="544"/>
      <c r="AM145" s="544"/>
      <c r="AN145" s="544"/>
      <c r="AO145" s="657"/>
      <c r="AP145" s="543"/>
      <c r="AQ145" s="544"/>
      <c r="AR145" s="544"/>
      <c r="AS145" s="544"/>
      <c r="AT145" s="544"/>
      <c r="AU145" s="544"/>
      <c r="AV145" s="544"/>
      <c r="AW145" s="544"/>
      <c r="AX145" s="544"/>
      <c r="AY145" s="657"/>
      <c r="AZ145" s="543"/>
      <c r="BA145" s="544"/>
      <c r="BB145" s="544"/>
      <c r="BC145" s="544"/>
      <c r="BD145" s="544"/>
      <c r="BE145" s="544"/>
      <c r="BF145" s="544"/>
      <c r="BG145" s="544"/>
      <c r="BH145" s="544"/>
      <c r="BI145" s="657"/>
      <c r="BJ145" s="543"/>
      <c r="BK145" s="544"/>
      <c r="BL145" s="544"/>
      <c r="BM145" s="544"/>
      <c r="BN145" s="544"/>
      <c r="BO145" s="544"/>
      <c r="BP145" s="544"/>
      <c r="BQ145" s="544"/>
      <c r="BR145" s="544"/>
      <c r="BS145" s="657"/>
      <c r="BT145" s="543"/>
      <c r="BU145" s="544"/>
      <c r="BV145" s="544"/>
      <c r="BW145" s="544"/>
      <c r="BX145" s="544"/>
      <c r="BY145" s="544"/>
      <c r="BZ145" s="544"/>
      <c r="CA145" s="544"/>
      <c r="CB145" s="544"/>
      <c r="CC145" s="657"/>
      <c r="CD145" s="543"/>
      <c r="CE145" s="544"/>
      <c r="CF145" s="544"/>
      <c r="CG145" s="544"/>
      <c r="CH145" s="544"/>
      <c r="CI145" s="544"/>
      <c r="CJ145" s="544"/>
      <c r="CK145" s="544"/>
      <c r="CL145" s="544"/>
      <c r="CM145" s="657"/>
      <c r="CN145" s="543"/>
      <c r="CO145" s="544"/>
      <c r="CP145" s="544"/>
      <c r="CQ145" s="544"/>
      <c r="CR145" s="544"/>
      <c r="CS145" s="544"/>
      <c r="CT145" s="544"/>
      <c r="CU145" s="544"/>
      <c r="CV145" s="544"/>
      <c r="CW145" s="657"/>
      <c r="CX145" s="543"/>
      <c r="CY145" s="544"/>
      <c r="CZ145" s="544"/>
      <c r="DA145" s="544"/>
      <c r="DB145" s="544"/>
      <c r="DC145" s="544"/>
      <c r="DD145" s="544"/>
      <c r="DE145" s="544"/>
      <c r="DF145" s="544"/>
      <c r="DG145" s="657"/>
      <c r="DH145" s="543"/>
      <c r="DI145" s="544"/>
      <c r="DJ145" s="544"/>
      <c r="DK145" s="544"/>
      <c r="DL145" s="544"/>
      <c r="DM145" s="544"/>
      <c r="DN145" s="544"/>
      <c r="DO145" s="544"/>
      <c r="DP145" s="544"/>
      <c r="DQ145" s="657"/>
      <c r="DR145" s="543"/>
      <c r="DS145" s="544"/>
      <c r="DT145" s="544"/>
      <c r="DU145" s="544"/>
      <c r="DV145" s="544"/>
      <c r="DW145" s="544"/>
      <c r="DX145" s="544"/>
      <c r="DY145" s="544"/>
      <c r="DZ145" s="544"/>
      <c r="EA145" s="657"/>
      <c r="EB145" s="543"/>
      <c r="EC145" s="544"/>
      <c r="ED145" s="544"/>
      <c r="EE145" s="544"/>
      <c r="EF145" s="544"/>
      <c r="EG145" s="544"/>
      <c r="EH145" s="544"/>
      <c r="EI145" s="544"/>
      <c r="EJ145" s="544"/>
      <c r="EK145" s="657"/>
    </row>
    <row r="146" spans="1:141" s="139" customFormat="1" ht="54">
      <c r="A146" s="802">
        <f>Summary!A146</f>
        <v>0</v>
      </c>
      <c r="B146" s="815">
        <f>Summary!B146</f>
        <v>0</v>
      </c>
      <c r="C146" s="813" t="str">
        <f>Summary!C146</f>
        <v>4.6.12</v>
      </c>
      <c r="D146" s="816" t="str">
        <f>Summary!D146</f>
        <v>1500 - Roadside technology</v>
      </c>
      <c r="E146" s="796" t="str">
        <f>Summary!E146</f>
        <v>Electrical supplies, components and distribution cables</v>
      </c>
      <c r="F146" s="796">
        <f>Summary!F146</f>
        <v>0</v>
      </c>
      <c r="G146" s="787">
        <f>Summary!G146</f>
        <v>0</v>
      </c>
      <c r="H146" s="299"/>
      <c r="I146" s="300"/>
      <c r="J146" s="300"/>
      <c r="K146" s="300"/>
      <c r="L146" s="300"/>
      <c r="M146" s="300"/>
      <c r="N146" s="300"/>
      <c r="O146" s="300"/>
      <c r="P146" s="300"/>
      <c r="Q146" s="300"/>
      <c r="R146" s="300"/>
      <c r="S146" s="300"/>
      <c r="T146" s="797"/>
      <c r="U146" s="531"/>
      <c r="V146" s="299"/>
      <c r="W146" s="300"/>
      <c r="X146" s="300"/>
      <c r="Y146" s="300"/>
      <c r="Z146" s="300"/>
      <c r="AA146" s="300"/>
      <c r="AB146" s="300"/>
      <c r="AC146" s="300"/>
      <c r="AD146" s="300"/>
      <c r="AE146" s="817"/>
      <c r="AF146" s="299"/>
      <c r="AG146" s="300"/>
      <c r="AH146" s="300"/>
      <c r="AI146" s="300"/>
      <c r="AJ146" s="300"/>
      <c r="AK146" s="300"/>
      <c r="AL146" s="300"/>
      <c r="AM146" s="300"/>
      <c r="AN146" s="300"/>
      <c r="AO146" s="817"/>
      <c r="AP146" s="299"/>
      <c r="AQ146" s="300"/>
      <c r="AR146" s="300"/>
      <c r="AS146" s="300"/>
      <c r="AT146" s="300"/>
      <c r="AU146" s="300"/>
      <c r="AV146" s="300"/>
      <c r="AW146" s="300"/>
      <c r="AX146" s="300"/>
      <c r="AY146" s="817"/>
      <c r="AZ146" s="299"/>
      <c r="BA146" s="300"/>
      <c r="BB146" s="300"/>
      <c r="BC146" s="300"/>
      <c r="BD146" s="300"/>
      <c r="BE146" s="300"/>
      <c r="BF146" s="300"/>
      <c r="BG146" s="300"/>
      <c r="BH146" s="300"/>
      <c r="BI146" s="817"/>
      <c r="BJ146" s="299"/>
      <c r="BK146" s="300"/>
      <c r="BL146" s="300"/>
      <c r="BM146" s="300"/>
      <c r="BN146" s="300"/>
      <c r="BO146" s="300"/>
      <c r="BP146" s="300"/>
      <c r="BQ146" s="300"/>
      <c r="BR146" s="300"/>
      <c r="BS146" s="817"/>
      <c r="BT146" s="299"/>
      <c r="BU146" s="300"/>
      <c r="BV146" s="300"/>
      <c r="BW146" s="300"/>
      <c r="BX146" s="300"/>
      <c r="BY146" s="300"/>
      <c r="BZ146" s="300"/>
      <c r="CA146" s="300"/>
      <c r="CB146" s="300"/>
      <c r="CC146" s="817"/>
      <c r="CD146" s="299"/>
      <c r="CE146" s="300"/>
      <c r="CF146" s="300"/>
      <c r="CG146" s="300"/>
      <c r="CH146" s="300"/>
      <c r="CI146" s="300"/>
      <c r="CJ146" s="300"/>
      <c r="CK146" s="300"/>
      <c r="CL146" s="300"/>
      <c r="CM146" s="817"/>
      <c r="CN146" s="299"/>
      <c r="CO146" s="300"/>
      <c r="CP146" s="300"/>
      <c r="CQ146" s="300"/>
      <c r="CR146" s="300"/>
      <c r="CS146" s="300"/>
      <c r="CT146" s="300"/>
      <c r="CU146" s="300"/>
      <c r="CV146" s="300"/>
      <c r="CW146" s="817"/>
      <c r="CX146" s="299"/>
      <c r="CY146" s="300"/>
      <c r="CZ146" s="300"/>
      <c r="DA146" s="300"/>
      <c r="DB146" s="300"/>
      <c r="DC146" s="300"/>
      <c r="DD146" s="300"/>
      <c r="DE146" s="300"/>
      <c r="DF146" s="300"/>
      <c r="DG146" s="817"/>
      <c r="DH146" s="299"/>
      <c r="DI146" s="300"/>
      <c r="DJ146" s="300"/>
      <c r="DK146" s="300"/>
      <c r="DL146" s="300"/>
      <c r="DM146" s="300"/>
      <c r="DN146" s="300"/>
      <c r="DO146" s="300"/>
      <c r="DP146" s="300"/>
      <c r="DQ146" s="817"/>
      <c r="DR146" s="299"/>
      <c r="DS146" s="300"/>
      <c r="DT146" s="300"/>
      <c r="DU146" s="300"/>
      <c r="DV146" s="300"/>
      <c r="DW146" s="300"/>
      <c r="DX146" s="300"/>
      <c r="DY146" s="300"/>
      <c r="DZ146" s="300"/>
      <c r="EA146" s="817"/>
      <c r="EB146" s="299"/>
      <c r="EC146" s="300"/>
      <c r="ED146" s="300"/>
      <c r="EE146" s="300"/>
      <c r="EF146" s="300"/>
      <c r="EG146" s="300"/>
      <c r="EH146" s="300"/>
      <c r="EI146" s="300"/>
      <c r="EJ146" s="300"/>
      <c r="EK146" s="817"/>
    </row>
    <row r="147" spans="1:141" ht="37.35" customHeight="1">
      <c r="A147" s="359">
        <f>Summary!A147</f>
        <v>0</v>
      </c>
      <c r="B147" s="378">
        <f>Summary!B147</f>
        <v>0</v>
      </c>
      <c r="C147" s="379" t="str">
        <f>Summary!C147</f>
        <v>4.6.12.1</v>
      </c>
      <c r="D147" s="380">
        <f>Summary!D147</f>
        <v>0</v>
      </c>
      <c r="E147" s="381">
        <f>Summary!E147</f>
        <v>0</v>
      </c>
      <c r="F147" s="382" t="str">
        <f>Summary!F147</f>
        <v>Inspection and Test network in accordance with BS7671</v>
      </c>
      <c r="G147" s="375">
        <f>Summary!G147</f>
        <v>0</v>
      </c>
      <c r="H147" s="540">
        <f t="shared" si="54"/>
        <v>0</v>
      </c>
      <c r="I147" s="541">
        <f t="shared" si="55"/>
        <v>0</v>
      </c>
      <c r="J147" s="541">
        <f t="shared" si="56"/>
        <v>0</v>
      </c>
      <c r="K147" s="541">
        <f t="shared" si="57"/>
        <v>0</v>
      </c>
      <c r="L147" s="541">
        <f t="shared" si="58"/>
        <v>0</v>
      </c>
      <c r="M147" s="541">
        <f t="shared" si="59"/>
        <v>0</v>
      </c>
      <c r="N147" s="541">
        <f t="shared" si="60"/>
        <v>0</v>
      </c>
      <c r="O147" s="541">
        <f t="shared" si="61"/>
        <v>0</v>
      </c>
      <c r="P147" s="541">
        <f t="shared" si="62"/>
        <v>0</v>
      </c>
      <c r="Q147" s="541">
        <f t="shared" si="63"/>
        <v>0</v>
      </c>
      <c r="R147" s="541">
        <f t="shared" si="64"/>
        <v>0</v>
      </c>
      <c r="S147" s="541">
        <f t="shared" si="65"/>
        <v>0</v>
      </c>
      <c r="T147" s="542">
        <f t="shared" si="66"/>
        <v>0</v>
      </c>
      <c r="U147" s="531"/>
      <c r="V147" s="543"/>
      <c r="W147" s="544"/>
      <c r="X147" s="544"/>
      <c r="Y147" s="544"/>
      <c r="Z147" s="544"/>
      <c r="AA147" s="544"/>
      <c r="AB147" s="544"/>
      <c r="AC147" s="544"/>
      <c r="AD147" s="544"/>
      <c r="AE147" s="657"/>
      <c r="AF147" s="543"/>
      <c r="AG147" s="544"/>
      <c r="AH147" s="544"/>
      <c r="AI147" s="544"/>
      <c r="AJ147" s="544"/>
      <c r="AK147" s="544"/>
      <c r="AL147" s="544"/>
      <c r="AM147" s="544"/>
      <c r="AN147" s="544"/>
      <c r="AO147" s="657"/>
      <c r="AP147" s="543"/>
      <c r="AQ147" s="544"/>
      <c r="AR147" s="544"/>
      <c r="AS147" s="544"/>
      <c r="AT147" s="544"/>
      <c r="AU147" s="544"/>
      <c r="AV147" s="544"/>
      <c r="AW147" s="544"/>
      <c r="AX147" s="544"/>
      <c r="AY147" s="657"/>
      <c r="AZ147" s="543"/>
      <c r="BA147" s="544"/>
      <c r="BB147" s="544"/>
      <c r="BC147" s="544"/>
      <c r="BD147" s="544"/>
      <c r="BE147" s="544"/>
      <c r="BF147" s="544"/>
      <c r="BG147" s="544"/>
      <c r="BH147" s="544"/>
      <c r="BI147" s="657"/>
      <c r="BJ147" s="543"/>
      <c r="BK147" s="544"/>
      <c r="BL147" s="544"/>
      <c r="BM147" s="544"/>
      <c r="BN147" s="544"/>
      <c r="BO147" s="544"/>
      <c r="BP147" s="544"/>
      <c r="BQ147" s="544"/>
      <c r="BR147" s="544"/>
      <c r="BS147" s="657"/>
      <c r="BT147" s="543"/>
      <c r="BU147" s="544"/>
      <c r="BV147" s="544"/>
      <c r="BW147" s="544"/>
      <c r="BX147" s="544"/>
      <c r="BY147" s="544"/>
      <c r="BZ147" s="544"/>
      <c r="CA147" s="544"/>
      <c r="CB147" s="544"/>
      <c r="CC147" s="657"/>
      <c r="CD147" s="543"/>
      <c r="CE147" s="544"/>
      <c r="CF147" s="544"/>
      <c r="CG147" s="544"/>
      <c r="CH147" s="544"/>
      <c r="CI147" s="544"/>
      <c r="CJ147" s="544"/>
      <c r="CK147" s="544"/>
      <c r="CL147" s="544"/>
      <c r="CM147" s="657"/>
      <c r="CN147" s="543"/>
      <c r="CO147" s="544"/>
      <c r="CP147" s="544"/>
      <c r="CQ147" s="544"/>
      <c r="CR147" s="544"/>
      <c r="CS147" s="544"/>
      <c r="CT147" s="544"/>
      <c r="CU147" s="544"/>
      <c r="CV147" s="544"/>
      <c r="CW147" s="657"/>
      <c r="CX147" s="543"/>
      <c r="CY147" s="544"/>
      <c r="CZ147" s="544"/>
      <c r="DA147" s="544"/>
      <c r="DB147" s="544"/>
      <c r="DC147" s="544"/>
      <c r="DD147" s="544"/>
      <c r="DE147" s="544"/>
      <c r="DF147" s="544"/>
      <c r="DG147" s="657"/>
      <c r="DH147" s="543"/>
      <c r="DI147" s="544"/>
      <c r="DJ147" s="544"/>
      <c r="DK147" s="544"/>
      <c r="DL147" s="544"/>
      <c r="DM147" s="544"/>
      <c r="DN147" s="544"/>
      <c r="DO147" s="544"/>
      <c r="DP147" s="544"/>
      <c r="DQ147" s="657"/>
      <c r="DR147" s="543"/>
      <c r="DS147" s="544"/>
      <c r="DT147" s="544"/>
      <c r="DU147" s="544"/>
      <c r="DV147" s="544"/>
      <c r="DW147" s="544"/>
      <c r="DX147" s="544"/>
      <c r="DY147" s="544"/>
      <c r="DZ147" s="544"/>
      <c r="EA147" s="657"/>
      <c r="EB147" s="543"/>
      <c r="EC147" s="544"/>
      <c r="ED147" s="544"/>
      <c r="EE147" s="544"/>
      <c r="EF147" s="544"/>
      <c r="EG147" s="544"/>
      <c r="EH147" s="544"/>
      <c r="EI147" s="544"/>
      <c r="EJ147" s="544"/>
      <c r="EK147" s="657"/>
    </row>
    <row r="148" spans="1:141" s="139" customFormat="1" ht="37.35" customHeight="1">
      <c r="A148" s="359">
        <f>Summary!A148</f>
        <v>0</v>
      </c>
      <c r="B148" s="378">
        <f>Summary!B148</f>
        <v>0</v>
      </c>
      <c r="C148" s="379" t="str">
        <f>Summary!C148</f>
        <v>4.6.12.2</v>
      </c>
      <c r="D148" s="380">
        <f>Summary!D148</f>
        <v>0</v>
      </c>
      <c r="E148" s="381">
        <f>Summary!E148</f>
        <v>0</v>
      </c>
      <c r="F148" s="382" t="str">
        <f>Summary!F148</f>
        <v>RCD operation and visual inspection of cable terminations</v>
      </c>
      <c r="G148" s="375">
        <f>Summary!G148</f>
        <v>0</v>
      </c>
      <c r="H148" s="540">
        <f t="shared" si="54"/>
        <v>0</v>
      </c>
      <c r="I148" s="541">
        <f t="shared" si="55"/>
        <v>0</v>
      </c>
      <c r="J148" s="541">
        <f t="shared" si="56"/>
        <v>0</v>
      </c>
      <c r="K148" s="541">
        <f t="shared" si="57"/>
        <v>0</v>
      </c>
      <c r="L148" s="541">
        <f t="shared" si="58"/>
        <v>0</v>
      </c>
      <c r="M148" s="541">
        <f t="shared" si="59"/>
        <v>0</v>
      </c>
      <c r="N148" s="541">
        <f t="shared" si="60"/>
        <v>0</v>
      </c>
      <c r="O148" s="541">
        <f t="shared" si="61"/>
        <v>0</v>
      </c>
      <c r="P148" s="541">
        <f t="shared" si="62"/>
        <v>0</v>
      </c>
      <c r="Q148" s="541">
        <f t="shared" si="63"/>
        <v>0</v>
      </c>
      <c r="R148" s="541">
        <f t="shared" si="64"/>
        <v>0</v>
      </c>
      <c r="S148" s="541">
        <f t="shared" si="65"/>
        <v>0</v>
      </c>
      <c r="T148" s="542">
        <f t="shared" si="66"/>
        <v>0</v>
      </c>
      <c r="U148" s="531"/>
      <c r="V148" s="543"/>
      <c r="W148" s="544"/>
      <c r="X148" s="544"/>
      <c r="Y148" s="544"/>
      <c r="Z148" s="544"/>
      <c r="AA148" s="544"/>
      <c r="AB148" s="544"/>
      <c r="AC148" s="544"/>
      <c r="AD148" s="544"/>
      <c r="AE148" s="657"/>
      <c r="AF148" s="543"/>
      <c r="AG148" s="544"/>
      <c r="AH148" s="544"/>
      <c r="AI148" s="544"/>
      <c r="AJ148" s="544"/>
      <c r="AK148" s="544"/>
      <c r="AL148" s="544"/>
      <c r="AM148" s="544"/>
      <c r="AN148" s="544"/>
      <c r="AO148" s="657"/>
      <c r="AP148" s="543"/>
      <c r="AQ148" s="544"/>
      <c r="AR148" s="544"/>
      <c r="AS148" s="544"/>
      <c r="AT148" s="544"/>
      <c r="AU148" s="544"/>
      <c r="AV148" s="544"/>
      <c r="AW148" s="544"/>
      <c r="AX148" s="544"/>
      <c r="AY148" s="657"/>
      <c r="AZ148" s="543"/>
      <c r="BA148" s="544"/>
      <c r="BB148" s="544"/>
      <c r="BC148" s="544"/>
      <c r="BD148" s="544"/>
      <c r="BE148" s="544"/>
      <c r="BF148" s="544"/>
      <c r="BG148" s="544"/>
      <c r="BH148" s="544"/>
      <c r="BI148" s="657"/>
      <c r="BJ148" s="543"/>
      <c r="BK148" s="544"/>
      <c r="BL148" s="544"/>
      <c r="BM148" s="544"/>
      <c r="BN148" s="544"/>
      <c r="BO148" s="544"/>
      <c r="BP148" s="544"/>
      <c r="BQ148" s="544"/>
      <c r="BR148" s="544"/>
      <c r="BS148" s="657"/>
      <c r="BT148" s="543"/>
      <c r="BU148" s="544"/>
      <c r="BV148" s="544"/>
      <c r="BW148" s="544"/>
      <c r="BX148" s="544"/>
      <c r="BY148" s="544"/>
      <c r="BZ148" s="544"/>
      <c r="CA148" s="544"/>
      <c r="CB148" s="544"/>
      <c r="CC148" s="657"/>
      <c r="CD148" s="543"/>
      <c r="CE148" s="544"/>
      <c r="CF148" s="544"/>
      <c r="CG148" s="544"/>
      <c r="CH148" s="544"/>
      <c r="CI148" s="544"/>
      <c r="CJ148" s="544"/>
      <c r="CK148" s="544"/>
      <c r="CL148" s="544"/>
      <c r="CM148" s="657"/>
      <c r="CN148" s="543"/>
      <c r="CO148" s="544"/>
      <c r="CP148" s="544"/>
      <c r="CQ148" s="544"/>
      <c r="CR148" s="544"/>
      <c r="CS148" s="544"/>
      <c r="CT148" s="544"/>
      <c r="CU148" s="544"/>
      <c r="CV148" s="544"/>
      <c r="CW148" s="657"/>
      <c r="CX148" s="543"/>
      <c r="CY148" s="544"/>
      <c r="CZ148" s="544"/>
      <c r="DA148" s="544"/>
      <c r="DB148" s="544"/>
      <c r="DC148" s="544"/>
      <c r="DD148" s="544"/>
      <c r="DE148" s="544"/>
      <c r="DF148" s="544"/>
      <c r="DG148" s="657"/>
      <c r="DH148" s="543"/>
      <c r="DI148" s="544"/>
      <c r="DJ148" s="544"/>
      <c r="DK148" s="544"/>
      <c r="DL148" s="544"/>
      <c r="DM148" s="544"/>
      <c r="DN148" s="544"/>
      <c r="DO148" s="544"/>
      <c r="DP148" s="544"/>
      <c r="DQ148" s="657"/>
      <c r="DR148" s="543"/>
      <c r="DS148" s="544"/>
      <c r="DT148" s="544"/>
      <c r="DU148" s="544"/>
      <c r="DV148" s="544"/>
      <c r="DW148" s="544"/>
      <c r="DX148" s="544"/>
      <c r="DY148" s="544"/>
      <c r="DZ148" s="544"/>
      <c r="EA148" s="657"/>
      <c r="EB148" s="543"/>
      <c r="EC148" s="544"/>
      <c r="ED148" s="544"/>
      <c r="EE148" s="544"/>
      <c r="EF148" s="544"/>
      <c r="EG148" s="544"/>
      <c r="EH148" s="544"/>
      <c r="EI148" s="544"/>
      <c r="EJ148" s="544"/>
      <c r="EK148" s="657"/>
    </row>
    <row r="149" spans="1:141" s="825" customFormat="1" ht="36">
      <c r="A149" s="359">
        <f>Summary!A149</f>
        <v>0</v>
      </c>
      <c r="B149" s="378">
        <f>Summary!B149</f>
        <v>0</v>
      </c>
      <c r="C149" s="379" t="str">
        <f>Summary!C149</f>
        <v>4.6.13</v>
      </c>
      <c r="D149" s="380" t="str">
        <f>Summary!D149</f>
        <v>1500 - Roadside technology</v>
      </c>
      <c r="E149" s="381" t="str">
        <f>Summary!E149</f>
        <v>CCTV PTZ cameras</v>
      </c>
      <c r="F149" s="382">
        <f>Summary!F149</f>
        <v>0</v>
      </c>
      <c r="G149" s="375">
        <f>Summary!G149</f>
        <v>0</v>
      </c>
      <c r="H149" s="700"/>
      <c r="I149" s="701"/>
      <c r="J149" s="701"/>
      <c r="K149" s="701"/>
      <c r="L149" s="701"/>
      <c r="M149" s="701"/>
      <c r="N149" s="701"/>
      <c r="O149" s="701"/>
      <c r="P149" s="701"/>
      <c r="Q149" s="701"/>
      <c r="R149" s="701"/>
      <c r="S149" s="701"/>
      <c r="T149" s="702"/>
      <c r="U149" s="823"/>
      <c r="V149" s="700"/>
      <c r="W149" s="701"/>
      <c r="X149" s="701"/>
      <c r="Y149" s="701"/>
      <c r="Z149" s="701"/>
      <c r="AA149" s="701"/>
      <c r="AB149" s="701"/>
      <c r="AC149" s="701"/>
      <c r="AD149" s="701"/>
      <c r="AE149" s="824"/>
      <c r="AF149" s="700"/>
      <c r="AG149" s="701"/>
      <c r="AH149" s="701"/>
      <c r="AI149" s="701"/>
      <c r="AJ149" s="701"/>
      <c r="AK149" s="701"/>
      <c r="AL149" s="701"/>
      <c r="AM149" s="701"/>
      <c r="AN149" s="701"/>
      <c r="AO149" s="824"/>
      <c r="AP149" s="700"/>
      <c r="AQ149" s="701"/>
      <c r="AR149" s="701"/>
      <c r="AS149" s="701"/>
      <c r="AT149" s="701"/>
      <c r="AU149" s="701"/>
      <c r="AV149" s="701"/>
      <c r="AW149" s="701"/>
      <c r="AX149" s="701"/>
      <c r="AY149" s="824"/>
      <c r="AZ149" s="700"/>
      <c r="BA149" s="701"/>
      <c r="BB149" s="701"/>
      <c r="BC149" s="701"/>
      <c r="BD149" s="701"/>
      <c r="BE149" s="701"/>
      <c r="BF149" s="701"/>
      <c r="BG149" s="701"/>
      <c r="BH149" s="701"/>
      <c r="BI149" s="824"/>
      <c r="BJ149" s="700"/>
      <c r="BK149" s="701"/>
      <c r="BL149" s="701"/>
      <c r="BM149" s="701"/>
      <c r="BN149" s="701"/>
      <c r="BO149" s="701"/>
      <c r="BP149" s="701"/>
      <c r="BQ149" s="701"/>
      <c r="BR149" s="701"/>
      <c r="BS149" s="824"/>
      <c r="BT149" s="700"/>
      <c r="BU149" s="701"/>
      <c r="BV149" s="701"/>
      <c r="BW149" s="701"/>
      <c r="BX149" s="701"/>
      <c r="BY149" s="701"/>
      <c r="BZ149" s="701"/>
      <c r="CA149" s="701"/>
      <c r="CB149" s="701"/>
      <c r="CC149" s="824"/>
      <c r="CD149" s="700"/>
      <c r="CE149" s="701"/>
      <c r="CF149" s="701"/>
      <c r="CG149" s="701"/>
      <c r="CH149" s="701"/>
      <c r="CI149" s="701"/>
      <c r="CJ149" s="701"/>
      <c r="CK149" s="701"/>
      <c r="CL149" s="701"/>
      <c r="CM149" s="824"/>
      <c r="CN149" s="700"/>
      <c r="CO149" s="701"/>
      <c r="CP149" s="701"/>
      <c r="CQ149" s="701"/>
      <c r="CR149" s="701"/>
      <c r="CS149" s="701"/>
      <c r="CT149" s="701"/>
      <c r="CU149" s="701"/>
      <c r="CV149" s="701"/>
      <c r="CW149" s="824"/>
      <c r="CX149" s="700"/>
      <c r="CY149" s="701"/>
      <c r="CZ149" s="701"/>
      <c r="DA149" s="701"/>
      <c r="DB149" s="701"/>
      <c r="DC149" s="701"/>
      <c r="DD149" s="701"/>
      <c r="DE149" s="701"/>
      <c r="DF149" s="701"/>
      <c r="DG149" s="824"/>
      <c r="DH149" s="700"/>
      <c r="DI149" s="701"/>
      <c r="DJ149" s="701"/>
      <c r="DK149" s="701"/>
      <c r="DL149" s="701"/>
      <c r="DM149" s="701"/>
      <c r="DN149" s="701"/>
      <c r="DO149" s="701"/>
      <c r="DP149" s="701"/>
      <c r="DQ149" s="824"/>
      <c r="DR149" s="700"/>
      <c r="DS149" s="701"/>
      <c r="DT149" s="701"/>
      <c r="DU149" s="701"/>
      <c r="DV149" s="701"/>
      <c r="DW149" s="701"/>
      <c r="DX149" s="701"/>
      <c r="DY149" s="701"/>
      <c r="DZ149" s="701"/>
      <c r="EA149" s="824"/>
      <c r="EB149" s="700"/>
      <c r="EC149" s="701"/>
      <c r="ED149" s="701"/>
      <c r="EE149" s="701"/>
      <c r="EF149" s="701"/>
      <c r="EG149" s="701"/>
      <c r="EH149" s="701"/>
      <c r="EI149" s="701"/>
      <c r="EJ149" s="701"/>
      <c r="EK149" s="824"/>
    </row>
    <row r="150" spans="1:141" s="139" customFormat="1" ht="20.25">
      <c r="A150" s="359">
        <f>Summary!A150</f>
        <v>0</v>
      </c>
      <c r="B150" s="378">
        <f>Summary!B150</f>
        <v>0</v>
      </c>
      <c r="C150" s="379" t="str">
        <f>Summary!C150</f>
        <v>4.6.13.1</v>
      </c>
      <c r="D150" s="380">
        <f>Summary!D150</f>
        <v>0</v>
      </c>
      <c r="E150" s="381">
        <f>Summary!E150</f>
        <v>0</v>
      </c>
      <c r="F150" s="382" t="str">
        <f>Summary!F150</f>
        <v>Clean camera lens</v>
      </c>
      <c r="G150" s="375">
        <f>Summary!G150</f>
        <v>0</v>
      </c>
      <c r="H150" s="540">
        <f t="shared" ref="H150:H152" si="67">SUM(V150:AD150)</f>
        <v>0</v>
      </c>
      <c r="I150" s="541">
        <f t="shared" ref="I150:I152" si="68">SUM(AF150:AN150)</f>
        <v>0</v>
      </c>
      <c r="J150" s="541">
        <f t="shared" ref="J150:J152" si="69">SUM(AP150:AX150)</f>
        <v>0</v>
      </c>
      <c r="K150" s="541">
        <f t="shared" ref="K150:K152" si="70">SUM(AZ150:BH150)</f>
        <v>0</v>
      </c>
      <c r="L150" s="541">
        <f t="shared" ref="L150:L152" si="71">SUM(BJ150:BR150)</f>
        <v>0</v>
      </c>
      <c r="M150" s="541">
        <f t="shared" ref="M150:M152" si="72">SUM(BT150:CB150)</f>
        <v>0</v>
      </c>
      <c r="N150" s="541">
        <f t="shared" ref="N150:N152" si="73">SUM(CD150:CL150)</f>
        <v>0</v>
      </c>
      <c r="O150" s="541">
        <f t="shared" ref="O150:O152" si="74">SUM(CN150:CV150)</f>
        <v>0</v>
      </c>
      <c r="P150" s="541">
        <f t="shared" ref="P150:P152" si="75">SUM(CX150:DF150)</f>
        <v>0</v>
      </c>
      <c r="Q150" s="541">
        <f t="shared" ref="Q150:Q152" si="76">SUM(DH150:DP150)</f>
        <v>0</v>
      </c>
      <c r="R150" s="541">
        <f t="shared" ref="R150:R152" si="77">SUM(DR150:DZ150)</f>
        <v>0</v>
      </c>
      <c r="S150" s="541">
        <f t="shared" ref="S150:S152" si="78">SUM(EB150:EJ150)</f>
        <v>0</v>
      </c>
      <c r="T150" s="542">
        <f t="shared" ref="T150:T152" si="79">SUM(H150:S150)</f>
        <v>0</v>
      </c>
      <c r="U150" s="531"/>
      <c r="V150" s="543"/>
      <c r="W150" s="544"/>
      <c r="X150" s="544"/>
      <c r="Y150" s="544"/>
      <c r="Z150" s="544"/>
      <c r="AA150" s="544"/>
      <c r="AB150" s="544"/>
      <c r="AC150" s="544"/>
      <c r="AD150" s="544"/>
      <c r="AE150" s="657"/>
      <c r="AF150" s="543"/>
      <c r="AG150" s="544"/>
      <c r="AH150" s="544"/>
      <c r="AI150" s="544"/>
      <c r="AJ150" s="544"/>
      <c r="AK150" s="544"/>
      <c r="AL150" s="544"/>
      <c r="AM150" s="544"/>
      <c r="AN150" s="544"/>
      <c r="AO150" s="657"/>
      <c r="AP150" s="543"/>
      <c r="AQ150" s="544"/>
      <c r="AR150" s="544"/>
      <c r="AS150" s="544"/>
      <c r="AT150" s="544"/>
      <c r="AU150" s="544"/>
      <c r="AV150" s="544"/>
      <c r="AW150" s="544"/>
      <c r="AX150" s="544"/>
      <c r="AY150" s="657"/>
      <c r="AZ150" s="543"/>
      <c r="BA150" s="544"/>
      <c r="BB150" s="544"/>
      <c r="BC150" s="544"/>
      <c r="BD150" s="544"/>
      <c r="BE150" s="544"/>
      <c r="BF150" s="544"/>
      <c r="BG150" s="544"/>
      <c r="BH150" s="544"/>
      <c r="BI150" s="657"/>
      <c r="BJ150" s="543"/>
      <c r="BK150" s="544"/>
      <c r="BL150" s="544"/>
      <c r="BM150" s="544"/>
      <c r="BN150" s="544"/>
      <c r="BO150" s="544"/>
      <c r="BP150" s="544"/>
      <c r="BQ150" s="544"/>
      <c r="BR150" s="544"/>
      <c r="BS150" s="657"/>
      <c r="BT150" s="543"/>
      <c r="BU150" s="544"/>
      <c r="BV150" s="544"/>
      <c r="BW150" s="544"/>
      <c r="BX150" s="544"/>
      <c r="BY150" s="544"/>
      <c r="BZ150" s="544"/>
      <c r="CA150" s="544"/>
      <c r="CB150" s="544"/>
      <c r="CC150" s="657"/>
      <c r="CD150" s="543"/>
      <c r="CE150" s="544"/>
      <c r="CF150" s="544"/>
      <c r="CG150" s="544"/>
      <c r="CH150" s="544"/>
      <c r="CI150" s="544"/>
      <c r="CJ150" s="544"/>
      <c r="CK150" s="544"/>
      <c r="CL150" s="544"/>
      <c r="CM150" s="657"/>
      <c r="CN150" s="543"/>
      <c r="CO150" s="544"/>
      <c r="CP150" s="544"/>
      <c r="CQ150" s="544"/>
      <c r="CR150" s="544"/>
      <c r="CS150" s="544"/>
      <c r="CT150" s="544"/>
      <c r="CU150" s="544"/>
      <c r="CV150" s="544"/>
      <c r="CW150" s="657"/>
      <c r="CX150" s="543"/>
      <c r="CY150" s="544"/>
      <c r="CZ150" s="544"/>
      <c r="DA150" s="544"/>
      <c r="DB150" s="544"/>
      <c r="DC150" s="544"/>
      <c r="DD150" s="544"/>
      <c r="DE150" s="544"/>
      <c r="DF150" s="544"/>
      <c r="DG150" s="657"/>
      <c r="DH150" s="543"/>
      <c r="DI150" s="544"/>
      <c r="DJ150" s="544"/>
      <c r="DK150" s="544"/>
      <c r="DL150" s="544"/>
      <c r="DM150" s="544"/>
      <c r="DN150" s="544"/>
      <c r="DO150" s="544"/>
      <c r="DP150" s="544"/>
      <c r="DQ150" s="657"/>
      <c r="DR150" s="543"/>
      <c r="DS150" s="544"/>
      <c r="DT150" s="544"/>
      <c r="DU150" s="544"/>
      <c r="DV150" s="544"/>
      <c r="DW150" s="544"/>
      <c r="DX150" s="544"/>
      <c r="DY150" s="544"/>
      <c r="DZ150" s="544"/>
      <c r="EA150" s="657"/>
      <c r="EB150" s="543"/>
      <c r="EC150" s="544"/>
      <c r="ED150" s="544"/>
      <c r="EE150" s="544"/>
      <c r="EF150" s="544"/>
      <c r="EG150" s="544"/>
      <c r="EH150" s="544"/>
      <c r="EI150" s="544"/>
      <c r="EJ150" s="544"/>
      <c r="EK150" s="657"/>
    </row>
    <row r="151" spans="1:141" s="139" customFormat="1" ht="20.25">
      <c r="A151" s="359">
        <f>Summary!A151</f>
        <v>0</v>
      </c>
      <c r="B151" s="378">
        <f>Summary!B151</f>
        <v>0</v>
      </c>
      <c r="C151" s="379" t="str">
        <f>Summary!C151</f>
        <v>4.6.13.2</v>
      </c>
      <c r="D151" s="380">
        <f>Summary!D151</f>
        <v>0</v>
      </c>
      <c r="E151" s="381">
        <f>Summary!E151</f>
        <v>0</v>
      </c>
      <c r="F151" s="382" t="str">
        <f>Summary!F151</f>
        <v>Check camera functionality</v>
      </c>
      <c r="G151" s="375">
        <f>Summary!G151</f>
        <v>0</v>
      </c>
      <c r="H151" s="540">
        <f t="shared" si="67"/>
        <v>0</v>
      </c>
      <c r="I151" s="541">
        <f t="shared" si="68"/>
        <v>0</v>
      </c>
      <c r="J151" s="541">
        <f t="shared" si="69"/>
        <v>0</v>
      </c>
      <c r="K151" s="541">
        <f t="shared" si="70"/>
        <v>0</v>
      </c>
      <c r="L151" s="541">
        <f t="shared" si="71"/>
        <v>0</v>
      </c>
      <c r="M151" s="541">
        <f t="shared" si="72"/>
        <v>0</v>
      </c>
      <c r="N151" s="541">
        <f t="shared" si="73"/>
        <v>0</v>
      </c>
      <c r="O151" s="541">
        <f t="shared" si="74"/>
        <v>0</v>
      </c>
      <c r="P151" s="541">
        <f t="shared" si="75"/>
        <v>0</v>
      </c>
      <c r="Q151" s="541">
        <f t="shared" si="76"/>
        <v>0</v>
      </c>
      <c r="R151" s="541">
        <f t="shared" si="77"/>
        <v>0</v>
      </c>
      <c r="S151" s="541">
        <f t="shared" si="78"/>
        <v>0</v>
      </c>
      <c r="T151" s="542">
        <f t="shared" si="79"/>
        <v>0</v>
      </c>
      <c r="U151" s="531"/>
      <c r="V151" s="543"/>
      <c r="W151" s="544"/>
      <c r="X151" s="544"/>
      <c r="Y151" s="544"/>
      <c r="Z151" s="544"/>
      <c r="AA151" s="544"/>
      <c r="AB151" s="544"/>
      <c r="AC151" s="544"/>
      <c r="AD151" s="544"/>
      <c r="AE151" s="657"/>
      <c r="AF151" s="543"/>
      <c r="AG151" s="544"/>
      <c r="AH151" s="544"/>
      <c r="AI151" s="544"/>
      <c r="AJ151" s="544"/>
      <c r="AK151" s="544"/>
      <c r="AL151" s="544"/>
      <c r="AM151" s="544"/>
      <c r="AN151" s="544"/>
      <c r="AO151" s="657"/>
      <c r="AP151" s="543"/>
      <c r="AQ151" s="544"/>
      <c r="AR151" s="544"/>
      <c r="AS151" s="544"/>
      <c r="AT151" s="544"/>
      <c r="AU151" s="544"/>
      <c r="AV151" s="544"/>
      <c r="AW151" s="544"/>
      <c r="AX151" s="544"/>
      <c r="AY151" s="657"/>
      <c r="AZ151" s="543"/>
      <c r="BA151" s="544"/>
      <c r="BB151" s="544"/>
      <c r="BC151" s="544"/>
      <c r="BD151" s="544"/>
      <c r="BE151" s="544"/>
      <c r="BF151" s="544"/>
      <c r="BG151" s="544"/>
      <c r="BH151" s="544"/>
      <c r="BI151" s="657"/>
      <c r="BJ151" s="543"/>
      <c r="BK151" s="544"/>
      <c r="BL151" s="544"/>
      <c r="BM151" s="544"/>
      <c r="BN151" s="544"/>
      <c r="BO151" s="544"/>
      <c r="BP151" s="544"/>
      <c r="BQ151" s="544"/>
      <c r="BR151" s="544"/>
      <c r="BS151" s="657"/>
      <c r="BT151" s="543"/>
      <c r="BU151" s="544"/>
      <c r="BV151" s="544"/>
      <c r="BW151" s="544"/>
      <c r="BX151" s="544"/>
      <c r="BY151" s="544"/>
      <c r="BZ151" s="544"/>
      <c r="CA151" s="544"/>
      <c r="CB151" s="544"/>
      <c r="CC151" s="657"/>
      <c r="CD151" s="543"/>
      <c r="CE151" s="544"/>
      <c r="CF151" s="544"/>
      <c r="CG151" s="544"/>
      <c r="CH151" s="544"/>
      <c r="CI151" s="544"/>
      <c r="CJ151" s="544"/>
      <c r="CK151" s="544"/>
      <c r="CL151" s="544"/>
      <c r="CM151" s="657"/>
      <c r="CN151" s="543"/>
      <c r="CO151" s="544"/>
      <c r="CP151" s="544"/>
      <c r="CQ151" s="544"/>
      <c r="CR151" s="544"/>
      <c r="CS151" s="544"/>
      <c r="CT151" s="544"/>
      <c r="CU151" s="544"/>
      <c r="CV151" s="544"/>
      <c r="CW151" s="657"/>
      <c r="CX151" s="543"/>
      <c r="CY151" s="544"/>
      <c r="CZ151" s="544"/>
      <c r="DA151" s="544"/>
      <c r="DB151" s="544"/>
      <c r="DC151" s="544"/>
      <c r="DD151" s="544"/>
      <c r="DE151" s="544"/>
      <c r="DF151" s="544"/>
      <c r="DG151" s="657"/>
      <c r="DH151" s="543"/>
      <c r="DI151" s="544"/>
      <c r="DJ151" s="544"/>
      <c r="DK151" s="544"/>
      <c r="DL151" s="544"/>
      <c r="DM151" s="544"/>
      <c r="DN151" s="544"/>
      <c r="DO151" s="544"/>
      <c r="DP151" s="544"/>
      <c r="DQ151" s="657"/>
      <c r="DR151" s="543"/>
      <c r="DS151" s="544"/>
      <c r="DT151" s="544"/>
      <c r="DU151" s="544"/>
      <c r="DV151" s="544"/>
      <c r="DW151" s="544"/>
      <c r="DX151" s="544"/>
      <c r="DY151" s="544"/>
      <c r="DZ151" s="544"/>
      <c r="EA151" s="657"/>
      <c r="EB151" s="543"/>
      <c r="EC151" s="544"/>
      <c r="ED151" s="544"/>
      <c r="EE151" s="544"/>
      <c r="EF151" s="544"/>
      <c r="EG151" s="544"/>
      <c r="EH151" s="544"/>
      <c r="EI151" s="544"/>
      <c r="EJ151" s="544"/>
      <c r="EK151" s="657"/>
    </row>
    <row r="152" spans="1:141" s="139" customFormat="1" ht="20.25">
      <c r="A152" s="359">
        <f>Summary!A152</f>
        <v>0</v>
      </c>
      <c r="B152" s="378">
        <f>Summary!B152</f>
        <v>0</v>
      </c>
      <c r="C152" s="379" t="str">
        <f>Summary!C152</f>
        <v>4.6.13.3</v>
      </c>
      <c r="D152" s="380">
        <f>Summary!D152</f>
        <v>0</v>
      </c>
      <c r="E152" s="381">
        <f>Summary!E152</f>
        <v>0</v>
      </c>
      <c r="F152" s="382" t="str">
        <f>Summary!F152</f>
        <v>Check data and power supply cables</v>
      </c>
      <c r="G152" s="375">
        <f>Summary!G152</f>
        <v>0</v>
      </c>
      <c r="H152" s="540">
        <f t="shared" si="67"/>
        <v>0</v>
      </c>
      <c r="I152" s="541">
        <f t="shared" si="68"/>
        <v>0</v>
      </c>
      <c r="J152" s="541">
        <f t="shared" si="69"/>
        <v>0</v>
      </c>
      <c r="K152" s="541">
        <f t="shared" si="70"/>
        <v>0</v>
      </c>
      <c r="L152" s="541">
        <f t="shared" si="71"/>
        <v>0</v>
      </c>
      <c r="M152" s="541">
        <f t="shared" si="72"/>
        <v>0</v>
      </c>
      <c r="N152" s="541">
        <f t="shared" si="73"/>
        <v>0</v>
      </c>
      <c r="O152" s="541">
        <f t="shared" si="74"/>
        <v>0</v>
      </c>
      <c r="P152" s="541">
        <f t="shared" si="75"/>
        <v>0</v>
      </c>
      <c r="Q152" s="541">
        <f t="shared" si="76"/>
        <v>0</v>
      </c>
      <c r="R152" s="541">
        <f t="shared" si="77"/>
        <v>0</v>
      </c>
      <c r="S152" s="541">
        <f t="shared" si="78"/>
        <v>0</v>
      </c>
      <c r="T152" s="542">
        <f t="shared" si="79"/>
        <v>0</v>
      </c>
      <c r="U152" s="531"/>
      <c r="V152" s="543"/>
      <c r="W152" s="544"/>
      <c r="X152" s="544"/>
      <c r="Y152" s="544"/>
      <c r="Z152" s="544"/>
      <c r="AA152" s="544"/>
      <c r="AB152" s="544"/>
      <c r="AC152" s="544"/>
      <c r="AD152" s="544"/>
      <c r="AE152" s="657"/>
      <c r="AF152" s="543"/>
      <c r="AG152" s="544"/>
      <c r="AH152" s="544"/>
      <c r="AI152" s="544"/>
      <c r="AJ152" s="544"/>
      <c r="AK152" s="544"/>
      <c r="AL152" s="544"/>
      <c r="AM152" s="544"/>
      <c r="AN152" s="544"/>
      <c r="AO152" s="657"/>
      <c r="AP152" s="543"/>
      <c r="AQ152" s="544"/>
      <c r="AR152" s="544"/>
      <c r="AS152" s="544"/>
      <c r="AT152" s="544"/>
      <c r="AU152" s="544"/>
      <c r="AV152" s="544"/>
      <c r="AW152" s="544"/>
      <c r="AX152" s="544"/>
      <c r="AY152" s="657"/>
      <c r="AZ152" s="543"/>
      <c r="BA152" s="544"/>
      <c r="BB152" s="544"/>
      <c r="BC152" s="544"/>
      <c r="BD152" s="544"/>
      <c r="BE152" s="544"/>
      <c r="BF152" s="544"/>
      <c r="BG152" s="544"/>
      <c r="BH152" s="544"/>
      <c r="BI152" s="657"/>
      <c r="BJ152" s="543"/>
      <c r="BK152" s="544"/>
      <c r="BL152" s="544"/>
      <c r="BM152" s="544"/>
      <c r="BN152" s="544"/>
      <c r="BO152" s="544"/>
      <c r="BP152" s="544"/>
      <c r="BQ152" s="544"/>
      <c r="BR152" s="544"/>
      <c r="BS152" s="657"/>
      <c r="BT152" s="543"/>
      <c r="BU152" s="544"/>
      <c r="BV152" s="544"/>
      <c r="BW152" s="544"/>
      <c r="BX152" s="544"/>
      <c r="BY152" s="544"/>
      <c r="BZ152" s="544"/>
      <c r="CA152" s="544"/>
      <c r="CB152" s="544"/>
      <c r="CC152" s="657"/>
      <c r="CD152" s="543"/>
      <c r="CE152" s="544"/>
      <c r="CF152" s="544"/>
      <c r="CG152" s="544"/>
      <c r="CH152" s="544"/>
      <c r="CI152" s="544"/>
      <c r="CJ152" s="544"/>
      <c r="CK152" s="544"/>
      <c r="CL152" s="544"/>
      <c r="CM152" s="657"/>
      <c r="CN152" s="543"/>
      <c r="CO152" s="544"/>
      <c r="CP152" s="544"/>
      <c r="CQ152" s="544"/>
      <c r="CR152" s="544"/>
      <c r="CS152" s="544"/>
      <c r="CT152" s="544"/>
      <c r="CU152" s="544"/>
      <c r="CV152" s="544"/>
      <c r="CW152" s="657"/>
      <c r="CX152" s="543"/>
      <c r="CY152" s="544"/>
      <c r="CZ152" s="544"/>
      <c r="DA152" s="544"/>
      <c r="DB152" s="544"/>
      <c r="DC152" s="544"/>
      <c r="DD152" s="544"/>
      <c r="DE152" s="544"/>
      <c r="DF152" s="544"/>
      <c r="DG152" s="657"/>
      <c r="DH152" s="543"/>
      <c r="DI152" s="544"/>
      <c r="DJ152" s="544"/>
      <c r="DK152" s="544"/>
      <c r="DL152" s="544"/>
      <c r="DM152" s="544"/>
      <c r="DN152" s="544"/>
      <c r="DO152" s="544"/>
      <c r="DP152" s="544"/>
      <c r="DQ152" s="657"/>
      <c r="DR152" s="543"/>
      <c r="DS152" s="544"/>
      <c r="DT152" s="544"/>
      <c r="DU152" s="544"/>
      <c r="DV152" s="544"/>
      <c r="DW152" s="544"/>
      <c r="DX152" s="544"/>
      <c r="DY152" s="544"/>
      <c r="DZ152" s="544"/>
      <c r="EA152" s="657"/>
      <c r="EB152" s="543"/>
      <c r="EC152" s="544"/>
      <c r="ED152" s="544"/>
      <c r="EE152" s="544"/>
      <c r="EF152" s="544"/>
      <c r="EG152" s="544"/>
      <c r="EH152" s="544"/>
      <c r="EI152" s="544"/>
      <c r="EJ152" s="544"/>
      <c r="EK152" s="657"/>
    </row>
    <row r="153" spans="1:141" s="139" customFormat="1" ht="20.25">
      <c r="A153" s="802" t="str">
        <f>Summary!A153</f>
        <v>18.11.1</v>
      </c>
      <c r="B153" s="815">
        <f>Summary!B153</f>
        <v>4.7</v>
      </c>
      <c r="C153" s="813">
        <f>Summary!C153</f>
        <v>0</v>
      </c>
      <c r="D153" s="816" t="str">
        <f>Summary!D153</f>
        <v>2200 - Tunnels</v>
      </c>
      <c r="E153" s="796">
        <f>Summary!E153</f>
        <v>0</v>
      </c>
      <c r="F153" s="796">
        <f>Summary!F153</f>
        <v>0</v>
      </c>
      <c r="G153" s="787">
        <f>Summary!G153</f>
        <v>0</v>
      </c>
      <c r="H153" s="299"/>
      <c r="I153" s="300"/>
      <c r="J153" s="300"/>
      <c r="K153" s="300"/>
      <c r="L153" s="300"/>
      <c r="M153" s="300"/>
      <c r="N153" s="300"/>
      <c r="O153" s="300"/>
      <c r="P153" s="300"/>
      <c r="Q153" s="300"/>
      <c r="R153" s="300"/>
      <c r="S153" s="300"/>
      <c r="T153" s="797"/>
      <c r="U153" s="531"/>
      <c r="V153" s="299"/>
      <c r="W153" s="300"/>
      <c r="X153" s="300"/>
      <c r="Y153" s="300"/>
      <c r="Z153" s="300"/>
      <c r="AA153" s="300"/>
      <c r="AB153" s="300"/>
      <c r="AC153" s="300"/>
      <c r="AD153" s="300"/>
      <c r="AE153" s="817"/>
      <c r="AF153" s="299"/>
      <c r="AG153" s="300"/>
      <c r="AH153" s="300"/>
      <c r="AI153" s="300"/>
      <c r="AJ153" s="300"/>
      <c r="AK153" s="300"/>
      <c r="AL153" s="300"/>
      <c r="AM153" s="300"/>
      <c r="AN153" s="300"/>
      <c r="AO153" s="817"/>
      <c r="AP153" s="299"/>
      <c r="AQ153" s="300"/>
      <c r="AR153" s="300"/>
      <c r="AS153" s="300"/>
      <c r="AT153" s="300"/>
      <c r="AU153" s="300"/>
      <c r="AV153" s="300"/>
      <c r="AW153" s="300"/>
      <c r="AX153" s="300"/>
      <c r="AY153" s="817"/>
      <c r="AZ153" s="299"/>
      <c r="BA153" s="300"/>
      <c r="BB153" s="300"/>
      <c r="BC153" s="300"/>
      <c r="BD153" s="300"/>
      <c r="BE153" s="300"/>
      <c r="BF153" s="300"/>
      <c r="BG153" s="300"/>
      <c r="BH153" s="300"/>
      <c r="BI153" s="817"/>
      <c r="BJ153" s="299"/>
      <c r="BK153" s="300"/>
      <c r="BL153" s="300"/>
      <c r="BM153" s="300"/>
      <c r="BN153" s="300"/>
      <c r="BO153" s="300"/>
      <c r="BP153" s="300"/>
      <c r="BQ153" s="300"/>
      <c r="BR153" s="300"/>
      <c r="BS153" s="817"/>
      <c r="BT153" s="299"/>
      <c r="BU153" s="300"/>
      <c r="BV153" s="300"/>
      <c r="BW153" s="300"/>
      <c r="BX153" s="300"/>
      <c r="BY153" s="300"/>
      <c r="BZ153" s="300"/>
      <c r="CA153" s="300"/>
      <c r="CB153" s="300"/>
      <c r="CC153" s="817"/>
      <c r="CD153" s="299"/>
      <c r="CE153" s="300"/>
      <c r="CF153" s="300"/>
      <c r="CG153" s="300"/>
      <c r="CH153" s="300"/>
      <c r="CI153" s="300"/>
      <c r="CJ153" s="300"/>
      <c r="CK153" s="300"/>
      <c r="CL153" s="300"/>
      <c r="CM153" s="817"/>
      <c r="CN153" s="299"/>
      <c r="CO153" s="300"/>
      <c r="CP153" s="300"/>
      <c r="CQ153" s="300"/>
      <c r="CR153" s="300"/>
      <c r="CS153" s="300"/>
      <c r="CT153" s="300"/>
      <c r="CU153" s="300"/>
      <c r="CV153" s="300"/>
      <c r="CW153" s="817"/>
      <c r="CX153" s="299"/>
      <c r="CY153" s="300"/>
      <c r="CZ153" s="300"/>
      <c r="DA153" s="300"/>
      <c r="DB153" s="300"/>
      <c r="DC153" s="300"/>
      <c r="DD153" s="300"/>
      <c r="DE153" s="300"/>
      <c r="DF153" s="300"/>
      <c r="DG153" s="817"/>
      <c r="DH153" s="299"/>
      <c r="DI153" s="300"/>
      <c r="DJ153" s="300"/>
      <c r="DK153" s="300"/>
      <c r="DL153" s="300"/>
      <c r="DM153" s="300"/>
      <c r="DN153" s="300"/>
      <c r="DO153" s="300"/>
      <c r="DP153" s="300"/>
      <c r="DQ153" s="817"/>
      <c r="DR153" s="299"/>
      <c r="DS153" s="300"/>
      <c r="DT153" s="300"/>
      <c r="DU153" s="300"/>
      <c r="DV153" s="300"/>
      <c r="DW153" s="300"/>
      <c r="DX153" s="300"/>
      <c r="DY153" s="300"/>
      <c r="DZ153" s="300"/>
      <c r="EA153" s="817"/>
      <c r="EB153" s="299"/>
      <c r="EC153" s="300"/>
      <c r="ED153" s="300"/>
      <c r="EE153" s="300"/>
      <c r="EF153" s="300"/>
      <c r="EG153" s="300"/>
      <c r="EH153" s="300"/>
      <c r="EI153" s="300"/>
      <c r="EJ153" s="300"/>
      <c r="EK153" s="817"/>
    </row>
    <row r="154" spans="1:141" s="139" customFormat="1" ht="36">
      <c r="A154" s="359">
        <f>Summary!A154</f>
        <v>0</v>
      </c>
      <c r="B154" s="378">
        <f>Summary!B154</f>
        <v>0</v>
      </c>
      <c r="C154" s="379" t="str">
        <f>Summary!C154</f>
        <v>4.7.1</v>
      </c>
      <c r="D154" s="380" t="str">
        <f>Summary!D154</f>
        <v>2200 - Tunnels</v>
      </c>
      <c r="E154" s="381" t="str">
        <f>Summary!E154</f>
        <v>Tunnel surfaces</v>
      </c>
      <c r="F154" s="382" t="str">
        <f>Summary!F154</f>
        <v>Remove toxic, corrosive and flammable deposits and maintain light reflectance</v>
      </c>
      <c r="G154" s="375">
        <f>Summary!G154</f>
        <v>0</v>
      </c>
      <c r="H154" s="540">
        <f t="shared" si="54"/>
        <v>0</v>
      </c>
      <c r="I154" s="541">
        <f t="shared" si="55"/>
        <v>0</v>
      </c>
      <c r="J154" s="541">
        <f t="shared" si="56"/>
        <v>0</v>
      </c>
      <c r="K154" s="541">
        <f t="shared" si="57"/>
        <v>0</v>
      </c>
      <c r="L154" s="541">
        <f t="shared" si="58"/>
        <v>0</v>
      </c>
      <c r="M154" s="541">
        <f t="shared" si="59"/>
        <v>0</v>
      </c>
      <c r="N154" s="541">
        <f t="shared" si="60"/>
        <v>0</v>
      </c>
      <c r="O154" s="541">
        <f t="shared" si="61"/>
        <v>0</v>
      </c>
      <c r="P154" s="541">
        <f t="shared" si="62"/>
        <v>0</v>
      </c>
      <c r="Q154" s="541">
        <f t="shared" si="63"/>
        <v>0</v>
      </c>
      <c r="R154" s="541">
        <f t="shared" si="64"/>
        <v>0</v>
      </c>
      <c r="S154" s="541">
        <f t="shared" si="65"/>
        <v>0</v>
      </c>
      <c r="T154" s="542">
        <f t="shared" si="66"/>
        <v>0</v>
      </c>
      <c r="U154" s="531"/>
      <c r="V154" s="887"/>
      <c r="W154" s="888"/>
      <c r="X154" s="888"/>
      <c r="Y154" s="888"/>
      <c r="Z154" s="888"/>
      <c r="AA154" s="888"/>
      <c r="AB154" s="888"/>
      <c r="AC154" s="888"/>
      <c r="AD154" s="888"/>
      <c r="AE154" s="889"/>
      <c r="AF154" s="887"/>
      <c r="AG154" s="888"/>
      <c r="AH154" s="888"/>
      <c r="AI154" s="888"/>
      <c r="AJ154" s="888"/>
      <c r="AK154" s="888"/>
      <c r="AL154" s="888"/>
      <c r="AM154" s="888"/>
      <c r="AN154" s="888"/>
      <c r="AO154" s="889"/>
      <c r="AP154" s="887"/>
      <c r="AQ154" s="888"/>
      <c r="AR154" s="888"/>
      <c r="AS154" s="888"/>
      <c r="AT154" s="888"/>
      <c r="AU154" s="888"/>
      <c r="AV154" s="888"/>
      <c r="AW154" s="888"/>
      <c r="AX154" s="888"/>
      <c r="AY154" s="889"/>
      <c r="AZ154" s="887"/>
      <c r="BA154" s="888"/>
      <c r="BB154" s="888"/>
      <c r="BC154" s="888"/>
      <c r="BD154" s="888"/>
      <c r="BE154" s="888"/>
      <c r="BF154" s="888"/>
      <c r="BG154" s="888"/>
      <c r="BH154" s="888"/>
      <c r="BI154" s="889"/>
      <c r="BJ154" s="887"/>
      <c r="BK154" s="888"/>
      <c r="BL154" s="888"/>
      <c r="BM154" s="888"/>
      <c r="BN154" s="888"/>
      <c r="BO154" s="888"/>
      <c r="BP154" s="888"/>
      <c r="BQ154" s="888"/>
      <c r="BR154" s="888"/>
      <c r="BS154" s="889"/>
      <c r="BT154" s="887"/>
      <c r="BU154" s="888"/>
      <c r="BV154" s="888"/>
      <c r="BW154" s="888"/>
      <c r="BX154" s="888"/>
      <c r="BY154" s="888"/>
      <c r="BZ154" s="888"/>
      <c r="CA154" s="888"/>
      <c r="CB154" s="888"/>
      <c r="CC154" s="889"/>
      <c r="CD154" s="887"/>
      <c r="CE154" s="888"/>
      <c r="CF154" s="888"/>
      <c r="CG154" s="888"/>
      <c r="CH154" s="888"/>
      <c r="CI154" s="888"/>
      <c r="CJ154" s="888"/>
      <c r="CK154" s="888"/>
      <c r="CL154" s="888"/>
      <c r="CM154" s="889"/>
      <c r="CN154" s="887"/>
      <c r="CO154" s="888"/>
      <c r="CP154" s="888"/>
      <c r="CQ154" s="888"/>
      <c r="CR154" s="888"/>
      <c r="CS154" s="888"/>
      <c r="CT154" s="888"/>
      <c r="CU154" s="888"/>
      <c r="CV154" s="888"/>
      <c r="CW154" s="889"/>
      <c r="CX154" s="887"/>
      <c r="CY154" s="888"/>
      <c r="CZ154" s="888"/>
      <c r="DA154" s="888"/>
      <c r="DB154" s="888"/>
      <c r="DC154" s="888"/>
      <c r="DD154" s="888"/>
      <c r="DE154" s="888"/>
      <c r="DF154" s="888"/>
      <c r="DG154" s="889"/>
      <c r="DH154" s="887"/>
      <c r="DI154" s="888"/>
      <c r="DJ154" s="888"/>
      <c r="DK154" s="888"/>
      <c r="DL154" s="888"/>
      <c r="DM154" s="888"/>
      <c r="DN154" s="888"/>
      <c r="DO154" s="888"/>
      <c r="DP154" s="888"/>
      <c r="DQ154" s="889"/>
      <c r="DR154" s="887"/>
      <c r="DS154" s="888"/>
      <c r="DT154" s="888"/>
      <c r="DU154" s="888"/>
      <c r="DV154" s="888"/>
      <c r="DW154" s="888"/>
      <c r="DX154" s="888"/>
      <c r="DY154" s="888"/>
      <c r="DZ154" s="888"/>
      <c r="EA154" s="889"/>
      <c r="EB154" s="887"/>
      <c r="EC154" s="888"/>
      <c r="ED154" s="888"/>
      <c r="EE154" s="888"/>
      <c r="EF154" s="888"/>
      <c r="EG154" s="888"/>
      <c r="EH154" s="888"/>
      <c r="EI154" s="888"/>
      <c r="EJ154" s="888"/>
      <c r="EK154" s="889"/>
    </row>
    <row r="155" spans="1:141" s="139" customFormat="1" ht="20.25">
      <c r="A155" s="359">
        <f>Summary!A155</f>
        <v>0</v>
      </c>
      <c r="B155" s="378">
        <f>Summary!B155</f>
        <v>0</v>
      </c>
      <c r="C155" s="379" t="str">
        <f>Summary!C155</f>
        <v>4.7.2</v>
      </c>
      <c r="D155" s="380" t="str">
        <f>Summary!D155</f>
        <v>2200 - Tunnels</v>
      </c>
      <c r="E155" s="381" t="str">
        <f>Summary!E155</f>
        <v>Electrical components</v>
      </c>
      <c r="F155" s="382" t="str">
        <f>Summary!F155</f>
        <v>Electrical testing</v>
      </c>
      <c r="G155" s="375">
        <f>Summary!G155</f>
        <v>0</v>
      </c>
      <c r="H155" s="540">
        <f t="shared" si="54"/>
        <v>0</v>
      </c>
      <c r="I155" s="541">
        <f t="shared" si="55"/>
        <v>0</v>
      </c>
      <c r="J155" s="541">
        <f t="shared" si="56"/>
        <v>0</v>
      </c>
      <c r="K155" s="541">
        <f t="shared" si="57"/>
        <v>0</v>
      </c>
      <c r="L155" s="541">
        <f t="shared" si="58"/>
        <v>0</v>
      </c>
      <c r="M155" s="541">
        <f t="shared" si="59"/>
        <v>0</v>
      </c>
      <c r="N155" s="541">
        <f t="shared" si="60"/>
        <v>0</v>
      </c>
      <c r="O155" s="541">
        <f t="shared" si="61"/>
        <v>0</v>
      </c>
      <c r="P155" s="541">
        <f t="shared" si="62"/>
        <v>0</v>
      </c>
      <c r="Q155" s="541">
        <f t="shared" si="63"/>
        <v>0</v>
      </c>
      <c r="R155" s="541">
        <f t="shared" si="64"/>
        <v>0</v>
      </c>
      <c r="S155" s="541">
        <f t="shared" si="65"/>
        <v>0</v>
      </c>
      <c r="T155" s="542">
        <f t="shared" si="66"/>
        <v>0</v>
      </c>
      <c r="U155" s="531"/>
      <c r="V155" s="887"/>
      <c r="W155" s="888"/>
      <c r="X155" s="888"/>
      <c r="Y155" s="888"/>
      <c r="Z155" s="888"/>
      <c r="AA155" s="888"/>
      <c r="AB155" s="888"/>
      <c r="AC155" s="888"/>
      <c r="AD155" s="888"/>
      <c r="AE155" s="889"/>
      <c r="AF155" s="887"/>
      <c r="AG155" s="888"/>
      <c r="AH155" s="888"/>
      <c r="AI155" s="888"/>
      <c r="AJ155" s="888"/>
      <c r="AK155" s="888"/>
      <c r="AL155" s="888"/>
      <c r="AM155" s="888"/>
      <c r="AN155" s="888"/>
      <c r="AO155" s="889"/>
      <c r="AP155" s="887"/>
      <c r="AQ155" s="888"/>
      <c r="AR155" s="888"/>
      <c r="AS155" s="888"/>
      <c r="AT155" s="888"/>
      <c r="AU155" s="888"/>
      <c r="AV155" s="888"/>
      <c r="AW155" s="888"/>
      <c r="AX155" s="888"/>
      <c r="AY155" s="889"/>
      <c r="AZ155" s="887"/>
      <c r="BA155" s="888"/>
      <c r="BB155" s="888"/>
      <c r="BC155" s="888"/>
      <c r="BD155" s="888"/>
      <c r="BE155" s="888"/>
      <c r="BF155" s="888"/>
      <c r="BG155" s="888"/>
      <c r="BH155" s="888"/>
      <c r="BI155" s="889"/>
      <c r="BJ155" s="887"/>
      <c r="BK155" s="888"/>
      <c r="BL155" s="888"/>
      <c r="BM155" s="888"/>
      <c r="BN155" s="888"/>
      <c r="BO155" s="888"/>
      <c r="BP155" s="888"/>
      <c r="BQ155" s="888"/>
      <c r="BR155" s="888"/>
      <c r="BS155" s="889"/>
      <c r="BT155" s="887"/>
      <c r="BU155" s="888"/>
      <c r="BV155" s="888"/>
      <c r="BW155" s="888"/>
      <c r="BX155" s="888"/>
      <c r="BY155" s="888"/>
      <c r="BZ155" s="888"/>
      <c r="CA155" s="888"/>
      <c r="CB155" s="888"/>
      <c r="CC155" s="889"/>
      <c r="CD155" s="887"/>
      <c r="CE155" s="888"/>
      <c r="CF155" s="888"/>
      <c r="CG155" s="888"/>
      <c r="CH155" s="888"/>
      <c r="CI155" s="888"/>
      <c r="CJ155" s="888"/>
      <c r="CK155" s="888"/>
      <c r="CL155" s="888"/>
      <c r="CM155" s="889"/>
      <c r="CN155" s="887"/>
      <c r="CO155" s="888"/>
      <c r="CP155" s="888"/>
      <c r="CQ155" s="888"/>
      <c r="CR155" s="888"/>
      <c r="CS155" s="888"/>
      <c r="CT155" s="888"/>
      <c r="CU155" s="888"/>
      <c r="CV155" s="888"/>
      <c r="CW155" s="889"/>
      <c r="CX155" s="887"/>
      <c r="CY155" s="888"/>
      <c r="CZ155" s="888"/>
      <c r="DA155" s="888"/>
      <c r="DB155" s="888"/>
      <c r="DC155" s="888"/>
      <c r="DD155" s="888"/>
      <c r="DE155" s="888"/>
      <c r="DF155" s="888"/>
      <c r="DG155" s="889"/>
      <c r="DH155" s="887"/>
      <c r="DI155" s="888"/>
      <c r="DJ155" s="888"/>
      <c r="DK155" s="888"/>
      <c r="DL155" s="888"/>
      <c r="DM155" s="888"/>
      <c r="DN155" s="888"/>
      <c r="DO155" s="888"/>
      <c r="DP155" s="888"/>
      <c r="DQ155" s="889"/>
      <c r="DR155" s="887"/>
      <c r="DS155" s="888"/>
      <c r="DT155" s="888"/>
      <c r="DU155" s="888"/>
      <c r="DV155" s="888"/>
      <c r="DW155" s="888"/>
      <c r="DX155" s="888"/>
      <c r="DY155" s="888"/>
      <c r="DZ155" s="888"/>
      <c r="EA155" s="889"/>
      <c r="EB155" s="887"/>
      <c r="EC155" s="888"/>
      <c r="ED155" s="888"/>
      <c r="EE155" s="888"/>
      <c r="EF155" s="888"/>
      <c r="EG155" s="888"/>
      <c r="EH155" s="888"/>
      <c r="EI155" s="888"/>
      <c r="EJ155" s="888"/>
      <c r="EK155" s="889"/>
    </row>
    <row r="156" spans="1:141" s="825" customFormat="1" ht="20.25">
      <c r="A156" s="359">
        <f>Summary!A156</f>
        <v>0</v>
      </c>
      <c r="B156" s="378">
        <f>Summary!B156</f>
        <v>0</v>
      </c>
      <c r="C156" s="379" t="str">
        <f>Summary!C156</f>
        <v>4.7.3</v>
      </c>
      <c r="D156" s="380" t="str">
        <f>Summary!D156</f>
        <v>2200 - Tunnels</v>
      </c>
      <c r="E156" s="381" t="str">
        <f>Summary!E156</f>
        <v>PTZ Cameras</v>
      </c>
      <c r="F156" s="382">
        <f>Summary!F156</f>
        <v>0</v>
      </c>
      <c r="G156" s="375">
        <f>Summary!G156</f>
        <v>0</v>
      </c>
      <c r="H156" s="700"/>
      <c r="I156" s="701"/>
      <c r="J156" s="701"/>
      <c r="K156" s="701"/>
      <c r="L156" s="701"/>
      <c r="M156" s="701"/>
      <c r="N156" s="701"/>
      <c r="O156" s="701"/>
      <c r="P156" s="701"/>
      <c r="Q156" s="701"/>
      <c r="R156" s="701"/>
      <c r="S156" s="701"/>
      <c r="T156" s="702"/>
      <c r="U156" s="823"/>
      <c r="V156" s="700"/>
      <c r="W156" s="701"/>
      <c r="X156" s="701"/>
      <c r="Y156" s="701"/>
      <c r="Z156" s="701"/>
      <c r="AA156" s="701"/>
      <c r="AB156" s="701"/>
      <c r="AC156" s="701"/>
      <c r="AD156" s="701"/>
      <c r="AE156" s="824"/>
      <c r="AF156" s="700"/>
      <c r="AG156" s="701"/>
      <c r="AH156" s="701"/>
      <c r="AI156" s="701"/>
      <c r="AJ156" s="701"/>
      <c r="AK156" s="701"/>
      <c r="AL156" s="701"/>
      <c r="AM156" s="701"/>
      <c r="AN156" s="701"/>
      <c r="AO156" s="824"/>
      <c r="AP156" s="700"/>
      <c r="AQ156" s="701"/>
      <c r="AR156" s="701"/>
      <c r="AS156" s="701"/>
      <c r="AT156" s="701"/>
      <c r="AU156" s="701"/>
      <c r="AV156" s="701"/>
      <c r="AW156" s="701"/>
      <c r="AX156" s="701"/>
      <c r="AY156" s="824"/>
      <c r="AZ156" s="700"/>
      <c r="BA156" s="701"/>
      <c r="BB156" s="701"/>
      <c r="BC156" s="701"/>
      <c r="BD156" s="701"/>
      <c r="BE156" s="701"/>
      <c r="BF156" s="701"/>
      <c r="BG156" s="701"/>
      <c r="BH156" s="701"/>
      <c r="BI156" s="824"/>
      <c r="BJ156" s="700"/>
      <c r="BK156" s="701"/>
      <c r="BL156" s="701"/>
      <c r="BM156" s="701"/>
      <c r="BN156" s="701"/>
      <c r="BO156" s="701"/>
      <c r="BP156" s="701"/>
      <c r="BQ156" s="701"/>
      <c r="BR156" s="701"/>
      <c r="BS156" s="824"/>
      <c r="BT156" s="700"/>
      <c r="BU156" s="701"/>
      <c r="BV156" s="701"/>
      <c r="BW156" s="701"/>
      <c r="BX156" s="701"/>
      <c r="BY156" s="701"/>
      <c r="BZ156" s="701"/>
      <c r="CA156" s="701"/>
      <c r="CB156" s="701"/>
      <c r="CC156" s="824"/>
      <c r="CD156" s="700"/>
      <c r="CE156" s="701"/>
      <c r="CF156" s="701"/>
      <c r="CG156" s="701"/>
      <c r="CH156" s="701"/>
      <c r="CI156" s="701"/>
      <c r="CJ156" s="701"/>
      <c r="CK156" s="701"/>
      <c r="CL156" s="701"/>
      <c r="CM156" s="824"/>
      <c r="CN156" s="700"/>
      <c r="CO156" s="701"/>
      <c r="CP156" s="701"/>
      <c r="CQ156" s="701"/>
      <c r="CR156" s="701"/>
      <c r="CS156" s="701"/>
      <c r="CT156" s="701"/>
      <c r="CU156" s="701"/>
      <c r="CV156" s="701"/>
      <c r="CW156" s="824"/>
      <c r="CX156" s="700"/>
      <c r="CY156" s="701"/>
      <c r="CZ156" s="701"/>
      <c r="DA156" s="701"/>
      <c r="DB156" s="701"/>
      <c r="DC156" s="701"/>
      <c r="DD156" s="701"/>
      <c r="DE156" s="701"/>
      <c r="DF156" s="701"/>
      <c r="DG156" s="824"/>
      <c r="DH156" s="700"/>
      <c r="DI156" s="701"/>
      <c r="DJ156" s="701"/>
      <c r="DK156" s="701"/>
      <c r="DL156" s="701"/>
      <c r="DM156" s="701"/>
      <c r="DN156" s="701"/>
      <c r="DO156" s="701"/>
      <c r="DP156" s="701"/>
      <c r="DQ156" s="824"/>
      <c r="DR156" s="700"/>
      <c r="DS156" s="701"/>
      <c r="DT156" s="701"/>
      <c r="DU156" s="701"/>
      <c r="DV156" s="701"/>
      <c r="DW156" s="701"/>
      <c r="DX156" s="701"/>
      <c r="DY156" s="701"/>
      <c r="DZ156" s="701"/>
      <c r="EA156" s="824"/>
      <c r="EB156" s="700"/>
      <c r="EC156" s="701"/>
      <c r="ED156" s="701"/>
      <c r="EE156" s="701"/>
      <c r="EF156" s="701"/>
      <c r="EG156" s="701"/>
      <c r="EH156" s="701"/>
      <c r="EI156" s="701"/>
      <c r="EJ156" s="701"/>
      <c r="EK156" s="824"/>
    </row>
    <row r="157" spans="1:141" s="139" customFormat="1" ht="20.25">
      <c r="A157" s="359">
        <f>Summary!A157</f>
        <v>0</v>
      </c>
      <c r="B157" s="378">
        <f>Summary!B157</f>
        <v>0</v>
      </c>
      <c r="C157" s="379" t="str">
        <f>Summary!C157</f>
        <v>4.7.3.1</v>
      </c>
      <c r="D157" s="380">
        <f>Summary!D157</f>
        <v>0</v>
      </c>
      <c r="E157" s="381">
        <f>Summary!E157</f>
        <v>0</v>
      </c>
      <c r="F157" s="382" t="str">
        <f>Summary!F157</f>
        <v>Clean camera lens</v>
      </c>
      <c r="G157" s="375">
        <f>Summary!G157</f>
        <v>0</v>
      </c>
      <c r="H157" s="540">
        <f t="shared" ref="H157:H159" si="80">SUM(V157:AD157)</f>
        <v>0</v>
      </c>
      <c r="I157" s="541">
        <f t="shared" ref="I157:I159" si="81">SUM(AF157:AN157)</f>
        <v>0</v>
      </c>
      <c r="J157" s="541">
        <f t="shared" ref="J157:J159" si="82">SUM(AP157:AX157)</f>
        <v>0</v>
      </c>
      <c r="K157" s="541">
        <f t="shared" ref="K157:K159" si="83">SUM(AZ157:BH157)</f>
        <v>0</v>
      </c>
      <c r="L157" s="541">
        <f t="shared" ref="L157:L159" si="84">SUM(BJ157:BR157)</f>
        <v>0</v>
      </c>
      <c r="M157" s="541">
        <f t="shared" ref="M157:M159" si="85">SUM(BT157:CB157)</f>
        <v>0</v>
      </c>
      <c r="N157" s="541">
        <f t="shared" ref="N157:N159" si="86">SUM(CD157:CL157)</f>
        <v>0</v>
      </c>
      <c r="O157" s="541">
        <f t="shared" ref="O157:O159" si="87">SUM(CN157:CV157)</f>
        <v>0</v>
      </c>
      <c r="P157" s="541">
        <f t="shared" ref="P157:P159" si="88">SUM(CX157:DF157)</f>
        <v>0</v>
      </c>
      <c r="Q157" s="541">
        <f t="shared" ref="Q157:Q159" si="89">SUM(DH157:DP157)</f>
        <v>0</v>
      </c>
      <c r="R157" s="541">
        <f t="shared" ref="R157:R159" si="90">SUM(DR157:DZ157)</f>
        <v>0</v>
      </c>
      <c r="S157" s="541">
        <f t="shared" ref="S157:S159" si="91">SUM(EB157:EJ157)</f>
        <v>0</v>
      </c>
      <c r="T157" s="542">
        <f t="shared" ref="T157:T159" si="92">SUM(H157:S157)</f>
        <v>0</v>
      </c>
      <c r="U157" s="531"/>
      <c r="V157" s="887"/>
      <c r="W157" s="888"/>
      <c r="X157" s="888"/>
      <c r="Y157" s="888"/>
      <c r="Z157" s="888"/>
      <c r="AA157" s="888"/>
      <c r="AB157" s="888"/>
      <c r="AC157" s="888"/>
      <c r="AD157" s="888"/>
      <c r="AE157" s="889"/>
      <c r="AF157" s="887"/>
      <c r="AG157" s="888"/>
      <c r="AH157" s="888"/>
      <c r="AI157" s="888"/>
      <c r="AJ157" s="888"/>
      <c r="AK157" s="888"/>
      <c r="AL157" s="888"/>
      <c r="AM157" s="888"/>
      <c r="AN157" s="888"/>
      <c r="AO157" s="889"/>
      <c r="AP157" s="887"/>
      <c r="AQ157" s="888"/>
      <c r="AR157" s="888"/>
      <c r="AS157" s="888"/>
      <c r="AT157" s="888"/>
      <c r="AU157" s="888"/>
      <c r="AV157" s="888"/>
      <c r="AW157" s="888"/>
      <c r="AX157" s="888"/>
      <c r="AY157" s="889"/>
      <c r="AZ157" s="887"/>
      <c r="BA157" s="888"/>
      <c r="BB157" s="888"/>
      <c r="BC157" s="888"/>
      <c r="BD157" s="888"/>
      <c r="BE157" s="888"/>
      <c r="BF157" s="888"/>
      <c r="BG157" s="888"/>
      <c r="BH157" s="888"/>
      <c r="BI157" s="889"/>
      <c r="BJ157" s="887"/>
      <c r="BK157" s="888"/>
      <c r="BL157" s="888"/>
      <c r="BM157" s="888"/>
      <c r="BN157" s="888"/>
      <c r="BO157" s="888"/>
      <c r="BP157" s="888"/>
      <c r="BQ157" s="888"/>
      <c r="BR157" s="888"/>
      <c r="BS157" s="889"/>
      <c r="BT157" s="887"/>
      <c r="BU157" s="888"/>
      <c r="BV157" s="888"/>
      <c r="BW157" s="888"/>
      <c r="BX157" s="888"/>
      <c r="BY157" s="888"/>
      <c r="BZ157" s="888"/>
      <c r="CA157" s="888"/>
      <c r="CB157" s="888"/>
      <c r="CC157" s="889"/>
      <c r="CD157" s="887"/>
      <c r="CE157" s="888"/>
      <c r="CF157" s="888"/>
      <c r="CG157" s="888"/>
      <c r="CH157" s="888"/>
      <c r="CI157" s="888"/>
      <c r="CJ157" s="888"/>
      <c r="CK157" s="888"/>
      <c r="CL157" s="888"/>
      <c r="CM157" s="889"/>
      <c r="CN157" s="887"/>
      <c r="CO157" s="888"/>
      <c r="CP157" s="888"/>
      <c r="CQ157" s="888"/>
      <c r="CR157" s="888"/>
      <c r="CS157" s="888"/>
      <c r="CT157" s="888"/>
      <c r="CU157" s="888"/>
      <c r="CV157" s="888"/>
      <c r="CW157" s="889"/>
      <c r="CX157" s="887"/>
      <c r="CY157" s="888"/>
      <c r="CZ157" s="888"/>
      <c r="DA157" s="888"/>
      <c r="DB157" s="888"/>
      <c r="DC157" s="888"/>
      <c r="DD157" s="888"/>
      <c r="DE157" s="888"/>
      <c r="DF157" s="888"/>
      <c r="DG157" s="889"/>
      <c r="DH157" s="887"/>
      <c r="DI157" s="888"/>
      <c r="DJ157" s="888"/>
      <c r="DK157" s="888"/>
      <c r="DL157" s="888"/>
      <c r="DM157" s="888"/>
      <c r="DN157" s="888"/>
      <c r="DO157" s="888"/>
      <c r="DP157" s="888"/>
      <c r="DQ157" s="889"/>
      <c r="DR157" s="887"/>
      <c r="DS157" s="888"/>
      <c r="DT157" s="888"/>
      <c r="DU157" s="888"/>
      <c r="DV157" s="888"/>
      <c r="DW157" s="888"/>
      <c r="DX157" s="888"/>
      <c r="DY157" s="888"/>
      <c r="DZ157" s="888"/>
      <c r="EA157" s="889"/>
      <c r="EB157" s="887"/>
      <c r="EC157" s="888"/>
      <c r="ED157" s="888"/>
      <c r="EE157" s="888"/>
      <c r="EF157" s="888"/>
      <c r="EG157" s="888"/>
      <c r="EH157" s="888"/>
      <c r="EI157" s="888"/>
      <c r="EJ157" s="888"/>
      <c r="EK157" s="889"/>
    </row>
    <row r="158" spans="1:141" s="139" customFormat="1" ht="20.25">
      <c r="A158" s="359">
        <f>Summary!A158</f>
        <v>0</v>
      </c>
      <c r="B158" s="378">
        <f>Summary!B158</f>
        <v>0</v>
      </c>
      <c r="C158" s="379" t="str">
        <f>Summary!C158</f>
        <v>4.7.3.2</v>
      </c>
      <c r="D158" s="380">
        <f>Summary!D158</f>
        <v>0</v>
      </c>
      <c r="E158" s="381">
        <f>Summary!E158</f>
        <v>0</v>
      </c>
      <c r="F158" s="382" t="str">
        <f>Summary!F158</f>
        <v>Check camera functionality</v>
      </c>
      <c r="G158" s="375">
        <f>Summary!G158</f>
        <v>0</v>
      </c>
      <c r="H158" s="540">
        <f t="shared" si="80"/>
        <v>0</v>
      </c>
      <c r="I158" s="541">
        <f t="shared" si="81"/>
        <v>0</v>
      </c>
      <c r="J158" s="541">
        <f t="shared" si="82"/>
        <v>0</v>
      </c>
      <c r="K158" s="541">
        <f t="shared" si="83"/>
        <v>0</v>
      </c>
      <c r="L158" s="541">
        <f t="shared" si="84"/>
        <v>0</v>
      </c>
      <c r="M158" s="541">
        <f t="shared" si="85"/>
        <v>0</v>
      </c>
      <c r="N158" s="541">
        <f t="shared" si="86"/>
        <v>0</v>
      </c>
      <c r="O158" s="541">
        <f t="shared" si="87"/>
        <v>0</v>
      </c>
      <c r="P158" s="541">
        <f t="shared" si="88"/>
        <v>0</v>
      </c>
      <c r="Q158" s="541">
        <f t="shared" si="89"/>
        <v>0</v>
      </c>
      <c r="R158" s="541">
        <f t="shared" si="90"/>
        <v>0</v>
      </c>
      <c r="S158" s="541">
        <f t="shared" si="91"/>
        <v>0</v>
      </c>
      <c r="T158" s="542">
        <f t="shared" si="92"/>
        <v>0</v>
      </c>
      <c r="U158" s="531"/>
      <c r="V158" s="887"/>
      <c r="W158" s="888"/>
      <c r="X158" s="888"/>
      <c r="Y158" s="888"/>
      <c r="Z158" s="888"/>
      <c r="AA158" s="888"/>
      <c r="AB158" s="888"/>
      <c r="AC158" s="888"/>
      <c r="AD158" s="888"/>
      <c r="AE158" s="889"/>
      <c r="AF158" s="887"/>
      <c r="AG158" s="888"/>
      <c r="AH158" s="888"/>
      <c r="AI158" s="888"/>
      <c r="AJ158" s="888"/>
      <c r="AK158" s="888"/>
      <c r="AL158" s="888"/>
      <c r="AM158" s="888"/>
      <c r="AN158" s="888"/>
      <c r="AO158" s="889"/>
      <c r="AP158" s="887"/>
      <c r="AQ158" s="888"/>
      <c r="AR158" s="888"/>
      <c r="AS158" s="888"/>
      <c r="AT158" s="888"/>
      <c r="AU158" s="888"/>
      <c r="AV158" s="888"/>
      <c r="AW158" s="888"/>
      <c r="AX158" s="888"/>
      <c r="AY158" s="889"/>
      <c r="AZ158" s="887"/>
      <c r="BA158" s="888"/>
      <c r="BB158" s="888"/>
      <c r="BC158" s="888"/>
      <c r="BD158" s="888"/>
      <c r="BE158" s="888"/>
      <c r="BF158" s="888"/>
      <c r="BG158" s="888"/>
      <c r="BH158" s="888"/>
      <c r="BI158" s="889"/>
      <c r="BJ158" s="887"/>
      <c r="BK158" s="888"/>
      <c r="BL158" s="888"/>
      <c r="BM158" s="888"/>
      <c r="BN158" s="888"/>
      <c r="BO158" s="888"/>
      <c r="BP158" s="888"/>
      <c r="BQ158" s="888"/>
      <c r="BR158" s="888"/>
      <c r="BS158" s="889"/>
      <c r="BT158" s="887"/>
      <c r="BU158" s="888"/>
      <c r="BV158" s="888"/>
      <c r="BW158" s="888"/>
      <c r="BX158" s="888"/>
      <c r="BY158" s="888"/>
      <c r="BZ158" s="888"/>
      <c r="CA158" s="888"/>
      <c r="CB158" s="888"/>
      <c r="CC158" s="889"/>
      <c r="CD158" s="887"/>
      <c r="CE158" s="888"/>
      <c r="CF158" s="888"/>
      <c r="CG158" s="888"/>
      <c r="CH158" s="888"/>
      <c r="CI158" s="888"/>
      <c r="CJ158" s="888"/>
      <c r="CK158" s="888"/>
      <c r="CL158" s="888"/>
      <c r="CM158" s="889"/>
      <c r="CN158" s="887"/>
      <c r="CO158" s="888"/>
      <c r="CP158" s="888"/>
      <c r="CQ158" s="888"/>
      <c r="CR158" s="888"/>
      <c r="CS158" s="888"/>
      <c r="CT158" s="888"/>
      <c r="CU158" s="888"/>
      <c r="CV158" s="888"/>
      <c r="CW158" s="889"/>
      <c r="CX158" s="887"/>
      <c r="CY158" s="888"/>
      <c r="CZ158" s="888"/>
      <c r="DA158" s="888"/>
      <c r="DB158" s="888"/>
      <c r="DC158" s="888"/>
      <c r="DD158" s="888"/>
      <c r="DE158" s="888"/>
      <c r="DF158" s="888"/>
      <c r="DG158" s="889"/>
      <c r="DH158" s="887"/>
      <c r="DI158" s="888"/>
      <c r="DJ158" s="888"/>
      <c r="DK158" s="888"/>
      <c r="DL158" s="888"/>
      <c r="DM158" s="888"/>
      <c r="DN158" s="888"/>
      <c r="DO158" s="888"/>
      <c r="DP158" s="888"/>
      <c r="DQ158" s="889"/>
      <c r="DR158" s="887"/>
      <c r="DS158" s="888"/>
      <c r="DT158" s="888"/>
      <c r="DU158" s="888"/>
      <c r="DV158" s="888"/>
      <c r="DW158" s="888"/>
      <c r="DX158" s="888"/>
      <c r="DY158" s="888"/>
      <c r="DZ158" s="888"/>
      <c r="EA158" s="889"/>
      <c r="EB158" s="887"/>
      <c r="EC158" s="888"/>
      <c r="ED158" s="888"/>
      <c r="EE158" s="888"/>
      <c r="EF158" s="888"/>
      <c r="EG158" s="888"/>
      <c r="EH158" s="888"/>
      <c r="EI158" s="888"/>
      <c r="EJ158" s="888"/>
      <c r="EK158" s="889"/>
    </row>
    <row r="159" spans="1:141" s="139" customFormat="1" ht="20.25">
      <c r="A159" s="359">
        <f>Summary!A159</f>
        <v>0</v>
      </c>
      <c r="B159" s="378">
        <f>Summary!B159</f>
        <v>0</v>
      </c>
      <c r="C159" s="379" t="str">
        <f>Summary!C159</f>
        <v>4.7.3.3</v>
      </c>
      <c r="D159" s="380">
        <f>Summary!D159</f>
        <v>0</v>
      </c>
      <c r="E159" s="381">
        <f>Summary!E159</f>
        <v>0</v>
      </c>
      <c r="F159" s="382" t="str">
        <f>Summary!F159</f>
        <v>Check data and power supply cables</v>
      </c>
      <c r="G159" s="375">
        <f>Summary!G159</f>
        <v>0</v>
      </c>
      <c r="H159" s="540">
        <f t="shared" si="80"/>
        <v>0</v>
      </c>
      <c r="I159" s="541">
        <f t="shared" si="81"/>
        <v>0</v>
      </c>
      <c r="J159" s="541">
        <f t="shared" si="82"/>
        <v>0</v>
      </c>
      <c r="K159" s="541">
        <f t="shared" si="83"/>
        <v>0</v>
      </c>
      <c r="L159" s="541">
        <f t="shared" si="84"/>
        <v>0</v>
      </c>
      <c r="M159" s="541">
        <f t="shared" si="85"/>
        <v>0</v>
      </c>
      <c r="N159" s="541">
        <f t="shared" si="86"/>
        <v>0</v>
      </c>
      <c r="O159" s="541">
        <f t="shared" si="87"/>
        <v>0</v>
      </c>
      <c r="P159" s="541">
        <f t="shared" si="88"/>
        <v>0</v>
      </c>
      <c r="Q159" s="541">
        <f t="shared" si="89"/>
        <v>0</v>
      </c>
      <c r="R159" s="541">
        <f t="shared" si="90"/>
        <v>0</v>
      </c>
      <c r="S159" s="541">
        <f t="shared" si="91"/>
        <v>0</v>
      </c>
      <c r="T159" s="542">
        <f t="shared" si="92"/>
        <v>0</v>
      </c>
      <c r="U159" s="531"/>
      <c r="V159" s="887"/>
      <c r="W159" s="888"/>
      <c r="X159" s="888"/>
      <c r="Y159" s="888"/>
      <c r="Z159" s="888"/>
      <c r="AA159" s="888"/>
      <c r="AB159" s="888"/>
      <c r="AC159" s="888"/>
      <c r="AD159" s="888"/>
      <c r="AE159" s="889"/>
      <c r="AF159" s="887"/>
      <c r="AG159" s="888"/>
      <c r="AH159" s="888"/>
      <c r="AI159" s="888"/>
      <c r="AJ159" s="888"/>
      <c r="AK159" s="888"/>
      <c r="AL159" s="888"/>
      <c r="AM159" s="888"/>
      <c r="AN159" s="888"/>
      <c r="AO159" s="889"/>
      <c r="AP159" s="887"/>
      <c r="AQ159" s="888"/>
      <c r="AR159" s="888"/>
      <c r="AS159" s="888"/>
      <c r="AT159" s="888"/>
      <c r="AU159" s="888"/>
      <c r="AV159" s="888"/>
      <c r="AW159" s="888"/>
      <c r="AX159" s="888"/>
      <c r="AY159" s="889"/>
      <c r="AZ159" s="887"/>
      <c r="BA159" s="888"/>
      <c r="BB159" s="888"/>
      <c r="BC159" s="888"/>
      <c r="BD159" s="888"/>
      <c r="BE159" s="888"/>
      <c r="BF159" s="888"/>
      <c r="BG159" s="888"/>
      <c r="BH159" s="888"/>
      <c r="BI159" s="889"/>
      <c r="BJ159" s="887"/>
      <c r="BK159" s="888"/>
      <c r="BL159" s="888"/>
      <c r="BM159" s="888"/>
      <c r="BN159" s="888"/>
      <c r="BO159" s="888"/>
      <c r="BP159" s="888"/>
      <c r="BQ159" s="888"/>
      <c r="BR159" s="888"/>
      <c r="BS159" s="889"/>
      <c r="BT159" s="887"/>
      <c r="BU159" s="888"/>
      <c r="BV159" s="888"/>
      <c r="BW159" s="888"/>
      <c r="BX159" s="888"/>
      <c r="BY159" s="888"/>
      <c r="BZ159" s="888"/>
      <c r="CA159" s="888"/>
      <c r="CB159" s="888"/>
      <c r="CC159" s="889"/>
      <c r="CD159" s="887"/>
      <c r="CE159" s="888"/>
      <c r="CF159" s="888"/>
      <c r="CG159" s="888"/>
      <c r="CH159" s="888"/>
      <c r="CI159" s="888"/>
      <c r="CJ159" s="888"/>
      <c r="CK159" s="888"/>
      <c r="CL159" s="888"/>
      <c r="CM159" s="889"/>
      <c r="CN159" s="887"/>
      <c r="CO159" s="888"/>
      <c r="CP159" s="888"/>
      <c r="CQ159" s="888"/>
      <c r="CR159" s="888"/>
      <c r="CS159" s="888"/>
      <c r="CT159" s="888"/>
      <c r="CU159" s="888"/>
      <c r="CV159" s="888"/>
      <c r="CW159" s="889"/>
      <c r="CX159" s="887"/>
      <c r="CY159" s="888"/>
      <c r="CZ159" s="888"/>
      <c r="DA159" s="888"/>
      <c r="DB159" s="888"/>
      <c r="DC159" s="888"/>
      <c r="DD159" s="888"/>
      <c r="DE159" s="888"/>
      <c r="DF159" s="888"/>
      <c r="DG159" s="889"/>
      <c r="DH159" s="887"/>
      <c r="DI159" s="888"/>
      <c r="DJ159" s="888"/>
      <c r="DK159" s="888"/>
      <c r="DL159" s="888"/>
      <c r="DM159" s="888"/>
      <c r="DN159" s="888"/>
      <c r="DO159" s="888"/>
      <c r="DP159" s="888"/>
      <c r="DQ159" s="889"/>
      <c r="DR159" s="887"/>
      <c r="DS159" s="888"/>
      <c r="DT159" s="888"/>
      <c r="DU159" s="888"/>
      <c r="DV159" s="888"/>
      <c r="DW159" s="888"/>
      <c r="DX159" s="888"/>
      <c r="DY159" s="888"/>
      <c r="DZ159" s="888"/>
      <c r="EA159" s="889"/>
      <c r="EB159" s="887"/>
      <c r="EC159" s="888"/>
      <c r="ED159" s="888"/>
      <c r="EE159" s="888"/>
      <c r="EF159" s="888"/>
      <c r="EG159" s="888"/>
      <c r="EH159" s="888"/>
      <c r="EI159" s="888"/>
      <c r="EJ159" s="888"/>
      <c r="EK159" s="889"/>
    </row>
    <row r="160" spans="1:141" s="139" customFormat="1" ht="36">
      <c r="A160" s="802" t="str">
        <f>Summary!A160</f>
        <v>18.12.1</v>
      </c>
      <c r="B160" s="815">
        <f>Summary!B160</f>
        <v>4.8</v>
      </c>
      <c r="C160" s="813">
        <f>Summary!C160</f>
        <v>0</v>
      </c>
      <c r="D160" s="816" t="str">
        <f>Summary!D160</f>
        <v>3000 - Landscape and ecology</v>
      </c>
      <c r="E160" s="796">
        <f>Summary!E160</f>
        <v>0</v>
      </c>
      <c r="F160" s="796">
        <f>Summary!F160</f>
        <v>0</v>
      </c>
      <c r="G160" s="787">
        <f>Summary!G160</f>
        <v>0</v>
      </c>
      <c r="H160" s="299"/>
      <c r="I160" s="300"/>
      <c r="J160" s="300"/>
      <c r="K160" s="300"/>
      <c r="L160" s="300"/>
      <c r="M160" s="300"/>
      <c r="N160" s="300"/>
      <c r="O160" s="300"/>
      <c r="P160" s="300"/>
      <c r="Q160" s="300"/>
      <c r="R160" s="300"/>
      <c r="S160" s="300"/>
      <c r="T160" s="797"/>
      <c r="U160" s="531"/>
      <c r="V160" s="299"/>
      <c r="W160" s="300"/>
      <c r="X160" s="300"/>
      <c r="Y160" s="300"/>
      <c r="Z160" s="300"/>
      <c r="AA160" s="300"/>
      <c r="AB160" s="300"/>
      <c r="AC160" s="300"/>
      <c r="AD160" s="300"/>
      <c r="AE160" s="817"/>
      <c r="AF160" s="299"/>
      <c r="AG160" s="300"/>
      <c r="AH160" s="300"/>
      <c r="AI160" s="300"/>
      <c r="AJ160" s="300"/>
      <c r="AK160" s="300"/>
      <c r="AL160" s="300"/>
      <c r="AM160" s="300"/>
      <c r="AN160" s="300"/>
      <c r="AO160" s="817"/>
      <c r="AP160" s="299"/>
      <c r="AQ160" s="300"/>
      <c r="AR160" s="300"/>
      <c r="AS160" s="300"/>
      <c r="AT160" s="300"/>
      <c r="AU160" s="300"/>
      <c r="AV160" s="300"/>
      <c r="AW160" s="300"/>
      <c r="AX160" s="300"/>
      <c r="AY160" s="817"/>
      <c r="AZ160" s="299"/>
      <c r="BA160" s="300"/>
      <c r="BB160" s="300"/>
      <c r="BC160" s="300"/>
      <c r="BD160" s="300"/>
      <c r="BE160" s="300"/>
      <c r="BF160" s="300"/>
      <c r="BG160" s="300"/>
      <c r="BH160" s="300"/>
      <c r="BI160" s="817"/>
      <c r="BJ160" s="299"/>
      <c r="BK160" s="300"/>
      <c r="BL160" s="300"/>
      <c r="BM160" s="300"/>
      <c r="BN160" s="300"/>
      <c r="BO160" s="300"/>
      <c r="BP160" s="300"/>
      <c r="BQ160" s="300"/>
      <c r="BR160" s="300"/>
      <c r="BS160" s="817"/>
      <c r="BT160" s="299"/>
      <c r="BU160" s="300"/>
      <c r="BV160" s="300"/>
      <c r="BW160" s="300"/>
      <c r="BX160" s="300"/>
      <c r="BY160" s="300"/>
      <c r="BZ160" s="300"/>
      <c r="CA160" s="300"/>
      <c r="CB160" s="300"/>
      <c r="CC160" s="817"/>
      <c r="CD160" s="299"/>
      <c r="CE160" s="300"/>
      <c r="CF160" s="300"/>
      <c r="CG160" s="300"/>
      <c r="CH160" s="300"/>
      <c r="CI160" s="300"/>
      <c r="CJ160" s="300"/>
      <c r="CK160" s="300"/>
      <c r="CL160" s="300"/>
      <c r="CM160" s="817"/>
      <c r="CN160" s="299"/>
      <c r="CO160" s="300"/>
      <c r="CP160" s="300"/>
      <c r="CQ160" s="300"/>
      <c r="CR160" s="300"/>
      <c r="CS160" s="300"/>
      <c r="CT160" s="300"/>
      <c r="CU160" s="300"/>
      <c r="CV160" s="300"/>
      <c r="CW160" s="817"/>
      <c r="CX160" s="299"/>
      <c r="CY160" s="300"/>
      <c r="CZ160" s="300"/>
      <c r="DA160" s="300"/>
      <c r="DB160" s="300"/>
      <c r="DC160" s="300"/>
      <c r="DD160" s="300"/>
      <c r="DE160" s="300"/>
      <c r="DF160" s="300"/>
      <c r="DG160" s="817"/>
      <c r="DH160" s="299"/>
      <c r="DI160" s="300"/>
      <c r="DJ160" s="300"/>
      <c r="DK160" s="300"/>
      <c r="DL160" s="300"/>
      <c r="DM160" s="300"/>
      <c r="DN160" s="300"/>
      <c r="DO160" s="300"/>
      <c r="DP160" s="300"/>
      <c r="DQ160" s="817"/>
      <c r="DR160" s="299"/>
      <c r="DS160" s="300"/>
      <c r="DT160" s="300"/>
      <c r="DU160" s="300"/>
      <c r="DV160" s="300"/>
      <c r="DW160" s="300"/>
      <c r="DX160" s="300"/>
      <c r="DY160" s="300"/>
      <c r="DZ160" s="300"/>
      <c r="EA160" s="817"/>
      <c r="EB160" s="299"/>
      <c r="EC160" s="300"/>
      <c r="ED160" s="300"/>
      <c r="EE160" s="300"/>
      <c r="EF160" s="300"/>
      <c r="EG160" s="300"/>
      <c r="EH160" s="300"/>
      <c r="EI160" s="300"/>
      <c r="EJ160" s="300"/>
      <c r="EK160" s="817"/>
    </row>
    <row r="161" spans="1:141" ht="72">
      <c r="A161" s="359">
        <f>Summary!A161</f>
        <v>0</v>
      </c>
      <c r="B161" s="378">
        <f>Summary!B161</f>
        <v>0</v>
      </c>
      <c r="C161" s="379" t="str">
        <f>Summary!C161</f>
        <v>4.8.1</v>
      </c>
      <c r="D161" s="380" t="str">
        <f>Summary!D161</f>
        <v>3000 - Landscape and ecology</v>
      </c>
      <c r="E161" s="381" t="str">
        <f>Summary!E161</f>
        <v>Hedgerows (General)</v>
      </c>
      <c r="F161" s="382" t="str">
        <f>Summary!F161</f>
        <v>Trim hedgerows, maintain and preserve clear carriageway width, sight lines and stopping distance, including junctions, access points, curves and bends</v>
      </c>
      <c r="G161" s="375">
        <f>Summary!G161</f>
        <v>0</v>
      </c>
      <c r="H161" s="540">
        <f t="shared" si="54"/>
        <v>0</v>
      </c>
      <c r="I161" s="541">
        <f t="shared" si="55"/>
        <v>0</v>
      </c>
      <c r="J161" s="541">
        <f t="shared" si="56"/>
        <v>0</v>
      </c>
      <c r="K161" s="541">
        <f t="shared" si="57"/>
        <v>0</v>
      </c>
      <c r="L161" s="541">
        <f t="shared" si="58"/>
        <v>0</v>
      </c>
      <c r="M161" s="541">
        <f t="shared" si="59"/>
        <v>0</v>
      </c>
      <c r="N161" s="541">
        <f t="shared" si="60"/>
        <v>0</v>
      </c>
      <c r="O161" s="541">
        <f t="shared" si="61"/>
        <v>0</v>
      </c>
      <c r="P161" s="541">
        <f t="shared" si="62"/>
        <v>0</v>
      </c>
      <c r="Q161" s="541">
        <f t="shared" si="63"/>
        <v>0</v>
      </c>
      <c r="R161" s="541">
        <f t="shared" si="64"/>
        <v>0</v>
      </c>
      <c r="S161" s="541">
        <f t="shared" si="65"/>
        <v>0</v>
      </c>
      <c r="T161" s="542">
        <f t="shared" si="66"/>
        <v>0</v>
      </c>
      <c r="U161" s="531"/>
      <c r="V161" s="543"/>
      <c r="W161" s="544"/>
      <c r="X161" s="544"/>
      <c r="Y161" s="544"/>
      <c r="Z161" s="544"/>
      <c r="AA161" s="544"/>
      <c r="AB161" s="544"/>
      <c r="AC161" s="544"/>
      <c r="AD161" s="544"/>
      <c r="AE161" s="657"/>
      <c r="AF161" s="543"/>
      <c r="AG161" s="544"/>
      <c r="AH161" s="544"/>
      <c r="AI161" s="544"/>
      <c r="AJ161" s="544"/>
      <c r="AK161" s="544"/>
      <c r="AL161" s="544"/>
      <c r="AM161" s="544"/>
      <c r="AN161" s="544"/>
      <c r="AO161" s="657"/>
      <c r="AP161" s="543"/>
      <c r="AQ161" s="544"/>
      <c r="AR161" s="544"/>
      <c r="AS161" s="544"/>
      <c r="AT161" s="544"/>
      <c r="AU161" s="544"/>
      <c r="AV161" s="544"/>
      <c r="AW161" s="544"/>
      <c r="AX161" s="544"/>
      <c r="AY161" s="657"/>
      <c r="AZ161" s="543"/>
      <c r="BA161" s="544"/>
      <c r="BB161" s="544"/>
      <c r="BC161" s="544"/>
      <c r="BD161" s="544"/>
      <c r="BE161" s="544"/>
      <c r="BF161" s="544"/>
      <c r="BG161" s="544"/>
      <c r="BH161" s="544"/>
      <c r="BI161" s="657"/>
      <c r="BJ161" s="543"/>
      <c r="BK161" s="544"/>
      <c r="BL161" s="544"/>
      <c r="BM161" s="544"/>
      <c r="BN161" s="544"/>
      <c r="BO161" s="544"/>
      <c r="BP161" s="544"/>
      <c r="BQ161" s="544"/>
      <c r="BR161" s="544"/>
      <c r="BS161" s="657"/>
      <c r="BT161" s="543"/>
      <c r="BU161" s="544"/>
      <c r="BV161" s="544"/>
      <c r="BW161" s="544"/>
      <c r="BX161" s="544"/>
      <c r="BY161" s="544"/>
      <c r="BZ161" s="544"/>
      <c r="CA161" s="544"/>
      <c r="CB161" s="544"/>
      <c r="CC161" s="657"/>
      <c r="CD161" s="543"/>
      <c r="CE161" s="544"/>
      <c r="CF161" s="544"/>
      <c r="CG161" s="544"/>
      <c r="CH161" s="544"/>
      <c r="CI161" s="544"/>
      <c r="CJ161" s="544"/>
      <c r="CK161" s="544"/>
      <c r="CL161" s="544"/>
      <c r="CM161" s="657"/>
      <c r="CN161" s="543"/>
      <c r="CO161" s="544"/>
      <c r="CP161" s="544"/>
      <c r="CQ161" s="544"/>
      <c r="CR161" s="544"/>
      <c r="CS161" s="544"/>
      <c r="CT161" s="544"/>
      <c r="CU161" s="544"/>
      <c r="CV161" s="544"/>
      <c r="CW161" s="657"/>
      <c r="CX161" s="543"/>
      <c r="CY161" s="544"/>
      <c r="CZ161" s="544"/>
      <c r="DA161" s="544"/>
      <c r="DB161" s="544"/>
      <c r="DC161" s="544"/>
      <c r="DD161" s="544"/>
      <c r="DE161" s="544"/>
      <c r="DF161" s="544"/>
      <c r="DG161" s="657"/>
      <c r="DH161" s="543"/>
      <c r="DI161" s="544"/>
      <c r="DJ161" s="544"/>
      <c r="DK161" s="544"/>
      <c r="DL161" s="544"/>
      <c r="DM161" s="544"/>
      <c r="DN161" s="544"/>
      <c r="DO161" s="544"/>
      <c r="DP161" s="544"/>
      <c r="DQ161" s="657"/>
      <c r="DR161" s="543"/>
      <c r="DS161" s="544"/>
      <c r="DT161" s="544"/>
      <c r="DU161" s="544"/>
      <c r="DV161" s="544"/>
      <c r="DW161" s="544"/>
      <c r="DX161" s="544"/>
      <c r="DY161" s="544"/>
      <c r="DZ161" s="544"/>
      <c r="EA161" s="657"/>
      <c r="EB161" s="543"/>
      <c r="EC161" s="544"/>
      <c r="ED161" s="544"/>
      <c r="EE161" s="544"/>
      <c r="EF161" s="544"/>
      <c r="EG161" s="544"/>
      <c r="EH161" s="544"/>
      <c r="EI161" s="544"/>
      <c r="EJ161" s="544"/>
      <c r="EK161" s="657"/>
    </row>
    <row r="162" spans="1:141" ht="36">
      <c r="A162" s="359">
        <f>Summary!A162</f>
        <v>0</v>
      </c>
      <c r="B162" s="378">
        <f>Summary!B162</f>
        <v>0</v>
      </c>
      <c r="C162" s="379" t="str">
        <f>Summary!C162</f>
        <v>4.8.2</v>
      </c>
      <c r="D162" s="380" t="str">
        <f>Summary!D162</f>
        <v>3000 - Landscape and ecology</v>
      </c>
      <c r="E162" s="381" t="str">
        <f>Summary!E162</f>
        <v>Woodland</v>
      </c>
      <c r="F162" s="382" t="str">
        <f>Summary!F162</f>
        <v>Thin/ coppice</v>
      </c>
      <c r="G162" s="375">
        <f>Summary!G162</f>
        <v>0</v>
      </c>
      <c r="H162" s="540">
        <f t="shared" si="54"/>
        <v>0</v>
      </c>
      <c r="I162" s="541">
        <f t="shared" si="55"/>
        <v>0</v>
      </c>
      <c r="J162" s="541">
        <f t="shared" si="56"/>
        <v>0</v>
      </c>
      <c r="K162" s="541">
        <f t="shared" si="57"/>
        <v>0</v>
      </c>
      <c r="L162" s="541">
        <f t="shared" si="58"/>
        <v>0</v>
      </c>
      <c r="M162" s="541">
        <f t="shared" si="59"/>
        <v>0</v>
      </c>
      <c r="N162" s="541">
        <f t="shared" si="60"/>
        <v>0</v>
      </c>
      <c r="O162" s="541">
        <f t="shared" si="61"/>
        <v>0</v>
      </c>
      <c r="P162" s="541">
        <f t="shared" si="62"/>
        <v>0</v>
      </c>
      <c r="Q162" s="541">
        <f t="shared" si="63"/>
        <v>0</v>
      </c>
      <c r="R162" s="541">
        <f t="shared" si="64"/>
        <v>0</v>
      </c>
      <c r="S162" s="541">
        <f t="shared" si="65"/>
        <v>0</v>
      </c>
      <c r="T162" s="542">
        <f t="shared" si="66"/>
        <v>0</v>
      </c>
      <c r="U162" s="531"/>
      <c r="V162" s="543"/>
      <c r="W162" s="544"/>
      <c r="X162" s="544"/>
      <c r="Y162" s="544"/>
      <c r="Z162" s="544"/>
      <c r="AA162" s="544"/>
      <c r="AB162" s="544"/>
      <c r="AC162" s="544"/>
      <c r="AD162" s="544"/>
      <c r="AE162" s="657"/>
      <c r="AF162" s="543"/>
      <c r="AG162" s="544"/>
      <c r="AH162" s="544"/>
      <c r="AI162" s="544"/>
      <c r="AJ162" s="544"/>
      <c r="AK162" s="544"/>
      <c r="AL162" s="544"/>
      <c r="AM162" s="544"/>
      <c r="AN162" s="544"/>
      <c r="AO162" s="657"/>
      <c r="AP162" s="543"/>
      <c r="AQ162" s="544"/>
      <c r="AR162" s="544"/>
      <c r="AS162" s="544"/>
      <c r="AT162" s="544"/>
      <c r="AU162" s="544"/>
      <c r="AV162" s="544"/>
      <c r="AW162" s="544"/>
      <c r="AX162" s="544"/>
      <c r="AY162" s="657"/>
      <c r="AZ162" s="543"/>
      <c r="BA162" s="544"/>
      <c r="BB162" s="544"/>
      <c r="BC162" s="544"/>
      <c r="BD162" s="544"/>
      <c r="BE162" s="544"/>
      <c r="BF162" s="544"/>
      <c r="BG162" s="544"/>
      <c r="BH162" s="544"/>
      <c r="BI162" s="657"/>
      <c r="BJ162" s="543"/>
      <c r="BK162" s="544"/>
      <c r="BL162" s="544"/>
      <c r="BM162" s="544"/>
      <c r="BN162" s="544"/>
      <c r="BO162" s="544"/>
      <c r="BP162" s="544"/>
      <c r="BQ162" s="544"/>
      <c r="BR162" s="544"/>
      <c r="BS162" s="657"/>
      <c r="BT162" s="543"/>
      <c r="BU162" s="544"/>
      <c r="BV162" s="544"/>
      <c r="BW162" s="544"/>
      <c r="BX162" s="544"/>
      <c r="BY162" s="544"/>
      <c r="BZ162" s="544"/>
      <c r="CA162" s="544"/>
      <c r="CB162" s="544"/>
      <c r="CC162" s="657"/>
      <c r="CD162" s="543"/>
      <c r="CE162" s="544"/>
      <c r="CF162" s="544"/>
      <c r="CG162" s="544"/>
      <c r="CH162" s="544"/>
      <c r="CI162" s="544"/>
      <c r="CJ162" s="544"/>
      <c r="CK162" s="544"/>
      <c r="CL162" s="544"/>
      <c r="CM162" s="657"/>
      <c r="CN162" s="543"/>
      <c r="CO162" s="544"/>
      <c r="CP162" s="544"/>
      <c r="CQ162" s="544"/>
      <c r="CR162" s="544"/>
      <c r="CS162" s="544"/>
      <c r="CT162" s="544"/>
      <c r="CU162" s="544"/>
      <c r="CV162" s="544"/>
      <c r="CW162" s="657"/>
      <c r="CX162" s="543"/>
      <c r="CY162" s="544"/>
      <c r="CZ162" s="544"/>
      <c r="DA162" s="544"/>
      <c r="DB162" s="544"/>
      <c r="DC162" s="544"/>
      <c r="DD162" s="544"/>
      <c r="DE162" s="544"/>
      <c r="DF162" s="544"/>
      <c r="DG162" s="657"/>
      <c r="DH162" s="543"/>
      <c r="DI162" s="544"/>
      <c r="DJ162" s="544"/>
      <c r="DK162" s="544"/>
      <c r="DL162" s="544"/>
      <c r="DM162" s="544"/>
      <c r="DN162" s="544"/>
      <c r="DO162" s="544"/>
      <c r="DP162" s="544"/>
      <c r="DQ162" s="657"/>
      <c r="DR162" s="543"/>
      <c r="DS162" s="544"/>
      <c r="DT162" s="544"/>
      <c r="DU162" s="544"/>
      <c r="DV162" s="544"/>
      <c r="DW162" s="544"/>
      <c r="DX162" s="544"/>
      <c r="DY162" s="544"/>
      <c r="DZ162" s="544"/>
      <c r="EA162" s="657"/>
      <c r="EB162" s="543"/>
      <c r="EC162" s="544"/>
      <c r="ED162" s="544"/>
      <c r="EE162" s="544"/>
      <c r="EF162" s="544"/>
      <c r="EG162" s="544"/>
      <c r="EH162" s="544"/>
      <c r="EI162" s="544"/>
      <c r="EJ162" s="544"/>
      <c r="EK162" s="657"/>
    </row>
    <row r="163" spans="1:141" s="139" customFormat="1" ht="36">
      <c r="A163" s="802">
        <f>Summary!A163</f>
        <v>0</v>
      </c>
      <c r="B163" s="815">
        <f>Summary!B163</f>
        <v>0</v>
      </c>
      <c r="C163" s="813" t="str">
        <f>Summary!C163</f>
        <v>4.8.3</v>
      </c>
      <c r="D163" s="816" t="str">
        <f>Summary!D163</f>
        <v>3000 - Landscape and ecology</v>
      </c>
      <c r="E163" s="796" t="str">
        <f>Summary!E163</f>
        <v>Grass and vegetation</v>
      </c>
      <c r="F163" s="796">
        <f>Summary!F163</f>
        <v>0</v>
      </c>
      <c r="G163" s="787">
        <f>Summary!G163</f>
        <v>0</v>
      </c>
      <c r="H163" s="299"/>
      <c r="I163" s="300"/>
      <c r="J163" s="300"/>
      <c r="K163" s="300"/>
      <c r="L163" s="300"/>
      <c r="M163" s="300"/>
      <c r="N163" s="300"/>
      <c r="O163" s="300"/>
      <c r="P163" s="300"/>
      <c r="Q163" s="300"/>
      <c r="R163" s="300"/>
      <c r="S163" s="300"/>
      <c r="T163" s="797"/>
      <c r="U163" s="531"/>
      <c r="V163" s="299"/>
      <c r="W163" s="300"/>
      <c r="X163" s="300"/>
      <c r="Y163" s="300"/>
      <c r="Z163" s="300"/>
      <c r="AA163" s="300"/>
      <c r="AB163" s="300"/>
      <c r="AC163" s="300"/>
      <c r="AD163" s="300"/>
      <c r="AE163" s="817"/>
      <c r="AF163" s="299"/>
      <c r="AG163" s="300"/>
      <c r="AH163" s="300"/>
      <c r="AI163" s="300"/>
      <c r="AJ163" s="300"/>
      <c r="AK163" s="300"/>
      <c r="AL163" s="300"/>
      <c r="AM163" s="300"/>
      <c r="AN163" s="300"/>
      <c r="AO163" s="817"/>
      <c r="AP163" s="299"/>
      <c r="AQ163" s="300"/>
      <c r="AR163" s="300"/>
      <c r="AS163" s="300"/>
      <c r="AT163" s="300"/>
      <c r="AU163" s="300"/>
      <c r="AV163" s="300"/>
      <c r="AW163" s="300"/>
      <c r="AX163" s="300"/>
      <c r="AY163" s="817"/>
      <c r="AZ163" s="299"/>
      <c r="BA163" s="300"/>
      <c r="BB163" s="300"/>
      <c r="BC163" s="300"/>
      <c r="BD163" s="300"/>
      <c r="BE163" s="300"/>
      <c r="BF163" s="300"/>
      <c r="BG163" s="300"/>
      <c r="BH163" s="300"/>
      <c r="BI163" s="817"/>
      <c r="BJ163" s="299"/>
      <c r="BK163" s="300"/>
      <c r="BL163" s="300"/>
      <c r="BM163" s="300"/>
      <c r="BN163" s="300"/>
      <c r="BO163" s="300"/>
      <c r="BP163" s="300"/>
      <c r="BQ163" s="300"/>
      <c r="BR163" s="300"/>
      <c r="BS163" s="817"/>
      <c r="BT163" s="299"/>
      <c r="BU163" s="300"/>
      <c r="BV163" s="300"/>
      <c r="BW163" s="300"/>
      <c r="BX163" s="300"/>
      <c r="BY163" s="300"/>
      <c r="BZ163" s="300"/>
      <c r="CA163" s="300"/>
      <c r="CB163" s="300"/>
      <c r="CC163" s="817"/>
      <c r="CD163" s="299"/>
      <c r="CE163" s="300"/>
      <c r="CF163" s="300"/>
      <c r="CG163" s="300"/>
      <c r="CH163" s="300"/>
      <c r="CI163" s="300"/>
      <c r="CJ163" s="300"/>
      <c r="CK163" s="300"/>
      <c r="CL163" s="300"/>
      <c r="CM163" s="817"/>
      <c r="CN163" s="299"/>
      <c r="CO163" s="300"/>
      <c r="CP163" s="300"/>
      <c r="CQ163" s="300"/>
      <c r="CR163" s="300"/>
      <c r="CS163" s="300"/>
      <c r="CT163" s="300"/>
      <c r="CU163" s="300"/>
      <c r="CV163" s="300"/>
      <c r="CW163" s="817"/>
      <c r="CX163" s="299"/>
      <c r="CY163" s="300"/>
      <c r="CZ163" s="300"/>
      <c r="DA163" s="300"/>
      <c r="DB163" s="300"/>
      <c r="DC163" s="300"/>
      <c r="DD163" s="300"/>
      <c r="DE163" s="300"/>
      <c r="DF163" s="300"/>
      <c r="DG163" s="817"/>
      <c r="DH163" s="299"/>
      <c r="DI163" s="300"/>
      <c r="DJ163" s="300"/>
      <c r="DK163" s="300"/>
      <c r="DL163" s="300"/>
      <c r="DM163" s="300"/>
      <c r="DN163" s="300"/>
      <c r="DO163" s="300"/>
      <c r="DP163" s="300"/>
      <c r="DQ163" s="817"/>
      <c r="DR163" s="299"/>
      <c r="DS163" s="300"/>
      <c r="DT163" s="300"/>
      <c r="DU163" s="300"/>
      <c r="DV163" s="300"/>
      <c r="DW163" s="300"/>
      <c r="DX163" s="300"/>
      <c r="DY163" s="300"/>
      <c r="DZ163" s="300"/>
      <c r="EA163" s="817"/>
      <c r="EB163" s="299"/>
      <c r="EC163" s="300"/>
      <c r="ED163" s="300"/>
      <c r="EE163" s="300"/>
      <c r="EF163" s="300"/>
      <c r="EG163" s="300"/>
      <c r="EH163" s="300"/>
      <c r="EI163" s="300"/>
      <c r="EJ163" s="300"/>
      <c r="EK163" s="817"/>
    </row>
    <row r="164" spans="1:141" ht="54">
      <c r="A164" s="359">
        <f>Summary!A164</f>
        <v>0</v>
      </c>
      <c r="B164" s="378">
        <f>Summary!B164</f>
        <v>0</v>
      </c>
      <c r="C164" s="379" t="str">
        <f>Summary!C164</f>
        <v>4.8.3.1</v>
      </c>
      <c r="D164" s="380">
        <f>Summary!D164</f>
        <v>0</v>
      </c>
      <c r="E164" s="381">
        <f>Summary!E164</f>
        <v>0</v>
      </c>
      <c r="F164" s="382" t="str">
        <f>Summary!F164</f>
        <v>Maintain and preserve sight lines and stopping distance, including junctions, access points, curves, bends and central reserve.  </v>
      </c>
      <c r="G164" s="375">
        <f>Summary!G164</f>
        <v>0</v>
      </c>
      <c r="H164" s="540">
        <f t="shared" si="54"/>
        <v>0</v>
      </c>
      <c r="I164" s="541">
        <f t="shared" si="55"/>
        <v>0</v>
      </c>
      <c r="J164" s="541">
        <f t="shared" si="56"/>
        <v>0</v>
      </c>
      <c r="K164" s="541">
        <f t="shared" si="57"/>
        <v>0</v>
      </c>
      <c r="L164" s="541">
        <f t="shared" si="58"/>
        <v>0</v>
      </c>
      <c r="M164" s="541">
        <f t="shared" si="59"/>
        <v>0</v>
      </c>
      <c r="N164" s="541">
        <f t="shared" si="60"/>
        <v>0</v>
      </c>
      <c r="O164" s="541">
        <f t="shared" si="61"/>
        <v>0</v>
      </c>
      <c r="P164" s="541">
        <f t="shared" si="62"/>
        <v>0</v>
      </c>
      <c r="Q164" s="541">
        <f t="shared" si="63"/>
        <v>0</v>
      </c>
      <c r="R164" s="541">
        <f t="shared" si="64"/>
        <v>0</v>
      </c>
      <c r="S164" s="541">
        <f t="shared" si="65"/>
        <v>0</v>
      </c>
      <c r="T164" s="542">
        <f t="shared" si="66"/>
        <v>0</v>
      </c>
      <c r="U164" s="531"/>
      <c r="V164" s="543"/>
      <c r="W164" s="544"/>
      <c r="X164" s="544"/>
      <c r="Y164" s="544"/>
      <c r="Z164" s="544"/>
      <c r="AA164" s="544"/>
      <c r="AB164" s="544"/>
      <c r="AC164" s="544"/>
      <c r="AD164" s="544"/>
      <c r="AE164" s="657"/>
      <c r="AF164" s="543"/>
      <c r="AG164" s="544"/>
      <c r="AH164" s="544"/>
      <c r="AI164" s="544"/>
      <c r="AJ164" s="544"/>
      <c r="AK164" s="544"/>
      <c r="AL164" s="544"/>
      <c r="AM164" s="544"/>
      <c r="AN164" s="544"/>
      <c r="AO164" s="657"/>
      <c r="AP164" s="543"/>
      <c r="AQ164" s="544"/>
      <c r="AR164" s="544"/>
      <c r="AS164" s="544"/>
      <c r="AT164" s="544"/>
      <c r="AU164" s="544"/>
      <c r="AV164" s="544"/>
      <c r="AW164" s="544"/>
      <c r="AX164" s="544"/>
      <c r="AY164" s="657"/>
      <c r="AZ164" s="543"/>
      <c r="BA164" s="544"/>
      <c r="BB164" s="544"/>
      <c r="BC164" s="544"/>
      <c r="BD164" s="544"/>
      <c r="BE164" s="544"/>
      <c r="BF164" s="544"/>
      <c r="BG164" s="544"/>
      <c r="BH164" s="544"/>
      <c r="BI164" s="657"/>
      <c r="BJ164" s="543"/>
      <c r="BK164" s="544"/>
      <c r="BL164" s="544"/>
      <c r="BM164" s="544"/>
      <c r="BN164" s="544"/>
      <c r="BO164" s="544"/>
      <c r="BP164" s="544"/>
      <c r="BQ164" s="544"/>
      <c r="BR164" s="544"/>
      <c r="BS164" s="657"/>
      <c r="BT164" s="543"/>
      <c r="BU164" s="544"/>
      <c r="BV164" s="544"/>
      <c r="BW164" s="544"/>
      <c r="BX164" s="544"/>
      <c r="BY164" s="544"/>
      <c r="BZ164" s="544"/>
      <c r="CA164" s="544"/>
      <c r="CB164" s="544"/>
      <c r="CC164" s="657"/>
      <c r="CD164" s="543"/>
      <c r="CE164" s="544"/>
      <c r="CF164" s="544"/>
      <c r="CG164" s="544"/>
      <c r="CH164" s="544"/>
      <c r="CI164" s="544"/>
      <c r="CJ164" s="544"/>
      <c r="CK164" s="544"/>
      <c r="CL164" s="544"/>
      <c r="CM164" s="657"/>
      <c r="CN164" s="543"/>
      <c r="CO164" s="544"/>
      <c r="CP164" s="544"/>
      <c r="CQ164" s="544"/>
      <c r="CR164" s="544"/>
      <c r="CS164" s="544"/>
      <c r="CT164" s="544"/>
      <c r="CU164" s="544"/>
      <c r="CV164" s="544"/>
      <c r="CW164" s="657"/>
      <c r="CX164" s="543"/>
      <c r="CY164" s="544"/>
      <c r="CZ164" s="544"/>
      <c r="DA164" s="544"/>
      <c r="DB164" s="544"/>
      <c r="DC164" s="544"/>
      <c r="DD164" s="544"/>
      <c r="DE164" s="544"/>
      <c r="DF164" s="544"/>
      <c r="DG164" s="657"/>
      <c r="DH164" s="543"/>
      <c r="DI164" s="544"/>
      <c r="DJ164" s="544"/>
      <c r="DK164" s="544"/>
      <c r="DL164" s="544"/>
      <c r="DM164" s="544"/>
      <c r="DN164" s="544"/>
      <c r="DO164" s="544"/>
      <c r="DP164" s="544"/>
      <c r="DQ164" s="657"/>
      <c r="DR164" s="543"/>
      <c r="DS164" s="544"/>
      <c r="DT164" s="544"/>
      <c r="DU164" s="544"/>
      <c r="DV164" s="544"/>
      <c r="DW164" s="544"/>
      <c r="DX164" s="544"/>
      <c r="DY164" s="544"/>
      <c r="DZ164" s="544"/>
      <c r="EA164" s="657"/>
      <c r="EB164" s="543"/>
      <c r="EC164" s="544"/>
      <c r="ED164" s="544"/>
      <c r="EE164" s="544"/>
      <c r="EF164" s="544"/>
      <c r="EG164" s="544"/>
      <c r="EH164" s="544"/>
      <c r="EI164" s="544"/>
      <c r="EJ164" s="544"/>
      <c r="EK164" s="657"/>
    </row>
    <row r="165" spans="1:141" s="139" customFormat="1" ht="36">
      <c r="A165" s="359">
        <f>Summary!A165</f>
        <v>0</v>
      </c>
      <c r="B165" s="378">
        <f>Summary!B165</f>
        <v>0</v>
      </c>
      <c r="C165" s="379" t="str">
        <f>Summary!C165</f>
        <v>4.8.3.2</v>
      </c>
      <c r="D165" s="380">
        <f>Summary!D165</f>
        <v>0</v>
      </c>
      <c r="E165" s="381">
        <f>Summary!E165</f>
        <v>0</v>
      </c>
      <c r="F165" s="382" t="str">
        <f>Summary!F165</f>
        <v>Maintain and preserve CCTV camera operational visibility splays</v>
      </c>
      <c r="G165" s="375">
        <f>Summary!G165</f>
        <v>0</v>
      </c>
      <c r="H165" s="540">
        <f t="shared" si="54"/>
        <v>0</v>
      </c>
      <c r="I165" s="541">
        <f t="shared" si="55"/>
        <v>0</v>
      </c>
      <c r="J165" s="541">
        <f t="shared" si="56"/>
        <v>0</v>
      </c>
      <c r="K165" s="541">
        <f t="shared" si="57"/>
        <v>0</v>
      </c>
      <c r="L165" s="541">
        <f t="shared" si="58"/>
        <v>0</v>
      </c>
      <c r="M165" s="541">
        <f t="shared" si="59"/>
        <v>0</v>
      </c>
      <c r="N165" s="541">
        <f t="shared" si="60"/>
        <v>0</v>
      </c>
      <c r="O165" s="541">
        <f t="shared" si="61"/>
        <v>0</v>
      </c>
      <c r="P165" s="541">
        <f t="shared" si="62"/>
        <v>0</v>
      </c>
      <c r="Q165" s="541">
        <f t="shared" si="63"/>
        <v>0</v>
      </c>
      <c r="R165" s="541">
        <f t="shared" si="64"/>
        <v>0</v>
      </c>
      <c r="S165" s="541">
        <f t="shared" si="65"/>
        <v>0</v>
      </c>
      <c r="T165" s="542">
        <f t="shared" si="66"/>
        <v>0</v>
      </c>
      <c r="U165" s="531"/>
      <c r="V165" s="543"/>
      <c r="W165" s="544"/>
      <c r="X165" s="544"/>
      <c r="Y165" s="544"/>
      <c r="Z165" s="544"/>
      <c r="AA165" s="544"/>
      <c r="AB165" s="544"/>
      <c r="AC165" s="544"/>
      <c r="AD165" s="544"/>
      <c r="AE165" s="657"/>
      <c r="AF165" s="543"/>
      <c r="AG165" s="544"/>
      <c r="AH165" s="544"/>
      <c r="AI165" s="544"/>
      <c r="AJ165" s="544"/>
      <c r="AK165" s="544"/>
      <c r="AL165" s="544"/>
      <c r="AM165" s="544"/>
      <c r="AN165" s="544"/>
      <c r="AO165" s="657"/>
      <c r="AP165" s="543"/>
      <c r="AQ165" s="544"/>
      <c r="AR165" s="544"/>
      <c r="AS165" s="544"/>
      <c r="AT165" s="544"/>
      <c r="AU165" s="544"/>
      <c r="AV165" s="544"/>
      <c r="AW165" s="544"/>
      <c r="AX165" s="544"/>
      <c r="AY165" s="657"/>
      <c r="AZ165" s="543"/>
      <c r="BA165" s="544"/>
      <c r="BB165" s="544"/>
      <c r="BC165" s="544"/>
      <c r="BD165" s="544"/>
      <c r="BE165" s="544"/>
      <c r="BF165" s="544"/>
      <c r="BG165" s="544"/>
      <c r="BH165" s="544"/>
      <c r="BI165" s="657"/>
      <c r="BJ165" s="543"/>
      <c r="BK165" s="544"/>
      <c r="BL165" s="544"/>
      <c r="BM165" s="544"/>
      <c r="BN165" s="544"/>
      <c r="BO165" s="544"/>
      <c r="BP165" s="544"/>
      <c r="BQ165" s="544"/>
      <c r="BR165" s="544"/>
      <c r="BS165" s="657"/>
      <c r="BT165" s="543"/>
      <c r="BU165" s="544"/>
      <c r="BV165" s="544"/>
      <c r="BW165" s="544"/>
      <c r="BX165" s="544"/>
      <c r="BY165" s="544"/>
      <c r="BZ165" s="544"/>
      <c r="CA165" s="544"/>
      <c r="CB165" s="544"/>
      <c r="CC165" s="657"/>
      <c r="CD165" s="543"/>
      <c r="CE165" s="544"/>
      <c r="CF165" s="544"/>
      <c r="CG165" s="544"/>
      <c r="CH165" s="544"/>
      <c r="CI165" s="544"/>
      <c r="CJ165" s="544"/>
      <c r="CK165" s="544"/>
      <c r="CL165" s="544"/>
      <c r="CM165" s="657"/>
      <c r="CN165" s="543"/>
      <c r="CO165" s="544"/>
      <c r="CP165" s="544"/>
      <c r="CQ165" s="544"/>
      <c r="CR165" s="544"/>
      <c r="CS165" s="544"/>
      <c r="CT165" s="544"/>
      <c r="CU165" s="544"/>
      <c r="CV165" s="544"/>
      <c r="CW165" s="657"/>
      <c r="CX165" s="543"/>
      <c r="CY165" s="544"/>
      <c r="CZ165" s="544"/>
      <c r="DA165" s="544"/>
      <c r="DB165" s="544"/>
      <c r="DC165" s="544"/>
      <c r="DD165" s="544"/>
      <c r="DE165" s="544"/>
      <c r="DF165" s="544"/>
      <c r="DG165" s="657"/>
      <c r="DH165" s="543"/>
      <c r="DI165" s="544"/>
      <c r="DJ165" s="544"/>
      <c r="DK165" s="544"/>
      <c r="DL165" s="544"/>
      <c r="DM165" s="544"/>
      <c r="DN165" s="544"/>
      <c r="DO165" s="544"/>
      <c r="DP165" s="544"/>
      <c r="DQ165" s="657"/>
      <c r="DR165" s="543"/>
      <c r="DS165" s="544"/>
      <c r="DT165" s="544"/>
      <c r="DU165" s="544"/>
      <c r="DV165" s="544"/>
      <c r="DW165" s="544"/>
      <c r="DX165" s="544"/>
      <c r="DY165" s="544"/>
      <c r="DZ165" s="544"/>
      <c r="EA165" s="657"/>
      <c r="EB165" s="543"/>
      <c r="EC165" s="544"/>
      <c r="ED165" s="544"/>
      <c r="EE165" s="544"/>
      <c r="EF165" s="544"/>
      <c r="EG165" s="544"/>
      <c r="EH165" s="544"/>
      <c r="EI165" s="544"/>
      <c r="EJ165" s="544"/>
      <c r="EK165" s="657"/>
    </row>
    <row r="166" spans="1:141" s="139" customFormat="1" ht="36">
      <c r="A166" s="359">
        <f>Summary!A166</f>
        <v>0</v>
      </c>
      <c r="B166" s="378">
        <f>Summary!B166</f>
        <v>0</v>
      </c>
      <c r="C166" s="379" t="str">
        <f>Summary!C166</f>
        <v>4.8.3.3</v>
      </c>
      <c r="D166" s="380">
        <f>Summary!D166</f>
        <v>0</v>
      </c>
      <c r="E166" s="381">
        <f>Summary!E166</f>
        <v>0</v>
      </c>
      <c r="F166" s="382" t="str">
        <f>Summary!F166</f>
        <v>Maintain and preserve road users visibility of road traffic signs and signals</v>
      </c>
      <c r="G166" s="375">
        <f>Summary!G166</f>
        <v>0</v>
      </c>
      <c r="H166" s="540">
        <f t="shared" si="54"/>
        <v>0</v>
      </c>
      <c r="I166" s="541">
        <f t="shared" si="55"/>
        <v>0</v>
      </c>
      <c r="J166" s="541">
        <f t="shared" si="56"/>
        <v>0</v>
      </c>
      <c r="K166" s="541">
        <f t="shared" si="57"/>
        <v>0</v>
      </c>
      <c r="L166" s="541">
        <f t="shared" si="58"/>
        <v>0</v>
      </c>
      <c r="M166" s="541">
        <f t="shared" si="59"/>
        <v>0</v>
      </c>
      <c r="N166" s="541">
        <f t="shared" si="60"/>
        <v>0</v>
      </c>
      <c r="O166" s="541">
        <f t="shared" si="61"/>
        <v>0</v>
      </c>
      <c r="P166" s="541">
        <f t="shared" si="62"/>
        <v>0</v>
      </c>
      <c r="Q166" s="541">
        <f t="shared" si="63"/>
        <v>0</v>
      </c>
      <c r="R166" s="541">
        <f t="shared" si="64"/>
        <v>0</v>
      </c>
      <c r="S166" s="541">
        <f t="shared" si="65"/>
        <v>0</v>
      </c>
      <c r="T166" s="542">
        <f t="shared" si="66"/>
        <v>0</v>
      </c>
      <c r="U166" s="531"/>
      <c r="V166" s="543"/>
      <c r="W166" s="544"/>
      <c r="X166" s="544"/>
      <c r="Y166" s="544"/>
      <c r="Z166" s="544"/>
      <c r="AA166" s="544"/>
      <c r="AB166" s="544"/>
      <c r="AC166" s="544"/>
      <c r="AD166" s="544"/>
      <c r="AE166" s="657"/>
      <c r="AF166" s="543"/>
      <c r="AG166" s="544"/>
      <c r="AH166" s="544"/>
      <c r="AI166" s="544"/>
      <c r="AJ166" s="544"/>
      <c r="AK166" s="544"/>
      <c r="AL166" s="544"/>
      <c r="AM166" s="544"/>
      <c r="AN166" s="544"/>
      <c r="AO166" s="657"/>
      <c r="AP166" s="543"/>
      <c r="AQ166" s="544"/>
      <c r="AR166" s="544"/>
      <c r="AS166" s="544"/>
      <c r="AT166" s="544"/>
      <c r="AU166" s="544"/>
      <c r="AV166" s="544"/>
      <c r="AW166" s="544"/>
      <c r="AX166" s="544"/>
      <c r="AY166" s="657"/>
      <c r="AZ166" s="543"/>
      <c r="BA166" s="544"/>
      <c r="BB166" s="544"/>
      <c r="BC166" s="544"/>
      <c r="BD166" s="544"/>
      <c r="BE166" s="544"/>
      <c r="BF166" s="544"/>
      <c r="BG166" s="544"/>
      <c r="BH166" s="544"/>
      <c r="BI166" s="657"/>
      <c r="BJ166" s="543"/>
      <c r="BK166" s="544"/>
      <c r="BL166" s="544"/>
      <c r="BM166" s="544"/>
      <c r="BN166" s="544"/>
      <c r="BO166" s="544"/>
      <c r="BP166" s="544"/>
      <c r="BQ166" s="544"/>
      <c r="BR166" s="544"/>
      <c r="BS166" s="657"/>
      <c r="BT166" s="543"/>
      <c r="BU166" s="544"/>
      <c r="BV166" s="544"/>
      <c r="BW166" s="544"/>
      <c r="BX166" s="544"/>
      <c r="BY166" s="544"/>
      <c r="BZ166" s="544"/>
      <c r="CA166" s="544"/>
      <c r="CB166" s="544"/>
      <c r="CC166" s="657"/>
      <c r="CD166" s="543"/>
      <c r="CE166" s="544"/>
      <c r="CF166" s="544"/>
      <c r="CG166" s="544"/>
      <c r="CH166" s="544"/>
      <c r="CI166" s="544"/>
      <c r="CJ166" s="544"/>
      <c r="CK166" s="544"/>
      <c r="CL166" s="544"/>
      <c r="CM166" s="657"/>
      <c r="CN166" s="543"/>
      <c r="CO166" s="544"/>
      <c r="CP166" s="544"/>
      <c r="CQ166" s="544"/>
      <c r="CR166" s="544"/>
      <c r="CS166" s="544"/>
      <c r="CT166" s="544"/>
      <c r="CU166" s="544"/>
      <c r="CV166" s="544"/>
      <c r="CW166" s="657"/>
      <c r="CX166" s="543"/>
      <c r="CY166" s="544"/>
      <c r="CZ166" s="544"/>
      <c r="DA166" s="544"/>
      <c r="DB166" s="544"/>
      <c r="DC166" s="544"/>
      <c r="DD166" s="544"/>
      <c r="DE166" s="544"/>
      <c r="DF166" s="544"/>
      <c r="DG166" s="657"/>
      <c r="DH166" s="543"/>
      <c r="DI166" s="544"/>
      <c r="DJ166" s="544"/>
      <c r="DK166" s="544"/>
      <c r="DL166" s="544"/>
      <c r="DM166" s="544"/>
      <c r="DN166" s="544"/>
      <c r="DO166" s="544"/>
      <c r="DP166" s="544"/>
      <c r="DQ166" s="657"/>
      <c r="DR166" s="543"/>
      <c r="DS166" s="544"/>
      <c r="DT166" s="544"/>
      <c r="DU166" s="544"/>
      <c r="DV166" s="544"/>
      <c r="DW166" s="544"/>
      <c r="DX166" s="544"/>
      <c r="DY166" s="544"/>
      <c r="DZ166" s="544"/>
      <c r="EA166" s="657"/>
      <c r="EB166" s="543"/>
      <c r="EC166" s="544"/>
      <c r="ED166" s="544"/>
      <c r="EE166" s="544"/>
      <c r="EF166" s="544"/>
      <c r="EG166" s="544"/>
      <c r="EH166" s="544"/>
      <c r="EI166" s="544"/>
      <c r="EJ166" s="544"/>
      <c r="EK166" s="657"/>
    </row>
    <row r="167" spans="1:141" s="139" customFormat="1" ht="36">
      <c r="A167" s="802">
        <f>Summary!A167</f>
        <v>0</v>
      </c>
      <c r="B167" s="815">
        <f>Summary!B167</f>
        <v>0</v>
      </c>
      <c r="C167" s="813" t="str">
        <f>Summary!C167</f>
        <v>4.8.4</v>
      </c>
      <c r="D167" s="816" t="str">
        <f>Summary!D167</f>
        <v>3000 - Landscape and ecology</v>
      </c>
      <c r="E167" s="796" t="str">
        <f>Summary!E167</f>
        <v>Grass and vegetation</v>
      </c>
      <c r="F167" s="796">
        <f>Summary!F167</f>
        <v>0</v>
      </c>
      <c r="G167" s="787">
        <f>Summary!G167</f>
        <v>0</v>
      </c>
      <c r="H167" s="299"/>
      <c r="I167" s="300"/>
      <c r="J167" s="300"/>
      <c r="K167" s="300"/>
      <c r="L167" s="300"/>
      <c r="M167" s="300"/>
      <c r="N167" s="300"/>
      <c r="O167" s="300"/>
      <c r="P167" s="300"/>
      <c r="Q167" s="300"/>
      <c r="R167" s="300"/>
      <c r="S167" s="300"/>
      <c r="T167" s="797"/>
      <c r="U167" s="531"/>
      <c r="V167" s="299"/>
      <c r="W167" s="300"/>
      <c r="X167" s="300"/>
      <c r="Y167" s="300"/>
      <c r="Z167" s="300"/>
      <c r="AA167" s="300"/>
      <c r="AB167" s="300"/>
      <c r="AC167" s="300"/>
      <c r="AD167" s="300"/>
      <c r="AE167" s="817"/>
      <c r="AF167" s="299"/>
      <c r="AG167" s="300"/>
      <c r="AH167" s="300"/>
      <c r="AI167" s="300"/>
      <c r="AJ167" s="300"/>
      <c r="AK167" s="300"/>
      <c r="AL167" s="300"/>
      <c r="AM167" s="300"/>
      <c r="AN167" s="300"/>
      <c r="AO167" s="817"/>
      <c r="AP167" s="299"/>
      <c r="AQ167" s="300"/>
      <c r="AR167" s="300"/>
      <c r="AS167" s="300"/>
      <c r="AT167" s="300"/>
      <c r="AU167" s="300"/>
      <c r="AV167" s="300"/>
      <c r="AW167" s="300"/>
      <c r="AX167" s="300"/>
      <c r="AY167" s="817"/>
      <c r="AZ167" s="299"/>
      <c r="BA167" s="300"/>
      <c r="BB167" s="300"/>
      <c r="BC167" s="300"/>
      <c r="BD167" s="300"/>
      <c r="BE167" s="300"/>
      <c r="BF167" s="300"/>
      <c r="BG167" s="300"/>
      <c r="BH167" s="300"/>
      <c r="BI167" s="817"/>
      <c r="BJ167" s="299"/>
      <c r="BK167" s="300"/>
      <c r="BL167" s="300"/>
      <c r="BM167" s="300"/>
      <c r="BN167" s="300"/>
      <c r="BO167" s="300"/>
      <c r="BP167" s="300"/>
      <c r="BQ167" s="300"/>
      <c r="BR167" s="300"/>
      <c r="BS167" s="817"/>
      <c r="BT167" s="299"/>
      <c r="BU167" s="300"/>
      <c r="BV167" s="300"/>
      <c r="BW167" s="300"/>
      <c r="BX167" s="300"/>
      <c r="BY167" s="300"/>
      <c r="BZ167" s="300"/>
      <c r="CA167" s="300"/>
      <c r="CB167" s="300"/>
      <c r="CC167" s="817"/>
      <c r="CD167" s="299"/>
      <c r="CE167" s="300"/>
      <c r="CF167" s="300"/>
      <c r="CG167" s="300"/>
      <c r="CH167" s="300"/>
      <c r="CI167" s="300"/>
      <c r="CJ167" s="300"/>
      <c r="CK167" s="300"/>
      <c r="CL167" s="300"/>
      <c r="CM167" s="817"/>
      <c r="CN167" s="299"/>
      <c r="CO167" s="300"/>
      <c r="CP167" s="300"/>
      <c r="CQ167" s="300"/>
      <c r="CR167" s="300"/>
      <c r="CS167" s="300"/>
      <c r="CT167" s="300"/>
      <c r="CU167" s="300"/>
      <c r="CV167" s="300"/>
      <c r="CW167" s="817"/>
      <c r="CX167" s="299"/>
      <c r="CY167" s="300"/>
      <c r="CZ167" s="300"/>
      <c r="DA167" s="300"/>
      <c r="DB167" s="300"/>
      <c r="DC167" s="300"/>
      <c r="DD167" s="300"/>
      <c r="DE167" s="300"/>
      <c r="DF167" s="300"/>
      <c r="DG167" s="817"/>
      <c r="DH167" s="299"/>
      <c r="DI167" s="300"/>
      <c r="DJ167" s="300"/>
      <c r="DK167" s="300"/>
      <c r="DL167" s="300"/>
      <c r="DM167" s="300"/>
      <c r="DN167" s="300"/>
      <c r="DO167" s="300"/>
      <c r="DP167" s="300"/>
      <c r="DQ167" s="817"/>
      <c r="DR167" s="299"/>
      <c r="DS167" s="300"/>
      <c r="DT167" s="300"/>
      <c r="DU167" s="300"/>
      <c r="DV167" s="300"/>
      <c r="DW167" s="300"/>
      <c r="DX167" s="300"/>
      <c r="DY167" s="300"/>
      <c r="DZ167" s="300"/>
      <c r="EA167" s="817"/>
      <c r="EB167" s="299"/>
      <c r="EC167" s="300"/>
      <c r="ED167" s="300"/>
      <c r="EE167" s="300"/>
      <c r="EF167" s="300"/>
      <c r="EG167" s="300"/>
      <c r="EH167" s="300"/>
      <c r="EI167" s="300"/>
      <c r="EJ167" s="300"/>
      <c r="EK167" s="817"/>
    </row>
    <row r="168" spans="1:141" ht="36">
      <c r="A168" s="359">
        <f>Summary!A168</f>
        <v>0</v>
      </c>
      <c r="B168" s="378">
        <f>Summary!B168</f>
        <v>0</v>
      </c>
      <c r="C168" s="379" t="str">
        <f>Summary!C168</f>
        <v>4.8.4.1</v>
      </c>
      <c r="D168" s="380">
        <f>Summary!D168</f>
        <v>0</v>
      </c>
      <c r="E168" s="381">
        <f>Summary!E168</f>
        <v>0</v>
      </c>
      <c r="F168" s="382" t="str">
        <f>Summary!F168</f>
        <v xml:space="preserve">Ensure illumination / lumination from lighting is not obscured. </v>
      </c>
      <c r="G168" s="375">
        <f>Summary!G168</f>
        <v>0</v>
      </c>
      <c r="H168" s="540">
        <f t="shared" si="54"/>
        <v>0</v>
      </c>
      <c r="I168" s="541">
        <f t="shared" si="55"/>
        <v>0</v>
      </c>
      <c r="J168" s="541">
        <f t="shared" si="56"/>
        <v>0</v>
      </c>
      <c r="K168" s="541">
        <f t="shared" si="57"/>
        <v>0</v>
      </c>
      <c r="L168" s="541">
        <f t="shared" si="58"/>
        <v>0</v>
      </c>
      <c r="M168" s="541">
        <f t="shared" si="59"/>
        <v>0</v>
      </c>
      <c r="N168" s="541">
        <f t="shared" si="60"/>
        <v>0</v>
      </c>
      <c r="O168" s="541">
        <f t="shared" si="61"/>
        <v>0</v>
      </c>
      <c r="P168" s="541">
        <f t="shared" si="62"/>
        <v>0</v>
      </c>
      <c r="Q168" s="541">
        <f t="shared" si="63"/>
        <v>0</v>
      </c>
      <c r="R168" s="541">
        <f t="shared" si="64"/>
        <v>0</v>
      </c>
      <c r="S168" s="541">
        <f t="shared" si="65"/>
        <v>0</v>
      </c>
      <c r="T168" s="542">
        <f t="shared" si="66"/>
        <v>0</v>
      </c>
      <c r="U168" s="531"/>
      <c r="V168" s="543"/>
      <c r="W168" s="544"/>
      <c r="X168" s="544"/>
      <c r="Y168" s="544"/>
      <c r="Z168" s="544"/>
      <c r="AA168" s="544"/>
      <c r="AB168" s="544"/>
      <c r="AC168" s="544"/>
      <c r="AD168" s="544"/>
      <c r="AE168" s="657"/>
      <c r="AF168" s="543"/>
      <c r="AG168" s="544"/>
      <c r="AH168" s="544"/>
      <c r="AI168" s="544"/>
      <c r="AJ168" s="544"/>
      <c r="AK168" s="544"/>
      <c r="AL168" s="544"/>
      <c r="AM168" s="544"/>
      <c r="AN168" s="544"/>
      <c r="AO168" s="657"/>
      <c r="AP168" s="543"/>
      <c r="AQ168" s="544"/>
      <c r="AR168" s="544"/>
      <c r="AS168" s="544"/>
      <c r="AT168" s="544"/>
      <c r="AU168" s="544"/>
      <c r="AV168" s="544"/>
      <c r="AW168" s="544"/>
      <c r="AX168" s="544"/>
      <c r="AY168" s="657"/>
      <c r="AZ168" s="543"/>
      <c r="BA168" s="544"/>
      <c r="BB168" s="544"/>
      <c r="BC168" s="544"/>
      <c r="BD168" s="544"/>
      <c r="BE168" s="544"/>
      <c r="BF168" s="544"/>
      <c r="BG168" s="544"/>
      <c r="BH168" s="544"/>
      <c r="BI168" s="657"/>
      <c r="BJ168" s="543"/>
      <c r="BK168" s="544"/>
      <c r="BL168" s="544"/>
      <c r="BM168" s="544"/>
      <c r="BN168" s="544"/>
      <c r="BO168" s="544"/>
      <c r="BP168" s="544"/>
      <c r="BQ168" s="544"/>
      <c r="BR168" s="544"/>
      <c r="BS168" s="657"/>
      <c r="BT168" s="543"/>
      <c r="BU168" s="544"/>
      <c r="BV168" s="544"/>
      <c r="BW168" s="544"/>
      <c r="BX168" s="544"/>
      <c r="BY168" s="544"/>
      <c r="BZ168" s="544"/>
      <c r="CA168" s="544"/>
      <c r="CB168" s="544"/>
      <c r="CC168" s="657"/>
      <c r="CD168" s="543"/>
      <c r="CE168" s="544"/>
      <c r="CF168" s="544"/>
      <c r="CG168" s="544"/>
      <c r="CH168" s="544"/>
      <c r="CI168" s="544"/>
      <c r="CJ168" s="544"/>
      <c r="CK168" s="544"/>
      <c r="CL168" s="544"/>
      <c r="CM168" s="657"/>
      <c r="CN168" s="543"/>
      <c r="CO168" s="544"/>
      <c r="CP168" s="544"/>
      <c r="CQ168" s="544"/>
      <c r="CR168" s="544"/>
      <c r="CS168" s="544"/>
      <c r="CT168" s="544"/>
      <c r="CU168" s="544"/>
      <c r="CV168" s="544"/>
      <c r="CW168" s="657"/>
      <c r="CX168" s="543"/>
      <c r="CY168" s="544"/>
      <c r="CZ168" s="544"/>
      <c r="DA168" s="544"/>
      <c r="DB168" s="544"/>
      <c r="DC168" s="544"/>
      <c r="DD168" s="544"/>
      <c r="DE168" s="544"/>
      <c r="DF168" s="544"/>
      <c r="DG168" s="657"/>
      <c r="DH168" s="543"/>
      <c r="DI168" s="544"/>
      <c r="DJ168" s="544"/>
      <c r="DK168" s="544"/>
      <c r="DL168" s="544"/>
      <c r="DM168" s="544"/>
      <c r="DN168" s="544"/>
      <c r="DO168" s="544"/>
      <c r="DP168" s="544"/>
      <c r="DQ168" s="657"/>
      <c r="DR168" s="543"/>
      <c r="DS168" s="544"/>
      <c r="DT168" s="544"/>
      <c r="DU168" s="544"/>
      <c r="DV168" s="544"/>
      <c r="DW168" s="544"/>
      <c r="DX168" s="544"/>
      <c r="DY168" s="544"/>
      <c r="DZ168" s="544"/>
      <c r="EA168" s="657"/>
      <c r="EB168" s="543"/>
      <c r="EC168" s="544"/>
      <c r="ED168" s="544"/>
      <c r="EE168" s="544"/>
      <c r="EF168" s="544"/>
      <c r="EG168" s="544"/>
      <c r="EH168" s="544"/>
      <c r="EI168" s="544"/>
      <c r="EJ168" s="544"/>
      <c r="EK168" s="657"/>
    </row>
    <row r="169" spans="1:141" ht="72">
      <c r="A169" s="359">
        <f>Summary!A169</f>
        <v>0</v>
      </c>
      <c r="B169" s="378">
        <f>Summary!B169</f>
        <v>0</v>
      </c>
      <c r="C169" s="379" t="str">
        <f>Summary!C169</f>
        <v>4.8.4.2</v>
      </c>
      <c r="D169" s="380">
        <f>Summary!D169</f>
        <v>0</v>
      </c>
      <c r="E169" s="381">
        <f>Summary!E169</f>
        <v>0</v>
      </c>
      <c r="F169" s="382" t="str">
        <f>Summary!F169</f>
        <v>Remove obstructions and / or maintain vegetation to facilitate safe access for inspection and maintenance of feeder pillars and technology equipment</v>
      </c>
      <c r="G169" s="375">
        <f>Summary!G169</f>
        <v>0</v>
      </c>
      <c r="H169" s="540">
        <f t="shared" si="54"/>
        <v>0</v>
      </c>
      <c r="I169" s="541">
        <f t="shared" si="55"/>
        <v>0</v>
      </c>
      <c r="J169" s="541">
        <f t="shared" si="56"/>
        <v>0</v>
      </c>
      <c r="K169" s="541">
        <f t="shared" si="57"/>
        <v>0</v>
      </c>
      <c r="L169" s="541">
        <f t="shared" si="58"/>
        <v>0</v>
      </c>
      <c r="M169" s="541">
        <f t="shared" si="59"/>
        <v>0</v>
      </c>
      <c r="N169" s="541">
        <f t="shared" si="60"/>
        <v>0</v>
      </c>
      <c r="O169" s="541">
        <f t="shared" si="61"/>
        <v>0</v>
      </c>
      <c r="P169" s="541">
        <f t="shared" si="62"/>
        <v>0</v>
      </c>
      <c r="Q169" s="541">
        <f t="shared" si="63"/>
        <v>0</v>
      </c>
      <c r="R169" s="541">
        <f t="shared" si="64"/>
        <v>0</v>
      </c>
      <c r="S169" s="541">
        <f t="shared" si="65"/>
        <v>0</v>
      </c>
      <c r="T169" s="542">
        <f t="shared" si="66"/>
        <v>0</v>
      </c>
      <c r="U169" s="531"/>
      <c r="V169" s="543"/>
      <c r="W169" s="544"/>
      <c r="X169" s="544"/>
      <c r="Y169" s="544"/>
      <c r="Z169" s="544"/>
      <c r="AA169" s="544"/>
      <c r="AB169" s="544"/>
      <c r="AC169" s="544"/>
      <c r="AD169" s="544"/>
      <c r="AE169" s="657"/>
      <c r="AF169" s="543"/>
      <c r="AG169" s="544"/>
      <c r="AH169" s="544"/>
      <c r="AI169" s="544"/>
      <c r="AJ169" s="544"/>
      <c r="AK169" s="544"/>
      <c r="AL169" s="544"/>
      <c r="AM169" s="544"/>
      <c r="AN169" s="544"/>
      <c r="AO169" s="657"/>
      <c r="AP169" s="543"/>
      <c r="AQ169" s="544"/>
      <c r="AR169" s="544"/>
      <c r="AS169" s="544"/>
      <c r="AT169" s="544"/>
      <c r="AU169" s="544"/>
      <c r="AV169" s="544"/>
      <c r="AW169" s="544"/>
      <c r="AX169" s="544"/>
      <c r="AY169" s="657"/>
      <c r="AZ169" s="543"/>
      <c r="BA169" s="544"/>
      <c r="BB169" s="544"/>
      <c r="BC169" s="544"/>
      <c r="BD169" s="544"/>
      <c r="BE169" s="544"/>
      <c r="BF169" s="544"/>
      <c r="BG169" s="544"/>
      <c r="BH169" s="544"/>
      <c r="BI169" s="657"/>
      <c r="BJ169" s="543"/>
      <c r="BK169" s="544"/>
      <c r="BL169" s="544"/>
      <c r="BM169" s="544"/>
      <c r="BN169" s="544"/>
      <c r="BO169" s="544"/>
      <c r="BP169" s="544"/>
      <c r="BQ169" s="544"/>
      <c r="BR169" s="544"/>
      <c r="BS169" s="657"/>
      <c r="BT169" s="543"/>
      <c r="BU169" s="544"/>
      <c r="BV169" s="544"/>
      <c r="BW169" s="544"/>
      <c r="BX169" s="544"/>
      <c r="BY169" s="544"/>
      <c r="BZ169" s="544"/>
      <c r="CA169" s="544"/>
      <c r="CB169" s="544"/>
      <c r="CC169" s="657"/>
      <c r="CD169" s="543"/>
      <c r="CE169" s="544"/>
      <c r="CF169" s="544"/>
      <c r="CG169" s="544"/>
      <c r="CH169" s="544"/>
      <c r="CI169" s="544"/>
      <c r="CJ169" s="544"/>
      <c r="CK169" s="544"/>
      <c r="CL169" s="544"/>
      <c r="CM169" s="657"/>
      <c r="CN169" s="543"/>
      <c r="CO169" s="544"/>
      <c r="CP169" s="544"/>
      <c r="CQ169" s="544"/>
      <c r="CR169" s="544"/>
      <c r="CS169" s="544"/>
      <c r="CT169" s="544"/>
      <c r="CU169" s="544"/>
      <c r="CV169" s="544"/>
      <c r="CW169" s="657"/>
      <c r="CX169" s="543"/>
      <c r="CY169" s="544"/>
      <c r="CZ169" s="544"/>
      <c r="DA169" s="544"/>
      <c r="DB169" s="544"/>
      <c r="DC169" s="544"/>
      <c r="DD169" s="544"/>
      <c r="DE169" s="544"/>
      <c r="DF169" s="544"/>
      <c r="DG169" s="657"/>
      <c r="DH169" s="543"/>
      <c r="DI169" s="544"/>
      <c r="DJ169" s="544"/>
      <c r="DK169" s="544"/>
      <c r="DL169" s="544"/>
      <c r="DM169" s="544"/>
      <c r="DN169" s="544"/>
      <c r="DO169" s="544"/>
      <c r="DP169" s="544"/>
      <c r="DQ169" s="657"/>
      <c r="DR169" s="543"/>
      <c r="DS169" s="544"/>
      <c r="DT169" s="544"/>
      <c r="DU169" s="544"/>
      <c r="DV169" s="544"/>
      <c r="DW169" s="544"/>
      <c r="DX169" s="544"/>
      <c r="DY169" s="544"/>
      <c r="DZ169" s="544"/>
      <c r="EA169" s="657"/>
      <c r="EB169" s="543"/>
      <c r="EC169" s="544"/>
      <c r="ED169" s="544"/>
      <c r="EE169" s="544"/>
      <c r="EF169" s="544"/>
      <c r="EG169" s="544"/>
      <c r="EH169" s="544"/>
      <c r="EI169" s="544"/>
      <c r="EJ169" s="544"/>
      <c r="EK169" s="657"/>
    </row>
    <row r="170" spans="1:141" ht="72">
      <c r="A170" s="359">
        <f>Summary!A170</f>
        <v>0</v>
      </c>
      <c r="B170" s="378">
        <f>Summary!B170</f>
        <v>0</v>
      </c>
      <c r="C170" s="379" t="str">
        <f>Summary!C170</f>
        <v>4.8.4.3</v>
      </c>
      <c r="D170" s="380">
        <f>Summary!D170</f>
        <v>0</v>
      </c>
      <c r="E170" s="381">
        <f>Summary!E170</f>
        <v>0</v>
      </c>
      <c r="F170" s="382" t="str">
        <f>Summary!F170</f>
        <v>Remove obstructions and maintain vegetation to provide safe access to an use of footways, cycle tracks, bridleways, footpaths and paved pedestrian areas</v>
      </c>
      <c r="G170" s="375">
        <f>Summary!G170</f>
        <v>0</v>
      </c>
      <c r="H170" s="540">
        <f t="shared" si="54"/>
        <v>0</v>
      </c>
      <c r="I170" s="541">
        <f t="shared" si="55"/>
        <v>0</v>
      </c>
      <c r="J170" s="541">
        <f t="shared" si="56"/>
        <v>0</v>
      </c>
      <c r="K170" s="541">
        <f t="shared" si="57"/>
        <v>0</v>
      </c>
      <c r="L170" s="541">
        <f t="shared" si="58"/>
        <v>0</v>
      </c>
      <c r="M170" s="541">
        <f t="shared" si="59"/>
        <v>0</v>
      </c>
      <c r="N170" s="541">
        <f t="shared" si="60"/>
        <v>0</v>
      </c>
      <c r="O170" s="541">
        <f t="shared" si="61"/>
        <v>0</v>
      </c>
      <c r="P170" s="541">
        <f t="shared" si="62"/>
        <v>0</v>
      </c>
      <c r="Q170" s="541">
        <f t="shared" si="63"/>
        <v>0</v>
      </c>
      <c r="R170" s="541">
        <f t="shared" si="64"/>
        <v>0</v>
      </c>
      <c r="S170" s="541">
        <f t="shared" si="65"/>
        <v>0</v>
      </c>
      <c r="T170" s="542">
        <f t="shared" si="66"/>
        <v>0</v>
      </c>
      <c r="U170" s="531"/>
      <c r="V170" s="543"/>
      <c r="W170" s="544"/>
      <c r="X170" s="544"/>
      <c r="Y170" s="544"/>
      <c r="Z170" s="544"/>
      <c r="AA170" s="544"/>
      <c r="AB170" s="544"/>
      <c r="AC170" s="544"/>
      <c r="AD170" s="544"/>
      <c r="AE170" s="657"/>
      <c r="AF170" s="543"/>
      <c r="AG170" s="544"/>
      <c r="AH170" s="544"/>
      <c r="AI170" s="544"/>
      <c r="AJ170" s="544"/>
      <c r="AK170" s="544"/>
      <c r="AL170" s="544"/>
      <c r="AM170" s="544"/>
      <c r="AN170" s="544"/>
      <c r="AO170" s="657"/>
      <c r="AP170" s="543"/>
      <c r="AQ170" s="544"/>
      <c r="AR170" s="544"/>
      <c r="AS170" s="544"/>
      <c r="AT170" s="544"/>
      <c r="AU170" s="544"/>
      <c r="AV170" s="544"/>
      <c r="AW170" s="544"/>
      <c r="AX170" s="544"/>
      <c r="AY170" s="657"/>
      <c r="AZ170" s="543"/>
      <c r="BA170" s="544"/>
      <c r="BB170" s="544"/>
      <c r="BC170" s="544"/>
      <c r="BD170" s="544"/>
      <c r="BE170" s="544"/>
      <c r="BF170" s="544"/>
      <c r="BG170" s="544"/>
      <c r="BH170" s="544"/>
      <c r="BI170" s="657"/>
      <c r="BJ170" s="543"/>
      <c r="BK170" s="544"/>
      <c r="BL170" s="544"/>
      <c r="BM170" s="544"/>
      <c r="BN170" s="544"/>
      <c r="BO170" s="544"/>
      <c r="BP170" s="544"/>
      <c r="BQ170" s="544"/>
      <c r="BR170" s="544"/>
      <c r="BS170" s="657"/>
      <c r="BT170" s="543"/>
      <c r="BU170" s="544"/>
      <c r="BV170" s="544"/>
      <c r="BW170" s="544"/>
      <c r="BX170" s="544"/>
      <c r="BY170" s="544"/>
      <c r="BZ170" s="544"/>
      <c r="CA170" s="544"/>
      <c r="CB170" s="544"/>
      <c r="CC170" s="657"/>
      <c r="CD170" s="543"/>
      <c r="CE170" s="544"/>
      <c r="CF170" s="544"/>
      <c r="CG170" s="544"/>
      <c r="CH170" s="544"/>
      <c r="CI170" s="544"/>
      <c r="CJ170" s="544"/>
      <c r="CK170" s="544"/>
      <c r="CL170" s="544"/>
      <c r="CM170" s="657"/>
      <c r="CN170" s="543"/>
      <c r="CO170" s="544"/>
      <c r="CP170" s="544"/>
      <c r="CQ170" s="544"/>
      <c r="CR170" s="544"/>
      <c r="CS170" s="544"/>
      <c r="CT170" s="544"/>
      <c r="CU170" s="544"/>
      <c r="CV170" s="544"/>
      <c r="CW170" s="657"/>
      <c r="CX170" s="543"/>
      <c r="CY170" s="544"/>
      <c r="CZ170" s="544"/>
      <c r="DA170" s="544"/>
      <c r="DB170" s="544"/>
      <c r="DC170" s="544"/>
      <c r="DD170" s="544"/>
      <c r="DE170" s="544"/>
      <c r="DF170" s="544"/>
      <c r="DG170" s="657"/>
      <c r="DH170" s="543"/>
      <c r="DI170" s="544"/>
      <c r="DJ170" s="544"/>
      <c r="DK170" s="544"/>
      <c r="DL170" s="544"/>
      <c r="DM170" s="544"/>
      <c r="DN170" s="544"/>
      <c r="DO170" s="544"/>
      <c r="DP170" s="544"/>
      <c r="DQ170" s="657"/>
      <c r="DR170" s="543"/>
      <c r="DS170" s="544"/>
      <c r="DT170" s="544"/>
      <c r="DU170" s="544"/>
      <c r="DV170" s="544"/>
      <c r="DW170" s="544"/>
      <c r="DX170" s="544"/>
      <c r="DY170" s="544"/>
      <c r="DZ170" s="544"/>
      <c r="EA170" s="657"/>
      <c r="EB170" s="543"/>
      <c r="EC170" s="544"/>
      <c r="ED170" s="544"/>
      <c r="EE170" s="544"/>
      <c r="EF170" s="544"/>
      <c r="EG170" s="544"/>
      <c r="EH170" s="544"/>
      <c r="EI170" s="544"/>
      <c r="EJ170" s="544"/>
      <c r="EK170" s="657"/>
    </row>
    <row r="171" spans="1:141" s="139" customFormat="1" ht="36">
      <c r="A171" s="802">
        <f>Summary!A171</f>
        <v>0</v>
      </c>
      <c r="B171" s="815">
        <f>Summary!B171</f>
        <v>0</v>
      </c>
      <c r="C171" s="813" t="str">
        <f>Summary!C171</f>
        <v>4.8.5</v>
      </c>
      <c r="D171" s="816" t="str">
        <f>Summary!D171</f>
        <v>3000 - Landscape and ecology</v>
      </c>
      <c r="E171" s="796" t="str">
        <f>Summary!E171</f>
        <v>Grass and vegetation</v>
      </c>
      <c r="F171" s="796">
        <f>Summary!F171</f>
        <v>0</v>
      </c>
      <c r="G171" s="787">
        <f>Summary!G171</f>
        <v>0</v>
      </c>
      <c r="H171" s="299"/>
      <c r="I171" s="300"/>
      <c r="J171" s="300"/>
      <c r="K171" s="300"/>
      <c r="L171" s="300"/>
      <c r="M171" s="300"/>
      <c r="N171" s="300"/>
      <c r="O171" s="300"/>
      <c r="P171" s="300"/>
      <c r="Q171" s="300"/>
      <c r="R171" s="300"/>
      <c r="S171" s="300"/>
      <c r="T171" s="797"/>
      <c r="U171" s="531"/>
      <c r="V171" s="299"/>
      <c r="W171" s="300"/>
      <c r="X171" s="300"/>
      <c r="Y171" s="300"/>
      <c r="Z171" s="300"/>
      <c r="AA171" s="300"/>
      <c r="AB171" s="300"/>
      <c r="AC171" s="300"/>
      <c r="AD171" s="300"/>
      <c r="AE171" s="817"/>
      <c r="AF171" s="299"/>
      <c r="AG171" s="300"/>
      <c r="AH171" s="300"/>
      <c r="AI171" s="300"/>
      <c r="AJ171" s="300"/>
      <c r="AK171" s="300"/>
      <c r="AL171" s="300"/>
      <c r="AM171" s="300"/>
      <c r="AN171" s="300"/>
      <c r="AO171" s="817"/>
      <c r="AP171" s="299"/>
      <c r="AQ171" s="300"/>
      <c r="AR171" s="300"/>
      <c r="AS171" s="300"/>
      <c r="AT171" s="300"/>
      <c r="AU171" s="300"/>
      <c r="AV171" s="300"/>
      <c r="AW171" s="300"/>
      <c r="AX171" s="300"/>
      <c r="AY171" s="817"/>
      <c r="AZ171" s="299"/>
      <c r="BA171" s="300"/>
      <c r="BB171" s="300"/>
      <c r="BC171" s="300"/>
      <c r="BD171" s="300"/>
      <c r="BE171" s="300"/>
      <c r="BF171" s="300"/>
      <c r="BG171" s="300"/>
      <c r="BH171" s="300"/>
      <c r="BI171" s="817"/>
      <c r="BJ171" s="299"/>
      <c r="BK171" s="300"/>
      <c r="BL171" s="300"/>
      <c r="BM171" s="300"/>
      <c r="BN171" s="300"/>
      <c r="BO171" s="300"/>
      <c r="BP171" s="300"/>
      <c r="BQ171" s="300"/>
      <c r="BR171" s="300"/>
      <c r="BS171" s="817"/>
      <c r="BT171" s="299"/>
      <c r="BU171" s="300"/>
      <c r="BV171" s="300"/>
      <c r="BW171" s="300"/>
      <c r="BX171" s="300"/>
      <c r="BY171" s="300"/>
      <c r="BZ171" s="300"/>
      <c r="CA171" s="300"/>
      <c r="CB171" s="300"/>
      <c r="CC171" s="817"/>
      <c r="CD171" s="299"/>
      <c r="CE171" s="300"/>
      <c r="CF171" s="300"/>
      <c r="CG171" s="300"/>
      <c r="CH171" s="300"/>
      <c r="CI171" s="300"/>
      <c r="CJ171" s="300"/>
      <c r="CK171" s="300"/>
      <c r="CL171" s="300"/>
      <c r="CM171" s="817"/>
      <c r="CN171" s="299"/>
      <c r="CO171" s="300"/>
      <c r="CP171" s="300"/>
      <c r="CQ171" s="300"/>
      <c r="CR171" s="300"/>
      <c r="CS171" s="300"/>
      <c r="CT171" s="300"/>
      <c r="CU171" s="300"/>
      <c r="CV171" s="300"/>
      <c r="CW171" s="817"/>
      <c r="CX171" s="299"/>
      <c r="CY171" s="300"/>
      <c r="CZ171" s="300"/>
      <c r="DA171" s="300"/>
      <c r="DB171" s="300"/>
      <c r="DC171" s="300"/>
      <c r="DD171" s="300"/>
      <c r="DE171" s="300"/>
      <c r="DF171" s="300"/>
      <c r="DG171" s="817"/>
      <c r="DH171" s="299"/>
      <c r="DI171" s="300"/>
      <c r="DJ171" s="300"/>
      <c r="DK171" s="300"/>
      <c r="DL171" s="300"/>
      <c r="DM171" s="300"/>
      <c r="DN171" s="300"/>
      <c r="DO171" s="300"/>
      <c r="DP171" s="300"/>
      <c r="DQ171" s="817"/>
      <c r="DR171" s="299"/>
      <c r="DS171" s="300"/>
      <c r="DT171" s="300"/>
      <c r="DU171" s="300"/>
      <c r="DV171" s="300"/>
      <c r="DW171" s="300"/>
      <c r="DX171" s="300"/>
      <c r="DY171" s="300"/>
      <c r="DZ171" s="300"/>
      <c r="EA171" s="817"/>
      <c r="EB171" s="299"/>
      <c r="EC171" s="300"/>
      <c r="ED171" s="300"/>
      <c r="EE171" s="300"/>
      <c r="EF171" s="300"/>
      <c r="EG171" s="300"/>
      <c r="EH171" s="300"/>
      <c r="EI171" s="300"/>
      <c r="EJ171" s="300"/>
      <c r="EK171" s="817"/>
    </row>
    <row r="172" spans="1:141" ht="54">
      <c r="A172" s="359">
        <f>Summary!A172</f>
        <v>0</v>
      </c>
      <c r="B172" s="378">
        <f>Summary!B172</f>
        <v>0</v>
      </c>
      <c r="C172" s="379" t="str">
        <f>Summary!C172</f>
        <v>4.8.5.1</v>
      </c>
      <c r="D172" s="380">
        <f>Summary!D172</f>
        <v>0</v>
      </c>
      <c r="E172" s="381">
        <f>Summary!E172</f>
        <v>0</v>
      </c>
      <c r="F172" s="382" t="str">
        <f>Summary!F172</f>
        <v>Undertake amenity cut of amenity grass areas, including gate way features, village verges and special landscape features</v>
      </c>
      <c r="G172" s="375">
        <f>Summary!G172</f>
        <v>0</v>
      </c>
      <c r="H172" s="540">
        <f t="shared" si="54"/>
        <v>0</v>
      </c>
      <c r="I172" s="541">
        <f t="shared" si="55"/>
        <v>0</v>
      </c>
      <c r="J172" s="541">
        <f t="shared" si="56"/>
        <v>0</v>
      </c>
      <c r="K172" s="541">
        <f t="shared" si="57"/>
        <v>0</v>
      </c>
      <c r="L172" s="541">
        <f t="shared" si="58"/>
        <v>0</v>
      </c>
      <c r="M172" s="541">
        <f t="shared" si="59"/>
        <v>0</v>
      </c>
      <c r="N172" s="541">
        <f t="shared" si="60"/>
        <v>0</v>
      </c>
      <c r="O172" s="541">
        <f t="shared" si="61"/>
        <v>0</v>
      </c>
      <c r="P172" s="541">
        <f t="shared" si="62"/>
        <v>0</v>
      </c>
      <c r="Q172" s="541">
        <f t="shared" si="63"/>
        <v>0</v>
      </c>
      <c r="R172" s="541">
        <f t="shared" si="64"/>
        <v>0</v>
      </c>
      <c r="S172" s="541">
        <f t="shared" si="65"/>
        <v>0</v>
      </c>
      <c r="T172" s="542">
        <f t="shared" si="66"/>
        <v>0</v>
      </c>
      <c r="U172" s="531"/>
      <c r="V172" s="543"/>
      <c r="W172" s="544"/>
      <c r="X172" s="544"/>
      <c r="Y172" s="544"/>
      <c r="Z172" s="544"/>
      <c r="AA172" s="544"/>
      <c r="AB172" s="544"/>
      <c r="AC172" s="544"/>
      <c r="AD172" s="544"/>
      <c r="AE172" s="657"/>
      <c r="AF172" s="543"/>
      <c r="AG172" s="544"/>
      <c r="AH172" s="544"/>
      <c r="AI172" s="544"/>
      <c r="AJ172" s="544"/>
      <c r="AK172" s="544"/>
      <c r="AL172" s="544"/>
      <c r="AM172" s="544"/>
      <c r="AN172" s="544"/>
      <c r="AO172" s="657"/>
      <c r="AP172" s="543"/>
      <c r="AQ172" s="544"/>
      <c r="AR172" s="544"/>
      <c r="AS172" s="544"/>
      <c r="AT172" s="544"/>
      <c r="AU172" s="544"/>
      <c r="AV172" s="544"/>
      <c r="AW172" s="544"/>
      <c r="AX172" s="544"/>
      <c r="AY172" s="657"/>
      <c r="AZ172" s="543"/>
      <c r="BA172" s="544"/>
      <c r="BB172" s="544"/>
      <c r="BC172" s="544"/>
      <c r="BD172" s="544"/>
      <c r="BE172" s="544"/>
      <c r="BF172" s="544"/>
      <c r="BG172" s="544"/>
      <c r="BH172" s="544"/>
      <c r="BI172" s="657"/>
      <c r="BJ172" s="543"/>
      <c r="BK172" s="544"/>
      <c r="BL172" s="544"/>
      <c r="BM172" s="544"/>
      <c r="BN172" s="544"/>
      <c r="BO172" s="544"/>
      <c r="BP172" s="544"/>
      <c r="BQ172" s="544"/>
      <c r="BR172" s="544"/>
      <c r="BS172" s="657"/>
      <c r="BT172" s="543"/>
      <c r="BU172" s="544"/>
      <c r="BV172" s="544"/>
      <c r="BW172" s="544"/>
      <c r="BX172" s="544"/>
      <c r="BY172" s="544"/>
      <c r="BZ172" s="544"/>
      <c r="CA172" s="544"/>
      <c r="CB172" s="544"/>
      <c r="CC172" s="657"/>
      <c r="CD172" s="543"/>
      <c r="CE172" s="544"/>
      <c r="CF172" s="544"/>
      <c r="CG172" s="544"/>
      <c r="CH172" s="544"/>
      <c r="CI172" s="544"/>
      <c r="CJ172" s="544"/>
      <c r="CK172" s="544"/>
      <c r="CL172" s="544"/>
      <c r="CM172" s="657"/>
      <c r="CN172" s="543"/>
      <c r="CO172" s="544"/>
      <c r="CP172" s="544"/>
      <c r="CQ172" s="544"/>
      <c r="CR172" s="544"/>
      <c r="CS172" s="544"/>
      <c r="CT172" s="544"/>
      <c r="CU172" s="544"/>
      <c r="CV172" s="544"/>
      <c r="CW172" s="657"/>
      <c r="CX172" s="543"/>
      <c r="CY172" s="544"/>
      <c r="CZ172" s="544"/>
      <c r="DA172" s="544"/>
      <c r="DB172" s="544"/>
      <c r="DC172" s="544"/>
      <c r="DD172" s="544"/>
      <c r="DE172" s="544"/>
      <c r="DF172" s="544"/>
      <c r="DG172" s="657"/>
      <c r="DH172" s="543"/>
      <c r="DI172" s="544"/>
      <c r="DJ172" s="544"/>
      <c r="DK172" s="544"/>
      <c r="DL172" s="544"/>
      <c r="DM172" s="544"/>
      <c r="DN172" s="544"/>
      <c r="DO172" s="544"/>
      <c r="DP172" s="544"/>
      <c r="DQ172" s="657"/>
      <c r="DR172" s="543"/>
      <c r="DS172" s="544"/>
      <c r="DT172" s="544"/>
      <c r="DU172" s="544"/>
      <c r="DV172" s="544"/>
      <c r="DW172" s="544"/>
      <c r="DX172" s="544"/>
      <c r="DY172" s="544"/>
      <c r="DZ172" s="544"/>
      <c r="EA172" s="657"/>
      <c r="EB172" s="543"/>
      <c r="EC172" s="544"/>
      <c r="ED172" s="544"/>
      <c r="EE172" s="544"/>
      <c r="EF172" s="544"/>
      <c r="EG172" s="544"/>
      <c r="EH172" s="544"/>
      <c r="EI172" s="544"/>
      <c r="EJ172" s="544"/>
      <c r="EK172" s="657"/>
    </row>
    <row r="173" spans="1:141" ht="72">
      <c r="A173" s="359">
        <f>Summary!A173</f>
        <v>0</v>
      </c>
      <c r="B173" s="378">
        <f>Summary!B173</f>
        <v>0</v>
      </c>
      <c r="C173" s="379" t="str">
        <f>Summary!C173</f>
        <v>4.8.5.2</v>
      </c>
      <c r="D173" s="380">
        <f>Summary!D173</f>
        <v>0</v>
      </c>
      <c r="E173" s="381">
        <f>Summary!E173</f>
        <v>0</v>
      </c>
      <c r="F173" s="382" t="str">
        <f>Summary!F173</f>
        <v>Undertake 2m wide swathe cut of all highway verges to ensure strip remains unobstructed by vegetation throughout the year (in addition to visibility splay maintenance)</v>
      </c>
      <c r="G173" s="375">
        <f>Summary!G173</f>
        <v>0</v>
      </c>
      <c r="H173" s="540">
        <f t="shared" si="54"/>
        <v>0</v>
      </c>
      <c r="I173" s="541">
        <f t="shared" si="55"/>
        <v>0</v>
      </c>
      <c r="J173" s="541">
        <f t="shared" si="56"/>
        <v>0</v>
      </c>
      <c r="K173" s="541">
        <f t="shared" si="57"/>
        <v>0</v>
      </c>
      <c r="L173" s="541">
        <f t="shared" si="58"/>
        <v>0</v>
      </c>
      <c r="M173" s="541">
        <f t="shared" si="59"/>
        <v>0</v>
      </c>
      <c r="N173" s="541">
        <f t="shared" si="60"/>
        <v>0</v>
      </c>
      <c r="O173" s="541">
        <f t="shared" si="61"/>
        <v>0</v>
      </c>
      <c r="P173" s="541">
        <f t="shared" si="62"/>
        <v>0</v>
      </c>
      <c r="Q173" s="541">
        <f t="shared" si="63"/>
        <v>0</v>
      </c>
      <c r="R173" s="541">
        <f t="shared" si="64"/>
        <v>0</v>
      </c>
      <c r="S173" s="541">
        <f t="shared" si="65"/>
        <v>0</v>
      </c>
      <c r="T173" s="542">
        <f t="shared" si="66"/>
        <v>0</v>
      </c>
      <c r="U173" s="531"/>
      <c r="V173" s="543"/>
      <c r="W173" s="544"/>
      <c r="X173" s="544"/>
      <c r="Y173" s="544"/>
      <c r="Z173" s="544"/>
      <c r="AA173" s="544"/>
      <c r="AB173" s="544"/>
      <c r="AC173" s="544"/>
      <c r="AD173" s="544"/>
      <c r="AE173" s="657"/>
      <c r="AF173" s="543"/>
      <c r="AG173" s="544"/>
      <c r="AH173" s="544"/>
      <c r="AI173" s="544"/>
      <c r="AJ173" s="544"/>
      <c r="AK173" s="544"/>
      <c r="AL173" s="544"/>
      <c r="AM173" s="544"/>
      <c r="AN173" s="544"/>
      <c r="AO173" s="657"/>
      <c r="AP173" s="543"/>
      <c r="AQ173" s="544"/>
      <c r="AR173" s="544"/>
      <c r="AS173" s="544"/>
      <c r="AT173" s="544"/>
      <c r="AU173" s="544"/>
      <c r="AV173" s="544"/>
      <c r="AW173" s="544"/>
      <c r="AX173" s="544"/>
      <c r="AY173" s="657"/>
      <c r="AZ173" s="543"/>
      <c r="BA173" s="544"/>
      <c r="BB173" s="544"/>
      <c r="BC173" s="544"/>
      <c r="BD173" s="544"/>
      <c r="BE173" s="544"/>
      <c r="BF173" s="544"/>
      <c r="BG173" s="544"/>
      <c r="BH173" s="544"/>
      <c r="BI173" s="657"/>
      <c r="BJ173" s="543"/>
      <c r="BK173" s="544"/>
      <c r="BL173" s="544"/>
      <c r="BM173" s="544"/>
      <c r="BN173" s="544"/>
      <c r="BO173" s="544"/>
      <c r="BP173" s="544"/>
      <c r="BQ173" s="544"/>
      <c r="BR173" s="544"/>
      <c r="BS173" s="657"/>
      <c r="BT173" s="543"/>
      <c r="BU173" s="544"/>
      <c r="BV173" s="544"/>
      <c r="BW173" s="544"/>
      <c r="BX173" s="544"/>
      <c r="BY173" s="544"/>
      <c r="BZ173" s="544"/>
      <c r="CA173" s="544"/>
      <c r="CB173" s="544"/>
      <c r="CC173" s="657"/>
      <c r="CD173" s="543"/>
      <c r="CE173" s="544"/>
      <c r="CF173" s="544"/>
      <c r="CG173" s="544"/>
      <c r="CH173" s="544"/>
      <c r="CI173" s="544"/>
      <c r="CJ173" s="544"/>
      <c r="CK173" s="544"/>
      <c r="CL173" s="544"/>
      <c r="CM173" s="657"/>
      <c r="CN173" s="543"/>
      <c r="CO173" s="544"/>
      <c r="CP173" s="544"/>
      <c r="CQ173" s="544"/>
      <c r="CR173" s="544"/>
      <c r="CS173" s="544"/>
      <c r="CT173" s="544"/>
      <c r="CU173" s="544"/>
      <c r="CV173" s="544"/>
      <c r="CW173" s="657"/>
      <c r="CX173" s="543"/>
      <c r="CY173" s="544"/>
      <c r="CZ173" s="544"/>
      <c r="DA173" s="544"/>
      <c r="DB173" s="544"/>
      <c r="DC173" s="544"/>
      <c r="DD173" s="544"/>
      <c r="DE173" s="544"/>
      <c r="DF173" s="544"/>
      <c r="DG173" s="657"/>
      <c r="DH173" s="543"/>
      <c r="DI173" s="544"/>
      <c r="DJ173" s="544"/>
      <c r="DK173" s="544"/>
      <c r="DL173" s="544"/>
      <c r="DM173" s="544"/>
      <c r="DN173" s="544"/>
      <c r="DO173" s="544"/>
      <c r="DP173" s="544"/>
      <c r="DQ173" s="657"/>
      <c r="DR173" s="543"/>
      <c r="DS173" s="544"/>
      <c r="DT173" s="544"/>
      <c r="DU173" s="544"/>
      <c r="DV173" s="544"/>
      <c r="DW173" s="544"/>
      <c r="DX173" s="544"/>
      <c r="DY173" s="544"/>
      <c r="DZ173" s="544"/>
      <c r="EA173" s="657"/>
      <c r="EB173" s="543"/>
      <c r="EC173" s="544"/>
      <c r="ED173" s="544"/>
      <c r="EE173" s="544"/>
      <c r="EF173" s="544"/>
      <c r="EG173" s="544"/>
      <c r="EH173" s="544"/>
      <c r="EI173" s="544"/>
      <c r="EJ173" s="544"/>
      <c r="EK173" s="657"/>
    </row>
    <row r="174" spans="1:141" ht="20.25">
      <c r="A174" s="359">
        <f>Summary!A174</f>
        <v>0</v>
      </c>
      <c r="B174" s="378">
        <f>Summary!B174</f>
        <v>0</v>
      </c>
      <c r="C174" s="379" t="str">
        <f>Summary!C174</f>
        <v>4.8.5.3</v>
      </c>
      <c r="D174" s="380">
        <f>Summary!D174</f>
        <v>0</v>
      </c>
      <c r="E174" s="381">
        <f>Summary!E174</f>
        <v>0</v>
      </c>
      <c r="F174" s="382" t="str">
        <f>Summary!F174</f>
        <v>Grass cut the central reserve</v>
      </c>
      <c r="G174" s="375">
        <f>Summary!G174</f>
        <v>0</v>
      </c>
      <c r="H174" s="540">
        <f t="shared" si="54"/>
        <v>0</v>
      </c>
      <c r="I174" s="541">
        <f t="shared" si="55"/>
        <v>0</v>
      </c>
      <c r="J174" s="541">
        <f t="shared" si="56"/>
        <v>0</v>
      </c>
      <c r="K174" s="541">
        <f t="shared" si="57"/>
        <v>0</v>
      </c>
      <c r="L174" s="541">
        <f t="shared" si="58"/>
        <v>0</v>
      </c>
      <c r="M174" s="541">
        <f t="shared" si="59"/>
        <v>0</v>
      </c>
      <c r="N174" s="541">
        <f t="shared" si="60"/>
        <v>0</v>
      </c>
      <c r="O174" s="541">
        <f t="shared" si="61"/>
        <v>0</v>
      </c>
      <c r="P174" s="541">
        <f t="shared" si="62"/>
        <v>0</v>
      </c>
      <c r="Q174" s="541">
        <f t="shared" si="63"/>
        <v>0</v>
      </c>
      <c r="R174" s="541">
        <f t="shared" si="64"/>
        <v>0</v>
      </c>
      <c r="S174" s="541">
        <f t="shared" si="65"/>
        <v>0</v>
      </c>
      <c r="T174" s="542">
        <f t="shared" si="66"/>
        <v>0</v>
      </c>
      <c r="U174" s="531"/>
      <c r="V174" s="543"/>
      <c r="W174" s="544"/>
      <c r="X174" s="544"/>
      <c r="Y174" s="544"/>
      <c r="Z174" s="544"/>
      <c r="AA174" s="544"/>
      <c r="AB174" s="544"/>
      <c r="AC174" s="544"/>
      <c r="AD174" s="544"/>
      <c r="AE174" s="657"/>
      <c r="AF174" s="543"/>
      <c r="AG174" s="544"/>
      <c r="AH174" s="544"/>
      <c r="AI174" s="544"/>
      <c r="AJ174" s="544"/>
      <c r="AK174" s="544"/>
      <c r="AL174" s="544"/>
      <c r="AM174" s="544"/>
      <c r="AN174" s="544"/>
      <c r="AO174" s="657"/>
      <c r="AP174" s="543"/>
      <c r="AQ174" s="544"/>
      <c r="AR174" s="544"/>
      <c r="AS174" s="544"/>
      <c r="AT174" s="544"/>
      <c r="AU174" s="544"/>
      <c r="AV174" s="544"/>
      <c r="AW174" s="544"/>
      <c r="AX174" s="544"/>
      <c r="AY174" s="657"/>
      <c r="AZ174" s="543"/>
      <c r="BA174" s="544"/>
      <c r="BB174" s="544"/>
      <c r="BC174" s="544"/>
      <c r="BD174" s="544"/>
      <c r="BE174" s="544"/>
      <c r="BF174" s="544"/>
      <c r="BG174" s="544"/>
      <c r="BH174" s="544"/>
      <c r="BI174" s="657"/>
      <c r="BJ174" s="543"/>
      <c r="BK174" s="544"/>
      <c r="BL174" s="544"/>
      <c r="BM174" s="544"/>
      <c r="BN174" s="544"/>
      <c r="BO174" s="544"/>
      <c r="BP174" s="544"/>
      <c r="BQ174" s="544"/>
      <c r="BR174" s="544"/>
      <c r="BS174" s="657"/>
      <c r="BT174" s="543"/>
      <c r="BU174" s="544"/>
      <c r="BV174" s="544"/>
      <c r="BW174" s="544"/>
      <c r="BX174" s="544"/>
      <c r="BY174" s="544"/>
      <c r="BZ174" s="544"/>
      <c r="CA174" s="544"/>
      <c r="CB174" s="544"/>
      <c r="CC174" s="657"/>
      <c r="CD174" s="543"/>
      <c r="CE174" s="544"/>
      <c r="CF174" s="544"/>
      <c r="CG174" s="544"/>
      <c r="CH174" s="544"/>
      <c r="CI174" s="544"/>
      <c r="CJ174" s="544"/>
      <c r="CK174" s="544"/>
      <c r="CL174" s="544"/>
      <c r="CM174" s="657"/>
      <c r="CN174" s="543"/>
      <c r="CO174" s="544"/>
      <c r="CP174" s="544"/>
      <c r="CQ174" s="544"/>
      <c r="CR174" s="544"/>
      <c r="CS174" s="544"/>
      <c r="CT174" s="544"/>
      <c r="CU174" s="544"/>
      <c r="CV174" s="544"/>
      <c r="CW174" s="657"/>
      <c r="CX174" s="543"/>
      <c r="CY174" s="544"/>
      <c r="CZ174" s="544"/>
      <c r="DA174" s="544"/>
      <c r="DB174" s="544"/>
      <c r="DC174" s="544"/>
      <c r="DD174" s="544"/>
      <c r="DE174" s="544"/>
      <c r="DF174" s="544"/>
      <c r="DG174" s="657"/>
      <c r="DH174" s="543"/>
      <c r="DI174" s="544"/>
      <c r="DJ174" s="544"/>
      <c r="DK174" s="544"/>
      <c r="DL174" s="544"/>
      <c r="DM174" s="544"/>
      <c r="DN174" s="544"/>
      <c r="DO174" s="544"/>
      <c r="DP174" s="544"/>
      <c r="DQ174" s="657"/>
      <c r="DR174" s="543"/>
      <c r="DS174" s="544"/>
      <c r="DT174" s="544"/>
      <c r="DU174" s="544"/>
      <c r="DV174" s="544"/>
      <c r="DW174" s="544"/>
      <c r="DX174" s="544"/>
      <c r="DY174" s="544"/>
      <c r="DZ174" s="544"/>
      <c r="EA174" s="657"/>
      <c r="EB174" s="543"/>
      <c r="EC174" s="544"/>
      <c r="ED174" s="544"/>
      <c r="EE174" s="544"/>
      <c r="EF174" s="544"/>
      <c r="EG174" s="544"/>
      <c r="EH174" s="544"/>
      <c r="EI174" s="544"/>
      <c r="EJ174" s="544"/>
      <c r="EK174" s="657"/>
    </row>
    <row r="175" spans="1:141" s="139" customFormat="1" ht="36">
      <c r="A175" s="802">
        <f>Summary!A175</f>
        <v>0</v>
      </c>
      <c r="B175" s="815">
        <f>Summary!B175</f>
        <v>0</v>
      </c>
      <c r="C175" s="813" t="str">
        <f>Summary!C175</f>
        <v>4.8.6</v>
      </c>
      <c r="D175" s="816" t="str">
        <f>Summary!D175</f>
        <v>3000 - Landscape and ecology</v>
      </c>
      <c r="E175" s="796" t="str">
        <f>Summary!E175</f>
        <v>Grass and vegetation</v>
      </c>
      <c r="F175" s="796">
        <f>Summary!F175</f>
        <v>0</v>
      </c>
      <c r="G175" s="787">
        <f>Summary!G175</f>
        <v>0</v>
      </c>
      <c r="H175" s="299"/>
      <c r="I175" s="300"/>
      <c r="J175" s="300"/>
      <c r="K175" s="300"/>
      <c r="L175" s="300"/>
      <c r="M175" s="300"/>
      <c r="N175" s="300"/>
      <c r="O175" s="300"/>
      <c r="P175" s="300"/>
      <c r="Q175" s="300"/>
      <c r="R175" s="300"/>
      <c r="S175" s="300"/>
      <c r="T175" s="797"/>
      <c r="U175" s="531"/>
      <c r="V175" s="299"/>
      <c r="W175" s="300"/>
      <c r="X175" s="300"/>
      <c r="Y175" s="300"/>
      <c r="Z175" s="300"/>
      <c r="AA175" s="300"/>
      <c r="AB175" s="300"/>
      <c r="AC175" s="300"/>
      <c r="AD175" s="300"/>
      <c r="AE175" s="817"/>
      <c r="AF175" s="299"/>
      <c r="AG175" s="300"/>
      <c r="AH175" s="300"/>
      <c r="AI175" s="300"/>
      <c r="AJ175" s="300"/>
      <c r="AK175" s="300"/>
      <c r="AL175" s="300"/>
      <c r="AM175" s="300"/>
      <c r="AN175" s="300"/>
      <c r="AO175" s="817"/>
      <c r="AP175" s="299"/>
      <c r="AQ175" s="300"/>
      <c r="AR175" s="300"/>
      <c r="AS175" s="300"/>
      <c r="AT175" s="300"/>
      <c r="AU175" s="300"/>
      <c r="AV175" s="300"/>
      <c r="AW175" s="300"/>
      <c r="AX175" s="300"/>
      <c r="AY175" s="817"/>
      <c r="AZ175" s="299"/>
      <c r="BA175" s="300"/>
      <c r="BB175" s="300"/>
      <c r="BC175" s="300"/>
      <c r="BD175" s="300"/>
      <c r="BE175" s="300"/>
      <c r="BF175" s="300"/>
      <c r="BG175" s="300"/>
      <c r="BH175" s="300"/>
      <c r="BI175" s="817"/>
      <c r="BJ175" s="299"/>
      <c r="BK175" s="300"/>
      <c r="BL175" s="300"/>
      <c r="BM175" s="300"/>
      <c r="BN175" s="300"/>
      <c r="BO175" s="300"/>
      <c r="BP175" s="300"/>
      <c r="BQ175" s="300"/>
      <c r="BR175" s="300"/>
      <c r="BS175" s="817"/>
      <c r="BT175" s="299"/>
      <c r="BU175" s="300"/>
      <c r="BV175" s="300"/>
      <c r="BW175" s="300"/>
      <c r="BX175" s="300"/>
      <c r="BY175" s="300"/>
      <c r="BZ175" s="300"/>
      <c r="CA175" s="300"/>
      <c r="CB175" s="300"/>
      <c r="CC175" s="817"/>
      <c r="CD175" s="299"/>
      <c r="CE175" s="300"/>
      <c r="CF175" s="300"/>
      <c r="CG175" s="300"/>
      <c r="CH175" s="300"/>
      <c r="CI175" s="300"/>
      <c r="CJ175" s="300"/>
      <c r="CK175" s="300"/>
      <c r="CL175" s="300"/>
      <c r="CM175" s="817"/>
      <c r="CN175" s="299"/>
      <c r="CO175" s="300"/>
      <c r="CP175" s="300"/>
      <c r="CQ175" s="300"/>
      <c r="CR175" s="300"/>
      <c r="CS175" s="300"/>
      <c r="CT175" s="300"/>
      <c r="CU175" s="300"/>
      <c r="CV175" s="300"/>
      <c r="CW175" s="817"/>
      <c r="CX175" s="299"/>
      <c r="CY175" s="300"/>
      <c r="CZ175" s="300"/>
      <c r="DA175" s="300"/>
      <c r="DB175" s="300"/>
      <c r="DC175" s="300"/>
      <c r="DD175" s="300"/>
      <c r="DE175" s="300"/>
      <c r="DF175" s="300"/>
      <c r="DG175" s="817"/>
      <c r="DH175" s="299"/>
      <c r="DI175" s="300"/>
      <c r="DJ175" s="300"/>
      <c r="DK175" s="300"/>
      <c r="DL175" s="300"/>
      <c r="DM175" s="300"/>
      <c r="DN175" s="300"/>
      <c r="DO175" s="300"/>
      <c r="DP175" s="300"/>
      <c r="DQ175" s="817"/>
      <c r="DR175" s="299"/>
      <c r="DS175" s="300"/>
      <c r="DT175" s="300"/>
      <c r="DU175" s="300"/>
      <c r="DV175" s="300"/>
      <c r="DW175" s="300"/>
      <c r="DX175" s="300"/>
      <c r="DY175" s="300"/>
      <c r="DZ175" s="300"/>
      <c r="EA175" s="817"/>
      <c r="EB175" s="299"/>
      <c r="EC175" s="300"/>
      <c r="ED175" s="300"/>
      <c r="EE175" s="300"/>
      <c r="EF175" s="300"/>
      <c r="EG175" s="300"/>
      <c r="EH175" s="300"/>
      <c r="EI175" s="300"/>
      <c r="EJ175" s="300"/>
      <c r="EK175" s="817"/>
    </row>
    <row r="176" spans="1:141" ht="72">
      <c r="A176" s="359">
        <f>Summary!A176</f>
        <v>0</v>
      </c>
      <c r="B176" s="378">
        <f>Summary!B176</f>
        <v>0</v>
      </c>
      <c r="C176" s="379" t="str">
        <f>Summary!C176</f>
        <v>4.8.6.1</v>
      </c>
      <c r="D176" s="380">
        <f>Summary!D176</f>
        <v>0</v>
      </c>
      <c r="E176" s="381">
        <f>Summary!E176</f>
        <v>0</v>
      </c>
      <c r="F176" s="382" t="str">
        <f>Summary!F176</f>
        <v>Remove obstructions and/or maintain vegetation to facilitate safe use of customer facilities. This includes but not limited to emergency roadside telephones and emergency refuge areas.</v>
      </c>
      <c r="G176" s="375">
        <f>Summary!G176</f>
        <v>0</v>
      </c>
      <c r="H176" s="540">
        <f t="shared" si="54"/>
        <v>0</v>
      </c>
      <c r="I176" s="541">
        <f t="shared" si="55"/>
        <v>0</v>
      </c>
      <c r="J176" s="541">
        <f t="shared" si="56"/>
        <v>0</v>
      </c>
      <c r="K176" s="541">
        <f t="shared" si="57"/>
        <v>0</v>
      </c>
      <c r="L176" s="541">
        <f t="shared" si="58"/>
        <v>0</v>
      </c>
      <c r="M176" s="541">
        <f t="shared" si="59"/>
        <v>0</v>
      </c>
      <c r="N176" s="541">
        <f t="shared" si="60"/>
        <v>0</v>
      </c>
      <c r="O176" s="541">
        <f t="shared" si="61"/>
        <v>0</v>
      </c>
      <c r="P176" s="541">
        <f t="shared" si="62"/>
        <v>0</v>
      </c>
      <c r="Q176" s="541">
        <f t="shared" si="63"/>
        <v>0</v>
      </c>
      <c r="R176" s="541">
        <f t="shared" si="64"/>
        <v>0</v>
      </c>
      <c r="S176" s="541">
        <f t="shared" si="65"/>
        <v>0</v>
      </c>
      <c r="T176" s="542">
        <f t="shared" si="66"/>
        <v>0</v>
      </c>
      <c r="U176" s="531"/>
      <c r="V176" s="543"/>
      <c r="W176" s="544"/>
      <c r="X176" s="544"/>
      <c r="Y176" s="544"/>
      <c r="Z176" s="544"/>
      <c r="AA176" s="544"/>
      <c r="AB176" s="544"/>
      <c r="AC176" s="544"/>
      <c r="AD176" s="544"/>
      <c r="AE176" s="657"/>
      <c r="AF176" s="543"/>
      <c r="AG176" s="544"/>
      <c r="AH176" s="544"/>
      <c r="AI176" s="544"/>
      <c r="AJ176" s="544"/>
      <c r="AK176" s="544"/>
      <c r="AL176" s="544"/>
      <c r="AM176" s="544"/>
      <c r="AN176" s="544"/>
      <c r="AO176" s="657"/>
      <c r="AP176" s="543"/>
      <c r="AQ176" s="544"/>
      <c r="AR176" s="544"/>
      <c r="AS176" s="544"/>
      <c r="AT176" s="544"/>
      <c r="AU176" s="544"/>
      <c r="AV176" s="544"/>
      <c r="AW176" s="544"/>
      <c r="AX176" s="544"/>
      <c r="AY176" s="657"/>
      <c r="AZ176" s="543"/>
      <c r="BA176" s="544"/>
      <c r="BB176" s="544"/>
      <c r="BC176" s="544"/>
      <c r="BD176" s="544"/>
      <c r="BE176" s="544"/>
      <c r="BF176" s="544"/>
      <c r="BG176" s="544"/>
      <c r="BH176" s="544"/>
      <c r="BI176" s="657"/>
      <c r="BJ176" s="543"/>
      <c r="BK176" s="544"/>
      <c r="BL176" s="544"/>
      <c r="BM176" s="544"/>
      <c r="BN176" s="544"/>
      <c r="BO176" s="544"/>
      <c r="BP176" s="544"/>
      <c r="BQ176" s="544"/>
      <c r="BR176" s="544"/>
      <c r="BS176" s="657"/>
      <c r="BT176" s="543"/>
      <c r="BU176" s="544"/>
      <c r="BV176" s="544"/>
      <c r="BW176" s="544"/>
      <c r="BX176" s="544"/>
      <c r="BY176" s="544"/>
      <c r="BZ176" s="544"/>
      <c r="CA176" s="544"/>
      <c r="CB176" s="544"/>
      <c r="CC176" s="657"/>
      <c r="CD176" s="543"/>
      <c r="CE176" s="544"/>
      <c r="CF176" s="544"/>
      <c r="CG176" s="544"/>
      <c r="CH176" s="544"/>
      <c r="CI176" s="544"/>
      <c r="CJ176" s="544"/>
      <c r="CK176" s="544"/>
      <c r="CL176" s="544"/>
      <c r="CM176" s="657"/>
      <c r="CN176" s="543"/>
      <c r="CO176" s="544"/>
      <c r="CP176" s="544"/>
      <c r="CQ176" s="544"/>
      <c r="CR176" s="544"/>
      <c r="CS176" s="544"/>
      <c r="CT176" s="544"/>
      <c r="CU176" s="544"/>
      <c r="CV176" s="544"/>
      <c r="CW176" s="657"/>
      <c r="CX176" s="543"/>
      <c r="CY176" s="544"/>
      <c r="CZ176" s="544"/>
      <c r="DA176" s="544"/>
      <c r="DB176" s="544"/>
      <c r="DC176" s="544"/>
      <c r="DD176" s="544"/>
      <c r="DE176" s="544"/>
      <c r="DF176" s="544"/>
      <c r="DG176" s="657"/>
      <c r="DH176" s="543"/>
      <c r="DI176" s="544"/>
      <c r="DJ176" s="544"/>
      <c r="DK176" s="544"/>
      <c r="DL176" s="544"/>
      <c r="DM176" s="544"/>
      <c r="DN176" s="544"/>
      <c r="DO176" s="544"/>
      <c r="DP176" s="544"/>
      <c r="DQ176" s="657"/>
      <c r="DR176" s="543"/>
      <c r="DS176" s="544"/>
      <c r="DT176" s="544"/>
      <c r="DU176" s="544"/>
      <c r="DV176" s="544"/>
      <c r="DW176" s="544"/>
      <c r="DX176" s="544"/>
      <c r="DY176" s="544"/>
      <c r="DZ176" s="544"/>
      <c r="EA176" s="657"/>
      <c r="EB176" s="543"/>
      <c r="EC176" s="544"/>
      <c r="ED176" s="544"/>
      <c r="EE176" s="544"/>
      <c r="EF176" s="544"/>
      <c r="EG176" s="544"/>
      <c r="EH176" s="544"/>
      <c r="EI176" s="544"/>
      <c r="EJ176" s="544"/>
      <c r="EK176" s="657"/>
    </row>
    <row r="177" spans="1:141" ht="54">
      <c r="A177" s="359">
        <f>Summary!A177</f>
        <v>0</v>
      </c>
      <c r="B177" s="378">
        <f>Summary!B177</f>
        <v>0</v>
      </c>
      <c r="C177" s="379" t="str">
        <f>Summary!C177</f>
        <v>4.8.6.2</v>
      </c>
      <c r="D177" s="380">
        <f>Summary!D177</f>
        <v>0</v>
      </c>
      <c r="E177" s="381">
        <f>Summary!E177</f>
        <v>0</v>
      </c>
      <c r="F177" s="382" t="str">
        <f>Summary!F177</f>
        <v>Remove vegetation affecting the stability, integrity or operation of structures or other affected property assets.</v>
      </c>
      <c r="G177" s="375">
        <f>Summary!G177</f>
        <v>0</v>
      </c>
      <c r="H177" s="540">
        <f t="shared" si="54"/>
        <v>0</v>
      </c>
      <c r="I177" s="541">
        <f t="shared" si="55"/>
        <v>0</v>
      </c>
      <c r="J177" s="541">
        <f t="shared" si="56"/>
        <v>0</v>
      </c>
      <c r="K177" s="541">
        <f t="shared" si="57"/>
        <v>0</v>
      </c>
      <c r="L177" s="541">
        <f t="shared" si="58"/>
        <v>0</v>
      </c>
      <c r="M177" s="541">
        <f t="shared" si="59"/>
        <v>0</v>
      </c>
      <c r="N177" s="541">
        <f t="shared" si="60"/>
        <v>0</v>
      </c>
      <c r="O177" s="541">
        <f t="shared" si="61"/>
        <v>0</v>
      </c>
      <c r="P177" s="541">
        <f t="shared" si="62"/>
        <v>0</v>
      </c>
      <c r="Q177" s="541">
        <f t="shared" si="63"/>
        <v>0</v>
      </c>
      <c r="R177" s="541">
        <f t="shared" si="64"/>
        <v>0</v>
      </c>
      <c r="S177" s="541">
        <f t="shared" si="65"/>
        <v>0</v>
      </c>
      <c r="T177" s="542">
        <f t="shared" si="66"/>
        <v>0</v>
      </c>
      <c r="U177" s="531"/>
      <c r="V177" s="543"/>
      <c r="W177" s="544"/>
      <c r="X177" s="544"/>
      <c r="Y177" s="544"/>
      <c r="Z177" s="544"/>
      <c r="AA177" s="544"/>
      <c r="AB177" s="544"/>
      <c r="AC177" s="544"/>
      <c r="AD177" s="544"/>
      <c r="AE177" s="657"/>
      <c r="AF177" s="543"/>
      <c r="AG177" s="544"/>
      <c r="AH177" s="544"/>
      <c r="AI177" s="544"/>
      <c r="AJ177" s="544"/>
      <c r="AK177" s="544"/>
      <c r="AL177" s="544"/>
      <c r="AM177" s="544"/>
      <c r="AN177" s="544"/>
      <c r="AO177" s="657"/>
      <c r="AP177" s="543"/>
      <c r="AQ177" s="544"/>
      <c r="AR177" s="544"/>
      <c r="AS177" s="544"/>
      <c r="AT177" s="544"/>
      <c r="AU177" s="544"/>
      <c r="AV177" s="544"/>
      <c r="AW177" s="544"/>
      <c r="AX177" s="544"/>
      <c r="AY177" s="657"/>
      <c r="AZ177" s="543"/>
      <c r="BA177" s="544"/>
      <c r="BB177" s="544"/>
      <c r="BC177" s="544"/>
      <c r="BD177" s="544"/>
      <c r="BE177" s="544"/>
      <c r="BF177" s="544"/>
      <c r="BG177" s="544"/>
      <c r="BH177" s="544"/>
      <c r="BI177" s="657"/>
      <c r="BJ177" s="543"/>
      <c r="BK177" s="544"/>
      <c r="BL177" s="544"/>
      <c r="BM177" s="544"/>
      <c r="BN177" s="544"/>
      <c r="BO177" s="544"/>
      <c r="BP177" s="544"/>
      <c r="BQ177" s="544"/>
      <c r="BR177" s="544"/>
      <c r="BS177" s="657"/>
      <c r="BT177" s="543"/>
      <c r="BU177" s="544"/>
      <c r="BV177" s="544"/>
      <c r="BW177" s="544"/>
      <c r="BX177" s="544"/>
      <c r="BY177" s="544"/>
      <c r="BZ177" s="544"/>
      <c r="CA177" s="544"/>
      <c r="CB177" s="544"/>
      <c r="CC177" s="657"/>
      <c r="CD177" s="543"/>
      <c r="CE177" s="544"/>
      <c r="CF177" s="544"/>
      <c r="CG177" s="544"/>
      <c r="CH177" s="544"/>
      <c r="CI177" s="544"/>
      <c r="CJ177" s="544"/>
      <c r="CK177" s="544"/>
      <c r="CL177" s="544"/>
      <c r="CM177" s="657"/>
      <c r="CN177" s="543"/>
      <c r="CO177" s="544"/>
      <c r="CP177" s="544"/>
      <c r="CQ177" s="544"/>
      <c r="CR177" s="544"/>
      <c r="CS177" s="544"/>
      <c r="CT177" s="544"/>
      <c r="CU177" s="544"/>
      <c r="CV177" s="544"/>
      <c r="CW177" s="657"/>
      <c r="CX177" s="543"/>
      <c r="CY177" s="544"/>
      <c r="CZ177" s="544"/>
      <c r="DA177" s="544"/>
      <c r="DB177" s="544"/>
      <c r="DC177" s="544"/>
      <c r="DD177" s="544"/>
      <c r="DE177" s="544"/>
      <c r="DF177" s="544"/>
      <c r="DG177" s="657"/>
      <c r="DH177" s="543"/>
      <c r="DI177" s="544"/>
      <c r="DJ177" s="544"/>
      <c r="DK177" s="544"/>
      <c r="DL177" s="544"/>
      <c r="DM177" s="544"/>
      <c r="DN177" s="544"/>
      <c r="DO177" s="544"/>
      <c r="DP177" s="544"/>
      <c r="DQ177" s="657"/>
      <c r="DR177" s="543"/>
      <c r="DS177" s="544"/>
      <c r="DT177" s="544"/>
      <c r="DU177" s="544"/>
      <c r="DV177" s="544"/>
      <c r="DW177" s="544"/>
      <c r="DX177" s="544"/>
      <c r="DY177" s="544"/>
      <c r="DZ177" s="544"/>
      <c r="EA177" s="657"/>
      <c r="EB177" s="543"/>
      <c r="EC177" s="544"/>
      <c r="ED177" s="544"/>
      <c r="EE177" s="544"/>
      <c r="EF177" s="544"/>
      <c r="EG177" s="544"/>
      <c r="EH177" s="544"/>
      <c r="EI177" s="544"/>
      <c r="EJ177" s="544"/>
      <c r="EK177" s="657"/>
    </row>
    <row r="178" spans="1:141" ht="36">
      <c r="A178" s="359">
        <f>Summary!A178</f>
        <v>0</v>
      </c>
      <c r="B178" s="378">
        <f>Summary!B178</f>
        <v>0</v>
      </c>
      <c r="C178" s="379" t="str">
        <f>Summary!C178</f>
        <v>4.8.7</v>
      </c>
      <c r="D178" s="380" t="str">
        <f>Summary!D178</f>
        <v>3000 - Landscape and ecology</v>
      </c>
      <c r="E178" s="381" t="str">
        <f>Summary!E178</f>
        <v>Injurious weeds</v>
      </c>
      <c r="F178" s="382" t="str">
        <f>Summary!F178</f>
        <v>Maintain affected property to control the spread or increase of identified instances of injurious weeds</v>
      </c>
      <c r="G178" s="375">
        <f>Summary!G178</f>
        <v>0</v>
      </c>
      <c r="H178" s="540">
        <f t="shared" si="54"/>
        <v>0</v>
      </c>
      <c r="I178" s="541">
        <f t="shared" si="55"/>
        <v>0</v>
      </c>
      <c r="J178" s="541">
        <f t="shared" si="56"/>
        <v>0</v>
      </c>
      <c r="K178" s="541">
        <f t="shared" si="57"/>
        <v>0</v>
      </c>
      <c r="L178" s="541">
        <f t="shared" si="58"/>
        <v>0</v>
      </c>
      <c r="M178" s="541">
        <f t="shared" si="59"/>
        <v>0</v>
      </c>
      <c r="N178" s="541">
        <f t="shared" si="60"/>
        <v>0</v>
      </c>
      <c r="O178" s="541">
        <f t="shared" si="61"/>
        <v>0</v>
      </c>
      <c r="P178" s="541">
        <f t="shared" si="62"/>
        <v>0</v>
      </c>
      <c r="Q178" s="541">
        <f t="shared" si="63"/>
        <v>0</v>
      </c>
      <c r="R178" s="541">
        <f t="shared" si="64"/>
        <v>0</v>
      </c>
      <c r="S178" s="541">
        <f t="shared" si="65"/>
        <v>0</v>
      </c>
      <c r="T178" s="542">
        <f t="shared" si="66"/>
        <v>0</v>
      </c>
      <c r="U178" s="531"/>
      <c r="V178" s="543"/>
      <c r="W178" s="544"/>
      <c r="X178" s="544"/>
      <c r="Y178" s="544"/>
      <c r="Z178" s="544"/>
      <c r="AA178" s="544"/>
      <c r="AB178" s="544"/>
      <c r="AC178" s="544"/>
      <c r="AD178" s="544"/>
      <c r="AE178" s="657"/>
      <c r="AF178" s="543"/>
      <c r="AG178" s="544"/>
      <c r="AH178" s="544"/>
      <c r="AI178" s="544"/>
      <c r="AJ178" s="544"/>
      <c r="AK178" s="544"/>
      <c r="AL178" s="544"/>
      <c r="AM178" s="544"/>
      <c r="AN178" s="544"/>
      <c r="AO178" s="657"/>
      <c r="AP178" s="543"/>
      <c r="AQ178" s="544"/>
      <c r="AR178" s="544"/>
      <c r="AS178" s="544"/>
      <c r="AT178" s="544"/>
      <c r="AU178" s="544"/>
      <c r="AV178" s="544"/>
      <c r="AW178" s="544"/>
      <c r="AX178" s="544"/>
      <c r="AY178" s="657"/>
      <c r="AZ178" s="543"/>
      <c r="BA178" s="544"/>
      <c r="BB178" s="544"/>
      <c r="BC178" s="544"/>
      <c r="BD178" s="544"/>
      <c r="BE178" s="544"/>
      <c r="BF178" s="544"/>
      <c r="BG178" s="544"/>
      <c r="BH178" s="544"/>
      <c r="BI178" s="657"/>
      <c r="BJ178" s="543"/>
      <c r="BK178" s="544"/>
      <c r="BL178" s="544"/>
      <c r="BM178" s="544"/>
      <c r="BN178" s="544"/>
      <c r="BO178" s="544"/>
      <c r="BP178" s="544"/>
      <c r="BQ178" s="544"/>
      <c r="BR178" s="544"/>
      <c r="BS178" s="657"/>
      <c r="BT178" s="543"/>
      <c r="BU178" s="544"/>
      <c r="BV178" s="544"/>
      <c r="BW178" s="544"/>
      <c r="BX178" s="544"/>
      <c r="BY178" s="544"/>
      <c r="BZ178" s="544"/>
      <c r="CA178" s="544"/>
      <c r="CB178" s="544"/>
      <c r="CC178" s="657"/>
      <c r="CD178" s="543"/>
      <c r="CE178" s="544"/>
      <c r="CF178" s="544"/>
      <c r="CG178" s="544"/>
      <c r="CH178" s="544"/>
      <c r="CI178" s="544"/>
      <c r="CJ178" s="544"/>
      <c r="CK178" s="544"/>
      <c r="CL178" s="544"/>
      <c r="CM178" s="657"/>
      <c r="CN178" s="543"/>
      <c r="CO178" s="544"/>
      <c r="CP178" s="544"/>
      <c r="CQ178" s="544"/>
      <c r="CR178" s="544"/>
      <c r="CS178" s="544"/>
      <c r="CT178" s="544"/>
      <c r="CU178" s="544"/>
      <c r="CV178" s="544"/>
      <c r="CW178" s="657"/>
      <c r="CX178" s="543"/>
      <c r="CY178" s="544"/>
      <c r="CZ178" s="544"/>
      <c r="DA178" s="544"/>
      <c r="DB178" s="544"/>
      <c r="DC178" s="544"/>
      <c r="DD178" s="544"/>
      <c r="DE178" s="544"/>
      <c r="DF178" s="544"/>
      <c r="DG178" s="657"/>
      <c r="DH178" s="543"/>
      <c r="DI178" s="544"/>
      <c r="DJ178" s="544"/>
      <c r="DK178" s="544"/>
      <c r="DL178" s="544"/>
      <c r="DM178" s="544"/>
      <c r="DN178" s="544"/>
      <c r="DO178" s="544"/>
      <c r="DP178" s="544"/>
      <c r="DQ178" s="657"/>
      <c r="DR178" s="543"/>
      <c r="DS178" s="544"/>
      <c r="DT178" s="544"/>
      <c r="DU178" s="544"/>
      <c r="DV178" s="544"/>
      <c r="DW178" s="544"/>
      <c r="DX178" s="544"/>
      <c r="DY178" s="544"/>
      <c r="DZ178" s="544"/>
      <c r="EA178" s="657"/>
      <c r="EB178" s="543"/>
      <c r="EC178" s="544"/>
      <c r="ED178" s="544"/>
      <c r="EE178" s="544"/>
      <c r="EF178" s="544"/>
      <c r="EG178" s="544"/>
      <c r="EH178" s="544"/>
      <c r="EI178" s="544"/>
      <c r="EJ178" s="544"/>
      <c r="EK178" s="657"/>
    </row>
    <row r="179" spans="1:141" s="139" customFormat="1" ht="54">
      <c r="A179" s="359">
        <f>Summary!A179</f>
        <v>0</v>
      </c>
      <c r="B179" s="378">
        <f>Summary!B179</f>
        <v>0</v>
      </c>
      <c r="C179" s="379" t="str">
        <f>Summary!C179</f>
        <v>4.8.8</v>
      </c>
      <c r="D179" s="380" t="str">
        <f>Summary!D179</f>
        <v>3000 - Landscape and ecology</v>
      </c>
      <c r="E179" s="381" t="str">
        <f>Summary!E179</f>
        <v>Invasive plant species</v>
      </c>
      <c r="F179" s="382" t="str">
        <f>Summary!F179</f>
        <v>Maintain affected property to control the spread or increase of identified instances of invasive plant species</v>
      </c>
      <c r="G179" s="375">
        <f>Summary!G179</f>
        <v>0</v>
      </c>
      <c r="H179" s="540">
        <f t="shared" si="54"/>
        <v>0</v>
      </c>
      <c r="I179" s="541">
        <f t="shared" si="55"/>
        <v>0</v>
      </c>
      <c r="J179" s="541">
        <f t="shared" si="56"/>
        <v>0</v>
      </c>
      <c r="K179" s="541">
        <f t="shared" si="57"/>
        <v>0</v>
      </c>
      <c r="L179" s="541">
        <f t="shared" si="58"/>
        <v>0</v>
      </c>
      <c r="M179" s="541">
        <f t="shared" si="59"/>
        <v>0</v>
      </c>
      <c r="N179" s="541">
        <f t="shared" si="60"/>
        <v>0</v>
      </c>
      <c r="O179" s="541">
        <f t="shared" si="61"/>
        <v>0</v>
      </c>
      <c r="P179" s="541">
        <f t="shared" si="62"/>
        <v>0</v>
      </c>
      <c r="Q179" s="541">
        <f t="shared" si="63"/>
        <v>0</v>
      </c>
      <c r="R179" s="541">
        <f t="shared" si="64"/>
        <v>0</v>
      </c>
      <c r="S179" s="541">
        <f t="shared" si="65"/>
        <v>0</v>
      </c>
      <c r="T179" s="542">
        <f t="shared" si="66"/>
        <v>0</v>
      </c>
      <c r="U179" s="531"/>
      <c r="V179" s="543"/>
      <c r="W179" s="544"/>
      <c r="X179" s="544"/>
      <c r="Y179" s="544"/>
      <c r="Z179" s="544"/>
      <c r="AA179" s="544"/>
      <c r="AB179" s="544"/>
      <c r="AC179" s="544"/>
      <c r="AD179" s="544"/>
      <c r="AE179" s="657"/>
      <c r="AF179" s="543"/>
      <c r="AG179" s="544"/>
      <c r="AH179" s="544"/>
      <c r="AI179" s="544"/>
      <c r="AJ179" s="544"/>
      <c r="AK179" s="544"/>
      <c r="AL179" s="544"/>
      <c r="AM179" s="544"/>
      <c r="AN179" s="544"/>
      <c r="AO179" s="657"/>
      <c r="AP179" s="543"/>
      <c r="AQ179" s="544"/>
      <c r="AR179" s="544"/>
      <c r="AS179" s="544"/>
      <c r="AT179" s="544"/>
      <c r="AU179" s="544"/>
      <c r="AV179" s="544"/>
      <c r="AW179" s="544"/>
      <c r="AX179" s="544"/>
      <c r="AY179" s="657"/>
      <c r="AZ179" s="543"/>
      <c r="BA179" s="544"/>
      <c r="BB179" s="544"/>
      <c r="BC179" s="544"/>
      <c r="BD179" s="544"/>
      <c r="BE179" s="544"/>
      <c r="BF179" s="544"/>
      <c r="BG179" s="544"/>
      <c r="BH179" s="544"/>
      <c r="BI179" s="657"/>
      <c r="BJ179" s="543"/>
      <c r="BK179" s="544"/>
      <c r="BL179" s="544"/>
      <c r="BM179" s="544"/>
      <c r="BN179" s="544"/>
      <c r="BO179" s="544"/>
      <c r="BP179" s="544"/>
      <c r="BQ179" s="544"/>
      <c r="BR179" s="544"/>
      <c r="BS179" s="657"/>
      <c r="BT179" s="543"/>
      <c r="BU179" s="544"/>
      <c r="BV179" s="544"/>
      <c r="BW179" s="544"/>
      <c r="BX179" s="544"/>
      <c r="BY179" s="544"/>
      <c r="BZ179" s="544"/>
      <c r="CA179" s="544"/>
      <c r="CB179" s="544"/>
      <c r="CC179" s="657"/>
      <c r="CD179" s="543"/>
      <c r="CE179" s="544"/>
      <c r="CF179" s="544"/>
      <c r="CG179" s="544"/>
      <c r="CH179" s="544"/>
      <c r="CI179" s="544"/>
      <c r="CJ179" s="544"/>
      <c r="CK179" s="544"/>
      <c r="CL179" s="544"/>
      <c r="CM179" s="657"/>
      <c r="CN179" s="543"/>
      <c r="CO179" s="544"/>
      <c r="CP179" s="544"/>
      <c r="CQ179" s="544"/>
      <c r="CR179" s="544"/>
      <c r="CS179" s="544"/>
      <c r="CT179" s="544"/>
      <c r="CU179" s="544"/>
      <c r="CV179" s="544"/>
      <c r="CW179" s="657"/>
      <c r="CX179" s="543"/>
      <c r="CY179" s="544"/>
      <c r="CZ179" s="544"/>
      <c r="DA179" s="544"/>
      <c r="DB179" s="544"/>
      <c r="DC179" s="544"/>
      <c r="DD179" s="544"/>
      <c r="DE179" s="544"/>
      <c r="DF179" s="544"/>
      <c r="DG179" s="657"/>
      <c r="DH179" s="543"/>
      <c r="DI179" s="544"/>
      <c r="DJ179" s="544"/>
      <c r="DK179" s="544"/>
      <c r="DL179" s="544"/>
      <c r="DM179" s="544"/>
      <c r="DN179" s="544"/>
      <c r="DO179" s="544"/>
      <c r="DP179" s="544"/>
      <c r="DQ179" s="657"/>
      <c r="DR179" s="543"/>
      <c r="DS179" s="544"/>
      <c r="DT179" s="544"/>
      <c r="DU179" s="544"/>
      <c r="DV179" s="544"/>
      <c r="DW179" s="544"/>
      <c r="DX179" s="544"/>
      <c r="DY179" s="544"/>
      <c r="DZ179" s="544"/>
      <c r="EA179" s="657"/>
      <c r="EB179" s="543"/>
      <c r="EC179" s="544"/>
      <c r="ED179" s="544"/>
      <c r="EE179" s="544"/>
      <c r="EF179" s="544"/>
      <c r="EG179" s="544"/>
      <c r="EH179" s="544"/>
      <c r="EI179" s="544"/>
      <c r="EJ179" s="544"/>
      <c r="EK179" s="657"/>
    </row>
    <row r="180" spans="1:141" s="139" customFormat="1" ht="36">
      <c r="A180" s="359">
        <f>Summary!A180</f>
        <v>0</v>
      </c>
      <c r="B180" s="378">
        <f>Summary!B180</f>
        <v>0</v>
      </c>
      <c r="C180" s="379" t="str">
        <f>Summary!C180</f>
        <v>4.8.9</v>
      </c>
      <c r="D180" s="380" t="str">
        <f>Summary!D180</f>
        <v>3000 - Landscape and ecology</v>
      </c>
      <c r="E180" s="381" t="str">
        <f>Summary!E180</f>
        <v>Grassland (Open Grassland)</v>
      </c>
      <c r="F180" s="382" t="str">
        <f>Summary!F180</f>
        <v xml:space="preserve">Maintain habitat integrity, including removal of scrub encroachment </v>
      </c>
      <c r="G180" s="375">
        <f>Summary!G180</f>
        <v>0</v>
      </c>
      <c r="H180" s="540">
        <f t="shared" si="54"/>
        <v>0</v>
      </c>
      <c r="I180" s="541">
        <f t="shared" si="55"/>
        <v>0</v>
      </c>
      <c r="J180" s="541">
        <f t="shared" si="56"/>
        <v>0</v>
      </c>
      <c r="K180" s="541">
        <f t="shared" si="57"/>
        <v>0</v>
      </c>
      <c r="L180" s="541">
        <f t="shared" si="58"/>
        <v>0</v>
      </c>
      <c r="M180" s="541">
        <f t="shared" si="59"/>
        <v>0</v>
      </c>
      <c r="N180" s="541">
        <f t="shared" si="60"/>
        <v>0</v>
      </c>
      <c r="O180" s="541">
        <f t="shared" si="61"/>
        <v>0</v>
      </c>
      <c r="P180" s="541">
        <f t="shared" si="62"/>
        <v>0</v>
      </c>
      <c r="Q180" s="541">
        <f t="shared" si="63"/>
        <v>0</v>
      </c>
      <c r="R180" s="541">
        <f t="shared" si="64"/>
        <v>0</v>
      </c>
      <c r="S180" s="541">
        <f t="shared" si="65"/>
        <v>0</v>
      </c>
      <c r="T180" s="542">
        <f t="shared" si="66"/>
        <v>0</v>
      </c>
      <c r="U180" s="531"/>
      <c r="V180" s="543"/>
      <c r="W180" s="544"/>
      <c r="X180" s="544"/>
      <c r="Y180" s="544"/>
      <c r="Z180" s="544"/>
      <c r="AA180" s="544"/>
      <c r="AB180" s="544"/>
      <c r="AC180" s="544"/>
      <c r="AD180" s="544"/>
      <c r="AE180" s="657"/>
      <c r="AF180" s="543"/>
      <c r="AG180" s="544"/>
      <c r="AH180" s="544"/>
      <c r="AI180" s="544"/>
      <c r="AJ180" s="544"/>
      <c r="AK180" s="544"/>
      <c r="AL180" s="544"/>
      <c r="AM180" s="544"/>
      <c r="AN180" s="544"/>
      <c r="AO180" s="657"/>
      <c r="AP180" s="543"/>
      <c r="AQ180" s="544"/>
      <c r="AR180" s="544"/>
      <c r="AS180" s="544"/>
      <c r="AT180" s="544"/>
      <c r="AU180" s="544"/>
      <c r="AV180" s="544"/>
      <c r="AW180" s="544"/>
      <c r="AX180" s="544"/>
      <c r="AY180" s="657"/>
      <c r="AZ180" s="543"/>
      <c r="BA180" s="544"/>
      <c r="BB180" s="544"/>
      <c r="BC180" s="544"/>
      <c r="BD180" s="544"/>
      <c r="BE180" s="544"/>
      <c r="BF180" s="544"/>
      <c r="BG180" s="544"/>
      <c r="BH180" s="544"/>
      <c r="BI180" s="657"/>
      <c r="BJ180" s="543"/>
      <c r="BK180" s="544"/>
      <c r="BL180" s="544"/>
      <c r="BM180" s="544"/>
      <c r="BN180" s="544"/>
      <c r="BO180" s="544"/>
      <c r="BP180" s="544"/>
      <c r="BQ180" s="544"/>
      <c r="BR180" s="544"/>
      <c r="BS180" s="657"/>
      <c r="BT180" s="543"/>
      <c r="BU180" s="544"/>
      <c r="BV180" s="544"/>
      <c r="BW180" s="544"/>
      <c r="BX180" s="544"/>
      <c r="BY180" s="544"/>
      <c r="BZ180" s="544"/>
      <c r="CA180" s="544"/>
      <c r="CB180" s="544"/>
      <c r="CC180" s="657"/>
      <c r="CD180" s="543"/>
      <c r="CE180" s="544"/>
      <c r="CF180" s="544"/>
      <c r="CG180" s="544"/>
      <c r="CH180" s="544"/>
      <c r="CI180" s="544"/>
      <c r="CJ180" s="544"/>
      <c r="CK180" s="544"/>
      <c r="CL180" s="544"/>
      <c r="CM180" s="657"/>
      <c r="CN180" s="543"/>
      <c r="CO180" s="544"/>
      <c r="CP180" s="544"/>
      <c r="CQ180" s="544"/>
      <c r="CR180" s="544"/>
      <c r="CS180" s="544"/>
      <c r="CT180" s="544"/>
      <c r="CU180" s="544"/>
      <c r="CV180" s="544"/>
      <c r="CW180" s="657"/>
      <c r="CX180" s="543"/>
      <c r="CY180" s="544"/>
      <c r="CZ180" s="544"/>
      <c r="DA180" s="544"/>
      <c r="DB180" s="544"/>
      <c r="DC180" s="544"/>
      <c r="DD180" s="544"/>
      <c r="DE180" s="544"/>
      <c r="DF180" s="544"/>
      <c r="DG180" s="657"/>
      <c r="DH180" s="543"/>
      <c r="DI180" s="544"/>
      <c r="DJ180" s="544"/>
      <c r="DK180" s="544"/>
      <c r="DL180" s="544"/>
      <c r="DM180" s="544"/>
      <c r="DN180" s="544"/>
      <c r="DO180" s="544"/>
      <c r="DP180" s="544"/>
      <c r="DQ180" s="657"/>
      <c r="DR180" s="543"/>
      <c r="DS180" s="544"/>
      <c r="DT180" s="544"/>
      <c r="DU180" s="544"/>
      <c r="DV180" s="544"/>
      <c r="DW180" s="544"/>
      <c r="DX180" s="544"/>
      <c r="DY180" s="544"/>
      <c r="DZ180" s="544"/>
      <c r="EA180" s="657"/>
      <c r="EB180" s="543"/>
      <c r="EC180" s="544"/>
      <c r="ED180" s="544"/>
      <c r="EE180" s="544"/>
      <c r="EF180" s="544"/>
      <c r="EG180" s="544"/>
      <c r="EH180" s="544"/>
      <c r="EI180" s="544"/>
      <c r="EJ180" s="544"/>
      <c r="EK180" s="657"/>
    </row>
    <row r="181" spans="1:141" ht="36">
      <c r="A181" s="359">
        <f>Summary!A181</f>
        <v>0</v>
      </c>
      <c r="B181" s="378">
        <f>Summary!B181</f>
        <v>0</v>
      </c>
      <c r="C181" s="379" t="str">
        <f>Summary!C181</f>
        <v>4.8.10</v>
      </c>
      <c r="D181" s="380" t="str">
        <f>Summary!D181</f>
        <v>3000 - Landscape and ecology</v>
      </c>
      <c r="E181" s="381" t="str">
        <f>Summary!E181</f>
        <v>Heath and moorland</v>
      </c>
      <c r="F181" s="382" t="str">
        <f>Summary!F181</f>
        <v>Maintain habitat integrity, including removal of scrub encroachment and tree saplings throughout</v>
      </c>
      <c r="G181" s="375">
        <f>Summary!G181</f>
        <v>0</v>
      </c>
      <c r="H181" s="540">
        <f t="shared" si="54"/>
        <v>0</v>
      </c>
      <c r="I181" s="541">
        <f t="shared" si="55"/>
        <v>0</v>
      </c>
      <c r="J181" s="541">
        <f t="shared" si="56"/>
        <v>0</v>
      </c>
      <c r="K181" s="541">
        <f t="shared" si="57"/>
        <v>0</v>
      </c>
      <c r="L181" s="541">
        <f t="shared" si="58"/>
        <v>0</v>
      </c>
      <c r="M181" s="541">
        <f t="shared" si="59"/>
        <v>0</v>
      </c>
      <c r="N181" s="541">
        <f t="shared" si="60"/>
        <v>0</v>
      </c>
      <c r="O181" s="541">
        <f t="shared" si="61"/>
        <v>0</v>
      </c>
      <c r="P181" s="541">
        <f t="shared" si="62"/>
        <v>0</v>
      </c>
      <c r="Q181" s="541">
        <f t="shared" si="63"/>
        <v>0</v>
      </c>
      <c r="R181" s="541">
        <f t="shared" si="64"/>
        <v>0</v>
      </c>
      <c r="S181" s="541">
        <f t="shared" si="65"/>
        <v>0</v>
      </c>
      <c r="T181" s="542">
        <f t="shared" si="66"/>
        <v>0</v>
      </c>
      <c r="U181" s="531"/>
      <c r="V181" s="543"/>
      <c r="W181" s="544"/>
      <c r="X181" s="544"/>
      <c r="Y181" s="544"/>
      <c r="Z181" s="544"/>
      <c r="AA181" s="544"/>
      <c r="AB181" s="544"/>
      <c r="AC181" s="544"/>
      <c r="AD181" s="544"/>
      <c r="AE181" s="657"/>
      <c r="AF181" s="543"/>
      <c r="AG181" s="544"/>
      <c r="AH181" s="544"/>
      <c r="AI181" s="544"/>
      <c r="AJ181" s="544"/>
      <c r="AK181" s="544"/>
      <c r="AL181" s="544"/>
      <c r="AM181" s="544"/>
      <c r="AN181" s="544"/>
      <c r="AO181" s="657"/>
      <c r="AP181" s="543"/>
      <c r="AQ181" s="544"/>
      <c r="AR181" s="544"/>
      <c r="AS181" s="544"/>
      <c r="AT181" s="544"/>
      <c r="AU181" s="544"/>
      <c r="AV181" s="544"/>
      <c r="AW181" s="544"/>
      <c r="AX181" s="544"/>
      <c r="AY181" s="657"/>
      <c r="AZ181" s="543"/>
      <c r="BA181" s="544"/>
      <c r="BB181" s="544"/>
      <c r="BC181" s="544"/>
      <c r="BD181" s="544"/>
      <c r="BE181" s="544"/>
      <c r="BF181" s="544"/>
      <c r="BG181" s="544"/>
      <c r="BH181" s="544"/>
      <c r="BI181" s="657"/>
      <c r="BJ181" s="543"/>
      <c r="BK181" s="544"/>
      <c r="BL181" s="544"/>
      <c r="BM181" s="544"/>
      <c r="BN181" s="544"/>
      <c r="BO181" s="544"/>
      <c r="BP181" s="544"/>
      <c r="BQ181" s="544"/>
      <c r="BR181" s="544"/>
      <c r="BS181" s="657"/>
      <c r="BT181" s="543"/>
      <c r="BU181" s="544"/>
      <c r="BV181" s="544"/>
      <c r="BW181" s="544"/>
      <c r="BX181" s="544"/>
      <c r="BY181" s="544"/>
      <c r="BZ181" s="544"/>
      <c r="CA181" s="544"/>
      <c r="CB181" s="544"/>
      <c r="CC181" s="657"/>
      <c r="CD181" s="543"/>
      <c r="CE181" s="544"/>
      <c r="CF181" s="544"/>
      <c r="CG181" s="544"/>
      <c r="CH181" s="544"/>
      <c r="CI181" s="544"/>
      <c r="CJ181" s="544"/>
      <c r="CK181" s="544"/>
      <c r="CL181" s="544"/>
      <c r="CM181" s="657"/>
      <c r="CN181" s="543"/>
      <c r="CO181" s="544"/>
      <c r="CP181" s="544"/>
      <c r="CQ181" s="544"/>
      <c r="CR181" s="544"/>
      <c r="CS181" s="544"/>
      <c r="CT181" s="544"/>
      <c r="CU181" s="544"/>
      <c r="CV181" s="544"/>
      <c r="CW181" s="657"/>
      <c r="CX181" s="543"/>
      <c r="CY181" s="544"/>
      <c r="CZ181" s="544"/>
      <c r="DA181" s="544"/>
      <c r="DB181" s="544"/>
      <c r="DC181" s="544"/>
      <c r="DD181" s="544"/>
      <c r="DE181" s="544"/>
      <c r="DF181" s="544"/>
      <c r="DG181" s="657"/>
      <c r="DH181" s="543"/>
      <c r="DI181" s="544"/>
      <c r="DJ181" s="544"/>
      <c r="DK181" s="544"/>
      <c r="DL181" s="544"/>
      <c r="DM181" s="544"/>
      <c r="DN181" s="544"/>
      <c r="DO181" s="544"/>
      <c r="DP181" s="544"/>
      <c r="DQ181" s="657"/>
      <c r="DR181" s="543"/>
      <c r="DS181" s="544"/>
      <c r="DT181" s="544"/>
      <c r="DU181" s="544"/>
      <c r="DV181" s="544"/>
      <c r="DW181" s="544"/>
      <c r="DX181" s="544"/>
      <c r="DY181" s="544"/>
      <c r="DZ181" s="544"/>
      <c r="EA181" s="657"/>
      <c r="EB181" s="543"/>
      <c r="EC181" s="544"/>
      <c r="ED181" s="544"/>
      <c r="EE181" s="544"/>
      <c r="EF181" s="544"/>
      <c r="EG181" s="544"/>
      <c r="EH181" s="544"/>
      <c r="EI181" s="544"/>
      <c r="EJ181" s="544"/>
      <c r="EK181" s="657"/>
    </row>
    <row r="182" spans="1:141" s="139" customFormat="1" ht="36">
      <c r="A182" s="359">
        <f>Summary!A182</f>
        <v>0</v>
      </c>
      <c r="B182" s="378">
        <f>Summary!B182</f>
        <v>0</v>
      </c>
      <c r="C182" s="379" t="str">
        <f>Summary!C182</f>
        <v>4.8.11</v>
      </c>
      <c r="D182" s="380" t="str">
        <f>Summary!D182</f>
        <v>3000 - Landscape and ecology</v>
      </c>
      <c r="E182" s="381" t="str">
        <f>Summary!E182</f>
        <v>Conservation grassland / wildflower grassland</v>
      </c>
      <c r="F182" s="382" t="str">
        <f>Summary!F182</f>
        <v>Maintain habitat integrity, including removal of scrub encroachment and undesirable weed species</v>
      </c>
      <c r="G182" s="375">
        <f>Summary!G182</f>
        <v>0</v>
      </c>
      <c r="H182" s="540">
        <f t="shared" si="54"/>
        <v>0</v>
      </c>
      <c r="I182" s="541">
        <f t="shared" si="55"/>
        <v>0</v>
      </c>
      <c r="J182" s="541">
        <f t="shared" si="56"/>
        <v>0</v>
      </c>
      <c r="K182" s="541">
        <f t="shared" si="57"/>
        <v>0</v>
      </c>
      <c r="L182" s="541">
        <f t="shared" si="58"/>
        <v>0</v>
      </c>
      <c r="M182" s="541">
        <f t="shared" si="59"/>
        <v>0</v>
      </c>
      <c r="N182" s="541">
        <f t="shared" si="60"/>
        <v>0</v>
      </c>
      <c r="O182" s="541">
        <f t="shared" si="61"/>
        <v>0</v>
      </c>
      <c r="P182" s="541">
        <f t="shared" si="62"/>
        <v>0</v>
      </c>
      <c r="Q182" s="541">
        <f t="shared" si="63"/>
        <v>0</v>
      </c>
      <c r="R182" s="541">
        <f t="shared" si="64"/>
        <v>0</v>
      </c>
      <c r="S182" s="541">
        <f t="shared" si="65"/>
        <v>0</v>
      </c>
      <c r="T182" s="542">
        <f t="shared" si="66"/>
        <v>0</v>
      </c>
      <c r="U182" s="531"/>
      <c r="V182" s="543"/>
      <c r="W182" s="544"/>
      <c r="X182" s="544"/>
      <c r="Y182" s="544"/>
      <c r="Z182" s="544"/>
      <c r="AA182" s="544"/>
      <c r="AB182" s="544"/>
      <c r="AC182" s="544"/>
      <c r="AD182" s="544"/>
      <c r="AE182" s="657"/>
      <c r="AF182" s="543"/>
      <c r="AG182" s="544"/>
      <c r="AH182" s="544"/>
      <c r="AI182" s="544"/>
      <c r="AJ182" s="544"/>
      <c r="AK182" s="544"/>
      <c r="AL182" s="544"/>
      <c r="AM182" s="544"/>
      <c r="AN182" s="544"/>
      <c r="AO182" s="657"/>
      <c r="AP182" s="543"/>
      <c r="AQ182" s="544"/>
      <c r="AR182" s="544"/>
      <c r="AS182" s="544"/>
      <c r="AT182" s="544"/>
      <c r="AU182" s="544"/>
      <c r="AV182" s="544"/>
      <c r="AW182" s="544"/>
      <c r="AX182" s="544"/>
      <c r="AY182" s="657"/>
      <c r="AZ182" s="543"/>
      <c r="BA182" s="544"/>
      <c r="BB182" s="544"/>
      <c r="BC182" s="544"/>
      <c r="BD182" s="544"/>
      <c r="BE182" s="544"/>
      <c r="BF182" s="544"/>
      <c r="BG182" s="544"/>
      <c r="BH182" s="544"/>
      <c r="BI182" s="657"/>
      <c r="BJ182" s="543"/>
      <c r="BK182" s="544"/>
      <c r="BL182" s="544"/>
      <c r="BM182" s="544"/>
      <c r="BN182" s="544"/>
      <c r="BO182" s="544"/>
      <c r="BP182" s="544"/>
      <c r="BQ182" s="544"/>
      <c r="BR182" s="544"/>
      <c r="BS182" s="657"/>
      <c r="BT182" s="543"/>
      <c r="BU182" s="544"/>
      <c r="BV182" s="544"/>
      <c r="BW182" s="544"/>
      <c r="BX182" s="544"/>
      <c r="BY182" s="544"/>
      <c r="BZ182" s="544"/>
      <c r="CA182" s="544"/>
      <c r="CB182" s="544"/>
      <c r="CC182" s="657"/>
      <c r="CD182" s="543"/>
      <c r="CE182" s="544"/>
      <c r="CF182" s="544"/>
      <c r="CG182" s="544"/>
      <c r="CH182" s="544"/>
      <c r="CI182" s="544"/>
      <c r="CJ182" s="544"/>
      <c r="CK182" s="544"/>
      <c r="CL182" s="544"/>
      <c r="CM182" s="657"/>
      <c r="CN182" s="543"/>
      <c r="CO182" s="544"/>
      <c r="CP182" s="544"/>
      <c r="CQ182" s="544"/>
      <c r="CR182" s="544"/>
      <c r="CS182" s="544"/>
      <c r="CT182" s="544"/>
      <c r="CU182" s="544"/>
      <c r="CV182" s="544"/>
      <c r="CW182" s="657"/>
      <c r="CX182" s="543"/>
      <c r="CY182" s="544"/>
      <c r="CZ182" s="544"/>
      <c r="DA182" s="544"/>
      <c r="DB182" s="544"/>
      <c r="DC182" s="544"/>
      <c r="DD182" s="544"/>
      <c r="DE182" s="544"/>
      <c r="DF182" s="544"/>
      <c r="DG182" s="657"/>
      <c r="DH182" s="543"/>
      <c r="DI182" s="544"/>
      <c r="DJ182" s="544"/>
      <c r="DK182" s="544"/>
      <c r="DL182" s="544"/>
      <c r="DM182" s="544"/>
      <c r="DN182" s="544"/>
      <c r="DO182" s="544"/>
      <c r="DP182" s="544"/>
      <c r="DQ182" s="657"/>
      <c r="DR182" s="543"/>
      <c r="DS182" s="544"/>
      <c r="DT182" s="544"/>
      <c r="DU182" s="544"/>
      <c r="DV182" s="544"/>
      <c r="DW182" s="544"/>
      <c r="DX182" s="544"/>
      <c r="DY182" s="544"/>
      <c r="DZ182" s="544"/>
      <c r="EA182" s="657"/>
      <c r="EB182" s="543"/>
      <c r="EC182" s="544"/>
      <c r="ED182" s="544"/>
      <c r="EE182" s="544"/>
      <c r="EF182" s="544"/>
      <c r="EG182" s="544"/>
      <c r="EH182" s="544"/>
      <c r="EI182" s="544"/>
      <c r="EJ182" s="544"/>
      <c r="EK182" s="657"/>
    </row>
    <row r="183" spans="1:141" s="139" customFormat="1" ht="36">
      <c r="A183" s="359">
        <f>Summary!A183</f>
        <v>0</v>
      </c>
      <c r="B183" s="378">
        <f>Summary!B183</f>
        <v>0</v>
      </c>
      <c r="C183" s="379" t="str">
        <f>Summary!C183</f>
        <v>4.8.12</v>
      </c>
      <c r="D183" s="380" t="str">
        <f>Summary!D183</f>
        <v>3000 - Landscape and ecology</v>
      </c>
      <c r="E183" s="381" t="str">
        <f>Summary!E183</f>
        <v>Rock scree</v>
      </c>
      <c r="F183" s="382" t="str">
        <f>Summary!F183</f>
        <v>Removal of scrub encroachment</v>
      </c>
      <c r="G183" s="375">
        <f>Summary!G183</f>
        <v>0</v>
      </c>
      <c r="H183" s="540">
        <f t="shared" si="54"/>
        <v>0</v>
      </c>
      <c r="I183" s="541">
        <f t="shared" si="55"/>
        <v>0</v>
      </c>
      <c r="J183" s="541">
        <f t="shared" si="56"/>
        <v>0</v>
      </c>
      <c r="K183" s="541">
        <f t="shared" si="57"/>
        <v>0</v>
      </c>
      <c r="L183" s="541">
        <f t="shared" si="58"/>
        <v>0</v>
      </c>
      <c r="M183" s="541">
        <f t="shared" si="59"/>
        <v>0</v>
      </c>
      <c r="N183" s="541">
        <f t="shared" si="60"/>
        <v>0</v>
      </c>
      <c r="O183" s="541">
        <f t="shared" si="61"/>
        <v>0</v>
      </c>
      <c r="P183" s="541">
        <f t="shared" si="62"/>
        <v>0</v>
      </c>
      <c r="Q183" s="541">
        <f t="shared" si="63"/>
        <v>0</v>
      </c>
      <c r="R183" s="541">
        <f t="shared" si="64"/>
        <v>0</v>
      </c>
      <c r="S183" s="541">
        <f t="shared" si="65"/>
        <v>0</v>
      </c>
      <c r="T183" s="542">
        <f t="shared" si="66"/>
        <v>0</v>
      </c>
      <c r="U183" s="531"/>
      <c r="V183" s="543"/>
      <c r="W183" s="544"/>
      <c r="X183" s="544"/>
      <c r="Y183" s="544"/>
      <c r="Z183" s="544"/>
      <c r="AA183" s="544"/>
      <c r="AB183" s="544"/>
      <c r="AC183" s="544"/>
      <c r="AD183" s="544"/>
      <c r="AE183" s="657"/>
      <c r="AF183" s="543"/>
      <c r="AG183" s="544"/>
      <c r="AH183" s="544"/>
      <c r="AI183" s="544"/>
      <c r="AJ183" s="544"/>
      <c r="AK183" s="544"/>
      <c r="AL183" s="544"/>
      <c r="AM183" s="544"/>
      <c r="AN183" s="544"/>
      <c r="AO183" s="657"/>
      <c r="AP183" s="543"/>
      <c r="AQ183" s="544"/>
      <c r="AR183" s="544"/>
      <c r="AS183" s="544"/>
      <c r="AT183" s="544"/>
      <c r="AU183" s="544"/>
      <c r="AV183" s="544"/>
      <c r="AW183" s="544"/>
      <c r="AX183" s="544"/>
      <c r="AY183" s="657"/>
      <c r="AZ183" s="543"/>
      <c r="BA183" s="544"/>
      <c r="BB183" s="544"/>
      <c r="BC183" s="544"/>
      <c r="BD183" s="544"/>
      <c r="BE183" s="544"/>
      <c r="BF183" s="544"/>
      <c r="BG183" s="544"/>
      <c r="BH183" s="544"/>
      <c r="BI183" s="657"/>
      <c r="BJ183" s="543"/>
      <c r="BK183" s="544"/>
      <c r="BL183" s="544"/>
      <c r="BM183" s="544"/>
      <c r="BN183" s="544"/>
      <c r="BO183" s="544"/>
      <c r="BP183" s="544"/>
      <c r="BQ183" s="544"/>
      <c r="BR183" s="544"/>
      <c r="BS183" s="657"/>
      <c r="BT183" s="543"/>
      <c r="BU183" s="544"/>
      <c r="BV183" s="544"/>
      <c r="BW183" s="544"/>
      <c r="BX183" s="544"/>
      <c r="BY183" s="544"/>
      <c r="BZ183" s="544"/>
      <c r="CA183" s="544"/>
      <c r="CB183" s="544"/>
      <c r="CC183" s="657"/>
      <c r="CD183" s="543"/>
      <c r="CE183" s="544"/>
      <c r="CF183" s="544"/>
      <c r="CG183" s="544"/>
      <c r="CH183" s="544"/>
      <c r="CI183" s="544"/>
      <c r="CJ183" s="544"/>
      <c r="CK183" s="544"/>
      <c r="CL183" s="544"/>
      <c r="CM183" s="657"/>
      <c r="CN183" s="543"/>
      <c r="CO183" s="544"/>
      <c r="CP183" s="544"/>
      <c r="CQ183" s="544"/>
      <c r="CR183" s="544"/>
      <c r="CS183" s="544"/>
      <c r="CT183" s="544"/>
      <c r="CU183" s="544"/>
      <c r="CV183" s="544"/>
      <c r="CW183" s="657"/>
      <c r="CX183" s="543"/>
      <c r="CY183" s="544"/>
      <c r="CZ183" s="544"/>
      <c r="DA183" s="544"/>
      <c r="DB183" s="544"/>
      <c r="DC183" s="544"/>
      <c r="DD183" s="544"/>
      <c r="DE183" s="544"/>
      <c r="DF183" s="544"/>
      <c r="DG183" s="657"/>
      <c r="DH183" s="543"/>
      <c r="DI183" s="544"/>
      <c r="DJ183" s="544"/>
      <c r="DK183" s="544"/>
      <c r="DL183" s="544"/>
      <c r="DM183" s="544"/>
      <c r="DN183" s="544"/>
      <c r="DO183" s="544"/>
      <c r="DP183" s="544"/>
      <c r="DQ183" s="657"/>
      <c r="DR183" s="543"/>
      <c r="DS183" s="544"/>
      <c r="DT183" s="544"/>
      <c r="DU183" s="544"/>
      <c r="DV183" s="544"/>
      <c r="DW183" s="544"/>
      <c r="DX183" s="544"/>
      <c r="DY183" s="544"/>
      <c r="DZ183" s="544"/>
      <c r="EA183" s="657"/>
      <c r="EB183" s="543"/>
      <c r="EC183" s="544"/>
      <c r="ED183" s="544"/>
      <c r="EE183" s="544"/>
      <c r="EF183" s="544"/>
      <c r="EG183" s="544"/>
      <c r="EH183" s="544"/>
      <c r="EI183" s="544"/>
      <c r="EJ183" s="544"/>
      <c r="EK183" s="657"/>
    </row>
    <row r="184" spans="1:141" ht="36">
      <c r="A184" s="359">
        <f>Summary!A184</f>
        <v>0</v>
      </c>
      <c r="B184" s="378">
        <f>Summary!B184</f>
        <v>0</v>
      </c>
      <c r="C184" s="379" t="str">
        <f>Summary!C184</f>
        <v>4.8.13</v>
      </c>
      <c r="D184" s="380" t="str">
        <f>Summary!D184</f>
        <v>3000 - Landscape and ecology</v>
      </c>
      <c r="E184" s="381" t="str">
        <f>Summary!E184</f>
        <v>Shrubs (General)</v>
      </c>
      <c r="F184" s="382" t="str">
        <f>Summary!F184</f>
        <v xml:space="preserve">Maintain habitat integrity, including removal of scrub encroachment </v>
      </c>
      <c r="G184" s="375">
        <f>Summary!G184</f>
        <v>0</v>
      </c>
      <c r="H184" s="540">
        <f t="shared" si="54"/>
        <v>0</v>
      </c>
      <c r="I184" s="541">
        <f t="shared" si="55"/>
        <v>0</v>
      </c>
      <c r="J184" s="541">
        <f t="shared" si="56"/>
        <v>0</v>
      </c>
      <c r="K184" s="541">
        <f t="shared" si="57"/>
        <v>0</v>
      </c>
      <c r="L184" s="541">
        <f t="shared" si="58"/>
        <v>0</v>
      </c>
      <c r="M184" s="541">
        <f t="shared" si="59"/>
        <v>0</v>
      </c>
      <c r="N184" s="541">
        <f t="shared" si="60"/>
        <v>0</v>
      </c>
      <c r="O184" s="541">
        <f t="shared" si="61"/>
        <v>0</v>
      </c>
      <c r="P184" s="541">
        <f t="shared" si="62"/>
        <v>0</v>
      </c>
      <c r="Q184" s="541">
        <f t="shared" si="63"/>
        <v>0</v>
      </c>
      <c r="R184" s="541">
        <f t="shared" si="64"/>
        <v>0</v>
      </c>
      <c r="S184" s="541">
        <f t="shared" si="65"/>
        <v>0</v>
      </c>
      <c r="T184" s="542">
        <f t="shared" si="66"/>
        <v>0</v>
      </c>
      <c r="U184" s="531"/>
      <c r="V184" s="543"/>
      <c r="W184" s="544"/>
      <c r="X184" s="544"/>
      <c r="Y184" s="544"/>
      <c r="Z184" s="544"/>
      <c r="AA184" s="544"/>
      <c r="AB184" s="544"/>
      <c r="AC184" s="544"/>
      <c r="AD184" s="544"/>
      <c r="AE184" s="657"/>
      <c r="AF184" s="543"/>
      <c r="AG184" s="544"/>
      <c r="AH184" s="544"/>
      <c r="AI184" s="544"/>
      <c r="AJ184" s="544"/>
      <c r="AK184" s="544"/>
      <c r="AL184" s="544"/>
      <c r="AM184" s="544"/>
      <c r="AN184" s="544"/>
      <c r="AO184" s="657"/>
      <c r="AP184" s="543"/>
      <c r="AQ184" s="544"/>
      <c r="AR184" s="544"/>
      <c r="AS184" s="544"/>
      <c r="AT184" s="544"/>
      <c r="AU184" s="544"/>
      <c r="AV184" s="544"/>
      <c r="AW184" s="544"/>
      <c r="AX184" s="544"/>
      <c r="AY184" s="657"/>
      <c r="AZ184" s="543"/>
      <c r="BA184" s="544"/>
      <c r="BB184" s="544"/>
      <c r="BC184" s="544"/>
      <c r="BD184" s="544"/>
      <c r="BE184" s="544"/>
      <c r="BF184" s="544"/>
      <c r="BG184" s="544"/>
      <c r="BH184" s="544"/>
      <c r="BI184" s="657"/>
      <c r="BJ184" s="543"/>
      <c r="BK184" s="544"/>
      <c r="BL184" s="544"/>
      <c r="BM184" s="544"/>
      <c r="BN184" s="544"/>
      <c r="BO184" s="544"/>
      <c r="BP184" s="544"/>
      <c r="BQ184" s="544"/>
      <c r="BR184" s="544"/>
      <c r="BS184" s="657"/>
      <c r="BT184" s="543"/>
      <c r="BU184" s="544"/>
      <c r="BV184" s="544"/>
      <c r="BW184" s="544"/>
      <c r="BX184" s="544"/>
      <c r="BY184" s="544"/>
      <c r="BZ184" s="544"/>
      <c r="CA184" s="544"/>
      <c r="CB184" s="544"/>
      <c r="CC184" s="657"/>
      <c r="CD184" s="543"/>
      <c r="CE184" s="544"/>
      <c r="CF184" s="544"/>
      <c r="CG184" s="544"/>
      <c r="CH184" s="544"/>
      <c r="CI184" s="544"/>
      <c r="CJ184" s="544"/>
      <c r="CK184" s="544"/>
      <c r="CL184" s="544"/>
      <c r="CM184" s="657"/>
      <c r="CN184" s="543"/>
      <c r="CO184" s="544"/>
      <c r="CP184" s="544"/>
      <c r="CQ184" s="544"/>
      <c r="CR184" s="544"/>
      <c r="CS184" s="544"/>
      <c r="CT184" s="544"/>
      <c r="CU184" s="544"/>
      <c r="CV184" s="544"/>
      <c r="CW184" s="657"/>
      <c r="CX184" s="543"/>
      <c r="CY184" s="544"/>
      <c r="CZ184" s="544"/>
      <c r="DA184" s="544"/>
      <c r="DB184" s="544"/>
      <c r="DC184" s="544"/>
      <c r="DD184" s="544"/>
      <c r="DE184" s="544"/>
      <c r="DF184" s="544"/>
      <c r="DG184" s="657"/>
      <c r="DH184" s="543"/>
      <c r="DI184" s="544"/>
      <c r="DJ184" s="544"/>
      <c r="DK184" s="544"/>
      <c r="DL184" s="544"/>
      <c r="DM184" s="544"/>
      <c r="DN184" s="544"/>
      <c r="DO184" s="544"/>
      <c r="DP184" s="544"/>
      <c r="DQ184" s="657"/>
      <c r="DR184" s="543"/>
      <c r="DS184" s="544"/>
      <c r="DT184" s="544"/>
      <c r="DU184" s="544"/>
      <c r="DV184" s="544"/>
      <c r="DW184" s="544"/>
      <c r="DX184" s="544"/>
      <c r="DY184" s="544"/>
      <c r="DZ184" s="544"/>
      <c r="EA184" s="657"/>
      <c r="EB184" s="543"/>
      <c r="EC184" s="544"/>
      <c r="ED184" s="544"/>
      <c r="EE184" s="544"/>
      <c r="EF184" s="544"/>
      <c r="EG184" s="544"/>
      <c r="EH184" s="544"/>
      <c r="EI184" s="544"/>
      <c r="EJ184" s="544"/>
      <c r="EK184" s="657"/>
    </row>
    <row r="185" spans="1:141" s="139" customFormat="1" ht="36">
      <c r="A185" s="359">
        <f>Summary!A185</f>
        <v>0</v>
      </c>
      <c r="B185" s="378">
        <f>Summary!B185</f>
        <v>0</v>
      </c>
      <c r="C185" s="379" t="str">
        <f>Summary!C185</f>
        <v>4.8.14</v>
      </c>
      <c r="D185" s="380" t="str">
        <f>Summary!D185</f>
        <v>3000 - Landscape and ecology</v>
      </c>
      <c r="E185" s="381" t="str">
        <f>Summary!E185</f>
        <v>Shrubs (Ornamental)</v>
      </c>
      <c r="F185" s="382" t="str">
        <f>Summary!F185</f>
        <v>Maintain design requirements / amenity function</v>
      </c>
      <c r="G185" s="375">
        <f>Summary!G185</f>
        <v>0</v>
      </c>
      <c r="H185" s="540">
        <f t="shared" si="54"/>
        <v>0</v>
      </c>
      <c r="I185" s="541">
        <f t="shared" si="55"/>
        <v>0</v>
      </c>
      <c r="J185" s="541">
        <f t="shared" si="56"/>
        <v>0</v>
      </c>
      <c r="K185" s="541">
        <f t="shared" si="57"/>
        <v>0</v>
      </c>
      <c r="L185" s="541">
        <f t="shared" si="58"/>
        <v>0</v>
      </c>
      <c r="M185" s="541">
        <f t="shared" si="59"/>
        <v>0</v>
      </c>
      <c r="N185" s="541">
        <f t="shared" si="60"/>
        <v>0</v>
      </c>
      <c r="O185" s="541">
        <f t="shared" si="61"/>
        <v>0</v>
      </c>
      <c r="P185" s="541">
        <f t="shared" si="62"/>
        <v>0</v>
      </c>
      <c r="Q185" s="541">
        <f t="shared" si="63"/>
        <v>0</v>
      </c>
      <c r="R185" s="541">
        <f t="shared" si="64"/>
        <v>0</v>
      </c>
      <c r="S185" s="541">
        <f t="shared" si="65"/>
        <v>0</v>
      </c>
      <c r="T185" s="542">
        <f t="shared" si="66"/>
        <v>0</v>
      </c>
      <c r="U185" s="531"/>
      <c r="V185" s="543"/>
      <c r="W185" s="544"/>
      <c r="X185" s="544"/>
      <c r="Y185" s="544"/>
      <c r="Z185" s="544"/>
      <c r="AA185" s="544"/>
      <c r="AB185" s="544"/>
      <c r="AC185" s="544"/>
      <c r="AD185" s="544"/>
      <c r="AE185" s="657"/>
      <c r="AF185" s="543"/>
      <c r="AG185" s="544"/>
      <c r="AH185" s="544"/>
      <c r="AI185" s="544"/>
      <c r="AJ185" s="544"/>
      <c r="AK185" s="544"/>
      <c r="AL185" s="544"/>
      <c r="AM185" s="544"/>
      <c r="AN185" s="544"/>
      <c r="AO185" s="657"/>
      <c r="AP185" s="543"/>
      <c r="AQ185" s="544"/>
      <c r="AR185" s="544"/>
      <c r="AS185" s="544"/>
      <c r="AT185" s="544"/>
      <c r="AU185" s="544"/>
      <c r="AV185" s="544"/>
      <c r="AW185" s="544"/>
      <c r="AX185" s="544"/>
      <c r="AY185" s="657"/>
      <c r="AZ185" s="543"/>
      <c r="BA185" s="544"/>
      <c r="BB185" s="544"/>
      <c r="BC185" s="544"/>
      <c r="BD185" s="544"/>
      <c r="BE185" s="544"/>
      <c r="BF185" s="544"/>
      <c r="BG185" s="544"/>
      <c r="BH185" s="544"/>
      <c r="BI185" s="657"/>
      <c r="BJ185" s="543"/>
      <c r="BK185" s="544"/>
      <c r="BL185" s="544"/>
      <c r="BM185" s="544"/>
      <c r="BN185" s="544"/>
      <c r="BO185" s="544"/>
      <c r="BP185" s="544"/>
      <c r="BQ185" s="544"/>
      <c r="BR185" s="544"/>
      <c r="BS185" s="657"/>
      <c r="BT185" s="543"/>
      <c r="BU185" s="544"/>
      <c r="BV185" s="544"/>
      <c r="BW185" s="544"/>
      <c r="BX185" s="544"/>
      <c r="BY185" s="544"/>
      <c r="BZ185" s="544"/>
      <c r="CA185" s="544"/>
      <c r="CB185" s="544"/>
      <c r="CC185" s="657"/>
      <c r="CD185" s="543"/>
      <c r="CE185" s="544"/>
      <c r="CF185" s="544"/>
      <c r="CG185" s="544"/>
      <c r="CH185" s="544"/>
      <c r="CI185" s="544"/>
      <c r="CJ185" s="544"/>
      <c r="CK185" s="544"/>
      <c r="CL185" s="544"/>
      <c r="CM185" s="657"/>
      <c r="CN185" s="543"/>
      <c r="CO185" s="544"/>
      <c r="CP185" s="544"/>
      <c r="CQ185" s="544"/>
      <c r="CR185" s="544"/>
      <c r="CS185" s="544"/>
      <c r="CT185" s="544"/>
      <c r="CU185" s="544"/>
      <c r="CV185" s="544"/>
      <c r="CW185" s="657"/>
      <c r="CX185" s="543"/>
      <c r="CY185" s="544"/>
      <c r="CZ185" s="544"/>
      <c r="DA185" s="544"/>
      <c r="DB185" s="544"/>
      <c r="DC185" s="544"/>
      <c r="DD185" s="544"/>
      <c r="DE185" s="544"/>
      <c r="DF185" s="544"/>
      <c r="DG185" s="657"/>
      <c r="DH185" s="543"/>
      <c r="DI185" s="544"/>
      <c r="DJ185" s="544"/>
      <c r="DK185" s="544"/>
      <c r="DL185" s="544"/>
      <c r="DM185" s="544"/>
      <c r="DN185" s="544"/>
      <c r="DO185" s="544"/>
      <c r="DP185" s="544"/>
      <c r="DQ185" s="657"/>
      <c r="DR185" s="543"/>
      <c r="DS185" s="544"/>
      <c r="DT185" s="544"/>
      <c r="DU185" s="544"/>
      <c r="DV185" s="544"/>
      <c r="DW185" s="544"/>
      <c r="DX185" s="544"/>
      <c r="DY185" s="544"/>
      <c r="DZ185" s="544"/>
      <c r="EA185" s="657"/>
      <c r="EB185" s="543"/>
      <c r="EC185" s="544"/>
      <c r="ED185" s="544"/>
      <c r="EE185" s="544"/>
      <c r="EF185" s="544"/>
      <c r="EG185" s="544"/>
      <c r="EH185" s="544"/>
      <c r="EI185" s="544"/>
      <c r="EJ185" s="544"/>
      <c r="EK185" s="657"/>
    </row>
    <row r="186" spans="1:141" s="139" customFormat="1" ht="36">
      <c r="A186" s="359">
        <f>Summary!A186</f>
        <v>0</v>
      </c>
      <c r="B186" s="378">
        <f>Summary!B186</f>
        <v>0</v>
      </c>
      <c r="C186" s="379" t="str">
        <f>Summary!C186</f>
        <v>4.8.15</v>
      </c>
      <c r="D186" s="380" t="str">
        <f>Summary!D186</f>
        <v>3000 - Landscape and ecology</v>
      </c>
      <c r="E186" s="381" t="str">
        <f>Summary!E186</f>
        <v>Woodlands and trees, including veteran trees</v>
      </c>
      <c r="F186" s="382" t="str">
        <f>Summary!F186</f>
        <v xml:space="preserve">Maintain habitat integrity, including removal of scrub encroachment </v>
      </c>
      <c r="G186" s="375">
        <f>Summary!G186</f>
        <v>0</v>
      </c>
      <c r="H186" s="540">
        <f t="shared" si="54"/>
        <v>0</v>
      </c>
      <c r="I186" s="541">
        <f t="shared" si="55"/>
        <v>0</v>
      </c>
      <c r="J186" s="541">
        <f t="shared" si="56"/>
        <v>0</v>
      </c>
      <c r="K186" s="541">
        <f t="shared" si="57"/>
        <v>0</v>
      </c>
      <c r="L186" s="541">
        <f t="shared" si="58"/>
        <v>0</v>
      </c>
      <c r="M186" s="541">
        <f t="shared" si="59"/>
        <v>0</v>
      </c>
      <c r="N186" s="541">
        <f t="shared" si="60"/>
        <v>0</v>
      </c>
      <c r="O186" s="541">
        <f t="shared" si="61"/>
        <v>0</v>
      </c>
      <c r="P186" s="541">
        <f t="shared" si="62"/>
        <v>0</v>
      </c>
      <c r="Q186" s="541">
        <f t="shared" si="63"/>
        <v>0</v>
      </c>
      <c r="R186" s="541">
        <f t="shared" si="64"/>
        <v>0</v>
      </c>
      <c r="S186" s="541">
        <f t="shared" si="65"/>
        <v>0</v>
      </c>
      <c r="T186" s="542">
        <f t="shared" si="66"/>
        <v>0</v>
      </c>
      <c r="U186" s="531"/>
      <c r="V186" s="543"/>
      <c r="W186" s="544"/>
      <c r="X186" s="544"/>
      <c r="Y186" s="544"/>
      <c r="Z186" s="544"/>
      <c r="AA186" s="544"/>
      <c r="AB186" s="544"/>
      <c r="AC186" s="544"/>
      <c r="AD186" s="544"/>
      <c r="AE186" s="657"/>
      <c r="AF186" s="543"/>
      <c r="AG186" s="544"/>
      <c r="AH186" s="544"/>
      <c r="AI186" s="544"/>
      <c r="AJ186" s="544"/>
      <c r="AK186" s="544"/>
      <c r="AL186" s="544"/>
      <c r="AM186" s="544"/>
      <c r="AN186" s="544"/>
      <c r="AO186" s="657"/>
      <c r="AP186" s="543"/>
      <c r="AQ186" s="544"/>
      <c r="AR186" s="544"/>
      <c r="AS186" s="544"/>
      <c r="AT186" s="544"/>
      <c r="AU186" s="544"/>
      <c r="AV186" s="544"/>
      <c r="AW186" s="544"/>
      <c r="AX186" s="544"/>
      <c r="AY186" s="657"/>
      <c r="AZ186" s="543"/>
      <c r="BA186" s="544"/>
      <c r="BB186" s="544"/>
      <c r="BC186" s="544"/>
      <c r="BD186" s="544"/>
      <c r="BE186" s="544"/>
      <c r="BF186" s="544"/>
      <c r="BG186" s="544"/>
      <c r="BH186" s="544"/>
      <c r="BI186" s="657"/>
      <c r="BJ186" s="543"/>
      <c r="BK186" s="544"/>
      <c r="BL186" s="544"/>
      <c r="BM186" s="544"/>
      <c r="BN186" s="544"/>
      <c r="BO186" s="544"/>
      <c r="BP186" s="544"/>
      <c r="BQ186" s="544"/>
      <c r="BR186" s="544"/>
      <c r="BS186" s="657"/>
      <c r="BT186" s="543"/>
      <c r="BU186" s="544"/>
      <c r="BV186" s="544"/>
      <c r="BW186" s="544"/>
      <c r="BX186" s="544"/>
      <c r="BY186" s="544"/>
      <c r="BZ186" s="544"/>
      <c r="CA186" s="544"/>
      <c r="CB186" s="544"/>
      <c r="CC186" s="657"/>
      <c r="CD186" s="543"/>
      <c r="CE186" s="544"/>
      <c r="CF186" s="544"/>
      <c r="CG186" s="544"/>
      <c r="CH186" s="544"/>
      <c r="CI186" s="544"/>
      <c r="CJ186" s="544"/>
      <c r="CK186" s="544"/>
      <c r="CL186" s="544"/>
      <c r="CM186" s="657"/>
      <c r="CN186" s="543"/>
      <c r="CO186" s="544"/>
      <c r="CP186" s="544"/>
      <c r="CQ186" s="544"/>
      <c r="CR186" s="544"/>
      <c r="CS186" s="544"/>
      <c r="CT186" s="544"/>
      <c r="CU186" s="544"/>
      <c r="CV186" s="544"/>
      <c r="CW186" s="657"/>
      <c r="CX186" s="543"/>
      <c r="CY186" s="544"/>
      <c r="CZ186" s="544"/>
      <c r="DA186" s="544"/>
      <c r="DB186" s="544"/>
      <c r="DC186" s="544"/>
      <c r="DD186" s="544"/>
      <c r="DE186" s="544"/>
      <c r="DF186" s="544"/>
      <c r="DG186" s="657"/>
      <c r="DH186" s="543"/>
      <c r="DI186" s="544"/>
      <c r="DJ186" s="544"/>
      <c r="DK186" s="544"/>
      <c r="DL186" s="544"/>
      <c r="DM186" s="544"/>
      <c r="DN186" s="544"/>
      <c r="DO186" s="544"/>
      <c r="DP186" s="544"/>
      <c r="DQ186" s="657"/>
      <c r="DR186" s="543"/>
      <c r="DS186" s="544"/>
      <c r="DT186" s="544"/>
      <c r="DU186" s="544"/>
      <c r="DV186" s="544"/>
      <c r="DW186" s="544"/>
      <c r="DX186" s="544"/>
      <c r="DY186" s="544"/>
      <c r="DZ186" s="544"/>
      <c r="EA186" s="657"/>
      <c r="EB186" s="543"/>
      <c r="EC186" s="544"/>
      <c r="ED186" s="544"/>
      <c r="EE186" s="544"/>
      <c r="EF186" s="544"/>
      <c r="EG186" s="544"/>
      <c r="EH186" s="544"/>
      <c r="EI186" s="544"/>
      <c r="EJ186" s="544"/>
      <c r="EK186" s="657"/>
    </row>
    <row r="187" spans="1:141" ht="36">
      <c r="A187" s="359">
        <f>Summary!A187</f>
        <v>0</v>
      </c>
      <c r="B187" s="378">
        <f>Summary!B187</f>
        <v>0</v>
      </c>
      <c r="C187" s="379" t="str">
        <f>Summary!C187</f>
        <v>4.8.16</v>
      </c>
      <c r="D187" s="380" t="str">
        <f>Summary!D187</f>
        <v>3000 - Landscape and ecology</v>
      </c>
      <c r="E187" s="381" t="str">
        <f>Summary!E187</f>
        <v>Hedgerows (Habitat)</v>
      </c>
      <c r="F187" s="382" t="str">
        <f>Summary!F187</f>
        <v>Maintain habitat integrity, including removal of undesirable species</v>
      </c>
      <c r="G187" s="375">
        <f>Summary!G187</f>
        <v>0</v>
      </c>
      <c r="H187" s="540">
        <f t="shared" si="54"/>
        <v>0</v>
      </c>
      <c r="I187" s="541">
        <f t="shared" si="55"/>
        <v>0</v>
      </c>
      <c r="J187" s="541">
        <f t="shared" si="56"/>
        <v>0</v>
      </c>
      <c r="K187" s="541">
        <f t="shared" si="57"/>
        <v>0</v>
      </c>
      <c r="L187" s="541">
        <f t="shared" si="58"/>
        <v>0</v>
      </c>
      <c r="M187" s="541">
        <f t="shared" si="59"/>
        <v>0</v>
      </c>
      <c r="N187" s="541">
        <f t="shared" si="60"/>
        <v>0</v>
      </c>
      <c r="O187" s="541">
        <f t="shared" si="61"/>
        <v>0</v>
      </c>
      <c r="P187" s="541">
        <f t="shared" si="62"/>
        <v>0</v>
      </c>
      <c r="Q187" s="541">
        <f t="shared" si="63"/>
        <v>0</v>
      </c>
      <c r="R187" s="541">
        <f t="shared" si="64"/>
        <v>0</v>
      </c>
      <c r="S187" s="541">
        <f t="shared" si="65"/>
        <v>0</v>
      </c>
      <c r="T187" s="542">
        <f t="shared" si="66"/>
        <v>0</v>
      </c>
      <c r="U187" s="531"/>
      <c r="V187" s="543"/>
      <c r="W187" s="544"/>
      <c r="X187" s="544"/>
      <c r="Y187" s="544"/>
      <c r="Z187" s="544"/>
      <c r="AA187" s="544"/>
      <c r="AB187" s="544"/>
      <c r="AC187" s="544"/>
      <c r="AD187" s="544"/>
      <c r="AE187" s="657"/>
      <c r="AF187" s="543"/>
      <c r="AG187" s="544"/>
      <c r="AH187" s="544"/>
      <c r="AI187" s="544"/>
      <c r="AJ187" s="544"/>
      <c r="AK187" s="544"/>
      <c r="AL187" s="544"/>
      <c r="AM187" s="544"/>
      <c r="AN187" s="544"/>
      <c r="AO187" s="657"/>
      <c r="AP187" s="543"/>
      <c r="AQ187" s="544"/>
      <c r="AR187" s="544"/>
      <c r="AS187" s="544"/>
      <c r="AT187" s="544"/>
      <c r="AU187" s="544"/>
      <c r="AV187" s="544"/>
      <c r="AW187" s="544"/>
      <c r="AX187" s="544"/>
      <c r="AY187" s="657"/>
      <c r="AZ187" s="543"/>
      <c r="BA187" s="544"/>
      <c r="BB187" s="544"/>
      <c r="BC187" s="544"/>
      <c r="BD187" s="544"/>
      <c r="BE187" s="544"/>
      <c r="BF187" s="544"/>
      <c r="BG187" s="544"/>
      <c r="BH187" s="544"/>
      <c r="BI187" s="657"/>
      <c r="BJ187" s="543"/>
      <c r="BK187" s="544"/>
      <c r="BL187" s="544"/>
      <c r="BM187" s="544"/>
      <c r="BN187" s="544"/>
      <c r="BO187" s="544"/>
      <c r="BP187" s="544"/>
      <c r="BQ187" s="544"/>
      <c r="BR187" s="544"/>
      <c r="BS187" s="657"/>
      <c r="BT187" s="543"/>
      <c r="BU187" s="544"/>
      <c r="BV187" s="544"/>
      <c r="BW187" s="544"/>
      <c r="BX187" s="544"/>
      <c r="BY187" s="544"/>
      <c r="BZ187" s="544"/>
      <c r="CA187" s="544"/>
      <c r="CB187" s="544"/>
      <c r="CC187" s="657"/>
      <c r="CD187" s="543"/>
      <c r="CE187" s="544"/>
      <c r="CF187" s="544"/>
      <c r="CG187" s="544"/>
      <c r="CH187" s="544"/>
      <c r="CI187" s="544"/>
      <c r="CJ187" s="544"/>
      <c r="CK187" s="544"/>
      <c r="CL187" s="544"/>
      <c r="CM187" s="657"/>
      <c r="CN187" s="543"/>
      <c r="CO187" s="544"/>
      <c r="CP187" s="544"/>
      <c r="CQ187" s="544"/>
      <c r="CR187" s="544"/>
      <c r="CS187" s="544"/>
      <c r="CT187" s="544"/>
      <c r="CU187" s="544"/>
      <c r="CV187" s="544"/>
      <c r="CW187" s="657"/>
      <c r="CX187" s="543"/>
      <c r="CY187" s="544"/>
      <c r="CZ187" s="544"/>
      <c r="DA187" s="544"/>
      <c r="DB187" s="544"/>
      <c r="DC187" s="544"/>
      <c r="DD187" s="544"/>
      <c r="DE187" s="544"/>
      <c r="DF187" s="544"/>
      <c r="DG187" s="657"/>
      <c r="DH187" s="543"/>
      <c r="DI187" s="544"/>
      <c r="DJ187" s="544"/>
      <c r="DK187" s="544"/>
      <c r="DL187" s="544"/>
      <c r="DM187" s="544"/>
      <c r="DN187" s="544"/>
      <c r="DO187" s="544"/>
      <c r="DP187" s="544"/>
      <c r="DQ187" s="657"/>
      <c r="DR187" s="543"/>
      <c r="DS187" s="544"/>
      <c r="DT187" s="544"/>
      <c r="DU187" s="544"/>
      <c r="DV187" s="544"/>
      <c r="DW187" s="544"/>
      <c r="DX187" s="544"/>
      <c r="DY187" s="544"/>
      <c r="DZ187" s="544"/>
      <c r="EA187" s="657"/>
      <c r="EB187" s="543"/>
      <c r="EC187" s="544"/>
      <c r="ED187" s="544"/>
      <c r="EE187" s="544"/>
      <c r="EF187" s="544"/>
      <c r="EG187" s="544"/>
      <c r="EH187" s="544"/>
      <c r="EI187" s="544"/>
      <c r="EJ187" s="544"/>
      <c r="EK187" s="657"/>
    </row>
    <row r="188" spans="1:141" ht="36">
      <c r="A188" s="359">
        <f>Summary!A188</f>
        <v>0</v>
      </c>
      <c r="B188" s="378">
        <f>Summary!B188</f>
        <v>0</v>
      </c>
      <c r="C188" s="379" t="str">
        <f>Summary!C188</f>
        <v>4.8.17</v>
      </c>
      <c r="D188" s="380" t="str">
        <f>Summary!D188</f>
        <v>3000 - Landscape and ecology</v>
      </c>
      <c r="E188" s="381" t="str">
        <f>Summary!E188</f>
        <v>Wildlife structures and tunnels</v>
      </c>
      <c r="F188" s="382" t="str">
        <f>Summary!F188</f>
        <v>Remove all material that could impair operation</v>
      </c>
      <c r="G188" s="375">
        <f>Summary!G188</f>
        <v>0</v>
      </c>
      <c r="H188" s="540">
        <f t="shared" si="54"/>
        <v>0</v>
      </c>
      <c r="I188" s="541">
        <f t="shared" si="55"/>
        <v>0</v>
      </c>
      <c r="J188" s="541">
        <f t="shared" si="56"/>
        <v>0</v>
      </c>
      <c r="K188" s="541">
        <f t="shared" si="57"/>
        <v>0</v>
      </c>
      <c r="L188" s="541">
        <f t="shared" si="58"/>
        <v>0</v>
      </c>
      <c r="M188" s="541">
        <f t="shared" si="59"/>
        <v>0</v>
      </c>
      <c r="N188" s="541">
        <f t="shared" si="60"/>
        <v>0</v>
      </c>
      <c r="O188" s="541">
        <f t="shared" si="61"/>
        <v>0</v>
      </c>
      <c r="P188" s="541">
        <f t="shared" si="62"/>
        <v>0</v>
      </c>
      <c r="Q188" s="541">
        <f t="shared" si="63"/>
        <v>0</v>
      </c>
      <c r="R188" s="541">
        <f t="shared" si="64"/>
        <v>0</v>
      </c>
      <c r="S188" s="541">
        <f t="shared" si="65"/>
        <v>0</v>
      </c>
      <c r="T188" s="542">
        <f t="shared" si="66"/>
        <v>0</v>
      </c>
      <c r="U188" s="531"/>
      <c r="V188" s="543"/>
      <c r="W188" s="544"/>
      <c r="X188" s="544"/>
      <c r="Y188" s="544"/>
      <c r="Z188" s="544"/>
      <c r="AA188" s="544"/>
      <c r="AB188" s="544"/>
      <c r="AC188" s="544"/>
      <c r="AD188" s="544"/>
      <c r="AE188" s="657"/>
      <c r="AF188" s="543"/>
      <c r="AG188" s="544"/>
      <c r="AH188" s="544"/>
      <c r="AI188" s="544"/>
      <c r="AJ188" s="544"/>
      <c r="AK188" s="544"/>
      <c r="AL188" s="544"/>
      <c r="AM188" s="544"/>
      <c r="AN188" s="544"/>
      <c r="AO188" s="657"/>
      <c r="AP188" s="543"/>
      <c r="AQ188" s="544"/>
      <c r="AR188" s="544"/>
      <c r="AS188" s="544"/>
      <c r="AT188" s="544"/>
      <c r="AU188" s="544"/>
      <c r="AV188" s="544"/>
      <c r="AW188" s="544"/>
      <c r="AX188" s="544"/>
      <c r="AY188" s="657"/>
      <c r="AZ188" s="543"/>
      <c r="BA188" s="544"/>
      <c r="BB188" s="544"/>
      <c r="BC188" s="544"/>
      <c r="BD188" s="544"/>
      <c r="BE188" s="544"/>
      <c r="BF188" s="544"/>
      <c r="BG188" s="544"/>
      <c r="BH188" s="544"/>
      <c r="BI188" s="657"/>
      <c r="BJ188" s="543"/>
      <c r="BK188" s="544"/>
      <c r="BL188" s="544"/>
      <c r="BM188" s="544"/>
      <c r="BN188" s="544"/>
      <c r="BO188" s="544"/>
      <c r="BP188" s="544"/>
      <c r="BQ188" s="544"/>
      <c r="BR188" s="544"/>
      <c r="BS188" s="657"/>
      <c r="BT188" s="543"/>
      <c r="BU188" s="544"/>
      <c r="BV188" s="544"/>
      <c r="BW188" s="544"/>
      <c r="BX188" s="544"/>
      <c r="BY188" s="544"/>
      <c r="BZ188" s="544"/>
      <c r="CA188" s="544"/>
      <c r="CB188" s="544"/>
      <c r="CC188" s="657"/>
      <c r="CD188" s="543"/>
      <c r="CE188" s="544"/>
      <c r="CF188" s="544"/>
      <c r="CG188" s="544"/>
      <c r="CH188" s="544"/>
      <c r="CI188" s="544"/>
      <c r="CJ188" s="544"/>
      <c r="CK188" s="544"/>
      <c r="CL188" s="544"/>
      <c r="CM188" s="657"/>
      <c r="CN188" s="543"/>
      <c r="CO188" s="544"/>
      <c r="CP188" s="544"/>
      <c r="CQ188" s="544"/>
      <c r="CR188" s="544"/>
      <c r="CS188" s="544"/>
      <c r="CT188" s="544"/>
      <c r="CU188" s="544"/>
      <c r="CV188" s="544"/>
      <c r="CW188" s="657"/>
      <c r="CX188" s="543"/>
      <c r="CY188" s="544"/>
      <c r="CZ188" s="544"/>
      <c r="DA188" s="544"/>
      <c r="DB188" s="544"/>
      <c r="DC188" s="544"/>
      <c r="DD188" s="544"/>
      <c r="DE188" s="544"/>
      <c r="DF188" s="544"/>
      <c r="DG188" s="657"/>
      <c r="DH188" s="543"/>
      <c r="DI188" s="544"/>
      <c r="DJ188" s="544"/>
      <c r="DK188" s="544"/>
      <c r="DL188" s="544"/>
      <c r="DM188" s="544"/>
      <c r="DN188" s="544"/>
      <c r="DO188" s="544"/>
      <c r="DP188" s="544"/>
      <c r="DQ188" s="657"/>
      <c r="DR188" s="543"/>
      <c r="DS188" s="544"/>
      <c r="DT188" s="544"/>
      <c r="DU188" s="544"/>
      <c r="DV188" s="544"/>
      <c r="DW188" s="544"/>
      <c r="DX188" s="544"/>
      <c r="DY188" s="544"/>
      <c r="DZ188" s="544"/>
      <c r="EA188" s="657"/>
      <c r="EB188" s="543"/>
      <c r="EC188" s="544"/>
      <c r="ED188" s="544"/>
      <c r="EE188" s="544"/>
      <c r="EF188" s="544"/>
      <c r="EG188" s="544"/>
      <c r="EH188" s="544"/>
      <c r="EI188" s="544"/>
      <c r="EJ188" s="544"/>
      <c r="EK188" s="657"/>
    </row>
    <row r="189" spans="1:141" s="139" customFormat="1" ht="36">
      <c r="A189" s="802" t="str">
        <f>Summary!A189</f>
        <v>18.14.1</v>
      </c>
      <c r="B189" s="815" t="str">
        <f>Summary!B189</f>
        <v>4.9</v>
      </c>
      <c r="C189" s="813">
        <f>Summary!C189</f>
        <v>0</v>
      </c>
      <c r="D189" s="816" t="str">
        <f>Summary!D189</f>
        <v>4000 - Sweeping and Cleaning</v>
      </c>
      <c r="E189" s="796" t="str">
        <f>Summary!E189</f>
        <v>Sweeping and Cleaning</v>
      </c>
      <c r="F189" s="796">
        <f>Summary!F189</f>
        <v>0</v>
      </c>
      <c r="G189" s="787">
        <f>Summary!G189</f>
        <v>0</v>
      </c>
      <c r="H189" s="299"/>
      <c r="I189" s="300"/>
      <c r="J189" s="300"/>
      <c r="K189" s="300"/>
      <c r="L189" s="300"/>
      <c r="M189" s="300"/>
      <c r="N189" s="300"/>
      <c r="O189" s="300"/>
      <c r="P189" s="300"/>
      <c r="Q189" s="300"/>
      <c r="R189" s="300"/>
      <c r="S189" s="300"/>
      <c r="T189" s="797"/>
      <c r="U189" s="531"/>
      <c r="V189" s="299"/>
      <c r="W189" s="300"/>
      <c r="X189" s="300"/>
      <c r="Y189" s="300"/>
      <c r="Z189" s="300"/>
      <c r="AA189" s="300"/>
      <c r="AB189" s="300"/>
      <c r="AC189" s="300"/>
      <c r="AD189" s="300"/>
      <c r="AE189" s="817"/>
      <c r="AF189" s="299"/>
      <c r="AG189" s="300"/>
      <c r="AH189" s="300"/>
      <c r="AI189" s="300"/>
      <c r="AJ189" s="300"/>
      <c r="AK189" s="300"/>
      <c r="AL189" s="300"/>
      <c r="AM189" s="300"/>
      <c r="AN189" s="300"/>
      <c r="AO189" s="817"/>
      <c r="AP189" s="299"/>
      <c r="AQ189" s="300"/>
      <c r="AR189" s="300"/>
      <c r="AS189" s="300"/>
      <c r="AT189" s="300"/>
      <c r="AU189" s="300"/>
      <c r="AV189" s="300"/>
      <c r="AW189" s="300"/>
      <c r="AX189" s="300"/>
      <c r="AY189" s="817"/>
      <c r="AZ189" s="299"/>
      <c r="BA189" s="300"/>
      <c r="BB189" s="300"/>
      <c r="BC189" s="300"/>
      <c r="BD189" s="300"/>
      <c r="BE189" s="300"/>
      <c r="BF189" s="300"/>
      <c r="BG189" s="300"/>
      <c r="BH189" s="300"/>
      <c r="BI189" s="817"/>
      <c r="BJ189" s="299"/>
      <c r="BK189" s="300"/>
      <c r="BL189" s="300"/>
      <c r="BM189" s="300"/>
      <c r="BN189" s="300"/>
      <c r="BO189" s="300"/>
      <c r="BP189" s="300"/>
      <c r="BQ189" s="300"/>
      <c r="BR189" s="300"/>
      <c r="BS189" s="817"/>
      <c r="BT189" s="299"/>
      <c r="BU189" s="300"/>
      <c r="BV189" s="300"/>
      <c r="BW189" s="300"/>
      <c r="BX189" s="300"/>
      <c r="BY189" s="300"/>
      <c r="BZ189" s="300"/>
      <c r="CA189" s="300"/>
      <c r="CB189" s="300"/>
      <c r="CC189" s="817"/>
      <c r="CD189" s="299"/>
      <c r="CE189" s="300"/>
      <c r="CF189" s="300"/>
      <c r="CG189" s="300"/>
      <c r="CH189" s="300"/>
      <c r="CI189" s="300"/>
      <c r="CJ189" s="300"/>
      <c r="CK189" s="300"/>
      <c r="CL189" s="300"/>
      <c r="CM189" s="817"/>
      <c r="CN189" s="299"/>
      <c r="CO189" s="300"/>
      <c r="CP189" s="300"/>
      <c r="CQ189" s="300"/>
      <c r="CR189" s="300"/>
      <c r="CS189" s="300"/>
      <c r="CT189" s="300"/>
      <c r="CU189" s="300"/>
      <c r="CV189" s="300"/>
      <c r="CW189" s="817"/>
      <c r="CX189" s="299"/>
      <c r="CY189" s="300"/>
      <c r="CZ189" s="300"/>
      <c r="DA189" s="300"/>
      <c r="DB189" s="300"/>
      <c r="DC189" s="300"/>
      <c r="DD189" s="300"/>
      <c r="DE189" s="300"/>
      <c r="DF189" s="300"/>
      <c r="DG189" s="817"/>
      <c r="DH189" s="299"/>
      <c r="DI189" s="300"/>
      <c r="DJ189" s="300"/>
      <c r="DK189" s="300"/>
      <c r="DL189" s="300"/>
      <c r="DM189" s="300"/>
      <c r="DN189" s="300"/>
      <c r="DO189" s="300"/>
      <c r="DP189" s="300"/>
      <c r="DQ189" s="817"/>
      <c r="DR189" s="299"/>
      <c r="DS189" s="300"/>
      <c r="DT189" s="300"/>
      <c r="DU189" s="300"/>
      <c r="DV189" s="300"/>
      <c r="DW189" s="300"/>
      <c r="DX189" s="300"/>
      <c r="DY189" s="300"/>
      <c r="DZ189" s="300"/>
      <c r="EA189" s="817"/>
      <c r="EB189" s="299"/>
      <c r="EC189" s="300"/>
      <c r="ED189" s="300"/>
      <c r="EE189" s="300"/>
      <c r="EF189" s="300"/>
      <c r="EG189" s="300"/>
      <c r="EH189" s="300"/>
      <c r="EI189" s="300"/>
      <c r="EJ189" s="300"/>
      <c r="EK189" s="817"/>
    </row>
    <row r="190" spans="1:141" s="139" customFormat="1" ht="20.25">
      <c r="A190" s="359">
        <f>Summary!A190</f>
        <v>0</v>
      </c>
      <c r="B190" s="378">
        <f>Summary!B190</f>
        <v>0</v>
      </c>
      <c r="C190" s="379" t="str">
        <f>Summary!C190</f>
        <v>4.9.1</v>
      </c>
      <c r="D190" s="380">
        <f>Summary!D190</f>
        <v>0</v>
      </c>
      <c r="E190" s="381" t="str">
        <f>Summary!E190</f>
        <v>Running lanes</v>
      </c>
      <c r="F190" s="382" t="str">
        <f>Summary!F190</f>
        <v>Full sweep</v>
      </c>
      <c r="G190" s="375">
        <f>Summary!G190</f>
        <v>0</v>
      </c>
      <c r="H190" s="540">
        <f t="shared" si="54"/>
        <v>0</v>
      </c>
      <c r="I190" s="541">
        <f t="shared" si="55"/>
        <v>0</v>
      </c>
      <c r="J190" s="541">
        <f t="shared" si="56"/>
        <v>0</v>
      </c>
      <c r="K190" s="541">
        <f t="shared" si="57"/>
        <v>0</v>
      </c>
      <c r="L190" s="541">
        <f t="shared" si="58"/>
        <v>0</v>
      </c>
      <c r="M190" s="541">
        <f t="shared" si="59"/>
        <v>0</v>
      </c>
      <c r="N190" s="541">
        <f t="shared" si="60"/>
        <v>0</v>
      </c>
      <c r="O190" s="541">
        <f t="shared" si="61"/>
        <v>0</v>
      </c>
      <c r="P190" s="541">
        <f t="shared" si="62"/>
        <v>0</v>
      </c>
      <c r="Q190" s="541">
        <f t="shared" si="63"/>
        <v>0</v>
      </c>
      <c r="R190" s="541">
        <f t="shared" si="64"/>
        <v>0</v>
      </c>
      <c r="S190" s="541">
        <f t="shared" si="65"/>
        <v>0</v>
      </c>
      <c r="T190" s="542">
        <f t="shared" si="66"/>
        <v>0</v>
      </c>
      <c r="U190" s="531"/>
      <c r="V190" s="543"/>
      <c r="W190" s="544"/>
      <c r="X190" s="544"/>
      <c r="Y190" s="544"/>
      <c r="Z190" s="544"/>
      <c r="AA190" s="544"/>
      <c r="AB190" s="544"/>
      <c r="AC190" s="544"/>
      <c r="AD190" s="544"/>
      <c r="AE190" s="657"/>
      <c r="AF190" s="543"/>
      <c r="AG190" s="544"/>
      <c r="AH190" s="544"/>
      <c r="AI190" s="544"/>
      <c r="AJ190" s="544"/>
      <c r="AK190" s="544"/>
      <c r="AL190" s="544"/>
      <c r="AM190" s="544"/>
      <c r="AN190" s="544"/>
      <c r="AO190" s="657"/>
      <c r="AP190" s="543"/>
      <c r="AQ190" s="544"/>
      <c r="AR190" s="544"/>
      <c r="AS190" s="544"/>
      <c r="AT190" s="544"/>
      <c r="AU190" s="544"/>
      <c r="AV190" s="544"/>
      <c r="AW190" s="544"/>
      <c r="AX190" s="544"/>
      <c r="AY190" s="657"/>
      <c r="AZ190" s="543"/>
      <c r="BA190" s="544"/>
      <c r="BB190" s="544"/>
      <c r="BC190" s="544"/>
      <c r="BD190" s="544"/>
      <c r="BE190" s="544"/>
      <c r="BF190" s="544"/>
      <c r="BG190" s="544"/>
      <c r="BH190" s="544"/>
      <c r="BI190" s="657"/>
      <c r="BJ190" s="543"/>
      <c r="BK190" s="544"/>
      <c r="BL190" s="544"/>
      <c r="BM190" s="544"/>
      <c r="BN190" s="544"/>
      <c r="BO190" s="544"/>
      <c r="BP190" s="544"/>
      <c r="BQ190" s="544"/>
      <c r="BR190" s="544"/>
      <c r="BS190" s="657"/>
      <c r="BT190" s="543"/>
      <c r="BU190" s="544"/>
      <c r="BV190" s="544"/>
      <c r="BW190" s="544"/>
      <c r="BX190" s="544"/>
      <c r="BY190" s="544"/>
      <c r="BZ190" s="544"/>
      <c r="CA190" s="544"/>
      <c r="CB190" s="544"/>
      <c r="CC190" s="657"/>
      <c r="CD190" s="543"/>
      <c r="CE190" s="544"/>
      <c r="CF190" s="544"/>
      <c r="CG190" s="544"/>
      <c r="CH190" s="544"/>
      <c r="CI190" s="544"/>
      <c r="CJ190" s="544"/>
      <c r="CK190" s="544"/>
      <c r="CL190" s="544"/>
      <c r="CM190" s="657"/>
      <c r="CN190" s="543"/>
      <c r="CO190" s="544"/>
      <c r="CP190" s="544"/>
      <c r="CQ190" s="544"/>
      <c r="CR190" s="544"/>
      <c r="CS190" s="544"/>
      <c r="CT190" s="544"/>
      <c r="CU190" s="544"/>
      <c r="CV190" s="544"/>
      <c r="CW190" s="657"/>
      <c r="CX190" s="543"/>
      <c r="CY190" s="544"/>
      <c r="CZ190" s="544"/>
      <c r="DA190" s="544"/>
      <c r="DB190" s="544"/>
      <c r="DC190" s="544"/>
      <c r="DD190" s="544"/>
      <c r="DE190" s="544"/>
      <c r="DF190" s="544"/>
      <c r="DG190" s="657"/>
      <c r="DH190" s="543"/>
      <c r="DI190" s="544"/>
      <c r="DJ190" s="544"/>
      <c r="DK190" s="544"/>
      <c r="DL190" s="544"/>
      <c r="DM190" s="544"/>
      <c r="DN190" s="544"/>
      <c r="DO190" s="544"/>
      <c r="DP190" s="544"/>
      <c r="DQ190" s="657"/>
      <c r="DR190" s="543"/>
      <c r="DS190" s="544"/>
      <c r="DT190" s="544"/>
      <c r="DU190" s="544"/>
      <c r="DV190" s="544"/>
      <c r="DW190" s="544"/>
      <c r="DX190" s="544"/>
      <c r="DY190" s="544"/>
      <c r="DZ190" s="544"/>
      <c r="EA190" s="657"/>
      <c r="EB190" s="543"/>
      <c r="EC190" s="544"/>
      <c r="ED190" s="544"/>
      <c r="EE190" s="544"/>
      <c r="EF190" s="544"/>
      <c r="EG190" s="544"/>
      <c r="EH190" s="544"/>
      <c r="EI190" s="544"/>
      <c r="EJ190" s="544"/>
      <c r="EK190" s="657"/>
    </row>
    <row r="191" spans="1:141" ht="20.25">
      <c r="A191" s="359">
        <f>Summary!A191</f>
        <v>0</v>
      </c>
      <c r="B191" s="378">
        <f>Summary!B191</f>
        <v>0</v>
      </c>
      <c r="C191" s="379" t="str">
        <f>Summary!C191</f>
        <v>4.9.2</v>
      </c>
      <c r="D191" s="380">
        <f>Summary!D191</f>
        <v>0</v>
      </c>
      <c r="E191" s="381" t="str">
        <f>Summary!E191</f>
        <v>Paved non-running areas</v>
      </c>
      <c r="F191" s="382" t="str">
        <f>Summary!F191</f>
        <v>Full sweep</v>
      </c>
      <c r="G191" s="375">
        <f>Summary!G191</f>
        <v>0</v>
      </c>
      <c r="H191" s="540">
        <f t="shared" si="54"/>
        <v>0</v>
      </c>
      <c r="I191" s="541">
        <f t="shared" si="55"/>
        <v>0</v>
      </c>
      <c r="J191" s="541">
        <f t="shared" si="56"/>
        <v>0</v>
      </c>
      <c r="K191" s="541">
        <f t="shared" si="57"/>
        <v>0</v>
      </c>
      <c r="L191" s="541">
        <f t="shared" si="58"/>
        <v>0</v>
      </c>
      <c r="M191" s="541">
        <f t="shared" si="59"/>
        <v>0</v>
      </c>
      <c r="N191" s="541">
        <f t="shared" si="60"/>
        <v>0</v>
      </c>
      <c r="O191" s="541">
        <f t="shared" si="61"/>
        <v>0</v>
      </c>
      <c r="P191" s="541">
        <f t="shared" si="62"/>
        <v>0</v>
      </c>
      <c r="Q191" s="541">
        <f t="shared" si="63"/>
        <v>0</v>
      </c>
      <c r="R191" s="541">
        <f t="shared" si="64"/>
        <v>0</v>
      </c>
      <c r="S191" s="541">
        <f t="shared" si="65"/>
        <v>0</v>
      </c>
      <c r="T191" s="542">
        <f t="shared" si="66"/>
        <v>0</v>
      </c>
      <c r="U191" s="531"/>
      <c r="V191" s="543"/>
      <c r="W191" s="544"/>
      <c r="X191" s="544"/>
      <c r="Y191" s="544"/>
      <c r="Z191" s="544"/>
      <c r="AA191" s="544"/>
      <c r="AB191" s="544"/>
      <c r="AC191" s="544"/>
      <c r="AD191" s="544"/>
      <c r="AE191" s="657"/>
      <c r="AF191" s="543"/>
      <c r="AG191" s="544"/>
      <c r="AH191" s="544"/>
      <c r="AI191" s="544"/>
      <c r="AJ191" s="544"/>
      <c r="AK191" s="544"/>
      <c r="AL191" s="544"/>
      <c r="AM191" s="544"/>
      <c r="AN191" s="544"/>
      <c r="AO191" s="657"/>
      <c r="AP191" s="543"/>
      <c r="AQ191" s="544"/>
      <c r="AR191" s="544"/>
      <c r="AS191" s="544"/>
      <c r="AT191" s="544"/>
      <c r="AU191" s="544"/>
      <c r="AV191" s="544"/>
      <c r="AW191" s="544"/>
      <c r="AX191" s="544"/>
      <c r="AY191" s="657"/>
      <c r="AZ191" s="543"/>
      <c r="BA191" s="544"/>
      <c r="BB191" s="544"/>
      <c r="BC191" s="544"/>
      <c r="BD191" s="544"/>
      <c r="BE191" s="544"/>
      <c r="BF191" s="544"/>
      <c r="BG191" s="544"/>
      <c r="BH191" s="544"/>
      <c r="BI191" s="657"/>
      <c r="BJ191" s="543"/>
      <c r="BK191" s="544"/>
      <c r="BL191" s="544"/>
      <c r="BM191" s="544"/>
      <c r="BN191" s="544"/>
      <c r="BO191" s="544"/>
      <c r="BP191" s="544"/>
      <c r="BQ191" s="544"/>
      <c r="BR191" s="544"/>
      <c r="BS191" s="657"/>
      <c r="BT191" s="543"/>
      <c r="BU191" s="544"/>
      <c r="BV191" s="544"/>
      <c r="BW191" s="544"/>
      <c r="BX191" s="544"/>
      <c r="BY191" s="544"/>
      <c r="BZ191" s="544"/>
      <c r="CA191" s="544"/>
      <c r="CB191" s="544"/>
      <c r="CC191" s="657"/>
      <c r="CD191" s="543"/>
      <c r="CE191" s="544"/>
      <c r="CF191" s="544"/>
      <c r="CG191" s="544"/>
      <c r="CH191" s="544"/>
      <c r="CI191" s="544"/>
      <c r="CJ191" s="544"/>
      <c r="CK191" s="544"/>
      <c r="CL191" s="544"/>
      <c r="CM191" s="657"/>
      <c r="CN191" s="543"/>
      <c r="CO191" s="544"/>
      <c r="CP191" s="544"/>
      <c r="CQ191" s="544"/>
      <c r="CR191" s="544"/>
      <c r="CS191" s="544"/>
      <c r="CT191" s="544"/>
      <c r="CU191" s="544"/>
      <c r="CV191" s="544"/>
      <c r="CW191" s="657"/>
      <c r="CX191" s="543"/>
      <c r="CY191" s="544"/>
      <c r="CZ191" s="544"/>
      <c r="DA191" s="544"/>
      <c r="DB191" s="544"/>
      <c r="DC191" s="544"/>
      <c r="DD191" s="544"/>
      <c r="DE191" s="544"/>
      <c r="DF191" s="544"/>
      <c r="DG191" s="657"/>
      <c r="DH191" s="543"/>
      <c r="DI191" s="544"/>
      <c r="DJ191" s="544"/>
      <c r="DK191" s="544"/>
      <c r="DL191" s="544"/>
      <c r="DM191" s="544"/>
      <c r="DN191" s="544"/>
      <c r="DO191" s="544"/>
      <c r="DP191" s="544"/>
      <c r="DQ191" s="657"/>
      <c r="DR191" s="543"/>
      <c r="DS191" s="544"/>
      <c r="DT191" s="544"/>
      <c r="DU191" s="544"/>
      <c r="DV191" s="544"/>
      <c r="DW191" s="544"/>
      <c r="DX191" s="544"/>
      <c r="DY191" s="544"/>
      <c r="DZ191" s="544"/>
      <c r="EA191" s="657"/>
      <c r="EB191" s="543"/>
      <c r="EC191" s="544"/>
      <c r="ED191" s="544"/>
      <c r="EE191" s="544"/>
      <c r="EF191" s="544"/>
      <c r="EG191" s="544"/>
      <c r="EH191" s="544"/>
      <c r="EI191" s="544"/>
      <c r="EJ191" s="544"/>
      <c r="EK191" s="657"/>
    </row>
    <row r="192" spans="1:141" ht="72">
      <c r="A192" s="359">
        <f>Summary!A192</f>
        <v>0</v>
      </c>
      <c r="B192" s="378">
        <f>Summary!B192</f>
        <v>0</v>
      </c>
      <c r="C192" s="379" t="str">
        <f>Summary!C192</f>
        <v>4.9.3</v>
      </c>
      <c r="D192" s="380">
        <f>Summary!D192</f>
        <v>0</v>
      </c>
      <c r="E192" s="381" t="str">
        <f>Summary!E192</f>
        <v>Carriageway, paved verges and paved central reservations of motorways and APTRs</v>
      </c>
      <c r="F192" s="382" t="str">
        <f>Summary!F192</f>
        <v>Litter pick to maintain to grade A</v>
      </c>
      <c r="G192" s="375">
        <f>Summary!G192</f>
        <v>0</v>
      </c>
      <c r="H192" s="540">
        <f t="shared" si="54"/>
        <v>0</v>
      </c>
      <c r="I192" s="541">
        <f t="shared" si="55"/>
        <v>0</v>
      </c>
      <c r="J192" s="541">
        <f t="shared" si="56"/>
        <v>0</v>
      </c>
      <c r="K192" s="541">
        <f t="shared" si="57"/>
        <v>0</v>
      </c>
      <c r="L192" s="541">
        <f t="shared" si="58"/>
        <v>0</v>
      </c>
      <c r="M192" s="541">
        <f t="shared" si="59"/>
        <v>0</v>
      </c>
      <c r="N192" s="541">
        <f t="shared" si="60"/>
        <v>0</v>
      </c>
      <c r="O192" s="541">
        <f t="shared" si="61"/>
        <v>0</v>
      </c>
      <c r="P192" s="541">
        <f t="shared" si="62"/>
        <v>0</v>
      </c>
      <c r="Q192" s="541">
        <f t="shared" si="63"/>
        <v>0</v>
      </c>
      <c r="R192" s="541">
        <f t="shared" si="64"/>
        <v>0</v>
      </c>
      <c r="S192" s="541">
        <f t="shared" si="65"/>
        <v>0</v>
      </c>
      <c r="T192" s="542">
        <f t="shared" si="66"/>
        <v>0</v>
      </c>
      <c r="U192" s="531"/>
      <c r="V192" s="543"/>
      <c r="W192" s="544"/>
      <c r="X192" s="544"/>
      <c r="Y192" s="544"/>
      <c r="Z192" s="544"/>
      <c r="AA192" s="544"/>
      <c r="AB192" s="544"/>
      <c r="AC192" s="544"/>
      <c r="AD192" s="544"/>
      <c r="AE192" s="657"/>
      <c r="AF192" s="543"/>
      <c r="AG192" s="544"/>
      <c r="AH192" s="544"/>
      <c r="AI192" s="544"/>
      <c r="AJ192" s="544"/>
      <c r="AK192" s="544"/>
      <c r="AL192" s="544"/>
      <c r="AM192" s="544"/>
      <c r="AN192" s="544"/>
      <c r="AO192" s="657"/>
      <c r="AP192" s="543"/>
      <c r="AQ192" s="544"/>
      <c r="AR192" s="544"/>
      <c r="AS192" s="544"/>
      <c r="AT192" s="544"/>
      <c r="AU192" s="544"/>
      <c r="AV192" s="544"/>
      <c r="AW192" s="544"/>
      <c r="AX192" s="544"/>
      <c r="AY192" s="657"/>
      <c r="AZ192" s="543"/>
      <c r="BA192" s="544"/>
      <c r="BB192" s="544"/>
      <c r="BC192" s="544"/>
      <c r="BD192" s="544"/>
      <c r="BE192" s="544"/>
      <c r="BF192" s="544"/>
      <c r="BG192" s="544"/>
      <c r="BH192" s="544"/>
      <c r="BI192" s="657"/>
      <c r="BJ192" s="543"/>
      <c r="BK192" s="544"/>
      <c r="BL192" s="544"/>
      <c r="BM192" s="544"/>
      <c r="BN192" s="544"/>
      <c r="BO192" s="544"/>
      <c r="BP192" s="544"/>
      <c r="BQ192" s="544"/>
      <c r="BR192" s="544"/>
      <c r="BS192" s="657"/>
      <c r="BT192" s="543"/>
      <c r="BU192" s="544"/>
      <c r="BV192" s="544"/>
      <c r="BW192" s="544"/>
      <c r="BX192" s="544"/>
      <c r="BY192" s="544"/>
      <c r="BZ192" s="544"/>
      <c r="CA192" s="544"/>
      <c r="CB192" s="544"/>
      <c r="CC192" s="657"/>
      <c r="CD192" s="543"/>
      <c r="CE192" s="544"/>
      <c r="CF192" s="544"/>
      <c r="CG192" s="544"/>
      <c r="CH192" s="544"/>
      <c r="CI192" s="544"/>
      <c r="CJ192" s="544"/>
      <c r="CK192" s="544"/>
      <c r="CL192" s="544"/>
      <c r="CM192" s="657"/>
      <c r="CN192" s="543"/>
      <c r="CO192" s="544"/>
      <c r="CP192" s="544"/>
      <c r="CQ192" s="544"/>
      <c r="CR192" s="544"/>
      <c r="CS192" s="544"/>
      <c r="CT192" s="544"/>
      <c r="CU192" s="544"/>
      <c r="CV192" s="544"/>
      <c r="CW192" s="657"/>
      <c r="CX192" s="543"/>
      <c r="CY192" s="544"/>
      <c r="CZ192" s="544"/>
      <c r="DA192" s="544"/>
      <c r="DB192" s="544"/>
      <c r="DC192" s="544"/>
      <c r="DD192" s="544"/>
      <c r="DE192" s="544"/>
      <c r="DF192" s="544"/>
      <c r="DG192" s="657"/>
      <c r="DH192" s="543"/>
      <c r="DI192" s="544"/>
      <c r="DJ192" s="544"/>
      <c r="DK192" s="544"/>
      <c r="DL192" s="544"/>
      <c r="DM192" s="544"/>
      <c r="DN192" s="544"/>
      <c r="DO192" s="544"/>
      <c r="DP192" s="544"/>
      <c r="DQ192" s="657"/>
      <c r="DR192" s="543"/>
      <c r="DS192" s="544"/>
      <c r="DT192" s="544"/>
      <c r="DU192" s="544"/>
      <c r="DV192" s="544"/>
      <c r="DW192" s="544"/>
      <c r="DX192" s="544"/>
      <c r="DY192" s="544"/>
      <c r="DZ192" s="544"/>
      <c r="EA192" s="657"/>
      <c r="EB192" s="543"/>
      <c r="EC192" s="544"/>
      <c r="ED192" s="544"/>
      <c r="EE192" s="544"/>
      <c r="EF192" s="544"/>
      <c r="EG192" s="544"/>
      <c r="EH192" s="544"/>
      <c r="EI192" s="544"/>
      <c r="EJ192" s="544"/>
      <c r="EK192" s="657"/>
    </row>
    <row r="193" spans="1:141" s="139" customFormat="1" ht="54">
      <c r="A193" s="359">
        <f>Summary!A193</f>
        <v>0</v>
      </c>
      <c r="B193" s="378">
        <f>Summary!B193</f>
        <v>0</v>
      </c>
      <c r="C193" s="379" t="str">
        <f>Summary!C193</f>
        <v>4.9.4</v>
      </c>
      <c r="D193" s="380">
        <f>Summary!D193</f>
        <v>0</v>
      </c>
      <c r="E193" s="381" t="str">
        <f>Summary!E193</f>
        <v>Motorway and APTR roundabouts and lay-bys, approach and slip roads</v>
      </c>
      <c r="F193" s="382" t="str">
        <f>Summary!F193</f>
        <v>Litter pick to maintain to grade A</v>
      </c>
      <c r="G193" s="375">
        <f>Summary!G193</f>
        <v>0</v>
      </c>
      <c r="H193" s="540">
        <f t="shared" si="54"/>
        <v>0</v>
      </c>
      <c r="I193" s="541">
        <f t="shared" si="55"/>
        <v>0</v>
      </c>
      <c r="J193" s="541">
        <f t="shared" si="56"/>
        <v>0</v>
      </c>
      <c r="K193" s="541">
        <f t="shared" si="57"/>
        <v>0</v>
      </c>
      <c r="L193" s="541">
        <f t="shared" si="58"/>
        <v>0</v>
      </c>
      <c r="M193" s="541">
        <f t="shared" si="59"/>
        <v>0</v>
      </c>
      <c r="N193" s="541">
        <f t="shared" si="60"/>
        <v>0</v>
      </c>
      <c r="O193" s="541">
        <f t="shared" si="61"/>
        <v>0</v>
      </c>
      <c r="P193" s="541">
        <f t="shared" si="62"/>
        <v>0</v>
      </c>
      <c r="Q193" s="541">
        <f t="shared" si="63"/>
        <v>0</v>
      </c>
      <c r="R193" s="541">
        <f t="shared" si="64"/>
        <v>0</v>
      </c>
      <c r="S193" s="541">
        <f t="shared" si="65"/>
        <v>0</v>
      </c>
      <c r="T193" s="542">
        <f t="shared" si="66"/>
        <v>0</v>
      </c>
      <c r="U193" s="531"/>
      <c r="V193" s="543"/>
      <c r="W193" s="544"/>
      <c r="X193" s="544"/>
      <c r="Y193" s="544"/>
      <c r="Z193" s="544"/>
      <c r="AA193" s="544"/>
      <c r="AB193" s="544"/>
      <c r="AC193" s="544"/>
      <c r="AD193" s="544"/>
      <c r="AE193" s="657"/>
      <c r="AF193" s="543"/>
      <c r="AG193" s="544"/>
      <c r="AH193" s="544"/>
      <c r="AI193" s="544"/>
      <c r="AJ193" s="544"/>
      <c r="AK193" s="544"/>
      <c r="AL193" s="544"/>
      <c r="AM193" s="544"/>
      <c r="AN193" s="544"/>
      <c r="AO193" s="657"/>
      <c r="AP193" s="543"/>
      <c r="AQ193" s="544"/>
      <c r="AR193" s="544"/>
      <c r="AS193" s="544"/>
      <c r="AT193" s="544"/>
      <c r="AU193" s="544"/>
      <c r="AV193" s="544"/>
      <c r="AW193" s="544"/>
      <c r="AX193" s="544"/>
      <c r="AY193" s="657"/>
      <c r="AZ193" s="543"/>
      <c r="BA193" s="544"/>
      <c r="BB193" s="544"/>
      <c r="BC193" s="544"/>
      <c r="BD193" s="544"/>
      <c r="BE193" s="544"/>
      <c r="BF193" s="544"/>
      <c r="BG193" s="544"/>
      <c r="BH193" s="544"/>
      <c r="BI193" s="657"/>
      <c r="BJ193" s="543"/>
      <c r="BK193" s="544"/>
      <c r="BL193" s="544"/>
      <c r="BM193" s="544"/>
      <c r="BN193" s="544"/>
      <c r="BO193" s="544"/>
      <c r="BP193" s="544"/>
      <c r="BQ193" s="544"/>
      <c r="BR193" s="544"/>
      <c r="BS193" s="657"/>
      <c r="BT193" s="543"/>
      <c r="BU193" s="544"/>
      <c r="BV193" s="544"/>
      <c r="BW193" s="544"/>
      <c r="BX193" s="544"/>
      <c r="BY193" s="544"/>
      <c r="BZ193" s="544"/>
      <c r="CA193" s="544"/>
      <c r="CB193" s="544"/>
      <c r="CC193" s="657"/>
      <c r="CD193" s="543"/>
      <c r="CE193" s="544"/>
      <c r="CF193" s="544"/>
      <c r="CG193" s="544"/>
      <c r="CH193" s="544"/>
      <c r="CI193" s="544"/>
      <c r="CJ193" s="544"/>
      <c r="CK193" s="544"/>
      <c r="CL193" s="544"/>
      <c r="CM193" s="657"/>
      <c r="CN193" s="543"/>
      <c r="CO193" s="544"/>
      <c r="CP193" s="544"/>
      <c r="CQ193" s="544"/>
      <c r="CR193" s="544"/>
      <c r="CS193" s="544"/>
      <c r="CT193" s="544"/>
      <c r="CU193" s="544"/>
      <c r="CV193" s="544"/>
      <c r="CW193" s="657"/>
      <c r="CX193" s="543"/>
      <c r="CY193" s="544"/>
      <c r="CZ193" s="544"/>
      <c r="DA193" s="544"/>
      <c r="DB193" s="544"/>
      <c r="DC193" s="544"/>
      <c r="DD193" s="544"/>
      <c r="DE193" s="544"/>
      <c r="DF193" s="544"/>
      <c r="DG193" s="657"/>
      <c r="DH193" s="543"/>
      <c r="DI193" s="544"/>
      <c r="DJ193" s="544"/>
      <c r="DK193" s="544"/>
      <c r="DL193" s="544"/>
      <c r="DM193" s="544"/>
      <c r="DN193" s="544"/>
      <c r="DO193" s="544"/>
      <c r="DP193" s="544"/>
      <c r="DQ193" s="657"/>
      <c r="DR193" s="543"/>
      <c r="DS193" s="544"/>
      <c r="DT193" s="544"/>
      <c r="DU193" s="544"/>
      <c r="DV193" s="544"/>
      <c r="DW193" s="544"/>
      <c r="DX193" s="544"/>
      <c r="DY193" s="544"/>
      <c r="DZ193" s="544"/>
      <c r="EA193" s="657"/>
      <c r="EB193" s="543"/>
      <c r="EC193" s="544"/>
      <c r="ED193" s="544"/>
      <c r="EE193" s="544"/>
      <c r="EF193" s="544"/>
      <c r="EG193" s="544"/>
      <c r="EH193" s="544"/>
      <c r="EI193" s="544"/>
      <c r="EJ193" s="544"/>
      <c r="EK193" s="657"/>
    </row>
    <row r="194" spans="1:141" s="139" customFormat="1" ht="126">
      <c r="A194" s="359">
        <f>Summary!A194</f>
        <v>0</v>
      </c>
      <c r="B194" s="378">
        <f>Summary!B194</f>
        <v>0</v>
      </c>
      <c r="C194" s="379" t="str">
        <f>Summary!C194</f>
        <v>4.9.5</v>
      </c>
      <c r="D194" s="380">
        <f>Summary!D194</f>
        <v>0</v>
      </c>
      <c r="E194" s="381" t="str">
        <f>Summary!E194</f>
        <v>Verges, non-paved central reservations and amenity grass areas, including gate way features, village verges and special landscape features</v>
      </c>
      <c r="F194" s="382" t="str">
        <f>Summary!F194</f>
        <v>Litter pick to maintain to grade A</v>
      </c>
      <c r="G194" s="375">
        <f>Summary!G194</f>
        <v>0</v>
      </c>
      <c r="H194" s="540">
        <f t="shared" si="54"/>
        <v>0</v>
      </c>
      <c r="I194" s="541">
        <f t="shared" si="55"/>
        <v>0</v>
      </c>
      <c r="J194" s="541">
        <f t="shared" si="56"/>
        <v>0</v>
      </c>
      <c r="K194" s="541">
        <f t="shared" si="57"/>
        <v>0</v>
      </c>
      <c r="L194" s="541">
        <f t="shared" si="58"/>
        <v>0</v>
      </c>
      <c r="M194" s="541">
        <f t="shared" si="59"/>
        <v>0</v>
      </c>
      <c r="N194" s="541">
        <f t="shared" si="60"/>
        <v>0</v>
      </c>
      <c r="O194" s="541">
        <f t="shared" si="61"/>
        <v>0</v>
      </c>
      <c r="P194" s="541">
        <f t="shared" si="62"/>
        <v>0</v>
      </c>
      <c r="Q194" s="541">
        <f t="shared" si="63"/>
        <v>0</v>
      </c>
      <c r="R194" s="541">
        <f t="shared" si="64"/>
        <v>0</v>
      </c>
      <c r="S194" s="541">
        <f t="shared" si="65"/>
        <v>0</v>
      </c>
      <c r="T194" s="542">
        <f t="shared" si="66"/>
        <v>0</v>
      </c>
      <c r="U194" s="531"/>
      <c r="V194" s="543"/>
      <c r="W194" s="544"/>
      <c r="X194" s="544"/>
      <c r="Y194" s="544"/>
      <c r="Z194" s="544"/>
      <c r="AA194" s="544"/>
      <c r="AB194" s="544"/>
      <c r="AC194" s="544"/>
      <c r="AD194" s="544"/>
      <c r="AE194" s="657"/>
      <c r="AF194" s="543"/>
      <c r="AG194" s="544"/>
      <c r="AH194" s="544"/>
      <c r="AI194" s="544"/>
      <c r="AJ194" s="544"/>
      <c r="AK194" s="544"/>
      <c r="AL194" s="544"/>
      <c r="AM194" s="544"/>
      <c r="AN194" s="544"/>
      <c r="AO194" s="657"/>
      <c r="AP194" s="543"/>
      <c r="AQ194" s="544"/>
      <c r="AR194" s="544"/>
      <c r="AS194" s="544"/>
      <c r="AT194" s="544"/>
      <c r="AU194" s="544"/>
      <c r="AV194" s="544"/>
      <c r="AW194" s="544"/>
      <c r="AX194" s="544"/>
      <c r="AY194" s="657"/>
      <c r="AZ194" s="543"/>
      <c r="BA194" s="544"/>
      <c r="BB194" s="544"/>
      <c r="BC194" s="544"/>
      <c r="BD194" s="544"/>
      <c r="BE194" s="544"/>
      <c r="BF194" s="544"/>
      <c r="BG194" s="544"/>
      <c r="BH194" s="544"/>
      <c r="BI194" s="657"/>
      <c r="BJ194" s="543"/>
      <c r="BK194" s="544"/>
      <c r="BL194" s="544"/>
      <c r="BM194" s="544"/>
      <c r="BN194" s="544"/>
      <c r="BO194" s="544"/>
      <c r="BP194" s="544"/>
      <c r="BQ194" s="544"/>
      <c r="BR194" s="544"/>
      <c r="BS194" s="657"/>
      <c r="BT194" s="543"/>
      <c r="BU194" s="544"/>
      <c r="BV194" s="544"/>
      <c r="BW194" s="544"/>
      <c r="BX194" s="544"/>
      <c r="BY194" s="544"/>
      <c r="BZ194" s="544"/>
      <c r="CA194" s="544"/>
      <c r="CB194" s="544"/>
      <c r="CC194" s="657"/>
      <c r="CD194" s="543"/>
      <c r="CE194" s="544"/>
      <c r="CF194" s="544"/>
      <c r="CG194" s="544"/>
      <c r="CH194" s="544"/>
      <c r="CI194" s="544"/>
      <c r="CJ194" s="544"/>
      <c r="CK194" s="544"/>
      <c r="CL194" s="544"/>
      <c r="CM194" s="657"/>
      <c r="CN194" s="543"/>
      <c r="CO194" s="544"/>
      <c r="CP194" s="544"/>
      <c r="CQ194" s="544"/>
      <c r="CR194" s="544"/>
      <c r="CS194" s="544"/>
      <c r="CT194" s="544"/>
      <c r="CU194" s="544"/>
      <c r="CV194" s="544"/>
      <c r="CW194" s="657"/>
      <c r="CX194" s="543"/>
      <c r="CY194" s="544"/>
      <c r="CZ194" s="544"/>
      <c r="DA194" s="544"/>
      <c r="DB194" s="544"/>
      <c r="DC194" s="544"/>
      <c r="DD194" s="544"/>
      <c r="DE194" s="544"/>
      <c r="DF194" s="544"/>
      <c r="DG194" s="657"/>
      <c r="DH194" s="543"/>
      <c r="DI194" s="544"/>
      <c r="DJ194" s="544"/>
      <c r="DK194" s="544"/>
      <c r="DL194" s="544"/>
      <c r="DM194" s="544"/>
      <c r="DN194" s="544"/>
      <c r="DO194" s="544"/>
      <c r="DP194" s="544"/>
      <c r="DQ194" s="657"/>
      <c r="DR194" s="543"/>
      <c r="DS194" s="544"/>
      <c r="DT194" s="544"/>
      <c r="DU194" s="544"/>
      <c r="DV194" s="544"/>
      <c r="DW194" s="544"/>
      <c r="DX194" s="544"/>
      <c r="DY194" s="544"/>
      <c r="DZ194" s="544"/>
      <c r="EA194" s="657"/>
      <c r="EB194" s="543"/>
      <c r="EC194" s="544"/>
      <c r="ED194" s="544"/>
      <c r="EE194" s="544"/>
      <c r="EF194" s="544"/>
      <c r="EG194" s="544"/>
      <c r="EH194" s="544"/>
      <c r="EI194" s="544"/>
      <c r="EJ194" s="544"/>
      <c r="EK194" s="657"/>
    </row>
    <row r="195" spans="1:141" ht="72">
      <c r="A195" s="359">
        <f>Summary!A195</f>
        <v>0</v>
      </c>
      <c r="B195" s="378">
        <f>Summary!B195</f>
        <v>0</v>
      </c>
      <c r="C195" s="379" t="str">
        <f>Summary!C195</f>
        <v>4.9.6</v>
      </c>
      <c r="D195" s="380">
        <f>Summary!D195</f>
        <v>0</v>
      </c>
      <c r="E195" s="381" t="str">
        <f>Summary!E195</f>
        <v>All other parts of the Affected Property (non-paved, excluding amenity areas)</v>
      </c>
      <c r="F195" s="382" t="str">
        <f>Summary!F195</f>
        <v>Litter pick to maintain to grade B</v>
      </c>
      <c r="G195" s="375">
        <f>Summary!G195</f>
        <v>0</v>
      </c>
      <c r="H195" s="540">
        <f t="shared" si="54"/>
        <v>0</v>
      </c>
      <c r="I195" s="541">
        <f t="shared" si="55"/>
        <v>0</v>
      </c>
      <c r="J195" s="541">
        <f t="shared" si="56"/>
        <v>0</v>
      </c>
      <c r="K195" s="541">
        <f t="shared" si="57"/>
        <v>0</v>
      </c>
      <c r="L195" s="541">
        <f t="shared" si="58"/>
        <v>0</v>
      </c>
      <c r="M195" s="541">
        <f t="shared" si="59"/>
        <v>0</v>
      </c>
      <c r="N195" s="541">
        <f t="shared" si="60"/>
        <v>0</v>
      </c>
      <c r="O195" s="541">
        <f t="shared" si="61"/>
        <v>0</v>
      </c>
      <c r="P195" s="541">
        <f t="shared" si="62"/>
        <v>0</v>
      </c>
      <c r="Q195" s="541">
        <f t="shared" si="63"/>
        <v>0</v>
      </c>
      <c r="R195" s="541">
        <f t="shared" si="64"/>
        <v>0</v>
      </c>
      <c r="S195" s="541">
        <f t="shared" si="65"/>
        <v>0</v>
      </c>
      <c r="T195" s="542">
        <f t="shared" si="66"/>
        <v>0</v>
      </c>
      <c r="U195" s="531"/>
      <c r="V195" s="543"/>
      <c r="W195" s="544"/>
      <c r="X195" s="544"/>
      <c r="Y195" s="544"/>
      <c r="Z195" s="544"/>
      <c r="AA195" s="544"/>
      <c r="AB195" s="544"/>
      <c r="AC195" s="544"/>
      <c r="AD195" s="544"/>
      <c r="AE195" s="657"/>
      <c r="AF195" s="543"/>
      <c r="AG195" s="544"/>
      <c r="AH195" s="544"/>
      <c r="AI195" s="544"/>
      <c r="AJ195" s="544"/>
      <c r="AK195" s="544"/>
      <c r="AL195" s="544"/>
      <c r="AM195" s="544"/>
      <c r="AN195" s="544"/>
      <c r="AO195" s="657"/>
      <c r="AP195" s="543"/>
      <c r="AQ195" s="544"/>
      <c r="AR195" s="544"/>
      <c r="AS195" s="544"/>
      <c r="AT195" s="544"/>
      <c r="AU195" s="544"/>
      <c r="AV195" s="544"/>
      <c r="AW195" s="544"/>
      <c r="AX195" s="544"/>
      <c r="AY195" s="657"/>
      <c r="AZ195" s="543"/>
      <c r="BA195" s="544"/>
      <c r="BB195" s="544"/>
      <c r="BC195" s="544"/>
      <c r="BD195" s="544"/>
      <c r="BE195" s="544"/>
      <c r="BF195" s="544"/>
      <c r="BG195" s="544"/>
      <c r="BH195" s="544"/>
      <c r="BI195" s="657"/>
      <c r="BJ195" s="543"/>
      <c r="BK195" s="544"/>
      <c r="BL195" s="544"/>
      <c r="BM195" s="544"/>
      <c r="BN195" s="544"/>
      <c r="BO195" s="544"/>
      <c r="BP195" s="544"/>
      <c r="BQ195" s="544"/>
      <c r="BR195" s="544"/>
      <c r="BS195" s="657"/>
      <c r="BT195" s="543"/>
      <c r="BU195" s="544"/>
      <c r="BV195" s="544"/>
      <c r="BW195" s="544"/>
      <c r="BX195" s="544"/>
      <c r="BY195" s="544"/>
      <c r="BZ195" s="544"/>
      <c r="CA195" s="544"/>
      <c r="CB195" s="544"/>
      <c r="CC195" s="657"/>
      <c r="CD195" s="543"/>
      <c r="CE195" s="544"/>
      <c r="CF195" s="544"/>
      <c r="CG195" s="544"/>
      <c r="CH195" s="544"/>
      <c r="CI195" s="544"/>
      <c r="CJ195" s="544"/>
      <c r="CK195" s="544"/>
      <c r="CL195" s="544"/>
      <c r="CM195" s="657"/>
      <c r="CN195" s="543"/>
      <c r="CO195" s="544"/>
      <c r="CP195" s="544"/>
      <c r="CQ195" s="544"/>
      <c r="CR195" s="544"/>
      <c r="CS195" s="544"/>
      <c r="CT195" s="544"/>
      <c r="CU195" s="544"/>
      <c r="CV195" s="544"/>
      <c r="CW195" s="657"/>
      <c r="CX195" s="543"/>
      <c r="CY195" s="544"/>
      <c r="CZ195" s="544"/>
      <c r="DA195" s="544"/>
      <c r="DB195" s="544"/>
      <c r="DC195" s="544"/>
      <c r="DD195" s="544"/>
      <c r="DE195" s="544"/>
      <c r="DF195" s="544"/>
      <c r="DG195" s="657"/>
      <c r="DH195" s="543"/>
      <c r="DI195" s="544"/>
      <c r="DJ195" s="544"/>
      <c r="DK195" s="544"/>
      <c r="DL195" s="544"/>
      <c r="DM195" s="544"/>
      <c r="DN195" s="544"/>
      <c r="DO195" s="544"/>
      <c r="DP195" s="544"/>
      <c r="DQ195" s="657"/>
      <c r="DR195" s="543"/>
      <c r="DS195" s="544"/>
      <c r="DT195" s="544"/>
      <c r="DU195" s="544"/>
      <c r="DV195" s="544"/>
      <c r="DW195" s="544"/>
      <c r="DX195" s="544"/>
      <c r="DY195" s="544"/>
      <c r="DZ195" s="544"/>
      <c r="EA195" s="657"/>
      <c r="EB195" s="543"/>
      <c r="EC195" s="544"/>
      <c r="ED195" s="544"/>
      <c r="EE195" s="544"/>
      <c r="EF195" s="544"/>
      <c r="EG195" s="544"/>
      <c r="EH195" s="544"/>
      <c r="EI195" s="544"/>
      <c r="EJ195" s="544"/>
      <c r="EK195" s="657"/>
    </row>
    <row r="196" spans="1:141" ht="20.25">
      <c r="A196" s="359">
        <f>Summary!A196</f>
        <v>0</v>
      </c>
      <c r="B196" s="378">
        <f>Summary!B196</f>
        <v>0</v>
      </c>
      <c r="C196" s="379" t="str">
        <f>Summary!C196</f>
        <v>4.9.7</v>
      </c>
      <c r="D196" s="380">
        <f>Summary!D196</f>
        <v>0</v>
      </c>
      <c r="E196" s="381" t="str">
        <f>Summary!E196</f>
        <v>Amenity areas</v>
      </c>
      <c r="F196" s="382" t="str">
        <f>Summary!F196</f>
        <v>Litter pick to maintain to grade A</v>
      </c>
      <c r="G196" s="375">
        <f>Summary!G196</f>
        <v>0</v>
      </c>
      <c r="H196" s="540">
        <f t="shared" si="54"/>
        <v>0</v>
      </c>
      <c r="I196" s="541">
        <f t="shared" si="55"/>
        <v>0</v>
      </c>
      <c r="J196" s="541">
        <f t="shared" si="56"/>
        <v>0</v>
      </c>
      <c r="K196" s="541">
        <f t="shared" si="57"/>
        <v>0</v>
      </c>
      <c r="L196" s="541">
        <f t="shared" si="58"/>
        <v>0</v>
      </c>
      <c r="M196" s="541">
        <f t="shared" si="59"/>
        <v>0</v>
      </c>
      <c r="N196" s="541">
        <f t="shared" si="60"/>
        <v>0</v>
      </c>
      <c r="O196" s="541">
        <f t="shared" si="61"/>
        <v>0</v>
      </c>
      <c r="P196" s="541">
        <f t="shared" si="62"/>
        <v>0</v>
      </c>
      <c r="Q196" s="541">
        <f t="shared" si="63"/>
        <v>0</v>
      </c>
      <c r="R196" s="541">
        <f t="shared" si="64"/>
        <v>0</v>
      </c>
      <c r="S196" s="541">
        <f t="shared" si="65"/>
        <v>0</v>
      </c>
      <c r="T196" s="542">
        <f t="shared" si="66"/>
        <v>0</v>
      </c>
      <c r="U196" s="531"/>
      <c r="V196" s="543"/>
      <c r="W196" s="544"/>
      <c r="X196" s="544"/>
      <c r="Y196" s="544"/>
      <c r="Z196" s="544"/>
      <c r="AA196" s="544"/>
      <c r="AB196" s="544"/>
      <c r="AC196" s="544"/>
      <c r="AD196" s="544"/>
      <c r="AE196" s="657"/>
      <c r="AF196" s="543"/>
      <c r="AG196" s="544"/>
      <c r="AH196" s="544"/>
      <c r="AI196" s="544"/>
      <c r="AJ196" s="544"/>
      <c r="AK196" s="544"/>
      <c r="AL196" s="544"/>
      <c r="AM196" s="544"/>
      <c r="AN196" s="544"/>
      <c r="AO196" s="657"/>
      <c r="AP196" s="543"/>
      <c r="AQ196" s="544"/>
      <c r="AR196" s="544"/>
      <c r="AS196" s="544"/>
      <c r="AT196" s="544"/>
      <c r="AU196" s="544"/>
      <c r="AV196" s="544"/>
      <c r="AW196" s="544"/>
      <c r="AX196" s="544"/>
      <c r="AY196" s="657"/>
      <c r="AZ196" s="543"/>
      <c r="BA196" s="544"/>
      <c r="BB196" s="544"/>
      <c r="BC196" s="544"/>
      <c r="BD196" s="544"/>
      <c r="BE196" s="544"/>
      <c r="BF196" s="544"/>
      <c r="BG196" s="544"/>
      <c r="BH196" s="544"/>
      <c r="BI196" s="657"/>
      <c r="BJ196" s="543"/>
      <c r="BK196" s="544"/>
      <c r="BL196" s="544"/>
      <c r="BM196" s="544"/>
      <c r="BN196" s="544"/>
      <c r="BO196" s="544"/>
      <c r="BP196" s="544"/>
      <c r="BQ196" s="544"/>
      <c r="BR196" s="544"/>
      <c r="BS196" s="657"/>
      <c r="BT196" s="543"/>
      <c r="BU196" s="544"/>
      <c r="BV196" s="544"/>
      <c r="BW196" s="544"/>
      <c r="BX196" s="544"/>
      <c r="BY196" s="544"/>
      <c r="BZ196" s="544"/>
      <c r="CA196" s="544"/>
      <c r="CB196" s="544"/>
      <c r="CC196" s="657"/>
      <c r="CD196" s="543"/>
      <c r="CE196" s="544"/>
      <c r="CF196" s="544"/>
      <c r="CG196" s="544"/>
      <c r="CH196" s="544"/>
      <c r="CI196" s="544"/>
      <c r="CJ196" s="544"/>
      <c r="CK196" s="544"/>
      <c r="CL196" s="544"/>
      <c r="CM196" s="657"/>
      <c r="CN196" s="543"/>
      <c r="CO196" s="544"/>
      <c r="CP196" s="544"/>
      <c r="CQ196" s="544"/>
      <c r="CR196" s="544"/>
      <c r="CS196" s="544"/>
      <c r="CT196" s="544"/>
      <c r="CU196" s="544"/>
      <c r="CV196" s="544"/>
      <c r="CW196" s="657"/>
      <c r="CX196" s="543"/>
      <c r="CY196" s="544"/>
      <c r="CZ196" s="544"/>
      <c r="DA196" s="544"/>
      <c r="DB196" s="544"/>
      <c r="DC196" s="544"/>
      <c r="DD196" s="544"/>
      <c r="DE196" s="544"/>
      <c r="DF196" s="544"/>
      <c r="DG196" s="657"/>
      <c r="DH196" s="543"/>
      <c r="DI196" s="544"/>
      <c r="DJ196" s="544"/>
      <c r="DK196" s="544"/>
      <c r="DL196" s="544"/>
      <c r="DM196" s="544"/>
      <c r="DN196" s="544"/>
      <c r="DO196" s="544"/>
      <c r="DP196" s="544"/>
      <c r="DQ196" s="657"/>
      <c r="DR196" s="543"/>
      <c r="DS196" s="544"/>
      <c r="DT196" s="544"/>
      <c r="DU196" s="544"/>
      <c r="DV196" s="544"/>
      <c r="DW196" s="544"/>
      <c r="DX196" s="544"/>
      <c r="DY196" s="544"/>
      <c r="DZ196" s="544"/>
      <c r="EA196" s="657"/>
      <c r="EB196" s="543"/>
      <c r="EC196" s="544"/>
      <c r="ED196" s="544"/>
      <c r="EE196" s="544"/>
      <c r="EF196" s="544"/>
      <c r="EG196" s="544"/>
      <c r="EH196" s="544"/>
      <c r="EI196" s="544"/>
      <c r="EJ196" s="544"/>
      <c r="EK196" s="657"/>
    </row>
    <row r="197" spans="1:141" s="139" customFormat="1" ht="20.25">
      <c r="A197" s="359">
        <f>Summary!A197</f>
        <v>0</v>
      </c>
      <c r="B197" s="378">
        <f>Summary!B197</f>
        <v>0</v>
      </c>
      <c r="C197" s="379" t="str">
        <f>Summary!C197</f>
        <v>4.9.8</v>
      </c>
      <c r="D197" s="380">
        <f>Summary!D197</f>
        <v>0</v>
      </c>
      <c r="E197" s="381" t="str">
        <f>Summary!E197</f>
        <v>Toilet blocks</v>
      </c>
      <c r="F197" s="382" t="str">
        <f>Summary!F197</f>
        <v>Clean and maintain toilet blocks</v>
      </c>
      <c r="G197" s="375">
        <f>Summary!G197</f>
        <v>0</v>
      </c>
      <c r="H197" s="540">
        <f t="shared" si="54"/>
        <v>0</v>
      </c>
      <c r="I197" s="541">
        <f t="shared" si="55"/>
        <v>0</v>
      </c>
      <c r="J197" s="541">
        <f t="shared" si="56"/>
        <v>0</v>
      </c>
      <c r="K197" s="541">
        <f t="shared" si="57"/>
        <v>0</v>
      </c>
      <c r="L197" s="541">
        <f t="shared" si="58"/>
        <v>0</v>
      </c>
      <c r="M197" s="541">
        <f t="shared" si="59"/>
        <v>0</v>
      </c>
      <c r="N197" s="541">
        <f t="shared" si="60"/>
        <v>0</v>
      </c>
      <c r="O197" s="541">
        <f t="shared" si="61"/>
        <v>0</v>
      </c>
      <c r="P197" s="541">
        <f t="shared" si="62"/>
        <v>0</v>
      </c>
      <c r="Q197" s="541">
        <f t="shared" si="63"/>
        <v>0</v>
      </c>
      <c r="R197" s="541">
        <f t="shared" si="64"/>
        <v>0</v>
      </c>
      <c r="S197" s="541">
        <f t="shared" si="65"/>
        <v>0</v>
      </c>
      <c r="T197" s="542">
        <f t="shared" si="66"/>
        <v>0</v>
      </c>
      <c r="U197" s="531"/>
      <c r="V197" s="543"/>
      <c r="W197" s="544"/>
      <c r="X197" s="544"/>
      <c r="Y197" s="544"/>
      <c r="Z197" s="544"/>
      <c r="AA197" s="544"/>
      <c r="AB197" s="544"/>
      <c r="AC197" s="544"/>
      <c r="AD197" s="544"/>
      <c r="AE197" s="657"/>
      <c r="AF197" s="543"/>
      <c r="AG197" s="544"/>
      <c r="AH197" s="544"/>
      <c r="AI197" s="544"/>
      <c r="AJ197" s="544"/>
      <c r="AK197" s="544"/>
      <c r="AL197" s="544"/>
      <c r="AM197" s="544"/>
      <c r="AN197" s="544"/>
      <c r="AO197" s="657"/>
      <c r="AP197" s="543"/>
      <c r="AQ197" s="544"/>
      <c r="AR197" s="544"/>
      <c r="AS197" s="544"/>
      <c r="AT197" s="544"/>
      <c r="AU197" s="544"/>
      <c r="AV197" s="544"/>
      <c r="AW197" s="544"/>
      <c r="AX197" s="544"/>
      <c r="AY197" s="657"/>
      <c r="AZ197" s="543"/>
      <c r="BA197" s="544"/>
      <c r="BB197" s="544"/>
      <c r="BC197" s="544"/>
      <c r="BD197" s="544"/>
      <c r="BE197" s="544"/>
      <c r="BF197" s="544"/>
      <c r="BG197" s="544"/>
      <c r="BH197" s="544"/>
      <c r="BI197" s="657"/>
      <c r="BJ197" s="543"/>
      <c r="BK197" s="544"/>
      <c r="BL197" s="544"/>
      <c r="BM197" s="544"/>
      <c r="BN197" s="544"/>
      <c r="BO197" s="544"/>
      <c r="BP197" s="544"/>
      <c r="BQ197" s="544"/>
      <c r="BR197" s="544"/>
      <c r="BS197" s="657"/>
      <c r="BT197" s="543"/>
      <c r="BU197" s="544"/>
      <c r="BV197" s="544"/>
      <c r="BW197" s="544"/>
      <c r="BX197" s="544"/>
      <c r="BY197" s="544"/>
      <c r="BZ197" s="544"/>
      <c r="CA197" s="544"/>
      <c r="CB197" s="544"/>
      <c r="CC197" s="657"/>
      <c r="CD197" s="543"/>
      <c r="CE197" s="544"/>
      <c r="CF197" s="544"/>
      <c r="CG197" s="544"/>
      <c r="CH197" s="544"/>
      <c r="CI197" s="544"/>
      <c r="CJ197" s="544"/>
      <c r="CK197" s="544"/>
      <c r="CL197" s="544"/>
      <c r="CM197" s="657"/>
      <c r="CN197" s="543"/>
      <c r="CO197" s="544"/>
      <c r="CP197" s="544"/>
      <c r="CQ197" s="544"/>
      <c r="CR197" s="544"/>
      <c r="CS197" s="544"/>
      <c r="CT197" s="544"/>
      <c r="CU197" s="544"/>
      <c r="CV197" s="544"/>
      <c r="CW197" s="657"/>
      <c r="CX197" s="543"/>
      <c r="CY197" s="544"/>
      <c r="CZ197" s="544"/>
      <c r="DA197" s="544"/>
      <c r="DB197" s="544"/>
      <c r="DC197" s="544"/>
      <c r="DD197" s="544"/>
      <c r="DE197" s="544"/>
      <c r="DF197" s="544"/>
      <c r="DG197" s="657"/>
      <c r="DH197" s="543"/>
      <c r="DI197" s="544"/>
      <c r="DJ197" s="544"/>
      <c r="DK197" s="544"/>
      <c r="DL197" s="544"/>
      <c r="DM197" s="544"/>
      <c r="DN197" s="544"/>
      <c r="DO197" s="544"/>
      <c r="DP197" s="544"/>
      <c r="DQ197" s="657"/>
      <c r="DR197" s="543"/>
      <c r="DS197" s="544"/>
      <c r="DT197" s="544"/>
      <c r="DU197" s="544"/>
      <c r="DV197" s="544"/>
      <c r="DW197" s="544"/>
      <c r="DX197" s="544"/>
      <c r="DY197" s="544"/>
      <c r="DZ197" s="544"/>
      <c r="EA197" s="657"/>
      <c r="EB197" s="543"/>
      <c r="EC197" s="544"/>
      <c r="ED197" s="544"/>
      <c r="EE197" s="544"/>
      <c r="EF197" s="544"/>
      <c r="EG197" s="544"/>
      <c r="EH197" s="544"/>
      <c r="EI197" s="544"/>
      <c r="EJ197" s="544"/>
      <c r="EK197" s="657"/>
    </row>
    <row r="198" spans="1:141" s="139" customFormat="1" ht="20.25">
      <c r="A198" s="786">
        <f>Summary!A198</f>
        <v>0</v>
      </c>
      <c r="B198" s="812">
        <f>Summary!B198</f>
        <v>0</v>
      </c>
      <c r="C198" s="813">
        <f>Summary!C198</f>
        <v>0</v>
      </c>
      <c r="D198" s="809">
        <f>Summary!D198</f>
        <v>0</v>
      </c>
      <c r="E198" s="810">
        <f>Summary!E198</f>
        <v>0</v>
      </c>
      <c r="F198" s="814">
        <f>Summary!F198</f>
        <v>0</v>
      </c>
      <c r="G198" s="801">
        <f>Summary!G198</f>
        <v>0</v>
      </c>
      <c r="H198" s="299"/>
      <c r="I198" s="300"/>
      <c r="J198" s="300"/>
      <c r="K198" s="300"/>
      <c r="L198" s="300"/>
      <c r="M198" s="300"/>
      <c r="N198" s="300"/>
      <c r="O198" s="300"/>
      <c r="P198" s="300"/>
      <c r="Q198" s="300"/>
      <c r="R198" s="300"/>
      <c r="S198" s="300"/>
      <c r="T198" s="797"/>
      <c r="U198" s="531"/>
      <c r="V198" s="299"/>
      <c r="W198" s="300"/>
      <c r="X198" s="300"/>
      <c r="Y198" s="300"/>
      <c r="Z198" s="300"/>
      <c r="AA198" s="300"/>
      <c r="AB198" s="300"/>
      <c r="AC198" s="300"/>
      <c r="AD198" s="300"/>
      <c r="AE198" s="817"/>
      <c r="AF198" s="299"/>
      <c r="AG198" s="300"/>
      <c r="AH198" s="300"/>
      <c r="AI198" s="300"/>
      <c r="AJ198" s="300"/>
      <c r="AK198" s="300"/>
      <c r="AL198" s="300"/>
      <c r="AM198" s="300"/>
      <c r="AN198" s="300"/>
      <c r="AO198" s="817"/>
      <c r="AP198" s="299"/>
      <c r="AQ198" s="300"/>
      <c r="AR198" s="300"/>
      <c r="AS198" s="300"/>
      <c r="AT198" s="300"/>
      <c r="AU198" s="300"/>
      <c r="AV198" s="300"/>
      <c r="AW198" s="300"/>
      <c r="AX198" s="300"/>
      <c r="AY198" s="817"/>
      <c r="AZ198" s="299"/>
      <c r="BA198" s="300"/>
      <c r="BB198" s="300"/>
      <c r="BC198" s="300"/>
      <c r="BD198" s="300"/>
      <c r="BE198" s="300"/>
      <c r="BF198" s="300"/>
      <c r="BG198" s="300"/>
      <c r="BH198" s="300"/>
      <c r="BI198" s="817"/>
      <c r="BJ198" s="299"/>
      <c r="BK198" s="300"/>
      <c r="BL198" s="300"/>
      <c r="BM198" s="300"/>
      <c r="BN198" s="300"/>
      <c r="BO198" s="300"/>
      <c r="BP198" s="300"/>
      <c r="BQ198" s="300"/>
      <c r="BR198" s="300"/>
      <c r="BS198" s="817"/>
      <c r="BT198" s="299"/>
      <c r="BU198" s="300"/>
      <c r="BV198" s="300"/>
      <c r="BW198" s="300"/>
      <c r="BX198" s="300"/>
      <c r="BY198" s="300"/>
      <c r="BZ198" s="300"/>
      <c r="CA198" s="300"/>
      <c r="CB198" s="300"/>
      <c r="CC198" s="817"/>
      <c r="CD198" s="299"/>
      <c r="CE198" s="300"/>
      <c r="CF198" s="300"/>
      <c r="CG198" s="300"/>
      <c r="CH198" s="300"/>
      <c r="CI198" s="300"/>
      <c r="CJ198" s="300"/>
      <c r="CK198" s="300"/>
      <c r="CL198" s="300"/>
      <c r="CM198" s="817"/>
      <c r="CN198" s="299"/>
      <c r="CO198" s="300"/>
      <c r="CP198" s="300"/>
      <c r="CQ198" s="300"/>
      <c r="CR198" s="300"/>
      <c r="CS198" s="300"/>
      <c r="CT198" s="300"/>
      <c r="CU198" s="300"/>
      <c r="CV198" s="300"/>
      <c r="CW198" s="817"/>
      <c r="CX198" s="299"/>
      <c r="CY198" s="300"/>
      <c r="CZ198" s="300"/>
      <c r="DA198" s="300"/>
      <c r="DB198" s="300"/>
      <c r="DC198" s="300"/>
      <c r="DD198" s="300"/>
      <c r="DE198" s="300"/>
      <c r="DF198" s="300"/>
      <c r="DG198" s="817"/>
      <c r="DH198" s="299"/>
      <c r="DI198" s="300"/>
      <c r="DJ198" s="300"/>
      <c r="DK198" s="300"/>
      <c r="DL198" s="300"/>
      <c r="DM198" s="300"/>
      <c r="DN198" s="300"/>
      <c r="DO198" s="300"/>
      <c r="DP198" s="300"/>
      <c r="DQ198" s="817"/>
      <c r="DR198" s="299"/>
      <c r="DS198" s="300"/>
      <c r="DT198" s="300"/>
      <c r="DU198" s="300"/>
      <c r="DV198" s="300"/>
      <c r="DW198" s="300"/>
      <c r="DX198" s="300"/>
      <c r="DY198" s="300"/>
      <c r="DZ198" s="300"/>
      <c r="EA198" s="817"/>
      <c r="EB198" s="299"/>
      <c r="EC198" s="300"/>
      <c r="ED198" s="300"/>
      <c r="EE198" s="300"/>
      <c r="EF198" s="300"/>
      <c r="EG198" s="300"/>
      <c r="EH198" s="300"/>
      <c r="EI198" s="300"/>
      <c r="EJ198" s="300"/>
      <c r="EK198" s="817"/>
    </row>
    <row r="199" spans="1:141" ht="20.25">
      <c r="A199" s="358">
        <f>Summary!A199</f>
        <v>0</v>
      </c>
      <c r="B199" s="360" t="str">
        <f>Summary!B199</f>
        <v>5</v>
      </c>
      <c r="C199" s="360">
        <f>Summary!C199</f>
        <v>0</v>
      </c>
      <c r="D199" s="385" t="str">
        <f>Summary!D199</f>
        <v>Manage Premises</v>
      </c>
      <c r="E199" s="386">
        <f>Summary!E199</f>
        <v>0</v>
      </c>
      <c r="F199" s="387">
        <f>Summary!F199</f>
        <v>0</v>
      </c>
      <c r="G199" s="374">
        <f>Summary!G199</f>
        <v>0</v>
      </c>
      <c r="H199" s="291"/>
      <c r="I199" s="292"/>
      <c r="J199" s="292"/>
      <c r="K199" s="292"/>
      <c r="L199" s="292"/>
      <c r="M199" s="292"/>
      <c r="N199" s="292"/>
      <c r="O199" s="292"/>
      <c r="P199" s="292"/>
      <c r="Q199" s="292"/>
      <c r="R199" s="292"/>
      <c r="S199" s="292"/>
      <c r="T199" s="552"/>
      <c r="U199" s="531"/>
      <c r="V199" s="291"/>
      <c r="W199" s="292"/>
      <c r="X199" s="292"/>
      <c r="Y199" s="292"/>
      <c r="Z199" s="292"/>
      <c r="AA199" s="292"/>
      <c r="AB199" s="292"/>
      <c r="AC199" s="292"/>
      <c r="AD199" s="292"/>
      <c r="AE199" s="658"/>
      <c r="AF199" s="291"/>
      <c r="AG199" s="292"/>
      <c r="AH199" s="292"/>
      <c r="AI199" s="292"/>
      <c r="AJ199" s="292"/>
      <c r="AK199" s="292"/>
      <c r="AL199" s="292"/>
      <c r="AM199" s="292"/>
      <c r="AN199" s="292"/>
      <c r="AO199" s="658"/>
      <c r="AP199" s="291"/>
      <c r="AQ199" s="292"/>
      <c r="AR199" s="292"/>
      <c r="AS199" s="292"/>
      <c r="AT199" s="292"/>
      <c r="AU199" s="292"/>
      <c r="AV199" s="292"/>
      <c r="AW199" s="292"/>
      <c r="AX199" s="292"/>
      <c r="AY199" s="658"/>
      <c r="AZ199" s="291"/>
      <c r="BA199" s="292"/>
      <c r="BB199" s="292"/>
      <c r="BC199" s="292"/>
      <c r="BD199" s="292"/>
      <c r="BE199" s="292"/>
      <c r="BF199" s="292"/>
      <c r="BG199" s="292"/>
      <c r="BH199" s="292"/>
      <c r="BI199" s="658"/>
      <c r="BJ199" s="291"/>
      <c r="BK199" s="292"/>
      <c r="BL199" s="292"/>
      <c r="BM199" s="292"/>
      <c r="BN199" s="292"/>
      <c r="BO199" s="292"/>
      <c r="BP199" s="292"/>
      <c r="BQ199" s="292"/>
      <c r="BR199" s="292"/>
      <c r="BS199" s="658"/>
      <c r="BT199" s="291"/>
      <c r="BU199" s="292"/>
      <c r="BV199" s="292"/>
      <c r="BW199" s="292"/>
      <c r="BX199" s="292"/>
      <c r="BY199" s="292"/>
      <c r="BZ199" s="292"/>
      <c r="CA199" s="292"/>
      <c r="CB199" s="292"/>
      <c r="CC199" s="658"/>
      <c r="CD199" s="291"/>
      <c r="CE199" s="292"/>
      <c r="CF199" s="292"/>
      <c r="CG199" s="292"/>
      <c r="CH199" s="292"/>
      <c r="CI199" s="292"/>
      <c r="CJ199" s="292"/>
      <c r="CK199" s="292"/>
      <c r="CL199" s="292"/>
      <c r="CM199" s="658"/>
      <c r="CN199" s="291"/>
      <c r="CO199" s="292"/>
      <c r="CP199" s="292"/>
      <c r="CQ199" s="292"/>
      <c r="CR199" s="292"/>
      <c r="CS199" s="292"/>
      <c r="CT199" s="292"/>
      <c r="CU199" s="292"/>
      <c r="CV199" s="292"/>
      <c r="CW199" s="658"/>
      <c r="CX199" s="291"/>
      <c r="CY199" s="292"/>
      <c r="CZ199" s="292"/>
      <c r="DA199" s="292"/>
      <c r="DB199" s="292"/>
      <c r="DC199" s="292"/>
      <c r="DD199" s="292"/>
      <c r="DE199" s="292"/>
      <c r="DF199" s="292"/>
      <c r="DG199" s="658"/>
      <c r="DH199" s="291"/>
      <c r="DI199" s="292"/>
      <c r="DJ199" s="292"/>
      <c r="DK199" s="292"/>
      <c r="DL199" s="292"/>
      <c r="DM199" s="292"/>
      <c r="DN199" s="292"/>
      <c r="DO199" s="292"/>
      <c r="DP199" s="292"/>
      <c r="DQ199" s="658"/>
      <c r="DR199" s="291"/>
      <c r="DS199" s="292"/>
      <c r="DT199" s="292"/>
      <c r="DU199" s="292"/>
      <c r="DV199" s="292"/>
      <c r="DW199" s="292"/>
      <c r="DX199" s="292"/>
      <c r="DY199" s="292"/>
      <c r="DZ199" s="292"/>
      <c r="EA199" s="658"/>
      <c r="EB199" s="291"/>
      <c r="EC199" s="292"/>
      <c r="ED199" s="292"/>
      <c r="EE199" s="292"/>
      <c r="EF199" s="292"/>
      <c r="EG199" s="292"/>
      <c r="EH199" s="292"/>
      <c r="EI199" s="292"/>
      <c r="EJ199" s="292"/>
      <c r="EK199" s="658"/>
    </row>
    <row r="200" spans="1:141" s="139" customFormat="1" ht="20.25">
      <c r="A200" s="802">
        <f>Summary!A200</f>
        <v>0</v>
      </c>
      <c r="B200" s="815" t="str">
        <f>Summary!B200</f>
        <v>5.1</v>
      </c>
      <c r="C200" s="813">
        <f>Summary!C200</f>
        <v>0</v>
      </c>
      <c r="D200" s="816">
        <f>Summary!D200</f>
        <v>0</v>
      </c>
      <c r="E200" s="796">
        <f>Summary!E200</f>
        <v>0</v>
      </c>
      <c r="F200" s="796">
        <f>Summary!F200</f>
        <v>0</v>
      </c>
      <c r="G200" s="787">
        <f>Summary!G200</f>
        <v>0</v>
      </c>
      <c r="H200" s="299"/>
      <c r="I200" s="300"/>
      <c r="J200" s="300"/>
      <c r="K200" s="300"/>
      <c r="L200" s="300"/>
      <c r="M200" s="300"/>
      <c r="N200" s="300"/>
      <c r="O200" s="300"/>
      <c r="P200" s="300"/>
      <c r="Q200" s="300"/>
      <c r="R200" s="300"/>
      <c r="S200" s="300"/>
      <c r="T200" s="797"/>
      <c r="U200" s="531"/>
      <c r="V200" s="299"/>
      <c r="W200" s="300"/>
      <c r="X200" s="300"/>
      <c r="Y200" s="300"/>
      <c r="Z200" s="300"/>
      <c r="AA200" s="300"/>
      <c r="AB200" s="300"/>
      <c r="AC200" s="300"/>
      <c r="AD200" s="300"/>
      <c r="AE200" s="817"/>
      <c r="AF200" s="299"/>
      <c r="AG200" s="300"/>
      <c r="AH200" s="300"/>
      <c r="AI200" s="300"/>
      <c r="AJ200" s="300"/>
      <c r="AK200" s="300"/>
      <c r="AL200" s="300"/>
      <c r="AM200" s="300"/>
      <c r="AN200" s="300"/>
      <c r="AO200" s="817"/>
      <c r="AP200" s="299"/>
      <c r="AQ200" s="300"/>
      <c r="AR200" s="300"/>
      <c r="AS200" s="300"/>
      <c r="AT200" s="300"/>
      <c r="AU200" s="300"/>
      <c r="AV200" s="300"/>
      <c r="AW200" s="300"/>
      <c r="AX200" s="300"/>
      <c r="AY200" s="817"/>
      <c r="AZ200" s="299"/>
      <c r="BA200" s="300"/>
      <c r="BB200" s="300"/>
      <c r="BC200" s="300"/>
      <c r="BD200" s="300"/>
      <c r="BE200" s="300"/>
      <c r="BF200" s="300"/>
      <c r="BG200" s="300"/>
      <c r="BH200" s="300"/>
      <c r="BI200" s="817"/>
      <c r="BJ200" s="299"/>
      <c r="BK200" s="300"/>
      <c r="BL200" s="300"/>
      <c r="BM200" s="300"/>
      <c r="BN200" s="300"/>
      <c r="BO200" s="300"/>
      <c r="BP200" s="300"/>
      <c r="BQ200" s="300"/>
      <c r="BR200" s="300"/>
      <c r="BS200" s="817"/>
      <c r="BT200" s="299"/>
      <c r="BU200" s="300"/>
      <c r="BV200" s="300"/>
      <c r="BW200" s="300"/>
      <c r="BX200" s="300"/>
      <c r="BY200" s="300"/>
      <c r="BZ200" s="300"/>
      <c r="CA200" s="300"/>
      <c r="CB200" s="300"/>
      <c r="CC200" s="817"/>
      <c r="CD200" s="299"/>
      <c r="CE200" s="300"/>
      <c r="CF200" s="300"/>
      <c r="CG200" s="300"/>
      <c r="CH200" s="300"/>
      <c r="CI200" s="300"/>
      <c r="CJ200" s="300"/>
      <c r="CK200" s="300"/>
      <c r="CL200" s="300"/>
      <c r="CM200" s="817"/>
      <c r="CN200" s="299"/>
      <c r="CO200" s="300"/>
      <c r="CP200" s="300"/>
      <c r="CQ200" s="300"/>
      <c r="CR200" s="300"/>
      <c r="CS200" s="300"/>
      <c r="CT200" s="300"/>
      <c r="CU200" s="300"/>
      <c r="CV200" s="300"/>
      <c r="CW200" s="817"/>
      <c r="CX200" s="299"/>
      <c r="CY200" s="300"/>
      <c r="CZ200" s="300"/>
      <c r="DA200" s="300"/>
      <c r="DB200" s="300"/>
      <c r="DC200" s="300"/>
      <c r="DD200" s="300"/>
      <c r="DE200" s="300"/>
      <c r="DF200" s="300"/>
      <c r="DG200" s="817"/>
      <c r="DH200" s="299"/>
      <c r="DI200" s="300"/>
      <c r="DJ200" s="300"/>
      <c r="DK200" s="300"/>
      <c r="DL200" s="300"/>
      <c r="DM200" s="300"/>
      <c r="DN200" s="300"/>
      <c r="DO200" s="300"/>
      <c r="DP200" s="300"/>
      <c r="DQ200" s="817"/>
      <c r="DR200" s="299"/>
      <c r="DS200" s="300"/>
      <c r="DT200" s="300"/>
      <c r="DU200" s="300"/>
      <c r="DV200" s="300"/>
      <c r="DW200" s="300"/>
      <c r="DX200" s="300"/>
      <c r="DY200" s="300"/>
      <c r="DZ200" s="300"/>
      <c r="EA200" s="817"/>
      <c r="EB200" s="299"/>
      <c r="EC200" s="300"/>
      <c r="ED200" s="300"/>
      <c r="EE200" s="300"/>
      <c r="EF200" s="300"/>
      <c r="EG200" s="300"/>
      <c r="EH200" s="300"/>
      <c r="EI200" s="300"/>
      <c r="EJ200" s="300"/>
      <c r="EK200" s="817"/>
    </row>
    <row r="201" spans="1:141" ht="20.25">
      <c r="A201" s="359" t="str">
        <f>Summary!A201</f>
        <v>9.1.1 &amp; 9.1.3</v>
      </c>
      <c r="B201" s="378">
        <f>Summary!B201</f>
        <v>0</v>
      </c>
      <c r="C201" s="379" t="str">
        <f>Summary!C201</f>
        <v>5.1.1</v>
      </c>
      <c r="D201" s="380">
        <f>Summary!D201</f>
        <v>0</v>
      </c>
      <c r="E201" s="381" t="str">
        <f>Summary!E201</f>
        <v>Premises Management</v>
      </c>
      <c r="F201" s="382" t="str">
        <f>Summary!F201</f>
        <v xml:space="preserve">Manage the Clients premises </v>
      </c>
      <c r="G201" s="375" t="str">
        <f>Summary!G201</f>
        <v>Schedule Ref 25 to 41</v>
      </c>
      <c r="H201" s="540">
        <f t="shared" ref="H201" si="93">SUM(V201:AD201)</f>
        <v>0</v>
      </c>
      <c r="I201" s="541">
        <f t="shared" ref="I201" si="94">SUM(AF201:AN201)</f>
        <v>0</v>
      </c>
      <c r="J201" s="541">
        <f t="shared" ref="J201" si="95">SUM(AP201:AX201)</f>
        <v>0</v>
      </c>
      <c r="K201" s="541">
        <f t="shared" ref="K201" si="96">SUM(AZ201:BH201)</f>
        <v>0</v>
      </c>
      <c r="L201" s="541">
        <f t="shared" ref="L201" si="97">SUM(BJ201:BR201)</f>
        <v>0</v>
      </c>
      <c r="M201" s="541">
        <f t="shared" ref="M201" si="98">SUM(BT201:CB201)</f>
        <v>0</v>
      </c>
      <c r="N201" s="541">
        <f t="shared" ref="N201" si="99">SUM(CD201:CL201)</f>
        <v>0</v>
      </c>
      <c r="O201" s="541">
        <f t="shared" ref="O201" si="100">SUM(CN201:CV201)</f>
        <v>0</v>
      </c>
      <c r="P201" s="541">
        <f t="shared" ref="P201" si="101">SUM(CX201:DF201)</f>
        <v>0</v>
      </c>
      <c r="Q201" s="541">
        <f t="shared" ref="Q201" si="102">SUM(DH201:DP201)</f>
        <v>0</v>
      </c>
      <c r="R201" s="541">
        <f t="shared" ref="R201" si="103">SUM(DR201:DZ201)</f>
        <v>0</v>
      </c>
      <c r="S201" s="541">
        <f t="shared" ref="S201" si="104">SUM(EB201:EJ201)</f>
        <v>0</v>
      </c>
      <c r="T201" s="542">
        <f t="shared" ref="T201" si="105">SUM(H201:S201)</f>
        <v>0</v>
      </c>
      <c r="U201" s="531"/>
      <c r="V201" s="543"/>
      <c r="W201" s="544"/>
      <c r="X201" s="544"/>
      <c r="Y201" s="544"/>
      <c r="Z201" s="544"/>
      <c r="AA201" s="544"/>
      <c r="AB201" s="544"/>
      <c r="AC201" s="544"/>
      <c r="AD201" s="544"/>
      <c r="AE201" s="657"/>
      <c r="AF201" s="543"/>
      <c r="AG201" s="544"/>
      <c r="AH201" s="544"/>
      <c r="AI201" s="544"/>
      <c r="AJ201" s="544"/>
      <c r="AK201" s="544"/>
      <c r="AL201" s="544"/>
      <c r="AM201" s="544"/>
      <c r="AN201" s="544"/>
      <c r="AO201" s="657"/>
      <c r="AP201" s="543"/>
      <c r="AQ201" s="544"/>
      <c r="AR201" s="544"/>
      <c r="AS201" s="544"/>
      <c r="AT201" s="544"/>
      <c r="AU201" s="544"/>
      <c r="AV201" s="544"/>
      <c r="AW201" s="544"/>
      <c r="AX201" s="544"/>
      <c r="AY201" s="657"/>
      <c r="AZ201" s="543"/>
      <c r="BA201" s="544"/>
      <c r="BB201" s="544"/>
      <c r="BC201" s="544"/>
      <c r="BD201" s="544"/>
      <c r="BE201" s="544"/>
      <c r="BF201" s="544"/>
      <c r="BG201" s="544"/>
      <c r="BH201" s="544"/>
      <c r="BI201" s="657"/>
      <c r="BJ201" s="543"/>
      <c r="BK201" s="544"/>
      <c r="BL201" s="544"/>
      <c r="BM201" s="544"/>
      <c r="BN201" s="544"/>
      <c r="BO201" s="544"/>
      <c r="BP201" s="544"/>
      <c r="BQ201" s="544"/>
      <c r="BR201" s="544"/>
      <c r="BS201" s="657"/>
      <c r="BT201" s="543"/>
      <c r="BU201" s="544"/>
      <c r="BV201" s="544"/>
      <c r="BW201" s="544"/>
      <c r="BX201" s="544"/>
      <c r="BY201" s="544"/>
      <c r="BZ201" s="544"/>
      <c r="CA201" s="544"/>
      <c r="CB201" s="544"/>
      <c r="CC201" s="657"/>
      <c r="CD201" s="543"/>
      <c r="CE201" s="544"/>
      <c r="CF201" s="544"/>
      <c r="CG201" s="544"/>
      <c r="CH201" s="544"/>
      <c r="CI201" s="544"/>
      <c r="CJ201" s="544"/>
      <c r="CK201" s="544"/>
      <c r="CL201" s="544"/>
      <c r="CM201" s="657"/>
      <c r="CN201" s="543"/>
      <c r="CO201" s="544"/>
      <c r="CP201" s="544"/>
      <c r="CQ201" s="544"/>
      <c r="CR201" s="544"/>
      <c r="CS201" s="544"/>
      <c r="CT201" s="544"/>
      <c r="CU201" s="544"/>
      <c r="CV201" s="544"/>
      <c r="CW201" s="657"/>
      <c r="CX201" s="543"/>
      <c r="CY201" s="544"/>
      <c r="CZ201" s="544"/>
      <c r="DA201" s="544"/>
      <c r="DB201" s="544"/>
      <c r="DC201" s="544"/>
      <c r="DD201" s="544"/>
      <c r="DE201" s="544"/>
      <c r="DF201" s="544"/>
      <c r="DG201" s="657"/>
      <c r="DH201" s="543"/>
      <c r="DI201" s="544"/>
      <c r="DJ201" s="544"/>
      <c r="DK201" s="544"/>
      <c r="DL201" s="544"/>
      <c r="DM201" s="544"/>
      <c r="DN201" s="544"/>
      <c r="DO201" s="544"/>
      <c r="DP201" s="544"/>
      <c r="DQ201" s="657"/>
      <c r="DR201" s="543"/>
      <c r="DS201" s="544"/>
      <c r="DT201" s="544"/>
      <c r="DU201" s="544"/>
      <c r="DV201" s="544"/>
      <c r="DW201" s="544"/>
      <c r="DX201" s="544"/>
      <c r="DY201" s="544"/>
      <c r="DZ201" s="544"/>
      <c r="EA201" s="657"/>
      <c r="EB201" s="543"/>
      <c r="EC201" s="544"/>
      <c r="ED201" s="544"/>
      <c r="EE201" s="544"/>
      <c r="EF201" s="544"/>
      <c r="EG201" s="544"/>
      <c r="EH201" s="544"/>
      <c r="EI201" s="544"/>
      <c r="EJ201" s="544"/>
      <c r="EK201" s="657"/>
    </row>
    <row r="202" spans="1:141" s="139" customFormat="1" ht="20.25">
      <c r="A202" s="802">
        <f>Summary!A202</f>
        <v>0</v>
      </c>
      <c r="B202" s="815">
        <f>Summary!B202</f>
        <v>0</v>
      </c>
      <c r="C202" s="813">
        <f>Summary!C202</f>
        <v>0</v>
      </c>
      <c r="D202" s="816">
        <f>Summary!D202</f>
        <v>0</v>
      </c>
      <c r="E202" s="796">
        <f>Summary!E202</f>
        <v>0</v>
      </c>
      <c r="F202" s="796">
        <f>Summary!F202</f>
        <v>0</v>
      </c>
      <c r="G202" s="787">
        <f>Summary!G202</f>
        <v>0</v>
      </c>
      <c r="H202" s="299"/>
      <c r="I202" s="300"/>
      <c r="J202" s="300"/>
      <c r="K202" s="300"/>
      <c r="L202" s="300"/>
      <c r="M202" s="300"/>
      <c r="N202" s="300"/>
      <c r="O202" s="300"/>
      <c r="P202" s="300"/>
      <c r="Q202" s="300"/>
      <c r="R202" s="300"/>
      <c r="S202" s="300"/>
      <c r="T202" s="797"/>
      <c r="U202" s="531"/>
      <c r="V202" s="818"/>
      <c r="W202" s="819"/>
      <c r="X202" s="819"/>
      <c r="Y202" s="819"/>
      <c r="Z202" s="819"/>
      <c r="AA202" s="819"/>
      <c r="AB202" s="819"/>
      <c r="AC202" s="819"/>
      <c r="AD202" s="819"/>
      <c r="AE202" s="820"/>
      <c r="AF202" s="821"/>
      <c r="AG202" s="819"/>
      <c r="AH202" s="819"/>
      <c r="AI202" s="819"/>
      <c r="AJ202" s="819"/>
      <c r="AK202" s="819"/>
      <c r="AL202" s="819"/>
      <c r="AM202" s="819"/>
      <c r="AN202" s="819"/>
      <c r="AO202" s="820"/>
      <c r="AP202" s="821"/>
      <c r="AQ202" s="819"/>
      <c r="AR202" s="819"/>
      <c r="AS202" s="819"/>
      <c r="AT202" s="819"/>
      <c r="AU202" s="819"/>
      <c r="AV202" s="819"/>
      <c r="AW202" s="819"/>
      <c r="AX202" s="819"/>
      <c r="AY202" s="820"/>
      <c r="AZ202" s="821"/>
      <c r="BA202" s="819"/>
      <c r="BB202" s="819"/>
      <c r="BC202" s="819"/>
      <c r="BD202" s="819"/>
      <c r="BE202" s="819"/>
      <c r="BF202" s="819"/>
      <c r="BG202" s="819"/>
      <c r="BH202" s="819"/>
      <c r="BI202" s="820"/>
      <c r="BJ202" s="821"/>
      <c r="BK202" s="819"/>
      <c r="BL202" s="819"/>
      <c r="BM202" s="819"/>
      <c r="BN202" s="819"/>
      <c r="BO202" s="819"/>
      <c r="BP202" s="819"/>
      <c r="BQ202" s="819"/>
      <c r="BR202" s="819"/>
      <c r="BS202" s="820"/>
      <c r="BT202" s="821"/>
      <c r="BU202" s="819"/>
      <c r="BV202" s="819"/>
      <c r="BW202" s="819"/>
      <c r="BX202" s="819"/>
      <c r="BY202" s="819"/>
      <c r="BZ202" s="819"/>
      <c r="CA202" s="819"/>
      <c r="CB202" s="819"/>
      <c r="CC202" s="817"/>
      <c r="CD202" s="819"/>
      <c r="CE202" s="819"/>
      <c r="CF202" s="819"/>
      <c r="CG202" s="819"/>
      <c r="CH202" s="819"/>
      <c r="CI202" s="819"/>
      <c r="CJ202" s="819"/>
      <c r="CK202" s="819"/>
      <c r="CL202" s="819"/>
      <c r="CM202" s="817"/>
      <c r="CN202" s="819"/>
      <c r="CO202" s="819"/>
      <c r="CP202" s="819"/>
      <c r="CQ202" s="819"/>
      <c r="CR202" s="819"/>
      <c r="CS202" s="819"/>
      <c r="CT202" s="819"/>
      <c r="CU202" s="819"/>
      <c r="CV202" s="819"/>
      <c r="CW202" s="817"/>
      <c r="CX202" s="819"/>
      <c r="CY202" s="819"/>
      <c r="CZ202" s="819"/>
      <c r="DA202" s="819"/>
      <c r="DB202" s="819"/>
      <c r="DC202" s="819"/>
      <c r="DD202" s="819"/>
      <c r="DE202" s="819"/>
      <c r="DF202" s="819"/>
      <c r="DG202" s="817"/>
      <c r="DH202" s="819"/>
      <c r="DI202" s="819"/>
      <c r="DJ202" s="819"/>
      <c r="DK202" s="819"/>
      <c r="DL202" s="819"/>
      <c r="DM202" s="819"/>
      <c r="DN202" s="819"/>
      <c r="DO202" s="819"/>
      <c r="DP202" s="819"/>
      <c r="DQ202" s="817"/>
      <c r="DR202" s="819"/>
      <c r="DS202" s="819"/>
      <c r="DT202" s="819"/>
      <c r="DU202" s="819"/>
      <c r="DV202" s="819"/>
      <c r="DW202" s="819"/>
      <c r="DX202" s="819"/>
      <c r="DY202" s="819"/>
      <c r="DZ202" s="819"/>
      <c r="EA202" s="817"/>
      <c r="EB202" s="819"/>
      <c r="EC202" s="819"/>
      <c r="ED202" s="819"/>
      <c r="EE202" s="819"/>
      <c r="EF202" s="819"/>
      <c r="EG202" s="819"/>
      <c r="EH202" s="819"/>
      <c r="EI202" s="819"/>
      <c r="EJ202" s="819"/>
      <c r="EK202" s="822"/>
    </row>
    <row r="203" spans="1:141" ht="21" thickBot="1">
      <c r="A203" s="388">
        <f>Summary!A203</f>
        <v>0</v>
      </c>
      <c r="B203" s="389">
        <f>Summary!B203</f>
        <v>0</v>
      </c>
      <c r="C203" s="389">
        <f>Summary!C203</f>
        <v>0</v>
      </c>
      <c r="D203" s="389">
        <f>Summary!D203</f>
        <v>0</v>
      </c>
      <c r="E203" s="390">
        <f>Summary!E203</f>
        <v>0</v>
      </c>
      <c r="F203" s="390">
        <f>Summary!F203</f>
        <v>0</v>
      </c>
      <c r="G203" s="391">
        <f>Summary!G203</f>
        <v>0</v>
      </c>
      <c r="H203" s="704">
        <f t="shared" ref="H203:T203" si="106">SUM(H11:H202)</f>
        <v>0</v>
      </c>
      <c r="I203" s="705">
        <f t="shared" si="106"/>
        <v>0</v>
      </c>
      <c r="J203" s="705">
        <f t="shared" si="106"/>
        <v>0</v>
      </c>
      <c r="K203" s="705">
        <f t="shared" si="106"/>
        <v>0</v>
      </c>
      <c r="L203" s="705">
        <f t="shared" si="106"/>
        <v>0</v>
      </c>
      <c r="M203" s="705">
        <f t="shared" si="106"/>
        <v>0</v>
      </c>
      <c r="N203" s="705">
        <f t="shared" si="106"/>
        <v>0</v>
      </c>
      <c r="O203" s="705">
        <f t="shared" si="106"/>
        <v>0</v>
      </c>
      <c r="P203" s="705">
        <f t="shared" si="106"/>
        <v>0</v>
      </c>
      <c r="Q203" s="705">
        <f t="shared" si="106"/>
        <v>0</v>
      </c>
      <c r="R203" s="705">
        <f t="shared" si="106"/>
        <v>0</v>
      </c>
      <c r="S203" s="705">
        <f t="shared" si="106"/>
        <v>0</v>
      </c>
      <c r="T203" s="706">
        <f t="shared" si="106"/>
        <v>0</v>
      </c>
      <c r="U203" s="531"/>
      <c r="V203" s="395"/>
      <c r="W203" s="396"/>
      <c r="X203" s="396"/>
      <c r="Y203" s="396"/>
      <c r="Z203" s="396"/>
      <c r="AA203" s="396"/>
      <c r="AB203" s="396"/>
      <c r="AC203" s="396"/>
      <c r="AD203" s="396"/>
      <c r="AE203" s="659"/>
      <c r="AF203" s="395"/>
      <c r="AG203" s="396"/>
      <c r="AH203" s="396"/>
      <c r="AI203" s="396"/>
      <c r="AJ203" s="396"/>
      <c r="AK203" s="396"/>
      <c r="AL203" s="396"/>
      <c r="AM203" s="396"/>
      <c r="AN203" s="396"/>
      <c r="AO203" s="659"/>
      <c r="AP203" s="395"/>
      <c r="AQ203" s="396"/>
      <c r="AR203" s="396"/>
      <c r="AS203" s="396"/>
      <c r="AT203" s="396"/>
      <c r="AU203" s="396"/>
      <c r="AV203" s="396"/>
      <c r="AW203" s="396"/>
      <c r="AX203" s="396"/>
      <c r="AY203" s="659"/>
      <c r="AZ203" s="395"/>
      <c r="BA203" s="396"/>
      <c r="BB203" s="396"/>
      <c r="BC203" s="396"/>
      <c r="BD203" s="396"/>
      <c r="BE203" s="396"/>
      <c r="BF203" s="396"/>
      <c r="BG203" s="396"/>
      <c r="BH203" s="396"/>
      <c r="BI203" s="659"/>
      <c r="BJ203" s="395"/>
      <c r="BK203" s="396"/>
      <c r="BL203" s="396"/>
      <c r="BM203" s="396"/>
      <c r="BN203" s="396"/>
      <c r="BO203" s="396"/>
      <c r="BP203" s="396"/>
      <c r="BQ203" s="396"/>
      <c r="BR203" s="396"/>
      <c r="BS203" s="659"/>
      <c r="BT203" s="395"/>
      <c r="BU203" s="396"/>
      <c r="BV203" s="396"/>
      <c r="BW203" s="396"/>
      <c r="BX203" s="396"/>
      <c r="BY203" s="396"/>
      <c r="BZ203" s="396"/>
      <c r="CA203" s="396"/>
      <c r="CB203" s="396"/>
      <c r="CC203" s="659"/>
      <c r="CD203" s="395"/>
      <c r="CE203" s="396"/>
      <c r="CF203" s="396"/>
      <c r="CG203" s="396"/>
      <c r="CH203" s="396"/>
      <c r="CI203" s="396"/>
      <c r="CJ203" s="396"/>
      <c r="CK203" s="396"/>
      <c r="CL203" s="396"/>
      <c r="CM203" s="659"/>
      <c r="CN203" s="395"/>
      <c r="CO203" s="396"/>
      <c r="CP203" s="396"/>
      <c r="CQ203" s="396"/>
      <c r="CR203" s="396"/>
      <c r="CS203" s="396"/>
      <c r="CT203" s="396"/>
      <c r="CU203" s="396"/>
      <c r="CV203" s="396"/>
      <c r="CW203" s="659"/>
      <c r="CX203" s="395"/>
      <c r="CY203" s="396"/>
      <c r="CZ203" s="396"/>
      <c r="DA203" s="396"/>
      <c r="DB203" s="396"/>
      <c r="DC203" s="396"/>
      <c r="DD203" s="396"/>
      <c r="DE203" s="396"/>
      <c r="DF203" s="396"/>
      <c r="DG203" s="659"/>
      <c r="DH203" s="395"/>
      <c r="DI203" s="396"/>
      <c r="DJ203" s="396"/>
      <c r="DK203" s="396"/>
      <c r="DL203" s="396"/>
      <c r="DM203" s="396"/>
      <c r="DN203" s="396"/>
      <c r="DO203" s="396"/>
      <c r="DP203" s="396"/>
      <c r="DQ203" s="659"/>
      <c r="DR203" s="395"/>
      <c r="DS203" s="396"/>
      <c r="DT203" s="396"/>
      <c r="DU203" s="396"/>
      <c r="DV203" s="396"/>
      <c r="DW203" s="396"/>
      <c r="DX203" s="396"/>
      <c r="DY203" s="396"/>
      <c r="DZ203" s="396"/>
      <c r="EA203" s="659"/>
      <c r="EB203" s="395"/>
      <c r="EC203" s="396"/>
      <c r="ED203" s="396"/>
      <c r="EE203" s="396"/>
      <c r="EF203" s="396"/>
      <c r="EG203" s="396"/>
      <c r="EH203" s="396"/>
      <c r="EI203" s="396"/>
      <c r="EJ203" s="396"/>
      <c r="EK203" s="659"/>
    </row>
  </sheetData>
  <sheetProtection algorithmName="SHA-512" hashValue="BN7mE1r+w9+lKjpy8vOYaWqICBY+sYNjYJwZnteSXN6I5ybyczTPux/K5YO3uaf6VOloQnBFNvuxMAnjD9o8kg==" saltValue="QgJtvuNe4spBi4e6ot/Cjw==" spinCount="100000" sheet="1" objects="1" scenarios="1"/>
  <mergeCells count="22">
    <mergeCell ref="A1:T1"/>
    <mergeCell ref="A4:A7"/>
    <mergeCell ref="B4:C7"/>
    <mergeCell ref="D4:F5"/>
    <mergeCell ref="G4:G5"/>
    <mergeCell ref="H4:T5"/>
    <mergeCell ref="D6:D7"/>
    <mergeCell ref="E6:E7"/>
    <mergeCell ref="F6:F7"/>
    <mergeCell ref="G6:G7"/>
    <mergeCell ref="EB4:EK5"/>
    <mergeCell ref="V4:AE5"/>
    <mergeCell ref="AF4:AO5"/>
    <mergeCell ref="AP4:AY5"/>
    <mergeCell ref="AZ4:BI5"/>
    <mergeCell ref="BJ4:BS5"/>
    <mergeCell ref="BT4:CC5"/>
    <mergeCell ref="CD4:CM5"/>
    <mergeCell ref="CN4:CW5"/>
    <mergeCell ref="CX4:DG5"/>
    <mergeCell ref="DH4:DQ5"/>
    <mergeCell ref="DR4:EA5"/>
  </mergeCells>
  <conditionalFormatting sqref="A8:G8 A17:G27 B16 A14:G15 B13 A11:G12 B10 D13 D16 B29 D29 B64 B60 A57:G59 B56 D56 D60 D64 A9 A28 A55:G55 A30:G53 A61:G63 A65:G88 A200:G203 A90:G148 A153:G198">
    <cfRule type="cellIs" dxfId="44" priority="20" operator="equal">
      <formula>0</formula>
    </cfRule>
  </conditionalFormatting>
  <conditionalFormatting sqref="A64 A60 A56 C64 C60 C56 E56:G56 E60:G60 E64:G64 E29:G29 C29 A29 A10 A13 A16 C16 C13 C10:G10 E13:G13 E16:G16">
    <cfRule type="cellIs" dxfId="43" priority="18" operator="equal">
      <formula>0</formula>
    </cfRule>
  </conditionalFormatting>
  <conditionalFormatting sqref="B28:G28 B9:G9">
    <cfRule type="cellIs" dxfId="42" priority="17" operator="equal">
      <formula>0</formula>
    </cfRule>
  </conditionalFormatting>
  <conditionalFormatting sqref="A54:G54">
    <cfRule type="cellIs" dxfId="41" priority="15" operator="equal">
      <formula>0</formula>
    </cfRule>
  </conditionalFormatting>
  <conditionalFormatting sqref="B199 D199">
    <cfRule type="cellIs" dxfId="40" priority="5" operator="equal">
      <formula>0</formula>
    </cfRule>
  </conditionalFormatting>
  <conditionalFormatting sqref="E199:G199 C199 A199">
    <cfRule type="cellIs" dxfId="39" priority="4" operator="equal">
      <formula>0</formula>
    </cfRule>
  </conditionalFormatting>
  <conditionalFormatting sqref="A89:G89">
    <cfRule type="cellIs" dxfId="38" priority="3" operator="equal">
      <formula>0</formula>
    </cfRule>
  </conditionalFormatting>
  <conditionalFormatting sqref="A149:B152">
    <cfRule type="cellIs" dxfId="37" priority="2" operator="equal">
      <formula>0</formula>
    </cfRule>
  </conditionalFormatting>
  <conditionalFormatting sqref="C149:G152">
    <cfRule type="cellIs" dxfId="36" priority="1" operator="equal">
      <formula>0</formula>
    </cfRule>
  </conditionalFormatting>
  <pageMargins left="0.7" right="0.7" top="0.75" bottom="0.75"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203"/>
  <sheetViews>
    <sheetView topLeftCell="J136" zoomScale="50" zoomScaleNormal="50" workbookViewId="0">
      <selection activeCell="C18" sqref="C18"/>
    </sheetView>
  </sheetViews>
  <sheetFormatPr defaultColWidth="9.140625" defaultRowHeight="18"/>
  <cols>
    <col min="1" max="1" width="23.5703125" style="141" customWidth="1"/>
    <col min="2" max="2" width="10" style="136" bestFit="1" customWidth="1"/>
    <col min="3" max="3" width="12.5703125" style="136" customWidth="1"/>
    <col min="4" max="4" width="29.140625" style="136" customWidth="1"/>
    <col min="5" max="5" width="33.5703125" style="135" customWidth="1"/>
    <col min="6" max="6" width="67.42578125" style="776" customWidth="1"/>
    <col min="7" max="7" width="45.5703125" style="138" bestFit="1" customWidth="1"/>
    <col min="8" max="19" width="20.5703125" style="138" customWidth="1"/>
    <col min="20" max="20" width="23.5703125" style="138" customWidth="1"/>
    <col min="21" max="21" width="9.140625" style="175"/>
    <col min="22" max="30" width="26.5703125" style="139" customWidth="1"/>
    <col min="31" max="31" width="33.42578125" style="139" customWidth="1"/>
    <col min="32" max="40" width="26.5703125" style="139" customWidth="1"/>
    <col min="41" max="41" width="33.5703125" style="139" customWidth="1"/>
    <col min="42" max="50" width="26.5703125" style="139" customWidth="1"/>
    <col min="51" max="51" width="33.5703125" style="139" customWidth="1"/>
    <col min="52" max="60" width="26.5703125" style="139" customWidth="1"/>
    <col min="61" max="61" width="33.5703125" style="139" customWidth="1"/>
    <col min="62" max="70" width="26.5703125" style="139" customWidth="1"/>
    <col min="71" max="71" width="33.5703125" style="139" customWidth="1"/>
    <col min="72" max="80" width="26.5703125" style="139" customWidth="1"/>
    <col min="81" max="81" width="33.5703125" style="139" customWidth="1"/>
    <col min="82" max="90" width="26.5703125" style="139" customWidth="1"/>
    <col min="91" max="91" width="33.5703125" style="139" customWidth="1"/>
    <col min="92" max="100" width="26.5703125" style="139" customWidth="1"/>
    <col min="101" max="101" width="33.5703125" style="139" customWidth="1"/>
    <col min="102" max="110" width="26.5703125" style="139" customWidth="1"/>
    <col min="111" max="111" width="33.5703125" style="139" customWidth="1"/>
    <col min="112" max="120" width="26.5703125" style="139" customWidth="1"/>
    <col min="121" max="121" width="33.5703125" style="139" customWidth="1"/>
    <col min="122" max="130" width="26.5703125" style="139" customWidth="1"/>
    <col min="131" max="131" width="33.5703125" style="139" customWidth="1"/>
    <col min="132" max="140" width="26.5703125" style="139" customWidth="1"/>
    <col min="141" max="141" width="33.5703125" style="139" customWidth="1"/>
    <col min="142" max="16384" width="9.140625" style="135"/>
  </cols>
  <sheetData>
    <row r="1" spans="1:146" ht="113.25" customHeight="1" thickBot="1">
      <c r="A1" s="1007" t="s">
        <v>275</v>
      </c>
      <c r="B1" s="1007"/>
      <c r="C1" s="1007"/>
      <c r="D1" s="1007"/>
      <c r="E1" s="1007"/>
      <c r="F1" s="1007"/>
      <c r="G1" s="1007"/>
      <c r="H1" s="1007"/>
      <c r="I1" s="1007"/>
      <c r="J1" s="1007"/>
      <c r="K1" s="1007"/>
      <c r="L1" s="1007"/>
      <c r="M1" s="1007"/>
      <c r="N1" s="1007"/>
      <c r="O1" s="1007"/>
      <c r="P1" s="1007"/>
      <c r="Q1" s="1007"/>
      <c r="R1" s="1007"/>
      <c r="S1" s="1007"/>
      <c r="T1" s="1007"/>
      <c r="U1" s="174"/>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4"/>
      <c r="EM1" s="134"/>
      <c r="EN1" s="134"/>
      <c r="EO1" s="134"/>
      <c r="EP1" s="134"/>
    </row>
    <row r="2" spans="1:146" ht="113.25" hidden="1" customHeight="1">
      <c r="A2" s="674"/>
      <c r="B2" s="674"/>
      <c r="C2" s="674"/>
      <c r="D2" s="674"/>
      <c r="E2" s="674"/>
      <c r="F2" s="771"/>
      <c r="G2" s="674"/>
      <c r="H2" s="674"/>
      <c r="I2" s="674"/>
      <c r="J2" s="674"/>
      <c r="K2" s="674"/>
      <c r="L2" s="674"/>
      <c r="M2" s="674"/>
      <c r="N2" s="674"/>
      <c r="O2" s="674"/>
      <c r="P2" s="674"/>
      <c r="Q2" s="674"/>
      <c r="R2" s="674"/>
      <c r="S2" s="674"/>
      <c r="T2" s="674"/>
      <c r="U2" s="174"/>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4"/>
      <c r="EM2" s="134"/>
      <c r="EN2" s="134"/>
      <c r="EO2" s="134"/>
      <c r="EP2" s="134"/>
    </row>
    <row r="3" spans="1:146" ht="18.75" hidden="1" thickBot="1">
      <c r="A3" s="854">
        <f>'Year 4'!$A$3+1</f>
        <v>2025</v>
      </c>
      <c r="G3" s="137"/>
    </row>
    <row r="4" spans="1:146" ht="22.7" customHeight="1">
      <c r="A4" s="1008" t="s">
        <v>483</v>
      </c>
      <c r="B4" s="1011" t="s">
        <v>259</v>
      </c>
      <c r="C4" s="1011"/>
      <c r="D4" s="1012" t="s">
        <v>274</v>
      </c>
      <c r="E4" s="1012"/>
      <c r="F4" s="1012"/>
      <c r="G4" s="1013" t="s">
        <v>289</v>
      </c>
      <c r="H4" s="1014" t="str">
        <f ca="1">MID(CELL("filename",A1),FIND("]",CELL("filename",A1))+1,255)</f>
        <v>Year 5</v>
      </c>
      <c r="I4" s="1015"/>
      <c r="J4" s="1015"/>
      <c r="K4" s="1015"/>
      <c r="L4" s="1015"/>
      <c r="M4" s="1015"/>
      <c r="N4" s="1015"/>
      <c r="O4" s="1015"/>
      <c r="P4" s="1015"/>
      <c r="Q4" s="1015"/>
      <c r="R4" s="1015"/>
      <c r="S4" s="1015"/>
      <c r="T4" s="1016"/>
      <c r="V4" s="995" t="str">
        <f>CONCATENATE($H$7," ",$A$3)</f>
        <v>June 2025</v>
      </c>
      <c r="W4" s="996"/>
      <c r="X4" s="996"/>
      <c r="Y4" s="996"/>
      <c r="Z4" s="996"/>
      <c r="AA4" s="996"/>
      <c r="AB4" s="996"/>
      <c r="AC4" s="996"/>
      <c r="AD4" s="996"/>
      <c r="AE4" s="997"/>
      <c r="AF4" s="995" t="str">
        <f>CONCATENATE($I$7," ",$A$3)</f>
        <v>July 2025</v>
      </c>
      <c r="AG4" s="996"/>
      <c r="AH4" s="996"/>
      <c r="AI4" s="996"/>
      <c r="AJ4" s="996"/>
      <c r="AK4" s="996"/>
      <c r="AL4" s="996"/>
      <c r="AM4" s="996"/>
      <c r="AN4" s="996"/>
      <c r="AO4" s="997"/>
      <c r="AP4" s="995" t="str">
        <f>CONCATENATE($J$7," ",$A$3)</f>
        <v>August 2025</v>
      </c>
      <c r="AQ4" s="996"/>
      <c r="AR4" s="996"/>
      <c r="AS4" s="996"/>
      <c r="AT4" s="996"/>
      <c r="AU4" s="996"/>
      <c r="AV4" s="996"/>
      <c r="AW4" s="996"/>
      <c r="AX4" s="996"/>
      <c r="AY4" s="997"/>
      <c r="AZ4" s="995" t="str">
        <f>CONCATENATE($K$7," ",$A$3)</f>
        <v>September 2025</v>
      </c>
      <c r="BA4" s="996"/>
      <c r="BB4" s="996"/>
      <c r="BC4" s="996"/>
      <c r="BD4" s="996"/>
      <c r="BE4" s="996"/>
      <c r="BF4" s="996"/>
      <c r="BG4" s="996"/>
      <c r="BH4" s="996"/>
      <c r="BI4" s="997"/>
      <c r="BJ4" s="995" t="str">
        <f>CONCATENATE($L$7," ",$A$3)</f>
        <v>October 2025</v>
      </c>
      <c r="BK4" s="996"/>
      <c r="BL4" s="996"/>
      <c r="BM4" s="996"/>
      <c r="BN4" s="996"/>
      <c r="BO4" s="996"/>
      <c r="BP4" s="996"/>
      <c r="BQ4" s="996"/>
      <c r="BR4" s="996"/>
      <c r="BS4" s="997"/>
      <c r="BT4" s="995" t="str">
        <f>CONCATENATE($M$7," ",$A$3)</f>
        <v>November 2025</v>
      </c>
      <c r="BU4" s="996"/>
      <c r="BV4" s="996"/>
      <c r="BW4" s="996"/>
      <c r="BX4" s="996"/>
      <c r="BY4" s="996"/>
      <c r="BZ4" s="996"/>
      <c r="CA4" s="996"/>
      <c r="CB4" s="996"/>
      <c r="CC4" s="997"/>
      <c r="CD4" s="995" t="str">
        <f>CONCATENATE($N$7," ",$A$3)</f>
        <v>December 2025</v>
      </c>
      <c r="CE4" s="996"/>
      <c r="CF4" s="996"/>
      <c r="CG4" s="996"/>
      <c r="CH4" s="996"/>
      <c r="CI4" s="996"/>
      <c r="CJ4" s="996"/>
      <c r="CK4" s="996"/>
      <c r="CL4" s="996"/>
      <c r="CM4" s="997"/>
      <c r="CN4" s="995" t="str">
        <f>CONCATENATE($O$7," ",$A$3+1)</f>
        <v>January 2026</v>
      </c>
      <c r="CO4" s="996"/>
      <c r="CP4" s="996"/>
      <c r="CQ4" s="996"/>
      <c r="CR4" s="996"/>
      <c r="CS4" s="996"/>
      <c r="CT4" s="996"/>
      <c r="CU4" s="996"/>
      <c r="CV4" s="996"/>
      <c r="CW4" s="997"/>
      <c r="CX4" s="995" t="str">
        <f>CONCATENATE($P$7," ",$A$3+1)</f>
        <v>February 2026</v>
      </c>
      <c r="CY4" s="996"/>
      <c r="CZ4" s="996"/>
      <c r="DA4" s="996"/>
      <c r="DB4" s="996"/>
      <c r="DC4" s="996"/>
      <c r="DD4" s="996"/>
      <c r="DE4" s="996"/>
      <c r="DF4" s="996"/>
      <c r="DG4" s="997"/>
      <c r="DH4" s="995" t="str">
        <f>CONCATENATE($Q$7," ",$A$3+1)</f>
        <v>March 2026</v>
      </c>
      <c r="DI4" s="996"/>
      <c r="DJ4" s="996"/>
      <c r="DK4" s="996"/>
      <c r="DL4" s="996"/>
      <c r="DM4" s="996"/>
      <c r="DN4" s="996"/>
      <c r="DO4" s="996"/>
      <c r="DP4" s="996"/>
      <c r="DQ4" s="997"/>
      <c r="DR4" s="995" t="str">
        <f>CONCATENATE($R$7," ",$A$3+1)</f>
        <v>April 2026</v>
      </c>
      <c r="DS4" s="996"/>
      <c r="DT4" s="996"/>
      <c r="DU4" s="996"/>
      <c r="DV4" s="996"/>
      <c r="DW4" s="996"/>
      <c r="DX4" s="996"/>
      <c r="DY4" s="996"/>
      <c r="DZ4" s="996"/>
      <c r="EA4" s="997"/>
      <c r="EB4" s="995" t="str">
        <f>CONCATENATE($S$7," ",$A$3+1)</f>
        <v>May 2026</v>
      </c>
      <c r="EC4" s="996"/>
      <c r="ED4" s="996"/>
      <c r="EE4" s="996"/>
      <c r="EF4" s="996"/>
      <c r="EG4" s="996"/>
      <c r="EH4" s="996"/>
      <c r="EI4" s="996"/>
      <c r="EJ4" s="996"/>
      <c r="EK4" s="997"/>
    </row>
    <row r="5" spans="1:146" ht="22.7" customHeight="1" thickBot="1">
      <c r="A5" s="1009"/>
      <c r="B5" s="1001"/>
      <c r="C5" s="1001"/>
      <c r="D5" s="1003"/>
      <c r="E5" s="1003"/>
      <c r="F5" s="1003"/>
      <c r="G5" s="1005"/>
      <c r="H5" s="1017"/>
      <c r="I5" s="1018"/>
      <c r="J5" s="1018"/>
      <c r="K5" s="1018"/>
      <c r="L5" s="1018"/>
      <c r="M5" s="1018"/>
      <c r="N5" s="1018"/>
      <c r="O5" s="1018"/>
      <c r="P5" s="1018"/>
      <c r="Q5" s="1018"/>
      <c r="R5" s="1018"/>
      <c r="S5" s="1018"/>
      <c r="T5" s="1019"/>
      <c r="V5" s="998"/>
      <c r="W5" s="999"/>
      <c r="X5" s="999"/>
      <c r="Y5" s="999"/>
      <c r="Z5" s="999"/>
      <c r="AA5" s="999"/>
      <c r="AB5" s="999"/>
      <c r="AC5" s="999"/>
      <c r="AD5" s="999"/>
      <c r="AE5" s="1000"/>
      <c r="AF5" s="998"/>
      <c r="AG5" s="999"/>
      <c r="AH5" s="999"/>
      <c r="AI5" s="999"/>
      <c r="AJ5" s="999"/>
      <c r="AK5" s="999"/>
      <c r="AL5" s="999"/>
      <c r="AM5" s="999"/>
      <c r="AN5" s="999"/>
      <c r="AO5" s="1000"/>
      <c r="AP5" s="998"/>
      <c r="AQ5" s="999"/>
      <c r="AR5" s="999"/>
      <c r="AS5" s="999"/>
      <c r="AT5" s="999"/>
      <c r="AU5" s="999"/>
      <c r="AV5" s="999"/>
      <c r="AW5" s="999"/>
      <c r="AX5" s="999"/>
      <c r="AY5" s="1000"/>
      <c r="AZ5" s="998"/>
      <c r="BA5" s="999"/>
      <c r="BB5" s="999"/>
      <c r="BC5" s="999"/>
      <c r="BD5" s="999"/>
      <c r="BE5" s="999"/>
      <c r="BF5" s="999"/>
      <c r="BG5" s="999"/>
      <c r="BH5" s="999"/>
      <c r="BI5" s="1000"/>
      <c r="BJ5" s="998"/>
      <c r="BK5" s="999"/>
      <c r="BL5" s="999"/>
      <c r="BM5" s="999"/>
      <c r="BN5" s="999"/>
      <c r="BO5" s="999"/>
      <c r="BP5" s="999"/>
      <c r="BQ5" s="999"/>
      <c r="BR5" s="999"/>
      <c r="BS5" s="1000"/>
      <c r="BT5" s="998"/>
      <c r="BU5" s="999"/>
      <c r="BV5" s="999"/>
      <c r="BW5" s="999"/>
      <c r="BX5" s="999"/>
      <c r="BY5" s="999"/>
      <c r="BZ5" s="999"/>
      <c r="CA5" s="999"/>
      <c r="CB5" s="999"/>
      <c r="CC5" s="1000"/>
      <c r="CD5" s="998"/>
      <c r="CE5" s="999"/>
      <c r="CF5" s="999"/>
      <c r="CG5" s="999"/>
      <c r="CH5" s="999"/>
      <c r="CI5" s="999"/>
      <c r="CJ5" s="999"/>
      <c r="CK5" s="999"/>
      <c r="CL5" s="999"/>
      <c r="CM5" s="1000"/>
      <c r="CN5" s="998"/>
      <c r="CO5" s="999"/>
      <c r="CP5" s="999"/>
      <c r="CQ5" s="999"/>
      <c r="CR5" s="999"/>
      <c r="CS5" s="999"/>
      <c r="CT5" s="999"/>
      <c r="CU5" s="999"/>
      <c r="CV5" s="999"/>
      <c r="CW5" s="1000"/>
      <c r="CX5" s="998"/>
      <c r="CY5" s="999"/>
      <c r="CZ5" s="999"/>
      <c r="DA5" s="999"/>
      <c r="DB5" s="999"/>
      <c r="DC5" s="999"/>
      <c r="DD5" s="999"/>
      <c r="DE5" s="999"/>
      <c r="DF5" s="999"/>
      <c r="DG5" s="1000"/>
      <c r="DH5" s="998"/>
      <c r="DI5" s="999"/>
      <c r="DJ5" s="999"/>
      <c r="DK5" s="999"/>
      <c r="DL5" s="999"/>
      <c r="DM5" s="999"/>
      <c r="DN5" s="999"/>
      <c r="DO5" s="999"/>
      <c r="DP5" s="999"/>
      <c r="DQ5" s="1000"/>
      <c r="DR5" s="998"/>
      <c r="DS5" s="999"/>
      <c r="DT5" s="999"/>
      <c r="DU5" s="999"/>
      <c r="DV5" s="999"/>
      <c r="DW5" s="999"/>
      <c r="DX5" s="999"/>
      <c r="DY5" s="999"/>
      <c r="DZ5" s="999"/>
      <c r="EA5" s="1000"/>
      <c r="EB5" s="998"/>
      <c r="EC5" s="999"/>
      <c r="ED5" s="999"/>
      <c r="EE5" s="999"/>
      <c r="EF5" s="999"/>
      <c r="EG5" s="999"/>
      <c r="EH5" s="999"/>
      <c r="EI5" s="999"/>
      <c r="EJ5" s="999"/>
      <c r="EK5" s="1000"/>
    </row>
    <row r="6" spans="1:146" ht="46.5" customHeight="1">
      <c r="A6" s="1009"/>
      <c r="B6" s="1001"/>
      <c r="C6" s="1001"/>
      <c r="D6" s="1001" t="s">
        <v>278</v>
      </c>
      <c r="E6" s="1003" t="s">
        <v>227</v>
      </c>
      <c r="F6" s="1003" t="s">
        <v>279</v>
      </c>
      <c r="G6" s="1005" t="str">
        <f>Summary!G6</f>
        <v>Schedule Reference
(Refer to Cost Reimbursable Table in the Price List)</v>
      </c>
      <c r="H6" s="841">
        <f>$A$3</f>
        <v>2025</v>
      </c>
      <c r="I6" s="842">
        <f t="shared" ref="I6" si="0">$A$3</f>
        <v>2025</v>
      </c>
      <c r="J6" s="842">
        <f>$A$3</f>
        <v>2025</v>
      </c>
      <c r="K6" s="842">
        <f>$A$3</f>
        <v>2025</v>
      </c>
      <c r="L6" s="842">
        <f>$A$3</f>
        <v>2025</v>
      </c>
      <c r="M6" s="842">
        <f>$A$3</f>
        <v>2025</v>
      </c>
      <c r="N6" s="842">
        <f>$A$3</f>
        <v>2025</v>
      </c>
      <c r="O6" s="842">
        <f t="shared" ref="O6:S6" si="1">$A$3+1</f>
        <v>2026</v>
      </c>
      <c r="P6" s="842">
        <f t="shared" si="1"/>
        <v>2026</v>
      </c>
      <c r="Q6" s="842">
        <f t="shared" si="1"/>
        <v>2026</v>
      </c>
      <c r="R6" s="842">
        <f t="shared" si="1"/>
        <v>2026</v>
      </c>
      <c r="S6" s="842">
        <f t="shared" si="1"/>
        <v>2026</v>
      </c>
      <c r="T6" s="186"/>
      <c r="V6" s="269" t="s">
        <v>435</v>
      </c>
      <c r="W6" s="270" t="s">
        <v>435</v>
      </c>
      <c r="X6" s="270" t="s">
        <v>435</v>
      </c>
      <c r="Y6" s="270" t="s">
        <v>436</v>
      </c>
      <c r="Z6" s="270" t="s">
        <v>437</v>
      </c>
      <c r="AA6" s="270" t="s">
        <v>437</v>
      </c>
      <c r="AB6" s="270" t="s">
        <v>438</v>
      </c>
      <c r="AC6" s="270" t="s">
        <v>439</v>
      </c>
      <c r="AD6" s="670" t="s">
        <v>420</v>
      </c>
      <c r="AE6" s="271" t="s">
        <v>427</v>
      </c>
      <c r="AF6" s="269" t="s">
        <v>435</v>
      </c>
      <c r="AG6" s="270" t="s">
        <v>435</v>
      </c>
      <c r="AH6" s="270" t="s">
        <v>435</v>
      </c>
      <c r="AI6" s="270" t="s">
        <v>436</v>
      </c>
      <c r="AJ6" s="270" t="s">
        <v>437</v>
      </c>
      <c r="AK6" s="270" t="s">
        <v>437</v>
      </c>
      <c r="AL6" s="270" t="s">
        <v>438</v>
      </c>
      <c r="AM6" s="270" t="s">
        <v>439</v>
      </c>
      <c r="AN6" s="670" t="s">
        <v>420</v>
      </c>
      <c r="AO6" s="271" t="s">
        <v>427</v>
      </c>
      <c r="AP6" s="269" t="s">
        <v>435</v>
      </c>
      <c r="AQ6" s="270" t="s">
        <v>435</v>
      </c>
      <c r="AR6" s="270" t="s">
        <v>435</v>
      </c>
      <c r="AS6" s="270" t="s">
        <v>436</v>
      </c>
      <c r="AT6" s="270" t="s">
        <v>437</v>
      </c>
      <c r="AU6" s="270" t="s">
        <v>437</v>
      </c>
      <c r="AV6" s="270" t="s">
        <v>438</v>
      </c>
      <c r="AW6" s="270" t="s">
        <v>439</v>
      </c>
      <c r="AX6" s="670" t="s">
        <v>420</v>
      </c>
      <c r="AY6" s="271" t="s">
        <v>427</v>
      </c>
      <c r="AZ6" s="269" t="s">
        <v>435</v>
      </c>
      <c r="BA6" s="270" t="s">
        <v>435</v>
      </c>
      <c r="BB6" s="270" t="s">
        <v>435</v>
      </c>
      <c r="BC6" s="270" t="s">
        <v>436</v>
      </c>
      <c r="BD6" s="270" t="s">
        <v>437</v>
      </c>
      <c r="BE6" s="270" t="s">
        <v>437</v>
      </c>
      <c r="BF6" s="270" t="s">
        <v>438</v>
      </c>
      <c r="BG6" s="270" t="s">
        <v>439</v>
      </c>
      <c r="BH6" s="670" t="s">
        <v>420</v>
      </c>
      <c r="BI6" s="271" t="s">
        <v>427</v>
      </c>
      <c r="BJ6" s="269" t="s">
        <v>435</v>
      </c>
      <c r="BK6" s="270" t="s">
        <v>435</v>
      </c>
      <c r="BL6" s="270" t="s">
        <v>435</v>
      </c>
      <c r="BM6" s="270" t="s">
        <v>436</v>
      </c>
      <c r="BN6" s="270" t="s">
        <v>437</v>
      </c>
      <c r="BO6" s="270" t="s">
        <v>437</v>
      </c>
      <c r="BP6" s="270" t="s">
        <v>438</v>
      </c>
      <c r="BQ6" s="270" t="s">
        <v>439</v>
      </c>
      <c r="BR6" s="670" t="s">
        <v>420</v>
      </c>
      <c r="BS6" s="271" t="s">
        <v>427</v>
      </c>
      <c r="BT6" s="269" t="s">
        <v>435</v>
      </c>
      <c r="BU6" s="270" t="s">
        <v>435</v>
      </c>
      <c r="BV6" s="270" t="s">
        <v>435</v>
      </c>
      <c r="BW6" s="270" t="s">
        <v>436</v>
      </c>
      <c r="BX6" s="270" t="s">
        <v>437</v>
      </c>
      <c r="BY6" s="270" t="s">
        <v>437</v>
      </c>
      <c r="BZ6" s="270" t="s">
        <v>438</v>
      </c>
      <c r="CA6" s="270" t="s">
        <v>439</v>
      </c>
      <c r="CB6" s="670" t="s">
        <v>420</v>
      </c>
      <c r="CC6" s="271" t="s">
        <v>427</v>
      </c>
      <c r="CD6" s="269" t="s">
        <v>435</v>
      </c>
      <c r="CE6" s="270" t="s">
        <v>435</v>
      </c>
      <c r="CF6" s="270" t="s">
        <v>435</v>
      </c>
      <c r="CG6" s="270" t="s">
        <v>436</v>
      </c>
      <c r="CH6" s="270" t="s">
        <v>437</v>
      </c>
      <c r="CI6" s="270" t="s">
        <v>437</v>
      </c>
      <c r="CJ6" s="270" t="s">
        <v>438</v>
      </c>
      <c r="CK6" s="270" t="s">
        <v>439</v>
      </c>
      <c r="CL6" s="670" t="s">
        <v>420</v>
      </c>
      <c r="CM6" s="271" t="s">
        <v>427</v>
      </c>
      <c r="CN6" s="269" t="s">
        <v>435</v>
      </c>
      <c r="CO6" s="270" t="s">
        <v>435</v>
      </c>
      <c r="CP6" s="270" t="s">
        <v>435</v>
      </c>
      <c r="CQ6" s="270" t="s">
        <v>436</v>
      </c>
      <c r="CR6" s="270" t="s">
        <v>437</v>
      </c>
      <c r="CS6" s="270" t="s">
        <v>437</v>
      </c>
      <c r="CT6" s="270" t="s">
        <v>438</v>
      </c>
      <c r="CU6" s="270" t="s">
        <v>439</v>
      </c>
      <c r="CV6" s="670" t="s">
        <v>420</v>
      </c>
      <c r="CW6" s="271" t="s">
        <v>427</v>
      </c>
      <c r="CX6" s="269" t="s">
        <v>435</v>
      </c>
      <c r="CY6" s="270" t="s">
        <v>435</v>
      </c>
      <c r="CZ6" s="270" t="s">
        <v>435</v>
      </c>
      <c r="DA6" s="270" t="s">
        <v>436</v>
      </c>
      <c r="DB6" s="270" t="s">
        <v>437</v>
      </c>
      <c r="DC6" s="270" t="s">
        <v>437</v>
      </c>
      <c r="DD6" s="270" t="s">
        <v>438</v>
      </c>
      <c r="DE6" s="270" t="s">
        <v>439</v>
      </c>
      <c r="DF6" s="670" t="s">
        <v>420</v>
      </c>
      <c r="DG6" s="271" t="s">
        <v>427</v>
      </c>
      <c r="DH6" s="269" t="s">
        <v>435</v>
      </c>
      <c r="DI6" s="270" t="s">
        <v>435</v>
      </c>
      <c r="DJ6" s="270" t="s">
        <v>435</v>
      </c>
      <c r="DK6" s="270" t="s">
        <v>436</v>
      </c>
      <c r="DL6" s="270" t="s">
        <v>437</v>
      </c>
      <c r="DM6" s="270" t="s">
        <v>437</v>
      </c>
      <c r="DN6" s="270" t="s">
        <v>438</v>
      </c>
      <c r="DO6" s="270" t="s">
        <v>439</v>
      </c>
      <c r="DP6" s="670" t="s">
        <v>420</v>
      </c>
      <c r="DQ6" s="271" t="s">
        <v>427</v>
      </c>
      <c r="DR6" s="269" t="s">
        <v>435</v>
      </c>
      <c r="DS6" s="270" t="s">
        <v>435</v>
      </c>
      <c r="DT6" s="270" t="s">
        <v>435</v>
      </c>
      <c r="DU6" s="270" t="s">
        <v>436</v>
      </c>
      <c r="DV6" s="270" t="s">
        <v>437</v>
      </c>
      <c r="DW6" s="270" t="s">
        <v>437</v>
      </c>
      <c r="DX6" s="270" t="s">
        <v>438</v>
      </c>
      <c r="DY6" s="270" t="s">
        <v>439</v>
      </c>
      <c r="DZ6" s="670" t="s">
        <v>420</v>
      </c>
      <c r="EA6" s="271" t="s">
        <v>427</v>
      </c>
      <c r="EB6" s="269" t="s">
        <v>435</v>
      </c>
      <c r="EC6" s="270" t="s">
        <v>435</v>
      </c>
      <c r="ED6" s="270" t="s">
        <v>435</v>
      </c>
      <c r="EE6" s="270" t="s">
        <v>436</v>
      </c>
      <c r="EF6" s="270" t="s">
        <v>437</v>
      </c>
      <c r="EG6" s="270" t="s">
        <v>437</v>
      </c>
      <c r="EH6" s="270" t="s">
        <v>438</v>
      </c>
      <c r="EI6" s="270" t="s">
        <v>439</v>
      </c>
      <c r="EJ6" s="670" t="s">
        <v>420</v>
      </c>
      <c r="EK6" s="271" t="s">
        <v>427</v>
      </c>
    </row>
    <row r="7" spans="1:146" ht="53.45" customHeight="1" thickBot="1">
      <c r="A7" s="1010"/>
      <c r="B7" s="1002"/>
      <c r="C7" s="1002"/>
      <c r="D7" s="1002"/>
      <c r="E7" s="1004"/>
      <c r="F7" s="1004"/>
      <c r="G7" s="1006"/>
      <c r="H7" s="856" t="s">
        <v>772</v>
      </c>
      <c r="I7" s="855" t="s">
        <v>773</v>
      </c>
      <c r="J7" s="855" t="s">
        <v>774</v>
      </c>
      <c r="K7" s="855" t="s">
        <v>775</v>
      </c>
      <c r="L7" s="855" t="s">
        <v>776</v>
      </c>
      <c r="M7" s="855" t="s">
        <v>777</v>
      </c>
      <c r="N7" s="855" t="s">
        <v>769</v>
      </c>
      <c r="O7" s="855" t="s">
        <v>770</v>
      </c>
      <c r="P7" s="855" t="s">
        <v>771</v>
      </c>
      <c r="Q7" s="855" t="s">
        <v>273</v>
      </c>
      <c r="R7" s="855" t="s">
        <v>277</v>
      </c>
      <c r="S7" s="855" t="s">
        <v>272</v>
      </c>
      <c r="T7" s="268" t="s">
        <v>29</v>
      </c>
      <c r="V7" s="272" t="s">
        <v>430</v>
      </c>
      <c r="W7" s="267" t="s">
        <v>431</v>
      </c>
      <c r="X7" s="267" t="s">
        <v>293</v>
      </c>
      <c r="Y7" s="267"/>
      <c r="Z7" s="267" t="s">
        <v>295</v>
      </c>
      <c r="AA7" s="267" t="s">
        <v>296</v>
      </c>
      <c r="AB7" s="267"/>
      <c r="AC7" s="267"/>
      <c r="AD7" s="267"/>
      <c r="AE7" s="273"/>
      <c r="AF7" s="344" t="str">
        <f>V7</f>
        <v>Staff (Office)</v>
      </c>
      <c r="AG7" s="345" t="str">
        <f>W7</f>
        <v>Staff(Site)</v>
      </c>
      <c r="AH7" s="345" t="str">
        <f>X7</f>
        <v>Labour</v>
      </c>
      <c r="AI7" s="274"/>
      <c r="AJ7" s="274" t="str">
        <f>Z7</f>
        <v>Plant</v>
      </c>
      <c r="AK7" s="274" t="str">
        <f>AA7</f>
        <v>Material</v>
      </c>
      <c r="AL7" s="274"/>
      <c r="AM7" s="274"/>
      <c r="AN7" s="274"/>
      <c r="AO7" s="273"/>
      <c r="AP7" s="344" t="str">
        <f>V7</f>
        <v>Staff (Office)</v>
      </c>
      <c r="AQ7" s="345" t="str">
        <f>W7</f>
        <v>Staff(Site)</v>
      </c>
      <c r="AR7" s="345" t="str">
        <f>X7</f>
        <v>Labour</v>
      </c>
      <c r="AS7" s="274"/>
      <c r="AT7" s="274" t="str">
        <f>AJ7</f>
        <v>Plant</v>
      </c>
      <c r="AU7" s="274" t="str">
        <f>AK7</f>
        <v>Material</v>
      </c>
      <c r="AV7" s="274"/>
      <c r="AW7" s="274"/>
      <c r="AX7" s="274"/>
      <c r="AY7" s="273"/>
      <c r="AZ7" s="344" t="str">
        <f>AF7</f>
        <v>Staff (Office)</v>
      </c>
      <c r="BA7" s="345" t="str">
        <f>AG7</f>
        <v>Staff(Site)</v>
      </c>
      <c r="BB7" s="345" t="str">
        <f>AH7</f>
        <v>Labour</v>
      </c>
      <c r="BC7" s="274"/>
      <c r="BD7" s="274" t="str">
        <f>AT7</f>
        <v>Plant</v>
      </c>
      <c r="BE7" s="274" t="str">
        <f>AU7</f>
        <v>Material</v>
      </c>
      <c r="BF7" s="274"/>
      <c r="BG7" s="274"/>
      <c r="BH7" s="274"/>
      <c r="BI7" s="273"/>
      <c r="BJ7" s="344" t="str">
        <f>AP7</f>
        <v>Staff (Office)</v>
      </c>
      <c r="BK7" s="345" t="str">
        <f>AQ7</f>
        <v>Staff(Site)</v>
      </c>
      <c r="BL7" s="345" t="str">
        <f>AR7</f>
        <v>Labour</v>
      </c>
      <c r="BM7" s="274"/>
      <c r="BN7" s="274" t="str">
        <f>BD7</f>
        <v>Plant</v>
      </c>
      <c r="BO7" s="274" t="str">
        <f>BE7</f>
        <v>Material</v>
      </c>
      <c r="BP7" s="274"/>
      <c r="BQ7" s="274"/>
      <c r="BR7" s="274"/>
      <c r="BS7" s="273"/>
      <c r="BT7" s="344" t="str">
        <f>AZ7</f>
        <v>Staff (Office)</v>
      </c>
      <c r="BU7" s="345" t="str">
        <f>BA7</f>
        <v>Staff(Site)</v>
      </c>
      <c r="BV7" s="345" t="str">
        <f>BB7</f>
        <v>Labour</v>
      </c>
      <c r="BW7" s="274"/>
      <c r="BX7" s="274" t="str">
        <f>BN7</f>
        <v>Plant</v>
      </c>
      <c r="BY7" s="274" t="str">
        <f>BO7</f>
        <v>Material</v>
      </c>
      <c r="BZ7" s="274"/>
      <c r="CA7" s="274"/>
      <c r="CB7" s="274"/>
      <c r="CC7" s="273"/>
      <c r="CD7" s="344" t="str">
        <f>BJ7</f>
        <v>Staff (Office)</v>
      </c>
      <c r="CE7" s="345" t="str">
        <f>BK7</f>
        <v>Staff(Site)</v>
      </c>
      <c r="CF7" s="345" t="str">
        <f>BL7</f>
        <v>Labour</v>
      </c>
      <c r="CG7" s="274"/>
      <c r="CH7" s="274" t="str">
        <f>BX7</f>
        <v>Plant</v>
      </c>
      <c r="CI7" s="274" t="str">
        <f>BY7</f>
        <v>Material</v>
      </c>
      <c r="CJ7" s="274"/>
      <c r="CK7" s="274"/>
      <c r="CL7" s="274"/>
      <c r="CM7" s="273"/>
      <c r="CN7" s="344" t="str">
        <f>BT7</f>
        <v>Staff (Office)</v>
      </c>
      <c r="CO7" s="345" t="str">
        <f>BU7</f>
        <v>Staff(Site)</v>
      </c>
      <c r="CP7" s="345" t="str">
        <f>BV7</f>
        <v>Labour</v>
      </c>
      <c r="CQ7" s="274"/>
      <c r="CR7" s="274" t="str">
        <f>CH7</f>
        <v>Plant</v>
      </c>
      <c r="CS7" s="274" t="str">
        <f>CI7</f>
        <v>Material</v>
      </c>
      <c r="CT7" s="274"/>
      <c r="CU7" s="274"/>
      <c r="CV7" s="274"/>
      <c r="CW7" s="273"/>
      <c r="CX7" s="344" t="str">
        <f>CD7</f>
        <v>Staff (Office)</v>
      </c>
      <c r="CY7" s="345" t="str">
        <f>CE7</f>
        <v>Staff(Site)</v>
      </c>
      <c r="CZ7" s="345" t="str">
        <f>CF7</f>
        <v>Labour</v>
      </c>
      <c r="DA7" s="274"/>
      <c r="DB7" s="274" t="str">
        <f>CR7</f>
        <v>Plant</v>
      </c>
      <c r="DC7" s="274" t="str">
        <f>CS7</f>
        <v>Material</v>
      </c>
      <c r="DD7" s="274"/>
      <c r="DE7" s="274"/>
      <c r="DF7" s="274"/>
      <c r="DG7" s="273"/>
      <c r="DH7" s="344" t="str">
        <f>CN7</f>
        <v>Staff (Office)</v>
      </c>
      <c r="DI7" s="345" t="str">
        <f>CO7</f>
        <v>Staff(Site)</v>
      </c>
      <c r="DJ7" s="345" t="str">
        <f>CP7</f>
        <v>Labour</v>
      </c>
      <c r="DK7" s="274"/>
      <c r="DL7" s="274" t="str">
        <f>DB7</f>
        <v>Plant</v>
      </c>
      <c r="DM7" s="274" t="str">
        <f>DC7</f>
        <v>Material</v>
      </c>
      <c r="DN7" s="274"/>
      <c r="DO7" s="274"/>
      <c r="DP7" s="274"/>
      <c r="DQ7" s="273"/>
      <c r="DR7" s="344" t="str">
        <f>CX7</f>
        <v>Staff (Office)</v>
      </c>
      <c r="DS7" s="345" t="str">
        <f>CY7</f>
        <v>Staff(Site)</v>
      </c>
      <c r="DT7" s="345" t="str">
        <f>CZ7</f>
        <v>Labour</v>
      </c>
      <c r="DU7" s="274"/>
      <c r="DV7" s="274" t="str">
        <f>DL7</f>
        <v>Plant</v>
      </c>
      <c r="DW7" s="274" t="str">
        <f>DM7</f>
        <v>Material</v>
      </c>
      <c r="DX7" s="274"/>
      <c r="DY7" s="274"/>
      <c r="DZ7" s="274"/>
      <c r="EA7" s="273"/>
      <c r="EB7" s="344" t="str">
        <f>DH7</f>
        <v>Staff (Office)</v>
      </c>
      <c r="EC7" s="345" t="str">
        <f>DI7</f>
        <v>Staff(Site)</v>
      </c>
      <c r="ED7" s="345" t="str">
        <f>DJ7</f>
        <v>Labour</v>
      </c>
      <c r="EE7" s="274"/>
      <c r="EF7" s="274" t="str">
        <f>DV7</f>
        <v>Plant</v>
      </c>
      <c r="EG7" s="274" t="str">
        <f>DW7</f>
        <v>Material</v>
      </c>
      <c r="EH7" s="274"/>
      <c r="EI7" s="274"/>
      <c r="EJ7" s="274"/>
      <c r="EK7" s="273"/>
    </row>
    <row r="8" spans="1:146">
      <c r="A8" s="356">
        <f>Summary!A8</f>
        <v>0</v>
      </c>
      <c r="B8" s="346">
        <f>Summary!B8</f>
        <v>0</v>
      </c>
      <c r="C8" s="346">
        <f>Summary!C8</f>
        <v>0</v>
      </c>
      <c r="D8" s="346">
        <f>Summary!D8</f>
        <v>0</v>
      </c>
      <c r="E8" s="347">
        <f>Summary!E8</f>
        <v>0</v>
      </c>
      <c r="F8" s="347">
        <f>Summary!F8</f>
        <v>0</v>
      </c>
      <c r="G8" s="490">
        <f>Summary!G8</f>
        <v>0</v>
      </c>
      <c r="H8" s="152"/>
      <c r="I8" s="153"/>
      <c r="J8" s="153"/>
      <c r="K8" s="153"/>
      <c r="L8" s="153"/>
      <c r="M8" s="153"/>
      <c r="N8" s="153"/>
      <c r="O8" s="153"/>
      <c r="P8" s="153"/>
      <c r="Q8" s="153"/>
      <c r="R8" s="153"/>
      <c r="S8" s="153"/>
      <c r="T8" s="166"/>
      <c r="V8" s="211"/>
      <c r="W8" s="212"/>
      <c r="X8" s="212"/>
      <c r="Y8" s="212"/>
      <c r="Z8" s="212"/>
      <c r="AA8" s="212"/>
      <c r="AB8" s="212"/>
      <c r="AC8" s="212"/>
      <c r="AD8" s="212"/>
      <c r="AE8" s="213"/>
      <c r="AF8" s="211"/>
      <c r="AG8" s="212"/>
      <c r="AH8" s="212"/>
      <c r="AI8" s="212"/>
      <c r="AJ8" s="212"/>
      <c r="AK8" s="212"/>
      <c r="AL8" s="212"/>
      <c r="AM8" s="212"/>
      <c r="AN8" s="212"/>
      <c r="AO8" s="213"/>
      <c r="AP8" s="211"/>
      <c r="AQ8" s="212"/>
      <c r="AR8" s="212"/>
      <c r="AS8" s="212"/>
      <c r="AT8" s="212"/>
      <c r="AU8" s="212"/>
      <c r="AV8" s="212"/>
      <c r="AW8" s="212"/>
      <c r="AX8" s="212"/>
      <c r="AY8" s="213"/>
      <c r="AZ8" s="211"/>
      <c r="BA8" s="212"/>
      <c r="BB8" s="212"/>
      <c r="BC8" s="212"/>
      <c r="BD8" s="212"/>
      <c r="BE8" s="212"/>
      <c r="BF8" s="212"/>
      <c r="BG8" s="212"/>
      <c r="BH8" s="212"/>
      <c r="BI8" s="213"/>
      <c r="BJ8" s="211"/>
      <c r="BK8" s="212"/>
      <c r="BL8" s="212"/>
      <c r="BM8" s="212"/>
      <c r="BN8" s="212"/>
      <c r="BO8" s="212"/>
      <c r="BP8" s="212"/>
      <c r="BQ8" s="212"/>
      <c r="BR8" s="212"/>
      <c r="BS8" s="213"/>
      <c r="BT8" s="211"/>
      <c r="BU8" s="212"/>
      <c r="BV8" s="212"/>
      <c r="BW8" s="212"/>
      <c r="BX8" s="212"/>
      <c r="BY8" s="212"/>
      <c r="BZ8" s="212"/>
      <c r="CA8" s="212"/>
      <c r="CB8" s="212"/>
      <c r="CC8" s="213"/>
      <c r="CD8" s="211"/>
      <c r="CE8" s="212"/>
      <c r="CF8" s="212"/>
      <c r="CG8" s="212"/>
      <c r="CH8" s="212"/>
      <c r="CI8" s="212"/>
      <c r="CJ8" s="212"/>
      <c r="CK8" s="212"/>
      <c r="CL8" s="212"/>
      <c r="CM8" s="213"/>
      <c r="CN8" s="211"/>
      <c r="CO8" s="212"/>
      <c r="CP8" s="212"/>
      <c r="CQ8" s="212"/>
      <c r="CR8" s="212"/>
      <c r="CS8" s="212"/>
      <c r="CT8" s="212"/>
      <c r="CU8" s="212"/>
      <c r="CV8" s="212"/>
      <c r="CW8" s="213"/>
      <c r="CX8" s="211"/>
      <c r="CY8" s="212"/>
      <c r="CZ8" s="212"/>
      <c r="DA8" s="212"/>
      <c r="DB8" s="212"/>
      <c r="DC8" s="212"/>
      <c r="DD8" s="212"/>
      <c r="DE8" s="212"/>
      <c r="DF8" s="212"/>
      <c r="DG8" s="213"/>
      <c r="DH8" s="211"/>
      <c r="DI8" s="212"/>
      <c r="DJ8" s="212"/>
      <c r="DK8" s="212"/>
      <c r="DL8" s="212"/>
      <c r="DM8" s="212"/>
      <c r="DN8" s="212"/>
      <c r="DO8" s="212"/>
      <c r="DP8" s="212"/>
      <c r="DQ8" s="213"/>
      <c r="DR8" s="211"/>
      <c r="DS8" s="212"/>
      <c r="DT8" s="212"/>
      <c r="DU8" s="212"/>
      <c r="DV8" s="212"/>
      <c r="DW8" s="212"/>
      <c r="DX8" s="212"/>
      <c r="DY8" s="212"/>
      <c r="DZ8" s="212"/>
      <c r="EA8" s="213"/>
      <c r="EB8" s="211"/>
      <c r="EC8" s="212"/>
      <c r="ED8" s="212"/>
      <c r="EE8" s="212"/>
      <c r="EF8" s="212"/>
      <c r="EG8" s="212"/>
      <c r="EH8" s="212"/>
      <c r="EI8" s="212"/>
      <c r="EJ8" s="212"/>
      <c r="EK8" s="213"/>
    </row>
    <row r="9" spans="1:146" s="209" customFormat="1">
      <c r="A9" s="357" t="str">
        <f>Summary!A9</f>
        <v xml:space="preserve">  NON OPERATIONAL ITEMS</v>
      </c>
      <c r="B9" s="207">
        <f>Summary!B9</f>
        <v>0</v>
      </c>
      <c r="C9" s="207">
        <f>Summary!C9</f>
        <v>0</v>
      </c>
      <c r="D9" s="207">
        <f>Summary!D9</f>
        <v>0</v>
      </c>
      <c r="E9" s="348">
        <f>Summary!E9</f>
        <v>0</v>
      </c>
      <c r="F9" s="777">
        <f>Summary!F9</f>
        <v>0</v>
      </c>
      <c r="G9" s="371">
        <f>Summary!G9</f>
        <v>0</v>
      </c>
      <c r="H9" s="154"/>
      <c r="I9" s="155"/>
      <c r="J9" s="155"/>
      <c r="K9" s="155"/>
      <c r="L9" s="155"/>
      <c r="M9" s="155"/>
      <c r="N9" s="155"/>
      <c r="O9" s="155"/>
      <c r="P9" s="155"/>
      <c r="Q9" s="155"/>
      <c r="R9" s="155"/>
      <c r="S9" s="155"/>
      <c r="T9" s="167"/>
      <c r="U9" s="175"/>
      <c r="V9" s="154"/>
      <c r="W9" s="155"/>
      <c r="X9" s="155"/>
      <c r="Y9" s="155"/>
      <c r="Z9" s="155"/>
      <c r="AA9" s="155"/>
      <c r="AB9" s="155"/>
      <c r="AC9" s="155"/>
      <c r="AD9" s="155"/>
      <c r="AE9" s="167"/>
      <c r="AF9" s="154"/>
      <c r="AG9" s="155"/>
      <c r="AH9" s="155"/>
      <c r="AI9" s="155"/>
      <c r="AJ9" s="155"/>
      <c r="AK9" s="155"/>
      <c r="AL9" s="155"/>
      <c r="AM9" s="155"/>
      <c r="AN9" s="155"/>
      <c r="AO9" s="167"/>
      <c r="AP9" s="154"/>
      <c r="AQ9" s="155"/>
      <c r="AR9" s="155"/>
      <c r="AS9" s="155"/>
      <c r="AT9" s="155"/>
      <c r="AU9" s="155"/>
      <c r="AV9" s="155"/>
      <c r="AW9" s="155"/>
      <c r="AX9" s="155"/>
      <c r="AY9" s="167"/>
      <c r="AZ9" s="154"/>
      <c r="BA9" s="155"/>
      <c r="BB9" s="155"/>
      <c r="BC9" s="155"/>
      <c r="BD9" s="155"/>
      <c r="BE9" s="155"/>
      <c r="BF9" s="155"/>
      <c r="BG9" s="155"/>
      <c r="BH9" s="155"/>
      <c r="BI9" s="167"/>
      <c r="BJ9" s="154"/>
      <c r="BK9" s="155"/>
      <c r="BL9" s="155"/>
      <c r="BM9" s="155"/>
      <c r="BN9" s="155"/>
      <c r="BO9" s="155"/>
      <c r="BP9" s="155"/>
      <c r="BQ9" s="155"/>
      <c r="BR9" s="155"/>
      <c r="BS9" s="167"/>
      <c r="BT9" s="154"/>
      <c r="BU9" s="155"/>
      <c r="BV9" s="155"/>
      <c r="BW9" s="155"/>
      <c r="BX9" s="155"/>
      <c r="BY9" s="155"/>
      <c r="BZ9" s="155"/>
      <c r="CA9" s="155"/>
      <c r="CB9" s="155"/>
      <c r="CC9" s="167"/>
      <c r="CD9" s="154"/>
      <c r="CE9" s="155"/>
      <c r="CF9" s="155"/>
      <c r="CG9" s="155"/>
      <c r="CH9" s="155"/>
      <c r="CI9" s="155"/>
      <c r="CJ9" s="155"/>
      <c r="CK9" s="155"/>
      <c r="CL9" s="155"/>
      <c r="CM9" s="167"/>
      <c r="CN9" s="154"/>
      <c r="CO9" s="155"/>
      <c r="CP9" s="155"/>
      <c r="CQ9" s="155"/>
      <c r="CR9" s="155"/>
      <c r="CS9" s="155"/>
      <c r="CT9" s="155"/>
      <c r="CU9" s="155"/>
      <c r="CV9" s="155"/>
      <c r="CW9" s="167"/>
      <c r="CX9" s="154"/>
      <c r="CY9" s="155"/>
      <c r="CZ9" s="155"/>
      <c r="DA9" s="155"/>
      <c r="DB9" s="155"/>
      <c r="DC9" s="155"/>
      <c r="DD9" s="155"/>
      <c r="DE9" s="155"/>
      <c r="DF9" s="155"/>
      <c r="DG9" s="167"/>
      <c r="DH9" s="154"/>
      <c r="DI9" s="155"/>
      <c r="DJ9" s="155"/>
      <c r="DK9" s="155"/>
      <c r="DL9" s="155"/>
      <c r="DM9" s="155"/>
      <c r="DN9" s="155"/>
      <c r="DO9" s="155"/>
      <c r="DP9" s="155"/>
      <c r="DQ9" s="167"/>
      <c r="DR9" s="154"/>
      <c r="DS9" s="155"/>
      <c r="DT9" s="155"/>
      <c r="DU9" s="155"/>
      <c r="DV9" s="155"/>
      <c r="DW9" s="155"/>
      <c r="DX9" s="155"/>
      <c r="DY9" s="155"/>
      <c r="DZ9" s="155"/>
      <c r="EA9" s="167"/>
      <c r="EB9" s="154"/>
      <c r="EC9" s="155"/>
      <c r="ED9" s="155"/>
      <c r="EE9" s="155"/>
      <c r="EF9" s="155"/>
      <c r="EG9" s="155"/>
      <c r="EH9" s="155"/>
      <c r="EI9" s="155"/>
      <c r="EJ9" s="155"/>
      <c r="EK9" s="167"/>
    </row>
    <row r="10" spans="1:146" s="209" customFormat="1" ht="18" customHeight="1">
      <c r="A10" s="358">
        <f>Summary!A10</f>
        <v>0</v>
      </c>
      <c r="B10" s="349" t="str">
        <f>Summary!B10</f>
        <v>1.1</v>
      </c>
      <c r="C10" s="349">
        <f>Summary!C10</f>
        <v>0</v>
      </c>
      <c r="D10" s="350" t="str">
        <f>Summary!D10</f>
        <v>Mobilisation and Demobilisation</v>
      </c>
      <c r="E10" s="198">
        <f>Summary!E10</f>
        <v>0</v>
      </c>
      <c r="F10" s="778">
        <f>Summary!F10</f>
        <v>0</v>
      </c>
      <c r="G10" s="372">
        <f>Summary!G10</f>
        <v>0</v>
      </c>
      <c r="H10" s="264"/>
      <c r="I10" s="265"/>
      <c r="J10" s="265"/>
      <c r="K10" s="265"/>
      <c r="L10" s="265"/>
      <c r="M10" s="265"/>
      <c r="N10" s="265"/>
      <c r="O10" s="265"/>
      <c r="P10" s="265"/>
      <c r="Q10" s="265"/>
      <c r="R10" s="265"/>
      <c r="S10" s="265"/>
      <c r="T10" s="266"/>
      <c r="U10" s="531"/>
      <c r="V10" s="293"/>
      <c r="W10" s="294"/>
      <c r="X10" s="294"/>
      <c r="Y10" s="294"/>
      <c r="Z10" s="294"/>
      <c r="AA10" s="294"/>
      <c r="AB10" s="294"/>
      <c r="AC10" s="294"/>
      <c r="AD10" s="294"/>
      <c r="AE10" s="539"/>
      <c r="AF10" s="293"/>
      <c r="AG10" s="294"/>
      <c r="AH10" s="294"/>
      <c r="AI10" s="294"/>
      <c r="AJ10" s="294"/>
      <c r="AK10" s="294"/>
      <c r="AL10" s="294"/>
      <c r="AM10" s="294"/>
      <c r="AN10" s="294"/>
      <c r="AO10" s="660"/>
      <c r="AP10" s="293"/>
      <c r="AQ10" s="294"/>
      <c r="AR10" s="294"/>
      <c r="AS10" s="294"/>
      <c r="AT10" s="294"/>
      <c r="AU10" s="294"/>
      <c r="AV10" s="294"/>
      <c r="AW10" s="294"/>
      <c r="AX10" s="294"/>
      <c r="AY10" s="660"/>
      <c r="AZ10" s="293"/>
      <c r="BA10" s="294"/>
      <c r="BB10" s="294"/>
      <c r="BC10" s="294"/>
      <c r="BD10" s="294"/>
      <c r="BE10" s="294"/>
      <c r="BF10" s="294"/>
      <c r="BG10" s="294"/>
      <c r="BH10" s="294"/>
      <c r="BI10" s="660"/>
      <c r="BJ10" s="293"/>
      <c r="BK10" s="294"/>
      <c r="BL10" s="294"/>
      <c r="BM10" s="294"/>
      <c r="BN10" s="294"/>
      <c r="BO10" s="294"/>
      <c r="BP10" s="294"/>
      <c r="BQ10" s="294"/>
      <c r="BR10" s="294"/>
      <c r="BS10" s="660"/>
      <c r="BT10" s="293"/>
      <c r="BU10" s="294"/>
      <c r="BV10" s="294"/>
      <c r="BW10" s="294"/>
      <c r="BX10" s="294"/>
      <c r="BY10" s="294"/>
      <c r="BZ10" s="294"/>
      <c r="CA10" s="294"/>
      <c r="CB10" s="294"/>
      <c r="CC10" s="660"/>
      <c r="CD10" s="293"/>
      <c r="CE10" s="294"/>
      <c r="CF10" s="294"/>
      <c r="CG10" s="294"/>
      <c r="CH10" s="294"/>
      <c r="CI10" s="294"/>
      <c r="CJ10" s="294"/>
      <c r="CK10" s="294"/>
      <c r="CL10" s="294"/>
      <c r="CM10" s="660"/>
      <c r="CN10" s="293"/>
      <c r="CO10" s="294"/>
      <c r="CP10" s="294"/>
      <c r="CQ10" s="294"/>
      <c r="CR10" s="294"/>
      <c r="CS10" s="294"/>
      <c r="CT10" s="294"/>
      <c r="CU10" s="294"/>
      <c r="CV10" s="294"/>
      <c r="CW10" s="660"/>
      <c r="CX10" s="293"/>
      <c r="CY10" s="294"/>
      <c r="CZ10" s="294"/>
      <c r="DA10" s="294"/>
      <c r="DB10" s="294"/>
      <c r="DC10" s="294"/>
      <c r="DD10" s="294"/>
      <c r="DE10" s="294"/>
      <c r="DF10" s="294"/>
      <c r="DG10" s="660"/>
      <c r="DH10" s="293"/>
      <c r="DI10" s="294"/>
      <c r="DJ10" s="294"/>
      <c r="DK10" s="294"/>
      <c r="DL10" s="294"/>
      <c r="DM10" s="294"/>
      <c r="DN10" s="294"/>
      <c r="DO10" s="294"/>
      <c r="DP10" s="294"/>
      <c r="DQ10" s="660"/>
      <c r="DR10" s="293"/>
      <c r="DS10" s="294"/>
      <c r="DT10" s="294"/>
      <c r="DU10" s="294"/>
      <c r="DV10" s="294"/>
      <c r="DW10" s="294"/>
      <c r="DX10" s="294"/>
      <c r="DY10" s="294"/>
      <c r="DZ10" s="294"/>
      <c r="EA10" s="660"/>
      <c r="EB10" s="293"/>
      <c r="EC10" s="294"/>
      <c r="ED10" s="294"/>
      <c r="EE10" s="294"/>
      <c r="EF10" s="294"/>
      <c r="EG10" s="294"/>
      <c r="EH10" s="294"/>
      <c r="EI10" s="294"/>
      <c r="EJ10" s="294"/>
      <c r="EK10" s="660"/>
    </row>
    <row r="11" spans="1:146" ht="20.25">
      <c r="A11" s="359">
        <f>Summary!A11</f>
        <v>16</v>
      </c>
      <c r="B11" s="351">
        <f>Summary!B11</f>
        <v>0</v>
      </c>
      <c r="C11" s="351" t="str">
        <f>Summary!C11</f>
        <v>1.1.1</v>
      </c>
      <c r="D11" s="351">
        <f>Summary!D11</f>
        <v>0</v>
      </c>
      <c r="E11" s="352">
        <f>Summary!E11</f>
        <v>0</v>
      </c>
      <c r="F11" s="352" t="str">
        <f>Summary!F11</f>
        <v>Mobilisation</v>
      </c>
      <c r="G11" s="373" t="str">
        <f>Summary!G11</f>
        <v>Schedule Ref 61</v>
      </c>
      <c r="H11" s="247"/>
      <c r="I11" s="248"/>
      <c r="J11" s="248"/>
      <c r="K11" s="248"/>
      <c r="L11" s="248"/>
      <c r="M11" s="248"/>
      <c r="N11" s="248"/>
      <c r="O11" s="248"/>
      <c r="P11" s="248"/>
      <c r="Q11" s="248"/>
      <c r="R11" s="248"/>
      <c r="S11" s="248"/>
      <c r="T11" s="255"/>
      <c r="U11" s="531"/>
      <c r="V11" s="295"/>
      <c r="W11" s="296"/>
      <c r="X11" s="296"/>
      <c r="Y11" s="296"/>
      <c r="Z11" s="296"/>
      <c r="AA11" s="296"/>
      <c r="AB11" s="296"/>
      <c r="AC11" s="296"/>
      <c r="AD11" s="296"/>
      <c r="AE11" s="639"/>
      <c r="AF11" s="295"/>
      <c r="AG11" s="296"/>
      <c r="AH11" s="296"/>
      <c r="AI11" s="296"/>
      <c r="AJ11" s="296"/>
      <c r="AK11" s="296"/>
      <c r="AL11" s="296"/>
      <c r="AM11" s="296"/>
      <c r="AN11" s="296"/>
      <c r="AO11" s="639"/>
      <c r="AP11" s="295"/>
      <c r="AQ11" s="296"/>
      <c r="AR11" s="296"/>
      <c r="AS11" s="296"/>
      <c r="AT11" s="296"/>
      <c r="AU11" s="296"/>
      <c r="AV11" s="296"/>
      <c r="AW11" s="296"/>
      <c r="AX11" s="296"/>
      <c r="AY11" s="639"/>
      <c r="AZ11" s="295"/>
      <c r="BA11" s="296"/>
      <c r="BB11" s="296"/>
      <c r="BC11" s="296"/>
      <c r="BD11" s="296"/>
      <c r="BE11" s="296"/>
      <c r="BF11" s="296"/>
      <c r="BG11" s="296"/>
      <c r="BH11" s="296"/>
      <c r="BI11" s="639"/>
      <c r="BJ11" s="295"/>
      <c r="BK11" s="296"/>
      <c r="BL11" s="296"/>
      <c r="BM11" s="296"/>
      <c r="BN11" s="296"/>
      <c r="BO11" s="296"/>
      <c r="BP11" s="296"/>
      <c r="BQ11" s="296"/>
      <c r="BR11" s="296"/>
      <c r="BS11" s="639"/>
      <c r="BT11" s="295"/>
      <c r="BU11" s="296"/>
      <c r="BV11" s="296"/>
      <c r="BW11" s="296"/>
      <c r="BX11" s="296"/>
      <c r="BY11" s="296"/>
      <c r="BZ11" s="296"/>
      <c r="CA11" s="296"/>
      <c r="CB11" s="296"/>
      <c r="CC11" s="639"/>
      <c r="CD11" s="295"/>
      <c r="CE11" s="296"/>
      <c r="CF11" s="296"/>
      <c r="CG11" s="296"/>
      <c r="CH11" s="296"/>
      <c r="CI11" s="296"/>
      <c r="CJ11" s="296"/>
      <c r="CK11" s="296"/>
      <c r="CL11" s="296"/>
      <c r="CM11" s="639"/>
      <c r="CN11" s="295"/>
      <c r="CO11" s="296"/>
      <c r="CP11" s="296"/>
      <c r="CQ11" s="296"/>
      <c r="CR11" s="296"/>
      <c r="CS11" s="296"/>
      <c r="CT11" s="296"/>
      <c r="CU11" s="296"/>
      <c r="CV11" s="296"/>
      <c r="CW11" s="639"/>
      <c r="CX11" s="295"/>
      <c r="CY11" s="296"/>
      <c r="CZ11" s="296"/>
      <c r="DA11" s="296"/>
      <c r="DB11" s="296"/>
      <c r="DC11" s="296"/>
      <c r="DD11" s="296"/>
      <c r="DE11" s="296"/>
      <c r="DF11" s="296"/>
      <c r="DG11" s="639"/>
      <c r="DH11" s="295"/>
      <c r="DI11" s="296"/>
      <c r="DJ11" s="296"/>
      <c r="DK11" s="296"/>
      <c r="DL11" s="296"/>
      <c r="DM11" s="296"/>
      <c r="DN11" s="296"/>
      <c r="DO11" s="296"/>
      <c r="DP11" s="296"/>
      <c r="DQ11" s="639"/>
      <c r="DR11" s="295"/>
      <c r="DS11" s="296"/>
      <c r="DT11" s="296"/>
      <c r="DU11" s="296"/>
      <c r="DV11" s="296"/>
      <c r="DW11" s="296"/>
      <c r="DX11" s="296"/>
      <c r="DY11" s="296"/>
      <c r="DZ11" s="296"/>
      <c r="EA11" s="639"/>
      <c r="EB11" s="295"/>
      <c r="EC11" s="296"/>
      <c r="ED11" s="296"/>
      <c r="EE11" s="296"/>
      <c r="EF11" s="296"/>
      <c r="EG11" s="296"/>
      <c r="EH11" s="296"/>
      <c r="EI11" s="296"/>
      <c r="EJ11" s="296"/>
      <c r="EK11" s="639"/>
    </row>
    <row r="12" spans="1:146" ht="20.25">
      <c r="A12" s="359">
        <f>Summary!A12</f>
        <v>17</v>
      </c>
      <c r="B12" s="351">
        <f>Summary!B12</f>
        <v>0</v>
      </c>
      <c r="C12" s="351" t="str">
        <f>Summary!C12</f>
        <v>1.1.2</v>
      </c>
      <c r="D12" s="351">
        <f>Summary!D12</f>
        <v>0</v>
      </c>
      <c r="E12" s="352">
        <f>Summary!E12</f>
        <v>0</v>
      </c>
      <c r="F12" s="352" t="str">
        <f>Summary!F12</f>
        <v>Demobilisation</v>
      </c>
      <c r="G12" s="373">
        <f>Summary!G12</f>
        <v>0</v>
      </c>
      <c r="H12" s="247"/>
      <c r="I12" s="248"/>
      <c r="J12" s="248"/>
      <c r="K12" s="248"/>
      <c r="L12" s="248"/>
      <c r="M12" s="248"/>
      <c r="N12" s="248"/>
      <c r="O12" s="248"/>
      <c r="P12" s="248"/>
      <c r="Q12" s="248"/>
      <c r="R12" s="248"/>
      <c r="S12" s="248"/>
      <c r="T12" s="255"/>
      <c r="U12" s="531"/>
      <c r="V12" s="295"/>
      <c r="W12" s="296"/>
      <c r="X12" s="296"/>
      <c r="Y12" s="296"/>
      <c r="Z12" s="296"/>
      <c r="AA12" s="296"/>
      <c r="AB12" s="296"/>
      <c r="AC12" s="296"/>
      <c r="AD12" s="296"/>
      <c r="AE12" s="639"/>
      <c r="AF12" s="295"/>
      <c r="AG12" s="296"/>
      <c r="AH12" s="296"/>
      <c r="AI12" s="296"/>
      <c r="AJ12" s="296"/>
      <c r="AK12" s="296"/>
      <c r="AL12" s="296"/>
      <c r="AM12" s="296"/>
      <c r="AN12" s="296"/>
      <c r="AO12" s="639"/>
      <c r="AP12" s="295"/>
      <c r="AQ12" s="296"/>
      <c r="AR12" s="296"/>
      <c r="AS12" s="296"/>
      <c r="AT12" s="296"/>
      <c r="AU12" s="296"/>
      <c r="AV12" s="296"/>
      <c r="AW12" s="296"/>
      <c r="AX12" s="296"/>
      <c r="AY12" s="639"/>
      <c r="AZ12" s="295"/>
      <c r="BA12" s="296"/>
      <c r="BB12" s="296"/>
      <c r="BC12" s="296"/>
      <c r="BD12" s="296"/>
      <c r="BE12" s="296"/>
      <c r="BF12" s="296"/>
      <c r="BG12" s="296"/>
      <c r="BH12" s="296"/>
      <c r="BI12" s="639"/>
      <c r="BJ12" s="295"/>
      <c r="BK12" s="296"/>
      <c r="BL12" s="296"/>
      <c r="BM12" s="296"/>
      <c r="BN12" s="296"/>
      <c r="BO12" s="296"/>
      <c r="BP12" s="296"/>
      <c r="BQ12" s="296"/>
      <c r="BR12" s="296"/>
      <c r="BS12" s="639"/>
      <c r="BT12" s="295"/>
      <c r="BU12" s="296"/>
      <c r="BV12" s="296"/>
      <c r="BW12" s="296"/>
      <c r="BX12" s="296"/>
      <c r="BY12" s="296"/>
      <c r="BZ12" s="296"/>
      <c r="CA12" s="296"/>
      <c r="CB12" s="296"/>
      <c r="CC12" s="639"/>
      <c r="CD12" s="295"/>
      <c r="CE12" s="296"/>
      <c r="CF12" s="296"/>
      <c r="CG12" s="296"/>
      <c r="CH12" s="296"/>
      <c r="CI12" s="296"/>
      <c r="CJ12" s="296"/>
      <c r="CK12" s="296"/>
      <c r="CL12" s="296"/>
      <c r="CM12" s="639"/>
      <c r="CN12" s="295"/>
      <c r="CO12" s="296"/>
      <c r="CP12" s="296"/>
      <c r="CQ12" s="296"/>
      <c r="CR12" s="296"/>
      <c r="CS12" s="296"/>
      <c r="CT12" s="296"/>
      <c r="CU12" s="296"/>
      <c r="CV12" s="296"/>
      <c r="CW12" s="639"/>
      <c r="CX12" s="295"/>
      <c r="CY12" s="296"/>
      <c r="CZ12" s="296"/>
      <c r="DA12" s="296"/>
      <c r="DB12" s="296"/>
      <c r="DC12" s="296"/>
      <c r="DD12" s="296"/>
      <c r="DE12" s="296"/>
      <c r="DF12" s="296"/>
      <c r="DG12" s="639"/>
      <c r="DH12" s="295"/>
      <c r="DI12" s="296"/>
      <c r="DJ12" s="296"/>
      <c r="DK12" s="296"/>
      <c r="DL12" s="296"/>
      <c r="DM12" s="296"/>
      <c r="DN12" s="296"/>
      <c r="DO12" s="296"/>
      <c r="DP12" s="296"/>
      <c r="DQ12" s="639"/>
      <c r="DR12" s="295"/>
      <c r="DS12" s="296"/>
      <c r="DT12" s="296"/>
      <c r="DU12" s="296"/>
      <c r="DV12" s="296"/>
      <c r="DW12" s="296"/>
      <c r="DX12" s="296"/>
      <c r="DY12" s="296"/>
      <c r="DZ12" s="296"/>
      <c r="EA12" s="639"/>
      <c r="EB12" s="295"/>
      <c r="EC12" s="296"/>
      <c r="ED12" s="296"/>
      <c r="EE12" s="296"/>
      <c r="EF12" s="296"/>
      <c r="EG12" s="296"/>
      <c r="EH12" s="296"/>
      <c r="EI12" s="296"/>
      <c r="EJ12" s="296"/>
      <c r="EK12" s="639"/>
    </row>
    <row r="13" spans="1:146" s="209" customFormat="1" ht="20.25">
      <c r="A13" s="358">
        <f>Summary!A13</f>
        <v>0</v>
      </c>
      <c r="B13" s="349" t="str">
        <f>Summary!B13</f>
        <v>1.2</v>
      </c>
      <c r="C13" s="349">
        <f>Summary!C13</f>
        <v>0</v>
      </c>
      <c r="D13" s="350" t="str">
        <f>Summary!D13</f>
        <v>Overheads</v>
      </c>
      <c r="E13" s="231">
        <f>Summary!E13</f>
        <v>0</v>
      </c>
      <c r="F13" s="779">
        <f>Summary!F13</f>
        <v>0</v>
      </c>
      <c r="G13" s="372">
        <f>Summary!G13</f>
        <v>0</v>
      </c>
      <c r="H13" s="156"/>
      <c r="I13" s="157"/>
      <c r="J13" s="157"/>
      <c r="K13" s="157"/>
      <c r="L13" s="157"/>
      <c r="M13" s="157"/>
      <c r="N13" s="157"/>
      <c r="O13" s="157"/>
      <c r="P13" s="157"/>
      <c r="Q13" s="157"/>
      <c r="R13" s="157"/>
      <c r="S13" s="157"/>
      <c r="T13" s="168"/>
      <c r="U13" s="531"/>
      <c r="V13" s="297"/>
      <c r="W13" s="298"/>
      <c r="X13" s="298"/>
      <c r="Y13" s="298"/>
      <c r="Z13" s="298"/>
      <c r="AA13" s="298"/>
      <c r="AB13" s="298"/>
      <c r="AC13" s="298"/>
      <c r="AD13" s="298"/>
      <c r="AE13" s="640"/>
      <c r="AF13" s="297"/>
      <c r="AG13" s="298"/>
      <c r="AH13" s="298"/>
      <c r="AI13" s="298"/>
      <c r="AJ13" s="298"/>
      <c r="AK13" s="298"/>
      <c r="AL13" s="298"/>
      <c r="AM13" s="298"/>
      <c r="AN13" s="298"/>
      <c r="AO13" s="640"/>
      <c r="AP13" s="297"/>
      <c r="AQ13" s="298"/>
      <c r="AR13" s="298"/>
      <c r="AS13" s="298"/>
      <c r="AT13" s="298"/>
      <c r="AU13" s="298"/>
      <c r="AV13" s="298"/>
      <c r="AW13" s="298"/>
      <c r="AX13" s="298"/>
      <c r="AY13" s="640"/>
      <c r="AZ13" s="297"/>
      <c r="BA13" s="298"/>
      <c r="BB13" s="298"/>
      <c r="BC13" s="298"/>
      <c r="BD13" s="298"/>
      <c r="BE13" s="298"/>
      <c r="BF13" s="298"/>
      <c r="BG13" s="298"/>
      <c r="BH13" s="298"/>
      <c r="BI13" s="640"/>
      <c r="BJ13" s="297"/>
      <c r="BK13" s="298"/>
      <c r="BL13" s="298"/>
      <c r="BM13" s="298"/>
      <c r="BN13" s="298"/>
      <c r="BO13" s="298"/>
      <c r="BP13" s="298"/>
      <c r="BQ13" s="298"/>
      <c r="BR13" s="298"/>
      <c r="BS13" s="640"/>
      <c r="BT13" s="297"/>
      <c r="BU13" s="298"/>
      <c r="BV13" s="298"/>
      <c r="BW13" s="298"/>
      <c r="BX13" s="298"/>
      <c r="BY13" s="298"/>
      <c r="BZ13" s="298"/>
      <c r="CA13" s="298"/>
      <c r="CB13" s="298"/>
      <c r="CC13" s="640"/>
      <c r="CD13" s="297"/>
      <c r="CE13" s="298"/>
      <c r="CF13" s="298"/>
      <c r="CG13" s="298"/>
      <c r="CH13" s="298"/>
      <c r="CI13" s="298"/>
      <c r="CJ13" s="298"/>
      <c r="CK13" s="298"/>
      <c r="CL13" s="298"/>
      <c r="CM13" s="640"/>
      <c r="CN13" s="297"/>
      <c r="CO13" s="298"/>
      <c r="CP13" s="298"/>
      <c r="CQ13" s="298"/>
      <c r="CR13" s="298"/>
      <c r="CS13" s="298"/>
      <c r="CT13" s="298"/>
      <c r="CU13" s="298"/>
      <c r="CV13" s="298"/>
      <c r="CW13" s="640"/>
      <c r="CX13" s="297"/>
      <c r="CY13" s="298"/>
      <c r="CZ13" s="298"/>
      <c r="DA13" s="298"/>
      <c r="DB13" s="298"/>
      <c r="DC13" s="298"/>
      <c r="DD13" s="298"/>
      <c r="DE13" s="298"/>
      <c r="DF13" s="298"/>
      <c r="DG13" s="640"/>
      <c r="DH13" s="297"/>
      <c r="DI13" s="298"/>
      <c r="DJ13" s="298"/>
      <c r="DK13" s="298"/>
      <c r="DL13" s="298"/>
      <c r="DM13" s="298"/>
      <c r="DN13" s="298"/>
      <c r="DO13" s="298"/>
      <c r="DP13" s="298"/>
      <c r="DQ13" s="640"/>
      <c r="DR13" s="297"/>
      <c r="DS13" s="298"/>
      <c r="DT13" s="298"/>
      <c r="DU13" s="298"/>
      <c r="DV13" s="298"/>
      <c r="DW13" s="298"/>
      <c r="DX13" s="298"/>
      <c r="DY13" s="298"/>
      <c r="DZ13" s="298"/>
      <c r="EA13" s="640"/>
      <c r="EB13" s="297"/>
      <c r="EC13" s="298"/>
      <c r="ED13" s="298"/>
      <c r="EE13" s="298"/>
      <c r="EF13" s="298"/>
      <c r="EG13" s="298"/>
      <c r="EH13" s="298"/>
      <c r="EI13" s="298"/>
      <c r="EJ13" s="298"/>
      <c r="EK13" s="640"/>
    </row>
    <row r="14" spans="1:146" ht="36">
      <c r="A14" s="786">
        <f>Summary!A14</f>
        <v>0</v>
      </c>
      <c r="B14" s="196">
        <f>Summary!B14</f>
        <v>0</v>
      </c>
      <c r="C14" s="196" t="str">
        <f>Summary!C14</f>
        <v>Not Used</v>
      </c>
      <c r="D14" s="196">
        <f>Summary!D14</f>
        <v>0</v>
      </c>
      <c r="E14" s="197">
        <f>Summary!E14</f>
        <v>0</v>
      </c>
      <c r="F14" s="197">
        <f>Summary!F14</f>
        <v>0</v>
      </c>
      <c r="G14" s="787">
        <f>Summary!G14</f>
        <v>0</v>
      </c>
      <c r="H14" s="131"/>
      <c r="I14" s="132"/>
      <c r="J14" s="132"/>
      <c r="K14" s="132"/>
      <c r="L14" s="132"/>
      <c r="M14" s="132"/>
      <c r="N14" s="132"/>
      <c r="O14" s="132"/>
      <c r="P14" s="132"/>
      <c r="Q14" s="132"/>
      <c r="R14" s="132"/>
      <c r="S14" s="132"/>
      <c r="T14" s="169"/>
      <c r="U14" s="531"/>
      <c r="V14" s="299"/>
      <c r="W14" s="300"/>
      <c r="X14" s="300"/>
      <c r="Y14" s="300"/>
      <c r="Z14" s="300"/>
      <c r="AA14" s="300"/>
      <c r="AB14" s="300"/>
      <c r="AC14" s="300"/>
      <c r="AD14" s="300"/>
      <c r="AE14" s="641"/>
      <c r="AF14" s="299"/>
      <c r="AG14" s="300"/>
      <c r="AH14" s="300"/>
      <c r="AI14" s="300"/>
      <c r="AJ14" s="300"/>
      <c r="AK14" s="300"/>
      <c r="AL14" s="300"/>
      <c r="AM14" s="300"/>
      <c r="AN14" s="300"/>
      <c r="AO14" s="641"/>
      <c r="AP14" s="299"/>
      <c r="AQ14" s="300"/>
      <c r="AR14" s="300"/>
      <c r="AS14" s="300"/>
      <c r="AT14" s="300"/>
      <c r="AU14" s="300"/>
      <c r="AV14" s="300"/>
      <c r="AW14" s="300"/>
      <c r="AX14" s="300"/>
      <c r="AY14" s="641"/>
      <c r="AZ14" s="299"/>
      <c r="BA14" s="300"/>
      <c r="BB14" s="300"/>
      <c r="BC14" s="300"/>
      <c r="BD14" s="300"/>
      <c r="BE14" s="300"/>
      <c r="BF14" s="300"/>
      <c r="BG14" s="300"/>
      <c r="BH14" s="300"/>
      <c r="BI14" s="641"/>
      <c r="BJ14" s="299"/>
      <c r="BK14" s="300"/>
      <c r="BL14" s="300"/>
      <c r="BM14" s="300"/>
      <c r="BN14" s="300"/>
      <c r="BO14" s="300"/>
      <c r="BP14" s="300"/>
      <c r="BQ14" s="300"/>
      <c r="BR14" s="300"/>
      <c r="BS14" s="641"/>
      <c r="BT14" s="299"/>
      <c r="BU14" s="300"/>
      <c r="BV14" s="300"/>
      <c r="BW14" s="300"/>
      <c r="BX14" s="300"/>
      <c r="BY14" s="300"/>
      <c r="BZ14" s="300"/>
      <c r="CA14" s="300"/>
      <c r="CB14" s="300"/>
      <c r="CC14" s="641"/>
      <c r="CD14" s="299"/>
      <c r="CE14" s="300"/>
      <c r="CF14" s="300"/>
      <c r="CG14" s="300"/>
      <c r="CH14" s="300"/>
      <c r="CI14" s="300"/>
      <c r="CJ14" s="300"/>
      <c r="CK14" s="300"/>
      <c r="CL14" s="300"/>
      <c r="CM14" s="641"/>
      <c r="CN14" s="299"/>
      <c r="CO14" s="300"/>
      <c r="CP14" s="300"/>
      <c r="CQ14" s="300"/>
      <c r="CR14" s="300"/>
      <c r="CS14" s="300"/>
      <c r="CT14" s="300"/>
      <c r="CU14" s="300"/>
      <c r="CV14" s="300"/>
      <c r="CW14" s="641"/>
      <c r="CX14" s="299"/>
      <c r="CY14" s="300"/>
      <c r="CZ14" s="300"/>
      <c r="DA14" s="300"/>
      <c r="DB14" s="300"/>
      <c r="DC14" s="300"/>
      <c r="DD14" s="300"/>
      <c r="DE14" s="300"/>
      <c r="DF14" s="300"/>
      <c r="DG14" s="641"/>
      <c r="DH14" s="299"/>
      <c r="DI14" s="300"/>
      <c r="DJ14" s="300"/>
      <c r="DK14" s="300"/>
      <c r="DL14" s="300"/>
      <c r="DM14" s="300"/>
      <c r="DN14" s="300"/>
      <c r="DO14" s="300"/>
      <c r="DP14" s="300"/>
      <c r="DQ14" s="641"/>
      <c r="DR14" s="299"/>
      <c r="DS14" s="300"/>
      <c r="DT14" s="300"/>
      <c r="DU14" s="300"/>
      <c r="DV14" s="300"/>
      <c r="DW14" s="300"/>
      <c r="DX14" s="300"/>
      <c r="DY14" s="300"/>
      <c r="DZ14" s="300"/>
      <c r="EA14" s="641"/>
      <c r="EB14" s="299"/>
      <c r="EC14" s="300"/>
      <c r="ED14" s="300"/>
      <c r="EE14" s="300"/>
      <c r="EF14" s="300"/>
      <c r="EG14" s="300"/>
      <c r="EH14" s="300"/>
      <c r="EI14" s="300"/>
      <c r="EJ14" s="300"/>
      <c r="EK14" s="641"/>
    </row>
    <row r="15" spans="1:146" ht="36">
      <c r="A15" s="786">
        <f>Summary!A15</f>
        <v>0</v>
      </c>
      <c r="B15" s="196">
        <f>Summary!B15</f>
        <v>0</v>
      </c>
      <c r="C15" s="196" t="str">
        <f>Summary!C15</f>
        <v>Not Used</v>
      </c>
      <c r="D15" s="196">
        <f>Summary!D15</f>
        <v>0</v>
      </c>
      <c r="E15" s="197">
        <f>Summary!E15</f>
        <v>0</v>
      </c>
      <c r="F15" s="197">
        <f>Summary!F15</f>
        <v>0</v>
      </c>
      <c r="G15" s="787">
        <f>Summary!G15</f>
        <v>0</v>
      </c>
      <c r="H15" s="131"/>
      <c r="I15" s="132"/>
      <c r="J15" s="132"/>
      <c r="K15" s="132"/>
      <c r="L15" s="132"/>
      <c r="M15" s="132"/>
      <c r="N15" s="132"/>
      <c r="O15" s="132"/>
      <c r="P15" s="132"/>
      <c r="Q15" s="132"/>
      <c r="R15" s="132"/>
      <c r="S15" s="132"/>
      <c r="T15" s="169"/>
      <c r="U15" s="531"/>
      <c r="V15" s="299"/>
      <c r="W15" s="300"/>
      <c r="X15" s="300"/>
      <c r="Y15" s="300"/>
      <c r="Z15" s="300"/>
      <c r="AA15" s="300"/>
      <c r="AB15" s="300"/>
      <c r="AC15" s="300"/>
      <c r="AD15" s="300"/>
      <c r="AE15" s="641"/>
      <c r="AF15" s="299"/>
      <c r="AG15" s="300"/>
      <c r="AH15" s="300"/>
      <c r="AI15" s="300"/>
      <c r="AJ15" s="300"/>
      <c r="AK15" s="300"/>
      <c r="AL15" s="300"/>
      <c r="AM15" s="300"/>
      <c r="AN15" s="300"/>
      <c r="AO15" s="641"/>
      <c r="AP15" s="299"/>
      <c r="AQ15" s="300"/>
      <c r="AR15" s="300"/>
      <c r="AS15" s="300"/>
      <c r="AT15" s="300"/>
      <c r="AU15" s="300"/>
      <c r="AV15" s="300"/>
      <c r="AW15" s="300"/>
      <c r="AX15" s="300"/>
      <c r="AY15" s="641"/>
      <c r="AZ15" s="299"/>
      <c r="BA15" s="300"/>
      <c r="BB15" s="300"/>
      <c r="BC15" s="300"/>
      <c r="BD15" s="300"/>
      <c r="BE15" s="300"/>
      <c r="BF15" s="300"/>
      <c r="BG15" s="300"/>
      <c r="BH15" s="300"/>
      <c r="BI15" s="641"/>
      <c r="BJ15" s="299"/>
      <c r="BK15" s="300"/>
      <c r="BL15" s="300"/>
      <c r="BM15" s="300"/>
      <c r="BN15" s="300"/>
      <c r="BO15" s="300"/>
      <c r="BP15" s="300"/>
      <c r="BQ15" s="300"/>
      <c r="BR15" s="300"/>
      <c r="BS15" s="641"/>
      <c r="BT15" s="299"/>
      <c r="BU15" s="300"/>
      <c r="BV15" s="300"/>
      <c r="BW15" s="300"/>
      <c r="BX15" s="300"/>
      <c r="BY15" s="300"/>
      <c r="BZ15" s="300"/>
      <c r="CA15" s="300"/>
      <c r="CB15" s="300"/>
      <c r="CC15" s="641"/>
      <c r="CD15" s="299"/>
      <c r="CE15" s="300"/>
      <c r="CF15" s="300"/>
      <c r="CG15" s="300"/>
      <c r="CH15" s="300"/>
      <c r="CI15" s="300"/>
      <c r="CJ15" s="300"/>
      <c r="CK15" s="300"/>
      <c r="CL15" s="300"/>
      <c r="CM15" s="641"/>
      <c r="CN15" s="299"/>
      <c r="CO15" s="300"/>
      <c r="CP15" s="300"/>
      <c r="CQ15" s="300"/>
      <c r="CR15" s="300"/>
      <c r="CS15" s="300"/>
      <c r="CT15" s="300"/>
      <c r="CU15" s="300"/>
      <c r="CV15" s="300"/>
      <c r="CW15" s="641"/>
      <c r="CX15" s="299"/>
      <c r="CY15" s="300"/>
      <c r="CZ15" s="300"/>
      <c r="DA15" s="300"/>
      <c r="DB15" s="300"/>
      <c r="DC15" s="300"/>
      <c r="DD15" s="300"/>
      <c r="DE15" s="300"/>
      <c r="DF15" s="300"/>
      <c r="DG15" s="641"/>
      <c r="DH15" s="299"/>
      <c r="DI15" s="300"/>
      <c r="DJ15" s="300"/>
      <c r="DK15" s="300"/>
      <c r="DL15" s="300"/>
      <c r="DM15" s="300"/>
      <c r="DN15" s="300"/>
      <c r="DO15" s="300"/>
      <c r="DP15" s="300"/>
      <c r="DQ15" s="641"/>
      <c r="DR15" s="299"/>
      <c r="DS15" s="300"/>
      <c r="DT15" s="300"/>
      <c r="DU15" s="300"/>
      <c r="DV15" s="300"/>
      <c r="DW15" s="300"/>
      <c r="DX15" s="300"/>
      <c r="DY15" s="300"/>
      <c r="DZ15" s="300"/>
      <c r="EA15" s="641"/>
      <c r="EB15" s="299"/>
      <c r="EC15" s="300"/>
      <c r="ED15" s="300"/>
      <c r="EE15" s="300"/>
      <c r="EF15" s="300"/>
      <c r="EG15" s="300"/>
      <c r="EH15" s="300"/>
      <c r="EI15" s="300"/>
      <c r="EJ15" s="300"/>
      <c r="EK15" s="641"/>
    </row>
    <row r="16" spans="1:146" s="209" customFormat="1" ht="20.25">
      <c r="A16" s="358">
        <f>Summary!A16</f>
        <v>0</v>
      </c>
      <c r="B16" s="349" t="str">
        <f>Summary!B16</f>
        <v>1.3</v>
      </c>
      <c r="C16" s="349">
        <f>Summary!C16</f>
        <v>0</v>
      </c>
      <c r="D16" s="350" t="str">
        <f>Summary!D16</f>
        <v>Management and Systems</v>
      </c>
      <c r="E16" s="198">
        <f>Summary!E16</f>
        <v>0</v>
      </c>
      <c r="F16" s="778">
        <f>Summary!F16</f>
        <v>0</v>
      </c>
      <c r="G16" s="372">
        <f>Summary!G16</f>
        <v>0</v>
      </c>
      <c r="H16" s="275"/>
      <c r="I16" s="276"/>
      <c r="J16" s="276"/>
      <c r="K16" s="276"/>
      <c r="L16" s="276"/>
      <c r="M16" s="276"/>
      <c r="N16" s="276"/>
      <c r="O16" s="276"/>
      <c r="P16" s="276"/>
      <c r="Q16" s="276"/>
      <c r="R16" s="276"/>
      <c r="S16" s="276"/>
      <c r="T16" s="277"/>
      <c r="U16" s="531"/>
      <c r="V16" s="275"/>
      <c r="W16" s="276"/>
      <c r="X16" s="276"/>
      <c r="Y16" s="276"/>
      <c r="Z16" s="276"/>
      <c r="AA16" s="276"/>
      <c r="AB16" s="276"/>
      <c r="AC16" s="276"/>
      <c r="AD16" s="276"/>
      <c r="AE16" s="642"/>
      <c r="AF16" s="275"/>
      <c r="AG16" s="276"/>
      <c r="AH16" s="276"/>
      <c r="AI16" s="276"/>
      <c r="AJ16" s="276"/>
      <c r="AK16" s="276"/>
      <c r="AL16" s="276"/>
      <c r="AM16" s="276"/>
      <c r="AN16" s="276"/>
      <c r="AO16" s="642"/>
      <c r="AP16" s="275"/>
      <c r="AQ16" s="276"/>
      <c r="AR16" s="276"/>
      <c r="AS16" s="276"/>
      <c r="AT16" s="276"/>
      <c r="AU16" s="276"/>
      <c r="AV16" s="276"/>
      <c r="AW16" s="276"/>
      <c r="AX16" s="276"/>
      <c r="AY16" s="642"/>
      <c r="AZ16" s="275"/>
      <c r="BA16" s="276"/>
      <c r="BB16" s="276"/>
      <c r="BC16" s="276"/>
      <c r="BD16" s="276"/>
      <c r="BE16" s="276"/>
      <c r="BF16" s="276"/>
      <c r="BG16" s="276"/>
      <c r="BH16" s="276"/>
      <c r="BI16" s="642"/>
      <c r="BJ16" s="275"/>
      <c r="BK16" s="276"/>
      <c r="BL16" s="276"/>
      <c r="BM16" s="276"/>
      <c r="BN16" s="276"/>
      <c r="BO16" s="276"/>
      <c r="BP16" s="276"/>
      <c r="BQ16" s="276"/>
      <c r="BR16" s="276"/>
      <c r="BS16" s="642"/>
      <c r="BT16" s="275"/>
      <c r="BU16" s="276"/>
      <c r="BV16" s="276"/>
      <c r="BW16" s="276"/>
      <c r="BX16" s="276"/>
      <c r="BY16" s="276"/>
      <c r="BZ16" s="276"/>
      <c r="CA16" s="276"/>
      <c r="CB16" s="276"/>
      <c r="CC16" s="642"/>
      <c r="CD16" s="275"/>
      <c r="CE16" s="276"/>
      <c r="CF16" s="276"/>
      <c r="CG16" s="276"/>
      <c r="CH16" s="276"/>
      <c r="CI16" s="276"/>
      <c r="CJ16" s="276"/>
      <c r="CK16" s="276"/>
      <c r="CL16" s="276"/>
      <c r="CM16" s="642"/>
      <c r="CN16" s="275"/>
      <c r="CO16" s="276"/>
      <c r="CP16" s="276"/>
      <c r="CQ16" s="276"/>
      <c r="CR16" s="276"/>
      <c r="CS16" s="276"/>
      <c r="CT16" s="276"/>
      <c r="CU16" s="276"/>
      <c r="CV16" s="276"/>
      <c r="CW16" s="642"/>
      <c r="CX16" s="275"/>
      <c r="CY16" s="276"/>
      <c r="CZ16" s="276"/>
      <c r="DA16" s="276"/>
      <c r="DB16" s="276"/>
      <c r="DC16" s="276"/>
      <c r="DD16" s="276"/>
      <c r="DE16" s="276"/>
      <c r="DF16" s="276"/>
      <c r="DG16" s="642"/>
      <c r="DH16" s="275"/>
      <c r="DI16" s="276"/>
      <c r="DJ16" s="276"/>
      <c r="DK16" s="276"/>
      <c r="DL16" s="276"/>
      <c r="DM16" s="276"/>
      <c r="DN16" s="276"/>
      <c r="DO16" s="276"/>
      <c r="DP16" s="276"/>
      <c r="DQ16" s="642"/>
      <c r="DR16" s="275"/>
      <c r="DS16" s="276"/>
      <c r="DT16" s="276"/>
      <c r="DU16" s="276"/>
      <c r="DV16" s="276"/>
      <c r="DW16" s="276"/>
      <c r="DX16" s="276"/>
      <c r="DY16" s="276"/>
      <c r="DZ16" s="276"/>
      <c r="EA16" s="642"/>
      <c r="EB16" s="275"/>
      <c r="EC16" s="276"/>
      <c r="ED16" s="276"/>
      <c r="EE16" s="276"/>
      <c r="EF16" s="276"/>
      <c r="EG16" s="276"/>
      <c r="EH16" s="276"/>
      <c r="EI16" s="276"/>
      <c r="EJ16" s="276"/>
      <c r="EK16" s="642"/>
    </row>
    <row r="17" spans="1:141" ht="20.25">
      <c r="A17" s="359">
        <f>Summary!A17</f>
        <v>2</v>
      </c>
      <c r="B17" s="351">
        <f>Summary!B17</f>
        <v>0</v>
      </c>
      <c r="C17" s="351" t="str">
        <f>Summary!C17</f>
        <v>1.3.1</v>
      </c>
      <c r="D17" s="351">
        <f>Summary!D17</f>
        <v>0</v>
      </c>
      <c r="E17" s="352">
        <f>Summary!E17</f>
        <v>0</v>
      </c>
      <c r="F17" s="352" t="str">
        <f>Summary!F17</f>
        <v>Information Technology</v>
      </c>
      <c r="G17" s="373">
        <f>Summary!G17</f>
        <v>0</v>
      </c>
      <c r="H17" s="540">
        <f t="shared" ref="H17:H26" si="2">SUM(V17:AD17)</f>
        <v>0</v>
      </c>
      <c r="I17" s="541">
        <f t="shared" ref="I17:I26" si="3">SUM(AF17:AN17)</f>
        <v>0</v>
      </c>
      <c r="J17" s="541">
        <f t="shared" ref="J17:J26" si="4">SUM(AP17:AX17)</f>
        <v>0</v>
      </c>
      <c r="K17" s="541">
        <f t="shared" ref="K17:K26" si="5">SUM(AZ17:BH17)</f>
        <v>0</v>
      </c>
      <c r="L17" s="541">
        <f t="shared" ref="L17:L26" si="6">SUM(BJ17:BR17)</f>
        <v>0</v>
      </c>
      <c r="M17" s="541">
        <f t="shared" ref="M17:M26" si="7">SUM(BT17:CB17)</f>
        <v>0</v>
      </c>
      <c r="N17" s="541">
        <f t="shared" ref="N17:N26" si="8">SUM(CD17:CL17)</f>
        <v>0</v>
      </c>
      <c r="O17" s="541">
        <f t="shared" ref="O17:O26" si="9">SUM(CN17:CV17)</f>
        <v>0</v>
      </c>
      <c r="P17" s="541">
        <f t="shared" ref="P17:P26" si="10">SUM(CX17:DF17)</f>
        <v>0</v>
      </c>
      <c r="Q17" s="541">
        <f t="shared" ref="Q17:Q26" si="11">SUM(DH17:DP17)</f>
        <v>0</v>
      </c>
      <c r="R17" s="541">
        <f t="shared" ref="R17:R26" si="12">SUM(DR17:DZ17)</f>
        <v>0</v>
      </c>
      <c r="S17" s="541">
        <f t="shared" ref="S17:S26" si="13">SUM(EB17:EJ17)</f>
        <v>0</v>
      </c>
      <c r="T17" s="542">
        <f>SUM(H17:S17)</f>
        <v>0</v>
      </c>
      <c r="U17" s="531"/>
      <c r="V17" s="543"/>
      <c r="W17" s="544"/>
      <c r="X17" s="544"/>
      <c r="Y17" s="544"/>
      <c r="Z17" s="544"/>
      <c r="AA17" s="544"/>
      <c r="AB17" s="544"/>
      <c r="AC17" s="544"/>
      <c r="AD17" s="544"/>
      <c r="AE17" s="643"/>
      <c r="AF17" s="543"/>
      <c r="AG17" s="544"/>
      <c r="AH17" s="544"/>
      <c r="AI17" s="544"/>
      <c r="AJ17" s="544"/>
      <c r="AK17" s="544"/>
      <c r="AL17" s="544"/>
      <c r="AM17" s="544"/>
      <c r="AN17" s="544"/>
      <c r="AO17" s="643"/>
      <c r="AP17" s="543"/>
      <c r="AQ17" s="544"/>
      <c r="AR17" s="544"/>
      <c r="AS17" s="544"/>
      <c r="AT17" s="544"/>
      <c r="AU17" s="544"/>
      <c r="AV17" s="544"/>
      <c r="AW17" s="544"/>
      <c r="AX17" s="544"/>
      <c r="AY17" s="643"/>
      <c r="AZ17" s="543"/>
      <c r="BA17" s="544"/>
      <c r="BB17" s="544"/>
      <c r="BC17" s="544"/>
      <c r="BD17" s="544"/>
      <c r="BE17" s="544"/>
      <c r="BF17" s="544"/>
      <c r="BG17" s="544"/>
      <c r="BH17" s="544"/>
      <c r="BI17" s="643"/>
      <c r="BJ17" s="543"/>
      <c r="BK17" s="544"/>
      <c r="BL17" s="544"/>
      <c r="BM17" s="544"/>
      <c r="BN17" s="544"/>
      <c r="BO17" s="544"/>
      <c r="BP17" s="544"/>
      <c r="BQ17" s="544"/>
      <c r="BR17" s="544"/>
      <c r="BS17" s="643"/>
      <c r="BT17" s="543"/>
      <c r="BU17" s="544"/>
      <c r="BV17" s="544"/>
      <c r="BW17" s="544"/>
      <c r="BX17" s="544"/>
      <c r="BY17" s="544"/>
      <c r="BZ17" s="544"/>
      <c r="CA17" s="544"/>
      <c r="CB17" s="544"/>
      <c r="CC17" s="643"/>
      <c r="CD17" s="543"/>
      <c r="CE17" s="544"/>
      <c r="CF17" s="544"/>
      <c r="CG17" s="544"/>
      <c r="CH17" s="544"/>
      <c r="CI17" s="544"/>
      <c r="CJ17" s="544"/>
      <c r="CK17" s="544"/>
      <c r="CL17" s="544"/>
      <c r="CM17" s="643"/>
      <c r="CN17" s="543"/>
      <c r="CO17" s="544"/>
      <c r="CP17" s="544"/>
      <c r="CQ17" s="544"/>
      <c r="CR17" s="544"/>
      <c r="CS17" s="544"/>
      <c r="CT17" s="544"/>
      <c r="CU17" s="544"/>
      <c r="CV17" s="544"/>
      <c r="CW17" s="643"/>
      <c r="CX17" s="543"/>
      <c r="CY17" s="544"/>
      <c r="CZ17" s="544"/>
      <c r="DA17" s="544"/>
      <c r="DB17" s="544"/>
      <c r="DC17" s="544"/>
      <c r="DD17" s="544"/>
      <c r="DE17" s="544"/>
      <c r="DF17" s="544"/>
      <c r="DG17" s="643"/>
      <c r="DH17" s="543"/>
      <c r="DI17" s="544"/>
      <c r="DJ17" s="544"/>
      <c r="DK17" s="544"/>
      <c r="DL17" s="544"/>
      <c r="DM17" s="544"/>
      <c r="DN17" s="544"/>
      <c r="DO17" s="544"/>
      <c r="DP17" s="544"/>
      <c r="DQ17" s="643"/>
      <c r="DR17" s="543"/>
      <c r="DS17" s="544"/>
      <c r="DT17" s="544"/>
      <c r="DU17" s="544"/>
      <c r="DV17" s="544"/>
      <c r="DW17" s="544"/>
      <c r="DX17" s="544"/>
      <c r="DY17" s="544"/>
      <c r="DZ17" s="544"/>
      <c r="EA17" s="643"/>
      <c r="EB17" s="543"/>
      <c r="EC17" s="544"/>
      <c r="ED17" s="544"/>
      <c r="EE17" s="544"/>
      <c r="EF17" s="544"/>
      <c r="EG17" s="544"/>
      <c r="EH17" s="544"/>
      <c r="EI17" s="544"/>
      <c r="EJ17" s="544"/>
      <c r="EK17" s="643"/>
    </row>
    <row r="18" spans="1:141" ht="20.25">
      <c r="A18" s="359">
        <f>Summary!A18</f>
        <v>3</v>
      </c>
      <c r="B18" s="351">
        <f>Summary!B18</f>
        <v>0</v>
      </c>
      <c r="C18" s="351" t="str">
        <f>Summary!C18</f>
        <v>1.3.2</v>
      </c>
      <c r="D18" s="351">
        <f>Summary!D18</f>
        <v>0</v>
      </c>
      <c r="E18" s="352">
        <f>Summary!E18</f>
        <v>0</v>
      </c>
      <c r="F18" s="352" t="str">
        <f>Summary!F18</f>
        <v>Confidentiality, Security and Conflict of Interest</v>
      </c>
      <c r="G18" s="373" t="str">
        <f>Summary!G18</f>
        <v>Schedule Ref 19 to 22</v>
      </c>
      <c r="H18" s="540">
        <f t="shared" si="2"/>
        <v>0</v>
      </c>
      <c r="I18" s="541">
        <f t="shared" si="3"/>
        <v>0</v>
      </c>
      <c r="J18" s="541">
        <f t="shared" si="4"/>
        <v>0</v>
      </c>
      <c r="K18" s="541">
        <f t="shared" si="5"/>
        <v>0</v>
      </c>
      <c r="L18" s="541">
        <f t="shared" si="6"/>
        <v>0</v>
      </c>
      <c r="M18" s="541">
        <f t="shared" si="7"/>
        <v>0</v>
      </c>
      <c r="N18" s="541">
        <f t="shared" si="8"/>
        <v>0</v>
      </c>
      <c r="O18" s="541">
        <f t="shared" si="9"/>
        <v>0</v>
      </c>
      <c r="P18" s="541">
        <f t="shared" si="10"/>
        <v>0</v>
      </c>
      <c r="Q18" s="541">
        <f t="shared" si="11"/>
        <v>0</v>
      </c>
      <c r="R18" s="541">
        <f t="shared" si="12"/>
        <v>0</v>
      </c>
      <c r="S18" s="541">
        <f t="shared" si="13"/>
        <v>0</v>
      </c>
      <c r="T18" s="542">
        <f t="shared" ref="T18:T26" si="14">SUM(H18:S18)</f>
        <v>0</v>
      </c>
      <c r="U18" s="531"/>
      <c r="V18" s="543"/>
      <c r="W18" s="544"/>
      <c r="X18" s="544"/>
      <c r="Y18" s="544"/>
      <c r="Z18" s="544"/>
      <c r="AA18" s="544"/>
      <c r="AB18" s="544"/>
      <c r="AC18" s="544"/>
      <c r="AD18" s="544"/>
      <c r="AE18" s="644"/>
      <c r="AF18" s="543"/>
      <c r="AG18" s="544"/>
      <c r="AH18" s="544"/>
      <c r="AI18" s="544"/>
      <c r="AJ18" s="544"/>
      <c r="AK18" s="544"/>
      <c r="AL18" s="544"/>
      <c r="AM18" s="544"/>
      <c r="AN18" s="544"/>
      <c r="AO18" s="644"/>
      <c r="AP18" s="543"/>
      <c r="AQ18" s="544"/>
      <c r="AR18" s="544"/>
      <c r="AS18" s="544"/>
      <c r="AT18" s="544"/>
      <c r="AU18" s="544"/>
      <c r="AV18" s="544"/>
      <c r="AW18" s="544"/>
      <c r="AX18" s="544"/>
      <c r="AY18" s="644"/>
      <c r="AZ18" s="543"/>
      <c r="BA18" s="544"/>
      <c r="BB18" s="544"/>
      <c r="BC18" s="544"/>
      <c r="BD18" s="544"/>
      <c r="BE18" s="544"/>
      <c r="BF18" s="544"/>
      <c r="BG18" s="544"/>
      <c r="BH18" s="544"/>
      <c r="BI18" s="644"/>
      <c r="BJ18" s="543"/>
      <c r="BK18" s="544"/>
      <c r="BL18" s="544"/>
      <c r="BM18" s="544"/>
      <c r="BN18" s="544"/>
      <c r="BO18" s="544"/>
      <c r="BP18" s="544"/>
      <c r="BQ18" s="544"/>
      <c r="BR18" s="544"/>
      <c r="BS18" s="644"/>
      <c r="BT18" s="543"/>
      <c r="BU18" s="544"/>
      <c r="BV18" s="544"/>
      <c r="BW18" s="544"/>
      <c r="BX18" s="544"/>
      <c r="BY18" s="544"/>
      <c r="BZ18" s="544"/>
      <c r="CA18" s="544"/>
      <c r="CB18" s="544"/>
      <c r="CC18" s="644"/>
      <c r="CD18" s="543"/>
      <c r="CE18" s="544"/>
      <c r="CF18" s="544"/>
      <c r="CG18" s="544"/>
      <c r="CH18" s="544"/>
      <c r="CI18" s="544"/>
      <c r="CJ18" s="544"/>
      <c r="CK18" s="544"/>
      <c r="CL18" s="544"/>
      <c r="CM18" s="644"/>
      <c r="CN18" s="543"/>
      <c r="CO18" s="544"/>
      <c r="CP18" s="544"/>
      <c r="CQ18" s="544"/>
      <c r="CR18" s="544"/>
      <c r="CS18" s="544"/>
      <c r="CT18" s="544"/>
      <c r="CU18" s="544"/>
      <c r="CV18" s="544"/>
      <c r="CW18" s="644"/>
      <c r="CX18" s="543"/>
      <c r="CY18" s="544"/>
      <c r="CZ18" s="544"/>
      <c r="DA18" s="544"/>
      <c r="DB18" s="544"/>
      <c r="DC18" s="544"/>
      <c r="DD18" s="544"/>
      <c r="DE18" s="544"/>
      <c r="DF18" s="544"/>
      <c r="DG18" s="644"/>
      <c r="DH18" s="543"/>
      <c r="DI18" s="544"/>
      <c r="DJ18" s="544"/>
      <c r="DK18" s="544"/>
      <c r="DL18" s="544"/>
      <c r="DM18" s="544"/>
      <c r="DN18" s="544"/>
      <c r="DO18" s="544"/>
      <c r="DP18" s="544"/>
      <c r="DQ18" s="644"/>
      <c r="DR18" s="543"/>
      <c r="DS18" s="544"/>
      <c r="DT18" s="544"/>
      <c r="DU18" s="544"/>
      <c r="DV18" s="544"/>
      <c r="DW18" s="544"/>
      <c r="DX18" s="544"/>
      <c r="DY18" s="544"/>
      <c r="DZ18" s="544"/>
      <c r="EA18" s="644"/>
      <c r="EB18" s="543"/>
      <c r="EC18" s="544"/>
      <c r="ED18" s="544"/>
      <c r="EE18" s="544"/>
      <c r="EF18" s="544"/>
      <c r="EG18" s="544"/>
      <c r="EH18" s="544"/>
      <c r="EI18" s="544"/>
      <c r="EJ18" s="544"/>
      <c r="EK18" s="644"/>
    </row>
    <row r="19" spans="1:141" ht="24.75" customHeight="1">
      <c r="A19" s="359" t="str">
        <f>Summary!A19</f>
        <v>4 &amp; 12</v>
      </c>
      <c r="B19" s="351">
        <f>Summary!B19</f>
        <v>0</v>
      </c>
      <c r="C19" s="351" t="str">
        <f>Summary!C19</f>
        <v>1.3.3</v>
      </c>
      <c r="D19" s="196">
        <f>Summary!D19</f>
        <v>0</v>
      </c>
      <c r="E19" s="197">
        <f>Summary!E19</f>
        <v>0</v>
      </c>
      <c r="F19" s="352" t="str">
        <f>Summary!F19</f>
        <v>Commercial Management  and Contract Plan</v>
      </c>
      <c r="G19" s="373">
        <f>Summary!G19</f>
        <v>0</v>
      </c>
      <c r="H19" s="540">
        <f t="shared" si="2"/>
        <v>0</v>
      </c>
      <c r="I19" s="541">
        <f t="shared" si="3"/>
        <v>0</v>
      </c>
      <c r="J19" s="541">
        <f t="shared" si="4"/>
        <v>0</v>
      </c>
      <c r="K19" s="541">
        <f t="shared" si="5"/>
        <v>0</v>
      </c>
      <c r="L19" s="541">
        <f t="shared" si="6"/>
        <v>0</v>
      </c>
      <c r="M19" s="541">
        <f t="shared" si="7"/>
        <v>0</v>
      </c>
      <c r="N19" s="541">
        <f t="shared" si="8"/>
        <v>0</v>
      </c>
      <c r="O19" s="541">
        <f t="shared" si="9"/>
        <v>0</v>
      </c>
      <c r="P19" s="541">
        <f t="shared" si="10"/>
        <v>0</v>
      </c>
      <c r="Q19" s="541">
        <f t="shared" si="11"/>
        <v>0</v>
      </c>
      <c r="R19" s="541">
        <f t="shared" si="12"/>
        <v>0</v>
      </c>
      <c r="S19" s="541">
        <f t="shared" si="13"/>
        <v>0</v>
      </c>
      <c r="T19" s="542">
        <f t="shared" si="14"/>
        <v>0</v>
      </c>
      <c r="U19" s="531"/>
      <c r="V19" s="543"/>
      <c r="W19" s="544"/>
      <c r="X19" s="544"/>
      <c r="Y19" s="544"/>
      <c r="Z19" s="544"/>
      <c r="AA19" s="544"/>
      <c r="AB19" s="544"/>
      <c r="AC19" s="544"/>
      <c r="AD19" s="544"/>
      <c r="AE19" s="644"/>
      <c r="AF19" s="543"/>
      <c r="AG19" s="544"/>
      <c r="AH19" s="544"/>
      <c r="AI19" s="544"/>
      <c r="AJ19" s="544"/>
      <c r="AK19" s="544"/>
      <c r="AL19" s="544"/>
      <c r="AM19" s="544"/>
      <c r="AN19" s="544"/>
      <c r="AO19" s="644"/>
      <c r="AP19" s="543"/>
      <c r="AQ19" s="544"/>
      <c r="AR19" s="544"/>
      <c r="AS19" s="544"/>
      <c r="AT19" s="544"/>
      <c r="AU19" s="544"/>
      <c r="AV19" s="544"/>
      <c r="AW19" s="544"/>
      <c r="AX19" s="544"/>
      <c r="AY19" s="644"/>
      <c r="AZ19" s="543"/>
      <c r="BA19" s="544"/>
      <c r="BB19" s="544"/>
      <c r="BC19" s="544"/>
      <c r="BD19" s="544"/>
      <c r="BE19" s="544"/>
      <c r="BF19" s="544"/>
      <c r="BG19" s="544"/>
      <c r="BH19" s="544"/>
      <c r="BI19" s="644"/>
      <c r="BJ19" s="543"/>
      <c r="BK19" s="544"/>
      <c r="BL19" s="544"/>
      <c r="BM19" s="544"/>
      <c r="BN19" s="544"/>
      <c r="BO19" s="544"/>
      <c r="BP19" s="544"/>
      <c r="BQ19" s="544"/>
      <c r="BR19" s="544"/>
      <c r="BS19" s="644"/>
      <c r="BT19" s="543"/>
      <c r="BU19" s="544"/>
      <c r="BV19" s="544"/>
      <c r="BW19" s="544"/>
      <c r="BX19" s="544"/>
      <c r="BY19" s="544"/>
      <c r="BZ19" s="544"/>
      <c r="CA19" s="544"/>
      <c r="CB19" s="544"/>
      <c r="CC19" s="644"/>
      <c r="CD19" s="543"/>
      <c r="CE19" s="544"/>
      <c r="CF19" s="544"/>
      <c r="CG19" s="544"/>
      <c r="CH19" s="544"/>
      <c r="CI19" s="544"/>
      <c r="CJ19" s="544"/>
      <c r="CK19" s="544"/>
      <c r="CL19" s="544"/>
      <c r="CM19" s="644"/>
      <c r="CN19" s="543"/>
      <c r="CO19" s="544"/>
      <c r="CP19" s="544"/>
      <c r="CQ19" s="544"/>
      <c r="CR19" s="544"/>
      <c r="CS19" s="544"/>
      <c r="CT19" s="544"/>
      <c r="CU19" s="544"/>
      <c r="CV19" s="544"/>
      <c r="CW19" s="644"/>
      <c r="CX19" s="543"/>
      <c r="CY19" s="544"/>
      <c r="CZ19" s="544"/>
      <c r="DA19" s="544"/>
      <c r="DB19" s="544"/>
      <c r="DC19" s="544"/>
      <c r="DD19" s="544"/>
      <c r="DE19" s="544"/>
      <c r="DF19" s="544"/>
      <c r="DG19" s="644"/>
      <c r="DH19" s="543"/>
      <c r="DI19" s="544"/>
      <c r="DJ19" s="544"/>
      <c r="DK19" s="544"/>
      <c r="DL19" s="544"/>
      <c r="DM19" s="544"/>
      <c r="DN19" s="544"/>
      <c r="DO19" s="544"/>
      <c r="DP19" s="544"/>
      <c r="DQ19" s="644"/>
      <c r="DR19" s="543"/>
      <c r="DS19" s="544"/>
      <c r="DT19" s="544"/>
      <c r="DU19" s="544"/>
      <c r="DV19" s="544"/>
      <c r="DW19" s="544"/>
      <c r="DX19" s="544"/>
      <c r="DY19" s="544"/>
      <c r="DZ19" s="544"/>
      <c r="EA19" s="644"/>
      <c r="EB19" s="543"/>
      <c r="EC19" s="544"/>
      <c r="ED19" s="544"/>
      <c r="EE19" s="544"/>
      <c r="EF19" s="544"/>
      <c r="EG19" s="544"/>
      <c r="EH19" s="544"/>
      <c r="EI19" s="544"/>
      <c r="EJ19" s="544"/>
      <c r="EK19" s="644"/>
    </row>
    <row r="20" spans="1:141" ht="20.25">
      <c r="A20" s="359" t="str">
        <f>Summary!A20</f>
        <v>5 &amp; 11</v>
      </c>
      <c r="B20" s="353">
        <f>Summary!B20</f>
        <v>0</v>
      </c>
      <c r="C20" s="351" t="str">
        <f>Summary!C20</f>
        <v>1.3.4</v>
      </c>
      <c r="D20" s="351">
        <f>Summary!D20</f>
        <v>0</v>
      </c>
      <c r="E20" s="355">
        <f>Summary!E20</f>
        <v>0</v>
      </c>
      <c r="F20" s="352" t="str">
        <f>Summary!F20</f>
        <v>Risk Management and Business Continuity</v>
      </c>
      <c r="G20" s="373" t="str">
        <f>Summary!G20</f>
        <v>Schedule Ref 4</v>
      </c>
      <c r="H20" s="540">
        <f t="shared" si="2"/>
        <v>0</v>
      </c>
      <c r="I20" s="541">
        <f t="shared" si="3"/>
        <v>0</v>
      </c>
      <c r="J20" s="541">
        <f t="shared" si="4"/>
        <v>0</v>
      </c>
      <c r="K20" s="541">
        <f t="shared" si="5"/>
        <v>0</v>
      </c>
      <c r="L20" s="541">
        <f t="shared" si="6"/>
        <v>0</v>
      </c>
      <c r="M20" s="541">
        <f t="shared" si="7"/>
        <v>0</v>
      </c>
      <c r="N20" s="541">
        <f t="shared" si="8"/>
        <v>0</v>
      </c>
      <c r="O20" s="541">
        <f t="shared" si="9"/>
        <v>0</v>
      </c>
      <c r="P20" s="541">
        <f t="shared" si="10"/>
        <v>0</v>
      </c>
      <c r="Q20" s="541">
        <f t="shared" si="11"/>
        <v>0</v>
      </c>
      <c r="R20" s="541">
        <f t="shared" si="12"/>
        <v>0</v>
      </c>
      <c r="S20" s="541">
        <f t="shared" si="13"/>
        <v>0</v>
      </c>
      <c r="T20" s="542">
        <f t="shared" si="14"/>
        <v>0</v>
      </c>
      <c r="U20" s="531"/>
      <c r="V20" s="543"/>
      <c r="W20" s="544"/>
      <c r="X20" s="544"/>
      <c r="Y20" s="544"/>
      <c r="Z20" s="544"/>
      <c r="AA20" s="544"/>
      <c r="AB20" s="544"/>
      <c r="AC20" s="544"/>
      <c r="AD20" s="544"/>
      <c r="AE20" s="644"/>
      <c r="AF20" s="543"/>
      <c r="AG20" s="544"/>
      <c r="AH20" s="544"/>
      <c r="AI20" s="544"/>
      <c r="AJ20" s="544"/>
      <c r="AK20" s="544"/>
      <c r="AL20" s="544"/>
      <c r="AM20" s="544"/>
      <c r="AN20" s="544"/>
      <c r="AO20" s="644"/>
      <c r="AP20" s="543"/>
      <c r="AQ20" s="544"/>
      <c r="AR20" s="544"/>
      <c r="AS20" s="544"/>
      <c r="AT20" s="544"/>
      <c r="AU20" s="544"/>
      <c r="AV20" s="544"/>
      <c r="AW20" s="544"/>
      <c r="AX20" s="544"/>
      <c r="AY20" s="644"/>
      <c r="AZ20" s="543"/>
      <c r="BA20" s="544"/>
      <c r="BB20" s="544"/>
      <c r="BC20" s="544"/>
      <c r="BD20" s="544"/>
      <c r="BE20" s="544"/>
      <c r="BF20" s="544"/>
      <c r="BG20" s="544"/>
      <c r="BH20" s="544"/>
      <c r="BI20" s="644"/>
      <c r="BJ20" s="543"/>
      <c r="BK20" s="544"/>
      <c r="BL20" s="544"/>
      <c r="BM20" s="544"/>
      <c r="BN20" s="544"/>
      <c r="BO20" s="544"/>
      <c r="BP20" s="544"/>
      <c r="BQ20" s="544"/>
      <c r="BR20" s="544"/>
      <c r="BS20" s="644"/>
      <c r="BT20" s="543"/>
      <c r="BU20" s="544"/>
      <c r="BV20" s="544"/>
      <c r="BW20" s="544"/>
      <c r="BX20" s="544"/>
      <c r="BY20" s="544"/>
      <c r="BZ20" s="544"/>
      <c r="CA20" s="544"/>
      <c r="CB20" s="544"/>
      <c r="CC20" s="644"/>
      <c r="CD20" s="543"/>
      <c r="CE20" s="544"/>
      <c r="CF20" s="544"/>
      <c r="CG20" s="544"/>
      <c r="CH20" s="544"/>
      <c r="CI20" s="544"/>
      <c r="CJ20" s="544"/>
      <c r="CK20" s="544"/>
      <c r="CL20" s="544"/>
      <c r="CM20" s="644"/>
      <c r="CN20" s="543"/>
      <c r="CO20" s="544"/>
      <c r="CP20" s="544"/>
      <c r="CQ20" s="544"/>
      <c r="CR20" s="544"/>
      <c r="CS20" s="544"/>
      <c r="CT20" s="544"/>
      <c r="CU20" s="544"/>
      <c r="CV20" s="544"/>
      <c r="CW20" s="644"/>
      <c r="CX20" s="543"/>
      <c r="CY20" s="544"/>
      <c r="CZ20" s="544"/>
      <c r="DA20" s="544"/>
      <c r="DB20" s="544"/>
      <c r="DC20" s="544"/>
      <c r="DD20" s="544"/>
      <c r="DE20" s="544"/>
      <c r="DF20" s="544"/>
      <c r="DG20" s="644"/>
      <c r="DH20" s="543"/>
      <c r="DI20" s="544"/>
      <c r="DJ20" s="544"/>
      <c r="DK20" s="544"/>
      <c r="DL20" s="544"/>
      <c r="DM20" s="544"/>
      <c r="DN20" s="544"/>
      <c r="DO20" s="544"/>
      <c r="DP20" s="544"/>
      <c r="DQ20" s="644"/>
      <c r="DR20" s="543"/>
      <c r="DS20" s="544"/>
      <c r="DT20" s="544"/>
      <c r="DU20" s="544"/>
      <c r="DV20" s="544"/>
      <c r="DW20" s="544"/>
      <c r="DX20" s="544"/>
      <c r="DY20" s="544"/>
      <c r="DZ20" s="544"/>
      <c r="EA20" s="644"/>
      <c r="EB20" s="543"/>
      <c r="EC20" s="544"/>
      <c r="ED20" s="544"/>
      <c r="EE20" s="544"/>
      <c r="EF20" s="544"/>
      <c r="EG20" s="544"/>
      <c r="EH20" s="544"/>
      <c r="EI20" s="544"/>
      <c r="EJ20" s="544"/>
      <c r="EK20" s="644"/>
    </row>
    <row r="21" spans="1:141" ht="20.25">
      <c r="A21" s="359">
        <f>Summary!A21</f>
        <v>6</v>
      </c>
      <c r="B21" s="353">
        <f>Summary!B21</f>
        <v>0</v>
      </c>
      <c r="C21" s="351" t="str">
        <f>Summary!C21</f>
        <v>1.3.5</v>
      </c>
      <c r="D21" s="351">
        <f>Summary!D21</f>
        <v>0</v>
      </c>
      <c r="E21" s="355">
        <f>Summary!E21</f>
        <v>0</v>
      </c>
      <c r="F21" s="352" t="str">
        <f>Summary!F21</f>
        <v>Community</v>
      </c>
      <c r="G21" s="373">
        <f>Summary!G21</f>
        <v>0</v>
      </c>
      <c r="H21" s="540">
        <f t="shared" si="2"/>
        <v>0</v>
      </c>
      <c r="I21" s="541">
        <f t="shared" si="3"/>
        <v>0</v>
      </c>
      <c r="J21" s="541">
        <f t="shared" si="4"/>
        <v>0</v>
      </c>
      <c r="K21" s="541">
        <f t="shared" si="5"/>
        <v>0</v>
      </c>
      <c r="L21" s="541">
        <f t="shared" si="6"/>
        <v>0</v>
      </c>
      <c r="M21" s="541">
        <f t="shared" si="7"/>
        <v>0</v>
      </c>
      <c r="N21" s="541">
        <f t="shared" si="8"/>
        <v>0</v>
      </c>
      <c r="O21" s="541">
        <f t="shared" si="9"/>
        <v>0</v>
      </c>
      <c r="P21" s="541">
        <f t="shared" si="10"/>
        <v>0</v>
      </c>
      <c r="Q21" s="541">
        <f t="shared" si="11"/>
        <v>0</v>
      </c>
      <c r="R21" s="541">
        <f t="shared" si="12"/>
        <v>0</v>
      </c>
      <c r="S21" s="541">
        <f t="shared" si="13"/>
        <v>0</v>
      </c>
      <c r="T21" s="542">
        <f t="shared" si="14"/>
        <v>0</v>
      </c>
      <c r="U21" s="531"/>
      <c r="V21" s="543"/>
      <c r="W21" s="544"/>
      <c r="X21" s="544"/>
      <c r="Y21" s="544"/>
      <c r="Z21" s="544"/>
      <c r="AA21" s="544"/>
      <c r="AB21" s="544"/>
      <c r="AC21" s="544"/>
      <c r="AD21" s="544"/>
      <c r="AE21" s="644"/>
      <c r="AF21" s="543"/>
      <c r="AG21" s="544"/>
      <c r="AH21" s="544"/>
      <c r="AI21" s="544"/>
      <c r="AJ21" s="544"/>
      <c r="AK21" s="544"/>
      <c r="AL21" s="544"/>
      <c r="AM21" s="544"/>
      <c r="AN21" s="544"/>
      <c r="AO21" s="644"/>
      <c r="AP21" s="543"/>
      <c r="AQ21" s="544"/>
      <c r="AR21" s="544"/>
      <c r="AS21" s="544"/>
      <c r="AT21" s="544"/>
      <c r="AU21" s="544"/>
      <c r="AV21" s="544"/>
      <c r="AW21" s="544"/>
      <c r="AX21" s="544"/>
      <c r="AY21" s="644"/>
      <c r="AZ21" s="543"/>
      <c r="BA21" s="544"/>
      <c r="BB21" s="544"/>
      <c r="BC21" s="544"/>
      <c r="BD21" s="544"/>
      <c r="BE21" s="544"/>
      <c r="BF21" s="544"/>
      <c r="BG21" s="544"/>
      <c r="BH21" s="544"/>
      <c r="BI21" s="644"/>
      <c r="BJ21" s="543"/>
      <c r="BK21" s="544"/>
      <c r="BL21" s="544"/>
      <c r="BM21" s="544"/>
      <c r="BN21" s="544"/>
      <c r="BO21" s="544"/>
      <c r="BP21" s="544"/>
      <c r="BQ21" s="544"/>
      <c r="BR21" s="544"/>
      <c r="BS21" s="644"/>
      <c r="BT21" s="543"/>
      <c r="BU21" s="544"/>
      <c r="BV21" s="544"/>
      <c r="BW21" s="544"/>
      <c r="BX21" s="544"/>
      <c r="BY21" s="544"/>
      <c r="BZ21" s="544"/>
      <c r="CA21" s="544"/>
      <c r="CB21" s="544"/>
      <c r="CC21" s="644"/>
      <c r="CD21" s="543"/>
      <c r="CE21" s="544"/>
      <c r="CF21" s="544"/>
      <c r="CG21" s="544"/>
      <c r="CH21" s="544"/>
      <c r="CI21" s="544"/>
      <c r="CJ21" s="544"/>
      <c r="CK21" s="544"/>
      <c r="CL21" s="544"/>
      <c r="CM21" s="644"/>
      <c r="CN21" s="543"/>
      <c r="CO21" s="544"/>
      <c r="CP21" s="544"/>
      <c r="CQ21" s="544"/>
      <c r="CR21" s="544"/>
      <c r="CS21" s="544"/>
      <c r="CT21" s="544"/>
      <c r="CU21" s="544"/>
      <c r="CV21" s="544"/>
      <c r="CW21" s="644"/>
      <c r="CX21" s="543"/>
      <c r="CY21" s="544"/>
      <c r="CZ21" s="544"/>
      <c r="DA21" s="544"/>
      <c r="DB21" s="544"/>
      <c r="DC21" s="544"/>
      <c r="DD21" s="544"/>
      <c r="DE21" s="544"/>
      <c r="DF21" s="544"/>
      <c r="DG21" s="644"/>
      <c r="DH21" s="543"/>
      <c r="DI21" s="544"/>
      <c r="DJ21" s="544"/>
      <c r="DK21" s="544"/>
      <c r="DL21" s="544"/>
      <c r="DM21" s="544"/>
      <c r="DN21" s="544"/>
      <c r="DO21" s="544"/>
      <c r="DP21" s="544"/>
      <c r="DQ21" s="644"/>
      <c r="DR21" s="543"/>
      <c r="DS21" s="544"/>
      <c r="DT21" s="544"/>
      <c r="DU21" s="544"/>
      <c r="DV21" s="544"/>
      <c r="DW21" s="544"/>
      <c r="DX21" s="544"/>
      <c r="DY21" s="544"/>
      <c r="DZ21" s="544"/>
      <c r="EA21" s="644"/>
      <c r="EB21" s="543"/>
      <c r="EC21" s="544"/>
      <c r="ED21" s="544"/>
      <c r="EE21" s="544"/>
      <c r="EF21" s="544"/>
      <c r="EG21" s="544"/>
      <c r="EH21" s="544"/>
      <c r="EI21" s="544"/>
      <c r="EJ21" s="544"/>
      <c r="EK21" s="644"/>
    </row>
    <row r="22" spans="1:141" ht="20.25">
      <c r="A22" s="359" t="str">
        <f>Summary!A22</f>
        <v>7 &amp; 23</v>
      </c>
      <c r="B22" s="353">
        <f>Summary!B22</f>
        <v>0</v>
      </c>
      <c r="C22" s="351" t="str">
        <f>Summary!C22</f>
        <v>1.3.6</v>
      </c>
      <c r="D22" s="351">
        <f>Summary!D22</f>
        <v>0</v>
      </c>
      <c r="E22" s="355">
        <f>Summary!E22</f>
        <v>0</v>
      </c>
      <c r="F22" s="355" t="str">
        <f>Summary!F22</f>
        <v>Customer and Stakeholder Liaison</v>
      </c>
      <c r="G22" s="373" t="str">
        <f>Summary!G22</f>
        <v>Schedule Ref 5 &amp; 6</v>
      </c>
      <c r="H22" s="540">
        <f t="shared" si="2"/>
        <v>0</v>
      </c>
      <c r="I22" s="541">
        <f t="shared" si="3"/>
        <v>0</v>
      </c>
      <c r="J22" s="541">
        <f t="shared" si="4"/>
        <v>0</v>
      </c>
      <c r="K22" s="541">
        <f t="shared" si="5"/>
        <v>0</v>
      </c>
      <c r="L22" s="541">
        <f t="shared" si="6"/>
        <v>0</v>
      </c>
      <c r="M22" s="541">
        <f t="shared" si="7"/>
        <v>0</v>
      </c>
      <c r="N22" s="541">
        <f t="shared" si="8"/>
        <v>0</v>
      </c>
      <c r="O22" s="541">
        <f t="shared" si="9"/>
        <v>0</v>
      </c>
      <c r="P22" s="541">
        <f t="shared" si="10"/>
        <v>0</v>
      </c>
      <c r="Q22" s="541">
        <f t="shared" si="11"/>
        <v>0</v>
      </c>
      <c r="R22" s="541">
        <f t="shared" si="12"/>
        <v>0</v>
      </c>
      <c r="S22" s="541">
        <f t="shared" si="13"/>
        <v>0</v>
      </c>
      <c r="T22" s="542">
        <f t="shared" si="14"/>
        <v>0</v>
      </c>
      <c r="U22" s="531"/>
      <c r="V22" s="543"/>
      <c r="W22" s="544"/>
      <c r="X22" s="544"/>
      <c r="Y22" s="544"/>
      <c r="Z22" s="544"/>
      <c r="AA22" s="544"/>
      <c r="AB22" s="544"/>
      <c r="AC22" s="544"/>
      <c r="AD22" s="544"/>
      <c r="AE22" s="644"/>
      <c r="AF22" s="543"/>
      <c r="AG22" s="544"/>
      <c r="AH22" s="544"/>
      <c r="AI22" s="544"/>
      <c r="AJ22" s="544"/>
      <c r="AK22" s="544"/>
      <c r="AL22" s="544"/>
      <c r="AM22" s="544"/>
      <c r="AN22" s="544"/>
      <c r="AO22" s="644"/>
      <c r="AP22" s="543"/>
      <c r="AQ22" s="544"/>
      <c r="AR22" s="544"/>
      <c r="AS22" s="544"/>
      <c r="AT22" s="544"/>
      <c r="AU22" s="544"/>
      <c r="AV22" s="544"/>
      <c r="AW22" s="544"/>
      <c r="AX22" s="544"/>
      <c r="AY22" s="644"/>
      <c r="AZ22" s="543"/>
      <c r="BA22" s="544"/>
      <c r="BB22" s="544"/>
      <c r="BC22" s="544"/>
      <c r="BD22" s="544"/>
      <c r="BE22" s="544"/>
      <c r="BF22" s="544"/>
      <c r="BG22" s="544"/>
      <c r="BH22" s="544"/>
      <c r="BI22" s="644"/>
      <c r="BJ22" s="543"/>
      <c r="BK22" s="544"/>
      <c r="BL22" s="544"/>
      <c r="BM22" s="544"/>
      <c r="BN22" s="544"/>
      <c r="BO22" s="544"/>
      <c r="BP22" s="544"/>
      <c r="BQ22" s="544"/>
      <c r="BR22" s="544"/>
      <c r="BS22" s="644"/>
      <c r="BT22" s="543"/>
      <c r="BU22" s="544"/>
      <c r="BV22" s="544"/>
      <c r="BW22" s="544"/>
      <c r="BX22" s="544"/>
      <c r="BY22" s="544"/>
      <c r="BZ22" s="544"/>
      <c r="CA22" s="544"/>
      <c r="CB22" s="544"/>
      <c r="CC22" s="644"/>
      <c r="CD22" s="543"/>
      <c r="CE22" s="544"/>
      <c r="CF22" s="544"/>
      <c r="CG22" s="544"/>
      <c r="CH22" s="544"/>
      <c r="CI22" s="544"/>
      <c r="CJ22" s="544"/>
      <c r="CK22" s="544"/>
      <c r="CL22" s="544"/>
      <c r="CM22" s="644"/>
      <c r="CN22" s="543"/>
      <c r="CO22" s="544"/>
      <c r="CP22" s="544"/>
      <c r="CQ22" s="544"/>
      <c r="CR22" s="544"/>
      <c r="CS22" s="544"/>
      <c r="CT22" s="544"/>
      <c r="CU22" s="544"/>
      <c r="CV22" s="544"/>
      <c r="CW22" s="644"/>
      <c r="CX22" s="543"/>
      <c r="CY22" s="544"/>
      <c r="CZ22" s="544"/>
      <c r="DA22" s="544"/>
      <c r="DB22" s="544"/>
      <c r="DC22" s="544"/>
      <c r="DD22" s="544"/>
      <c r="DE22" s="544"/>
      <c r="DF22" s="544"/>
      <c r="DG22" s="644"/>
      <c r="DH22" s="543"/>
      <c r="DI22" s="544"/>
      <c r="DJ22" s="544"/>
      <c r="DK22" s="544"/>
      <c r="DL22" s="544"/>
      <c r="DM22" s="544"/>
      <c r="DN22" s="544"/>
      <c r="DO22" s="544"/>
      <c r="DP22" s="544"/>
      <c r="DQ22" s="644"/>
      <c r="DR22" s="543"/>
      <c r="DS22" s="544"/>
      <c r="DT22" s="544"/>
      <c r="DU22" s="544"/>
      <c r="DV22" s="544"/>
      <c r="DW22" s="544"/>
      <c r="DX22" s="544"/>
      <c r="DY22" s="544"/>
      <c r="DZ22" s="544"/>
      <c r="EA22" s="644"/>
      <c r="EB22" s="543"/>
      <c r="EC22" s="544"/>
      <c r="ED22" s="544"/>
      <c r="EE22" s="544"/>
      <c r="EF22" s="544"/>
      <c r="EG22" s="544"/>
      <c r="EH22" s="544"/>
      <c r="EI22" s="544"/>
      <c r="EJ22" s="544"/>
      <c r="EK22" s="644"/>
    </row>
    <row r="23" spans="1:141" s="614" customFormat="1" ht="20.25">
      <c r="A23" s="611">
        <f>Summary!A23</f>
        <v>8</v>
      </c>
      <c r="B23" s="612">
        <f>Summary!B23</f>
        <v>0</v>
      </c>
      <c r="C23" s="383" t="str">
        <f>Summary!C23</f>
        <v>1.3.7</v>
      </c>
      <c r="D23" s="383">
        <f>Summary!D23</f>
        <v>0</v>
      </c>
      <c r="E23" s="381">
        <f>Summary!E23</f>
        <v>0</v>
      </c>
      <c r="F23" s="363" t="str">
        <f>Summary!F23</f>
        <v xml:space="preserve">Health and Safety </v>
      </c>
      <c r="G23" s="493" t="str">
        <f>Summary!G23</f>
        <v>Schedule Ref 23, 24 &amp; 48</v>
      </c>
      <c r="H23" s="553">
        <f t="shared" si="2"/>
        <v>0</v>
      </c>
      <c r="I23" s="554">
        <f t="shared" si="3"/>
        <v>0</v>
      </c>
      <c r="J23" s="554">
        <f t="shared" si="4"/>
        <v>0</v>
      </c>
      <c r="K23" s="554">
        <f t="shared" si="5"/>
        <v>0</v>
      </c>
      <c r="L23" s="554">
        <f t="shared" si="6"/>
        <v>0</v>
      </c>
      <c r="M23" s="554">
        <f t="shared" si="7"/>
        <v>0</v>
      </c>
      <c r="N23" s="554">
        <f t="shared" si="8"/>
        <v>0</v>
      </c>
      <c r="O23" s="554">
        <f t="shared" si="9"/>
        <v>0</v>
      </c>
      <c r="P23" s="554">
        <f t="shared" si="10"/>
        <v>0</v>
      </c>
      <c r="Q23" s="541">
        <f t="shared" si="11"/>
        <v>0</v>
      </c>
      <c r="R23" s="541">
        <f t="shared" si="12"/>
        <v>0</v>
      </c>
      <c r="S23" s="541">
        <f t="shared" si="13"/>
        <v>0</v>
      </c>
      <c r="T23" s="542">
        <f t="shared" si="14"/>
        <v>0</v>
      </c>
      <c r="U23" s="613"/>
      <c r="V23" s="543"/>
      <c r="W23" s="544"/>
      <c r="X23" s="544"/>
      <c r="Y23" s="544"/>
      <c r="Z23" s="544"/>
      <c r="AA23" s="544"/>
      <c r="AB23" s="544"/>
      <c r="AC23" s="544"/>
      <c r="AD23" s="544"/>
      <c r="AE23" s="645"/>
      <c r="AF23" s="543"/>
      <c r="AG23" s="544"/>
      <c r="AH23" s="544"/>
      <c r="AI23" s="544"/>
      <c r="AJ23" s="544"/>
      <c r="AK23" s="544"/>
      <c r="AL23" s="544"/>
      <c r="AM23" s="544"/>
      <c r="AN23" s="544"/>
      <c r="AO23" s="645"/>
      <c r="AP23" s="543"/>
      <c r="AQ23" s="544"/>
      <c r="AR23" s="544"/>
      <c r="AS23" s="544"/>
      <c r="AT23" s="544"/>
      <c r="AU23" s="544"/>
      <c r="AV23" s="544"/>
      <c r="AW23" s="544"/>
      <c r="AX23" s="544"/>
      <c r="AY23" s="645"/>
      <c r="AZ23" s="543"/>
      <c r="BA23" s="544"/>
      <c r="BB23" s="544"/>
      <c r="BC23" s="544"/>
      <c r="BD23" s="544"/>
      <c r="BE23" s="544"/>
      <c r="BF23" s="544"/>
      <c r="BG23" s="544"/>
      <c r="BH23" s="544"/>
      <c r="BI23" s="645"/>
      <c r="BJ23" s="543"/>
      <c r="BK23" s="544"/>
      <c r="BL23" s="544"/>
      <c r="BM23" s="544"/>
      <c r="BN23" s="544"/>
      <c r="BO23" s="544"/>
      <c r="BP23" s="544"/>
      <c r="BQ23" s="544"/>
      <c r="BR23" s="544"/>
      <c r="BS23" s="645"/>
      <c r="BT23" s="543"/>
      <c r="BU23" s="544"/>
      <c r="BV23" s="544"/>
      <c r="BW23" s="544"/>
      <c r="BX23" s="544"/>
      <c r="BY23" s="544"/>
      <c r="BZ23" s="544"/>
      <c r="CA23" s="544"/>
      <c r="CB23" s="544"/>
      <c r="CC23" s="645"/>
      <c r="CD23" s="543"/>
      <c r="CE23" s="544"/>
      <c r="CF23" s="544"/>
      <c r="CG23" s="544"/>
      <c r="CH23" s="544"/>
      <c r="CI23" s="544"/>
      <c r="CJ23" s="544"/>
      <c r="CK23" s="544"/>
      <c r="CL23" s="544"/>
      <c r="CM23" s="645"/>
      <c r="CN23" s="543"/>
      <c r="CO23" s="544"/>
      <c r="CP23" s="544"/>
      <c r="CQ23" s="544"/>
      <c r="CR23" s="544"/>
      <c r="CS23" s="544"/>
      <c r="CT23" s="544"/>
      <c r="CU23" s="544"/>
      <c r="CV23" s="544"/>
      <c r="CW23" s="645"/>
      <c r="CX23" s="543"/>
      <c r="CY23" s="544"/>
      <c r="CZ23" s="544"/>
      <c r="DA23" s="544"/>
      <c r="DB23" s="544"/>
      <c r="DC23" s="544"/>
      <c r="DD23" s="544"/>
      <c r="DE23" s="544"/>
      <c r="DF23" s="544"/>
      <c r="DG23" s="645"/>
      <c r="DH23" s="543"/>
      <c r="DI23" s="544"/>
      <c r="DJ23" s="544"/>
      <c r="DK23" s="544"/>
      <c r="DL23" s="544"/>
      <c r="DM23" s="544"/>
      <c r="DN23" s="544"/>
      <c r="DO23" s="544"/>
      <c r="DP23" s="544"/>
      <c r="DQ23" s="645"/>
      <c r="DR23" s="543"/>
      <c r="DS23" s="544"/>
      <c r="DT23" s="544"/>
      <c r="DU23" s="544"/>
      <c r="DV23" s="544"/>
      <c r="DW23" s="544"/>
      <c r="DX23" s="544"/>
      <c r="DY23" s="544"/>
      <c r="DZ23" s="544"/>
      <c r="EA23" s="645"/>
      <c r="EB23" s="543"/>
      <c r="EC23" s="544"/>
      <c r="ED23" s="544"/>
      <c r="EE23" s="544"/>
      <c r="EF23" s="544"/>
      <c r="EG23" s="544"/>
      <c r="EH23" s="544"/>
      <c r="EI23" s="544"/>
      <c r="EJ23" s="544"/>
      <c r="EK23" s="645"/>
    </row>
    <row r="24" spans="1:141" ht="20.25">
      <c r="A24" s="359">
        <f>Summary!A24</f>
        <v>10</v>
      </c>
      <c r="B24" s="353">
        <f>Summary!B24</f>
        <v>0</v>
      </c>
      <c r="C24" s="351" t="str">
        <f>Summary!C24</f>
        <v>1.3.8</v>
      </c>
      <c r="D24" s="351">
        <f>Summary!D24</f>
        <v>0</v>
      </c>
      <c r="E24" s="355">
        <f>Summary!E24</f>
        <v>0</v>
      </c>
      <c r="F24" s="355" t="str">
        <f>Summary!F24</f>
        <v>Managing Network Occupancy</v>
      </c>
      <c r="G24" s="373">
        <f>Summary!G24</f>
        <v>0</v>
      </c>
      <c r="H24" s="540">
        <f t="shared" si="2"/>
        <v>0</v>
      </c>
      <c r="I24" s="541">
        <f t="shared" si="3"/>
        <v>0</v>
      </c>
      <c r="J24" s="541">
        <f t="shared" si="4"/>
        <v>0</v>
      </c>
      <c r="K24" s="541">
        <f t="shared" si="5"/>
        <v>0</v>
      </c>
      <c r="L24" s="541">
        <f t="shared" si="6"/>
        <v>0</v>
      </c>
      <c r="M24" s="541">
        <f t="shared" si="7"/>
        <v>0</v>
      </c>
      <c r="N24" s="541">
        <f t="shared" si="8"/>
        <v>0</v>
      </c>
      <c r="O24" s="541">
        <f t="shared" si="9"/>
        <v>0</v>
      </c>
      <c r="P24" s="541">
        <f t="shared" si="10"/>
        <v>0</v>
      </c>
      <c r="Q24" s="541">
        <f t="shared" si="11"/>
        <v>0</v>
      </c>
      <c r="R24" s="541">
        <f t="shared" si="12"/>
        <v>0</v>
      </c>
      <c r="S24" s="541">
        <f t="shared" si="13"/>
        <v>0</v>
      </c>
      <c r="T24" s="542">
        <f t="shared" si="14"/>
        <v>0</v>
      </c>
      <c r="U24" s="531"/>
      <c r="V24" s="543"/>
      <c r="W24" s="544"/>
      <c r="X24" s="544"/>
      <c r="Y24" s="544"/>
      <c r="Z24" s="544"/>
      <c r="AA24" s="544"/>
      <c r="AB24" s="544"/>
      <c r="AC24" s="544"/>
      <c r="AD24" s="544"/>
      <c r="AE24" s="644"/>
      <c r="AF24" s="543"/>
      <c r="AG24" s="544"/>
      <c r="AH24" s="544"/>
      <c r="AI24" s="544"/>
      <c r="AJ24" s="544"/>
      <c r="AK24" s="544"/>
      <c r="AL24" s="544"/>
      <c r="AM24" s="544"/>
      <c r="AN24" s="544"/>
      <c r="AO24" s="644"/>
      <c r="AP24" s="543"/>
      <c r="AQ24" s="544"/>
      <c r="AR24" s="544"/>
      <c r="AS24" s="544"/>
      <c r="AT24" s="544"/>
      <c r="AU24" s="544"/>
      <c r="AV24" s="544"/>
      <c r="AW24" s="544"/>
      <c r="AX24" s="544"/>
      <c r="AY24" s="644"/>
      <c r="AZ24" s="543"/>
      <c r="BA24" s="544"/>
      <c r="BB24" s="544"/>
      <c r="BC24" s="544"/>
      <c r="BD24" s="544"/>
      <c r="BE24" s="544"/>
      <c r="BF24" s="544"/>
      <c r="BG24" s="544"/>
      <c r="BH24" s="544"/>
      <c r="BI24" s="644"/>
      <c r="BJ24" s="543"/>
      <c r="BK24" s="544"/>
      <c r="BL24" s="544"/>
      <c r="BM24" s="544"/>
      <c r="BN24" s="544"/>
      <c r="BO24" s="544"/>
      <c r="BP24" s="544"/>
      <c r="BQ24" s="544"/>
      <c r="BR24" s="544"/>
      <c r="BS24" s="644"/>
      <c r="BT24" s="543"/>
      <c r="BU24" s="544"/>
      <c r="BV24" s="544"/>
      <c r="BW24" s="544"/>
      <c r="BX24" s="544"/>
      <c r="BY24" s="544"/>
      <c r="BZ24" s="544"/>
      <c r="CA24" s="544"/>
      <c r="CB24" s="544"/>
      <c r="CC24" s="644"/>
      <c r="CD24" s="543"/>
      <c r="CE24" s="544"/>
      <c r="CF24" s="544"/>
      <c r="CG24" s="544"/>
      <c r="CH24" s="544"/>
      <c r="CI24" s="544"/>
      <c r="CJ24" s="544"/>
      <c r="CK24" s="544"/>
      <c r="CL24" s="544"/>
      <c r="CM24" s="644"/>
      <c r="CN24" s="543"/>
      <c r="CO24" s="544"/>
      <c r="CP24" s="544"/>
      <c r="CQ24" s="544"/>
      <c r="CR24" s="544"/>
      <c r="CS24" s="544"/>
      <c r="CT24" s="544"/>
      <c r="CU24" s="544"/>
      <c r="CV24" s="544"/>
      <c r="CW24" s="644"/>
      <c r="CX24" s="543"/>
      <c r="CY24" s="544"/>
      <c r="CZ24" s="544"/>
      <c r="DA24" s="544"/>
      <c r="DB24" s="544"/>
      <c r="DC24" s="544"/>
      <c r="DD24" s="544"/>
      <c r="DE24" s="544"/>
      <c r="DF24" s="544"/>
      <c r="DG24" s="644"/>
      <c r="DH24" s="543"/>
      <c r="DI24" s="544"/>
      <c r="DJ24" s="544"/>
      <c r="DK24" s="544"/>
      <c r="DL24" s="544"/>
      <c r="DM24" s="544"/>
      <c r="DN24" s="544"/>
      <c r="DO24" s="544"/>
      <c r="DP24" s="544"/>
      <c r="DQ24" s="644"/>
      <c r="DR24" s="543"/>
      <c r="DS24" s="544"/>
      <c r="DT24" s="544"/>
      <c r="DU24" s="544"/>
      <c r="DV24" s="544"/>
      <c r="DW24" s="544"/>
      <c r="DX24" s="544"/>
      <c r="DY24" s="544"/>
      <c r="DZ24" s="544"/>
      <c r="EA24" s="644"/>
      <c r="EB24" s="543"/>
      <c r="EC24" s="544"/>
      <c r="ED24" s="544"/>
      <c r="EE24" s="544"/>
      <c r="EF24" s="544"/>
      <c r="EG24" s="544"/>
      <c r="EH24" s="544"/>
      <c r="EI24" s="544"/>
      <c r="EJ24" s="544"/>
      <c r="EK24" s="644"/>
    </row>
    <row r="25" spans="1:141" ht="36">
      <c r="A25" s="359" t="str">
        <f>Summary!A25</f>
        <v>13, 14 &amp; 15</v>
      </c>
      <c r="B25" s="353">
        <f>Summary!B25</f>
        <v>0</v>
      </c>
      <c r="C25" s="354" t="str">
        <f>Summary!C25</f>
        <v>1.3.9</v>
      </c>
      <c r="D25" s="351">
        <f>Summary!D25</f>
        <v>0</v>
      </c>
      <c r="E25" s="355">
        <f>Summary!E25</f>
        <v>0</v>
      </c>
      <c r="F25" s="355" t="str">
        <f>Summary!F25</f>
        <v>Quality Management, Performance Management and Continual Improvement</v>
      </c>
      <c r="G25" s="373" t="str">
        <f>Summary!G25</f>
        <v>Schedule Ref 17 &amp; 18</v>
      </c>
      <c r="H25" s="540">
        <f t="shared" si="2"/>
        <v>0</v>
      </c>
      <c r="I25" s="541">
        <f t="shared" si="3"/>
        <v>0</v>
      </c>
      <c r="J25" s="541">
        <f t="shared" si="4"/>
        <v>0</v>
      </c>
      <c r="K25" s="541">
        <f t="shared" si="5"/>
        <v>0</v>
      </c>
      <c r="L25" s="541">
        <f t="shared" si="6"/>
        <v>0</v>
      </c>
      <c r="M25" s="541">
        <f t="shared" si="7"/>
        <v>0</v>
      </c>
      <c r="N25" s="541">
        <f t="shared" si="8"/>
        <v>0</v>
      </c>
      <c r="O25" s="541">
        <f t="shared" si="9"/>
        <v>0</v>
      </c>
      <c r="P25" s="541">
        <f t="shared" si="10"/>
        <v>0</v>
      </c>
      <c r="Q25" s="541">
        <f t="shared" si="11"/>
        <v>0</v>
      </c>
      <c r="R25" s="541">
        <f t="shared" si="12"/>
        <v>0</v>
      </c>
      <c r="S25" s="541">
        <f t="shared" si="13"/>
        <v>0</v>
      </c>
      <c r="T25" s="542">
        <f t="shared" si="14"/>
        <v>0</v>
      </c>
      <c r="U25" s="531"/>
      <c r="V25" s="543"/>
      <c r="W25" s="544"/>
      <c r="X25" s="544"/>
      <c r="Y25" s="544"/>
      <c r="Z25" s="544"/>
      <c r="AA25" s="544"/>
      <c r="AB25" s="544"/>
      <c r="AC25" s="544"/>
      <c r="AD25" s="544"/>
      <c r="AE25" s="644"/>
      <c r="AF25" s="543"/>
      <c r="AG25" s="544"/>
      <c r="AH25" s="544"/>
      <c r="AI25" s="544"/>
      <c r="AJ25" s="544"/>
      <c r="AK25" s="544"/>
      <c r="AL25" s="544"/>
      <c r="AM25" s="544"/>
      <c r="AN25" s="544"/>
      <c r="AO25" s="644"/>
      <c r="AP25" s="543"/>
      <c r="AQ25" s="544"/>
      <c r="AR25" s="544"/>
      <c r="AS25" s="544"/>
      <c r="AT25" s="544"/>
      <c r="AU25" s="544"/>
      <c r="AV25" s="544"/>
      <c r="AW25" s="544"/>
      <c r="AX25" s="544"/>
      <c r="AY25" s="644"/>
      <c r="AZ25" s="543"/>
      <c r="BA25" s="544"/>
      <c r="BB25" s="544"/>
      <c r="BC25" s="544"/>
      <c r="BD25" s="544"/>
      <c r="BE25" s="544"/>
      <c r="BF25" s="544"/>
      <c r="BG25" s="544"/>
      <c r="BH25" s="544"/>
      <c r="BI25" s="644"/>
      <c r="BJ25" s="543"/>
      <c r="BK25" s="544"/>
      <c r="BL25" s="544"/>
      <c r="BM25" s="544"/>
      <c r="BN25" s="544"/>
      <c r="BO25" s="544"/>
      <c r="BP25" s="544"/>
      <c r="BQ25" s="544"/>
      <c r="BR25" s="544"/>
      <c r="BS25" s="644"/>
      <c r="BT25" s="543"/>
      <c r="BU25" s="544"/>
      <c r="BV25" s="544"/>
      <c r="BW25" s="544"/>
      <c r="BX25" s="544"/>
      <c r="BY25" s="544"/>
      <c r="BZ25" s="544"/>
      <c r="CA25" s="544"/>
      <c r="CB25" s="544"/>
      <c r="CC25" s="644"/>
      <c r="CD25" s="543"/>
      <c r="CE25" s="544"/>
      <c r="CF25" s="544"/>
      <c r="CG25" s="544"/>
      <c r="CH25" s="544"/>
      <c r="CI25" s="544"/>
      <c r="CJ25" s="544"/>
      <c r="CK25" s="544"/>
      <c r="CL25" s="544"/>
      <c r="CM25" s="644"/>
      <c r="CN25" s="543"/>
      <c r="CO25" s="544"/>
      <c r="CP25" s="544"/>
      <c r="CQ25" s="544"/>
      <c r="CR25" s="544"/>
      <c r="CS25" s="544"/>
      <c r="CT25" s="544"/>
      <c r="CU25" s="544"/>
      <c r="CV25" s="544"/>
      <c r="CW25" s="644"/>
      <c r="CX25" s="543"/>
      <c r="CY25" s="544"/>
      <c r="CZ25" s="544"/>
      <c r="DA25" s="544"/>
      <c r="DB25" s="544"/>
      <c r="DC25" s="544"/>
      <c r="DD25" s="544"/>
      <c r="DE25" s="544"/>
      <c r="DF25" s="544"/>
      <c r="DG25" s="644"/>
      <c r="DH25" s="543"/>
      <c r="DI25" s="544"/>
      <c r="DJ25" s="544"/>
      <c r="DK25" s="544"/>
      <c r="DL25" s="544"/>
      <c r="DM25" s="544"/>
      <c r="DN25" s="544"/>
      <c r="DO25" s="544"/>
      <c r="DP25" s="544"/>
      <c r="DQ25" s="644"/>
      <c r="DR25" s="543"/>
      <c r="DS25" s="544"/>
      <c r="DT25" s="544"/>
      <c r="DU25" s="544"/>
      <c r="DV25" s="544"/>
      <c r="DW25" s="544"/>
      <c r="DX25" s="544"/>
      <c r="DY25" s="544"/>
      <c r="DZ25" s="544"/>
      <c r="EA25" s="644"/>
      <c r="EB25" s="543"/>
      <c r="EC25" s="544"/>
      <c r="ED25" s="544"/>
      <c r="EE25" s="544"/>
      <c r="EF25" s="544"/>
      <c r="EG25" s="544"/>
      <c r="EH25" s="544"/>
      <c r="EI25" s="544"/>
      <c r="EJ25" s="544"/>
      <c r="EK25" s="644"/>
    </row>
    <row r="26" spans="1:141" ht="20.25">
      <c r="A26" s="359">
        <f>Summary!A26</f>
        <v>24</v>
      </c>
      <c r="B26" s="353">
        <f>Summary!B26</f>
        <v>0</v>
      </c>
      <c r="C26" s="353" t="str">
        <f>Summary!C26</f>
        <v>1.3.10</v>
      </c>
      <c r="D26" s="353">
        <f>Summary!D26</f>
        <v>0</v>
      </c>
      <c r="E26" s="355">
        <f>Summary!E26</f>
        <v>0</v>
      </c>
      <c r="F26" s="355" t="str">
        <f>Summary!F26</f>
        <v>Sustainability</v>
      </c>
      <c r="G26" s="375">
        <f>Summary!G26</f>
        <v>0</v>
      </c>
      <c r="H26" s="540">
        <f t="shared" si="2"/>
        <v>0</v>
      </c>
      <c r="I26" s="541">
        <f t="shared" si="3"/>
        <v>0</v>
      </c>
      <c r="J26" s="541">
        <f t="shared" si="4"/>
        <v>0</v>
      </c>
      <c r="K26" s="541">
        <f t="shared" si="5"/>
        <v>0</v>
      </c>
      <c r="L26" s="541">
        <f t="shared" si="6"/>
        <v>0</v>
      </c>
      <c r="M26" s="541">
        <f t="shared" si="7"/>
        <v>0</v>
      </c>
      <c r="N26" s="541">
        <f t="shared" si="8"/>
        <v>0</v>
      </c>
      <c r="O26" s="541">
        <f t="shared" si="9"/>
        <v>0</v>
      </c>
      <c r="P26" s="541">
        <f t="shared" si="10"/>
        <v>0</v>
      </c>
      <c r="Q26" s="541">
        <f t="shared" si="11"/>
        <v>0</v>
      </c>
      <c r="R26" s="541">
        <f t="shared" si="12"/>
        <v>0</v>
      </c>
      <c r="S26" s="541">
        <f t="shared" si="13"/>
        <v>0</v>
      </c>
      <c r="T26" s="542">
        <f t="shared" si="14"/>
        <v>0</v>
      </c>
      <c r="U26" s="531"/>
      <c r="V26" s="543"/>
      <c r="W26" s="544"/>
      <c r="X26" s="544"/>
      <c r="Y26" s="544"/>
      <c r="Z26" s="544"/>
      <c r="AA26" s="544"/>
      <c r="AB26" s="544"/>
      <c r="AC26" s="544"/>
      <c r="AD26" s="544"/>
      <c r="AE26" s="646"/>
      <c r="AF26" s="543"/>
      <c r="AG26" s="544"/>
      <c r="AH26" s="544"/>
      <c r="AI26" s="544"/>
      <c r="AJ26" s="544"/>
      <c r="AK26" s="544"/>
      <c r="AL26" s="544"/>
      <c r="AM26" s="544"/>
      <c r="AN26" s="544"/>
      <c r="AO26" s="646"/>
      <c r="AP26" s="543"/>
      <c r="AQ26" s="544"/>
      <c r="AR26" s="544"/>
      <c r="AS26" s="544"/>
      <c r="AT26" s="544"/>
      <c r="AU26" s="544"/>
      <c r="AV26" s="544"/>
      <c r="AW26" s="544"/>
      <c r="AX26" s="544"/>
      <c r="AY26" s="646"/>
      <c r="AZ26" s="543"/>
      <c r="BA26" s="544"/>
      <c r="BB26" s="544"/>
      <c r="BC26" s="544"/>
      <c r="BD26" s="544"/>
      <c r="BE26" s="544"/>
      <c r="BF26" s="544"/>
      <c r="BG26" s="544"/>
      <c r="BH26" s="544"/>
      <c r="BI26" s="646"/>
      <c r="BJ26" s="543"/>
      <c r="BK26" s="544"/>
      <c r="BL26" s="544"/>
      <c r="BM26" s="544"/>
      <c r="BN26" s="544"/>
      <c r="BO26" s="544"/>
      <c r="BP26" s="544"/>
      <c r="BQ26" s="544"/>
      <c r="BR26" s="544"/>
      <c r="BS26" s="646"/>
      <c r="BT26" s="543"/>
      <c r="BU26" s="544"/>
      <c r="BV26" s="544"/>
      <c r="BW26" s="544"/>
      <c r="BX26" s="544"/>
      <c r="BY26" s="544"/>
      <c r="BZ26" s="544"/>
      <c r="CA26" s="544"/>
      <c r="CB26" s="544"/>
      <c r="CC26" s="646"/>
      <c r="CD26" s="543"/>
      <c r="CE26" s="544"/>
      <c r="CF26" s="544"/>
      <c r="CG26" s="544"/>
      <c r="CH26" s="544"/>
      <c r="CI26" s="544"/>
      <c r="CJ26" s="544"/>
      <c r="CK26" s="544"/>
      <c r="CL26" s="544"/>
      <c r="CM26" s="646"/>
      <c r="CN26" s="543"/>
      <c r="CO26" s="544"/>
      <c r="CP26" s="544"/>
      <c r="CQ26" s="544"/>
      <c r="CR26" s="544"/>
      <c r="CS26" s="544"/>
      <c r="CT26" s="544"/>
      <c r="CU26" s="544"/>
      <c r="CV26" s="544"/>
      <c r="CW26" s="646"/>
      <c r="CX26" s="543"/>
      <c r="CY26" s="544"/>
      <c r="CZ26" s="544"/>
      <c r="DA26" s="544"/>
      <c r="DB26" s="544"/>
      <c r="DC26" s="544"/>
      <c r="DD26" s="544"/>
      <c r="DE26" s="544"/>
      <c r="DF26" s="544"/>
      <c r="DG26" s="646"/>
      <c r="DH26" s="543"/>
      <c r="DI26" s="544"/>
      <c r="DJ26" s="544"/>
      <c r="DK26" s="544"/>
      <c r="DL26" s="544"/>
      <c r="DM26" s="544"/>
      <c r="DN26" s="544"/>
      <c r="DO26" s="544"/>
      <c r="DP26" s="544"/>
      <c r="DQ26" s="646"/>
      <c r="DR26" s="543"/>
      <c r="DS26" s="544"/>
      <c r="DT26" s="544"/>
      <c r="DU26" s="544"/>
      <c r="DV26" s="544"/>
      <c r="DW26" s="544"/>
      <c r="DX26" s="544"/>
      <c r="DY26" s="544"/>
      <c r="DZ26" s="544"/>
      <c r="EA26" s="646"/>
      <c r="EB26" s="543"/>
      <c r="EC26" s="544"/>
      <c r="ED26" s="544"/>
      <c r="EE26" s="544"/>
      <c r="EF26" s="544"/>
      <c r="EG26" s="544"/>
      <c r="EH26" s="544"/>
      <c r="EI26" s="544"/>
      <c r="EJ26" s="544"/>
      <c r="EK26" s="646"/>
    </row>
    <row r="27" spans="1:141" ht="20.25">
      <c r="A27" s="788">
        <f>Summary!A27</f>
        <v>0</v>
      </c>
      <c r="B27" s="789">
        <f>Summary!B27</f>
        <v>0</v>
      </c>
      <c r="C27" s="789">
        <f>Summary!C27</f>
        <v>0</v>
      </c>
      <c r="D27" s="789">
        <f>Summary!D27</f>
        <v>0</v>
      </c>
      <c r="E27" s="790">
        <f>Summary!E27</f>
        <v>0</v>
      </c>
      <c r="F27" s="790">
        <f>Summary!F27</f>
        <v>0</v>
      </c>
      <c r="G27" s="791">
        <f>Summary!G27</f>
        <v>0</v>
      </c>
      <c r="H27" s="575"/>
      <c r="I27" s="576"/>
      <c r="J27" s="576"/>
      <c r="K27" s="576"/>
      <c r="L27" s="576"/>
      <c r="M27" s="576"/>
      <c r="N27" s="576"/>
      <c r="O27" s="576"/>
      <c r="P27" s="576"/>
      <c r="Q27" s="576"/>
      <c r="R27" s="576"/>
      <c r="S27" s="576"/>
      <c r="T27" s="577"/>
      <c r="U27" s="531"/>
      <c r="V27" s="575"/>
      <c r="W27" s="576"/>
      <c r="X27" s="576"/>
      <c r="Y27" s="576"/>
      <c r="Z27" s="576"/>
      <c r="AA27" s="576"/>
      <c r="AB27" s="576"/>
      <c r="AC27" s="576"/>
      <c r="AD27" s="576"/>
      <c r="AE27" s="647"/>
      <c r="AF27" s="575"/>
      <c r="AG27" s="576"/>
      <c r="AH27" s="576"/>
      <c r="AI27" s="576"/>
      <c r="AJ27" s="576"/>
      <c r="AK27" s="576"/>
      <c r="AL27" s="576"/>
      <c r="AM27" s="576"/>
      <c r="AN27" s="576"/>
      <c r="AO27" s="647"/>
      <c r="AP27" s="575"/>
      <c r="AQ27" s="576"/>
      <c r="AR27" s="576"/>
      <c r="AS27" s="576"/>
      <c r="AT27" s="576"/>
      <c r="AU27" s="576"/>
      <c r="AV27" s="576"/>
      <c r="AW27" s="576"/>
      <c r="AX27" s="576"/>
      <c r="AY27" s="647"/>
      <c r="AZ27" s="575"/>
      <c r="BA27" s="576"/>
      <c r="BB27" s="576"/>
      <c r="BC27" s="576"/>
      <c r="BD27" s="576"/>
      <c r="BE27" s="576"/>
      <c r="BF27" s="576"/>
      <c r="BG27" s="576"/>
      <c r="BH27" s="576"/>
      <c r="BI27" s="647"/>
      <c r="BJ27" s="575"/>
      <c r="BK27" s="576"/>
      <c r="BL27" s="576"/>
      <c r="BM27" s="576"/>
      <c r="BN27" s="576"/>
      <c r="BO27" s="576"/>
      <c r="BP27" s="576"/>
      <c r="BQ27" s="576"/>
      <c r="BR27" s="576"/>
      <c r="BS27" s="647"/>
      <c r="BT27" s="575"/>
      <c r="BU27" s="576"/>
      <c r="BV27" s="576"/>
      <c r="BW27" s="576"/>
      <c r="BX27" s="576"/>
      <c r="BY27" s="576"/>
      <c r="BZ27" s="576"/>
      <c r="CA27" s="576"/>
      <c r="CB27" s="576"/>
      <c r="CC27" s="647"/>
      <c r="CD27" s="575"/>
      <c r="CE27" s="576"/>
      <c r="CF27" s="576"/>
      <c r="CG27" s="576"/>
      <c r="CH27" s="576"/>
      <c r="CI27" s="576"/>
      <c r="CJ27" s="576"/>
      <c r="CK27" s="576"/>
      <c r="CL27" s="576"/>
      <c r="CM27" s="647"/>
      <c r="CN27" s="575"/>
      <c r="CO27" s="576"/>
      <c r="CP27" s="576"/>
      <c r="CQ27" s="576"/>
      <c r="CR27" s="576"/>
      <c r="CS27" s="576"/>
      <c r="CT27" s="576"/>
      <c r="CU27" s="576"/>
      <c r="CV27" s="576"/>
      <c r="CW27" s="647"/>
      <c r="CX27" s="575"/>
      <c r="CY27" s="576"/>
      <c r="CZ27" s="576"/>
      <c r="DA27" s="576"/>
      <c r="DB27" s="576"/>
      <c r="DC27" s="576"/>
      <c r="DD27" s="576"/>
      <c r="DE27" s="576"/>
      <c r="DF27" s="576"/>
      <c r="DG27" s="647"/>
      <c r="DH27" s="575"/>
      <c r="DI27" s="576"/>
      <c r="DJ27" s="576"/>
      <c r="DK27" s="576"/>
      <c r="DL27" s="576"/>
      <c r="DM27" s="576"/>
      <c r="DN27" s="576"/>
      <c r="DO27" s="576"/>
      <c r="DP27" s="576"/>
      <c r="DQ27" s="647"/>
      <c r="DR27" s="575"/>
      <c r="DS27" s="576"/>
      <c r="DT27" s="576"/>
      <c r="DU27" s="576"/>
      <c r="DV27" s="576"/>
      <c r="DW27" s="576"/>
      <c r="DX27" s="576"/>
      <c r="DY27" s="576"/>
      <c r="DZ27" s="576"/>
      <c r="EA27" s="647"/>
      <c r="EB27" s="575"/>
      <c r="EC27" s="576"/>
      <c r="ED27" s="576"/>
      <c r="EE27" s="576"/>
      <c r="EF27" s="576"/>
      <c r="EG27" s="576"/>
      <c r="EH27" s="576"/>
      <c r="EI27" s="576"/>
      <c r="EJ27" s="576"/>
      <c r="EK27" s="647"/>
    </row>
    <row r="28" spans="1:141" s="209" customFormat="1" ht="20.25">
      <c r="A28" s="357" t="str">
        <f>Summary!A28</f>
        <v xml:space="preserve"> OPERATIONAL ITEMS</v>
      </c>
      <c r="B28" s="207">
        <f>Summary!B28</f>
        <v>0</v>
      </c>
      <c r="C28" s="207">
        <f>Summary!C28</f>
        <v>0</v>
      </c>
      <c r="D28" s="348">
        <f>Summary!D28</f>
        <v>0</v>
      </c>
      <c r="E28" s="348">
        <f>Summary!E28</f>
        <v>0</v>
      </c>
      <c r="F28" s="777">
        <f>Summary!F28</f>
        <v>0</v>
      </c>
      <c r="G28" s="371">
        <f>Summary!G28</f>
        <v>0</v>
      </c>
      <c r="H28" s="278"/>
      <c r="I28" s="279"/>
      <c r="J28" s="279"/>
      <c r="K28" s="279"/>
      <c r="L28" s="279"/>
      <c r="M28" s="279"/>
      <c r="N28" s="279"/>
      <c r="O28" s="279"/>
      <c r="P28" s="279"/>
      <c r="Q28" s="279"/>
      <c r="R28" s="279"/>
      <c r="S28" s="279"/>
      <c r="T28" s="545"/>
      <c r="U28" s="531"/>
      <c r="V28" s="278"/>
      <c r="W28" s="279"/>
      <c r="X28" s="279"/>
      <c r="Y28" s="279"/>
      <c r="Z28" s="279"/>
      <c r="AA28" s="279"/>
      <c r="AB28" s="279"/>
      <c r="AC28" s="279"/>
      <c r="AD28" s="279"/>
      <c r="AE28" s="648"/>
      <c r="AF28" s="278"/>
      <c r="AG28" s="279"/>
      <c r="AH28" s="279"/>
      <c r="AI28" s="279"/>
      <c r="AJ28" s="279"/>
      <c r="AK28" s="279"/>
      <c r="AL28" s="279"/>
      <c r="AM28" s="279"/>
      <c r="AN28" s="279"/>
      <c r="AO28" s="648"/>
      <c r="AP28" s="278"/>
      <c r="AQ28" s="279"/>
      <c r="AR28" s="279"/>
      <c r="AS28" s="279"/>
      <c r="AT28" s="279"/>
      <c r="AU28" s="279"/>
      <c r="AV28" s="279"/>
      <c r="AW28" s="279"/>
      <c r="AX28" s="279"/>
      <c r="AY28" s="648"/>
      <c r="AZ28" s="278"/>
      <c r="BA28" s="279"/>
      <c r="BB28" s="279"/>
      <c r="BC28" s="279"/>
      <c r="BD28" s="279"/>
      <c r="BE28" s="279"/>
      <c r="BF28" s="279"/>
      <c r="BG28" s="279"/>
      <c r="BH28" s="279"/>
      <c r="BI28" s="648"/>
      <c r="BJ28" s="278"/>
      <c r="BK28" s="279"/>
      <c r="BL28" s="279"/>
      <c r="BM28" s="279"/>
      <c r="BN28" s="279"/>
      <c r="BO28" s="279"/>
      <c r="BP28" s="279"/>
      <c r="BQ28" s="279"/>
      <c r="BR28" s="279"/>
      <c r="BS28" s="648"/>
      <c r="BT28" s="278"/>
      <c r="BU28" s="279"/>
      <c r="BV28" s="279"/>
      <c r="BW28" s="279"/>
      <c r="BX28" s="279"/>
      <c r="BY28" s="279"/>
      <c r="BZ28" s="279"/>
      <c r="CA28" s="279"/>
      <c r="CB28" s="279"/>
      <c r="CC28" s="648"/>
      <c r="CD28" s="278"/>
      <c r="CE28" s="279"/>
      <c r="CF28" s="279"/>
      <c r="CG28" s="279"/>
      <c r="CH28" s="279"/>
      <c r="CI28" s="279"/>
      <c r="CJ28" s="279"/>
      <c r="CK28" s="279"/>
      <c r="CL28" s="279"/>
      <c r="CM28" s="648"/>
      <c r="CN28" s="278"/>
      <c r="CO28" s="279"/>
      <c r="CP28" s="279"/>
      <c r="CQ28" s="279"/>
      <c r="CR28" s="279"/>
      <c r="CS28" s="279"/>
      <c r="CT28" s="279"/>
      <c r="CU28" s="279"/>
      <c r="CV28" s="279"/>
      <c r="CW28" s="648"/>
      <c r="CX28" s="278"/>
      <c r="CY28" s="279"/>
      <c r="CZ28" s="279"/>
      <c r="DA28" s="279"/>
      <c r="DB28" s="279"/>
      <c r="DC28" s="279"/>
      <c r="DD28" s="279"/>
      <c r="DE28" s="279"/>
      <c r="DF28" s="279"/>
      <c r="DG28" s="648"/>
      <c r="DH28" s="278"/>
      <c r="DI28" s="279"/>
      <c r="DJ28" s="279"/>
      <c r="DK28" s="279"/>
      <c r="DL28" s="279"/>
      <c r="DM28" s="279"/>
      <c r="DN28" s="279"/>
      <c r="DO28" s="279"/>
      <c r="DP28" s="279"/>
      <c r="DQ28" s="648"/>
      <c r="DR28" s="278"/>
      <c r="DS28" s="279"/>
      <c r="DT28" s="279"/>
      <c r="DU28" s="279"/>
      <c r="DV28" s="279"/>
      <c r="DW28" s="279"/>
      <c r="DX28" s="279"/>
      <c r="DY28" s="279"/>
      <c r="DZ28" s="279"/>
      <c r="EA28" s="648"/>
      <c r="EB28" s="278"/>
      <c r="EC28" s="279"/>
      <c r="ED28" s="279"/>
      <c r="EE28" s="279"/>
      <c r="EF28" s="279"/>
      <c r="EG28" s="279"/>
      <c r="EH28" s="279"/>
      <c r="EI28" s="279"/>
      <c r="EJ28" s="279"/>
      <c r="EK28" s="648"/>
    </row>
    <row r="29" spans="1:141" s="209" customFormat="1" ht="20.25">
      <c r="A29" s="358">
        <f>Summary!A29</f>
        <v>19</v>
      </c>
      <c r="B29" s="360" t="str">
        <f>Summary!B29</f>
        <v>2.0</v>
      </c>
      <c r="C29" s="360">
        <f>Summary!C29</f>
        <v>0</v>
      </c>
      <c r="D29" s="370" t="str">
        <f>Summary!D29</f>
        <v>Deliver Severe Weather Plan</v>
      </c>
      <c r="E29" s="199">
        <f>Summary!E29</f>
        <v>0</v>
      </c>
      <c r="F29" s="780">
        <f>Summary!F29</f>
        <v>0</v>
      </c>
      <c r="G29" s="374">
        <f>Summary!G29</f>
        <v>0</v>
      </c>
      <c r="H29" s="280"/>
      <c r="I29" s="281"/>
      <c r="J29" s="281"/>
      <c r="K29" s="281"/>
      <c r="L29" s="281"/>
      <c r="M29" s="281"/>
      <c r="N29" s="281"/>
      <c r="O29" s="281"/>
      <c r="P29" s="281"/>
      <c r="Q29" s="281"/>
      <c r="R29" s="281"/>
      <c r="S29" s="281"/>
      <c r="T29" s="546"/>
      <c r="U29" s="531"/>
      <c r="V29" s="280"/>
      <c r="W29" s="281"/>
      <c r="X29" s="281"/>
      <c r="Y29" s="281"/>
      <c r="Z29" s="281"/>
      <c r="AA29" s="281"/>
      <c r="AB29" s="281"/>
      <c r="AC29" s="281"/>
      <c r="AD29" s="281"/>
      <c r="AE29" s="649"/>
      <c r="AF29" s="280"/>
      <c r="AG29" s="281"/>
      <c r="AH29" s="281"/>
      <c r="AI29" s="281"/>
      <c r="AJ29" s="281"/>
      <c r="AK29" s="281"/>
      <c r="AL29" s="281"/>
      <c r="AM29" s="281"/>
      <c r="AN29" s="281"/>
      <c r="AO29" s="649"/>
      <c r="AP29" s="280"/>
      <c r="AQ29" s="281"/>
      <c r="AR29" s="281"/>
      <c r="AS29" s="281"/>
      <c r="AT29" s="281"/>
      <c r="AU29" s="281"/>
      <c r="AV29" s="281"/>
      <c r="AW29" s="281"/>
      <c r="AX29" s="281"/>
      <c r="AY29" s="649"/>
      <c r="AZ29" s="280"/>
      <c r="BA29" s="281"/>
      <c r="BB29" s="281"/>
      <c r="BC29" s="281"/>
      <c r="BD29" s="281"/>
      <c r="BE29" s="281"/>
      <c r="BF29" s="281"/>
      <c r="BG29" s="281"/>
      <c r="BH29" s="281"/>
      <c r="BI29" s="649"/>
      <c r="BJ29" s="280"/>
      <c r="BK29" s="281"/>
      <c r="BL29" s="281"/>
      <c r="BM29" s="281"/>
      <c r="BN29" s="281"/>
      <c r="BO29" s="281"/>
      <c r="BP29" s="281"/>
      <c r="BQ29" s="281"/>
      <c r="BR29" s="281"/>
      <c r="BS29" s="649"/>
      <c r="BT29" s="280"/>
      <c r="BU29" s="281"/>
      <c r="BV29" s="281"/>
      <c r="BW29" s="281"/>
      <c r="BX29" s="281"/>
      <c r="BY29" s="281"/>
      <c r="BZ29" s="281"/>
      <c r="CA29" s="281"/>
      <c r="CB29" s="281"/>
      <c r="CC29" s="649"/>
      <c r="CD29" s="280"/>
      <c r="CE29" s="281"/>
      <c r="CF29" s="281"/>
      <c r="CG29" s="281"/>
      <c r="CH29" s="281"/>
      <c r="CI29" s="281"/>
      <c r="CJ29" s="281"/>
      <c r="CK29" s="281"/>
      <c r="CL29" s="281"/>
      <c r="CM29" s="649"/>
      <c r="CN29" s="280"/>
      <c r="CO29" s="281"/>
      <c r="CP29" s="281"/>
      <c r="CQ29" s="281"/>
      <c r="CR29" s="281"/>
      <c r="CS29" s="281"/>
      <c r="CT29" s="281"/>
      <c r="CU29" s="281"/>
      <c r="CV29" s="281"/>
      <c r="CW29" s="649"/>
      <c r="CX29" s="280"/>
      <c r="CY29" s="281"/>
      <c r="CZ29" s="281"/>
      <c r="DA29" s="281"/>
      <c r="DB29" s="281"/>
      <c r="DC29" s="281"/>
      <c r="DD29" s="281"/>
      <c r="DE29" s="281"/>
      <c r="DF29" s="281"/>
      <c r="DG29" s="649"/>
      <c r="DH29" s="280"/>
      <c r="DI29" s="281"/>
      <c r="DJ29" s="281"/>
      <c r="DK29" s="281"/>
      <c r="DL29" s="281"/>
      <c r="DM29" s="281"/>
      <c r="DN29" s="281"/>
      <c r="DO29" s="281"/>
      <c r="DP29" s="281"/>
      <c r="DQ29" s="649"/>
      <c r="DR29" s="280"/>
      <c r="DS29" s="281"/>
      <c r="DT29" s="281"/>
      <c r="DU29" s="281"/>
      <c r="DV29" s="281"/>
      <c r="DW29" s="281"/>
      <c r="DX29" s="281"/>
      <c r="DY29" s="281"/>
      <c r="DZ29" s="281"/>
      <c r="EA29" s="649"/>
      <c r="EB29" s="280"/>
      <c r="EC29" s="281"/>
      <c r="ED29" s="281"/>
      <c r="EE29" s="281"/>
      <c r="EF29" s="281"/>
      <c r="EG29" s="281"/>
      <c r="EH29" s="281"/>
      <c r="EI29" s="281"/>
      <c r="EJ29" s="281"/>
      <c r="EK29" s="649"/>
    </row>
    <row r="30" spans="1:141" ht="20.25">
      <c r="A30" s="786">
        <f>Summary!A30</f>
        <v>0</v>
      </c>
      <c r="B30" s="196">
        <f>Summary!B30</f>
        <v>0</v>
      </c>
      <c r="C30" s="196">
        <f>Summary!C30</f>
        <v>0</v>
      </c>
      <c r="D30" s="196">
        <f>Summary!D30</f>
        <v>0</v>
      </c>
      <c r="E30" s="792">
        <f>Summary!E30</f>
        <v>0</v>
      </c>
      <c r="F30" s="793">
        <f>Summary!F30</f>
        <v>0</v>
      </c>
      <c r="G30" s="794">
        <f>Summary!G30</f>
        <v>0</v>
      </c>
      <c r="H30" s="282"/>
      <c r="I30" s="283"/>
      <c r="J30" s="283"/>
      <c r="K30" s="283"/>
      <c r="L30" s="283"/>
      <c r="M30" s="283"/>
      <c r="N30" s="283"/>
      <c r="O30" s="283"/>
      <c r="P30" s="283"/>
      <c r="Q30" s="283"/>
      <c r="R30" s="283"/>
      <c r="S30" s="283"/>
      <c r="T30" s="547"/>
      <c r="U30" s="531"/>
      <c r="V30" s="282"/>
      <c r="W30" s="283"/>
      <c r="X30" s="283"/>
      <c r="Y30" s="283"/>
      <c r="Z30" s="283"/>
      <c r="AA30" s="283"/>
      <c r="AB30" s="283"/>
      <c r="AC30" s="283"/>
      <c r="AD30" s="283"/>
      <c r="AE30" s="650"/>
      <c r="AF30" s="282"/>
      <c r="AG30" s="283"/>
      <c r="AH30" s="283"/>
      <c r="AI30" s="283"/>
      <c r="AJ30" s="283"/>
      <c r="AK30" s="283"/>
      <c r="AL30" s="283"/>
      <c r="AM30" s="283"/>
      <c r="AN30" s="283"/>
      <c r="AO30" s="650"/>
      <c r="AP30" s="282"/>
      <c r="AQ30" s="283"/>
      <c r="AR30" s="283"/>
      <c r="AS30" s="283"/>
      <c r="AT30" s="283"/>
      <c r="AU30" s="283"/>
      <c r="AV30" s="283"/>
      <c r="AW30" s="283"/>
      <c r="AX30" s="283"/>
      <c r="AY30" s="650"/>
      <c r="AZ30" s="282"/>
      <c r="BA30" s="283"/>
      <c r="BB30" s="283"/>
      <c r="BC30" s="283"/>
      <c r="BD30" s="283"/>
      <c r="BE30" s="283"/>
      <c r="BF30" s="283"/>
      <c r="BG30" s="283"/>
      <c r="BH30" s="283"/>
      <c r="BI30" s="650"/>
      <c r="BJ30" s="282"/>
      <c r="BK30" s="283"/>
      <c r="BL30" s="283"/>
      <c r="BM30" s="283"/>
      <c r="BN30" s="283"/>
      <c r="BO30" s="283"/>
      <c r="BP30" s="283"/>
      <c r="BQ30" s="283"/>
      <c r="BR30" s="283"/>
      <c r="BS30" s="650"/>
      <c r="BT30" s="282"/>
      <c r="BU30" s="283"/>
      <c r="BV30" s="283"/>
      <c r="BW30" s="283"/>
      <c r="BX30" s="283"/>
      <c r="BY30" s="283"/>
      <c r="BZ30" s="283"/>
      <c r="CA30" s="283"/>
      <c r="CB30" s="283"/>
      <c r="CC30" s="650"/>
      <c r="CD30" s="282"/>
      <c r="CE30" s="283"/>
      <c r="CF30" s="283"/>
      <c r="CG30" s="283"/>
      <c r="CH30" s="283"/>
      <c r="CI30" s="283"/>
      <c r="CJ30" s="283"/>
      <c r="CK30" s="283"/>
      <c r="CL30" s="283"/>
      <c r="CM30" s="650"/>
      <c r="CN30" s="282"/>
      <c r="CO30" s="283"/>
      <c r="CP30" s="283"/>
      <c r="CQ30" s="283"/>
      <c r="CR30" s="283"/>
      <c r="CS30" s="283"/>
      <c r="CT30" s="283"/>
      <c r="CU30" s="283"/>
      <c r="CV30" s="283"/>
      <c r="CW30" s="650"/>
      <c r="CX30" s="282"/>
      <c r="CY30" s="283"/>
      <c r="CZ30" s="283"/>
      <c r="DA30" s="283"/>
      <c r="DB30" s="283"/>
      <c r="DC30" s="283"/>
      <c r="DD30" s="283"/>
      <c r="DE30" s="283"/>
      <c r="DF30" s="283"/>
      <c r="DG30" s="650"/>
      <c r="DH30" s="282"/>
      <c r="DI30" s="283"/>
      <c r="DJ30" s="283"/>
      <c r="DK30" s="283"/>
      <c r="DL30" s="283"/>
      <c r="DM30" s="283"/>
      <c r="DN30" s="283"/>
      <c r="DO30" s="283"/>
      <c r="DP30" s="283"/>
      <c r="DQ30" s="650"/>
      <c r="DR30" s="282"/>
      <c r="DS30" s="283"/>
      <c r="DT30" s="283"/>
      <c r="DU30" s="283"/>
      <c r="DV30" s="283"/>
      <c r="DW30" s="283"/>
      <c r="DX30" s="283"/>
      <c r="DY30" s="283"/>
      <c r="DZ30" s="283"/>
      <c r="EA30" s="650"/>
      <c r="EB30" s="282"/>
      <c r="EC30" s="283"/>
      <c r="ED30" s="283"/>
      <c r="EE30" s="283"/>
      <c r="EF30" s="283"/>
      <c r="EG30" s="283"/>
      <c r="EH30" s="283"/>
      <c r="EI30" s="283"/>
      <c r="EJ30" s="283"/>
      <c r="EK30" s="650"/>
    </row>
    <row r="31" spans="1:141" ht="20.25">
      <c r="A31" s="359">
        <f>Summary!A31</f>
        <v>19.100000000000001</v>
      </c>
      <c r="B31" s="362">
        <f>Summary!B31</f>
        <v>0</v>
      </c>
      <c r="C31" s="351" t="str">
        <f>Summary!C31</f>
        <v>2.1.1</v>
      </c>
      <c r="D31" s="351">
        <f>Summary!D31</f>
        <v>0</v>
      </c>
      <c r="E31" s="355">
        <f>Summary!E31</f>
        <v>0</v>
      </c>
      <c r="F31" s="363" t="str">
        <f>Summary!F31</f>
        <v>Take delivery of salt</v>
      </c>
      <c r="G31" s="491">
        <f>Summary!G31</f>
        <v>0</v>
      </c>
      <c r="H31" s="540">
        <f t="shared" ref="H31:H38" si="15">SUM(V31:AD31)</f>
        <v>0</v>
      </c>
      <c r="I31" s="541">
        <f t="shared" ref="I31:I38" si="16">SUM(AF31:AN31)</f>
        <v>0</v>
      </c>
      <c r="J31" s="541">
        <f t="shared" ref="J31:J38" si="17">SUM(AP31:AX31)</f>
        <v>0</v>
      </c>
      <c r="K31" s="541">
        <f t="shared" ref="K31:K38" si="18">SUM(AZ31:BH31)</f>
        <v>0</v>
      </c>
      <c r="L31" s="541">
        <f t="shared" ref="L31:L38" si="19">SUM(BJ31:BR31)</f>
        <v>0</v>
      </c>
      <c r="M31" s="541">
        <f t="shared" ref="M31:M38" si="20">SUM(BT31:CB31)</f>
        <v>0</v>
      </c>
      <c r="N31" s="541">
        <f t="shared" ref="N31:N38" si="21">SUM(CD31:CL31)</f>
        <v>0</v>
      </c>
      <c r="O31" s="541">
        <f t="shared" ref="O31:O38" si="22">SUM(CN31:CV31)</f>
        <v>0</v>
      </c>
      <c r="P31" s="541">
        <f t="shared" ref="P31:P38" si="23">SUM(CX31:DF31)</f>
        <v>0</v>
      </c>
      <c r="Q31" s="541">
        <f t="shared" ref="Q31:Q38" si="24">SUM(DH31:DP31)</f>
        <v>0</v>
      </c>
      <c r="R31" s="541">
        <f t="shared" ref="R31:R38" si="25">SUM(DR31:DZ31)</f>
        <v>0</v>
      </c>
      <c r="S31" s="541">
        <f t="shared" ref="S31:S38" si="26">SUM(EB31:EJ31)</f>
        <v>0</v>
      </c>
      <c r="T31" s="542">
        <f t="shared" ref="T31:T38" si="27">SUM(H31:S31)</f>
        <v>0</v>
      </c>
      <c r="U31" s="531"/>
      <c r="V31" s="543"/>
      <c r="W31" s="544"/>
      <c r="X31" s="544"/>
      <c r="Y31" s="544"/>
      <c r="Z31" s="544"/>
      <c r="AA31" s="544"/>
      <c r="AB31" s="544"/>
      <c r="AC31" s="544"/>
      <c r="AD31" s="544"/>
      <c r="AE31" s="643"/>
      <c r="AF31" s="543"/>
      <c r="AG31" s="544"/>
      <c r="AH31" s="544"/>
      <c r="AI31" s="544"/>
      <c r="AJ31" s="544"/>
      <c r="AK31" s="544"/>
      <c r="AL31" s="544"/>
      <c r="AM31" s="544"/>
      <c r="AN31" s="544"/>
      <c r="AO31" s="643"/>
      <c r="AP31" s="543"/>
      <c r="AQ31" s="544"/>
      <c r="AR31" s="544"/>
      <c r="AS31" s="544"/>
      <c r="AT31" s="544"/>
      <c r="AU31" s="544"/>
      <c r="AV31" s="544"/>
      <c r="AW31" s="544"/>
      <c r="AX31" s="544"/>
      <c r="AY31" s="643"/>
      <c r="AZ31" s="543"/>
      <c r="BA31" s="544"/>
      <c r="BB31" s="544"/>
      <c r="BC31" s="544"/>
      <c r="BD31" s="544"/>
      <c r="BE31" s="544"/>
      <c r="BF31" s="544"/>
      <c r="BG31" s="544"/>
      <c r="BH31" s="544"/>
      <c r="BI31" s="643"/>
      <c r="BJ31" s="543"/>
      <c r="BK31" s="544"/>
      <c r="BL31" s="544"/>
      <c r="BM31" s="544"/>
      <c r="BN31" s="544"/>
      <c r="BO31" s="544"/>
      <c r="BP31" s="544"/>
      <c r="BQ31" s="544"/>
      <c r="BR31" s="544"/>
      <c r="BS31" s="643"/>
      <c r="BT31" s="543"/>
      <c r="BU31" s="544"/>
      <c r="BV31" s="544"/>
      <c r="BW31" s="544"/>
      <c r="BX31" s="544"/>
      <c r="BY31" s="544"/>
      <c r="BZ31" s="544"/>
      <c r="CA31" s="544"/>
      <c r="CB31" s="544"/>
      <c r="CC31" s="643"/>
      <c r="CD31" s="543"/>
      <c r="CE31" s="544"/>
      <c r="CF31" s="544"/>
      <c r="CG31" s="544"/>
      <c r="CH31" s="544"/>
      <c r="CI31" s="544"/>
      <c r="CJ31" s="544"/>
      <c r="CK31" s="544"/>
      <c r="CL31" s="544"/>
      <c r="CM31" s="643"/>
      <c r="CN31" s="543"/>
      <c r="CO31" s="544"/>
      <c r="CP31" s="544"/>
      <c r="CQ31" s="544"/>
      <c r="CR31" s="544"/>
      <c r="CS31" s="544"/>
      <c r="CT31" s="544"/>
      <c r="CU31" s="544"/>
      <c r="CV31" s="544"/>
      <c r="CW31" s="643"/>
      <c r="CX31" s="543"/>
      <c r="CY31" s="544"/>
      <c r="CZ31" s="544"/>
      <c r="DA31" s="544"/>
      <c r="DB31" s="544"/>
      <c r="DC31" s="544"/>
      <c r="DD31" s="544"/>
      <c r="DE31" s="544"/>
      <c r="DF31" s="544"/>
      <c r="DG31" s="643"/>
      <c r="DH31" s="543"/>
      <c r="DI31" s="544"/>
      <c r="DJ31" s="544"/>
      <c r="DK31" s="544"/>
      <c r="DL31" s="544"/>
      <c r="DM31" s="544"/>
      <c r="DN31" s="544"/>
      <c r="DO31" s="544"/>
      <c r="DP31" s="544"/>
      <c r="DQ31" s="643"/>
      <c r="DR31" s="543"/>
      <c r="DS31" s="544"/>
      <c r="DT31" s="544"/>
      <c r="DU31" s="544"/>
      <c r="DV31" s="544"/>
      <c r="DW31" s="544"/>
      <c r="DX31" s="544"/>
      <c r="DY31" s="544"/>
      <c r="DZ31" s="544"/>
      <c r="EA31" s="643"/>
      <c r="EB31" s="543"/>
      <c r="EC31" s="544"/>
      <c r="ED31" s="544"/>
      <c r="EE31" s="544"/>
      <c r="EF31" s="544"/>
      <c r="EG31" s="544"/>
      <c r="EH31" s="544"/>
      <c r="EI31" s="544"/>
      <c r="EJ31" s="544"/>
      <c r="EK31" s="643"/>
    </row>
    <row r="32" spans="1:141" s="140" customFormat="1" ht="20.25">
      <c r="A32" s="359" t="str">
        <f>Summary!A32</f>
        <v>19.2.1 &amp; 19.2.2</v>
      </c>
      <c r="B32" s="362">
        <f>Summary!B32</f>
        <v>0</v>
      </c>
      <c r="C32" s="351" t="str">
        <f>Summary!C32</f>
        <v>2.1.2</v>
      </c>
      <c r="D32" s="351">
        <f>Summary!D32</f>
        <v>0</v>
      </c>
      <c r="E32" s="355">
        <f>Summary!E32</f>
        <v>0</v>
      </c>
      <c r="F32" s="363" t="str">
        <f>Summary!F32</f>
        <v>Salt management</v>
      </c>
      <c r="G32" s="491" t="str">
        <f>Summary!G32</f>
        <v>Schedule Ref 12</v>
      </c>
      <c r="H32" s="540">
        <f t="shared" si="15"/>
        <v>0</v>
      </c>
      <c r="I32" s="541">
        <f t="shared" si="16"/>
        <v>0</v>
      </c>
      <c r="J32" s="541">
        <f t="shared" si="17"/>
        <v>0</v>
      </c>
      <c r="K32" s="541">
        <f t="shared" si="18"/>
        <v>0</v>
      </c>
      <c r="L32" s="541">
        <f t="shared" si="19"/>
        <v>0</v>
      </c>
      <c r="M32" s="541">
        <f t="shared" si="20"/>
        <v>0</v>
      </c>
      <c r="N32" s="541">
        <f t="shared" si="21"/>
        <v>0</v>
      </c>
      <c r="O32" s="541">
        <f t="shared" si="22"/>
        <v>0</v>
      </c>
      <c r="P32" s="541">
        <f t="shared" si="23"/>
        <v>0</v>
      </c>
      <c r="Q32" s="541">
        <f t="shared" si="24"/>
        <v>0</v>
      </c>
      <c r="R32" s="541">
        <f t="shared" si="25"/>
        <v>0</v>
      </c>
      <c r="S32" s="541">
        <f t="shared" si="26"/>
        <v>0</v>
      </c>
      <c r="T32" s="542">
        <f t="shared" si="27"/>
        <v>0</v>
      </c>
      <c r="U32" s="535"/>
      <c r="V32" s="543"/>
      <c r="W32" s="544"/>
      <c r="X32" s="544"/>
      <c r="Y32" s="544"/>
      <c r="Z32" s="544"/>
      <c r="AA32" s="544"/>
      <c r="AB32" s="544"/>
      <c r="AC32" s="544"/>
      <c r="AD32" s="544"/>
      <c r="AE32" s="644"/>
      <c r="AF32" s="543"/>
      <c r="AG32" s="544"/>
      <c r="AH32" s="544"/>
      <c r="AI32" s="544"/>
      <c r="AJ32" s="544"/>
      <c r="AK32" s="544"/>
      <c r="AL32" s="544"/>
      <c r="AM32" s="544"/>
      <c r="AN32" s="544"/>
      <c r="AO32" s="644"/>
      <c r="AP32" s="543"/>
      <c r="AQ32" s="544"/>
      <c r="AR32" s="544"/>
      <c r="AS32" s="544"/>
      <c r="AT32" s="544"/>
      <c r="AU32" s="544"/>
      <c r="AV32" s="544"/>
      <c r="AW32" s="544"/>
      <c r="AX32" s="544"/>
      <c r="AY32" s="644"/>
      <c r="AZ32" s="543"/>
      <c r="BA32" s="544"/>
      <c r="BB32" s="544"/>
      <c r="BC32" s="544"/>
      <c r="BD32" s="544"/>
      <c r="BE32" s="544"/>
      <c r="BF32" s="544"/>
      <c r="BG32" s="544"/>
      <c r="BH32" s="544"/>
      <c r="BI32" s="644"/>
      <c r="BJ32" s="543"/>
      <c r="BK32" s="544"/>
      <c r="BL32" s="544"/>
      <c r="BM32" s="544"/>
      <c r="BN32" s="544"/>
      <c r="BO32" s="544"/>
      <c r="BP32" s="544"/>
      <c r="BQ32" s="544"/>
      <c r="BR32" s="544"/>
      <c r="BS32" s="644"/>
      <c r="BT32" s="543"/>
      <c r="BU32" s="544"/>
      <c r="BV32" s="544"/>
      <c r="BW32" s="544"/>
      <c r="BX32" s="544"/>
      <c r="BY32" s="544"/>
      <c r="BZ32" s="544"/>
      <c r="CA32" s="544"/>
      <c r="CB32" s="544"/>
      <c r="CC32" s="644"/>
      <c r="CD32" s="543"/>
      <c r="CE32" s="544"/>
      <c r="CF32" s="544"/>
      <c r="CG32" s="544"/>
      <c r="CH32" s="544"/>
      <c r="CI32" s="544"/>
      <c r="CJ32" s="544"/>
      <c r="CK32" s="544"/>
      <c r="CL32" s="544"/>
      <c r="CM32" s="644"/>
      <c r="CN32" s="543"/>
      <c r="CO32" s="544"/>
      <c r="CP32" s="544"/>
      <c r="CQ32" s="544"/>
      <c r="CR32" s="544"/>
      <c r="CS32" s="544"/>
      <c r="CT32" s="544"/>
      <c r="CU32" s="544"/>
      <c r="CV32" s="544"/>
      <c r="CW32" s="644"/>
      <c r="CX32" s="543"/>
      <c r="CY32" s="544"/>
      <c r="CZ32" s="544"/>
      <c r="DA32" s="544"/>
      <c r="DB32" s="544"/>
      <c r="DC32" s="544"/>
      <c r="DD32" s="544"/>
      <c r="DE32" s="544"/>
      <c r="DF32" s="544"/>
      <c r="DG32" s="644"/>
      <c r="DH32" s="543"/>
      <c r="DI32" s="544"/>
      <c r="DJ32" s="544"/>
      <c r="DK32" s="544"/>
      <c r="DL32" s="544"/>
      <c r="DM32" s="544"/>
      <c r="DN32" s="544"/>
      <c r="DO32" s="544"/>
      <c r="DP32" s="544"/>
      <c r="DQ32" s="644"/>
      <c r="DR32" s="543"/>
      <c r="DS32" s="544"/>
      <c r="DT32" s="544"/>
      <c r="DU32" s="544"/>
      <c r="DV32" s="544"/>
      <c r="DW32" s="544"/>
      <c r="DX32" s="544"/>
      <c r="DY32" s="544"/>
      <c r="DZ32" s="544"/>
      <c r="EA32" s="644"/>
      <c r="EB32" s="543"/>
      <c r="EC32" s="544"/>
      <c r="ED32" s="544"/>
      <c r="EE32" s="544"/>
      <c r="EF32" s="544"/>
      <c r="EG32" s="544"/>
      <c r="EH32" s="544"/>
      <c r="EI32" s="544"/>
      <c r="EJ32" s="544"/>
      <c r="EK32" s="644"/>
    </row>
    <row r="33" spans="1:141" ht="20.25">
      <c r="A33" s="615">
        <f>Summary!A33</f>
        <v>19.3</v>
      </c>
      <c r="B33" s="556">
        <f>Summary!B33</f>
        <v>0</v>
      </c>
      <c r="C33" s="383" t="str">
        <f>Summary!C33</f>
        <v>2.1.3</v>
      </c>
      <c r="D33" s="555">
        <f>Summary!D33</f>
        <v>0</v>
      </c>
      <c r="E33" s="384">
        <f>Summary!E33</f>
        <v>0</v>
      </c>
      <c r="F33" s="363" t="str">
        <f>Summary!F33</f>
        <v>Drivers on standby</v>
      </c>
      <c r="G33" s="493">
        <f>Summary!G33</f>
        <v>0</v>
      </c>
      <c r="H33" s="540">
        <f t="shared" si="15"/>
        <v>0</v>
      </c>
      <c r="I33" s="541">
        <f t="shared" si="16"/>
        <v>0</v>
      </c>
      <c r="J33" s="541">
        <f t="shared" si="17"/>
        <v>0</v>
      </c>
      <c r="K33" s="541">
        <f t="shared" si="18"/>
        <v>0</v>
      </c>
      <c r="L33" s="541">
        <f t="shared" si="19"/>
        <v>0</v>
      </c>
      <c r="M33" s="541">
        <f t="shared" si="20"/>
        <v>0</v>
      </c>
      <c r="N33" s="541">
        <f t="shared" si="21"/>
        <v>0</v>
      </c>
      <c r="O33" s="541">
        <f t="shared" si="22"/>
        <v>0</v>
      </c>
      <c r="P33" s="541">
        <f t="shared" si="23"/>
        <v>0</v>
      </c>
      <c r="Q33" s="541">
        <f t="shared" si="24"/>
        <v>0</v>
      </c>
      <c r="R33" s="541">
        <f t="shared" si="25"/>
        <v>0</v>
      </c>
      <c r="S33" s="541">
        <f t="shared" si="26"/>
        <v>0</v>
      </c>
      <c r="T33" s="542">
        <f t="shared" si="27"/>
        <v>0</v>
      </c>
      <c r="U33" s="531"/>
      <c r="V33" s="543"/>
      <c r="W33" s="544"/>
      <c r="X33" s="544"/>
      <c r="Y33" s="544"/>
      <c r="Z33" s="544"/>
      <c r="AA33" s="544"/>
      <c r="AB33" s="544"/>
      <c r="AC33" s="544"/>
      <c r="AD33" s="544"/>
      <c r="AE33" s="644"/>
      <c r="AF33" s="543"/>
      <c r="AG33" s="544"/>
      <c r="AH33" s="544"/>
      <c r="AI33" s="544"/>
      <c r="AJ33" s="544"/>
      <c r="AK33" s="544"/>
      <c r="AL33" s="544"/>
      <c r="AM33" s="544"/>
      <c r="AN33" s="544"/>
      <c r="AO33" s="644"/>
      <c r="AP33" s="543"/>
      <c r="AQ33" s="544"/>
      <c r="AR33" s="544"/>
      <c r="AS33" s="544"/>
      <c r="AT33" s="544"/>
      <c r="AU33" s="544"/>
      <c r="AV33" s="544"/>
      <c r="AW33" s="544"/>
      <c r="AX33" s="544"/>
      <c r="AY33" s="644"/>
      <c r="AZ33" s="543"/>
      <c r="BA33" s="544"/>
      <c r="BB33" s="544"/>
      <c r="BC33" s="544"/>
      <c r="BD33" s="544"/>
      <c r="BE33" s="544"/>
      <c r="BF33" s="544"/>
      <c r="BG33" s="544"/>
      <c r="BH33" s="544"/>
      <c r="BI33" s="644"/>
      <c r="BJ33" s="543"/>
      <c r="BK33" s="544"/>
      <c r="BL33" s="544"/>
      <c r="BM33" s="544"/>
      <c r="BN33" s="544"/>
      <c r="BO33" s="544"/>
      <c r="BP33" s="544"/>
      <c r="BQ33" s="544"/>
      <c r="BR33" s="544"/>
      <c r="BS33" s="644"/>
      <c r="BT33" s="543"/>
      <c r="BU33" s="544"/>
      <c r="BV33" s="544"/>
      <c r="BW33" s="544"/>
      <c r="BX33" s="544"/>
      <c r="BY33" s="544"/>
      <c r="BZ33" s="544"/>
      <c r="CA33" s="544"/>
      <c r="CB33" s="544"/>
      <c r="CC33" s="644"/>
      <c r="CD33" s="543"/>
      <c r="CE33" s="544"/>
      <c r="CF33" s="544"/>
      <c r="CG33" s="544"/>
      <c r="CH33" s="544"/>
      <c r="CI33" s="544"/>
      <c r="CJ33" s="544"/>
      <c r="CK33" s="544"/>
      <c r="CL33" s="544"/>
      <c r="CM33" s="644"/>
      <c r="CN33" s="543"/>
      <c r="CO33" s="544"/>
      <c r="CP33" s="544"/>
      <c r="CQ33" s="544"/>
      <c r="CR33" s="544"/>
      <c r="CS33" s="544"/>
      <c r="CT33" s="544"/>
      <c r="CU33" s="544"/>
      <c r="CV33" s="544"/>
      <c r="CW33" s="644"/>
      <c r="CX33" s="543"/>
      <c r="CY33" s="544"/>
      <c r="CZ33" s="544"/>
      <c r="DA33" s="544"/>
      <c r="DB33" s="544"/>
      <c r="DC33" s="544"/>
      <c r="DD33" s="544"/>
      <c r="DE33" s="544"/>
      <c r="DF33" s="544"/>
      <c r="DG33" s="644"/>
      <c r="DH33" s="543"/>
      <c r="DI33" s="544"/>
      <c r="DJ33" s="544"/>
      <c r="DK33" s="544"/>
      <c r="DL33" s="544"/>
      <c r="DM33" s="544"/>
      <c r="DN33" s="544"/>
      <c r="DO33" s="544"/>
      <c r="DP33" s="544"/>
      <c r="DQ33" s="644"/>
      <c r="DR33" s="543"/>
      <c r="DS33" s="544"/>
      <c r="DT33" s="544"/>
      <c r="DU33" s="544"/>
      <c r="DV33" s="544"/>
      <c r="DW33" s="544"/>
      <c r="DX33" s="544"/>
      <c r="DY33" s="544"/>
      <c r="DZ33" s="544"/>
      <c r="EA33" s="644"/>
      <c r="EB33" s="543"/>
      <c r="EC33" s="544"/>
      <c r="ED33" s="544"/>
      <c r="EE33" s="544"/>
      <c r="EF33" s="544"/>
      <c r="EG33" s="544"/>
      <c r="EH33" s="544"/>
      <c r="EI33" s="544"/>
      <c r="EJ33" s="544"/>
      <c r="EK33" s="644"/>
    </row>
    <row r="34" spans="1:141" ht="20.25">
      <c r="A34" s="616">
        <f>Summary!A34</f>
        <v>19.399999999999999</v>
      </c>
      <c r="B34" s="362">
        <f>Summary!B34</f>
        <v>0</v>
      </c>
      <c r="C34" s="351" t="str">
        <f>Summary!C34</f>
        <v>2.1.4</v>
      </c>
      <c r="D34" s="351">
        <f>Summary!D34</f>
        <v>0</v>
      </c>
      <c r="E34" s="355">
        <f>Summary!E34</f>
        <v>0</v>
      </c>
      <c r="F34" s="363" t="str">
        <f>Summary!F34</f>
        <v>Maintain winter fleet</v>
      </c>
      <c r="G34" s="493" t="str">
        <f>Summary!G34</f>
        <v>Schedule Ref 13, 58</v>
      </c>
      <c r="H34" s="540">
        <f t="shared" si="15"/>
        <v>0</v>
      </c>
      <c r="I34" s="541">
        <f t="shared" si="16"/>
        <v>0</v>
      </c>
      <c r="J34" s="541">
        <f t="shared" si="17"/>
        <v>0</v>
      </c>
      <c r="K34" s="541">
        <f t="shared" si="18"/>
        <v>0</v>
      </c>
      <c r="L34" s="541">
        <f t="shared" si="19"/>
        <v>0</v>
      </c>
      <c r="M34" s="541">
        <f t="shared" si="20"/>
        <v>0</v>
      </c>
      <c r="N34" s="541">
        <f t="shared" si="21"/>
        <v>0</v>
      </c>
      <c r="O34" s="541">
        <f t="shared" si="22"/>
        <v>0</v>
      </c>
      <c r="P34" s="541">
        <f t="shared" si="23"/>
        <v>0</v>
      </c>
      <c r="Q34" s="541">
        <f t="shared" si="24"/>
        <v>0</v>
      </c>
      <c r="R34" s="541">
        <f t="shared" si="25"/>
        <v>0</v>
      </c>
      <c r="S34" s="541">
        <f t="shared" si="26"/>
        <v>0</v>
      </c>
      <c r="T34" s="542">
        <f t="shared" si="27"/>
        <v>0</v>
      </c>
      <c r="U34" s="531"/>
      <c r="V34" s="543"/>
      <c r="W34" s="544"/>
      <c r="X34" s="544"/>
      <c r="Y34" s="544"/>
      <c r="Z34" s="544"/>
      <c r="AA34" s="544"/>
      <c r="AB34" s="544"/>
      <c r="AC34" s="544"/>
      <c r="AD34" s="544"/>
      <c r="AE34" s="644"/>
      <c r="AF34" s="543"/>
      <c r="AG34" s="544"/>
      <c r="AH34" s="544"/>
      <c r="AI34" s="544"/>
      <c r="AJ34" s="544"/>
      <c r="AK34" s="544"/>
      <c r="AL34" s="544"/>
      <c r="AM34" s="544"/>
      <c r="AN34" s="544"/>
      <c r="AO34" s="644"/>
      <c r="AP34" s="543"/>
      <c r="AQ34" s="544"/>
      <c r="AR34" s="544"/>
      <c r="AS34" s="544"/>
      <c r="AT34" s="544"/>
      <c r="AU34" s="544"/>
      <c r="AV34" s="544"/>
      <c r="AW34" s="544"/>
      <c r="AX34" s="544"/>
      <c r="AY34" s="644"/>
      <c r="AZ34" s="543"/>
      <c r="BA34" s="544"/>
      <c r="BB34" s="544"/>
      <c r="BC34" s="544"/>
      <c r="BD34" s="544"/>
      <c r="BE34" s="544"/>
      <c r="BF34" s="544"/>
      <c r="BG34" s="544"/>
      <c r="BH34" s="544"/>
      <c r="BI34" s="644"/>
      <c r="BJ34" s="543"/>
      <c r="BK34" s="544"/>
      <c r="BL34" s="544"/>
      <c r="BM34" s="544"/>
      <c r="BN34" s="544"/>
      <c r="BO34" s="544"/>
      <c r="BP34" s="544"/>
      <c r="BQ34" s="544"/>
      <c r="BR34" s="544"/>
      <c r="BS34" s="644"/>
      <c r="BT34" s="543"/>
      <c r="BU34" s="544"/>
      <c r="BV34" s="544"/>
      <c r="BW34" s="544"/>
      <c r="BX34" s="544"/>
      <c r="BY34" s="544"/>
      <c r="BZ34" s="544"/>
      <c r="CA34" s="544"/>
      <c r="CB34" s="544"/>
      <c r="CC34" s="644"/>
      <c r="CD34" s="543"/>
      <c r="CE34" s="544"/>
      <c r="CF34" s="544"/>
      <c r="CG34" s="544"/>
      <c r="CH34" s="544"/>
      <c r="CI34" s="544"/>
      <c r="CJ34" s="544"/>
      <c r="CK34" s="544"/>
      <c r="CL34" s="544"/>
      <c r="CM34" s="644"/>
      <c r="CN34" s="543"/>
      <c r="CO34" s="544"/>
      <c r="CP34" s="544"/>
      <c r="CQ34" s="544"/>
      <c r="CR34" s="544"/>
      <c r="CS34" s="544"/>
      <c r="CT34" s="544"/>
      <c r="CU34" s="544"/>
      <c r="CV34" s="544"/>
      <c r="CW34" s="644"/>
      <c r="CX34" s="543"/>
      <c r="CY34" s="544"/>
      <c r="CZ34" s="544"/>
      <c r="DA34" s="544"/>
      <c r="DB34" s="544"/>
      <c r="DC34" s="544"/>
      <c r="DD34" s="544"/>
      <c r="DE34" s="544"/>
      <c r="DF34" s="544"/>
      <c r="DG34" s="644"/>
      <c r="DH34" s="543"/>
      <c r="DI34" s="544"/>
      <c r="DJ34" s="544"/>
      <c r="DK34" s="544"/>
      <c r="DL34" s="544"/>
      <c r="DM34" s="544"/>
      <c r="DN34" s="544"/>
      <c r="DO34" s="544"/>
      <c r="DP34" s="544"/>
      <c r="DQ34" s="644"/>
      <c r="DR34" s="543"/>
      <c r="DS34" s="544"/>
      <c r="DT34" s="544"/>
      <c r="DU34" s="544"/>
      <c r="DV34" s="544"/>
      <c r="DW34" s="544"/>
      <c r="DX34" s="544"/>
      <c r="DY34" s="544"/>
      <c r="DZ34" s="544"/>
      <c r="EA34" s="644"/>
      <c r="EB34" s="543"/>
      <c r="EC34" s="544"/>
      <c r="ED34" s="544"/>
      <c r="EE34" s="544"/>
      <c r="EF34" s="544"/>
      <c r="EG34" s="544"/>
      <c r="EH34" s="544"/>
      <c r="EI34" s="544"/>
      <c r="EJ34" s="544"/>
      <c r="EK34" s="644"/>
    </row>
    <row r="35" spans="1:141" ht="20.25">
      <c r="A35" s="359" t="str">
        <f>Summary!A35</f>
        <v>NOT USED</v>
      </c>
      <c r="B35" s="362">
        <f>Summary!B35</f>
        <v>0</v>
      </c>
      <c r="C35" s="351" t="str">
        <f>Summary!C35</f>
        <v>2.1.5</v>
      </c>
      <c r="D35" s="351">
        <f>Summary!D35</f>
        <v>0</v>
      </c>
      <c r="E35" s="355">
        <f>Summary!E35</f>
        <v>0</v>
      </c>
      <c r="F35" s="363" t="str">
        <f>Summary!F35</f>
        <v>NOT USED</v>
      </c>
      <c r="G35" s="373">
        <f>Summary!G35</f>
        <v>0</v>
      </c>
      <c r="H35" s="540">
        <f t="shared" si="15"/>
        <v>0</v>
      </c>
      <c r="I35" s="541">
        <f t="shared" si="16"/>
        <v>0</v>
      </c>
      <c r="J35" s="541">
        <f t="shared" si="17"/>
        <v>0</v>
      </c>
      <c r="K35" s="541">
        <f t="shared" si="18"/>
        <v>0</v>
      </c>
      <c r="L35" s="541">
        <f t="shared" si="19"/>
        <v>0</v>
      </c>
      <c r="M35" s="541">
        <f t="shared" si="20"/>
        <v>0</v>
      </c>
      <c r="N35" s="541">
        <f t="shared" si="21"/>
        <v>0</v>
      </c>
      <c r="O35" s="541">
        <f t="shared" si="22"/>
        <v>0</v>
      </c>
      <c r="P35" s="541">
        <f t="shared" si="23"/>
        <v>0</v>
      </c>
      <c r="Q35" s="541">
        <f t="shared" si="24"/>
        <v>0</v>
      </c>
      <c r="R35" s="541">
        <f t="shared" si="25"/>
        <v>0</v>
      </c>
      <c r="S35" s="541">
        <f t="shared" si="26"/>
        <v>0</v>
      </c>
      <c r="T35" s="542">
        <f t="shared" si="27"/>
        <v>0</v>
      </c>
      <c r="U35" s="531"/>
      <c r="V35" s="543"/>
      <c r="W35" s="544"/>
      <c r="X35" s="544"/>
      <c r="Y35" s="544"/>
      <c r="Z35" s="544"/>
      <c r="AA35" s="544"/>
      <c r="AB35" s="544"/>
      <c r="AC35" s="544"/>
      <c r="AD35" s="544"/>
      <c r="AE35" s="644"/>
      <c r="AF35" s="543"/>
      <c r="AG35" s="544"/>
      <c r="AH35" s="544"/>
      <c r="AI35" s="544"/>
      <c r="AJ35" s="544"/>
      <c r="AK35" s="544"/>
      <c r="AL35" s="544"/>
      <c r="AM35" s="544"/>
      <c r="AN35" s="544"/>
      <c r="AO35" s="644"/>
      <c r="AP35" s="543"/>
      <c r="AQ35" s="544"/>
      <c r="AR35" s="544"/>
      <c r="AS35" s="544"/>
      <c r="AT35" s="544"/>
      <c r="AU35" s="544"/>
      <c r="AV35" s="544"/>
      <c r="AW35" s="544"/>
      <c r="AX35" s="544"/>
      <c r="AY35" s="644"/>
      <c r="AZ35" s="543"/>
      <c r="BA35" s="544"/>
      <c r="BB35" s="544"/>
      <c r="BC35" s="544"/>
      <c r="BD35" s="544"/>
      <c r="BE35" s="544"/>
      <c r="BF35" s="544"/>
      <c r="BG35" s="544"/>
      <c r="BH35" s="544"/>
      <c r="BI35" s="644"/>
      <c r="BJ35" s="543"/>
      <c r="BK35" s="544"/>
      <c r="BL35" s="544"/>
      <c r="BM35" s="544"/>
      <c r="BN35" s="544"/>
      <c r="BO35" s="544"/>
      <c r="BP35" s="544"/>
      <c r="BQ35" s="544"/>
      <c r="BR35" s="544"/>
      <c r="BS35" s="644"/>
      <c r="BT35" s="543"/>
      <c r="BU35" s="544"/>
      <c r="BV35" s="544"/>
      <c r="BW35" s="544"/>
      <c r="BX35" s="544"/>
      <c r="BY35" s="544"/>
      <c r="BZ35" s="544"/>
      <c r="CA35" s="544"/>
      <c r="CB35" s="544"/>
      <c r="CC35" s="644"/>
      <c r="CD35" s="543"/>
      <c r="CE35" s="544"/>
      <c r="CF35" s="544"/>
      <c r="CG35" s="544"/>
      <c r="CH35" s="544"/>
      <c r="CI35" s="544"/>
      <c r="CJ35" s="544"/>
      <c r="CK35" s="544"/>
      <c r="CL35" s="544"/>
      <c r="CM35" s="644"/>
      <c r="CN35" s="543"/>
      <c r="CO35" s="544"/>
      <c r="CP35" s="544"/>
      <c r="CQ35" s="544"/>
      <c r="CR35" s="544"/>
      <c r="CS35" s="544"/>
      <c r="CT35" s="544"/>
      <c r="CU35" s="544"/>
      <c r="CV35" s="544"/>
      <c r="CW35" s="644"/>
      <c r="CX35" s="543"/>
      <c r="CY35" s="544"/>
      <c r="CZ35" s="544"/>
      <c r="DA35" s="544"/>
      <c r="DB35" s="544"/>
      <c r="DC35" s="544"/>
      <c r="DD35" s="544"/>
      <c r="DE35" s="544"/>
      <c r="DF35" s="544"/>
      <c r="DG35" s="644"/>
      <c r="DH35" s="543"/>
      <c r="DI35" s="544"/>
      <c r="DJ35" s="544"/>
      <c r="DK35" s="544"/>
      <c r="DL35" s="544"/>
      <c r="DM35" s="544"/>
      <c r="DN35" s="544"/>
      <c r="DO35" s="544"/>
      <c r="DP35" s="544"/>
      <c r="DQ35" s="644"/>
      <c r="DR35" s="543"/>
      <c r="DS35" s="544"/>
      <c r="DT35" s="544"/>
      <c r="DU35" s="544"/>
      <c r="DV35" s="544"/>
      <c r="DW35" s="544"/>
      <c r="DX35" s="544"/>
      <c r="DY35" s="544"/>
      <c r="DZ35" s="544"/>
      <c r="EA35" s="644"/>
      <c r="EB35" s="543"/>
      <c r="EC35" s="544"/>
      <c r="ED35" s="544"/>
      <c r="EE35" s="544"/>
      <c r="EF35" s="544"/>
      <c r="EG35" s="544"/>
      <c r="EH35" s="544"/>
      <c r="EI35" s="544"/>
      <c r="EJ35" s="544"/>
      <c r="EK35" s="644"/>
    </row>
    <row r="36" spans="1:141" ht="20.25">
      <c r="A36" s="359">
        <f>Summary!A36</f>
        <v>19.5</v>
      </c>
      <c r="B36" s="362">
        <f>Summary!B36</f>
        <v>0</v>
      </c>
      <c r="C36" s="351" t="str">
        <f>Summary!C36</f>
        <v>2.1.6</v>
      </c>
      <c r="D36" s="351">
        <f>Summary!D36</f>
        <v>0</v>
      </c>
      <c r="E36" s="355">
        <f>Summary!E36</f>
        <v>0</v>
      </c>
      <c r="F36" s="363" t="str">
        <f>Summary!F36</f>
        <v>Manage brine</v>
      </c>
      <c r="G36" s="373" t="str">
        <f>Summary!G36</f>
        <v>Schedule Ref 34</v>
      </c>
      <c r="H36" s="540">
        <f t="shared" si="15"/>
        <v>0</v>
      </c>
      <c r="I36" s="541">
        <f t="shared" si="16"/>
        <v>0</v>
      </c>
      <c r="J36" s="541">
        <f t="shared" si="17"/>
        <v>0</v>
      </c>
      <c r="K36" s="541">
        <f t="shared" si="18"/>
        <v>0</v>
      </c>
      <c r="L36" s="541">
        <f t="shared" si="19"/>
        <v>0</v>
      </c>
      <c r="M36" s="541">
        <f t="shared" si="20"/>
        <v>0</v>
      </c>
      <c r="N36" s="541">
        <f t="shared" si="21"/>
        <v>0</v>
      </c>
      <c r="O36" s="541">
        <f t="shared" si="22"/>
        <v>0</v>
      </c>
      <c r="P36" s="541">
        <f t="shared" si="23"/>
        <v>0</v>
      </c>
      <c r="Q36" s="541">
        <f t="shared" si="24"/>
        <v>0</v>
      </c>
      <c r="R36" s="541">
        <f t="shared" si="25"/>
        <v>0</v>
      </c>
      <c r="S36" s="541">
        <f t="shared" si="26"/>
        <v>0</v>
      </c>
      <c r="T36" s="542">
        <f t="shared" si="27"/>
        <v>0</v>
      </c>
      <c r="U36" s="531"/>
      <c r="V36" s="543"/>
      <c r="W36" s="544"/>
      <c r="X36" s="544"/>
      <c r="Y36" s="544"/>
      <c r="Z36" s="544"/>
      <c r="AA36" s="544"/>
      <c r="AB36" s="544"/>
      <c r="AC36" s="544"/>
      <c r="AD36" s="544"/>
      <c r="AE36" s="644"/>
      <c r="AF36" s="543"/>
      <c r="AG36" s="544"/>
      <c r="AH36" s="544"/>
      <c r="AI36" s="544"/>
      <c r="AJ36" s="544"/>
      <c r="AK36" s="544"/>
      <c r="AL36" s="544"/>
      <c r="AM36" s="544"/>
      <c r="AN36" s="544"/>
      <c r="AO36" s="644"/>
      <c r="AP36" s="543"/>
      <c r="AQ36" s="544"/>
      <c r="AR36" s="544"/>
      <c r="AS36" s="544"/>
      <c r="AT36" s="544"/>
      <c r="AU36" s="544"/>
      <c r="AV36" s="544"/>
      <c r="AW36" s="544"/>
      <c r="AX36" s="544"/>
      <c r="AY36" s="644"/>
      <c r="AZ36" s="543"/>
      <c r="BA36" s="544"/>
      <c r="BB36" s="544"/>
      <c r="BC36" s="544"/>
      <c r="BD36" s="544"/>
      <c r="BE36" s="544"/>
      <c r="BF36" s="544"/>
      <c r="BG36" s="544"/>
      <c r="BH36" s="544"/>
      <c r="BI36" s="644"/>
      <c r="BJ36" s="543"/>
      <c r="BK36" s="544"/>
      <c r="BL36" s="544"/>
      <c r="BM36" s="544"/>
      <c r="BN36" s="544"/>
      <c r="BO36" s="544"/>
      <c r="BP36" s="544"/>
      <c r="BQ36" s="544"/>
      <c r="BR36" s="544"/>
      <c r="BS36" s="644"/>
      <c r="BT36" s="543"/>
      <c r="BU36" s="544"/>
      <c r="BV36" s="544"/>
      <c r="BW36" s="544"/>
      <c r="BX36" s="544"/>
      <c r="BY36" s="544"/>
      <c r="BZ36" s="544"/>
      <c r="CA36" s="544"/>
      <c r="CB36" s="544"/>
      <c r="CC36" s="644"/>
      <c r="CD36" s="543"/>
      <c r="CE36" s="544"/>
      <c r="CF36" s="544"/>
      <c r="CG36" s="544"/>
      <c r="CH36" s="544"/>
      <c r="CI36" s="544"/>
      <c r="CJ36" s="544"/>
      <c r="CK36" s="544"/>
      <c r="CL36" s="544"/>
      <c r="CM36" s="644"/>
      <c r="CN36" s="543"/>
      <c r="CO36" s="544"/>
      <c r="CP36" s="544"/>
      <c r="CQ36" s="544"/>
      <c r="CR36" s="544"/>
      <c r="CS36" s="544"/>
      <c r="CT36" s="544"/>
      <c r="CU36" s="544"/>
      <c r="CV36" s="544"/>
      <c r="CW36" s="644"/>
      <c r="CX36" s="543"/>
      <c r="CY36" s="544"/>
      <c r="CZ36" s="544"/>
      <c r="DA36" s="544"/>
      <c r="DB36" s="544"/>
      <c r="DC36" s="544"/>
      <c r="DD36" s="544"/>
      <c r="DE36" s="544"/>
      <c r="DF36" s="544"/>
      <c r="DG36" s="644"/>
      <c r="DH36" s="543"/>
      <c r="DI36" s="544"/>
      <c r="DJ36" s="544"/>
      <c r="DK36" s="544"/>
      <c r="DL36" s="544"/>
      <c r="DM36" s="544"/>
      <c r="DN36" s="544"/>
      <c r="DO36" s="544"/>
      <c r="DP36" s="544"/>
      <c r="DQ36" s="644"/>
      <c r="DR36" s="543"/>
      <c r="DS36" s="544"/>
      <c r="DT36" s="544"/>
      <c r="DU36" s="544"/>
      <c r="DV36" s="544"/>
      <c r="DW36" s="544"/>
      <c r="DX36" s="544"/>
      <c r="DY36" s="544"/>
      <c r="DZ36" s="544"/>
      <c r="EA36" s="644"/>
      <c r="EB36" s="543"/>
      <c r="EC36" s="544"/>
      <c r="ED36" s="544"/>
      <c r="EE36" s="544"/>
      <c r="EF36" s="544"/>
      <c r="EG36" s="544"/>
      <c r="EH36" s="544"/>
      <c r="EI36" s="544"/>
      <c r="EJ36" s="544"/>
      <c r="EK36" s="644"/>
    </row>
    <row r="37" spans="1:141" ht="20.25">
      <c r="A37" s="359">
        <f>Summary!A37</f>
        <v>19.600000000000001</v>
      </c>
      <c r="B37" s="362">
        <f>Summary!B37</f>
        <v>0</v>
      </c>
      <c r="C37" s="351" t="str">
        <f>Summary!C37</f>
        <v>2.1.7</v>
      </c>
      <c r="D37" s="351">
        <f>Summary!D37</f>
        <v>0</v>
      </c>
      <c r="E37" s="355">
        <f>Summary!E37</f>
        <v>0</v>
      </c>
      <c r="F37" s="363" t="str">
        <f>Summary!F37</f>
        <v>Maintain saturator</v>
      </c>
      <c r="G37" s="373" t="str">
        <f>Summary!G37</f>
        <v>Schedule Ref 34, 64</v>
      </c>
      <c r="H37" s="540">
        <f t="shared" si="15"/>
        <v>0</v>
      </c>
      <c r="I37" s="541">
        <f t="shared" si="16"/>
        <v>0</v>
      </c>
      <c r="J37" s="541">
        <f t="shared" si="17"/>
        <v>0</v>
      </c>
      <c r="K37" s="541">
        <f t="shared" si="18"/>
        <v>0</v>
      </c>
      <c r="L37" s="541">
        <f t="shared" si="19"/>
        <v>0</v>
      </c>
      <c r="M37" s="541">
        <f t="shared" si="20"/>
        <v>0</v>
      </c>
      <c r="N37" s="541">
        <f t="shared" si="21"/>
        <v>0</v>
      </c>
      <c r="O37" s="541">
        <f t="shared" si="22"/>
        <v>0</v>
      </c>
      <c r="P37" s="541">
        <f t="shared" si="23"/>
        <v>0</v>
      </c>
      <c r="Q37" s="541">
        <f t="shared" si="24"/>
        <v>0</v>
      </c>
      <c r="R37" s="541">
        <f t="shared" si="25"/>
        <v>0</v>
      </c>
      <c r="S37" s="541">
        <f t="shared" si="26"/>
        <v>0</v>
      </c>
      <c r="T37" s="542">
        <f t="shared" si="27"/>
        <v>0</v>
      </c>
      <c r="U37" s="531"/>
      <c r="V37" s="543"/>
      <c r="W37" s="544"/>
      <c r="X37" s="544"/>
      <c r="Y37" s="544"/>
      <c r="Z37" s="544"/>
      <c r="AA37" s="544"/>
      <c r="AB37" s="544"/>
      <c r="AC37" s="544"/>
      <c r="AD37" s="544"/>
      <c r="AE37" s="644"/>
      <c r="AF37" s="543"/>
      <c r="AG37" s="544"/>
      <c r="AH37" s="544"/>
      <c r="AI37" s="544"/>
      <c r="AJ37" s="544"/>
      <c r="AK37" s="544"/>
      <c r="AL37" s="544"/>
      <c r="AM37" s="544"/>
      <c r="AN37" s="544"/>
      <c r="AO37" s="644"/>
      <c r="AP37" s="543"/>
      <c r="AQ37" s="544"/>
      <c r="AR37" s="544"/>
      <c r="AS37" s="544"/>
      <c r="AT37" s="544"/>
      <c r="AU37" s="544"/>
      <c r="AV37" s="544"/>
      <c r="AW37" s="544"/>
      <c r="AX37" s="544"/>
      <c r="AY37" s="644"/>
      <c r="AZ37" s="543"/>
      <c r="BA37" s="544"/>
      <c r="BB37" s="544"/>
      <c r="BC37" s="544"/>
      <c r="BD37" s="544"/>
      <c r="BE37" s="544"/>
      <c r="BF37" s="544"/>
      <c r="BG37" s="544"/>
      <c r="BH37" s="544"/>
      <c r="BI37" s="644"/>
      <c r="BJ37" s="543"/>
      <c r="BK37" s="544"/>
      <c r="BL37" s="544"/>
      <c r="BM37" s="544"/>
      <c r="BN37" s="544"/>
      <c r="BO37" s="544"/>
      <c r="BP37" s="544"/>
      <c r="BQ37" s="544"/>
      <c r="BR37" s="544"/>
      <c r="BS37" s="644"/>
      <c r="BT37" s="543"/>
      <c r="BU37" s="544"/>
      <c r="BV37" s="544"/>
      <c r="BW37" s="544"/>
      <c r="BX37" s="544"/>
      <c r="BY37" s="544"/>
      <c r="BZ37" s="544"/>
      <c r="CA37" s="544"/>
      <c r="CB37" s="544"/>
      <c r="CC37" s="644"/>
      <c r="CD37" s="543"/>
      <c r="CE37" s="544"/>
      <c r="CF37" s="544"/>
      <c r="CG37" s="544"/>
      <c r="CH37" s="544"/>
      <c r="CI37" s="544"/>
      <c r="CJ37" s="544"/>
      <c r="CK37" s="544"/>
      <c r="CL37" s="544"/>
      <c r="CM37" s="644"/>
      <c r="CN37" s="543"/>
      <c r="CO37" s="544"/>
      <c r="CP37" s="544"/>
      <c r="CQ37" s="544"/>
      <c r="CR37" s="544"/>
      <c r="CS37" s="544"/>
      <c r="CT37" s="544"/>
      <c r="CU37" s="544"/>
      <c r="CV37" s="544"/>
      <c r="CW37" s="644"/>
      <c r="CX37" s="543"/>
      <c r="CY37" s="544"/>
      <c r="CZ37" s="544"/>
      <c r="DA37" s="544"/>
      <c r="DB37" s="544"/>
      <c r="DC37" s="544"/>
      <c r="DD37" s="544"/>
      <c r="DE37" s="544"/>
      <c r="DF37" s="544"/>
      <c r="DG37" s="644"/>
      <c r="DH37" s="543"/>
      <c r="DI37" s="544"/>
      <c r="DJ37" s="544"/>
      <c r="DK37" s="544"/>
      <c r="DL37" s="544"/>
      <c r="DM37" s="544"/>
      <c r="DN37" s="544"/>
      <c r="DO37" s="544"/>
      <c r="DP37" s="544"/>
      <c r="DQ37" s="644"/>
      <c r="DR37" s="543"/>
      <c r="DS37" s="544"/>
      <c r="DT37" s="544"/>
      <c r="DU37" s="544"/>
      <c r="DV37" s="544"/>
      <c r="DW37" s="544"/>
      <c r="DX37" s="544"/>
      <c r="DY37" s="544"/>
      <c r="DZ37" s="544"/>
      <c r="EA37" s="644"/>
      <c r="EB37" s="543"/>
      <c r="EC37" s="544"/>
      <c r="ED37" s="544"/>
      <c r="EE37" s="544"/>
      <c r="EF37" s="544"/>
      <c r="EG37" s="544"/>
      <c r="EH37" s="544"/>
      <c r="EI37" s="544"/>
      <c r="EJ37" s="544"/>
      <c r="EK37" s="644"/>
    </row>
    <row r="38" spans="1:141" ht="20.25">
      <c r="A38" s="359">
        <f>Summary!A38</f>
        <v>19.7</v>
      </c>
      <c r="B38" s="362">
        <f>Summary!B38</f>
        <v>0</v>
      </c>
      <c r="C38" s="351" t="str">
        <f>Summary!C38</f>
        <v>2.1.8</v>
      </c>
      <c r="D38" s="351">
        <f>Summary!D38</f>
        <v>0</v>
      </c>
      <c r="E38" s="355">
        <f>Summary!E38</f>
        <v>0</v>
      </c>
      <c r="F38" s="363" t="str">
        <f>Summary!F38</f>
        <v>Reporting</v>
      </c>
      <c r="G38" s="373">
        <f>Summary!G38</f>
        <v>0</v>
      </c>
      <c r="H38" s="540">
        <f t="shared" si="15"/>
        <v>0</v>
      </c>
      <c r="I38" s="541">
        <f t="shared" si="16"/>
        <v>0</v>
      </c>
      <c r="J38" s="541">
        <f t="shared" si="17"/>
        <v>0</v>
      </c>
      <c r="K38" s="541">
        <f t="shared" si="18"/>
        <v>0</v>
      </c>
      <c r="L38" s="541">
        <f t="shared" si="19"/>
        <v>0</v>
      </c>
      <c r="M38" s="541">
        <f t="shared" si="20"/>
        <v>0</v>
      </c>
      <c r="N38" s="541">
        <f t="shared" si="21"/>
        <v>0</v>
      </c>
      <c r="O38" s="541">
        <f t="shared" si="22"/>
        <v>0</v>
      </c>
      <c r="P38" s="541">
        <f t="shared" si="23"/>
        <v>0</v>
      </c>
      <c r="Q38" s="541">
        <f t="shared" si="24"/>
        <v>0</v>
      </c>
      <c r="R38" s="541">
        <f t="shared" si="25"/>
        <v>0</v>
      </c>
      <c r="S38" s="541">
        <f t="shared" si="26"/>
        <v>0</v>
      </c>
      <c r="T38" s="542">
        <f t="shared" si="27"/>
        <v>0</v>
      </c>
      <c r="U38" s="531"/>
      <c r="V38" s="543"/>
      <c r="W38" s="544"/>
      <c r="X38" s="544"/>
      <c r="Y38" s="544"/>
      <c r="Z38" s="544"/>
      <c r="AA38" s="544"/>
      <c r="AB38" s="544"/>
      <c r="AC38" s="544"/>
      <c r="AD38" s="544"/>
      <c r="AE38" s="644"/>
      <c r="AF38" s="543"/>
      <c r="AG38" s="544"/>
      <c r="AH38" s="544"/>
      <c r="AI38" s="544"/>
      <c r="AJ38" s="544"/>
      <c r="AK38" s="544"/>
      <c r="AL38" s="544"/>
      <c r="AM38" s="544"/>
      <c r="AN38" s="544"/>
      <c r="AO38" s="644"/>
      <c r="AP38" s="543"/>
      <c r="AQ38" s="544"/>
      <c r="AR38" s="544"/>
      <c r="AS38" s="544"/>
      <c r="AT38" s="544"/>
      <c r="AU38" s="544"/>
      <c r="AV38" s="544"/>
      <c r="AW38" s="544"/>
      <c r="AX38" s="544"/>
      <c r="AY38" s="644"/>
      <c r="AZ38" s="543"/>
      <c r="BA38" s="544"/>
      <c r="BB38" s="544"/>
      <c r="BC38" s="544"/>
      <c r="BD38" s="544"/>
      <c r="BE38" s="544"/>
      <c r="BF38" s="544"/>
      <c r="BG38" s="544"/>
      <c r="BH38" s="544"/>
      <c r="BI38" s="644"/>
      <c r="BJ38" s="543"/>
      <c r="BK38" s="544"/>
      <c r="BL38" s="544"/>
      <c r="BM38" s="544"/>
      <c r="BN38" s="544"/>
      <c r="BO38" s="544"/>
      <c r="BP38" s="544"/>
      <c r="BQ38" s="544"/>
      <c r="BR38" s="544"/>
      <c r="BS38" s="644"/>
      <c r="BT38" s="543"/>
      <c r="BU38" s="544"/>
      <c r="BV38" s="544"/>
      <c r="BW38" s="544"/>
      <c r="BX38" s="544"/>
      <c r="BY38" s="544"/>
      <c r="BZ38" s="544"/>
      <c r="CA38" s="544"/>
      <c r="CB38" s="544"/>
      <c r="CC38" s="644"/>
      <c r="CD38" s="543"/>
      <c r="CE38" s="544"/>
      <c r="CF38" s="544"/>
      <c r="CG38" s="544"/>
      <c r="CH38" s="544"/>
      <c r="CI38" s="544"/>
      <c r="CJ38" s="544"/>
      <c r="CK38" s="544"/>
      <c r="CL38" s="544"/>
      <c r="CM38" s="644"/>
      <c r="CN38" s="543"/>
      <c r="CO38" s="544"/>
      <c r="CP38" s="544"/>
      <c r="CQ38" s="544"/>
      <c r="CR38" s="544"/>
      <c r="CS38" s="544"/>
      <c r="CT38" s="544"/>
      <c r="CU38" s="544"/>
      <c r="CV38" s="544"/>
      <c r="CW38" s="644"/>
      <c r="CX38" s="543"/>
      <c r="CY38" s="544"/>
      <c r="CZ38" s="544"/>
      <c r="DA38" s="544"/>
      <c r="DB38" s="544"/>
      <c r="DC38" s="544"/>
      <c r="DD38" s="544"/>
      <c r="DE38" s="544"/>
      <c r="DF38" s="544"/>
      <c r="DG38" s="644"/>
      <c r="DH38" s="543"/>
      <c r="DI38" s="544"/>
      <c r="DJ38" s="544"/>
      <c r="DK38" s="544"/>
      <c r="DL38" s="544"/>
      <c r="DM38" s="544"/>
      <c r="DN38" s="544"/>
      <c r="DO38" s="544"/>
      <c r="DP38" s="544"/>
      <c r="DQ38" s="644"/>
      <c r="DR38" s="543"/>
      <c r="DS38" s="544"/>
      <c r="DT38" s="544"/>
      <c r="DU38" s="544"/>
      <c r="DV38" s="544"/>
      <c r="DW38" s="544"/>
      <c r="DX38" s="544"/>
      <c r="DY38" s="544"/>
      <c r="DZ38" s="544"/>
      <c r="EA38" s="644"/>
      <c r="EB38" s="543"/>
      <c r="EC38" s="544"/>
      <c r="ED38" s="544"/>
      <c r="EE38" s="544"/>
      <c r="EF38" s="544"/>
      <c r="EG38" s="544"/>
      <c r="EH38" s="544"/>
      <c r="EI38" s="544"/>
      <c r="EJ38" s="544"/>
      <c r="EK38" s="644"/>
    </row>
    <row r="39" spans="1:141" ht="36">
      <c r="A39" s="786">
        <f>Summary!A39</f>
        <v>19.8</v>
      </c>
      <c r="B39" s="795">
        <f>Summary!B39</f>
        <v>0</v>
      </c>
      <c r="C39" s="196" t="str">
        <f>Summary!C39</f>
        <v>2.1.9</v>
      </c>
      <c r="D39" s="196">
        <f>Summary!D39</f>
        <v>0</v>
      </c>
      <c r="E39" s="792">
        <f>Summary!E39</f>
        <v>0</v>
      </c>
      <c r="F39" s="796" t="str">
        <f>Summary!F39</f>
        <v>Other Severe Weather Duties (including but not limited to the following items)</v>
      </c>
      <c r="G39" s="787" t="str">
        <f>Summary!G39</f>
        <v>Schedule Ref 50, 51, 52, 53, 54, 55, 56, 57 and 62.</v>
      </c>
      <c r="H39" s="282"/>
      <c r="I39" s="283"/>
      <c r="J39" s="283"/>
      <c r="K39" s="283"/>
      <c r="L39" s="283"/>
      <c r="M39" s="283"/>
      <c r="N39" s="283"/>
      <c r="O39" s="283"/>
      <c r="P39" s="283"/>
      <c r="Q39" s="283"/>
      <c r="R39" s="283"/>
      <c r="S39" s="283"/>
      <c r="T39" s="547"/>
      <c r="U39" s="531"/>
      <c r="V39" s="282"/>
      <c r="W39" s="283"/>
      <c r="X39" s="283"/>
      <c r="Y39" s="283"/>
      <c r="Z39" s="283"/>
      <c r="AA39" s="283"/>
      <c r="AB39" s="283"/>
      <c r="AC39" s="283"/>
      <c r="AD39" s="283"/>
      <c r="AE39" s="650"/>
      <c r="AF39" s="282"/>
      <c r="AG39" s="283"/>
      <c r="AH39" s="283"/>
      <c r="AI39" s="283"/>
      <c r="AJ39" s="283"/>
      <c r="AK39" s="283"/>
      <c r="AL39" s="283"/>
      <c r="AM39" s="283"/>
      <c r="AN39" s="283"/>
      <c r="AO39" s="650"/>
      <c r="AP39" s="282"/>
      <c r="AQ39" s="283"/>
      <c r="AR39" s="283"/>
      <c r="AS39" s="283"/>
      <c r="AT39" s="283"/>
      <c r="AU39" s="283"/>
      <c r="AV39" s="283"/>
      <c r="AW39" s="283"/>
      <c r="AX39" s="283"/>
      <c r="AY39" s="650"/>
      <c r="AZ39" s="282"/>
      <c r="BA39" s="283"/>
      <c r="BB39" s="283"/>
      <c r="BC39" s="283"/>
      <c r="BD39" s="283"/>
      <c r="BE39" s="283"/>
      <c r="BF39" s="283"/>
      <c r="BG39" s="283"/>
      <c r="BH39" s="283"/>
      <c r="BI39" s="650"/>
      <c r="BJ39" s="282"/>
      <c r="BK39" s="283"/>
      <c r="BL39" s="283"/>
      <c r="BM39" s="283"/>
      <c r="BN39" s="283"/>
      <c r="BO39" s="283"/>
      <c r="BP39" s="283"/>
      <c r="BQ39" s="283"/>
      <c r="BR39" s="283"/>
      <c r="BS39" s="650"/>
      <c r="BT39" s="282"/>
      <c r="BU39" s="283"/>
      <c r="BV39" s="283"/>
      <c r="BW39" s="283"/>
      <c r="BX39" s="283"/>
      <c r="BY39" s="283"/>
      <c r="BZ39" s="283"/>
      <c r="CA39" s="283"/>
      <c r="CB39" s="283"/>
      <c r="CC39" s="650"/>
      <c r="CD39" s="282"/>
      <c r="CE39" s="283"/>
      <c r="CF39" s="283"/>
      <c r="CG39" s="283"/>
      <c r="CH39" s="283"/>
      <c r="CI39" s="283"/>
      <c r="CJ39" s="283"/>
      <c r="CK39" s="283"/>
      <c r="CL39" s="283"/>
      <c r="CM39" s="650"/>
      <c r="CN39" s="282"/>
      <c r="CO39" s="283"/>
      <c r="CP39" s="283"/>
      <c r="CQ39" s="283"/>
      <c r="CR39" s="283"/>
      <c r="CS39" s="283"/>
      <c r="CT39" s="283"/>
      <c r="CU39" s="283"/>
      <c r="CV39" s="283"/>
      <c r="CW39" s="650"/>
      <c r="CX39" s="282"/>
      <c r="CY39" s="283"/>
      <c r="CZ39" s="283"/>
      <c r="DA39" s="283"/>
      <c r="DB39" s="283"/>
      <c r="DC39" s="283"/>
      <c r="DD39" s="283"/>
      <c r="DE39" s="283"/>
      <c r="DF39" s="283"/>
      <c r="DG39" s="650"/>
      <c r="DH39" s="282"/>
      <c r="DI39" s="283"/>
      <c r="DJ39" s="283"/>
      <c r="DK39" s="283"/>
      <c r="DL39" s="283"/>
      <c r="DM39" s="283"/>
      <c r="DN39" s="283"/>
      <c r="DO39" s="283"/>
      <c r="DP39" s="283"/>
      <c r="DQ39" s="650"/>
      <c r="DR39" s="282"/>
      <c r="DS39" s="283"/>
      <c r="DT39" s="283"/>
      <c r="DU39" s="283"/>
      <c r="DV39" s="283"/>
      <c r="DW39" s="283"/>
      <c r="DX39" s="283"/>
      <c r="DY39" s="283"/>
      <c r="DZ39" s="283"/>
      <c r="EA39" s="650"/>
      <c r="EB39" s="282"/>
      <c r="EC39" s="283"/>
      <c r="ED39" s="283"/>
      <c r="EE39" s="283"/>
      <c r="EF39" s="283"/>
      <c r="EG39" s="283"/>
      <c r="EH39" s="283"/>
      <c r="EI39" s="283"/>
      <c r="EJ39" s="283"/>
      <c r="EK39" s="650"/>
    </row>
    <row r="40" spans="1:141" ht="20.25">
      <c r="A40" s="359">
        <f>Summary!A40</f>
        <v>19.8</v>
      </c>
      <c r="B40" s="362">
        <f>Summary!B40</f>
        <v>0</v>
      </c>
      <c r="C40" s="351" t="str">
        <f>Summary!C40</f>
        <v>2.1.9.1</v>
      </c>
      <c r="D40" s="351">
        <f>Summary!D40</f>
        <v>0</v>
      </c>
      <c r="E40" s="355">
        <f>Summary!E40</f>
        <v>0</v>
      </c>
      <c r="F40" s="363" t="str">
        <f>Summary!F40</f>
        <v>Key Personnel</v>
      </c>
      <c r="G40" s="373">
        <f>Summary!G40</f>
        <v>0</v>
      </c>
      <c r="H40" s="540">
        <f t="shared" ref="H40:H53" si="28">SUM(V40:AD40)</f>
        <v>0</v>
      </c>
      <c r="I40" s="541">
        <f t="shared" ref="I40:I53" si="29">SUM(AF40:AN40)</f>
        <v>0</v>
      </c>
      <c r="J40" s="541">
        <f t="shared" ref="J40:J53" si="30">SUM(AP40:AX40)</f>
        <v>0</v>
      </c>
      <c r="K40" s="541">
        <f t="shared" ref="K40:K53" si="31">SUM(AZ40:BH40)</f>
        <v>0</v>
      </c>
      <c r="L40" s="541">
        <f t="shared" ref="L40:L53" si="32">SUM(BJ40:BR40)</f>
        <v>0</v>
      </c>
      <c r="M40" s="541">
        <f t="shared" ref="M40:M53" si="33">SUM(BT40:CB40)</f>
        <v>0</v>
      </c>
      <c r="N40" s="541">
        <f t="shared" ref="N40:N53" si="34">SUM(CD40:CL40)</f>
        <v>0</v>
      </c>
      <c r="O40" s="541">
        <f t="shared" ref="O40:O53" si="35">SUM(CN40:CV40)</f>
        <v>0</v>
      </c>
      <c r="P40" s="541">
        <f t="shared" ref="P40:P53" si="36">SUM(CX40:DF40)</f>
        <v>0</v>
      </c>
      <c r="Q40" s="541">
        <f t="shared" ref="Q40:Q53" si="37">SUM(DH40:DP40)</f>
        <v>0</v>
      </c>
      <c r="R40" s="541">
        <f t="shared" ref="R40:R53" si="38">SUM(DR40:DZ40)</f>
        <v>0</v>
      </c>
      <c r="S40" s="541">
        <f t="shared" ref="S40:S53" si="39">SUM(EB40:EJ40)</f>
        <v>0</v>
      </c>
      <c r="T40" s="542">
        <f t="shared" ref="T40:T53" si="40">SUM(H40:S40)</f>
        <v>0</v>
      </c>
      <c r="U40" s="531"/>
      <c r="V40" s="543"/>
      <c r="W40" s="544"/>
      <c r="X40" s="544"/>
      <c r="Y40" s="544"/>
      <c r="Z40" s="544"/>
      <c r="AA40" s="544"/>
      <c r="AB40" s="544"/>
      <c r="AC40" s="544"/>
      <c r="AD40" s="544"/>
      <c r="AE40" s="644"/>
      <c r="AF40" s="543"/>
      <c r="AG40" s="544"/>
      <c r="AH40" s="544"/>
      <c r="AI40" s="544"/>
      <c r="AJ40" s="544"/>
      <c r="AK40" s="544"/>
      <c r="AL40" s="544"/>
      <c r="AM40" s="544"/>
      <c r="AN40" s="544"/>
      <c r="AO40" s="644"/>
      <c r="AP40" s="543"/>
      <c r="AQ40" s="544"/>
      <c r="AR40" s="544"/>
      <c r="AS40" s="544"/>
      <c r="AT40" s="544"/>
      <c r="AU40" s="544"/>
      <c r="AV40" s="544"/>
      <c r="AW40" s="544"/>
      <c r="AX40" s="544"/>
      <c r="AY40" s="644"/>
      <c r="AZ40" s="543"/>
      <c r="BA40" s="544"/>
      <c r="BB40" s="544"/>
      <c r="BC40" s="544"/>
      <c r="BD40" s="544"/>
      <c r="BE40" s="544"/>
      <c r="BF40" s="544"/>
      <c r="BG40" s="544"/>
      <c r="BH40" s="544"/>
      <c r="BI40" s="644"/>
      <c r="BJ40" s="543"/>
      <c r="BK40" s="544"/>
      <c r="BL40" s="544"/>
      <c r="BM40" s="544"/>
      <c r="BN40" s="544"/>
      <c r="BO40" s="544"/>
      <c r="BP40" s="544"/>
      <c r="BQ40" s="544"/>
      <c r="BR40" s="544"/>
      <c r="BS40" s="644"/>
      <c r="BT40" s="543"/>
      <c r="BU40" s="544"/>
      <c r="BV40" s="544"/>
      <c r="BW40" s="544"/>
      <c r="BX40" s="544"/>
      <c r="BY40" s="544"/>
      <c r="BZ40" s="544"/>
      <c r="CA40" s="544"/>
      <c r="CB40" s="544"/>
      <c r="CC40" s="644"/>
      <c r="CD40" s="543"/>
      <c r="CE40" s="544"/>
      <c r="CF40" s="544"/>
      <c r="CG40" s="544"/>
      <c r="CH40" s="544"/>
      <c r="CI40" s="544"/>
      <c r="CJ40" s="544"/>
      <c r="CK40" s="544"/>
      <c r="CL40" s="544"/>
      <c r="CM40" s="644"/>
      <c r="CN40" s="543"/>
      <c r="CO40" s="544"/>
      <c r="CP40" s="544"/>
      <c r="CQ40" s="544"/>
      <c r="CR40" s="544"/>
      <c r="CS40" s="544"/>
      <c r="CT40" s="544"/>
      <c r="CU40" s="544"/>
      <c r="CV40" s="544"/>
      <c r="CW40" s="644"/>
      <c r="CX40" s="543"/>
      <c r="CY40" s="544"/>
      <c r="CZ40" s="544"/>
      <c r="DA40" s="544"/>
      <c r="DB40" s="544"/>
      <c r="DC40" s="544"/>
      <c r="DD40" s="544"/>
      <c r="DE40" s="544"/>
      <c r="DF40" s="544"/>
      <c r="DG40" s="644"/>
      <c r="DH40" s="543"/>
      <c r="DI40" s="544"/>
      <c r="DJ40" s="544"/>
      <c r="DK40" s="544"/>
      <c r="DL40" s="544"/>
      <c r="DM40" s="544"/>
      <c r="DN40" s="544"/>
      <c r="DO40" s="544"/>
      <c r="DP40" s="544"/>
      <c r="DQ40" s="644"/>
      <c r="DR40" s="543"/>
      <c r="DS40" s="544"/>
      <c r="DT40" s="544"/>
      <c r="DU40" s="544"/>
      <c r="DV40" s="544"/>
      <c r="DW40" s="544"/>
      <c r="DX40" s="544"/>
      <c r="DY40" s="544"/>
      <c r="DZ40" s="544"/>
      <c r="EA40" s="644"/>
      <c r="EB40" s="543"/>
      <c r="EC40" s="544"/>
      <c r="ED40" s="544"/>
      <c r="EE40" s="544"/>
      <c r="EF40" s="544"/>
      <c r="EG40" s="544"/>
      <c r="EH40" s="544"/>
      <c r="EI40" s="544"/>
      <c r="EJ40" s="544"/>
      <c r="EK40" s="644"/>
    </row>
    <row r="41" spans="1:141" ht="20.25">
      <c r="A41" s="359">
        <f>Summary!A41</f>
        <v>19.8</v>
      </c>
      <c r="B41" s="362">
        <f>Summary!B41</f>
        <v>0</v>
      </c>
      <c r="C41" s="351" t="str">
        <f>Summary!C41</f>
        <v>2.1.9.2</v>
      </c>
      <c r="D41" s="351">
        <f>Summary!D41</f>
        <v>0</v>
      </c>
      <c r="E41" s="355">
        <f>Summary!E41</f>
        <v>0</v>
      </c>
      <c r="F41" s="363" t="str">
        <f>Summary!F41</f>
        <v>Staffing levels</v>
      </c>
      <c r="G41" s="373">
        <f>Summary!G41</f>
        <v>0</v>
      </c>
      <c r="H41" s="540">
        <f t="shared" si="28"/>
        <v>0</v>
      </c>
      <c r="I41" s="541">
        <f t="shared" si="29"/>
        <v>0</v>
      </c>
      <c r="J41" s="541">
        <f t="shared" si="30"/>
        <v>0</v>
      </c>
      <c r="K41" s="541">
        <f t="shared" si="31"/>
        <v>0</v>
      </c>
      <c r="L41" s="541">
        <f t="shared" si="32"/>
        <v>0</v>
      </c>
      <c r="M41" s="541">
        <f t="shared" si="33"/>
        <v>0</v>
      </c>
      <c r="N41" s="541">
        <f t="shared" si="34"/>
        <v>0</v>
      </c>
      <c r="O41" s="541">
        <f t="shared" si="35"/>
        <v>0</v>
      </c>
      <c r="P41" s="541">
        <f t="shared" si="36"/>
        <v>0</v>
      </c>
      <c r="Q41" s="541">
        <f t="shared" si="37"/>
        <v>0</v>
      </c>
      <c r="R41" s="541">
        <f t="shared" si="38"/>
        <v>0</v>
      </c>
      <c r="S41" s="541">
        <f t="shared" si="39"/>
        <v>0</v>
      </c>
      <c r="T41" s="542">
        <f t="shared" si="40"/>
        <v>0</v>
      </c>
      <c r="U41" s="531"/>
      <c r="V41" s="543"/>
      <c r="W41" s="544"/>
      <c r="X41" s="544"/>
      <c r="Y41" s="544"/>
      <c r="Z41" s="544"/>
      <c r="AA41" s="544"/>
      <c r="AB41" s="544"/>
      <c r="AC41" s="544"/>
      <c r="AD41" s="544"/>
      <c r="AE41" s="644"/>
      <c r="AF41" s="543"/>
      <c r="AG41" s="544"/>
      <c r="AH41" s="544"/>
      <c r="AI41" s="544"/>
      <c r="AJ41" s="544"/>
      <c r="AK41" s="544"/>
      <c r="AL41" s="544"/>
      <c r="AM41" s="544"/>
      <c r="AN41" s="544"/>
      <c r="AO41" s="644"/>
      <c r="AP41" s="543"/>
      <c r="AQ41" s="544"/>
      <c r="AR41" s="544"/>
      <c r="AS41" s="544"/>
      <c r="AT41" s="544"/>
      <c r="AU41" s="544"/>
      <c r="AV41" s="544"/>
      <c r="AW41" s="544"/>
      <c r="AX41" s="544"/>
      <c r="AY41" s="644"/>
      <c r="AZ41" s="543"/>
      <c r="BA41" s="544"/>
      <c r="BB41" s="544"/>
      <c r="BC41" s="544"/>
      <c r="BD41" s="544"/>
      <c r="BE41" s="544"/>
      <c r="BF41" s="544"/>
      <c r="BG41" s="544"/>
      <c r="BH41" s="544"/>
      <c r="BI41" s="644"/>
      <c r="BJ41" s="543"/>
      <c r="BK41" s="544"/>
      <c r="BL41" s="544"/>
      <c r="BM41" s="544"/>
      <c r="BN41" s="544"/>
      <c r="BO41" s="544"/>
      <c r="BP41" s="544"/>
      <c r="BQ41" s="544"/>
      <c r="BR41" s="544"/>
      <c r="BS41" s="644"/>
      <c r="BT41" s="543"/>
      <c r="BU41" s="544"/>
      <c r="BV41" s="544"/>
      <c r="BW41" s="544"/>
      <c r="BX41" s="544"/>
      <c r="BY41" s="544"/>
      <c r="BZ41" s="544"/>
      <c r="CA41" s="544"/>
      <c r="CB41" s="544"/>
      <c r="CC41" s="644"/>
      <c r="CD41" s="543"/>
      <c r="CE41" s="544"/>
      <c r="CF41" s="544"/>
      <c r="CG41" s="544"/>
      <c r="CH41" s="544"/>
      <c r="CI41" s="544"/>
      <c r="CJ41" s="544"/>
      <c r="CK41" s="544"/>
      <c r="CL41" s="544"/>
      <c r="CM41" s="644"/>
      <c r="CN41" s="543"/>
      <c r="CO41" s="544"/>
      <c r="CP41" s="544"/>
      <c r="CQ41" s="544"/>
      <c r="CR41" s="544"/>
      <c r="CS41" s="544"/>
      <c r="CT41" s="544"/>
      <c r="CU41" s="544"/>
      <c r="CV41" s="544"/>
      <c r="CW41" s="644"/>
      <c r="CX41" s="543"/>
      <c r="CY41" s="544"/>
      <c r="CZ41" s="544"/>
      <c r="DA41" s="544"/>
      <c r="DB41" s="544"/>
      <c r="DC41" s="544"/>
      <c r="DD41" s="544"/>
      <c r="DE41" s="544"/>
      <c r="DF41" s="544"/>
      <c r="DG41" s="644"/>
      <c r="DH41" s="543"/>
      <c r="DI41" s="544"/>
      <c r="DJ41" s="544"/>
      <c r="DK41" s="544"/>
      <c r="DL41" s="544"/>
      <c r="DM41" s="544"/>
      <c r="DN41" s="544"/>
      <c r="DO41" s="544"/>
      <c r="DP41" s="544"/>
      <c r="DQ41" s="644"/>
      <c r="DR41" s="543"/>
      <c r="DS41" s="544"/>
      <c r="DT41" s="544"/>
      <c r="DU41" s="544"/>
      <c r="DV41" s="544"/>
      <c r="DW41" s="544"/>
      <c r="DX41" s="544"/>
      <c r="DY41" s="544"/>
      <c r="DZ41" s="544"/>
      <c r="EA41" s="644"/>
      <c r="EB41" s="543"/>
      <c r="EC41" s="544"/>
      <c r="ED41" s="544"/>
      <c r="EE41" s="544"/>
      <c r="EF41" s="544"/>
      <c r="EG41" s="544"/>
      <c r="EH41" s="544"/>
      <c r="EI41" s="544"/>
      <c r="EJ41" s="544"/>
      <c r="EK41" s="644"/>
    </row>
    <row r="42" spans="1:141" ht="20.25">
      <c r="A42" s="359">
        <f>Summary!A42</f>
        <v>19.8</v>
      </c>
      <c r="B42" s="362">
        <f>Summary!B42</f>
        <v>0</v>
      </c>
      <c r="C42" s="351" t="str">
        <f>Summary!C42</f>
        <v>2.1.9.3</v>
      </c>
      <c r="D42" s="351">
        <f>Summary!D42</f>
        <v>0</v>
      </c>
      <c r="E42" s="355">
        <f>Summary!E42</f>
        <v>0</v>
      </c>
      <c r="F42" s="363" t="str">
        <f>Summary!F42</f>
        <v>Training</v>
      </c>
      <c r="G42" s="373">
        <f>Summary!G42</f>
        <v>0</v>
      </c>
      <c r="H42" s="540">
        <f t="shared" si="28"/>
        <v>0</v>
      </c>
      <c r="I42" s="541">
        <f t="shared" si="29"/>
        <v>0</v>
      </c>
      <c r="J42" s="541">
        <f t="shared" si="30"/>
        <v>0</v>
      </c>
      <c r="K42" s="541">
        <f t="shared" si="31"/>
        <v>0</v>
      </c>
      <c r="L42" s="541">
        <f t="shared" si="32"/>
        <v>0</v>
      </c>
      <c r="M42" s="541">
        <f t="shared" si="33"/>
        <v>0</v>
      </c>
      <c r="N42" s="541">
        <f t="shared" si="34"/>
        <v>0</v>
      </c>
      <c r="O42" s="541">
        <f t="shared" si="35"/>
        <v>0</v>
      </c>
      <c r="P42" s="541">
        <f t="shared" si="36"/>
        <v>0</v>
      </c>
      <c r="Q42" s="541">
        <f t="shared" si="37"/>
        <v>0</v>
      </c>
      <c r="R42" s="541">
        <f t="shared" si="38"/>
        <v>0</v>
      </c>
      <c r="S42" s="541">
        <f t="shared" si="39"/>
        <v>0</v>
      </c>
      <c r="T42" s="542">
        <f t="shared" si="40"/>
        <v>0</v>
      </c>
      <c r="U42" s="531"/>
      <c r="V42" s="543"/>
      <c r="W42" s="544"/>
      <c r="X42" s="544"/>
      <c r="Y42" s="544"/>
      <c r="Z42" s="544"/>
      <c r="AA42" s="544"/>
      <c r="AB42" s="544"/>
      <c r="AC42" s="544"/>
      <c r="AD42" s="544"/>
      <c r="AE42" s="644"/>
      <c r="AF42" s="543"/>
      <c r="AG42" s="544"/>
      <c r="AH42" s="544"/>
      <c r="AI42" s="544"/>
      <c r="AJ42" s="544"/>
      <c r="AK42" s="544"/>
      <c r="AL42" s="544"/>
      <c r="AM42" s="544"/>
      <c r="AN42" s="544"/>
      <c r="AO42" s="644"/>
      <c r="AP42" s="543"/>
      <c r="AQ42" s="544"/>
      <c r="AR42" s="544"/>
      <c r="AS42" s="544"/>
      <c r="AT42" s="544"/>
      <c r="AU42" s="544"/>
      <c r="AV42" s="544"/>
      <c r="AW42" s="544"/>
      <c r="AX42" s="544"/>
      <c r="AY42" s="644"/>
      <c r="AZ42" s="543"/>
      <c r="BA42" s="544"/>
      <c r="BB42" s="544"/>
      <c r="BC42" s="544"/>
      <c r="BD42" s="544"/>
      <c r="BE42" s="544"/>
      <c r="BF42" s="544"/>
      <c r="BG42" s="544"/>
      <c r="BH42" s="544"/>
      <c r="BI42" s="644"/>
      <c r="BJ42" s="543"/>
      <c r="BK42" s="544"/>
      <c r="BL42" s="544"/>
      <c r="BM42" s="544"/>
      <c r="BN42" s="544"/>
      <c r="BO42" s="544"/>
      <c r="BP42" s="544"/>
      <c r="BQ42" s="544"/>
      <c r="BR42" s="544"/>
      <c r="BS42" s="644"/>
      <c r="BT42" s="543"/>
      <c r="BU42" s="544"/>
      <c r="BV42" s="544"/>
      <c r="BW42" s="544"/>
      <c r="BX42" s="544"/>
      <c r="BY42" s="544"/>
      <c r="BZ42" s="544"/>
      <c r="CA42" s="544"/>
      <c r="CB42" s="544"/>
      <c r="CC42" s="644"/>
      <c r="CD42" s="543"/>
      <c r="CE42" s="544"/>
      <c r="CF42" s="544"/>
      <c r="CG42" s="544"/>
      <c r="CH42" s="544"/>
      <c r="CI42" s="544"/>
      <c r="CJ42" s="544"/>
      <c r="CK42" s="544"/>
      <c r="CL42" s="544"/>
      <c r="CM42" s="644"/>
      <c r="CN42" s="543"/>
      <c r="CO42" s="544"/>
      <c r="CP42" s="544"/>
      <c r="CQ42" s="544"/>
      <c r="CR42" s="544"/>
      <c r="CS42" s="544"/>
      <c r="CT42" s="544"/>
      <c r="CU42" s="544"/>
      <c r="CV42" s="544"/>
      <c r="CW42" s="644"/>
      <c r="CX42" s="543"/>
      <c r="CY42" s="544"/>
      <c r="CZ42" s="544"/>
      <c r="DA42" s="544"/>
      <c r="DB42" s="544"/>
      <c r="DC42" s="544"/>
      <c r="DD42" s="544"/>
      <c r="DE42" s="544"/>
      <c r="DF42" s="544"/>
      <c r="DG42" s="644"/>
      <c r="DH42" s="543"/>
      <c r="DI42" s="544"/>
      <c r="DJ42" s="544"/>
      <c r="DK42" s="544"/>
      <c r="DL42" s="544"/>
      <c r="DM42" s="544"/>
      <c r="DN42" s="544"/>
      <c r="DO42" s="544"/>
      <c r="DP42" s="544"/>
      <c r="DQ42" s="644"/>
      <c r="DR42" s="543"/>
      <c r="DS42" s="544"/>
      <c r="DT42" s="544"/>
      <c r="DU42" s="544"/>
      <c r="DV42" s="544"/>
      <c r="DW42" s="544"/>
      <c r="DX42" s="544"/>
      <c r="DY42" s="544"/>
      <c r="DZ42" s="544"/>
      <c r="EA42" s="644"/>
      <c r="EB42" s="543"/>
      <c r="EC42" s="544"/>
      <c r="ED42" s="544"/>
      <c r="EE42" s="544"/>
      <c r="EF42" s="544"/>
      <c r="EG42" s="544"/>
      <c r="EH42" s="544"/>
      <c r="EI42" s="544"/>
      <c r="EJ42" s="544"/>
      <c r="EK42" s="644"/>
    </row>
    <row r="43" spans="1:141" ht="20.25">
      <c r="A43" s="359">
        <f>Summary!A43</f>
        <v>19.8</v>
      </c>
      <c r="B43" s="362">
        <f>Summary!B43</f>
        <v>0</v>
      </c>
      <c r="C43" s="351" t="str">
        <f>Summary!C43</f>
        <v>2.1.9.4</v>
      </c>
      <c r="D43" s="351">
        <f>Summary!D43</f>
        <v>0</v>
      </c>
      <c r="E43" s="355">
        <f>Summary!E43</f>
        <v>0</v>
      </c>
      <c r="F43" s="363" t="str">
        <f>Summary!F43</f>
        <v>Health and Safety</v>
      </c>
      <c r="G43" s="373">
        <f>Summary!G43</f>
        <v>0</v>
      </c>
      <c r="H43" s="540">
        <f t="shared" si="28"/>
        <v>0</v>
      </c>
      <c r="I43" s="541">
        <f t="shared" si="29"/>
        <v>0</v>
      </c>
      <c r="J43" s="541">
        <f t="shared" si="30"/>
        <v>0</v>
      </c>
      <c r="K43" s="541">
        <f t="shared" si="31"/>
        <v>0</v>
      </c>
      <c r="L43" s="541">
        <f t="shared" si="32"/>
        <v>0</v>
      </c>
      <c r="M43" s="541">
        <f t="shared" si="33"/>
        <v>0</v>
      </c>
      <c r="N43" s="541">
        <f t="shared" si="34"/>
        <v>0</v>
      </c>
      <c r="O43" s="541">
        <f t="shared" si="35"/>
        <v>0</v>
      </c>
      <c r="P43" s="541">
        <f t="shared" si="36"/>
        <v>0</v>
      </c>
      <c r="Q43" s="541">
        <f t="shared" si="37"/>
        <v>0</v>
      </c>
      <c r="R43" s="541">
        <f t="shared" si="38"/>
        <v>0</v>
      </c>
      <c r="S43" s="541">
        <f t="shared" si="39"/>
        <v>0</v>
      </c>
      <c r="T43" s="542">
        <f t="shared" si="40"/>
        <v>0</v>
      </c>
      <c r="U43" s="531"/>
      <c r="V43" s="543"/>
      <c r="W43" s="544"/>
      <c r="X43" s="544"/>
      <c r="Y43" s="544"/>
      <c r="Z43" s="544"/>
      <c r="AA43" s="544"/>
      <c r="AB43" s="544"/>
      <c r="AC43" s="544"/>
      <c r="AD43" s="544"/>
      <c r="AE43" s="644"/>
      <c r="AF43" s="543"/>
      <c r="AG43" s="544"/>
      <c r="AH43" s="544"/>
      <c r="AI43" s="544"/>
      <c r="AJ43" s="544"/>
      <c r="AK43" s="544"/>
      <c r="AL43" s="544"/>
      <c r="AM43" s="544"/>
      <c r="AN43" s="544"/>
      <c r="AO43" s="644"/>
      <c r="AP43" s="543"/>
      <c r="AQ43" s="544"/>
      <c r="AR43" s="544"/>
      <c r="AS43" s="544"/>
      <c r="AT43" s="544"/>
      <c r="AU43" s="544"/>
      <c r="AV43" s="544"/>
      <c r="AW43" s="544"/>
      <c r="AX43" s="544"/>
      <c r="AY43" s="644"/>
      <c r="AZ43" s="543"/>
      <c r="BA43" s="544"/>
      <c r="BB43" s="544"/>
      <c r="BC43" s="544"/>
      <c r="BD43" s="544"/>
      <c r="BE43" s="544"/>
      <c r="BF43" s="544"/>
      <c r="BG43" s="544"/>
      <c r="BH43" s="544"/>
      <c r="BI43" s="644"/>
      <c r="BJ43" s="543"/>
      <c r="BK43" s="544"/>
      <c r="BL43" s="544"/>
      <c r="BM43" s="544"/>
      <c r="BN43" s="544"/>
      <c r="BO43" s="544"/>
      <c r="BP43" s="544"/>
      <c r="BQ43" s="544"/>
      <c r="BR43" s="544"/>
      <c r="BS43" s="644"/>
      <c r="BT43" s="543"/>
      <c r="BU43" s="544"/>
      <c r="BV43" s="544"/>
      <c r="BW43" s="544"/>
      <c r="BX43" s="544"/>
      <c r="BY43" s="544"/>
      <c r="BZ43" s="544"/>
      <c r="CA43" s="544"/>
      <c r="CB43" s="544"/>
      <c r="CC43" s="644"/>
      <c r="CD43" s="543"/>
      <c r="CE43" s="544"/>
      <c r="CF43" s="544"/>
      <c r="CG43" s="544"/>
      <c r="CH43" s="544"/>
      <c r="CI43" s="544"/>
      <c r="CJ43" s="544"/>
      <c r="CK43" s="544"/>
      <c r="CL43" s="544"/>
      <c r="CM43" s="644"/>
      <c r="CN43" s="543"/>
      <c r="CO43" s="544"/>
      <c r="CP43" s="544"/>
      <c r="CQ43" s="544"/>
      <c r="CR43" s="544"/>
      <c r="CS43" s="544"/>
      <c r="CT43" s="544"/>
      <c r="CU43" s="544"/>
      <c r="CV43" s="544"/>
      <c r="CW43" s="644"/>
      <c r="CX43" s="543"/>
      <c r="CY43" s="544"/>
      <c r="CZ43" s="544"/>
      <c r="DA43" s="544"/>
      <c r="DB43" s="544"/>
      <c r="DC43" s="544"/>
      <c r="DD43" s="544"/>
      <c r="DE43" s="544"/>
      <c r="DF43" s="544"/>
      <c r="DG43" s="644"/>
      <c r="DH43" s="543"/>
      <c r="DI43" s="544"/>
      <c r="DJ43" s="544"/>
      <c r="DK43" s="544"/>
      <c r="DL43" s="544"/>
      <c r="DM43" s="544"/>
      <c r="DN43" s="544"/>
      <c r="DO43" s="544"/>
      <c r="DP43" s="544"/>
      <c r="DQ43" s="644"/>
      <c r="DR43" s="543"/>
      <c r="DS43" s="544"/>
      <c r="DT43" s="544"/>
      <c r="DU43" s="544"/>
      <c r="DV43" s="544"/>
      <c r="DW43" s="544"/>
      <c r="DX43" s="544"/>
      <c r="DY43" s="544"/>
      <c r="DZ43" s="544"/>
      <c r="EA43" s="644"/>
      <c r="EB43" s="543"/>
      <c r="EC43" s="544"/>
      <c r="ED43" s="544"/>
      <c r="EE43" s="544"/>
      <c r="EF43" s="544"/>
      <c r="EG43" s="544"/>
      <c r="EH43" s="544"/>
      <c r="EI43" s="544"/>
      <c r="EJ43" s="544"/>
      <c r="EK43" s="644"/>
    </row>
    <row r="44" spans="1:141" ht="20.25">
      <c r="A44" s="359">
        <f>Summary!A44</f>
        <v>19.8</v>
      </c>
      <c r="B44" s="362">
        <f>Summary!B44</f>
        <v>0</v>
      </c>
      <c r="C44" s="351" t="str">
        <f>Summary!C44</f>
        <v>2.1.9.5</v>
      </c>
      <c r="D44" s="351">
        <f>Summary!D44</f>
        <v>0</v>
      </c>
      <c r="E44" s="355">
        <f>Summary!E44</f>
        <v>0</v>
      </c>
      <c r="F44" s="363" t="str">
        <f>Summary!F44</f>
        <v>Command and Control process</v>
      </c>
      <c r="G44" s="373">
        <f>Summary!G44</f>
        <v>0</v>
      </c>
      <c r="H44" s="540">
        <f t="shared" si="28"/>
        <v>0</v>
      </c>
      <c r="I44" s="541">
        <f t="shared" si="29"/>
        <v>0</v>
      </c>
      <c r="J44" s="541">
        <f t="shared" si="30"/>
        <v>0</v>
      </c>
      <c r="K44" s="541">
        <f t="shared" si="31"/>
        <v>0</v>
      </c>
      <c r="L44" s="541">
        <f t="shared" si="32"/>
        <v>0</v>
      </c>
      <c r="M44" s="541">
        <f t="shared" si="33"/>
        <v>0</v>
      </c>
      <c r="N44" s="541">
        <f t="shared" si="34"/>
        <v>0</v>
      </c>
      <c r="O44" s="541">
        <f t="shared" si="35"/>
        <v>0</v>
      </c>
      <c r="P44" s="541">
        <f t="shared" si="36"/>
        <v>0</v>
      </c>
      <c r="Q44" s="541">
        <f t="shared" si="37"/>
        <v>0</v>
      </c>
      <c r="R44" s="541">
        <f t="shared" si="38"/>
        <v>0</v>
      </c>
      <c r="S44" s="541">
        <f t="shared" si="39"/>
        <v>0</v>
      </c>
      <c r="T44" s="542">
        <f t="shared" si="40"/>
        <v>0</v>
      </c>
      <c r="U44" s="531"/>
      <c r="V44" s="543"/>
      <c r="W44" s="544"/>
      <c r="X44" s="544"/>
      <c r="Y44" s="544"/>
      <c r="Z44" s="544"/>
      <c r="AA44" s="544"/>
      <c r="AB44" s="544"/>
      <c r="AC44" s="544"/>
      <c r="AD44" s="544"/>
      <c r="AE44" s="644"/>
      <c r="AF44" s="543"/>
      <c r="AG44" s="544"/>
      <c r="AH44" s="544"/>
      <c r="AI44" s="544"/>
      <c r="AJ44" s="544"/>
      <c r="AK44" s="544"/>
      <c r="AL44" s="544"/>
      <c r="AM44" s="544"/>
      <c r="AN44" s="544"/>
      <c r="AO44" s="644"/>
      <c r="AP44" s="543"/>
      <c r="AQ44" s="544"/>
      <c r="AR44" s="544"/>
      <c r="AS44" s="544"/>
      <c r="AT44" s="544"/>
      <c r="AU44" s="544"/>
      <c r="AV44" s="544"/>
      <c r="AW44" s="544"/>
      <c r="AX44" s="544"/>
      <c r="AY44" s="644"/>
      <c r="AZ44" s="543"/>
      <c r="BA44" s="544"/>
      <c r="BB44" s="544"/>
      <c r="BC44" s="544"/>
      <c r="BD44" s="544"/>
      <c r="BE44" s="544"/>
      <c r="BF44" s="544"/>
      <c r="BG44" s="544"/>
      <c r="BH44" s="544"/>
      <c r="BI44" s="644"/>
      <c r="BJ44" s="543"/>
      <c r="BK44" s="544"/>
      <c r="BL44" s="544"/>
      <c r="BM44" s="544"/>
      <c r="BN44" s="544"/>
      <c r="BO44" s="544"/>
      <c r="BP44" s="544"/>
      <c r="BQ44" s="544"/>
      <c r="BR44" s="544"/>
      <c r="BS44" s="644"/>
      <c r="BT44" s="543"/>
      <c r="BU44" s="544"/>
      <c r="BV44" s="544"/>
      <c r="BW44" s="544"/>
      <c r="BX44" s="544"/>
      <c r="BY44" s="544"/>
      <c r="BZ44" s="544"/>
      <c r="CA44" s="544"/>
      <c r="CB44" s="544"/>
      <c r="CC44" s="644"/>
      <c r="CD44" s="543"/>
      <c r="CE44" s="544"/>
      <c r="CF44" s="544"/>
      <c r="CG44" s="544"/>
      <c r="CH44" s="544"/>
      <c r="CI44" s="544"/>
      <c r="CJ44" s="544"/>
      <c r="CK44" s="544"/>
      <c r="CL44" s="544"/>
      <c r="CM44" s="644"/>
      <c r="CN44" s="543"/>
      <c r="CO44" s="544"/>
      <c r="CP44" s="544"/>
      <c r="CQ44" s="544"/>
      <c r="CR44" s="544"/>
      <c r="CS44" s="544"/>
      <c r="CT44" s="544"/>
      <c r="CU44" s="544"/>
      <c r="CV44" s="544"/>
      <c r="CW44" s="644"/>
      <c r="CX44" s="543"/>
      <c r="CY44" s="544"/>
      <c r="CZ44" s="544"/>
      <c r="DA44" s="544"/>
      <c r="DB44" s="544"/>
      <c r="DC44" s="544"/>
      <c r="DD44" s="544"/>
      <c r="DE44" s="544"/>
      <c r="DF44" s="544"/>
      <c r="DG44" s="644"/>
      <c r="DH44" s="543"/>
      <c r="DI44" s="544"/>
      <c r="DJ44" s="544"/>
      <c r="DK44" s="544"/>
      <c r="DL44" s="544"/>
      <c r="DM44" s="544"/>
      <c r="DN44" s="544"/>
      <c r="DO44" s="544"/>
      <c r="DP44" s="544"/>
      <c r="DQ44" s="644"/>
      <c r="DR44" s="543"/>
      <c r="DS44" s="544"/>
      <c r="DT44" s="544"/>
      <c r="DU44" s="544"/>
      <c r="DV44" s="544"/>
      <c r="DW44" s="544"/>
      <c r="DX44" s="544"/>
      <c r="DY44" s="544"/>
      <c r="DZ44" s="544"/>
      <c r="EA44" s="644"/>
      <c r="EB44" s="543"/>
      <c r="EC44" s="544"/>
      <c r="ED44" s="544"/>
      <c r="EE44" s="544"/>
      <c r="EF44" s="544"/>
      <c r="EG44" s="544"/>
      <c r="EH44" s="544"/>
      <c r="EI44" s="544"/>
      <c r="EJ44" s="544"/>
      <c r="EK44" s="644"/>
    </row>
    <row r="45" spans="1:141" ht="20.25">
      <c r="A45" s="359">
        <f>Summary!A45</f>
        <v>19.8</v>
      </c>
      <c r="B45" s="362">
        <f>Summary!B45</f>
        <v>0</v>
      </c>
      <c r="C45" s="351" t="str">
        <f>Summary!C45</f>
        <v>2.1.9.6</v>
      </c>
      <c r="D45" s="351">
        <f>Summary!D45</f>
        <v>0</v>
      </c>
      <c r="E45" s="355">
        <f>Summary!E45</f>
        <v>0</v>
      </c>
      <c r="F45" s="363" t="str">
        <f>Summary!F45</f>
        <v>Liaison and Arrangements</v>
      </c>
      <c r="G45" s="373">
        <f>Summary!G45</f>
        <v>0</v>
      </c>
      <c r="H45" s="540">
        <f t="shared" si="28"/>
        <v>0</v>
      </c>
      <c r="I45" s="541">
        <f t="shared" si="29"/>
        <v>0</v>
      </c>
      <c r="J45" s="541">
        <f t="shared" si="30"/>
        <v>0</v>
      </c>
      <c r="K45" s="541">
        <f t="shared" si="31"/>
        <v>0</v>
      </c>
      <c r="L45" s="541">
        <f t="shared" si="32"/>
        <v>0</v>
      </c>
      <c r="M45" s="541">
        <f t="shared" si="33"/>
        <v>0</v>
      </c>
      <c r="N45" s="541">
        <f t="shared" si="34"/>
        <v>0</v>
      </c>
      <c r="O45" s="541">
        <f t="shared" si="35"/>
        <v>0</v>
      </c>
      <c r="P45" s="541">
        <f t="shared" si="36"/>
        <v>0</v>
      </c>
      <c r="Q45" s="541">
        <f t="shared" si="37"/>
        <v>0</v>
      </c>
      <c r="R45" s="541">
        <f t="shared" si="38"/>
        <v>0</v>
      </c>
      <c r="S45" s="541">
        <f t="shared" si="39"/>
        <v>0</v>
      </c>
      <c r="T45" s="542">
        <f t="shared" si="40"/>
        <v>0</v>
      </c>
      <c r="U45" s="531"/>
      <c r="V45" s="543"/>
      <c r="W45" s="544"/>
      <c r="X45" s="544"/>
      <c r="Y45" s="544"/>
      <c r="Z45" s="544"/>
      <c r="AA45" s="544"/>
      <c r="AB45" s="544"/>
      <c r="AC45" s="544"/>
      <c r="AD45" s="544"/>
      <c r="AE45" s="644"/>
      <c r="AF45" s="543"/>
      <c r="AG45" s="544"/>
      <c r="AH45" s="544"/>
      <c r="AI45" s="544"/>
      <c r="AJ45" s="544"/>
      <c r="AK45" s="544"/>
      <c r="AL45" s="544"/>
      <c r="AM45" s="544"/>
      <c r="AN45" s="544"/>
      <c r="AO45" s="644"/>
      <c r="AP45" s="543"/>
      <c r="AQ45" s="544"/>
      <c r="AR45" s="544"/>
      <c r="AS45" s="544"/>
      <c r="AT45" s="544"/>
      <c r="AU45" s="544"/>
      <c r="AV45" s="544"/>
      <c r="AW45" s="544"/>
      <c r="AX45" s="544"/>
      <c r="AY45" s="644"/>
      <c r="AZ45" s="543"/>
      <c r="BA45" s="544"/>
      <c r="BB45" s="544"/>
      <c r="BC45" s="544"/>
      <c r="BD45" s="544"/>
      <c r="BE45" s="544"/>
      <c r="BF45" s="544"/>
      <c r="BG45" s="544"/>
      <c r="BH45" s="544"/>
      <c r="BI45" s="644"/>
      <c r="BJ45" s="543"/>
      <c r="BK45" s="544"/>
      <c r="BL45" s="544"/>
      <c r="BM45" s="544"/>
      <c r="BN45" s="544"/>
      <c r="BO45" s="544"/>
      <c r="BP45" s="544"/>
      <c r="BQ45" s="544"/>
      <c r="BR45" s="544"/>
      <c r="BS45" s="644"/>
      <c r="BT45" s="543"/>
      <c r="BU45" s="544"/>
      <c r="BV45" s="544"/>
      <c r="BW45" s="544"/>
      <c r="BX45" s="544"/>
      <c r="BY45" s="544"/>
      <c r="BZ45" s="544"/>
      <c r="CA45" s="544"/>
      <c r="CB45" s="544"/>
      <c r="CC45" s="644"/>
      <c r="CD45" s="543"/>
      <c r="CE45" s="544"/>
      <c r="CF45" s="544"/>
      <c r="CG45" s="544"/>
      <c r="CH45" s="544"/>
      <c r="CI45" s="544"/>
      <c r="CJ45" s="544"/>
      <c r="CK45" s="544"/>
      <c r="CL45" s="544"/>
      <c r="CM45" s="644"/>
      <c r="CN45" s="543"/>
      <c r="CO45" s="544"/>
      <c r="CP45" s="544"/>
      <c r="CQ45" s="544"/>
      <c r="CR45" s="544"/>
      <c r="CS45" s="544"/>
      <c r="CT45" s="544"/>
      <c r="CU45" s="544"/>
      <c r="CV45" s="544"/>
      <c r="CW45" s="644"/>
      <c r="CX45" s="543"/>
      <c r="CY45" s="544"/>
      <c r="CZ45" s="544"/>
      <c r="DA45" s="544"/>
      <c r="DB45" s="544"/>
      <c r="DC45" s="544"/>
      <c r="DD45" s="544"/>
      <c r="DE45" s="544"/>
      <c r="DF45" s="544"/>
      <c r="DG45" s="644"/>
      <c r="DH45" s="543"/>
      <c r="DI45" s="544"/>
      <c r="DJ45" s="544"/>
      <c r="DK45" s="544"/>
      <c r="DL45" s="544"/>
      <c r="DM45" s="544"/>
      <c r="DN45" s="544"/>
      <c r="DO45" s="544"/>
      <c r="DP45" s="544"/>
      <c r="DQ45" s="644"/>
      <c r="DR45" s="543"/>
      <c r="DS45" s="544"/>
      <c r="DT45" s="544"/>
      <c r="DU45" s="544"/>
      <c r="DV45" s="544"/>
      <c r="DW45" s="544"/>
      <c r="DX45" s="544"/>
      <c r="DY45" s="544"/>
      <c r="DZ45" s="544"/>
      <c r="EA45" s="644"/>
      <c r="EB45" s="543"/>
      <c r="EC45" s="544"/>
      <c r="ED45" s="544"/>
      <c r="EE45" s="544"/>
      <c r="EF45" s="544"/>
      <c r="EG45" s="544"/>
      <c r="EH45" s="544"/>
      <c r="EI45" s="544"/>
      <c r="EJ45" s="544"/>
      <c r="EK45" s="644"/>
    </row>
    <row r="46" spans="1:141" ht="36">
      <c r="A46" s="359">
        <f>Summary!A46</f>
        <v>19.8</v>
      </c>
      <c r="B46" s="362">
        <f>Summary!B46</f>
        <v>0</v>
      </c>
      <c r="C46" s="351" t="str">
        <f>Summary!C46</f>
        <v>2.1.9.7</v>
      </c>
      <c r="D46" s="351">
        <f>Summary!D46</f>
        <v>0</v>
      </c>
      <c r="E46" s="355">
        <f>Summary!E46</f>
        <v>0</v>
      </c>
      <c r="F46" s="363" t="str">
        <f>Summary!F46</f>
        <v>Materials, storage and vehicles (excluding Salt Management in 2.1.2 and Manage brine in 2.1.6)</v>
      </c>
      <c r="G46" s="373">
        <f>Summary!G46</f>
        <v>0</v>
      </c>
      <c r="H46" s="540">
        <f t="shared" si="28"/>
        <v>0</v>
      </c>
      <c r="I46" s="541">
        <f t="shared" si="29"/>
        <v>0</v>
      </c>
      <c r="J46" s="541">
        <f t="shared" si="30"/>
        <v>0</v>
      </c>
      <c r="K46" s="541">
        <f t="shared" si="31"/>
        <v>0</v>
      </c>
      <c r="L46" s="541">
        <f t="shared" si="32"/>
        <v>0</v>
      </c>
      <c r="M46" s="541">
        <f t="shared" si="33"/>
        <v>0</v>
      </c>
      <c r="N46" s="541">
        <f t="shared" si="34"/>
        <v>0</v>
      </c>
      <c r="O46" s="541">
        <f t="shared" si="35"/>
        <v>0</v>
      </c>
      <c r="P46" s="541">
        <f t="shared" si="36"/>
        <v>0</v>
      </c>
      <c r="Q46" s="541">
        <f t="shared" si="37"/>
        <v>0</v>
      </c>
      <c r="R46" s="541">
        <f t="shared" si="38"/>
        <v>0</v>
      </c>
      <c r="S46" s="541">
        <f t="shared" si="39"/>
        <v>0</v>
      </c>
      <c r="T46" s="542">
        <f t="shared" si="40"/>
        <v>0</v>
      </c>
      <c r="U46" s="531"/>
      <c r="V46" s="543"/>
      <c r="W46" s="544"/>
      <c r="X46" s="544"/>
      <c r="Y46" s="544"/>
      <c r="Z46" s="544"/>
      <c r="AA46" s="544"/>
      <c r="AB46" s="544"/>
      <c r="AC46" s="544"/>
      <c r="AD46" s="544"/>
      <c r="AE46" s="644"/>
      <c r="AF46" s="543"/>
      <c r="AG46" s="544"/>
      <c r="AH46" s="544"/>
      <c r="AI46" s="544"/>
      <c r="AJ46" s="544"/>
      <c r="AK46" s="544"/>
      <c r="AL46" s="544"/>
      <c r="AM46" s="544"/>
      <c r="AN46" s="544"/>
      <c r="AO46" s="644"/>
      <c r="AP46" s="543"/>
      <c r="AQ46" s="544"/>
      <c r="AR46" s="544"/>
      <c r="AS46" s="544"/>
      <c r="AT46" s="544"/>
      <c r="AU46" s="544"/>
      <c r="AV46" s="544"/>
      <c r="AW46" s="544"/>
      <c r="AX46" s="544"/>
      <c r="AY46" s="644"/>
      <c r="AZ46" s="543"/>
      <c r="BA46" s="544"/>
      <c r="BB46" s="544"/>
      <c r="BC46" s="544"/>
      <c r="BD46" s="544"/>
      <c r="BE46" s="544"/>
      <c r="BF46" s="544"/>
      <c r="BG46" s="544"/>
      <c r="BH46" s="544"/>
      <c r="BI46" s="644"/>
      <c r="BJ46" s="543"/>
      <c r="BK46" s="544"/>
      <c r="BL46" s="544"/>
      <c r="BM46" s="544"/>
      <c r="BN46" s="544"/>
      <c r="BO46" s="544"/>
      <c r="BP46" s="544"/>
      <c r="BQ46" s="544"/>
      <c r="BR46" s="544"/>
      <c r="BS46" s="644"/>
      <c r="BT46" s="543"/>
      <c r="BU46" s="544"/>
      <c r="BV46" s="544"/>
      <c r="BW46" s="544"/>
      <c r="BX46" s="544"/>
      <c r="BY46" s="544"/>
      <c r="BZ46" s="544"/>
      <c r="CA46" s="544"/>
      <c r="CB46" s="544"/>
      <c r="CC46" s="644"/>
      <c r="CD46" s="543"/>
      <c r="CE46" s="544"/>
      <c r="CF46" s="544"/>
      <c r="CG46" s="544"/>
      <c r="CH46" s="544"/>
      <c r="CI46" s="544"/>
      <c r="CJ46" s="544"/>
      <c r="CK46" s="544"/>
      <c r="CL46" s="544"/>
      <c r="CM46" s="644"/>
      <c r="CN46" s="543"/>
      <c r="CO46" s="544"/>
      <c r="CP46" s="544"/>
      <c r="CQ46" s="544"/>
      <c r="CR46" s="544"/>
      <c r="CS46" s="544"/>
      <c r="CT46" s="544"/>
      <c r="CU46" s="544"/>
      <c r="CV46" s="544"/>
      <c r="CW46" s="644"/>
      <c r="CX46" s="543"/>
      <c r="CY46" s="544"/>
      <c r="CZ46" s="544"/>
      <c r="DA46" s="544"/>
      <c r="DB46" s="544"/>
      <c r="DC46" s="544"/>
      <c r="DD46" s="544"/>
      <c r="DE46" s="544"/>
      <c r="DF46" s="544"/>
      <c r="DG46" s="644"/>
      <c r="DH46" s="543"/>
      <c r="DI46" s="544"/>
      <c r="DJ46" s="544"/>
      <c r="DK46" s="544"/>
      <c r="DL46" s="544"/>
      <c r="DM46" s="544"/>
      <c r="DN46" s="544"/>
      <c r="DO46" s="544"/>
      <c r="DP46" s="544"/>
      <c r="DQ46" s="644"/>
      <c r="DR46" s="543"/>
      <c r="DS46" s="544"/>
      <c r="DT46" s="544"/>
      <c r="DU46" s="544"/>
      <c r="DV46" s="544"/>
      <c r="DW46" s="544"/>
      <c r="DX46" s="544"/>
      <c r="DY46" s="544"/>
      <c r="DZ46" s="544"/>
      <c r="EA46" s="644"/>
      <c r="EB46" s="543"/>
      <c r="EC46" s="544"/>
      <c r="ED46" s="544"/>
      <c r="EE46" s="544"/>
      <c r="EF46" s="544"/>
      <c r="EG46" s="544"/>
      <c r="EH46" s="544"/>
      <c r="EI46" s="544"/>
      <c r="EJ46" s="544"/>
      <c r="EK46" s="644"/>
    </row>
    <row r="47" spans="1:141" ht="54">
      <c r="A47" s="359">
        <f>Summary!A47</f>
        <v>19.8</v>
      </c>
      <c r="B47" s="362">
        <f>Summary!B47</f>
        <v>0</v>
      </c>
      <c r="C47" s="351" t="str">
        <f>Summary!C47</f>
        <v>2.1.9.8</v>
      </c>
      <c r="D47" s="351">
        <f>Summary!D47</f>
        <v>0</v>
      </c>
      <c r="E47" s="355">
        <f>Summary!E47</f>
        <v>0</v>
      </c>
      <c r="F47" s="363" t="str">
        <f>Summary!F47</f>
        <v>Vehicles and Plant (excluding Winter Fleet maintenance and Brine Production Plant which falls under Maintain winter fleet and Maintain saturator)</v>
      </c>
      <c r="G47" s="373">
        <f>Summary!G47</f>
        <v>0</v>
      </c>
      <c r="H47" s="540">
        <f t="shared" si="28"/>
        <v>0</v>
      </c>
      <c r="I47" s="541">
        <f t="shared" si="29"/>
        <v>0</v>
      </c>
      <c r="J47" s="541">
        <f t="shared" si="30"/>
        <v>0</v>
      </c>
      <c r="K47" s="541">
        <f t="shared" si="31"/>
        <v>0</v>
      </c>
      <c r="L47" s="541">
        <f t="shared" si="32"/>
        <v>0</v>
      </c>
      <c r="M47" s="541">
        <f t="shared" si="33"/>
        <v>0</v>
      </c>
      <c r="N47" s="541">
        <f t="shared" si="34"/>
        <v>0</v>
      </c>
      <c r="O47" s="541">
        <f t="shared" si="35"/>
        <v>0</v>
      </c>
      <c r="P47" s="541">
        <f t="shared" si="36"/>
        <v>0</v>
      </c>
      <c r="Q47" s="541">
        <f t="shared" si="37"/>
        <v>0</v>
      </c>
      <c r="R47" s="541">
        <f t="shared" si="38"/>
        <v>0</v>
      </c>
      <c r="S47" s="541">
        <f t="shared" si="39"/>
        <v>0</v>
      </c>
      <c r="T47" s="542">
        <f t="shared" si="40"/>
        <v>0</v>
      </c>
      <c r="U47" s="531"/>
      <c r="V47" s="543"/>
      <c r="W47" s="544"/>
      <c r="X47" s="544"/>
      <c r="Y47" s="544"/>
      <c r="Z47" s="544"/>
      <c r="AA47" s="544"/>
      <c r="AB47" s="544"/>
      <c r="AC47" s="544"/>
      <c r="AD47" s="544"/>
      <c r="AE47" s="644"/>
      <c r="AF47" s="543"/>
      <c r="AG47" s="544"/>
      <c r="AH47" s="544"/>
      <c r="AI47" s="544"/>
      <c r="AJ47" s="544"/>
      <c r="AK47" s="544"/>
      <c r="AL47" s="544"/>
      <c r="AM47" s="544"/>
      <c r="AN47" s="544"/>
      <c r="AO47" s="644"/>
      <c r="AP47" s="543"/>
      <c r="AQ47" s="544"/>
      <c r="AR47" s="544"/>
      <c r="AS47" s="544"/>
      <c r="AT47" s="544"/>
      <c r="AU47" s="544"/>
      <c r="AV47" s="544"/>
      <c r="AW47" s="544"/>
      <c r="AX47" s="544"/>
      <c r="AY47" s="644"/>
      <c r="AZ47" s="543"/>
      <c r="BA47" s="544"/>
      <c r="BB47" s="544"/>
      <c r="BC47" s="544"/>
      <c r="BD47" s="544"/>
      <c r="BE47" s="544"/>
      <c r="BF47" s="544"/>
      <c r="BG47" s="544"/>
      <c r="BH47" s="544"/>
      <c r="BI47" s="644"/>
      <c r="BJ47" s="543"/>
      <c r="BK47" s="544"/>
      <c r="BL47" s="544"/>
      <c r="BM47" s="544"/>
      <c r="BN47" s="544"/>
      <c r="BO47" s="544"/>
      <c r="BP47" s="544"/>
      <c r="BQ47" s="544"/>
      <c r="BR47" s="544"/>
      <c r="BS47" s="644"/>
      <c r="BT47" s="543"/>
      <c r="BU47" s="544"/>
      <c r="BV47" s="544"/>
      <c r="BW47" s="544"/>
      <c r="BX47" s="544"/>
      <c r="BY47" s="544"/>
      <c r="BZ47" s="544"/>
      <c r="CA47" s="544"/>
      <c r="CB47" s="544"/>
      <c r="CC47" s="644"/>
      <c r="CD47" s="543"/>
      <c r="CE47" s="544"/>
      <c r="CF47" s="544"/>
      <c r="CG47" s="544"/>
      <c r="CH47" s="544"/>
      <c r="CI47" s="544"/>
      <c r="CJ47" s="544"/>
      <c r="CK47" s="544"/>
      <c r="CL47" s="544"/>
      <c r="CM47" s="644"/>
      <c r="CN47" s="543"/>
      <c r="CO47" s="544"/>
      <c r="CP47" s="544"/>
      <c r="CQ47" s="544"/>
      <c r="CR47" s="544"/>
      <c r="CS47" s="544"/>
      <c r="CT47" s="544"/>
      <c r="CU47" s="544"/>
      <c r="CV47" s="544"/>
      <c r="CW47" s="644"/>
      <c r="CX47" s="543"/>
      <c r="CY47" s="544"/>
      <c r="CZ47" s="544"/>
      <c r="DA47" s="544"/>
      <c r="DB47" s="544"/>
      <c r="DC47" s="544"/>
      <c r="DD47" s="544"/>
      <c r="DE47" s="544"/>
      <c r="DF47" s="544"/>
      <c r="DG47" s="644"/>
      <c r="DH47" s="543"/>
      <c r="DI47" s="544"/>
      <c r="DJ47" s="544"/>
      <c r="DK47" s="544"/>
      <c r="DL47" s="544"/>
      <c r="DM47" s="544"/>
      <c r="DN47" s="544"/>
      <c r="DO47" s="544"/>
      <c r="DP47" s="544"/>
      <c r="DQ47" s="644"/>
      <c r="DR47" s="543"/>
      <c r="DS47" s="544"/>
      <c r="DT47" s="544"/>
      <c r="DU47" s="544"/>
      <c r="DV47" s="544"/>
      <c r="DW47" s="544"/>
      <c r="DX47" s="544"/>
      <c r="DY47" s="544"/>
      <c r="DZ47" s="544"/>
      <c r="EA47" s="644"/>
      <c r="EB47" s="543"/>
      <c r="EC47" s="544"/>
      <c r="ED47" s="544"/>
      <c r="EE47" s="544"/>
      <c r="EF47" s="544"/>
      <c r="EG47" s="544"/>
      <c r="EH47" s="544"/>
      <c r="EI47" s="544"/>
      <c r="EJ47" s="544"/>
      <c r="EK47" s="644"/>
    </row>
    <row r="48" spans="1:141" ht="20.25">
      <c r="A48" s="359">
        <f>Summary!A48</f>
        <v>19.8</v>
      </c>
      <c r="B48" s="362">
        <f>Summary!B48</f>
        <v>0</v>
      </c>
      <c r="C48" s="351" t="str">
        <f>Summary!C48</f>
        <v>2.1.9.9</v>
      </c>
      <c r="D48" s="351">
        <f>Summary!D48</f>
        <v>0</v>
      </c>
      <c r="E48" s="355">
        <f>Summary!E48</f>
        <v>0</v>
      </c>
      <c r="F48" s="363" t="str">
        <f>Summary!F48</f>
        <v>Winter decision making</v>
      </c>
      <c r="G48" s="373">
        <f>Summary!G48</f>
        <v>0</v>
      </c>
      <c r="H48" s="540">
        <f t="shared" si="28"/>
        <v>0</v>
      </c>
      <c r="I48" s="541">
        <f t="shared" si="29"/>
        <v>0</v>
      </c>
      <c r="J48" s="541">
        <f t="shared" si="30"/>
        <v>0</v>
      </c>
      <c r="K48" s="541">
        <f t="shared" si="31"/>
        <v>0</v>
      </c>
      <c r="L48" s="541">
        <f t="shared" si="32"/>
        <v>0</v>
      </c>
      <c r="M48" s="541">
        <f t="shared" si="33"/>
        <v>0</v>
      </c>
      <c r="N48" s="541">
        <f t="shared" si="34"/>
        <v>0</v>
      </c>
      <c r="O48" s="541">
        <f t="shared" si="35"/>
        <v>0</v>
      </c>
      <c r="P48" s="541">
        <f t="shared" si="36"/>
        <v>0</v>
      </c>
      <c r="Q48" s="541">
        <f t="shared" si="37"/>
        <v>0</v>
      </c>
      <c r="R48" s="541">
        <f t="shared" si="38"/>
        <v>0</v>
      </c>
      <c r="S48" s="541">
        <f t="shared" si="39"/>
        <v>0</v>
      </c>
      <c r="T48" s="542">
        <f t="shared" si="40"/>
        <v>0</v>
      </c>
      <c r="U48" s="531"/>
      <c r="V48" s="543"/>
      <c r="W48" s="544"/>
      <c r="X48" s="544"/>
      <c r="Y48" s="544"/>
      <c r="Z48" s="544"/>
      <c r="AA48" s="544"/>
      <c r="AB48" s="544"/>
      <c r="AC48" s="544"/>
      <c r="AD48" s="544"/>
      <c r="AE48" s="644"/>
      <c r="AF48" s="543"/>
      <c r="AG48" s="544"/>
      <c r="AH48" s="544"/>
      <c r="AI48" s="544"/>
      <c r="AJ48" s="544"/>
      <c r="AK48" s="544"/>
      <c r="AL48" s="544"/>
      <c r="AM48" s="544"/>
      <c r="AN48" s="544"/>
      <c r="AO48" s="644"/>
      <c r="AP48" s="543"/>
      <c r="AQ48" s="544"/>
      <c r="AR48" s="544"/>
      <c r="AS48" s="544"/>
      <c r="AT48" s="544"/>
      <c r="AU48" s="544"/>
      <c r="AV48" s="544"/>
      <c r="AW48" s="544"/>
      <c r="AX48" s="544"/>
      <c r="AY48" s="644"/>
      <c r="AZ48" s="543"/>
      <c r="BA48" s="544"/>
      <c r="BB48" s="544"/>
      <c r="BC48" s="544"/>
      <c r="BD48" s="544"/>
      <c r="BE48" s="544"/>
      <c r="BF48" s="544"/>
      <c r="BG48" s="544"/>
      <c r="BH48" s="544"/>
      <c r="BI48" s="644"/>
      <c r="BJ48" s="543"/>
      <c r="BK48" s="544"/>
      <c r="BL48" s="544"/>
      <c r="BM48" s="544"/>
      <c r="BN48" s="544"/>
      <c r="BO48" s="544"/>
      <c r="BP48" s="544"/>
      <c r="BQ48" s="544"/>
      <c r="BR48" s="544"/>
      <c r="BS48" s="644"/>
      <c r="BT48" s="543"/>
      <c r="BU48" s="544"/>
      <c r="BV48" s="544"/>
      <c r="BW48" s="544"/>
      <c r="BX48" s="544"/>
      <c r="BY48" s="544"/>
      <c r="BZ48" s="544"/>
      <c r="CA48" s="544"/>
      <c r="CB48" s="544"/>
      <c r="CC48" s="644"/>
      <c r="CD48" s="543"/>
      <c r="CE48" s="544"/>
      <c r="CF48" s="544"/>
      <c r="CG48" s="544"/>
      <c r="CH48" s="544"/>
      <c r="CI48" s="544"/>
      <c r="CJ48" s="544"/>
      <c r="CK48" s="544"/>
      <c r="CL48" s="544"/>
      <c r="CM48" s="644"/>
      <c r="CN48" s="543"/>
      <c r="CO48" s="544"/>
      <c r="CP48" s="544"/>
      <c r="CQ48" s="544"/>
      <c r="CR48" s="544"/>
      <c r="CS48" s="544"/>
      <c r="CT48" s="544"/>
      <c r="CU48" s="544"/>
      <c r="CV48" s="544"/>
      <c r="CW48" s="644"/>
      <c r="CX48" s="543"/>
      <c r="CY48" s="544"/>
      <c r="CZ48" s="544"/>
      <c r="DA48" s="544"/>
      <c r="DB48" s="544"/>
      <c r="DC48" s="544"/>
      <c r="DD48" s="544"/>
      <c r="DE48" s="544"/>
      <c r="DF48" s="544"/>
      <c r="DG48" s="644"/>
      <c r="DH48" s="543"/>
      <c r="DI48" s="544"/>
      <c r="DJ48" s="544"/>
      <c r="DK48" s="544"/>
      <c r="DL48" s="544"/>
      <c r="DM48" s="544"/>
      <c r="DN48" s="544"/>
      <c r="DO48" s="544"/>
      <c r="DP48" s="544"/>
      <c r="DQ48" s="644"/>
      <c r="DR48" s="543"/>
      <c r="DS48" s="544"/>
      <c r="DT48" s="544"/>
      <c r="DU48" s="544"/>
      <c r="DV48" s="544"/>
      <c r="DW48" s="544"/>
      <c r="DX48" s="544"/>
      <c r="DY48" s="544"/>
      <c r="DZ48" s="544"/>
      <c r="EA48" s="644"/>
      <c r="EB48" s="543"/>
      <c r="EC48" s="544"/>
      <c r="ED48" s="544"/>
      <c r="EE48" s="544"/>
      <c r="EF48" s="544"/>
      <c r="EG48" s="544"/>
      <c r="EH48" s="544"/>
      <c r="EI48" s="544"/>
      <c r="EJ48" s="544"/>
      <c r="EK48" s="644"/>
    </row>
    <row r="49" spans="1:141" ht="20.25">
      <c r="A49" s="359">
        <f>Summary!A49</f>
        <v>19.8</v>
      </c>
      <c r="B49" s="362">
        <f>Summary!B49</f>
        <v>0</v>
      </c>
      <c r="C49" s="351" t="str">
        <f>Summary!C49</f>
        <v>2.1.9.10</v>
      </c>
      <c r="D49" s="351">
        <f>Summary!D49</f>
        <v>0</v>
      </c>
      <c r="E49" s="355">
        <f>Summary!E49</f>
        <v>0</v>
      </c>
      <c r="F49" s="363" t="str">
        <f>Summary!F49</f>
        <v>Operational considerations - Advanced Planning</v>
      </c>
      <c r="G49" s="373">
        <f>Summary!G49</f>
        <v>0</v>
      </c>
      <c r="H49" s="540">
        <f t="shared" si="28"/>
        <v>0</v>
      </c>
      <c r="I49" s="541">
        <f t="shared" si="29"/>
        <v>0</v>
      </c>
      <c r="J49" s="541">
        <f t="shared" si="30"/>
        <v>0</v>
      </c>
      <c r="K49" s="541">
        <f t="shared" si="31"/>
        <v>0</v>
      </c>
      <c r="L49" s="541">
        <f t="shared" si="32"/>
        <v>0</v>
      </c>
      <c r="M49" s="541">
        <f t="shared" si="33"/>
        <v>0</v>
      </c>
      <c r="N49" s="541">
        <f t="shared" si="34"/>
        <v>0</v>
      </c>
      <c r="O49" s="541">
        <f t="shared" si="35"/>
        <v>0</v>
      </c>
      <c r="P49" s="541">
        <f t="shared" si="36"/>
        <v>0</v>
      </c>
      <c r="Q49" s="541">
        <f t="shared" si="37"/>
        <v>0</v>
      </c>
      <c r="R49" s="541">
        <f t="shared" si="38"/>
        <v>0</v>
      </c>
      <c r="S49" s="541">
        <f t="shared" si="39"/>
        <v>0</v>
      </c>
      <c r="T49" s="542">
        <f t="shared" si="40"/>
        <v>0</v>
      </c>
      <c r="U49" s="531"/>
      <c r="V49" s="543"/>
      <c r="W49" s="544"/>
      <c r="X49" s="544"/>
      <c r="Y49" s="544"/>
      <c r="Z49" s="544"/>
      <c r="AA49" s="544"/>
      <c r="AB49" s="544"/>
      <c r="AC49" s="544"/>
      <c r="AD49" s="544"/>
      <c r="AE49" s="644"/>
      <c r="AF49" s="543"/>
      <c r="AG49" s="544"/>
      <c r="AH49" s="544"/>
      <c r="AI49" s="544"/>
      <c r="AJ49" s="544"/>
      <c r="AK49" s="544"/>
      <c r="AL49" s="544"/>
      <c r="AM49" s="544"/>
      <c r="AN49" s="544"/>
      <c r="AO49" s="644"/>
      <c r="AP49" s="543"/>
      <c r="AQ49" s="544"/>
      <c r="AR49" s="544"/>
      <c r="AS49" s="544"/>
      <c r="AT49" s="544"/>
      <c r="AU49" s="544"/>
      <c r="AV49" s="544"/>
      <c r="AW49" s="544"/>
      <c r="AX49" s="544"/>
      <c r="AY49" s="644"/>
      <c r="AZ49" s="543"/>
      <c r="BA49" s="544"/>
      <c r="BB49" s="544"/>
      <c r="BC49" s="544"/>
      <c r="BD49" s="544"/>
      <c r="BE49" s="544"/>
      <c r="BF49" s="544"/>
      <c r="BG49" s="544"/>
      <c r="BH49" s="544"/>
      <c r="BI49" s="644"/>
      <c r="BJ49" s="543"/>
      <c r="BK49" s="544"/>
      <c r="BL49" s="544"/>
      <c r="BM49" s="544"/>
      <c r="BN49" s="544"/>
      <c r="BO49" s="544"/>
      <c r="BP49" s="544"/>
      <c r="BQ49" s="544"/>
      <c r="BR49" s="544"/>
      <c r="BS49" s="644"/>
      <c r="BT49" s="543"/>
      <c r="BU49" s="544"/>
      <c r="BV49" s="544"/>
      <c r="BW49" s="544"/>
      <c r="BX49" s="544"/>
      <c r="BY49" s="544"/>
      <c r="BZ49" s="544"/>
      <c r="CA49" s="544"/>
      <c r="CB49" s="544"/>
      <c r="CC49" s="644"/>
      <c r="CD49" s="543"/>
      <c r="CE49" s="544"/>
      <c r="CF49" s="544"/>
      <c r="CG49" s="544"/>
      <c r="CH49" s="544"/>
      <c r="CI49" s="544"/>
      <c r="CJ49" s="544"/>
      <c r="CK49" s="544"/>
      <c r="CL49" s="544"/>
      <c r="CM49" s="644"/>
      <c r="CN49" s="543"/>
      <c r="CO49" s="544"/>
      <c r="CP49" s="544"/>
      <c r="CQ49" s="544"/>
      <c r="CR49" s="544"/>
      <c r="CS49" s="544"/>
      <c r="CT49" s="544"/>
      <c r="CU49" s="544"/>
      <c r="CV49" s="544"/>
      <c r="CW49" s="644"/>
      <c r="CX49" s="543"/>
      <c r="CY49" s="544"/>
      <c r="CZ49" s="544"/>
      <c r="DA49" s="544"/>
      <c r="DB49" s="544"/>
      <c r="DC49" s="544"/>
      <c r="DD49" s="544"/>
      <c r="DE49" s="544"/>
      <c r="DF49" s="544"/>
      <c r="DG49" s="644"/>
      <c r="DH49" s="543"/>
      <c r="DI49" s="544"/>
      <c r="DJ49" s="544"/>
      <c r="DK49" s="544"/>
      <c r="DL49" s="544"/>
      <c r="DM49" s="544"/>
      <c r="DN49" s="544"/>
      <c r="DO49" s="544"/>
      <c r="DP49" s="544"/>
      <c r="DQ49" s="644"/>
      <c r="DR49" s="543"/>
      <c r="DS49" s="544"/>
      <c r="DT49" s="544"/>
      <c r="DU49" s="544"/>
      <c r="DV49" s="544"/>
      <c r="DW49" s="544"/>
      <c r="DX49" s="544"/>
      <c r="DY49" s="544"/>
      <c r="DZ49" s="544"/>
      <c r="EA49" s="644"/>
      <c r="EB49" s="543"/>
      <c r="EC49" s="544"/>
      <c r="ED49" s="544"/>
      <c r="EE49" s="544"/>
      <c r="EF49" s="544"/>
      <c r="EG49" s="544"/>
      <c r="EH49" s="544"/>
      <c r="EI49" s="544"/>
      <c r="EJ49" s="544"/>
      <c r="EK49" s="644"/>
    </row>
    <row r="50" spans="1:141" ht="20.25">
      <c r="A50" s="359">
        <f>Summary!A50</f>
        <v>19.8</v>
      </c>
      <c r="B50" s="362">
        <f>Summary!B50</f>
        <v>0</v>
      </c>
      <c r="C50" s="351" t="str">
        <f>Summary!C50</f>
        <v>2.1.9.11</v>
      </c>
      <c r="D50" s="351">
        <f>Summary!D50</f>
        <v>0</v>
      </c>
      <c r="E50" s="355">
        <f>Summary!E50</f>
        <v>0</v>
      </c>
      <c r="F50" s="363" t="str">
        <f>Summary!F50</f>
        <v>Operational considerations - High winds</v>
      </c>
      <c r="G50" s="373">
        <f>Summary!G50</f>
        <v>0</v>
      </c>
      <c r="H50" s="540">
        <f t="shared" si="28"/>
        <v>0</v>
      </c>
      <c r="I50" s="541">
        <f t="shared" si="29"/>
        <v>0</v>
      </c>
      <c r="J50" s="541">
        <f t="shared" si="30"/>
        <v>0</v>
      </c>
      <c r="K50" s="541">
        <f t="shared" si="31"/>
        <v>0</v>
      </c>
      <c r="L50" s="541">
        <f t="shared" si="32"/>
        <v>0</v>
      </c>
      <c r="M50" s="541">
        <f t="shared" si="33"/>
        <v>0</v>
      </c>
      <c r="N50" s="541">
        <f t="shared" si="34"/>
        <v>0</v>
      </c>
      <c r="O50" s="541">
        <f t="shared" si="35"/>
        <v>0</v>
      </c>
      <c r="P50" s="541">
        <f t="shared" si="36"/>
        <v>0</v>
      </c>
      <c r="Q50" s="541">
        <f t="shared" si="37"/>
        <v>0</v>
      </c>
      <c r="R50" s="541">
        <f t="shared" si="38"/>
        <v>0</v>
      </c>
      <c r="S50" s="541">
        <f t="shared" si="39"/>
        <v>0</v>
      </c>
      <c r="T50" s="542">
        <f t="shared" si="40"/>
        <v>0</v>
      </c>
      <c r="U50" s="531"/>
      <c r="V50" s="543"/>
      <c r="W50" s="544"/>
      <c r="X50" s="544"/>
      <c r="Y50" s="544"/>
      <c r="Z50" s="544"/>
      <c r="AA50" s="544"/>
      <c r="AB50" s="544"/>
      <c r="AC50" s="544"/>
      <c r="AD50" s="544"/>
      <c r="AE50" s="644"/>
      <c r="AF50" s="543"/>
      <c r="AG50" s="544"/>
      <c r="AH50" s="544"/>
      <c r="AI50" s="544"/>
      <c r="AJ50" s="544"/>
      <c r="AK50" s="544"/>
      <c r="AL50" s="544"/>
      <c r="AM50" s="544"/>
      <c r="AN50" s="544"/>
      <c r="AO50" s="644"/>
      <c r="AP50" s="543"/>
      <c r="AQ50" s="544"/>
      <c r="AR50" s="544"/>
      <c r="AS50" s="544"/>
      <c r="AT50" s="544"/>
      <c r="AU50" s="544"/>
      <c r="AV50" s="544"/>
      <c r="AW50" s="544"/>
      <c r="AX50" s="544"/>
      <c r="AY50" s="644"/>
      <c r="AZ50" s="543"/>
      <c r="BA50" s="544"/>
      <c r="BB50" s="544"/>
      <c r="BC50" s="544"/>
      <c r="BD50" s="544"/>
      <c r="BE50" s="544"/>
      <c r="BF50" s="544"/>
      <c r="BG50" s="544"/>
      <c r="BH50" s="544"/>
      <c r="BI50" s="644"/>
      <c r="BJ50" s="543"/>
      <c r="BK50" s="544"/>
      <c r="BL50" s="544"/>
      <c r="BM50" s="544"/>
      <c r="BN50" s="544"/>
      <c r="BO50" s="544"/>
      <c r="BP50" s="544"/>
      <c r="BQ50" s="544"/>
      <c r="BR50" s="544"/>
      <c r="BS50" s="644"/>
      <c r="BT50" s="543"/>
      <c r="BU50" s="544"/>
      <c r="BV50" s="544"/>
      <c r="BW50" s="544"/>
      <c r="BX50" s="544"/>
      <c r="BY50" s="544"/>
      <c r="BZ50" s="544"/>
      <c r="CA50" s="544"/>
      <c r="CB50" s="544"/>
      <c r="CC50" s="644"/>
      <c r="CD50" s="543"/>
      <c r="CE50" s="544"/>
      <c r="CF50" s="544"/>
      <c r="CG50" s="544"/>
      <c r="CH50" s="544"/>
      <c r="CI50" s="544"/>
      <c r="CJ50" s="544"/>
      <c r="CK50" s="544"/>
      <c r="CL50" s="544"/>
      <c r="CM50" s="644"/>
      <c r="CN50" s="543"/>
      <c r="CO50" s="544"/>
      <c r="CP50" s="544"/>
      <c r="CQ50" s="544"/>
      <c r="CR50" s="544"/>
      <c r="CS50" s="544"/>
      <c r="CT50" s="544"/>
      <c r="CU50" s="544"/>
      <c r="CV50" s="544"/>
      <c r="CW50" s="644"/>
      <c r="CX50" s="543"/>
      <c r="CY50" s="544"/>
      <c r="CZ50" s="544"/>
      <c r="DA50" s="544"/>
      <c r="DB50" s="544"/>
      <c r="DC50" s="544"/>
      <c r="DD50" s="544"/>
      <c r="DE50" s="544"/>
      <c r="DF50" s="544"/>
      <c r="DG50" s="644"/>
      <c r="DH50" s="543"/>
      <c r="DI50" s="544"/>
      <c r="DJ50" s="544"/>
      <c r="DK50" s="544"/>
      <c r="DL50" s="544"/>
      <c r="DM50" s="544"/>
      <c r="DN50" s="544"/>
      <c r="DO50" s="544"/>
      <c r="DP50" s="544"/>
      <c r="DQ50" s="644"/>
      <c r="DR50" s="543"/>
      <c r="DS50" s="544"/>
      <c r="DT50" s="544"/>
      <c r="DU50" s="544"/>
      <c r="DV50" s="544"/>
      <c r="DW50" s="544"/>
      <c r="DX50" s="544"/>
      <c r="DY50" s="544"/>
      <c r="DZ50" s="544"/>
      <c r="EA50" s="644"/>
      <c r="EB50" s="543"/>
      <c r="EC50" s="544"/>
      <c r="ED50" s="544"/>
      <c r="EE50" s="544"/>
      <c r="EF50" s="544"/>
      <c r="EG50" s="544"/>
      <c r="EH50" s="544"/>
      <c r="EI50" s="544"/>
      <c r="EJ50" s="544"/>
      <c r="EK50" s="644"/>
    </row>
    <row r="51" spans="1:141" ht="54">
      <c r="A51" s="359">
        <f>Summary!A51</f>
        <v>19.8</v>
      </c>
      <c r="B51" s="362">
        <f>Summary!B51</f>
        <v>0</v>
      </c>
      <c r="C51" s="351" t="str">
        <f>Summary!C51</f>
        <v>2.1.9.12</v>
      </c>
      <c r="D51" s="351">
        <f>Summary!D51</f>
        <v>0</v>
      </c>
      <c r="E51" s="355">
        <f>Summary!E51</f>
        <v>0</v>
      </c>
      <c r="F51" s="363" t="str">
        <f>Summary!F51</f>
        <v>Operational considerations - Heavy rain (excluding ref 56 &amp; 57 in the Cost Reimbursable Table of the Price List)</v>
      </c>
      <c r="G51" s="373" t="str">
        <f>Summary!G51</f>
        <v>Schedule 56 &amp; 57</v>
      </c>
      <c r="H51" s="540">
        <f t="shared" si="28"/>
        <v>0</v>
      </c>
      <c r="I51" s="541">
        <f t="shared" si="29"/>
        <v>0</v>
      </c>
      <c r="J51" s="541">
        <f t="shared" si="30"/>
        <v>0</v>
      </c>
      <c r="K51" s="541">
        <f t="shared" si="31"/>
        <v>0</v>
      </c>
      <c r="L51" s="541">
        <f t="shared" si="32"/>
        <v>0</v>
      </c>
      <c r="M51" s="541">
        <f t="shared" si="33"/>
        <v>0</v>
      </c>
      <c r="N51" s="541">
        <f t="shared" si="34"/>
        <v>0</v>
      </c>
      <c r="O51" s="541">
        <f t="shared" si="35"/>
        <v>0</v>
      </c>
      <c r="P51" s="541">
        <f t="shared" si="36"/>
        <v>0</v>
      </c>
      <c r="Q51" s="541">
        <f t="shared" si="37"/>
        <v>0</v>
      </c>
      <c r="R51" s="541">
        <f t="shared" si="38"/>
        <v>0</v>
      </c>
      <c r="S51" s="541">
        <f t="shared" si="39"/>
        <v>0</v>
      </c>
      <c r="T51" s="542">
        <f t="shared" si="40"/>
        <v>0</v>
      </c>
      <c r="U51" s="531"/>
      <c r="V51" s="543"/>
      <c r="W51" s="544"/>
      <c r="X51" s="544"/>
      <c r="Y51" s="544"/>
      <c r="Z51" s="544"/>
      <c r="AA51" s="544"/>
      <c r="AB51" s="544"/>
      <c r="AC51" s="544"/>
      <c r="AD51" s="544"/>
      <c r="AE51" s="644"/>
      <c r="AF51" s="543"/>
      <c r="AG51" s="544"/>
      <c r="AH51" s="544"/>
      <c r="AI51" s="544"/>
      <c r="AJ51" s="544"/>
      <c r="AK51" s="544"/>
      <c r="AL51" s="544"/>
      <c r="AM51" s="544"/>
      <c r="AN51" s="544"/>
      <c r="AO51" s="644"/>
      <c r="AP51" s="543"/>
      <c r="AQ51" s="544"/>
      <c r="AR51" s="544"/>
      <c r="AS51" s="544"/>
      <c r="AT51" s="544"/>
      <c r="AU51" s="544"/>
      <c r="AV51" s="544"/>
      <c r="AW51" s="544"/>
      <c r="AX51" s="544"/>
      <c r="AY51" s="644"/>
      <c r="AZ51" s="543"/>
      <c r="BA51" s="544"/>
      <c r="BB51" s="544"/>
      <c r="BC51" s="544"/>
      <c r="BD51" s="544"/>
      <c r="BE51" s="544"/>
      <c r="BF51" s="544"/>
      <c r="BG51" s="544"/>
      <c r="BH51" s="544"/>
      <c r="BI51" s="644"/>
      <c r="BJ51" s="543"/>
      <c r="BK51" s="544"/>
      <c r="BL51" s="544"/>
      <c r="BM51" s="544"/>
      <c r="BN51" s="544"/>
      <c r="BO51" s="544"/>
      <c r="BP51" s="544"/>
      <c r="BQ51" s="544"/>
      <c r="BR51" s="544"/>
      <c r="BS51" s="644"/>
      <c r="BT51" s="543"/>
      <c r="BU51" s="544"/>
      <c r="BV51" s="544"/>
      <c r="BW51" s="544"/>
      <c r="BX51" s="544"/>
      <c r="BY51" s="544"/>
      <c r="BZ51" s="544"/>
      <c r="CA51" s="544"/>
      <c r="CB51" s="544"/>
      <c r="CC51" s="644"/>
      <c r="CD51" s="543"/>
      <c r="CE51" s="544"/>
      <c r="CF51" s="544"/>
      <c r="CG51" s="544"/>
      <c r="CH51" s="544"/>
      <c r="CI51" s="544"/>
      <c r="CJ51" s="544"/>
      <c r="CK51" s="544"/>
      <c r="CL51" s="544"/>
      <c r="CM51" s="644"/>
      <c r="CN51" s="543"/>
      <c r="CO51" s="544"/>
      <c r="CP51" s="544"/>
      <c r="CQ51" s="544"/>
      <c r="CR51" s="544"/>
      <c r="CS51" s="544"/>
      <c r="CT51" s="544"/>
      <c r="CU51" s="544"/>
      <c r="CV51" s="544"/>
      <c r="CW51" s="644"/>
      <c r="CX51" s="543"/>
      <c r="CY51" s="544"/>
      <c r="CZ51" s="544"/>
      <c r="DA51" s="544"/>
      <c r="DB51" s="544"/>
      <c r="DC51" s="544"/>
      <c r="DD51" s="544"/>
      <c r="DE51" s="544"/>
      <c r="DF51" s="544"/>
      <c r="DG51" s="644"/>
      <c r="DH51" s="543"/>
      <c r="DI51" s="544"/>
      <c r="DJ51" s="544"/>
      <c r="DK51" s="544"/>
      <c r="DL51" s="544"/>
      <c r="DM51" s="544"/>
      <c r="DN51" s="544"/>
      <c r="DO51" s="544"/>
      <c r="DP51" s="544"/>
      <c r="DQ51" s="644"/>
      <c r="DR51" s="543"/>
      <c r="DS51" s="544"/>
      <c r="DT51" s="544"/>
      <c r="DU51" s="544"/>
      <c r="DV51" s="544"/>
      <c r="DW51" s="544"/>
      <c r="DX51" s="544"/>
      <c r="DY51" s="544"/>
      <c r="DZ51" s="544"/>
      <c r="EA51" s="644"/>
      <c r="EB51" s="543"/>
      <c r="EC51" s="544"/>
      <c r="ED51" s="544"/>
      <c r="EE51" s="544"/>
      <c r="EF51" s="544"/>
      <c r="EG51" s="544"/>
      <c r="EH51" s="544"/>
      <c r="EI51" s="544"/>
      <c r="EJ51" s="544"/>
      <c r="EK51" s="644"/>
    </row>
    <row r="52" spans="1:141" ht="20.25">
      <c r="A52" s="359">
        <f>Summary!A52</f>
        <v>19.8</v>
      </c>
      <c r="B52" s="362">
        <f>Summary!B52</f>
        <v>0</v>
      </c>
      <c r="C52" s="351" t="str">
        <f>Summary!C52</f>
        <v>2.1.9.13</v>
      </c>
      <c r="D52" s="351">
        <f>Summary!D52</f>
        <v>0</v>
      </c>
      <c r="E52" s="355">
        <f>Summary!E52</f>
        <v>0</v>
      </c>
      <c r="F52" s="363" t="str">
        <f>Summary!F52</f>
        <v>Fog</v>
      </c>
      <c r="G52" s="373">
        <f>Summary!G52</f>
        <v>0</v>
      </c>
      <c r="H52" s="540">
        <f t="shared" si="28"/>
        <v>0</v>
      </c>
      <c r="I52" s="541">
        <f t="shared" si="29"/>
        <v>0</v>
      </c>
      <c r="J52" s="541">
        <f t="shared" si="30"/>
        <v>0</v>
      </c>
      <c r="K52" s="541">
        <f t="shared" si="31"/>
        <v>0</v>
      </c>
      <c r="L52" s="541">
        <f t="shared" si="32"/>
        <v>0</v>
      </c>
      <c r="M52" s="541">
        <f t="shared" si="33"/>
        <v>0</v>
      </c>
      <c r="N52" s="541">
        <f t="shared" si="34"/>
        <v>0</v>
      </c>
      <c r="O52" s="541">
        <f t="shared" si="35"/>
        <v>0</v>
      </c>
      <c r="P52" s="541">
        <f t="shared" si="36"/>
        <v>0</v>
      </c>
      <c r="Q52" s="541">
        <f t="shared" si="37"/>
        <v>0</v>
      </c>
      <c r="R52" s="541">
        <f t="shared" si="38"/>
        <v>0</v>
      </c>
      <c r="S52" s="541">
        <f t="shared" si="39"/>
        <v>0</v>
      </c>
      <c r="T52" s="542">
        <f t="shared" si="40"/>
        <v>0</v>
      </c>
      <c r="U52" s="531"/>
      <c r="V52" s="543"/>
      <c r="W52" s="544"/>
      <c r="X52" s="544"/>
      <c r="Y52" s="544"/>
      <c r="Z52" s="544"/>
      <c r="AA52" s="544"/>
      <c r="AB52" s="544"/>
      <c r="AC52" s="544"/>
      <c r="AD52" s="544"/>
      <c r="AE52" s="644"/>
      <c r="AF52" s="543"/>
      <c r="AG52" s="544"/>
      <c r="AH52" s="544"/>
      <c r="AI52" s="544"/>
      <c r="AJ52" s="544"/>
      <c r="AK52" s="544"/>
      <c r="AL52" s="544"/>
      <c r="AM52" s="544"/>
      <c r="AN52" s="544"/>
      <c r="AO52" s="644"/>
      <c r="AP52" s="543"/>
      <c r="AQ52" s="544"/>
      <c r="AR52" s="544"/>
      <c r="AS52" s="544"/>
      <c r="AT52" s="544"/>
      <c r="AU52" s="544"/>
      <c r="AV52" s="544"/>
      <c r="AW52" s="544"/>
      <c r="AX52" s="544"/>
      <c r="AY52" s="644"/>
      <c r="AZ52" s="543"/>
      <c r="BA52" s="544"/>
      <c r="BB52" s="544"/>
      <c r="BC52" s="544"/>
      <c r="BD52" s="544"/>
      <c r="BE52" s="544"/>
      <c r="BF52" s="544"/>
      <c r="BG52" s="544"/>
      <c r="BH52" s="544"/>
      <c r="BI52" s="644"/>
      <c r="BJ52" s="543"/>
      <c r="BK52" s="544"/>
      <c r="BL52" s="544"/>
      <c r="BM52" s="544"/>
      <c r="BN52" s="544"/>
      <c r="BO52" s="544"/>
      <c r="BP52" s="544"/>
      <c r="BQ52" s="544"/>
      <c r="BR52" s="544"/>
      <c r="BS52" s="644"/>
      <c r="BT52" s="543"/>
      <c r="BU52" s="544"/>
      <c r="BV52" s="544"/>
      <c r="BW52" s="544"/>
      <c r="BX52" s="544"/>
      <c r="BY52" s="544"/>
      <c r="BZ52" s="544"/>
      <c r="CA52" s="544"/>
      <c r="CB52" s="544"/>
      <c r="CC52" s="644"/>
      <c r="CD52" s="543"/>
      <c r="CE52" s="544"/>
      <c r="CF52" s="544"/>
      <c r="CG52" s="544"/>
      <c r="CH52" s="544"/>
      <c r="CI52" s="544"/>
      <c r="CJ52" s="544"/>
      <c r="CK52" s="544"/>
      <c r="CL52" s="544"/>
      <c r="CM52" s="644"/>
      <c r="CN52" s="543"/>
      <c r="CO52" s="544"/>
      <c r="CP52" s="544"/>
      <c r="CQ52" s="544"/>
      <c r="CR52" s="544"/>
      <c r="CS52" s="544"/>
      <c r="CT52" s="544"/>
      <c r="CU52" s="544"/>
      <c r="CV52" s="544"/>
      <c r="CW52" s="644"/>
      <c r="CX52" s="543"/>
      <c r="CY52" s="544"/>
      <c r="CZ52" s="544"/>
      <c r="DA52" s="544"/>
      <c r="DB52" s="544"/>
      <c r="DC52" s="544"/>
      <c r="DD52" s="544"/>
      <c r="DE52" s="544"/>
      <c r="DF52" s="544"/>
      <c r="DG52" s="644"/>
      <c r="DH52" s="543"/>
      <c r="DI52" s="544"/>
      <c r="DJ52" s="544"/>
      <c r="DK52" s="544"/>
      <c r="DL52" s="544"/>
      <c r="DM52" s="544"/>
      <c r="DN52" s="544"/>
      <c r="DO52" s="544"/>
      <c r="DP52" s="544"/>
      <c r="DQ52" s="644"/>
      <c r="DR52" s="543"/>
      <c r="DS52" s="544"/>
      <c r="DT52" s="544"/>
      <c r="DU52" s="544"/>
      <c r="DV52" s="544"/>
      <c r="DW52" s="544"/>
      <c r="DX52" s="544"/>
      <c r="DY52" s="544"/>
      <c r="DZ52" s="544"/>
      <c r="EA52" s="644"/>
      <c r="EB52" s="543"/>
      <c r="EC52" s="544"/>
      <c r="ED52" s="544"/>
      <c r="EE52" s="544"/>
      <c r="EF52" s="544"/>
      <c r="EG52" s="544"/>
      <c r="EH52" s="544"/>
      <c r="EI52" s="544"/>
      <c r="EJ52" s="544"/>
      <c r="EK52" s="644"/>
    </row>
    <row r="53" spans="1:141" ht="20.25">
      <c r="A53" s="359">
        <f>Summary!A53</f>
        <v>19.8</v>
      </c>
      <c r="B53" s="362">
        <f>Summary!B53</f>
        <v>0</v>
      </c>
      <c r="C53" s="351" t="str">
        <f>Summary!C53</f>
        <v>2.1.9.14</v>
      </c>
      <c r="D53" s="351">
        <f>Summary!D53</f>
        <v>0</v>
      </c>
      <c r="E53" s="355">
        <f>Summary!E53</f>
        <v>0</v>
      </c>
      <c r="F53" s="363" t="str">
        <f>Summary!F53</f>
        <v>High temperatures</v>
      </c>
      <c r="G53" s="373">
        <f>Summary!G53</f>
        <v>0</v>
      </c>
      <c r="H53" s="540">
        <f t="shared" si="28"/>
        <v>0</v>
      </c>
      <c r="I53" s="541">
        <f t="shared" si="29"/>
        <v>0</v>
      </c>
      <c r="J53" s="541">
        <f t="shared" si="30"/>
        <v>0</v>
      </c>
      <c r="K53" s="541">
        <f t="shared" si="31"/>
        <v>0</v>
      </c>
      <c r="L53" s="541">
        <f t="shared" si="32"/>
        <v>0</v>
      </c>
      <c r="M53" s="541">
        <f t="shared" si="33"/>
        <v>0</v>
      </c>
      <c r="N53" s="541">
        <f t="shared" si="34"/>
        <v>0</v>
      </c>
      <c r="O53" s="541">
        <f t="shared" si="35"/>
        <v>0</v>
      </c>
      <c r="P53" s="541">
        <f t="shared" si="36"/>
        <v>0</v>
      </c>
      <c r="Q53" s="541">
        <f t="shared" si="37"/>
        <v>0</v>
      </c>
      <c r="R53" s="541">
        <f t="shared" si="38"/>
        <v>0</v>
      </c>
      <c r="S53" s="541">
        <f t="shared" si="39"/>
        <v>0</v>
      </c>
      <c r="T53" s="542">
        <f t="shared" si="40"/>
        <v>0</v>
      </c>
      <c r="U53" s="531"/>
      <c r="V53" s="543"/>
      <c r="W53" s="544"/>
      <c r="X53" s="544"/>
      <c r="Y53" s="544"/>
      <c r="Z53" s="544"/>
      <c r="AA53" s="544"/>
      <c r="AB53" s="544"/>
      <c r="AC53" s="544"/>
      <c r="AD53" s="544"/>
      <c r="AE53" s="644"/>
      <c r="AF53" s="543"/>
      <c r="AG53" s="544"/>
      <c r="AH53" s="544"/>
      <c r="AI53" s="544"/>
      <c r="AJ53" s="544"/>
      <c r="AK53" s="544"/>
      <c r="AL53" s="544"/>
      <c r="AM53" s="544"/>
      <c r="AN53" s="544"/>
      <c r="AO53" s="644"/>
      <c r="AP53" s="543"/>
      <c r="AQ53" s="544"/>
      <c r="AR53" s="544"/>
      <c r="AS53" s="544"/>
      <c r="AT53" s="544"/>
      <c r="AU53" s="544"/>
      <c r="AV53" s="544"/>
      <c r="AW53" s="544"/>
      <c r="AX53" s="544"/>
      <c r="AY53" s="644"/>
      <c r="AZ53" s="543"/>
      <c r="BA53" s="544"/>
      <c r="BB53" s="544"/>
      <c r="BC53" s="544"/>
      <c r="BD53" s="544"/>
      <c r="BE53" s="544"/>
      <c r="BF53" s="544"/>
      <c r="BG53" s="544"/>
      <c r="BH53" s="544"/>
      <c r="BI53" s="644"/>
      <c r="BJ53" s="543"/>
      <c r="BK53" s="544"/>
      <c r="BL53" s="544"/>
      <c r="BM53" s="544"/>
      <c r="BN53" s="544"/>
      <c r="BO53" s="544"/>
      <c r="BP53" s="544"/>
      <c r="BQ53" s="544"/>
      <c r="BR53" s="544"/>
      <c r="BS53" s="644"/>
      <c r="BT53" s="543"/>
      <c r="BU53" s="544"/>
      <c r="BV53" s="544"/>
      <c r="BW53" s="544"/>
      <c r="BX53" s="544"/>
      <c r="BY53" s="544"/>
      <c r="BZ53" s="544"/>
      <c r="CA53" s="544"/>
      <c r="CB53" s="544"/>
      <c r="CC53" s="644"/>
      <c r="CD53" s="543"/>
      <c r="CE53" s="544"/>
      <c r="CF53" s="544"/>
      <c r="CG53" s="544"/>
      <c r="CH53" s="544"/>
      <c r="CI53" s="544"/>
      <c r="CJ53" s="544"/>
      <c r="CK53" s="544"/>
      <c r="CL53" s="544"/>
      <c r="CM53" s="644"/>
      <c r="CN53" s="543"/>
      <c r="CO53" s="544"/>
      <c r="CP53" s="544"/>
      <c r="CQ53" s="544"/>
      <c r="CR53" s="544"/>
      <c r="CS53" s="544"/>
      <c r="CT53" s="544"/>
      <c r="CU53" s="544"/>
      <c r="CV53" s="544"/>
      <c r="CW53" s="644"/>
      <c r="CX53" s="543"/>
      <c r="CY53" s="544"/>
      <c r="CZ53" s="544"/>
      <c r="DA53" s="544"/>
      <c r="DB53" s="544"/>
      <c r="DC53" s="544"/>
      <c r="DD53" s="544"/>
      <c r="DE53" s="544"/>
      <c r="DF53" s="544"/>
      <c r="DG53" s="644"/>
      <c r="DH53" s="543"/>
      <c r="DI53" s="544"/>
      <c r="DJ53" s="544"/>
      <c r="DK53" s="544"/>
      <c r="DL53" s="544"/>
      <c r="DM53" s="544"/>
      <c r="DN53" s="544"/>
      <c r="DO53" s="544"/>
      <c r="DP53" s="544"/>
      <c r="DQ53" s="644"/>
      <c r="DR53" s="543"/>
      <c r="DS53" s="544"/>
      <c r="DT53" s="544"/>
      <c r="DU53" s="544"/>
      <c r="DV53" s="544"/>
      <c r="DW53" s="544"/>
      <c r="DX53" s="544"/>
      <c r="DY53" s="544"/>
      <c r="DZ53" s="544"/>
      <c r="EA53" s="644"/>
      <c r="EB53" s="543"/>
      <c r="EC53" s="544"/>
      <c r="ED53" s="544"/>
      <c r="EE53" s="544"/>
      <c r="EF53" s="544"/>
      <c r="EG53" s="544"/>
      <c r="EH53" s="544"/>
      <c r="EI53" s="544"/>
      <c r="EJ53" s="544"/>
      <c r="EK53" s="644"/>
    </row>
    <row r="54" spans="1:141" ht="20.25">
      <c r="A54" s="786">
        <f>Summary!A54</f>
        <v>0</v>
      </c>
      <c r="B54" s="795">
        <f>Summary!B54</f>
        <v>0</v>
      </c>
      <c r="C54" s="196">
        <f>Summary!C54</f>
        <v>0</v>
      </c>
      <c r="D54" s="196">
        <f>Summary!D54</f>
        <v>0</v>
      </c>
      <c r="E54" s="792">
        <f>Summary!E54</f>
        <v>0</v>
      </c>
      <c r="F54" s="796">
        <f>Summary!F54</f>
        <v>0</v>
      </c>
      <c r="G54" s="787">
        <f>Summary!G54</f>
        <v>0</v>
      </c>
      <c r="H54" s="299"/>
      <c r="I54" s="300"/>
      <c r="J54" s="300"/>
      <c r="K54" s="300"/>
      <c r="L54" s="300"/>
      <c r="M54" s="300"/>
      <c r="N54" s="300"/>
      <c r="O54" s="300"/>
      <c r="P54" s="300"/>
      <c r="Q54" s="300"/>
      <c r="R54" s="300"/>
      <c r="S54" s="300"/>
      <c r="T54" s="797"/>
      <c r="U54" s="531"/>
      <c r="V54" s="299"/>
      <c r="W54" s="300"/>
      <c r="X54" s="300"/>
      <c r="Y54" s="300"/>
      <c r="Z54" s="300"/>
      <c r="AA54" s="300"/>
      <c r="AB54" s="300"/>
      <c r="AC54" s="300"/>
      <c r="AD54" s="300"/>
      <c r="AE54" s="703"/>
      <c r="AF54" s="299"/>
      <c r="AG54" s="300"/>
      <c r="AH54" s="300"/>
      <c r="AI54" s="300"/>
      <c r="AJ54" s="300"/>
      <c r="AK54" s="300"/>
      <c r="AL54" s="300"/>
      <c r="AM54" s="300"/>
      <c r="AN54" s="300"/>
      <c r="AO54" s="703"/>
      <c r="AP54" s="299"/>
      <c r="AQ54" s="300"/>
      <c r="AR54" s="300"/>
      <c r="AS54" s="300"/>
      <c r="AT54" s="300"/>
      <c r="AU54" s="300"/>
      <c r="AV54" s="300"/>
      <c r="AW54" s="300"/>
      <c r="AX54" s="300"/>
      <c r="AY54" s="703"/>
      <c r="AZ54" s="299"/>
      <c r="BA54" s="300"/>
      <c r="BB54" s="300"/>
      <c r="BC54" s="300"/>
      <c r="BD54" s="300"/>
      <c r="BE54" s="300"/>
      <c r="BF54" s="300"/>
      <c r="BG54" s="300"/>
      <c r="BH54" s="300"/>
      <c r="BI54" s="703"/>
      <c r="BJ54" s="299"/>
      <c r="BK54" s="300"/>
      <c r="BL54" s="300"/>
      <c r="BM54" s="300"/>
      <c r="BN54" s="300"/>
      <c r="BO54" s="300"/>
      <c r="BP54" s="300"/>
      <c r="BQ54" s="300"/>
      <c r="BR54" s="300"/>
      <c r="BS54" s="703"/>
      <c r="BT54" s="299"/>
      <c r="BU54" s="300"/>
      <c r="BV54" s="300"/>
      <c r="BW54" s="300"/>
      <c r="BX54" s="300"/>
      <c r="BY54" s="300"/>
      <c r="BZ54" s="300"/>
      <c r="CA54" s="300"/>
      <c r="CB54" s="300"/>
      <c r="CC54" s="703"/>
      <c r="CD54" s="299"/>
      <c r="CE54" s="300"/>
      <c r="CF54" s="300"/>
      <c r="CG54" s="300"/>
      <c r="CH54" s="300"/>
      <c r="CI54" s="300"/>
      <c r="CJ54" s="300"/>
      <c r="CK54" s="300"/>
      <c r="CL54" s="300"/>
      <c r="CM54" s="703"/>
      <c r="CN54" s="299"/>
      <c r="CO54" s="300"/>
      <c r="CP54" s="300"/>
      <c r="CQ54" s="300"/>
      <c r="CR54" s="300"/>
      <c r="CS54" s="300"/>
      <c r="CT54" s="300"/>
      <c r="CU54" s="300"/>
      <c r="CV54" s="300"/>
      <c r="CW54" s="703"/>
      <c r="CX54" s="299"/>
      <c r="CY54" s="300"/>
      <c r="CZ54" s="300"/>
      <c r="DA54" s="300"/>
      <c r="DB54" s="300"/>
      <c r="DC54" s="300"/>
      <c r="DD54" s="300"/>
      <c r="DE54" s="300"/>
      <c r="DF54" s="300"/>
      <c r="DG54" s="703"/>
      <c r="DH54" s="299"/>
      <c r="DI54" s="300"/>
      <c r="DJ54" s="300"/>
      <c r="DK54" s="300"/>
      <c r="DL54" s="300"/>
      <c r="DM54" s="300"/>
      <c r="DN54" s="300"/>
      <c r="DO54" s="300"/>
      <c r="DP54" s="300"/>
      <c r="DQ54" s="703"/>
      <c r="DR54" s="299"/>
      <c r="DS54" s="300"/>
      <c r="DT54" s="300"/>
      <c r="DU54" s="300"/>
      <c r="DV54" s="300"/>
      <c r="DW54" s="300"/>
      <c r="DX54" s="300"/>
      <c r="DY54" s="300"/>
      <c r="DZ54" s="300"/>
      <c r="EA54" s="703"/>
      <c r="EB54" s="299"/>
      <c r="EC54" s="300"/>
      <c r="ED54" s="300"/>
      <c r="EE54" s="300"/>
      <c r="EF54" s="300"/>
      <c r="EG54" s="300"/>
      <c r="EH54" s="300"/>
      <c r="EI54" s="300"/>
      <c r="EJ54" s="300"/>
      <c r="EK54" s="703"/>
    </row>
    <row r="55" spans="1:141" ht="20.25">
      <c r="A55" s="786">
        <f>Summary!A55</f>
        <v>0</v>
      </c>
      <c r="B55" s="795">
        <f>Summary!B55</f>
        <v>0</v>
      </c>
      <c r="C55" s="196">
        <f>Summary!C55</f>
        <v>0</v>
      </c>
      <c r="D55" s="196">
        <f>Summary!D55</f>
        <v>0</v>
      </c>
      <c r="E55" s="792">
        <f>Summary!E55</f>
        <v>0</v>
      </c>
      <c r="F55" s="798">
        <f>Summary!F55</f>
        <v>0</v>
      </c>
      <c r="G55" s="799">
        <f>Summary!G55</f>
        <v>0</v>
      </c>
      <c r="H55" s="562"/>
      <c r="I55" s="563"/>
      <c r="J55" s="563"/>
      <c r="K55" s="563"/>
      <c r="L55" s="563"/>
      <c r="M55" s="563"/>
      <c r="N55" s="563"/>
      <c r="O55" s="563"/>
      <c r="P55" s="563"/>
      <c r="Q55" s="563"/>
      <c r="R55" s="563"/>
      <c r="S55" s="563"/>
      <c r="T55" s="564"/>
      <c r="U55" s="531"/>
      <c r="V55" s="562"/>
      <c r="W55" s="563"/>
      <c r="X55" s="563"/>
      <c r="Y55" s="563"/>
      <c r="Z55" s="563"/>
      <c r="AA55" s="563"/>
      <c r="AB55" s="563"/>
      <c r="AC55" s="563"/>
      <c r="AD55" s="563"/>
      <c r="AE55" s="651"/>
      <c r="AF55" s="562"/>
      <c r="AG55" s="563"/>
      <c r="AH55" s="563"/>
      <c r="AI55" s="563"/>
      <c r="AJ55" s="563"/>
      <c r="AK55" s="563"/>
      <c r="AL55" s="563"/>
      <c r="AM55" s="563"/>
      <c r="AN55" s="563"/>
      <c r="AO55" s="651"/>
      <c r="AP55" s="562"/>
      <c r="AQ55" s="563"/>
      <c r="AR55" s="563"/>
      <c r="AS55" s="563"/>
      <c r="AT55" s="563"/>
      <c r="AU55" s="563"/>
      <c r="AV55" s="563"/>
      <c r="AW55" s="563"/>
      <c r="AX55" s="563"/>
      <c r="AY55" s="651"/>
      <c r="AZ55" s="562"/>
      <c r="BA55" s="563"/>
      <c r="BB55" s="563"/>
      <c r="BC55" s="563"/>
      <c r="BD55" s="563"/>
      <c r="BE55" s="563"/>
      <c r="BF55" s="563"/>
      <c r="BG55" s="563"/>
      <c r="BH55" s="563"/>
      <c r="BI55" s="651"/>
      <c r="BJ55" s="562"/>
      <c r="BK55" s="563"/>
      <c r="BL55" s="563"/>
      <c r="BM55" s="563"/>
      <c r="BN55" s="563"/>
      <c r="BO55" s="563"/>
      <c r="BP55" s="563"/>
      <c r="BQ55" s="563"/>
      <c r="BR55" s="563"/>
      <c r="BS55" s="651"/>
      <c r="BT55" s="562"/>
      <c r="BU55" s="563"/>
      <c r="BV55" s="563"/>
      <c r="BW55" s="563"/>
      <c r="BX55" s="563"/>
      <c r="BY55" s="563"/>
      <c r="BZ55" s="563"/>
      <c r="CA55" s="563"/>
      <c r="CB55" s="563"/>
      <c r="CC55" s="651"/>
      <c r="CD55" s="562"/>
      <c r="CE55" s="563"/>
      <c r="CF55" s="563"/>
      <c r="CG55" s="563"/>
      <c r="CH55" s="563"/>
      <c r="CI55" s="563"/>
      <c r="CJ55" s="563"/>
      <c r="CK55" s="563"/>
      <c r="CL55" s="563"/>
      <c r="CM55" s="651"/>
      <c r="CN55" s="562"/>
      <c r="CO55" s="563"/>
      <c r="CP55" s="563"/>
      <c r="CQ55" s="563"/>
      <c r="CR55" s="563"/>
      <c r="CS55" s="563"/>
      <c r="CT55" s="563"/>
      <c r="CU55" s="563"/>
      <c r="CV55" s="563"/>
      <c r="CW55" s="651"/>
      <c r="CX55" s="562"/>
      <c r="CY55" s="563"/>
      <c r="CZ55" s="563"/>
      <c r="DA55" s="563"/>
      <c r="DB55" s="563"/>
      <c r="DC55" s="563"/>
      <c r="DD55" s="563"/>
      <c r="DE55" s="563"/>
      <c r="DF55" s="563"/>
      <c r="DG55" s="651"/>
      <c r="DH55" s="562"/>
      <c r="DI55" s="563"/>
      <c r="DJ55" s="563"/>
      <c r="DK55" s="563"/>
      <c r="DL55" s="563"/>
      <c r="DM55" s="563"/>
      <c r="DN55" s="563"/>
      <c r="DO55" s="563"/>
      <c r="DP55" s="563"/>
      <c r="DQ55" s="651"/>
      <c r="DR55" s="562"/>
      <c r="DS55" s="563"/>
      <c r="DT55" s="563"/>
      <c r="DU55" s="563"/>
      <c r="DV55" s="563"/>
      <c r="DW55" s="563"/>
      <c r="DX55" s="563"/>
      <c r="DY55" s="563"/>
      <c r="DZ55" s="563"/>
      <c r="EA55" s="651"/>
      <c r="EB55" s="562"/>
      <c r="EC55" s="563"/>
      <c r="ED55" s="563"/>
      <c r="EE55" s="563"/>
      <c r="EF55" s="563"/>
      <c r="EG55" s="563"/>
      <c r="EH55" s="563"/>
      <c r="EI55" s="563"/>
      <c r="EJ55" s="563"/>
      <c r="EK55" s="651"/>
    </row>
    <row r="56" spans="1:141" s="209" customFormat="1" ht="20.25">
      <c r="A56" s="358">
        <f>Summary!A56</f>
        <v>20</v>
      </c>
      <c r="B56" s="360" t="str">
        <f>Summary!B56</f>
        <v>3.0</v>
      </c>
      <c r="C56" s="360">
        <f>Summary!C56</f>
        <v>0</v>
      </c>
      <c r="D56" s="350" t="str">
        <f>Summary!D56</f>
        <v>Deliver Incident Response</v>
      </c>
      <c r="E56" s="199">
        <f>Summary!E56</f>
        <v>0</v>
      </c>
      <c r="F56" s="780">
        <f>Summary!F56</f>
        <v>0</v>
      </c>
      <c r="G56" s="374">
        <f>Summary!G56</f>
        <v>0</v>
      </c>
      <c r="H56" s="284"/>
      <c r="I56" s="285"/>
      <c r="J56" s="285"/>
      <c r="K56" s="285"/>
      <c r="L56" s="285"/>
      <c r="M56" s="285"/>
      <c r="N56" s="285"/>
      <c r="O56" s="285"/>
      <c r="P56" s="285"/>
      <c r="Q56" s="285"/>
      <c r="R56" s="285"/>
      <c r="S56" s="285"/>
      <c r="T56" s="548"/>
      <c r="U56" s="531"/>
      <c r="V56" s="284"/>
      <c r="W56" s="285"/>
      <c r="X56" s="285"/>
      <c r="Y56" s="285"/>
      <c r="Z56" s="285"/>
      <c r="AA56" s="285"/>
      <c r="AB56" s="285"/>
      <c r="AC56" s="285"/>
      <c r="AD56" s="285"/>
      <c r="AE56" s="652"/>
      <c r="AF56" s="284"/>
      <c r="AG56" s="285"/>
      <c r="AH56" s="285"/>
      <c r="AI56" s="285"/>
      <c r="AJ56" s="285"/>
      <c r="AK56" s="285"/>
      <c r="AL56" s="285"/>
      <c r="AM56" s="285"/>
      <c r="AN56" s="285"/>
      <c r="AO56" s="652"/>
      <c r="AP56" s="284"/>
      <c r="AQ56" s="285"/>
      <c r="AR56" s="285"/>
      <c r="AS56" s="285"/>
      <c r="AT56" s="285"/>
      <c r="AU56" s="285"/>
      <c r="AV56" s="285"/>
      <c r="AW56" s="285"/>
      <c r="AX56" s="285"/>
      <c r="AY56" s="652"/>
      <c r="AZ56" s="284"/>
      <c r="BA56" s="285"/>
      <c r="BB56" s="285"/>
      <c r="BC56" s="285"/>
      <c r="BD56" s="285"/>
      <c r="BE56" s="285"/>
      <c r="BF56" s="285"/>
      <c r="BG56" s="285"/>
      <c r="BH56" s="285"/>
      <c r="BI56" s="652"/>
      <c r="BJ56" s="284"/>
      <c r="BK56" s="285"/>
      <c r="BL56" s="285"/>
      <c r="BM56" s="285"/>
      <c r="BN56" s="285"/>
      <c r="BO56" s="285"/>
      <c r="BP56" s="285"/>
      <c r="BQ56" s="285"/>
      <c r="BR56" s="285"/>
      <c r="BS56" s="652"/>
      <c r="BT56" s="284"/>
      <c r="BU56" s="285"/>
      <c r="BV56" s="285"/>
      <c r="BW56" s="285"/>
      <c r="BX56" s="285"/>
      <c r="BY56" s="285"/>
      <c r="BZ56" s="285"/>
      <c r="CA56" s="285"/>
      <c r="CB56" s="285"/>
      <c r="CC56" s="652"/>
      <c r="CD56" s="284"/>
      <c r="CE56" s="285"/>
      <c r="CF56" s="285"/>
      <c r="CG56" s="285"/>
      <c r="CH56" s="285"/>
      <c r="CI56" s="285"/>
      <c r="CJ56" s="285"/>
      <c r="CK56" s="285"/>
      <c r="CL56" s="285"/>
      <c r="CM56" s="652"/>
      <c r="CN56" s="284"/>
      <c r="CO56" s="285"/>
      <c r="CP56" s="285"/>
      <c r="CQ56" s="285"/>
      <c r="CR56" s="285"/>
      <c r="CS56" s="285"/>
      <c r="CT56" s="285"/>
      <c r="CU56" s="285"/>
      <c r="CV56" s="285"/>
      <c r="CW56" s="652"/>
      <c r="CX56" s="284"/>
      <c r="CY56" s="285"/>
      <c r="CZ56" s="285"/>
      <c r="DA56" s="285"/>
      <c r="DB56" s="285"/>
      <c r="DC56" s="285"/>
      <c r="DD56" s="285"/>
      <c r="DE56" s="285"/>
      <c r="DF56" s="285"/>
      <c r="DG56" s="652"/>
      <c r="DH56" s="284"/>
      <c r="DI56" s="285"/>
      <c r="DJ56" s="285"/>
      <c r="DK56" s="285"/>
      <c r="DL56" s="285"/>
      <c r="DM56" s="285"/>
      <c r="DN56" s="285"/>
      <c r="DO56" s="285"/>
      <c r="DP56" s="285"/>
      <c r="DQ56" s="652"/>
      <c r="DR56" s="284"/>
      <c r="DS56" s="285"/>
      <c r="DT56" s="285"/>
      <c r="DU56" s="285"/>
      <c r="DV56" s="285"/>
      <c r="DW56" s="285"/>
      <c r="DX56" s="285"/>
      <c r="DY56" s="285"/>
      <c r="DZ56" s="285"/>
      <c r="EA56" s="652"/>
      <c r="EB56" s="284"/>
      <c r="EC56" s="285"/>
      <c r="ED56" s="285"/>
      <c r="EE56" s="285"/>
      <c r="EF56" s="285"/>
      <c r="EG56" s="285"/>
      <c r="EH56" s="285"/>
      <c r="EI56" s="285"/>
      <c r="EJ56" s="285"/>
      <c r="EK56" s="652"/>
    </row>
    <row r="57" spans="1:141" ht="20.25">
      <c r="A57" s="786">
        <f>Summary!A57</f>
        <v>0</v>
      </c>
      <c r="B57" s="196" t="str">
        <f>Summary!B57</f>
        <v>3.1</v>
      </c>
      <c r="C57" s="800">
        <f>Summary!C57</f>
        <v>0</v>
      </c>
      <c r="D57" s="800">
        <f>Summary!D57</f>
        <v>0</v>
      </c>
      <c r="E57" s="792">
        <f>Summary!E57</f>
        <v>0</v>
      </c>
      <c r="F57" s="792">
        <f>Summary!F57</f>
        <v>0</v>
      </c>
      <c r="G57" s="801">
        <f>Summary!G57</f>
        <v>0</v>
      </c>
      <c r="H57" s="282"/>
      <c r="I57" s="283"/>
      <c r="J57" s="283"/>
      <c r="K57" s="283"/>
      <c r="L57" s="283"/>
      <c r="M57" s="283"/>
      <c r="N57" s="283"/>
      <c r="O57" s="283"/>
      <c r="P57" s="283"/>
      <c r="Q57" s="283"/>
      <c r="R57" s="283"/>
      <c r="S57" s="283"/>
      <c r="T57" s="547"/>
      <c r="U57" s="531"/>
      <c r="V57" s="282"/>
      <c r="W57" s="283"/>
      <c r="X57" s="283"/>
      <c r="Y57" s="283"/>
      <c r="Z57" s="283"/>
      <c r="AA57" s="283"/>
      <c r="AB57" s="283"/>
      <c r="AC57" s="283"/>
      <c r="AD57" s="283"/>
      <c r="AE57" s="650"/>
      <c r="AF57" s="282"/>
      <c r="AG57" s="283"/>
      <c r="AH57" s="283"/>
      <c r="AI57" s="283"/>
      <c r="AJ57" s="283"/>
      <c r="AK57" s="283"/>
      <c r="AL57" s="283"/>
      <c r="AM57" s="283"/>
      <c r="AN57" s="283"/>
      <c r="AO57" s="650"/>
      <c r="AP57" s="282"/>
      <c r="AQ57" s="283"/>
      <c r="AR57" s="283"/>
      <c r="AS57" s="283"/>
      <c r="AT57" s="283"/>
      <c r="AU57" s="283"/>
      <c r="AV57" s="283"/>
      <c r="AW57" s="283"/>
      <c r="AX57" s="283"/>
      <c r="AY57" s="650"/>
      <c r="AZ57" s="282"/>
      <c r="BA57" s="283"/>
      <c r="BB57" s="283"/>
      <c r="BC57" s="283"/>
      <c r="BD57" s="283"/>
      <c r="BE57" s="283"/>
      <c r="BF57" s="283"/>
      <c r="BG57" s="283"/>
      <c r="BH57" s="283"/>
      <c r="BI57" s="650"/>
      <c r="BJ57" s="282"/>
      <c r="BK57" s="283"/>
      <c r="BL57" s="283"/>
      <c r="BM57" s="283"/>
      <c r="BN57" s="283"/>
      <c r="BO57" s="283"/>
      <c r="BP57" s="283"/>
      <c r="BQ57" s="283"/>
      <c r="BR57" s="283"/>
      <c r="BS57" s="650"/>
      <c r="BT57" s="282"/>
      <c r="BU57" s="283"/>
      <c r="BV57" s="283"/>
      <c r="BW57" s="283"/>
      <c r="BX57" s="283"/>
      <c r="BY57" s="283"/>
      <c r="BZ57" s="283"/>
      <c r="CA57" s="283"/>
      <c r="CB57" s="283"/>
      <c r="CC57" s="650"/>
      <c r="CD57" s="282"/>
      <c r="CE57" s="283"/>
      <c r="CF57" s="283"/>
      <c r="CG57" s="283"/>
      <c r="CH57" s="283"/>
      <c r="CI57" s="283"/>
      <c r="CJ57" s="283"/>
      <c r="CK57" s="283"/>
      <c r="CL57" s="283"/>
      <c r="CM57" s="650"/>
      <c r="CN57" s="282"/>
      <c r="CO57" s="283"/>
      <c r="CP57" s="283"/>
      <c r="CQ57" s="283"/>
      <c r="CR57" s="283"/>
      <c r="CS57" s="283"/>
      <c r="CT57" s="283"/>
      <c r="CU57" s="283"/>
      <c r="CV57" s="283"/>
      <c r="CW57" s="650"/>
      <c r="CX57" s="282"/>
      <c r="CY57" s="283"/>
      <c r="CZ57" s="283"/>
      <c r="DA57" s="283"/>
      <c r="DB57" s="283"/>
      <c r="DC57" s="283"/>
      <c r="DD57" s="283"/>
      <c r="DE57" s="283"/>
      <c r="DF57" s="283"/>
      <c r="DG57" s="650"/>
      <c r="DH57" s="282"/>
      <c r="DI57" s="283"/>
      <c r="DJ57" s="283"/>
      <c r="DK57" s="283"/>
      <c r="DL57" s="283"/>
      <c r="DM57" s="283"/>
      <c r="DN57" s="283"/>
      <c r="DO57" s="283"/>
      <c r="DP57" s="283"/>
      <c r="DQ57" s="650"/>
      <c r="DR57" s="282"/>
      <c r="DS57" s="283"/>
      <c r="DT57" s="283"/>
      <c r="DU57" s="283"/>
      <c r="DV57" s="283"/>
      <c r="DW57" s="283"/>
      <c r="DX57" s="283"/>
      <c r="DY57" s="283"/>
      <c r="DZ57" s="283"/>
      <c r="EA57" s="650"/>
      <c r="EB57" s="282"/>
      <c r="EC57" s="283"/>
      <c r="ED57" s="283"/>
      <c r="EE57" s="283"/>
      <c r="EF57" s="283"/>
      <c r="EG57" s="283"/>
      <c r="EH57" s="283"/>
      <c r="EI57" s="283"/>
      <c r="EJ57" s="283"/>
      <c r="EK57" s="650"/>
    </row>
    <row r="58" spans="1:141" ht="36">
      <c r="A58" s="359" t="str">
        <f>Summary!A58</f>
        <v>20.1 and 20.2</v>
      </c>
      <c r="B58" s="351">
        <f>Summary!B58</f>
        <v>0</v>
      </c>
      <c r="C58" s="351" t="str">
        <f>Summary!C58</f>
        <v>3.1.1</v>
      </c>
      <c r="D58" s="351">
        <f>Summary!D58</f>
        <v>0</v>
      </c>
      <c r="E58" s="355">
        <f>Summary!E58</f>
        <v>0</v>
      </c>
      <c r="F58" s="363" t="str">
        <f>Summary!F58</f>
        <v>Incident response (attend, 3rd party reporting and advise repair) and Green Claims</v>
      </c>
      <c r="G58" s="375" t="str">
        <f>Summary!G58</f>
        <v xml:space="preserve">Schedule Ref 15 </v>
      </c>
      <c r="H58" s="540">
        <f>SUM(V58:AD58)</f>
        <v>0</v>
      </c>
      <c r="I58" s="541">
        <f>SUM(AF58:AN58)</f>
        <v>0</v>
      </c>
      <c r="J58" s="541">
        <f>SUM(AP58:AX58)</f>
        <v>0</v>
      </c>
      <c r="K58" s="541">
        <f>SUM(AZ58:BH58)</f>
        <v>0</v>
      </c>
      <c r="L58" s="541">
        <f>SUM(BJ58:BR58)</f>
        <v>0</v>
      </c>
      <c r="M58" s="541">
        <f>SUM(BT58:CB58)</f>
        <v>0</v>
      </c>
      <c r="N58" s="541">
        <f>SUM(CD58:CL58)</f>
        <v>0</v>
      </c>
      <c r="O58" s="541">
        <f>SUM(CN58:CV58)</f>
        <v>0</v>
      </c>
      <c r="P58" s="541">
        <f>SUM(CX58:DF58)</f>
        <v>0</v>
      </c>
      <c r="Q58" s="541">
        <f>SUM(DH58:DP58)</f>
        <v>0</v>
      </c>
      <c r="R58" s="541">
        <f>SUM(DR58:DZ58)</f>
        <v>0</v>
      </c>
      <c r="S58" s="541">
        <f>SUM(EB58:EJ58)</f>
        <v>0</v>
      </c>
      <c r="T58" s="542">
        <f>SUM(H58:S58)</f>
        <v>0</v>
      </c>
      <c r="U58" s="531"/>
      <c r="V58" s="543"/>
      <c r="W58" s="544"/>
      <c r="X58" s="544"/>
      <c r="Y58" s="544"/>
      <c r="Z58" s="544"/>
      <c r="AA58" s="544"/>
      <c r="AB58" s="544"/>
      <c r="AC58" s="544"/>
      <c r="AD58" s="544"/>
      <c r="AE58" s="653"/>
      <c r="AF58" s="543"/>
      <c r="AG58" s="544"/>
      <c r="AH58" s="544"/>
      <c r="AI58" s="544"/>
      <c r="AJ58" s="544"/>
      <c r="AK58" s="544"/>
      <c r="AL58" s="544"/>
      <c r="AM58" s="544"/>
      <c r="AN58" s="544"/>
      <c r="AO58" s="653"/>
      <c r="AP58" s="543"/>
      <c r="AQ58" s="544"/>
      <c r="AR58" s="544"/>
      <c r="AS58" s="544"/>
      <c r="AT58" s="544"/>
      <c r="AU58" s="544"/>
      <c r="AV58" s="544"/>
      <c r="AW58" s="544"/>
      <c r="AX58" s="544"/>
      <c r="AY58" s="653"/>
      <c r="AZ58" s="543"/>
      <c r="BA58" s="544"/>
      <c r="BB58" s="544"/>
      <c r="BC58" s="544"/>
      <c r="BD58" s="544"/>
      <c r="BE58" s="544"/>
      <c r="BF58" s="544"/>
      <c r="BG58" s="544"/>
      <c r="BH58" s="544"/>
      <c r="BI58" s="653"/>
      <c r="BJ58" s="543"/>
      <c r="BK58" s="544"/>
      <c r="BL58" s="544"/>
      <c r="BM58" s="544"/>
      <c r="BN58" s="544"/>
      <c r="BO58" s="544"/>
      <c r="BP58" s="544"/>
      <c r="BQ58" s="544"/>
      <c r="BR58" s="544"/>
      <c r="BS58" s="653"/>
      <c r="BT58" s="543"/>
      <c r="BU58" s="544"/>
      <c r="BV58" s="544"/>
      <c r="BW58" s="544"/>
      <c r="BX58" s="544"/>
      <c r="BY58" s="544"/>
      <c r="BZ58" s="544"/>
      <c r="CA58" s="544"/>
      <c r="CB58" s="544"/>
      <c r="CC58" s="653"/>
      <c r="CD58" s="543"/>
      <c r="CE58" s="544"/>
      <c r="CF58" s="544"/>
      <c r="CG58" s="544"/>
      <c r="CH58" s="544"/>
      <c r="CI58" s="544"/>
      <c r="CJ58" s="544"/>
      <c r="CK58" s="544"/>
      <c r="CL58" s="544"/>
      <c r="CM58" s="653"/>
      <c r="CN58" s="543"/>
      <c r="CO58" s="544"/>
      <c r="CP58" s="544"/>
      <c r="CQ58" s="544"/>
      <c r="CR58" s="544"/>
      <c r="CS58" s="544"/>
      <c r="CT58" s="544"/>
      <c r="CU58" s="544"/>
      <c r="CV58" s="544"/>
      <c r="CW58" s="653"/>
      <c r="CX58" s="543"/>
      <c r="CY58" s="544"/>
      <c r="CZ58" s="544"/>
      <c r="DA58" s="544"/>
      <c r="DB58" s="544"/>
      <c r="DC58" s="544"/>
      <c r="DD58" s="544"/>
      <c r="DE58" s="544"/>
      <c r="DF58" s="544"/>
      <c r="DG58" s="653"/>
      <c r="DH58" s="543"/>
      <c r="DI58" s="544"/>
      <c r="DJ58" s="544"/>
      <c r="DK58" s="544"/>
      <c r="DL58" s="544"/>
      <c r="DM58" s="544"/>
      <c r="DN58" s="544"/>
      <c r="DO58" s="544"/>
      <c r="DP58" s="544"/>
      <c r="DQ58" s="653"/>
      <c r="DR58" s="543"/>
      <c r="DS58" s="544"/>
      <c r="DT58" s="544"/>
      <c r="DU58" s="544"/>
      <c r="DV58" s="544"/>
      <c r="DW58" s="544"/>
      <c r="DX58" s="544"/>
      <c r="DY58" s="544"/>
      <c r="DZ58" s="544"/>
      <c r="EA58" s="653"/>
      <c r="EB58" s="543"/>
      <c r="EC58" s="544"/>
      <c r="ED58" s="544"/>
      <c r="EE58" s="544"/>
      <c r="EF58" s="544"/>
      <c r="EG58" s="544"/>
      <c r="EH58" s="544"/>
      <c r="EI58" s="544"/>
      <c r="EJ58" s="544"/>
      <c r="EK58" s="653"/>
    </row>
    <row r="59" spans="1:141" s="140" customFormat="1" ht="20.25">
      <c r="A59" s="786">
        <f>Summary!A59</f>
        <v>0</v>
      </c>
      <c r="B59" s="196">
        <f>Summary!B59</f>
        <v>0</v>
      </c>
      <c r="C59" s="196">
        <f>Summary!C59</f>
        <v>0</v>
      </c>
      <c r="D59" s="196">
        <f>Summary!D59</f>
        <v>0</v>
      </c>
      <c r="E59" s="792">
        <f>Summary!E59</f>
        <v>0</v>
      </c>
      <c r="F59" s="792">
        <f>Summary!F59</f>
        <v>0</v>
      </c>
      <c r="G59" s="801">
        <f>Summary!G59</f>
        <v>0</v>
      </c>
      <c r="H59" s="282"/>
      <c r="I59" s="283"/>
      <c r="J59" s="283"/>
      <c r="K59" s="283"/>
      <c r="L59" s="283"/>
      <c r="M59" s="283"/>
      <c r="N59" s="283"/>
      <c r="O59" s="283"/>
      <c r="P59" s="283"/>
      <c r="Q59" s="283"/>
      <c r="R59" s="283"/>
      <c r="S59" s="283"/>
      <c r="T59" s="547"/>
      <c r="U59" s="535"/>
      <c r="V59" s="282"/>
      <c r="W59" s="283"/>
      <c r="X59" s="283"/>
      <c r="Y59" s="283"/>
      <c r="Z59" s="283"/>
      <c r="AA59" s="283"/>
      <c r="AB59" s="283"/>
      <c r="AC59" s="283"/>
      <c r="AD59" s="283"/>
      <c r="AE59" s="650"/>
      <c r="AF59" s="282"/>
      <c r="AG59" s="283"/>
      <c r="AH59" s="283"/>
      <c r="AI59" s="283"/>
      <c r="AJ59" s="283"/>
      <c r="AK59" s="283"/>
      <c r="AL59" s="283"/>
      <c r="AM59" s="283"/>
      <c r="AN59" s="283"/>
      <c r="AO59" s="650"/>
      <c r="AP59" s="282"/>
      <c r="AQ59" s="283"/>
      <c r="AR59" s="283"/>
      <c r="AS59" s="283"/>
      <c r="AT59" s="283"/>
      <c r="AU59" s="283"/>
      <c r="AV59" s="283"/>
      <c r="AW59" s="283"/>
      <c r="AX59" s="283"/>
      <c r="AY59" s="650"/>
      <c r="AZ59" s="282"/>
      <c r="BA59" s="283"/>
      <c r="BB59" s="283"/>
      <c r="BC59" s="283"/>
      <c r="BD59" s="283"/>
      <c r="BE59" s="283"/>
      <c r="BF59" s="283"/>
      <c r="BG59" s="283"/>
      <c r="BH59" s="283"/>
      <c r="BI59" s="650"/>
      <c r="BJ59" s="282"/>
      <c r="BK59" s="283"/>
      <c r="BL59" s="283"/>
      <c r="BM59" s="283"/>
      <c r="BN59" s="283"/>
      <c r="BO59" s="283"/>
      <c r="BP59" s="283"/>
      <c r="BQ59" s="283"/>
      <c r="BR59" s="283"/>
      <c r="BS59" s="650"/>
      <c r="BT59" s="282"/>
      <c r="BU59" s="283"/>
      <c r="BV59" s="283"/>
      <c r="BW59" s="283"/>
      <c r="BX59" s="283"/>
      <c r="BY59" s="283"/>
      <c r="BZ59" s="283"/>
      <c r="CA59" s="283"/>
      <c r="CB59" s="283"/>
      <c r="CC59" s="650"/>
      <c r="CD59" s="282"/>
      <c r="CE59" s="283"/>
      <c r="CF59" s="283"/>
      <c r="CG59" s="283"/>
      <c r="CH59" s="283"/>
      <c r="CI59" s="283"/>
      <c r="CJ59" s="283"/>
      <c r="CK59" s="283"/>
      <c r="CL59" s="283"/>
      <c r="CM59" s="650"/>
      <c r="CN59" s="282"/>
      <c r="CO59" s="283"/>
      <c r="CP59" s="283"/>
      <c r="CQ59" s="283"/>
      <c r="CR59" s="283"/>
      <c r="CS59" s="283"/>
      <c r="CT59" s="283"/>
      <c r="CU59" s="283"/>
      <c r="CV59" s="283"/>
      <c r="CW59" s="650"/>
      <c r="CX59" s="282"/>
      <c r="CY59" s="283"/>
      <c r="CZ59" s="283"/>
      <c r="DA59" s="283"/>
      <c r="DB59" s="283"/>
      <c r="DC59" s="283"/>
      <c r="DD59" s="283"/>
      <c r="DE59" s="283"/>
      <c r="DF59" s="283"/>
      <c r="DG59" s="650"/>
      <c r="DH59" s="282"/>
      <c r="DI59" s="283"/>
      <c r="DJ59" s="283"/>
      <c r="DK59" s="283"/>
      <c r="DL59" s="283"/>
      <c r="DM59" s="283"/>
      <c r="DN59" s="283"/>
      <c r="DO59" s="283"/>
      <c r="DP59" s="283"/>
      <c r="DQ59" s="650"/>
      <c r="DR59" s="282"/>
      <c r="DS59" s="283"/>
      <c r="DT59" s="283"/>
      <c r="DU59" s="283"/>
      <c r="DV59" s="283"/>
      <c r="DW59" s="283"/>
      <c r="DX59" s="283"/>
      <c r="DY59" s="283"/>
      <c r="DZ59" s="283"/>
      <c r="EA59" s="650"/>
      <c r="EB59" s="282"/>
      <c r="EC59" s="283"/>
      <c r="ED59" s="283"/>
      <c r="EE59" s="283"/>
      <c r="EF59" s="283"/>
      <c r="EG59" s="283"/>
      <c r="EH59" s="283"/>
      <c r="EI59" s="283"/>
      <c r="EJ59" s="283"/>
      <c r="EK59" s="650"/>
    </row>
    <row r="60" spans="1:141" s="210" customFormat="1" ht="20.25">
      <c r="A60" s="358">
        <f>Summary!A60</f>
        <v>18</v>
      </c>
      <c r="B60" s="360" t="str">
        <f>Summary!B60</f>
        <v>4</v>
      </c>
      <c r="C60" s="360">
        <f>Summary!C60</f>
        <v>0</v>
      </c>
      <c r="D60" s="350" t="str">
        <f>Summary!D60</f>
        <v>Deliver Maintenance Solutions (Cyclic Items)</v>
      </c>
      <c r="E60" s="199">
        <f>Summary!E60</f>
        <v>0</v>
      </c>
      <c r="F60" s="781">
        <f>Summary!F60</f>
        <v>0</v>
      </c>
      <c r="G60" s="376">
        <f>Summary!G60</f>
        <v>0</v>
      </c>
      <c r="H60" s="284"/>
      <c r="I60" s="285"/>
      <c r="J60" s="285"/>
      <c r="K60" s="285"/>
      <c r="L60" s="285"/>
      <c r="M60" s="285"/>
      <c r="N60" s="285"/>
      <c r="O60" s="285"/>
      <c r="P60" s="285"/>
      <c r="Q60" s="285"/>
      <c r="R60" s="285"/>
      <c r="S60" s="285"/>
      <c r="T60" s="548"/>
      <c r="U60" s="535"/>
      <c r="V60" s="284"/>
      <c r="W60" s="285"/>
      <c r="X60" s="285"/>
      <c r="Y60" s="285"/>
      <c r="Z60" s="285"/>
      <c r="AA60" s="285"/>
      <c r="AB60" s="285"/>
      <c r="AC60" s="285"/>
      <c r="AD60" s="285"/>
      <c r="AE60" s="652"/>
      <c r="AF60" s="284"/>
      <c r="AG60" s="285"/>
      <c r="AH60" s="285"/>
      <c r="AI60" s="285"/>
      <c r="AJ60" s="285"/>
      <c r="AK60" s="285"/>
      <c r="AL60" s="285"/>
      <c r="AM60" s="285"/>
      <c r="AN60" s="285"/>
      <c r="AO60" s="652"/>
      <c r="AP60" s="284"/>
      <c r="AQ60" s="285"/>
      <c r="AR60" s="285"/>
      <c r="AS60" s="285"/>
      <c r="AT60" s="285"/>
      <c r="AU60" s="285"/>
      <c r="AV60" s="285"/>
      <c r="AW60" s="285"/>
      <c r="AX60" s="285"/>
      <c r="AY60" s="652"/>
      <c r="AZ60" s="284"/>
      <c r="BA60" s="285"/>
      <c r="BB60" s="285"/>
      <c r="BC60" s="285"/>
      <c r="BD60" s="285"/>
      <c r="BE60" s="285"/>
      <c r="BF60" s="285"/>
      <c r="BG60" s="285"/>
      <c r="BH60" s="285"/>
      <c r="BI60" s="652"/>
      <c r="BJ60" s="284"/>
      <c r="BK60" s="285"/>
      <c r="BL60" s="285"/>
      <c r="BM60" s="285"/>
      <c r="BN60" s="285"/>
      <c r="BO60" s="285"/>
      <c r="BP60" s="285"/>
      <c r="BQ60" s="285"/>
      <c r="BR60" s="285"/>
      <c r="BS60" s="652"/>
      <c r="BT60" s="284"/>
      <c r="BU60" s="285"/>
      <c r="BV60" s="285"/>
      <c r="BW60" s="285"/>
      <c r="BX60" s="285"/>
      <c r="BY60" s="285"/>
      <c r="BZ60" s="285"/>
      <c r="CA60" s="285"/>
      <c r="CB60" s="285"/>
      <c r="CC60" s="652"/>
      <c r="CD60" s="284"/>
      <c r="CE60" s="285"/>
      <c r="CF60" s="285"/>
      <c r="CG60" s="285"/>
      <c r="CH60" s="285"/>
      <c r="CI60" s="285"/>
      <c r="CJ60" s="285"/>
      <c r="CK60" s="285"/>
      <c r="CL60" s="285"/>
      <c r="CM60" s="652"/>
      <c r="CN60" s="284"/>
      <c r="CO60" s="285"/>
      <c r="CP60" s="285"/>
      <c r="CQ60" s="285"/>
      <c r="CR60" s="285"/>
      <c r="CS60" s="285"/>
      <c r="CT60" s="285"/>
      <c r="CU60" s="285"/>
      <c r="CV60" s="285"/>
      <c r="CW60" s="652"/>
      <c r="CX60" s="284"/>
      <c r="CY60" s="285"/>
      <c r="CZ60" s="285"/>
      <c r="DA60" s="285"/>
      <c r="DB60" s="285"/>
      <c r="DC60" s="285"/>
      <c r="DD60" s="285"/>
      <c r="DE60" s="285"/>
      <c r="DF60" s="285"/>
      <c r="DG60" s="652"/>
      <c r="DH60" s="284"/>
      <c r="DI60" s="285"/>
      <c r="DJ60" s="285"/>
      <c r="DK60" s="285"/>
      <c r="DL60" s="285"/>
      <c r="DM60" s="285"/>
      <c r="DN60" s="285"/>
      <c r="DO60" s="285"/>
      <c r="DP60" s="285"/>
      <c r="DQ60" s="652"/>
      <c r="DR60" s="284"/>
      <c r="DS60" s="285"/>
      <c r="DT60" s="285"/>
      <c r="DU60" s="285"/>
      <c r="DV60" s="285"/>
      <c r="DW60" s="285"/>
      <c r="DX60" s="285"/>
      <c r="DY60" s="285"/>
      <c r="DZ60" s="285"/>
      <c r="EA60" s="652"/>
      <c r="EB60" s="284"/>
      <c r="EC60" s="285"/>
      <c r="ED60" s="285"/>
      <c r="EE60" s="285"/>
      <c r="EF60" s="285"/>
      <c r="EG60" s="285"/>
      <c r="EH60" s="285"/>
      <c r="EI60" s="285"/>
      <c r="EJ60" s="285"/>
      <c r="EK60" s="652"/>
    </row>
    <row r="61" spans="1:141" ht="20.25">
      <c r="A61" s="802">
        <f>Summary!A61</f>
        <v>0</v>
      </c>
      <c r="B61" s="803" t="str">
        <f>Summary!B61</f>
        <v>4.1</v>
      </c>
      <c r="C61" s="803">
        <f>Summary!C61</f>
        <v>0</v>
      </c>
      <c r="D61" s="800">
        <f>Summary!D61</f>
        <v>0</v>
      </c>
      <c r="E61" s="804">
        <f>Summary!E61</f>
        <v>0</v>
      </c>
      <c r="F61" s="805">
        <f>Summary!F61</f>
        <v>0</v>
      </c>
      <c r="G61" s="787">
        <f>Summary!G61</f>
        <v>0</v>
      </c>
      <c r="H61" s="282"/>
      <c r="I61" s="283"/>
      <c r="J61" s="283"/>
      <c r="K61" s="283"/>
      <c r="L61" s="283"/>
      <c r="M61" s="283"/>
      <c r="N61" s="283"/>
      <c r="O61" s="283"/>
      <c r="P61" s="283"/>
      <c r="Q61" s="283"/>
      <c r="R61" s="283"/>
      <c r="S61" s="283"/>
      <c r="T61" s="549"/>
      <c r="U61" s="531"/>
      <c r="V61" s="301"/>
      <c r="W61" s="286"/>
      <c r="X61" s="286"/>
      <c r="Y61" s="286"/>
      <c r="Z61" s="286"/>
      <c r="AA61" s="286"/>
      <c r="AB61" s="286"/>
      <c r="AC61" s="286"/>
      <c r="AD61" s="286"/>
      <c r="AE61" s="654"/>
      <c r="AF61" s="301"/>
      <c r="AG61" s="286"/>
      <c r="AH61" s="286"/>
      <c r="AI61" s="286"/>
      <c r="AJ61" s="286"/>
      <c r="AK61" s="286"/>
      <c r="AL61" s="286"/>
      <c r="AM61" s="286"/>
      <c r="AN61" s="286"/>
      <c r="AO61" s="654"/>
      <c r="AP61" s="301"/>
      <c r="AQ61" s="286"/>
      <c r="AR61" s="286"/>
      <c r="AS61" s="286"/>
      <c r="AT61" s="286"/>
      <c r="AU61" s="286"/>
      <c r="AV61" s="286"/>
      <c r="AW61" s="286"/>
      <c r="AX61" s="286"/>
      <c r="AY61" s="654"/>
      <c r="AZ61" s="301"/>
      <c r="BA61" s="286"/>
      <c r="BB61" s="286"/>
      <c r="BC61" s="286"/>
      <c r="BD61" s="286"/>
      <c r="BE61" s="286"/>
      <c r="BF61" s="286"/>
      <c r="BG61" s="286"/>
      <c r="BH61" s="286"/>
      <c r="BI61" s="654"/>
      <c r="BJ61" s="301"/>
      <c r="BK61" s="286"/>
      <c r="BL61" s="286"/>
      <c r="BM61" s="286"/>
      <c r="BN61" s="286"/>
      <c r="BO61" s="286"/>
      <c r="BP61" s="286"/>
      <c r="BQ61" s="286"/>
      <c r="BR61" s="286"/>
      <c r="BS61" s="654"/>
      <c r="BT61" s="301"/>
      <c r="BU61" s="286"/>
      <c r="BV61" s="286"/>
      <c r="BW61" s="286"/>
      <c r="BX61" s="286"/>
      <c r="BY61" s="286"/>
      <c r="BZ61" s="286"/>
      <c r="CA61" s="286"/>
      <c r="CB61" s="286"/>
      <c r="CC61" s="654"/>
      <c r="CD61" s="301"/>
      <c r="CE61" s="286"/>
      <c r="CF61" s="286"/>
      <c r="CG61" s="286"/>
      <c r="CH61" s="286"/>
      <c r="CI61" s="286"/>
      <c r="CJ61" s="286"/>
      <c r="CK61" s="286"/>
      <c r="CL61" s="286"/>
      <c r="CM61" s="654"/>
      <c r="CN61" s="301"/>
      <c r="CO61" s="286"/>
      <c r="CP61" s="286"/>
      <c r="CQ61" s="286"/>
      <c r="CR61" s="286"/>
      <c r="CS61" s="286"/>
      <c r="CT61" s="286"/>
      <c r="CU61" s="286"/>
      <c r="CV61" s="286"/>
      <c r="CW61" s="654"/>
      <c r="CX61" s="301"/>
      <c r="CY61" s="286"/>
      <c r="CZ61" s="286"/>
      <c r="DA61" s="286"/>
      <c r="DB61" s="286"/>
      <c r="DC61" s="286"/>
      <c r="DD61" s="286"/>
      <c r="DE61" s="286"/>
      <c r="DF61" s="286"/>
      <c r="DG61" s="654"/>
      <c r="DH61" s="301"/>
      <c r="DI61" s="286"/>
      <c r="DJ61" s="286"/>
      <c r="DK61" s="286"/>
      <c r="DL61" s="286"/>
      <c r="DM61" s="286"/>
      <c r="DN61" s="286"/>
      <c r="DO61" s="286"/>
      <c r="DP61" s="286"/>
      <c r="DQ61" s="654"/>
      <c r="DR61" s="301"/>
      <c r="DS61" s="286"/>
      <c r="DT61" s="286"/>
      <c r="DU61" s="286"/>
      <c r="DV61" s="286"/>
      <c r="DW61" s="286"/>
      <c r="DX61" s="286"/>
      <c r="DY61" s="286"/>
      <c r="DZ61" s="286"/>
      <c r="EA61" s="654"/>
      <c r="EB61" s="301"/>
      <c r="EC61" s="286"/>
      <c r="ED61" s="286"/>
      <c r="EE61" s="286"/>
      <c r="EF61" s="286"/>
      <c r="EG61" s="286"/>
      <c r="EH61" s="286"/>
      <c r="EI61" s="286"/>
      <c r="EJ61" s="286"/>
      <c r="EK61" s="654"/>
    </row>
    <row r="62" spans="1:141" ht="20.25">
      <c r="A62" s="359" t="str">
        <f>Summary!A62</f>
        <v>18.1.1</v>
      </c>
      <c r="B62" s="354">
        <f>Summary!B62</f>
        <v>0</v>
      </c>
      <c r="C62" s="351" t="str">
        <f>Summary!C62</f>
        <v>4.1.1</v>
      </c>
      <c r="D62" s="364">
        <f>Summary!D62</f>
        <v>0</v>
      </c>
      <c r="E62" s="367">
        <f>Summary!E62</f>
        <v>0</v>
      </c>
      <c r="F62" s="368" t="str">
        <f>Summary!F62</f>
        <v>Stock maintenance</v>
      </c>
      <c r="G62" s="377">
        <f>Summary!G62</f>
        <v>0</v>
      </c>
      <c r="H62" s="540">
        <f>SUM(V62:AD62)</f>
        <v>0</v>
      </c>
      <c r="I62" s="541">
        <f>SUM(AF62:AN62)</f>
        <v>0</v>
      </c>
      <c r="J62" s="541">
        <f>SUM(AP62:AX62)</f>
        <v>0</v>
      </c>
      <c r="K62" s="541">
        <f>SUM(AZ62:BH62)</f>
        <v>0</v>
      </c>
      <c r="L62" s="541">
        <f>SUM(BJ62:BR62)</f>
        <v>0</v>
      </c>
      <c r="M62" s="541">
        <f>SUM(BT62:CB62)</f>
        <v>0</v>
      </c>
      <c r="N62" s="541">
        <f>SUM(CD62:CL62)</f>
        <v>0</v>
      </c>
      <c r="O62" s="541">
        <f>SUM(CN62:CV62)</f>
        <v>0</v>
      </c>
      <c r="P62" s="541">
        <f>SUM(CX62:DF62)</f>
        <v>0</v>
      </c>
      <c r="Q62" s="541">
        <f>SUM(DH62:DP62)</f>
        <v>0</v>
      </c>
      <c r="R62" s="541">
        <f>SUM(DR62:DZ62)</f>
        <v>0</v>
      </c>
      <c r="S62" s="541">
        <f>SUM(EB62:EJ62)</f>
        <v>0</v>
      </c>
      <c r="T62" s="542">
        <f>SUM(H62:S62)</f>
        <v>0</v>
      </c>
      <c r="U62" s="531"/>
      <c r="V62" s="543"/>
      <c r="W62" s="544"/>
      <c r="X62" s="544"/>
      <c r="Y62" s="544"/>
      <c r="Z62" s="544"/>
      <c r="AA62" s="544"/>
      <c r="AB62" s="544"/>
      <c r="AC62" s="544"/>
      <c r="AD62" s="544"/>
      <c r="AE62" s="653"/>
      <c r="AF62" s="543"/>
      <c r="AG62" s="544"/>
      <c r="AH62" s="544"/>
      <c r="AI62" s="544"/>
      <c r="AJ62" s="544"/>
      <c r="AK62" s="544"/>
      <c r="AL62" s="544"/>
      <c r="AM62" s="544"/>
      <c r="AN62" s="544"/>
      <c r="AO62" s="653"/>
      <c r="AP62" s="543"/>
      <c r="AQ62" s="544"/>
      <c r="AR62" s="544"/>
      <c r="AS62" s="544"/>
      <c r="AT62" s="544"/>
      <c r="AU62" s="544"/>
      <c r="AV62" s="544"/>
      <c r="AW62" s="544"/>
      <c r="AX62" s="544"/>
      <c r="AY62" s="653"/>
      <c r="AZ62" s="543"/>
      <c r="BA62" s="544"/>
      <c r="BB62" s="544"/>
      <c r="BC62" s="544"/>
      <c r="BD62" s="544"/>
      <c r="BE62" s="544"/>
      <c r="BF62" s="544"/>
      <c r="BG62" s="544"/>
      <c r="BH62" s="544"/>
      <c r="BI62" s="653"/>
      <c r="BJ62" s="543"/>
      <c r="BK62" s="544"/>
      <c r="BL62" s="544"/>
      <c r="BM62" s="544"/>
      <c r="BN62" s="544"/>
      <c r="BO62" s="544"/>
      <c r="BP62" s="544"/>
      <c r="BQ62" s="544"/>
      <c r="BR62" s="544"/>
      <c r="BS62" s="653"/>
      <c r="BT62" s="543"/>
      <c r="BU62" s="544"/>
      <c r="BV62" s="544"/>
      <c r="BW62" s="544"/>
      <c r="BX62" s="544"/>
      <c r="BY62" s="544"/>
      <c r="BZ62" s="544"/>
      <c r="CA62" s="544"/>
      <c r="CB62" s="544"/>
      <c r="CC62" s="653"/>
      <c r="CD62" s="543"/>
      <c r="CE62" s="544"/>
      <c r="CF62" s="544"/>
      <c r="CG62" s="544"/>
      <c r="CH62" s="544"/>
      <c r="CI62" s="544"/>
      <c r="CJ62" s="544"/>
      <c r="CK62" s="544"/>
      <c r="CL62" s="544"/>
      <c r="CM62" s="653"/>
      <c r="CN62" s="543"/>
      <c r="CO62" s="544"/>
      <c r="CP62" s="544"/>
      <c r="CQ62" s="544"/>
      <c r="CR62" s="544"/>
      <c r="CS62" s="544"/>
      <c r="CT62" s="544"/>
      <c r="CU62" s="544"/>
      <c r="CV62" s="544"/>
      <c r="CW62" s="653"/>
      <c r="CX62" s="543"/>
      <c r="CY62" s="544"/>
      <c r="CZ62" s="544"/>
      <c r="DA62" s="544"/>
      <c r="DB62" s="544"/>
      <c r="DC62" s="544"/>
      <c r="DD62" s="544"/>
      <c r="DE62" s="544"/>
      <c r="DF62" s="544"/>
      <c r="DG62" s="653"/>
      <c r="DH62" s="543"/>
      <c r="DI62" s="544"/>
      <c r="DJ62" s="544"/>
      <c r="DK62" s="544"/>
      <c r="DL62" s="544"/>
      <c r="DM62" s="544"/>
      <c r="DN62" s="544"/>
      <c r="DO62" s="544"/>
      <c r="DP62" s="544"/>
      <c r="DQ62" s="653"/>
      <c r="DR62" s="543"/>
      <c r="DS62" s="544"/>
      <c r="DT62" s="544"/>
      <c r="DU62" s="544"/>
      <c r="DV62" s="544"/>
      <c r="DW62" s="544"/>
      <c r="DX62" s="544"/>
      <c r="DY62" s="544"/>
      <c r="DZ62" s="544"/>
      <c r="EA62" s="653"/>
      <c r="EB62" s="543"/>
      <c r="EC62" s="544"/>
      <c r="ED62" s="544"/>
      <c r="EE62" s="544"/>
      <c r="EF62" s="544"/>
      <c r="EG62" s="544"/>
      <c r="EH62" s="544"/>
      <c r="EI62" s="544"/>
      <c r="EJ62" s="544"/>
      <c r="EK62" s="653"/>
    </row>
    <row r="63" spans="1:141" ht="20.25">
      <c r="A63" s="806">
        <f>Summary!A63</f>
        <v>0</v>
      </c>
      <c r="B63" s="807">
        <f>Summary!B63</f>
        <v>0</v>
      </c>
      <c r="C63" s="808">
        <f>Summary!C63</f>
        <v>0</v>
      </c>
      <c r="D63" s="809">
        <f>Summary!D63</f>
        <v>0</v>
      </c>
      <c r="E63" s="810">
        <f>Summary!E63</f>
        <v>0</v>
      </c>
      <c r="F63" s="796">
        <f>Summary!F63</f>
        <v>0</v>
      </c>
      <c r="G63" s="811">
        <f>Summary!G63</f>
        <v>0</v>
      </c>
      <c r="H63" s="282"/>
      <c r="I63" s="283"/>
      <c r="J63" s="283"/>
      <c r="K63" s="283"/>
      <c r="L63" s="283"/>
      <c r="M63" s="283"/>
      <c r="N63" s="283"/>
      <c r="O63" s="283"/>
      <c r="P63" s="283"/>
      <c r="Q63" s="283"/>
      <c r="R63" s="283"/>
      <c r="S63" s="283"/>
      <c r="T63" s="547"/>
      <c r="U63" s="531"/>
      <c r="V63" s="282"/>
      <c r="W63" s="283"/>
      <c r="X63" s="283"/>
      <c r="Y63" s="283"/>
      <c r="Z63" s="283"/>
      <c r="AA63" s="283"/>
      <c r="AB63" s="283"/>
      <c r="AC63" s="283"/>
      <c r="AD63" s="283"/>
      <c r="AE63" s="650"/>
      <c r="AF63" s="282"/>
      <c r="AG63" s="283"/>
      <c r="AH63" s="283"/>
      <c r="AI63" s="283"/>
      <c r="AJ63" s="283"/>
      <c r="AK63" s="283"/>
      <c r="AL63" s="283"/>
      <c r="AM63" s="283"/>
      <c r="AN63" s="283"/>
      <c r="AO63" s="650"/>
      <c r="AP63" s="282"/>
      <c r="AQ63" s="283"/>
      <c r="AR63" s="283"/>
      <c r="AS63" s="283"/>
      <c r="AT63" s="283"/>
      <c r="AU63" s="283"/>
      <c r="AV63" s="283"/>
      <c r="AW63" s="283"/>
      <c r="AX63" s="283"/>
      <c r="AY63" s="650"/>
      <c r="AZ63" s="282"/>
      <c r="BA63" s="283"/>
      <c r="BB63" s="283"/>
      <c r="BC63" s="283"/>
      <c r="BD63" s="283"/>
      <c r="BE63" s="283"/>
      <c r="BF63" s="283"/>
      <c r="BG63" s="283"/>
      <c r="BH63" s="283"/>
      <c r="BI63" s="650"/>
      <c r="BJ63" s="282"/>
      <c r="BK63" s="283"/>
      <c r="BL63" s="283"/>
      <c r="BM63" s="283"/>
      <c r="BN63" s="283"/>
      <c r="BO63" s="283"/>
      <c r="BP63" s="283"/>
      <c r="BQ63" s="283"/>
      <c r="BR63" s="283"/>
      <c r="BS63" s="650"/>
      <c r="BT63" s="282"/>
      <c r="BU63" s="283"/>
      <c r="BV63" s="283"/>
      <c r="BW63" s="283"/>
      <c r="BX63" s="283"/>
      <c r="BY63" s="283"/>
      <c r="BZ63" s="283"/>
      <c r="CA63" s="283"/>
      <c r="CB63" s="283"/>
      <c r="CC63" s="650"/>
      <c r="CD63" s="282"/>
      <c r="CE63" s="283"/>
      <c r="CF63" s="283"/>
      <c r="CG63" s="283"/>
      <c r="CH63" s="283"/>
      <c r="CI63" s="283"/>
      <c r="CJ63" s="283"/>
      <c r="CK63" s="283"/>
      <c r="CL63" s="283"/>
      <c r="CM63" s="650"/>
      <c r="CN63" s="282"/>
      <c r="CO63" s="283"/>
      <c r="CP63" s="283"/>
      <c r="CQ63" s="283"/>
      <c r="CR63" s="283"/>
      <c r="CS63" s="283"/>
      <c r="CT63" s="283"/>
      <c r="CU63" s="283"/>
      <c r="CV63" s="283"/>
      <c r="CW63" s="650"/>
      <c r="CX63" s="282"/>
      <c r="CY63" s="283"/>
      <c r="CZ63" s="283"/>
      <c r="DA63" s="283"/>
      <c r="DB63" s="283"/>
      <c r="DC63" s="283"/>
      <c r="DD63" s="283"/>
      <c r="DE63" s="283"/>
      <c r="DF63" s="283"/>
      <c r="DG63" s="650"/>
      <c r="DH63" s="282"/>
      <c r="DI63" s="283"/>
      <c r="DJ63" s="283"/>
      <c r="DK63" s="283"/>
      <c r="DL63" s="283"/>
      <c r="DM63" s="283"/>
      <c r="DN63" s="283"/>
      <c r="DO63" s="283"/>
      <c r="DP63" s="283"/>
      <c r="DQ63" s="650"/>
      <c r="DR63" s="282"/>
      <c r="DS63" s="283"/>
      <c r="DT63" s="283"/>
      <c r="DU63" s="283"/>
      <c r="DV63" s="283"/>
      <c r="DW63" s="283"/>
      <c r="DX63" s="283"/>
      <c r="DY63" s="283"/>
      <c r="DZ63" s="283"/>
      <c r="EA63" s="650"/>
      <c r="EB63" s="282"/>
      <c r="EC63" s="283"/>
      <c r="ED63" s="283"/>
      <c r="EE63" s="283"/>
      <c r="EF63" s="283"/>
      <c r="EG63" s="283"/>
      <c r="EH63" s="283"/>
      <c r="EI63" s="283"/>
      <c r="EJ63" s="283"/>
      <c r="EK63" s="650"/>
    </row>
    <row r="64" spans="1:141" s="209" customFormat="1" ht="20.25">
      <c r="A64" s="358">
        <f>Summary!A64</f>
        <v>0</v>
      </c>
      <c r="B64" s="369" t="str">
        <f>Summary!B64</f>
        <v>4</v>
      </c>
      <c r="C64" s="369">
        <f>Summary!C64</f>
        <v>0</v>
      </c>
      <c r="D64" s="370" t="str">
        <f>Summary!D64</f>
        <v>Deliver Maintenance Solutions (Cyclic Activities)</v>
      </c>
      <c r="E64" s="200">
        <f>Summary!E64</f>
        <v>0</v>
      </c>
      <c r="F64" s="200">
        <f>Summary!F64</f>
        <v>0</v>
      </c>
      <c r="G64" s="492">
        <f>Summary!G64</f>
        <v>0</v>
      </c>
      <c r="H64" s="287"/>
      <c r="I64" s="288"/>
      <c r="J64" s="288"/>
      <c r="K64" s="288"/>
      <c r="L64" s="288"/>
      <c r="M64" s="288"/>
      <c r="N64" s="288"/>
      <c r="O64" s="288"/>
      <c r="P64" s="288"/>
      <c r="Q64" s="288"/>
      <c r="R64" s="288"/>
      <c r="S64" s="288"/>
      <c r="T64" s="550"/>
      <c r="U64" s="531"/>
      <c r="V64" s="287"/>
      <c r="W64" s="288"/>
      <c r="X64" s="288"/>
      <c r="Y64" s="288"/>
      <c r="Z64" s="288"/>
      <c r="AA64" s="288"/>
      <c r="AB64" s="288"/>
      <c r="AC64" s="288"/>
      <c r="AD64" s="288"/>
      <c r="AE64" s="655"/>
      <c r="AF64" s="287"/>
      <c r="AG64" s="288"/>
      <c r="AH64" s="288"/>
      <c r="AI64" s="288"/>
      <c r="AJ64" s="288"/>
      <c r="AK64" s="288"/>
      <c r="AL64" s="288"/>
      <c r="AM64" s="288"/>
      <c r="AN64" s="288"/>
      <c r="AO64" s="655"/>
      <c r="AP64" s="287"/>
      <c r="AQ64" s="288"/>
      <c r="AR64" s="288"/>
      <c r="AS64" s="288"/>
      <c r="AT64" s="288"/>
      <c r="AU64" s="288"/>
      <c r="AV64" s="288"/>
      <c r="AW64" s="288"/>
      <c r="AX64" s="288"/>
      <c r="AY64" s="655"/>
      <c r="AZ64" s="287"/>
      <c r="BA64" s="288"/>
      <c r="BB64" s="288"/>
      <c r="BC64" s="288"/>
      <c r="BD64" s="288"/>
      <c r="BE64" s="288"/>
      <c r="BF64" s="288"/>
      <c r="BG64" s="288"/>
      <c r="BH64" s="288"/>
      <c r="BI64" s="655"/>
      <c r="BJ64" s="287"/>
      <c r="BK64" s="288"/>
      <c r="BL64" s="288"/>
      <c r="BM64" s="288"/>
      <c r="BN64" s="288"/>
      <c r="BO64" s="288"/>
      <c r="BP64" s="288"/>
      <c r="BQ64" s="288"/>
      <c r="BR64" s="288"/>
      <c r="BS64" s="655"/>
      <c r="BT64" s="287"/>
      <c r="BU64" s="288"/>
      <c r="BV64" s="288"/>
      <c r="BW64" s="288"/>
      <c r="BX64" s="288"/>
      <c r="BY64" s="288"/>
      <c r="BZ64" s="288"/>
      <c r="CA64" s="288"/>
      <c r="CB64" s="288"/>
      <c r="CC64" s="655"/>
      <c r="CD64" s="287"/>
      <c r="CE64" s="288"/>
      <c r="CF64" s="288"/>
      <c r="CG64" s="288"/>
      <c r="CH64" s="288"/>
      <c r="CI64" s="288"/>
      <c r="CJ64" s="288"/>
      <c r="CK64" s="288"/>
      <c r="CL64" s="288"/>
      <c r="CM64" s="655"/>
      <c r="CN64" s="287"/>
      <c r="CO64" s="288"/>
      <c r="CP64" s="288"/>
      <c r="CQ64" s="288"/>
      <c r="CR64" s="288"/>
      <c r="CS64" s="288"/>
      <c r="CT64" s="288"/>
      <c r="CU64" s="288"/>
      <c r="CV64" s="288"/>
      <c r="CW64" s="655"/>
      <c r="CX64" s="287"/>
      <c r="CY64" s="288"/>
      <c r="CZ64" s="288"/>
      <c r="DA64" s="288"/>
      <c r="DB64" s="288"/>
      <c r="DC64" s="288"/>
      <c r="DD64" s="288"/>
      <c r="DE64" s="288"/>
      <c r="DF64" s="288"/>
      <c r="DG64" s="655"/>
      <c r="DH64" s="287"/>
      <c r="DI64" s="288"/>
      <c r="DJ64" s="288"/>
      <c r="DK64" s="288"/>
      <c r="DL64" s="288"/>
      <c r="DM64" s="288"/>
      <c r="DN64" s="288"/>
      <c r="DO64" s="288"/>
      <c r="DP64" s="288"/>
      <c r="DQ64" s="655"/>
      <c r="DR64" s="287"/>
      <c r="DS64" s="288"/>
      <c r="DT64" s="288"/>
      <c r="DU64" s="288"/>
      <c r="DV64" s="288"/>
      <c r="DW64" s="288"/>
      <c r="DX64" s="288"/>
      <c r="DY64" s="288"/>
      <c r="DZ64" s="288"/>
      <c r="EA64" s="655"/>
      <c r="EB64" s="287"/>
      <c r="EC64" s="288"/>
      <c r="ED64" s="288"/>
      <c r="EE64" s="288"/>
      <c r="EF64" s="288"/>
      <c r="EG64" s="288"/>
      <c r="EH64" s="288"/>
      <c r="EI64" s="288"/>
      <c r="EJ64" s="288"/>
      <c r="EK64" s="655"/>
    </row>
    <row r="65" spans="1:141" ht="72">
      <c r="A65" s="786" t="str">
        <f>Summary!A65</f>
        <v>18.3.1</v>
      </c>
      <c r="B65" s="812">
        <f>Summary!B65</f>
        <v>4.2</v>
      </c>
      <c r="C65" s="813">
        <f>Summary!C65</f>
        <v>0</v>
      </c>
      <c r="D65" s="809" t="str">
        <f>Summary!D65</f>
        <v xml:space="preserve">400 - Road Restraint System </v>
      </c>
      <c r="E65" s="810" t="str">
        <f>Summary!E65</f>
        <v>Road restraint system, and all barrier systems (excluding concrete barriers)</v>
      </c>
      <c r="F65" s="814">
        <f>Summary!F65</f>
        <v>0</v>
      </c>
      <c r="G65" s="801">
        <f>Summary!G65</f>
        <v>0</v>
      </c>
      <c r="H65" s="289"/>
      <c r="I65" s="290"/>
      <c r="J65" s="290"/>
      <c r="K65" s="290"/>
      <c r="L65" s="290"/>
      <c r="M65" s="290"/>
      <c r="N65" s="290"/>
      <c r="O65" s="290"/>
      <c r="P65" s="290"/>
      <c r="Q65" s="290"/>
      <c r="R65" s="290"/>
      <c r="S65" s="290"/>
      <c r="T65" s="551"/>
      <c r="U65" s="531"/>
      <c r="V65" s="289"/>
      <c r="W65" s="290"/>
      <c r="X65" s="290"/>
      <c r="Y65" s="290"/>
      <c r="Z65" s="290"/>
      <c r="AA65" s="290"/>
      <c r="AB65" s="290"/>
      <c r="AC65" s="290"/>
      <c r="AD65" s="290"/>
      <c r="AE65" s="656"/>
      <c r="AF65" s="289"/>
      <c r="AG65" s="290"/>
      <c r="AH65" s="290"/>
      <c r="AI65" s="290"/>
      <c r="AJ65" s="290"/>
      <c r="AK65" s="290"/>
      <c r="AL65" s="290"/>
      <c r="AM65" s="290"/>
      <c r="AN65" s="290"/>
      <c r="AO65" s="656"/>
      <c r="AP65" s="289"/>
      <c r="AQ65" s="290"/>
      <c r="AR65" s="290"/>
      <c r="AS65" s="290"/>
      <c r="AT65" s="290"/>
      <c r="AU65" s="290"/>
      <c r="AV65" s="290"/>
      <c r="AW65" s="290"/>
      <c r="AX65" s="290"/>
      <c r="AY65" s="656"/>
      <c r="AZ65" s="289"/>
      <c r="BA65" s="290"/>
      <c r="BB65" s="290"/>
      <c r="BC65" s="290"/>
      <c r="BD65" s="290"/>
      <c r="BE65" s="290"/>
      <c r="BF65" s="290"/>
      <c r="BG65" s="290"/>
      <c r="BH65" s="290"/>
      <c r="BI65" s="656"/>
      <c r="BJ65" s="289"/>
      <c r="BK65" s="290"/>
      <c r="BL65" s="290"/>
      <c r="BM65" s="290"/>
      <c r="BN65" s="290"/>
      <c r="BO65" s="290"/>
      <c r="BP65" s="290"/>
      <c r="BQ65" s="290"/>
      <c r="BR65" s="290"/>
      <c r="BS65" s="656"/>
      <c r="BT65" s="289"/>
      <c r="BU65" s="290"/>
      <c r="BV65" s="290"/>
      <c r="BW65" s="290"/>
      <c r="BX65" s="290"/>
      <c r="BY65" s="290"/>
      <c r="BZ65" s="290"/>
      <c r="CA65" s="290"/>
      <c r="CB65" s="290"/>
      <c r="CC65" s="656"/>
      <c r="CD65" s="289"/>
      <c r="CE65" s="290"/>
      <c r="CF65" s="290"/>
      <c r="CG65" s="290"/>
      <c r="CH65" s="290"/>
      <c r="CI65" s="290"/>
      <c r="CJ65" s="290"/>
      <c r="CK65" s="290"/>
      <c r="CL65" s="290"/>
      <c r="CM65" s="656"/>
      <c r="CN65" s="289"/>
      <c r="CO65" s="290"/>
      <c r="CP65" s="290"/>
      <c r="CQ65" s="290"/>
      <c r="CR65" s="290"/>
      <c r="CS65" s="290"/>
      <c r="CT65" s="290"/>
      <c r="CU65" s="290"/>
      <c r="CV65" s="290"/>
      <c r="CW65" s="656"/>
      <c r="CX65" s="289"/>
      <c r="CY65" s="290"/>
      <c r="CZ65" s="290"/>
      <c r="DA65" s="290"/>
      <c r="DB65" s="290"/>
      <c r="DC65" s="290"/>
      <c r="DD65" s="290"/>
      <c r="DE65" s="290"/>
      <c r="DF65" s="290"/>
      <c r="DG65" s="656"/>
      <c r="DH65" s="289"/>
      <c r="DI65" s="290"/>
      <c r="DJ65" s="290"/>
      <c r="DK65" s="290"/>
      <c r="DL65" s="290"/>
      <c r="DM65" s="290"/>
      <c r="DN65" s="290"/>
      <c r="DO65" s="290"/>
      <c r="DP65" s="290"/>
      <c r="DQ65" s="656"/>
      <c r="DR65" s="289"/>
      <c r="DS65" s="290"/>
      <c r="DT65" s="290"/>
      <c r="DU65" s="290"/>
      <c r="DV65" s="290"/>
      <c r="DW65" s="290"/>
      <c r="DX65" s="290"/>
      <c r="DY65" s="290"/>
      <c r="DZ65" s="290"/>
      <c r="EA65" s="656"/>
      <c r="EB65" s="289"/>
      <c r="EC65" s="290"/>
      <c r="ED65" s="290"/>
      <c r="EE65" s="290"/>
      <c r="EF65" s="290"/>
      <c r="EG65" s="290"/>
      <c r="EH65" s="290"/>
      <c r="EI65" s="290"/>
      <c r="EJ65" s="290"/>
      <c r="EK65" s="656"/>
    </row>
    <row r="66" spans="1:141" ht="20.25">
      <c r="A66" s="359">
        <f>Summary!A66</f>
        <v>0</v>
      </c>
      <c r="B66" s="378">
        <f>Summary!B66</f>
        <v>0</v>
      </c>
      <c r="C66" s="379" t="str">
        <f>Summary!C66</f>
        <v>4.2.1</v>
      </c>
      <c r="D66" s="380">
        <f>Summary!D66</f>
        <v>0</v>
      </c>
      <c r="E66" s="381">
        <f>Summary!E66</f>
        <v>0</v>
      </c>
      <c r="F66" s="382" t="str">
        <f>Summary!F66</f>
        <v xml:space="preserve">Check all Road Restraint System </v>
      </c>
      <c r="G66" s="375">
        <f>Summary!G66</f>
        <v>0</v>
      </c>
      <c r="H66" s="540">
        <f>SUM(V66:AD66)</f>
        <v>0</v>
      </c>
      <c r="I66" s="541">
        <f>SUM(AF66:AN66)</f>
        <v>0</v>
      </c>
      <c r="J66" s="541">
        <f>SUM(AP66:AX66)</f>
        <v>0</v>
      </c>
      <c r="K66" s="541">
        <f>SUM(AZ66:BH66)</f>
        <v>0</v>
      </c>
      <c r="L66" s="541">
        <f>SUM(BJ66:BR66)</f>
        <v>0</v>
      </c>
      <c r="M66" s="541">
        <f>SUM(BT66:CB66)</f>
        <v>0</v>
      </c>
      <c r="N66" s="541">
        <f>SUM(CD66:CL66)</f>
        <v>0</v>
      </c>
      <c r="O66" s="541">
        <f>SUM(CN66:CV66)</f>
        <v>0</v>
      </c>
      <c r="P66" s="541">
        <f>SUM(CX66:DF66)</f>
        <v>0</v>
      </c>
      <c r="Q66" s="541">
        <f>SUM(DH66:DP66)</f>
        <v>0</v>
      </c>
      <c r="R66" s="541">
        <f>SUM(DR66:DZ66)</f>
        <v>0</v>
      </c>
      <c r="S66" s="541">
        <f>SUM(EB66:EJ66)</f>
        <v>0</v>
      </c>
      <c r="T66" s="542">
        <f>SUM(H66:S66)</f>
        <v>0</v>
      </c>
      <c r="U66" s="531"/>
      <c r="V66" s="543"/>
      <c r="W66" s="544"/>
      <c r="X66" s="544"/>
      <c r="Y66" s="544"/>
      <c r="Z66" s="544"/>
      <c r="AA66" s="544"/>
      <c r="AB66" s="544"/>
      <c r="AC66" s="544"/>
      <c r="AD66" s="544"/>
      <c r="AE66" s="657"/>
      <c r="AF66" s="543"/>
      <c r="AG66" s="544"/>
      <c r="AH66" s="544"/>
      <c r="AI66" s="544"/>
      <c r="AJ66" s="544"/>
      <c r="AK66" s="544"/>
      <c r="AL66" s="544"/>
      <c r="AM66" s="544"/>
      <c r="AN66" s="544"/>
      <c r="AO66" s="657"/>
      <c r="AP66" s="543"/>
      <c r="AQ66" s="544"/>
      <c r="AR66" s="544"/>
      <c r="AS66" s="544"/>
      <c r="AT66" s="544"/>
      <c r="AU66" s="544"/>
      <c r="AV66" s="544"/>
      <c r="AW66" s="544"/>
      <c r="AX66" s="544"/>
      <c r="AY66" s="657"/>
      <c r="AZ66" s="543"/>
      <c r="BA66" s="544"/>
      <c r="BB66" s="544"/>
      <c r="BC66" s="544"/>
      <c r="BD66" s="544"/>
      <c r="BE66" s="544"/>
      <c r="BF66" s="544"/>
      <c r="BG66" s="544"/>
      <c r="BH66" s="544"/>
      <c r="BI66" s="657"/>
      <c r="BJ66" s="543"/>
      <c r="BK66" s="544"/>
      <c r="BL66" s="544"/>
      <c r="BM66" s="544"/>
      <c r="BN66" s="544"/>
      <c r="BO66" s="544"/>
      <c r="BP66" s="544"/>
      <c r="BQ66" s="544"/>
      <c r="BR66" s="544"/>
      <c r="BS66" s="657"/>
      <c r="BT66" s="543"/>
      <c r="BU66" s="544"/>
      <c r="BV66" s="544"/>
      <c r="BW66" s="544"/>
      <c r="BX66" s="544"/>
      <c r="BY66" s="544"/>
      <c r="BZ66" s="544"/>
      <c r="CA66" s="544"/>
      <c r="CB66" s="544"/>
      <c r="CC66" s="657"/>
      <c r="CD66" s="543"/>
      <c r="CE66" s="544"/>
      <c r="CF66" s="544"/>
      <c r="CG66" s="544"/>
      <c r="CH66" s="544"/>
      <c r="CI66" s="544"/>
      <c r="CJ66" s="544"/>
      <c r="CK66" s="544"/>
      <c r="CL66" s="544"/>
      <c r="CM66" s="657"/>
      <c r="CN66" s="543"/>
      <c r="CO66" s="544"/>
      <c r="CP66" s="544"/>
      <c r="CQ66" s="544"/>
      <c r="CR66" s="544"/>
      <c r="CS66" s="544"/>
      <c r="CT66" s="544"/>
      <c r="CU66" s="544"/>
      <c r="CV66" s="544"/>
      <c r="CW66" s="657"/>
      <c r="CX66" s="543"/>
      <c r="CY66" s="544"/>
      <c r="CZ66" s="544"/>
      <c r="DA66" s="544"/>
      <c r="DB66" s="544"/>
      <c r="DC66" s="544"/>
      <c r="DD66" s="544"/>
      <c r="DE66" s="544"/>
      <c r="DF66" s="544"/>
      <c r="DG66" s="657"/>
      <c r="DH66" s="543"/>
      <c r="DI66" s="544"/>
      <c r="DJ66" s="544"/>
      <c r="DK66" s="544"/>
      <c r="DL66" s="544"/>
      <c r="DM66" s="544"/>
      <c r="DN66" s="544"/>
      <c r="DO66" s="544"/>
      <c r="DP66" s="544"/>
      <c r="DQ66" s="657"/>
      <c r="DR66" s="543"/>
      <c r="DS66" s="544"/>
      <c r="DT66" s="544"/>
      <c r="DU66" s="544"/>
      <c r="DV66" s="544"/>
      <c r="DW66" s="544"/>
      <c r="DX66" s="544"/>
      <c r="DY66" s="544"/>
      <c r="DZ66" s="544"/>
      <c r="EA66" s="657"/>
      <c r="EB66" s="543"/>
      <c r="EC66" s="544"/>
      <c r="ED66" s="544"/>
      <c r="EE66" s="544"/>
      <c r="EF66" s="544"/>
      <c r="EG66" s="544"/>
      <c r="EH66" s="544"/>
      <c r="EI66" s="544"/>
      <c r="EJ66" s="544"/>
      <c r="EK66" s="657"/>
    </row>
    <row r="67" spans="1:141" ht="90">
      <c r="A67" s="359">
        <f>Summary!A67</f>
        <v>0</v>
      </c>
      <c r="B67" s="378">
        <f>Summary!B67</f>
        <v>0</v>
      </c>
      <c r="C67" s="379" t="str">
        <f>Summary!C67</f>
        <v>4.2.2</v>
      </c>
      <c r="D67" s="380">
        <f>Summary!D67</f>
        <v>0</v>
      </c>
      <c r="E67" s="381" t="str">
        <f>Summary!E67</f>
        <v>Tighten or replace screws and bolts and re-tension Road Restraint System requiring re-tensioning.</v>
      </c>
      <c r="F67" s="382">
        <f>Summary!F67</f>
        <v>0</v>
      </c>
      <c r="G67" s="375">
        <f>Summary!G67</f>
        <v>0</v>
      </c>
      <c r="H67" s="700"/>
      <c r="I67" s="701"/>
      <c r="J67" s="701"/>
      <c r="K67" s="701"/>
      <c r="L67" s="701"/>
      <c r="M67" s="701"/>
      <c r="N67" s="701"/>
      <c r="O67" s="701"/>
      <c r="P67" s="701"/>
      <c r="Q67" s="701"/>
      <c r="R67" s="701"/>
      <c r="S67" s="701"/>
      <c r="T67" s="702"/>
      <c r="U67" s="823"/>
      <c r="V67" s="700"/>
      <c r="W67" s="701"/>
      <c r="X67" s="701"/>
      <c r="Y67" s="701"/>
      <c r="Z67" s="701"/>
      <c r="AA67" s="701"/>
      <c r="AB67" s="701"/>
      <c r="AC67" s="701"/>
      <c r="AD67" s="701"/>
      <c r="AE67" s="824"/>
      <c r="AF67" s="700"/>
      <c r="AG67" s="701"/>
      <c r="AH67" s="701"/>
      <c r="AI67" s="701"/>
      <c r="AJ67" s="701"/>
      <c r="AK67" s="701"/>
      <c r="AL67" s="701"/>
      <c r="AM67" s="701"/>
      <c r="AN67" s="701"/>
      <c r="AO67" s="824"/>
      <c r="AP67" s="700"/>
      <c r="AQ67" s="701"/>
      <c r="AR67" s="701"/>
      <c r="AS67" s="701"/>
      <c r="AT67" s="701"/>
      <c r="AU67" s="701"/>
      <c r="AV67" s="701"/>
      <c r="AW67" s="701"/>
      <c r="AX67" s="701"/>
      <c r="AY67" s="824"/>
      <c r="AZ67" s="700"/>
      <c r="BA67" s="701"/>
      <c r="BB67" s="701"/>
      <c r="BC67" s="701"/>
      <c r="BD67" s="701"/>
      <c r="BE67" s="701"/>
      <c r="BF67" s="701"/>
      <c r="BG67" s="701"/>
      <c r="BH67" s="701"/>
      <c r="BI67" s="824"/>
      <c r="BJ67" s="700"/>
      <c r="BK67" s="701"/>
      <c r="BL67" s="701"/>
      <c r="BM67" s="701"/>
      <c r="BN67" s="701"/>
      <c r="BO67" s="701"/>
      <c r="BP67" s="701"/>
      <c r="BQ67" s="701"/>
      <c r="BR67" s="701"/>
      <c r="BS67" s="824"/>
      <c r="BT67" s="700"/>
      <c r="BU67" s="701"/>
      <c r="BV67" s="701"/>
      <c r="BW67" s="701"/>
      <c r="BX67" s="701"/>
      <c r="BY67" s="701"/>
      <c r="BZ67" s="701"/>
      <c r="CA67" s="701"/>
      <c r="CB67" s="701"/>
      <c r="CC67" s="824"/>
      <c r="CD67" s="700"/>
      <c r="CE67" s="701"/>
      <c r="CF67" s="701"/>
      <c r="CG67" s="701"/>
      <c r="CH67" s="701"/>
      <c r="CI67" s="701"/>
      <c r="CJ67" s="701"/>
      <c r="CK67" s="701"/>
      <c r="CL67" s="701"/>
      <c r="CM67" s="824"/>
      <c r="CN67" s="700"/>
      <c r="CO67" s="701"/>
      <c r="CP67" s="701"/>
      <c r="CQ67" s="701"/>
      <c r="CR67" s="701"/>
      <c r="CS67" s="701"/>
      <c r="CT67" s="701"/>
      <c r="CU67" s="701"/>
      <c r="CV67" s="701"/>
      <c r="CW67" s="824"/>
      <c r="CX67" s="700"/>
      <c r="CY67" s="701"/>
      <c r="CZ67" s="701"/>
      <c r="DA67" s="701"/>
      <c r="DB67" s="701"/>
      <c r="DC67" s="701"/>
      <c r="DD67" s="701"/>
      <c r="DE67" s="701"/>
      <c r="DF67" s="701"/>
      <c r="DG67" s="824"/>
      <c r="DH67" s="700"/>
      <c r="DI67" s="701"/>
      <c r="DJ67" s="701"/>
      <c r="DK67" s="701"/>
      <c r="DL67" s="701"/>
      <c r="DM67" s="701"/>
      <c r="DN67" s="701"/>
      <c r="DO67" s="701"/>
      <c r="DP67" s="701"/>
      <c r="DQ67" s="824"/>
      <c r="DR67" s="700"/>
      <c r="DS67" s="701"/>
      <c r="DT67" s="701"/>
      <c r="DU67" s="701"/>
      <c r="DV67" s="701"/>
      <c r="DW67" s="701"/>
      <c r="DX67" s="701"/>
      <c r="DY67" s="701"/>
      <c r="DZ67" s="701"/>
      <c r="EA67" s="824"/>
      <c r="EB67" s="700"/>
      <c r="EC67" s="701"/>
      <c r="ED67" s="701"/>
      <c r="EE67" s="701"/>
      <c r="EF67" s="701"/>
      <c r="EG67" s="701"/>
      <c r="EH67" s="701"/>
      <c r="EI67" s="701"/>
      <c r="EJ67" s="701"/>
      <c r="EK67" s="824"/>
    </row>
    <row r="68" spans="1:141" ht="36">
      <c r="A68" s="359">
        <f>Summary!A68</f>
        <v>0</v>
      </c>
      <c r="B68" s="378">
        <f>Summary!B68</f>
        <v>0</v>
      </c>
      <c r="C68" s="379" t="str">
        <f>Summary!C68</f>
        <v>4.2.2.1</v>
      </c>
      <c r="D68" s="380">
        <f>Summary!D68</f>
        <v>0</v>
      </c>
      <c r="E68" s="381">
        <f>Summary!E68</f>
        <v>0</v>
      </c>
      <c r="F68" s="382" t="str">
        <f>Summary!F68</f>
        <v>RRS - Tensioned Corrugated Beam (includes barrier length, transitions and Terminals)</v>
      </c>
      <c r="G68" s="375">
        <f>Summary!G68</f>
        <v>0</v>
      </c>
      <c r="H68" s="540">
        <f t="shared" ref="H68:H127" si="41">SUM(V68:AD68)</f>
        <v>0</v>
      </c>
      <c r="I68" s="541">
        <f t="shared" ref="I68:I127" si="42">SUM(AF68:AN68)</f>
        <v>0</v>
      </c>
      <c r="J68" s="541">
        <f t="shared" ref="J68:J127" si="43">SUM(AP68:AX68)</f>
        <v>0</v>
      </c>
      <c r="K68" s="541">
        <f t="shared" ref="K68:K127" si="44">SUM(AZ68:BH68)</f>
        <v>0</v>
      </c>
      <c r="L68" s="541">
        <f t="shared" ref="L68:L127" si="45">SUM(BJ68:BR68)</f>
        <v>0</v>
      </c>
      <c r="M68" s="541">
        <f t="shared" ref="M68:M127" si="46">SUM(BT68:CB68)</f>
        <v>0</v>
      </c>
      <c r="N68" s="541">
        <f t="shared" ref="N68:N127" si="47">SUM(CD68:CL68)</f>
        <v>0</v>
      </c>
      <c r="O68" s="541">
        <f t="shared" ref="O68:O127" si="48">SUM(CN68:CV68)</f>
        <v>0</v>
      </c>
      <c r="P68" s="541">
        <f t="shared" ref="P68:P127" si="49">SUM(CX68:DF68)</f>
        <v>0</v>
      </c>
      <c r="Q68" s="541">
        <f t="shared" ref="Q68:Q127" si="50">SUM(DH68:DP68)</f>
        <v>0</v>
      </c>
      <c r="R68" s="541">
        <f t="shared" ref="R68:R127" si="51">SUM(DR68:DZ68)</f>
        <v>0</v>
      </c>
      <c r="S68" s="541">
        <f t="shared" ref="S68:S127" si="52">SUM(EB68:EJ68)</f>
        <v>0</v>
      </c>
      <c r="T68" s="542">
        <f t="shared" ref="T68:T127" si="53">SUM(H68:S68)</f>
        <v>0</v>
      </c>
      <c r="U68" s="531"/>
      <c r="V68" s="543"/>
      <c r="W68" s="544"/>
      <c r="X68" s="544"/>
      <c r="Y68" s="544"/>
      <c r="Z68" s="544"/>
      <c r="AA68" s="544"/>
      <c r="AB68" s="544"/>
      <c r="AC68" s="544"/>
      <c r="AD68" s="544"/>
      <c r="AE68" s="657"/>
      <c r="AF68" s="543"/>
      <c r="AG68" s="544"/>
      <c r="AH68" s="544"/>
      <c r="AI68" s="544"/>
      <c r="AJ68" s="544"/>
      <c r="AK68" s="544"/>
      <c r="AL68" s="544"/>
      <c r="AM68" s="544"/>
      <c r="AN68" s="544"/>
      <c r="AO68" s="657"/>
      <c r="AP68" s="543"/>
      <c r="AQ68" s="544"/>
      <c r="AR68" s="544"/>
      <c r="AS68" s="544"/>
      <c r="AT68" s="544"/>
      <c r="AU68" s="544"/>
      <c r="AV68" s="544"/>
      <c r="AW68" s="544"/>
      <c r="AX68" s="544"/>
      <c r="AY68" s="657"/>
      <c r="AZ68" s="543"/>
      <c r="BA68" s="544"/>
      <c r="BB68" s="544"/>
      <c r="BC68" s="544"/>
      <c r="BD68" s="544"/>
      <c r="BE68" s="544"/>
      <c r="BF68" s="544"/>
      <c r="BG68" s="544"/>
      <c r="BH68" s="544"/>
      <c r="BI68" s="657"/>
      <c r="BJ68" s="543"/>
      <c r="BK68" s="544"/>
      <c r="BL68" s="544"/>
      <c r="BM68" s="544"/>
      <c r="BN68" s="544"/>
      <c r="BO68" s="544"/>
      <c r="BP68" s="544"/>
      <c r="BQ68" s="544"/>
      <c r="BR68" s="544"/>
      <c r="BS68" s="657"/>
      <c r="BT68" s="543"/>
      <c r="BU68" s="544"/>
      <c r="BV68" s="544"/>
      <c r="BW68" s="544"/>
      <c r="BX68" s="544"/>
      <c r="BY68" s="544"/>
      <c r="BZ68" s="544"/>
      <c r="CA68" s="544"/>
      <c r="CB68" s="544"/>
      <c r="CC68" s="657"/>
      <c r="CD68" s="543"/>
      <c r="CE68" s="544"/>
      <c r="CF68" s="544"/>
      <c r="CG68" s="544"/>
      <c r="CH68" s="544"/>
      <c r="CI68" s="544"/>
      <c r="CJ68" s="544"/>
      <c r="CK68" s="544"/>
      <c r="CL68" s="544"/>
      <c r="CM68" s="657"/>
      <c r="CN68" s="543"/>
      <c r="CO68" s="544"/>
      <c r="CP68" s="544"/>
      <c r="CQ68" s="544"/>
      <c r="CR68" s="544"/>
      <c r="CS68" s="544"/>
      <c r="CT68" s="544"/>
      <c r="CU68" s="544"/>
      <c r="CV68" s="544"/>
      <c r="CW68" s="657"/>
      <c r="CX68" s="543"/>
      <c r="CY68" s="544"/>
      <c r="CZ68" s="544"/>
      <c r="DA68" s="544"/>
      <c r="DB68" s="544"/>
      <c r="DC68" s="544"/>
      <c r="DD68" s="544"/>
      <c r="DE68" s="544"/>
      <c r="DF68" s="544"/>
      <c r="DG68" s="657"/>
      <c r="DH68" s="543"/>
      <c r="DI68" s="544"/>
      <c r="DJ68" s="544"/>
      <c r="DK68" s="544"/>
      <c r="DL68" s="544"/>
      <c r="DM68" s="544"/>
      <c r="DN68" s="544"/>
      <c r="DO68" s="544"/>
      <c r="DP68" s="544"/>
      <c r="DQ68" s="657"/>
      <c r="DR68" s="543"/>
      <c r="DS68" s="544"/>
      <c r="DT68" s="544"/>
      <c r="DU68" s="544"/>
      <c r="DV68" s="544"/>
      <c r="DW68" s="544"/>
      <c r="DX68" s="544"/>
      <c r="DY68" s="544"/>
      <c r="DZ68" s="544"/>
      <c r="EA68" s="657"/>
      <c r="EB68" s="543"/>
      <c r="EC68" s="544"/>
      <c r="ED68" s="544"/>
      <c r="EE68" s="544"/>
      <c r="EF68" s="544"/>
      <c r="EG68" s="544"/>
      <c r="EH68" s="544"/>
      <c r="EI68" s="544"/>
      <c r="EJ68" s="544"/>
      <c r="EK68" s="657"/>
    </row>
    <row r="69" spans="1:141" ht="36">
      <c r="A69" s="359">
        <f>Summary!A69</f>
        <v>0</v>
      </c>
      <c r="B69" s="378">
        <f>Summary!B69</f>
        <v>0</v>
      </c>
      <c r="C69" s="379" t="str">
        <f>Summary!C69</f>
        <v>4.2.2.2</v>
      </c>
      <c r="D69" s="380">
        <f>Summary!D69</f>
        <v>0</v>
      </c>
      <c r="E69" s="381">
        <f>Summary!E69</f>
        <v>0</v>
      </c>
      <c r="F69" s="382" t="str">
        <f>Summary!F69</f>
        <v>RRS - Wire Rope Safety Barrier (includes barrier length, transitions and Terminals)</v>
      </c>
      <c r="G69" s="375">
        <f>Summary!G69</f>
        <v>0</v>
      </c>
      <c r="H69" s="540">
        <f t="shared" si="41"/>
        <v>0</v>
      </c>
      <c r="I69" s="541">
        <f t="shared" si="42"/>
        <v>0</v>
      </c>
      <c r="J69" s="541">
        <f t="shared" si="43"/>
        <v>0</v>
      </c>
      <c r="K69" s="541">
        <f t="shared" si="44"/>
        <v>0</v>
      </c>
      <c r="L69" s="541">
        <f t="shared" si="45"/>
        <v>0</v>
      </c>
      <c r="M69" s="541">
        <f t="shared" si="46"/>
        <v>0</v>
      </c>
      <c r="N69" s="541">
        <f t="shared" si="47"/>
        <v>0</v>
      </c>
      <c r="O69" s="541">
        <f t="shared" si="48"/>
        <v>0</v>
      </c>
      <c r="P69" s="541">
        <f t="shared" si="49"/>
        <v>0</v>
      </c>
      <c r="Q69" s="541">
        <f t="shared" si="50"/>
        <v>0</v>
      </c>
      <c r="R69" s="541">
        <f t="shared" si="51"/>
        <v>0</v>
      </c>
      <c r="S69" s="541">
        <f t="shared" si="52"/>
        <v>0</v>
      </c>
      <c r="T69" s="542">
        <f t="shared" si="53"/>
        <v>0</v>
      </c>
      <c r="U69" s="531"/>
      <c r="V69" s="543"/>
      <c r="W69" s="544"/>
      <c r="X69" s="544"/>
      <c r="Y69" s="544"/>
      <c r="Z69" s="544"/>
      <c r="AA69" s="544"/>
      <c r="AB69" s="544"/>
      <c r="AC69" s="544"/>
      <c r="AD69" s="544"/>
      <c r="AE69" s="657"/>
      <c r="AF69" s="543"/>
      <c r="AG69" s="544"/>
      <c r="AH69" s="544"/>
      <c r="AI69" s="544"/>
      <c r="AJ69" s="544"/>
      <c r="AK69" s="544"/>
      <c r="AL69" s="544"/>
      <c r="AM69" s="544"/>
      <c r="AN69" s="544"/>
      <c r="AO69" s="657"/>
      <c r="AP69" s="543"/>
      <c r="AQ69" s="544"/>
      <c r="AR69" s="544"/>
      <c r="AS69" s="544"/>
      <c r="AT69" s="544"/>
      <c r="AU69" s="544"/>
      <c r="AV69" s="544"/>
      <c r="AW69" s="544"/>
      <c r="AX69" s="544"/>
      <c r="AY69" s="657"/>
      <c r="AZ69" s="543"/>
      <c r="BA69" s="544"/>
      <c r="BB69" s="544"/>
      <c r="BC69" s="544"/>
      <c r="BD69" s="544"/>
      <c r="BE69" s="544"/>
      <c r="BF69" s="544"/>
      <c r="BG69" s="544"/>
      <c r="BH69" s="544"/>
      <c r="BI69" s="657"/>
      <c r="BJ69" s="543"/>
      <c r="BK69" s="544"/>
      <c r="BL69" s="544"/>
      <c r="BM69" s="544"/>
      <c r="BN69" s="544"/>
      <c r="BO69" s="544"/>
      <c r="BP69" s="544"/>
      <c r="BQ69" s="544"/>
      <c r="BR69" s="544"/>
      <c r="BS69" s="657"/>
      <c r="BT69" s="543"/>
      <c r="BU69" s="544"/>
      <c r="BV69" s="544"/>
      <c r="BW69" s="544"/>
      <c r="BX69" s="544"/>
      <c r="BY69" s="544"/>
      <c r="BZ69" s="544"/>
      <c r="CA69" s="544"/>
      <c r="CB69" s="544"/>
      <c r="CC69" s="657"/>
      <c r="CD69" s="543"/>
      <c r="CE69" s="544"/>
      <c r="CF69" s="544"/>
      <c r="CG69" s="544"/>
      <c r="CH69" s="544"/>
      <c r="CI69" s="544"/>
      <c r="CJ69" s="544"/>
      <c r="CK69" s="544"/>
      <c r="CL69" s="544"/>
      <c r="CM69" s="657"/>
      <c r="CN69" s="543"/>
      <c r="CO69" s="544"/>
      <c r="CP69" s="544"/>
      <c r="CQ69" s="544"/>
      <c r="CR69" s="544"/>
      <c r="CS69" s="544"/>
      <c r="CT69" s="544"/>
      <c r="CU69" s="544"/>
      <c r="CV69" s="544"/>
      <c r="CW69" s="657"/>
      <c r="CX69" s="543"/>
      <c r="CY69" s="544"/>
      <c r="CZ69" s="544"/>
      <c r="DA69" s="544"/>
      <c r="DB69" s="544"/>
      <c r="DC69" s="544"/>
      <c r="DD69" s="544"/>
      <c r="DE69" s="544"/>
      <c r="DF69" s="544"/>
      <c r="DG69" s="657"/>
      <c r="DH69" s="543"/>
      <c r="DI69" s="544"/>
      <c r="DJ69" s="544"/>
      <c r="DK69" s="544"/>
      <c r="DL69" s="544"/>
      <c r="DM69" s="544"/>
      <c r="DN69" s="544"/>
      <c r="DO69" s="544"/>
      <c r="DP69" s="544"/>
      <c r="DQ69" s="657"/>
      <c r="DR69" s="543"/>
      <c r="DS69" s="544"/>
      <c r="DT69" s="544"/>
      <c r="DU69" s="544"/>
      <c r="DV69" s="544"/>
      <c r="DW69" s="544"/>
      <c r="DX69" s="544"/>
      <c r="DY69" s="544"/>
      <c r="DZ69" s="544"/>
      <c r="EA69" s="657"/>
      <c r="EB69" s="543"/>
      <c r="EC69" s="544"/>
      <c r="ED69" s="544"/>
      <c r="EE69" s="544"/>
      <c r="EF69" s="544"/>
      <c r="EG69" s="544"/>
      <c r="EH69" s="544"/>
      <c r="EI69" s="544"/>
      <c r="EJ69" s="544"/>
      <c r="EK69" s="657"/>
    </row>
    <row r="70" spans="1:141" ht="36">
      <c r="A70" s="359">
        <f>Summary!A70</f>
        <v>0</v>
      </c>
      <c r="B70" s="378">
        <f>Summary!B70</f>
        <v>0</v>
      </c>
      <c r="C70" s="379" t="str">
        <f>Summary!C70</f>
        <v>4.2.3</v>
      </c>
      <c r="D70" s="380">
        <f>Summary!D70</f>
        <v>0</v>
      </c>
      <c r="E70" s="381" t="str">
        <f>Summary!E70</f>
        <v>Arrester beds</v>
      </c>
      <c r="F70" s="382" t="str">
        <f>Summary!F70</f>
        <v>Treatment of weeds, remove scattered aggregate from carriageway and reprofile gravel bed</v>
      </c>
      <c r="G70" s="375">
        <f>Summary!G70</f>
        <v>0</v>
      </c>
      <c r="H70" s="540">
        <f t="shared" si="41"/>
        <v>0</v>
      </c>
      <c r="I70" s="541">
        <f t="shared" si="42"/>
        <v>0</v>
      </c>
      <c r="J70" s="541">
        <f t="shared" si="43"/>
        <v>0</v>
      </c>
      <c r="K70" s="541">
        <f t="shared" si="44"/>
        <v>0</v>
      </c>
      <c r="L70" s="541">
        <f t="shared" si="45"/>
        <v>0</v>
      </c>
      <c r="M70" s="541">
        <f t="shared" si="46"/>
        <v>0</v>
      </c>
      <c r="N70" s="541">
        <f t="shared" si="47"/>
        <v>0</v>
      </c>
      <c r="O70" s="541">
        <f t="shared" si="48"/>
        <v>0</v>
      </c>
      <c r="P70" s="541">
        <f t="shared" si="49"/>
        <v>0</v>
      </c>
      <c r="Q70" s="541">
        <f t="shared" si="50"/>
        <v>0</v>
      </c>
      <c r="R70" s="541">
        <f t="shared" si="51"/>
        <v>0</v>
      </c>
      <c r="S70" s="541">
        <f t="shared" si="52"/>
        <v>0</v>
      </c>
      <c r="T70" s="542">
        <f t="shared" si="53"/>
        <v>0</v>
      </c>
      <c r="U70" s="531"/>
      <c r="V70" s="543"/>
      <c r="W70" s="544"/>
      <c r="X70" s="544"/>
      <c r="Y70" s="544"/>
      <c r="Z70" s="544"/>
      <c r="AA70" s="544"/>
      <c r="AB70" s="544"/>
      <c r="AC70" s="544"/>
      <c r="AD70" s="544"/>
      <c r="AE70" s="657"/>
      <c r="AF70" s="543"/>
      <c r="AG70" s="544"/>
      <c r="AH70" s="544"/>
      <c r="AI70" s="544"/>
      <c r="AJ70" s="544"/>
      <c r="AK70" s="544"/>
      <c r="AL70" s="544"/>
      <c r="AM70" s="544"/>
      <c r="AN70" s="544"/>
      <c r="AO70" s="657"/>
      <c r="AP70" s="543"/>
      <c r="AQ70" s="544"/>
      <c r="AR70" s="544"/>
      <c r="AS70" s="544"/>
      <c r="AT70" s="544"/>
      <c r="AU70" s="544"/>
      <c r="AV70" s="544"/>
      <c r="AW70" s="544"/>
      <c r="AX70" s="544"/>
      <c r="AY70" s="657"/>
      <c r="AZ70" s="543"/>
      <c r="BA70" s="544"/>
      <c r="BB70" s="544"/>
      <c r="BC70" s="544"/>
      <c r="BD70" s="544"/>
      <c r="BE70" s="544"/>
      <c r="BF70" s="544"/>
      <c r="BG70" s="544"/>
      <c r="BH70" s="544"/>
      <c r="BI70" s="657"/>
      <c r="BJ70" s="543"/>
      <c r="BK70" s="544"/>
      <c r="BL70" s="544"/>
      <c r="BM70" s="544"/>
      <c r="BN70" s="544"/>
      <c r="BO70" s="544"/>
      <c r="BP70" s="544"/>
      <c r="BQ70" s="544"/>
      <c r="BR70" s="544"/>
      <c r="BS70" s="657"/>
      <c r="BT70" s="543"/>
      <c r="BU70" s="544"/>
      <c r="BV70" s="544"/>
      <c r="BW70" s="544"/>
      <c r="BX70" s="544"/>
      <c r="BY70" s="544"/>
      <c r="BZ70" s="544"/>
      <c r="CA70" s="544"/>
      <c r="CB70" s="544"/>
      <c r="CC70" s="657"/>
      <c r="CD70" s="543"/>
      <c r="CE70" s="544"/>
      <c r="CF70" s="544"/>
      <c r="CG70" s="544"/>
      <c r="CH70" s="544"/>
      <c r="CI70" s="544"/>
      <c r="CJ70" s="544"/>
      <c r="CK70" s="544"/>
      <c r="CL70" s="544"/>
      <c r="CM70" s="657"/>
      <c r="CN70" s="543"/>
      <c r="CO70" s="544"/>
      <c r="CP70" s="544"/>
      <c r="CQ70" s="544"/>
      <c r="CR70" s="544"/>
      <c r="CS70" s="544"/>
      <c r="CT70" s="544"/>
      <c r="CU70" s="544"/>
      <c r="CV70" s="544"/>
      <c r="CW70" s="657"/>
      <c r="CX70" s="543"/>
      <c r="CY70" s="544"/>
      <c r="CZ70" s="544"/>
      <c r="DA70" s="544"/>
      <c r="DB70" s="544"/>
      <c r="DC70" s="544"/>
      <c r="DD70" s="544"/>
      <c r="DE70" s="544"/>
      <c r="DF70" s="544"/>
      <c r="DG70" s="657"/>
      <c r="DH70" s="543"/>
      <c r="DI70" s="544"/>
      <c r="DJ70" s="544"/>
      <c r="DK70" s="544"/>
      <c r="DL70" s="544"/>
      <c r="DM70" s="544"/>
      <c r="DN70" s="544"/>
      <c r="DO70" s="544"/>
      <c r="DP70" s="544"/>
      <c r="DQ70" s="657"/>
      <c r="DR70" s="543"/>
      <c r="DS70" s="544"/>
      <c r="DT70" s="544"/>
      <c r="DU70" s="544"/>
      <c r="DV70" s="544"/>
      <c r="DW70" s="544"/>
      <c r="DX70" s="544"/>
      <c r="DY70" s="544"/>
      <c r="DZ70" s="544"/>
      <c r="EA70" s="657"/>
      <c r="EB70" s="543"/>
      <c r="EC70" s="544"/>
      <c r="ED70" s="544"/>
      <c r="EE70" s="544"/>
      <c r="EF70" s="544"/>
      <c r="EG70" s="544"/>
      <c r="EH70" s="544"/>
      <c r="EI70" s="544"/>
      <c r="EJ70" s="544"/>
      <c r="EK70" s="657"/>
    </row>
    <row r="71" spans="1:141" s="139" customFormat="1" ht="36">
      <c r="A71" s="802" t="str">
        <f>Summary!A71</f>
        <v>18.4.1</v>
      </c>
      <c r="B71" s="815">
        <f>Summary!B71</f>
        <v>4.3</v>
      </c>
      <c r="C71" s="813">
        <f>Summary!C71</f>
        <v>0</v>
      </c>
      <c r="D71" s="816" t="str">
        <f>Summary!D71</f>
        <v>0500 - Drainage and Service Ducts</v>
      </c>
      <c r="E71" s="796" t="str">
        <f>Summary!E71</f>
        <v xml:space="preserve">Drainage </v>
      </c>
      <c r="F71" s="796">
        <f>Summary!F71</f>
        <v>0</v>
      </c>
      <c r="G71" s="787" t="str">
        <f>Summary!G71</f>
        <v>Schedule Ref 7</v>
      </c>
      <c r="H71" s="299"/>
      <c r="I71" s="300"/>
      <c r="J71" s="300"/>
      <c r="K71" s="300"/>
      <c r="L71" s="300"/>
      <c r="M71" s="300"/>
      <c r="N71" s="300"/>
      <c r="O71" s="300"/>
      <c r="P71" s="300"/>
      <c r="Q71" s="300"/>
      <c r="R71" s="300"/>
      <c r="S71" s="300"/>
      <c r="T71" s="797"/>
      <c r="U71" s="531"/>
      <c r="V71" s="299"/>
      <c r="W71" s="300"/>
      <c r="X71" s="300"/>
      <c r="Y71" s="300"/>
      <c r="Z71" s="300"/>
      <c r="AA71" s="300"/>
      <c r="AB71" s="300"/>
      <c r="AC71" s="300"/>
      <c r="AD71" s="300"/>
      <c r="AE71" s="817"/>
      <c r="AF71" s="299"/>
      <c r="AG71" s="300"/>
      <c r="AH71" s="300"/>
      <c r="AI71" s="300"/>
      <c r="AJ71" s="300"/>
      <c r="AK71" s="300"/>
      <c r="AL71" s="300"/>
      <c r="AM71" s="300"/>
      <c r="AN71" s="300"/>
      <c r="AO71" s="817"/>
      <c r="AP71" s="299"/>
      <c r="AQ71" s="300"/>
      <c r="AR71" s="300"/>
      <c r="AS71" s="300"/>
      <c r="AT71" s="300"/>
      <c r="AU71" s="300"/>
      <c r="AV71" s="300"/>
      <c r="AW71" s="300"/>
      <c r="AX71" s="300"/>
      <c r="AY71" s="817"/>
      <c r="AZ71" s="299"/>
      <c r="BA71" s="300"/>
      <c r="BB71" s="300"/>
      <c r="BC71" s="300"/>
      <c r="BD71" s="300"/>
      <c r="BE71" s="300"/>
      <c r="BF71" s="300"/>
      <c r="BG71" s="300"/>
      <c r="BH71" s="300"/>
      <c r="BI71" s="817"/>
      <c r="BJ71" s="299"/>
      <c r="BK71" s="300"/>
      <c r="BL71" s="300"/>
      <c r="BM71" s="300"/>
      <c r="BN71" s="300"/>
      <c r="BO71" s="300"/>
      <c r="BP71" s="300"/>
      <c r="BQ71" s="300"/>
      <c r="BR71" s="300"/>
      <c r="BS71" s="817"/>
      <c r="BT71" s="299"/>
      <c r="BU71" s="300"/>
      <c r="BV71" s="300"/>
      <c r="BW71" s="300"/>
      <c r="BX71" s="300"/>
      <c r="BY71" s="300"/>
      <c r="BZ71" s="300"/>
      <c r="CA71" s="300"/>
      <c r="CB71" s="300"/>
      <c r="CC71" s="817"/>
      <c r="CD71" s="299"/>
      <c r="CE71" s="300"/>
      <c r="CF71" s="300"/>
      <c r="CG71" s="300"/>
      <c r="CH71" s="300"/>
      <c r="CI71" s="300"/>
      <c r="CJ71" s="300"/>
      <c r="CK71" s="300"/>
      <c r="CL71" s="300"/>
      <c r="CM71" s="817"/>
      <c r="CN71" s="299"/>
      <c r="CO71" s="300"/>
      <c r="CP71" s="300"/>
      <c r="CQ71" s="300"/>
      <c r="CR71" s="300"/>
      <c r="CS71" s="300"/>
      <c r="CT71" s="300"/>
      <c r="CU71" s="300"/>
      <c r="CV71" s="300"/>
      <c r="CW71" s="817"/>
      <c r="CX71" s="299"/>
      <c r="CY71" s="300"/>
      <c r="CZ71" s="300"/>
      <c r="DA71" s="300"/>
      <c r="DB71" s="300"/>
      <c r="DC71" s="300"/>
      <c r="DD71" s="300"/>
      <c r="DE71" s="300"/>
      <c r="DF71" s="300"/>
      <c r="DG71" s="817"/>
      <c r="DH71" s="299"/>
      <c r="DI71" s="300"/>
      <c r="DJ71" s="300"/>
      <c r="DK71" s="300"/>
      <c r="DL71" s="300"/>
      <c r="DM71" s="300"/>
      <c r="DN71" s="300"/>
      <c r="DO71" s="300"/>
      <c r="DP71" s="300"/>
      <c r="DQ71" s="817"/>
      <c r="DR71" s="299"/>
      <c r="DS71" s="300"/>
      <c r="DT71" s="300"/>
      <c r="DU71" s="300"/>
      <c r="DV71" s="300"/>
      <c r="DW71" s="300"/>
      <c r="DX71" s="300"/>
      <c r="DY71" s="300"/>
      <c r="DZ71" s="300"/>
      <c r="EA71" s="817"/>
      <c r="EB71" s="299"/>
      <c r="EC71" s="300"/>
      <c r="ED71" s="300"/>
      <c r="EE71" s="300"/>
      <c r="EF71" s="300"/>
      <c r="EG71" s="300"/>
      <c r="EH71" s="300"/>
      <c r="EI71" s="300"/>
      <c r="EJ71" s="300"/>
      <c r="EK71" s="817"/>
    </row>
    <row r="72" spans="1:141" s="139" customFormat="1" ht="36">
      <c r="A72" s="802">
        <f>Summary!A72</f>
        <v>0</v>
      </c>
      <c r="B72" s="815">
        <f>Summary!B72</f>
        <v>0</v>
      </c>
      <c r="C72" s="813" t="str">
        <f>Summary!C72</f>
        <v>4.3.1</v>
      </c>
      <c r="D72" s="816" t="str">
        <f>Summary!D72</f>
        <v>500 - Drainage and Service Ducts</v>
      </c>
      <c r="E72" s="796" t="str">
        <f>Summary!E72</f>
        <v>Gullies</v>
      </c>
      <c r="F72" s="796">
        <f>Summary!F72</f>
        <v>0</v>
      </c>
      <c r="G72" s="787">
        <f>Summary!G72</f>
        <v>0</v>
      </c>
      <c r="H72" s="299"/>
      <c r="I72" s="300"/>
      <c r="J72" s="300"/>
      <c r="K72" s="300"/>
      <c r="L72" s="300"/>
      <c r="M72" s="300"/>
      <c r="N72" s="300"/>
      <c r="O72" s="300"/>
      <c r="P72" s="300"/>
      <c r="Q72" s="300"/>
      <c r="R72" s="300"/>
      <c r="S72" s="300"/>
      <c r="T72" s="797"/>
      <c r="U72" s="531"/>
      <c r="V72" s="299"/>
      <c r="W72" s="300"/>
      <c r="X72" s="300"/>
      <c r="Y72" s="300"/>
      <c r="Z72" s="300"/>
      <c r="AA72" s="300"/>
      <c r="AB72" s="300"/>
      <c r="AC72" s="300"/>
      <c r="AD72" s="300"/>
      <c r="AE72" s="817"/>
      <c r="AF72" s="299"/>
      <c r="AG72" s="300"/>
      <c r="AH72" s="300"/>
      <c r="AI72" s="300"/>
      <c r="AJ72" s="300"/>
      <c r="AK72" s="300"/>
      <c r="AL72" s="300"/>
      <c r="AM72" s="300"/>
      <c r="AN72" s="300"/>
      <c r="AO72" s="817"/>
      <c r="AP72" s="299"/>
      <c r="AQ72" s="300"/>
      <c r="AR72" s="300"/>
      <c r="AS72" s="300"/>
      <c r="AT72" s="300"/>
      <c r="AU72" s="300"/>
      <c r="AV72" s="300"/>
      <c r="AW72" s="300"/>
      <c r="AX72" s="300"/>
      <c r="AY72" s="817"/>
      <c r="AZ72" s="299"/>
      <c r="BA72" s="300"/>
      <c r="BB72" s="300"/>
      <c r="BC72" s="300"/>
      <c r="BD72" s="300"/>
      <c r="BE72" s="300"/>
      <c r="BF72" s="300"/>
      <c r="BG72" s="300"/>
      <c r="BH72" s="300"/>
      <c r="BI72" s="817"/>
      <c r="BJ72" s="299"/>
      <c r="BK72" s="300"/>
      <c r="BL72" s="300"/>
      <c r="BM72" s="300"/>
      <c r="BN72" s="300"/>
      <c r="BO72" s="300"/>
      <c r="BP72" s="300"/>
      <c r="BQ72" s="300"/>
      <c r="BR72" s="300"/>
      <c r="BS72" s="817"/>
      <c r="BT72" s="299"/>
      <c r="BU72" s="300"/>
      <c r="BV72" s="300"/>
      <c r="BW72" s="300"/>
      <c r="BX72" s="300"/>
      <c r="BY72" s="300"/>
      <c r="BZ72" s="300"/>
      <c r="CA72" s="300"/>
      <c r="CB72" s="300"/>
      <c r="CC72" s="817"/>
      <c r="CD72" s="299"/>
      <c r="CE72" s="300"/>
      <c r="CF72" s="300"/>
      <c r="CG72" s="300"/>
      <c r="CH72" s="300"/>
      <c r="CI72" s="300"/>
      <c r="CJ72" s="300"/>
      <c r="CK72" s="300"/>
      <c r="CL72" s="300"/>
      <c r="CM72" s="817"/>
      <c r="CN72" s="299"/>
      <c r="CO72" s="300"/>
      <c r="CP72" s="300"/>
      <c r="CQ72" s="300"/>
      <c r="CR72" s="300"/>
      <c r="CS72" s="300"/>
      <c r="CT72" s="300"/>
      <c r="CU72" s="300"/>
      <c r="CV72" s="300"/>
      <c r="CW72" s="817"/>
      <c r="CX72" s="299"/>
      <c r="CY72" s="300"/>
      <c r="CZ72" s="300"/>
      <c r="DA72" s="300"/>
      <c r="DB72" s="300"/>
      <c r="DC72" s="300"/>
      <c r="DD72" s="300"/>
      <c r="DE72" s="300"/>
      <c r="DF72" s="300"/>
      <c r="DG72" s="817"/>
      <c r="DH72" s="299"/>
      <c r="DI72" s="300"/>
      <c r="DJ72" s="300"/>
      <c r="DK72" s="300"/>
      <c r="DL72" s="300"/>
      <c r="DM72" s="300"/>
      <c r="DN72" s="300"/>
      <c r="DO72" s="300"/>
      <c r="DP72" s="300"/>
      <c r="DQ72" s="817"/>
      <c r="DR72" s="299"/>
      <c r="DS72" s="300"/>
      <c r="DT72" s="300"/>
      <c r="DU72" s="300"/>
      <c r="DV72" s="300"/>
      <c r="DW72" s="300"/>
      <c r="DX72" s="300"/>
      <c r="DY72" s="300"/>
      <c r="DZ72" s="300"/>
      <c r="EA72" s="817"/>
      <c r="EB72" s="299"/>
      <c r="EC72" s="300"/>
      <c r="ED72" s="300"/>
      <c r="EE72" s="300"/>
      <c r="EF72" s="300"/>
      <c r="EG72" s="300"/>
      <c r="EH72" s="300"/>
      <c r="EI72" s="300"/>
      <c r="EJ72" s="300"/>
      <c r="EK72" s="817"/>
    </row>
    <row r="73" spans="1:141" ht="36">
      <c r="A73" s="359">
        <f>Summary!A73</f>
        <v>0</v>
      </c>
      <c r="B73" s="378">
        <f>Summary!B73</f>
        <v>0</v>
      </c>
      <c r="C73" s="379" t="str">
        <f>Summary!C73</f>
        <v>4.3.1.1</v>
      </c>
      <c r="D73" s="380">
        <f>Summary!D73</f>
        <v>0</v>
      </c>
      <c r="E73" s="381">
        <f>Summary!E73</f>
        <v>0</v>
      </c>
      <c r="F73" s="382" t="str">
        <f>Summary!F73</f>
        <v>Gully Emptying, including clearing aprons, covers and obstructions</v>
      </c>
      <c r="G73" s="375">
        <f>Summary!G73</f>
        <v>0</v>
      </c>
      <c r="H73" s="540">
        <f t="shared" si="41"/>
        <v>0</v>
      </c>
      <c r="I73" s="541">
        <f t="shared" si="42"/>
        <v>0</v>
      </c>
      <c r="J73" s="541">
        <f t="shared" si="43"/>
        <v>0</v>
      </c>
      <c r="K73" s="541">
        <f t="shared" si="44"/>
        <v>0</v>
      </c>
      <c r="L73" s="541">
        <f t="shared" si="45"/>
        <v>0</v>
      </c>
      <c r="M73" s="541">
        <f t="shared" si="46"/>
        <v>0</v>
      </c>
      <c r="N73" s="541">
        <f t="shared" si="47"/>
        <v>0</v>
      </c>
      <c r="O73" s="541">
        <f t="shared" si="48"/>
        <v>0</v>
      </c>
      <c r="P73" s="541">
        <f t="shared" si="49"/>
        <v>0</v>
      </c>
      <c r="Q73" s="541">
        <f t="shared" si="50"/>
        <v>0</v>
      </c>
      <c r="R73" s="541">
        <f t="shared" si="51"/>
        <v>0</v>
      </c>
      <c r="S73" s="541">
        <f t="shared" si="52"/>
        <v>0</v>
      </c>
      <c r="T73" s="542">
        <f t="shared" si="53"/>
        <v>0</v>
      </c>
      <c r="U73" s="531"/>
      <c r="V73" s="543"/>
      <c r="W73" s="544"/>
      <c r="X73" s="544"/>
      <c r="Y73" s="544"/>
      <c r="Z73" s="544"/>
      <c r="AA73" s="544"/>
      <c r="AB73" s="544"/>
      <c r="AC73" s="544"/>
      <c r="AD73" s="544"/>
      <c r="AE73" s="657"/>
      <c r="AF73" s="543"/>
      <c r="AG73" s="544"/>
      <c r="AH73" s="544"/>
      <c r="AI73" s="544"/>
      <c r="AJ73" s="544"/>
      <c r="AK73" s="544"/>
      <c r="AL73" s="544"/>
      <c r="AM73" s="544"/>
      <c r="AN73" s="544"/>
      <c r="AO73" s="657"/>
      <c r="AP73" s="543"/>
      <c r="AQ73" s="544"/>
      <c r="AR73" s="544"/>
      <c r="AS73" s="544"/>
      <c r="AT73" s="544"/>
      <c r="AU73" s="544"/>
      <c r="AV73" s="544"/>
      <c r="AW73" s="544"/>
      <c r="AX73" s="544"/>
      <c r="AY73" s="657"/>
      <c r="AZ73" s="543"/>
      <c r="BA73" s="544"/>
      <c r="BB73" s="544"/>
      <c r="BC73" s="544"/>
      <c r="BD73" s="544"/>
      <c r="BE73" s="544"/>
      <c r="BF73" s="544"/>
      <c r="BG73" s="544"/>
      <c r="BH73" s="544"/>
      <c r="BI73" s="657"/>
      <c r="BJ73" s="543"/>
      <c r="BK73" s="544"/>
      <c r="BL73" s="544"/>
      <c r="BM73" s="544"/>
      <c r="BN73" s="544"/>
      <c r="BO73" s="544"/>
      <c r="BP73" s="544"/>
      <c r="BQ73" s="544"/>
      <c r="BR73" s="544"/>
      <c r="BS73" s="657"/>
      <c r="BT73" s="543"/>
      <c r="BU73" s="544"/>
      <c r="BV73" s="544"/>
      <c r="BW73" s="544"/>
      <c r="BX73" s="544"/>
      <c r="BY73" s="544"/>
      <c r="BZ73" s="544"/>
      <c r="CA73" s="544"/>
      <c r="CB73" s="544"/>
      <c r="CC73" s="657"/>
      <c r="CD73" s="543"/>
      <c r="CE73" s="544"/>
      <c r="CF73" s="544"/>
      <c r="CG73" s="544"/>
      <c r="CH73" s="544"/>
      <c r="CI73" s="544"/>
      <c r="CJ73" s="544"/>
      <c r="CK73" s="544"/>
      <c r="CL73" s="544"/>
      <c r="CM73" s="657"/>
      <c r="CN73" s="543"/>
      <c r="CO73" s="544"/>
      <c r="CP73" s="544"/>
      <c r="CQ73" s="544"/>
      <c r="CR73" s="544"/>
      <c r="CS73" s="544"/>
      <c r="CT73" s="544"/>
      <c r="CU73" s="544"/>
      <c r="CV73" s="544"/>
      <c r="CW73" s="657"/>
      <c r="CX73" s="543"/>
      <c r="CY73" s="544"/>
      <c r="CZ73" s="544"/>
      <c r="DA73" s="544"/>
      <c r="DB73" s="544"/>
      <c r="DC73" s="544"/>
      <c r="DD73" s="544"/>
      <c r="DE73" s="544"/>
      <c r="DF73" s="544"/>
      <c r="DG73" s="657"/>
      <c r="DH73" s="543"/>
      <c r="DI73" s="544"/>
      <c r="DJ73" s="544"/>
      <c r="DK73" s="544"/>
      <c r="DL73" s="544"/>
      <c r="DM73" s="544"/>
      <c r="DN73" s="544"/>
      <c r="DO73" s="544"/>
      <c r="DP73" s="544"/>
      <c r="DQ73" s="657"/>
      <c r="DR73" s="543"/>
      <c r="DS73" s="544"/>
      <c r="DT73" s="544"/>
      <c r="DU73" s="544"/>
      <c r="DV73" s="544"/>
      <c r="DW73" s="544"/>
      <c r="DX73" s="544"/>
      <c r="DY73" s="544"/>
      <c r="DZ73" s="544"/>
      <c r="EA73" s="657"/>
      <c r="EB73" s="543"/>
      <c r="EC73" s="544"/>
      <c r="ED73" s="544"/>
      <c r="EE73" s="544"/>
      <c r="EF73" s="544"/>
      <c r="EG73" s="544"/>
      <c r="EH73" s="544"/>
      <c r="EI73" s="544"/>
      <c r="EJ73" s="544"/>
      <c r="EK73" s="657"/>
    </row>
    <row r="74" spans="1:141" ht="20.25">
      <c r="A74" s="359">
        <f>Summary!A74</f>
        <v>0</v>
      </c>
      <c r="B74" s="378">
        <f>Summary!B74</f>
        <v>0</v>
      </c>
      <c r="C74" s="379" t="str">
        <f>Summary!C74</f>
        <v>4.3.1.2</v>
      </c>
      <c r="D74" s="380">
        <f>Summary!D74</f>
        <v>0</v>
      </c>
      <c r="E74" s="381">
        <f>Summary!E74</f>
        <v>0</v>
      </c>
      <c r="F74" s="382" t="str">
        <f>Summary!F74</f>
        <v>Clear gully aprons, covers and obstructions</v>
      </c>
      <c r="G74" s="375">
        <f>Summary!G74</f>
        <v>0</v>
      </c>
      <c r="H74" s="540">
        <f t="shared" si="41"/>
        <v>0</v>
      </c>
      <c r="I74" s="541">
        <f t="shared" si="42"/>
        <v>0</v>
      </c>
      <c r="J74" s="541">
        <f t="shared" si="43"/>
        <v>0</v>
      </c>
      <c r="K74" s="541">
        <f t="shared" si="44"/>
        <v>0</v>
      </c>
      <c r="L74" s="541">
        <f t="shared" si="45"/>
        <v>0</v>
      </c>
      <c r="M74" s="541">
        <f t="shared" si="46"/>
        <v>0</v>
      </c>
      <c r="N74" s="541">
        <f t="shared" si="47"/>
        <v>0</v>
      </c>
      <c r="O74" s="541">
        <f t="shared" si="48"/>
        <v>0</v>
      </c>
      <c r="P74" s="541">
        <f t="shared" si="49"/>
        <v>0</v>
      </c>
      <c r="Q74" s="541">
        <f t="shared" si="50"/>
        <v>0</v>
      </c>
      <c r="R74" s="541">
        <f t="shared" si="51"/>
        <v>0</v>
      </c>
      <c r="S74" s="541">
        <f t="shared" si="52"/>
        <v>0</v>
      </c>
      <c r="T74" s="542">
        <f t="shared" si="53"/>
        <v>0</v>
      </c>
      <c r="U74" s="531"/>
      <c r="V74" s="543"/>
      <c r="W74" s="544"/>
      <c r="X74" s="544"/>
      <c r="Y74" s="544"/>
      <c r="Z74" s="544"/>
      <c r="AA74" s="544"/>
      <c r="AB74" s="544"/>
      <c r="AC74" s="544"/>
      <c r="AD74" s="544"/>
      <c r="AE74" s="657"/>
      <c r="AF74" s="543"/>
      <c r="AG74" s="544"/>
      <c r="AH74" s="544"/>
      <c r="AI74" s="544"/>
      <c r="AJ74" s="544"/>
      <c r="AK74" s="544"/>
      <c r="AL74" s="544"/>
      <c r="AM74" s="544"/>
      <c r="AN74" s="544"/>
      <c r="AO74" s="657"/>
      <c r="AP74" s="543"/>
      <c r="AQ74" s="544"/>
      <c r="AR74" s="544"/>
      <c r="AS74" s="544"/>
      <c r="AT74" s="544"/>
      <c r="AU74" s="544"/>
      <c r="AV74" s="544"/>
      <c r="AW74" s="544"/>
      <c r="AX74" s="544"/>
      <c r="AY74" s="657"/>
      <c r="AZ74" s="543"/>
      <c r="BA74" s="544"/>
      <c r="BB74" s="544"/>
      <c r="BC74" s="544"/>
      <c r="BD74" s="544"/>
      <c r="BE74" s="544"/>
      <c r="BF74" s="544"/>
      <c r="BG74" s="544"/>
      <c r="BH74" s="544"/>
      <c r="BI74" s="657"/>
      <c r="BJ74" s="543"/>
      <c r="BK74" s="544"/>
      <c r="BL74" s="544"/>
      <c r="BM74" s="544"/>
      <c r="BN74" s="544"/>
      <c r="BO74" s="544"/>
      <c r="BP74" s="544"/>
      <c r="BQ74" s="544"/>
      <c r="BR74" s="544"/>
      <c r="BS74" s="657"/>
      <c r="BT74" s="543"/>
      <c r="BU74" s="544"/>
      <c r="BV74" s="544"/>
      <c r="BW74" s="544"/>
      <c r="BX74" s="544"/>
      <c r="BY74" s="544"/>
      <c r="BZ74" s="544"/>
      <c r="CA74" s="544"/>
      <c r="CB74" s="544"/>
      <c r="CC74" s="657"/>
      <c r="CD74" s="543"/>
      <c r="CE74" s="544"/>
      <c r="CF74" s="544"/>
      <c r="CG74" s="544"/>
      <c r="CH74" s="544"/>
      <c r="CI74" s="544"/>
      <c r="CJ74" s="544"/>
      <c r="CK74" s="544"/>
      <c r="CL74" s="544"/>
      <c r="CM74" s="657"/>
      <c r="CN74" s="543"/>
      <c r="CO74" s="544"/>
      <c r="CP74" s="544"/>
      <c r="CQ74" s="544"/>
      <c r="CR74" s="544"/>
      <c r="CS74" s="544"/>
      <c r="CT74" s="544"/>
      <c r="CU74" s="544"/>
      <c r="CV74" s="544"/>
      <c r="CW74" s="657"/>
      <c r="CX74" s="543"/>
      <c r="CY74" s="544"/>
      <c r="CZ74" s="544"/>
      <c r="DA74" s="544"/>
      <c r="DB74" s="544"/>
      <c r="DC74" s="544"/>
      <c r="DD74" s="544"/>
      <c r="DE74" s="544"/>
      <c r="DF74" s="544"/>
      <c r="DG74" s="657"/>
      <c r="DH74" s="543"/>
      <c r="DI74" s="544"/>
      <c r="DJ74" s="544"/>
      <c r="DK74" s="544"/>
      <c r="DL74" s="544"/>
      <c r="DM74" s="544"/>
      <c r="DN74" s="544"/>
      <c r="DO74" s="544"/>
      <c r="DP74" s="544"/>
      <c r="DQ74" s="657"/>
      <c r="DR74" s="543"/>
      <c r="DS74" s="544"/>
      <c r="DT74" s="544"/>
      <c r="DU74" s="544"/>
      <c r="DV74" s="544"/>
      <c r="DW74" s="544"/>
      <c r="DX74" s="544"/>
      <c r="DY74" s="544"/>
      <c r="DZ74" s="544"/>
      <c r="EA74" s="657"/>
      <c r="EB74" s="543"/>
      <c r="EC74" s="544"/>
      <c r="ED74" s="544"/>
      <c r="EE74" s="544"/>
      <c r="EF74" s="544"/>
      <c r="EG74" s="544"/>
      <c r="EH74" s="544"/>
      <c r="EI74" s="544"/>
      <c r="EJ74" s="544"/>
      <c r="EK74" s="657"/>
    </row>
    <row r="75" spans="1:141" s="139" customFormat="1" ht="36">
      <c r="A75" s="802">
        <f>Summary!A75</f>
        <v>0</v>
      </c>
      <c r="B75" s="815">
        <f>Summary!B75</f>
        <v>0</v>
      </c>
      <c r="C75" s="813" t="str">
        <f>Summary!C75</f>
        <v>4.3.2</v>
      </c>
      <c r="D75" s="816" t="str">
        <f>Summary!D75</f>
        <v>500 - Drainage and Service Ducts</v>
      </c>
      <c r="E75" s="796" t="str">
        <f>Summary!E75</f>
        <v>Linear drainage systems</v>
      </c>
      <c r="F75" s="796">
        <f>Summary!F75</f>
        <v>0</v>
      </c>
      <c r="G75" s="787">
        <f>Summary!G75</f>
        <v>0</v>
      </c>
      <c r="H75" s="299"/>
      <c r="I75" s="300"/>
      <c r="J75" s="300"/>
      <c r="K75" s="300"/>
      <c r="L75" s="300"/>
      <c r="M75" s="300"/>
      <c r="N75" s="300"/>
      <c r="O75" s="300"/>
      <c r="P75" s="300"/>
      <c r="Q75" s="300"/>
      <c r="R75" s="300"/>
      <c r="S75" s="300"/>
      <c r="T75" s="797"/>
      <c r="U75" s="531"/>
      <c r="V75" s="299"/>
      <c r="W75" s="300"/>
      <c r="X75" s="300"/>
      <c r="Y75" s="300"/>
      <c r="Z75" s="300"/>
      <c r="AA75" s="300"/>
      <c r="AB75" s="300"/>
      <c r="AC75" s="300"/>
      <c r="AD75" s="300"/>
      <c r="AE75" s="817"/>
      <c r="AF75" s="299"/>
      <c r="AG75" s="300"/>
      <c r="AH75" s="300"/>
      <c r="AI75" s="300"/>
      <c r="AJ75" s="300"/>
      <c r="AK75" s="300"/>
      <c r="AL75" s="300"/>
      <c r="AM75" s="300"/>
      <c r="AN75" s="300"/>
      <c r="AO75" s="817"/>
      <c r="AP75" s="299"/>
      <c r="AQ75" s="300"/>
      <c r="AR75" s="300"/>
      <c r="AS75" s="300"/>
      <c r="AT75" s="300"/>
      <c r="AU75" s="300"/>
      <c r="AV75" s="300"/>
      <c r="AW75" s="300"/>
      <c r="AX75" s="300"/>
      <c r="AY75" s="817"/>
      <c r="AZ75" s="299"/>
      <c r="BA75" s="300"/>
      <c r="BB75" s="300"/>
      <c r="BC75" s="300"/>
      <c r="BD75" s="300"/>
      <c r="BE75" s="300"/>
      <c r="BF75" s="300"/>
      <c r="BG75" s="300"/>
      <c r="BH75" s="300"/>
      <c r="BI75" s="817"/>
      <c r="BJ75" s="299"/>
      <c r="BK75" s="300"/>
      <c r="BL75" s="300"/>
      <c r="BM75" s="300"/>
      <c r="BN75" s="300"/>
      <c r="BO75" s="300"/>
      <c r="BP75" s="300"/>
      <c r="BQ75" s="300"/>
      <c r="BR75" s="300"/>
      <c r="BS75" s="817"/>
      <c r="BT75" s="299"/>
      <c r="BU75" s="300"/>
      <c r="BV75" s="300"/>
      <c r="BW75" s="300"/>
      <c r="BX75" s="300"/>
      <c r="BY75" s="300"/>
      <c r="BZ75" s="300"/>
      <c r="CA75" s="300"/>
      <c r="CB75" s="300"/>
      <c r="CC75" s="817"/>
      <c r="CD75" s="299"/>
      <c r="CE75" s="300"/>
      <c r="CF75" s="300"/>
      <c r="CG75" s="300"/>
      <c r="CH75" s="300"/>
      <c r="CI75" s="300"/>
      <c r="CJ75" s="300"/>
      <c r="CK75" s="300"/>
      <c r="CL75" s="300"/>
      <c r="CM75" s="817"/>
      <c r="CN75" s="299"/>
      <c r="CO75" s="300"/>
      <c r="CP75" s="300"/>
      <c r="CQ75" s="300"/>
      <c r="CR75" s="300"/>
      <c r="CS75" s="300"/>
      <c r="CT75" s="300"/>
      <c r="CU75" s="300"/>
      <c r="CV75" s="300"/>
      <c r="CW75" s="817"/>
      <c r="CX75" s="299"/>
      <c r="CY75" s="300"/>
      <c r="CZ75" s="300"/>
      <c r="DA75" s="300"/>
      <c r="DB75" s="300"/>
      <c r="DC75" s="300"/>
      <c r="DD75" s="300"/>
      <c r="DE75" s="300"/>
      <c r="DF75" s="300"/>
      <c r="DG75" s="817"/>
      <c r="DH75" s="299"/>
      <c r="DI75" s="300"/>
      <c r="DJ75" s="300"/>
      <c r="DK75" s="300"/>
      <c r="DL75" s="300"/>
      <c r="DM75" s="300"/>
      <c r="DN75" s="300"/>
      <c r="DO75" s="300"/>
      <c r="DP75" s="300"/>
      <c r="DQ75" s="817"/>
      <c r="DR75" s="299"/>
      <c r="DS75" s="300"/>
      <c r="DT75" s="300"/>
      <c r="DU75" s="300"/>
      <c r="DV75" s="300"/>
      <c r="DW75" s="300"/>
      <c r="DX75" s="300"/>
      <c r="DY75" s="300"/>
      <c r="DZ75" s="300"/>
      <c r="EA75" s="817"/>
      <c r="EB75" s="299"/>
      <c r="EC75" s="300"/>
      <c r="ED75" s="300"/>
      <c r="EE75" s="300"/>
      <c r="EF75" s="300"/>
      <c r="EG75" s="300"/>
      <c r="EH75" s="300"/>
      <c r="EI75" s="300"/>
      <c r="EJ75" s="300"/>
      <c r="EK75" s="817"/>
    </row>
    <row r="76" spans="1:141" ht="36">
      <c r="A76" s="359">
        <f>Summary!A76</f>
        <v>0</v>
      </c>
      <c r="B76" s="378">
        <f>Summary!B76</f>
        <v>0</v>
      </c>
      <c r="C76" s="379" t="str">
        <f>Summary!C76</f>
        <v>4.3.2.1</v>
      </c>
      <c r="D76" s="380">
        <f>Summary!D76</f>
        <v>0</v>
      </c>
      <c r="E76" s="381">
        <f>Summary!E76</f>
        <v>0</v>
      </c>
      <c r="F76" s="382" t="str">
        <f>Summary!F76</f>
        <v>Clearing, rodding, low pressure / high volume jetting and proving Combined Kerb and Drainage System</v>
      </c>
      <c r="G76" s="375">
        <f>Summary!G76</f>
        <v>0</v>
      </c>
      <c r="H76" s="540">
        <f t="shared" si="41"/>
        <v>0</v>
      </c>
      <c r="I76" s="541">
        <f t="shared" si="42"/>
        <v>0</v>
      </c>
      <c r="J76" s="541">
        <f t="shared" si="43"/>
        <v>0</v>
      </c>
      <c r="K76" s="541">
        <f t="shared" si="44"/>
        <v>0</v>
      </c>
      <c r="L76" s="541">
        <f t="shared" si="45"/>
        <v>0</v>
      </c>
      <c r="M76" s="541">
        <f t="shared" si="46"/>
        <v>0</v>
      </c>
      <c r="N76" s="541">
        <f t="shared" si="47"/>
        <v>0</v>
      </c>
      <c r="O76" s="541">
        <f t="shared" si="48"/>
        <v>0</v>
      </c>
      <c r="P76" s="541">
        <f t="shared" si="49"/>
        <v>0</v>
      </c>
      <c r="Q76" s="541">
        <f t="shared" si="50"/>
        <v>0</v>
      </c>
      <c r="R76" s="541">
        <f t="shared" si="51"/>
        <v>0</v>
      </c>
      <c r="S76" s="541">
        <f t="shared" si="52"/>
        <v>0</v>
      </c>
      <c r="T76" s="542">
        <f t="shared" si="53"/>
        <v>0</v>
      </c>
      <c r="U76" s="531"/>
      <c r="V76" s="543"/>
      <c r="W76" s="544"/>
      <c r="X76" s="544"/>
      <c r="Y76" s="544"/>
      <c r="Z76" s="544"/>
      <c r="AA76" s="544"/>
      <c r="AB76" s="544"/>
      <c r="AC76" s="544"/>
      <c r="AD76" s="544"/>
      <c r="AE76" s="657"/>
      <c r="AF76" s="543"/>
      <c r="AG76" s="544"/>
      <c r="AH76" s="544"/>
      <c r="AI76" s="544"/>
      <c r="AJ76" s="544"/>
      <c r="AK76" s="544"/>
      <c r="AL76" s="544"/>
      <c r="AM76" s="544"/>
      <c r="AN76" s="544"/>
      <c r="AO76" s="657"/>
      <c r="AP76" s="543"/>
      <c r="AQ76" s="544"/>
      <c r="AR76" s="544"/>
      <c r="AS76" s="544"/>
      <c r="AT76" s="544"/>
      <c r="AU76" s="544"/>
      <c r="AV76" s="544"/>
      <c r="AW76" s="544"/>
      <c r="AX76" s="544"/>
      <c r="AY76" s="657"/>
      <c r="AZ76" s="543"/>
      <c r="BA76" s="544"/>
      <c r="BB76" s="544"/>
      <c r="BC76" s="544"/>
      <c r="BD76" s="544"/>
      <c r="BE76" s="544"/>
      <c r="BF76" s="544"/>
      <c r="BG76" s="544"/>
      <c r="BH76" s="544"/>
      <c r="BI76" s="657"/>
      <c r="BJ76" s="543"/>
      <c r="BK76" s="544"/>
      <c r="BL76" s="544"/>
      <c r="BM76" s="544"/>
      <c r="BN76" s="544"/>
      <c r="BO76" s="544"/>
      <c r="BP76" s="544"/>
      <c r="BQ76" s="544"/>
      <c r="BR76" s="544"/>
      <c r="BS76" s="657"/>
      <c r="BT76" s="543"/>
      <c r="BU76" s="544"/>
      <c r="BV76" s="544"/>
      <c r="BW76" s="544"/>
      <c r="BX76" s="544"/>
      <c r="BY76" s="544"/>
      <c r="BZ76" s="544"/>
      <c r="CA76" s="544"/>
      <c r="CB76" s="544"/>
      <c r="CC76" s="657"/>
      <c r="CD76" s="543"/>
      <c r="CE76" s="544"/>
      <c r="CF76" s="544"/>
      <c r="CG76" s="544"/>
      <c r="CH76" s="544"/>
      <c r="CI76" s="544"/>
      <c r="CJ76" s="544"/>
      <c r="CK76" s="544"/>
      <c r="CL76" s="544"/>
      <c r="CM76" s="657"/>
      <c r="CN76" s="543"/>
      <c r="CO76" s="544"/>
      <c r="CP76" s="544"/>
      <c r="CQ76" s="544"/>
      <c r="CR76" s="544"/>
      <c r="CS76" s="544"/>
      <c r="CT76" s="544"/>
      <c r="CU76" s="544"/>
      <c r="CV76" s="544"/>
      <c r="CW76" s="657"/>
      <c r="CX76" s="543"/>
      <c r="CY76" s="544"/>
      <c r="CZ76" s="544"/>
      <c r="DA76" s="544"/>
      <c r="DB76" s="544"/>
      <c r="DC76" s="544"/>
      <c r="DD76" s="544"/>
      <c r="DE76" s="544"/>
      <c r="DF76" s="544"/>
      <c r="DG76" s="657"/>
      <c r="DH76" s="543"/>
      <c r="DI76" s="544"/>
      <c r="DJ76" s="544"/>
      <c r="DK76" s="544"/>
      <c r="DL76" s="544"/>
      <c r="DM76" s="544"/>
      <c r="DN76" s="544"/>
      <c r="DO76" s="544"/>
      <c r="DP76" s="544"/>
      <c r="DQ76" s="657"/>
      <c r="DR76" s="543"/>
      <c r="DS76" s="544"/>
      <c r="DT76" s="544"/>
      <c r="DU76" s="544"/>
      <c r="DV76" s="544"/>
      <c r="DW76" s="544"/>
      <c r="DX76" s="544"/>
      <c r="DY76" s="544"/>
      <c r="DZ76" s="544"/>
      <c r="EA76" s="657"/>
      <c r="EB76" s="543"/>
      <c r="EC76" s="544"/>
      <c r="ED76" s="544"/>
      <c r="EE76" s="544"/>
      <c r="EF76" s="544"/>
      <c r="EG76" s="544"/>
      <c r="EH76" s="544"/>
      <c r="EI76" s="544"/>
      <c r="EJ76" s="544"/>
      <c r="EK76" s="657"/>
    </row>
    <row r="77" spans="1:141" ht="36">
      <c r="A77" s="359">
        <f>Summary!A77</f>
        <v>0</v>
      </c>
      <c r="B77" s="378">
        <f>Summary!B77</f>
        <v>0</v>
      </c>
      <c r="C77" s="379" t="str">
        <f>Summary!C77</f>
        <v>4.3.2.2</v>
      </c>
      <c r="D77" s="380">
        <f>Summary!D77</f>
        <v>0</v>
      </c>
      <c r="E77" s="381">
        <f>Summary!E77</f>
        <v>0</v>
      </c>
      <c r="F77" s="382" t="str">
        <f>Summary!F77</f>
        <v>Clearing, rodding, jetting and proving Linear Drainage Channels (slot drains)</v>
      </c>
      <c r="G77" s="375">
        <f>Summary!G77</f>
        <v>0</v>
      </c>
      <c r="H77" s="540">
        <f t="shared" si="41"/>
        <v>0</v>
      </c>
      <c r="I77" s="541">
        <f t="shared" si="42"/>
        <v>0</v>
      </c>
      <c r="J77" s="541">
        <f t="shared" si="43"/>
        <v>0</v>
      </c>
      <c r="K77" s="541">
        <f t="shared" si="44"/>
        <v>0</v>
      </c>
      <c r="L77" s="541">
        <f t="shared" si="45"/>
        <v>0</v>
      </c>
      <c r="M77" s="541">
        <f t="shared" si="46"/>
        <v>0</v>
      </c>
      <c r="N77" s="541">
        <f t="shared" si="47"/>
        <v>0</v>
      </c>
      <c r="O77" s="541">
        <f t="shared" si="48"/>
        <v>0</v>
      </c>
      <c r="P77" s="541">
        <f t="shared" si="49"/>
        <v>0</v>
      </c>
      <c r="Q77" s="541">
        <f t="shared" si="50"/>
        <v>0</v>
      </c>
      <c r="R77" s="541">
        <f t="shared" si="51"/>
        <v>0</v>
      </c>
      <c r="S77" s="541">
        <f t="shared" si="52"/>
        <v>0</v>
      </c>
      <c r="T77" s="542">
        <f t="shared" si="53"/>
        <v>0</v>
      </c>
      <c r="U77" s="531"/>
      <c r="V77" s="543"/>
      <c r="W77" s="544"/>
      <c r="X77" s="544"/>
      <c r="Y77" s="544"/>
      <c r="Z77" s="544"/>
      <c r="AA77" s="544"/>
      <c r="AB77" s="544"/>
      <c r="AC77" s="544"/>
      <c r="AD77" s="544"/>
      <c r="AE77" s="657"/>
      <c r="AF77" s="543"/>
      <c r="AG77" s="544"/>
      <c r="AH77" s="544"/>
      <c r="AI77" s="544"/>
      <c r="AJ77" s="544"/>
      <c r="AK77" s="544"/>
      <c r="AL77" s="544"/>
      <c r="AM77" s="544"/>
      <c r="AN77" s="544"/>
      <c r="AO77" s="657"/>
      <c r="AP77" s="543"/>
      <c r="AQ77" s="544"/>
      <c r="AR77" s="544"/>
      <c r="AS77" s="544"/>
      <c r="AT77" s="544"/>
      <c r="AU77" s="544"/>
      <c r="AV77" s="544"/>
      <c r="AW77" s="544"/>
      <c r="AX77" s="544"/>
      <c r="AY77" s="657"/>
      <c r="AZ77" s="543"/>
      <c r="BA77" s="544"/>
      <c r="BB77" s="544"/>
      <c r="BC77" s="544"/>
      <c r="BD77" s="544"/>
      <c r="BE77" s="544"/>
      <c r="BF77" s="544"/>
      <c r="BG77" s="544"/>
      <c r="BH77" s="544"/>
      <c r="BI77" s="657"/>
      <c r="BJ77" s="543"/>
      <c r="BK77" s="544"/>
      <c r="BL77" s="544"/>
      <c r="BM77" s="544"/>
      <c r="BN77" s="544"/>
      <c r="BO77" s="544"/>
      <c r="BP77" s="544"/>
      <c r="BQ77" s="544"/>
      <c r="BR77" s="544"/>
      <c r="BS77" s="657"/>
      <c r="BT77" s="543"/>
      <c r="BU77" s="544"/>
      <c r="BV77" s="544"/>
      <c r="BW77" s="544"/>
      <c r="BX77" s="544"/>
      <c r="BY77" s="544"/>
      <c r="BZ77" s="544"/>
      <c r="CA77" s="544"/>
      <c r="CB77" s="544"/>
      <c r="CC77" s="657"/>
      <c r="CD77" s="543"/>
      <c r="CE77" s="544"/>
      <c r="CF77" s="544"/>
      <c r="CG77" s="544"/>
      <c r="CH77" s="544"/>
      <c r="CI77" s="544"/>
      <c r="CJ77" s="544"/>
      <c r="CK77" s="544"/>
      <c r="CL77" s="544"/>
      <c r="CM77" s="657"/>
      <c r="CN77" s="543"/>
      <c r="CO77" s="544"/>
      <c r="CP77" s="544"/>
      <c r="CQ77" s="544"/>
      <c r="CR77" s="544"/>
      <c r="CS77" s="544"/>
      <c r="CT77" s="544"/>
      <c r="CU77" s="544"/>
      <c r="CV77" s="544"/>
      <c r="CW77" s="657"/>
      <c r="CX77" s="543"/>
      <c r="CY77" s="544"/>
      <c r="CZ77" s="544"/>
      <c r="DA77" s="544"/>
      <c r="DB77" s="544"/>
      <c r="DC77" s="544"/>
      <c r="DD77" s="544"/>
      <c r="DE77" s="544"/>
      <c r="DF77" s="544"/>
      <c r="DG77" s="657"/>
      <c r="DH77" s="543"/>
      <c r="DI77" s="544"/>
      <c r="DJ77" s="544"/>
      <c r="DK77" s="544"/>
      <c r="DL77" s="544"/>
      <c r="DM77" s="544"/>
      <c r="DN77" s="544"/>
      <c r="DO77" s="544"/>
      <c r="DP77" s="544"/>
      <c r="DQ77" s="657"/>
      <c r="DR77" s="543"/>
      <c r="DS77" s="544"/>
      <c r="DT77" s="544"/>
      <c r="DU77" s="544"/>
      <c r="DV77" s="544"/>
      <c r="DW77" s="544"/>
      <c r="DX77" s="544"/>
      <c r="DY77" s="544"/>
      <c r="DZ77" s="544"/>
      <c r="EA77" s="657"/>
      <c r="EB77" s="543"/>
      <c r="EC77" s="544"/>
      <c r="ED77" s="544"/>
      <c r="EE77" s="544"/>
      <c r="EF77" s="544"/>
      <c r="EG77" s="544"/>
      <c r="EH77" s="544"/>
      <c r="EI77" s="544"/>
      <c r="EJ77" s="544"/>
      <c r="EK77" s="657"/>
    </row>
    <row r="78" spans="1:141" ht="36">
      <c r="A78" s="359">
        <f>Summary!A78</f>
        <v>0</v>
      </c>
      <c r="B78" s="378">
        <f>Summary!B78</f>
        <v>0</v>
      </c>
      <c r="C78" s="379" t="str">
        <f>Summary!C78</f>
        <v>4.3.2.3</v>
      </c>
      <c r="D78" s="380">
        <f>Summary!D78</f>
        <v>0</v>
      </c>
      <c r="E78" s="381">
        <f>Summary!E78</f>
        <v>0</v>
      </c>
      <c r="F78" s="382" t="str">
        <f>Summary!F78</f>
        <v>Remove debris, obstructions and sweep formed concrete drainage channel (concrete 'V' channel)</v>
      </c>
      <c r="G78" s="375">
        <f>Summary!G78</f>
        <v>0</v>
      </c>
      <c r="H78" s="540">
        <f t="shared" si="41"/>
        <v>0</v>
      </c>
      <c r="I78" s="541">
        <f t="shared" si="42"/>
        <v>0</v>
      </c>
      <c r="J78" s="541">
        <f t="shared" si="43"/>
        <v>0</v>
      </c>
      <c r="K78" s="541">
        <f t="shared" si="44"/>
        <v>0</v>
      </c>
      <c r="L78" s="541">
        <f t="shared" si="45"/>
        <v>0</v>
      </c>
      <c r="M78" s="541">
        <f t="shared" si="46"/>
        <v>0</v>
      </c>
      <c r="N78" s="541">
        <f t="shared" si="47"/>
        <v>0</v>
      </c>
      <c r="O78" s="541">
        <f t="shared" si="48"/>
        <v>0</v>
      </c>
      <c r="P78" s="541">
        <f t="shared" si="49"/>
        <v>0</v>
      </c>
      <c r="Q78" s="541">
        <f t="shared" si="50"/>
        <v>0</v>
      </c>
      <c r="R78" s="541">
        <f t="shared" si="51"/>
        <v>0</v>
      </c>
      <c r="S78" s="541">
        <f t="shared" si="52"/>
        <v>0</v>
      </c>
      <c r="T78" s="542">
        <f t="shared" si="53"/>
        <v>0</v>
      </c>
      <c r="U78" s="531"/>
      <c r="V78" s="543"/>
      <c r="W78" s="544"/>
      <c r="X78" s="544"/>
      <c r="Y78" s="544"/>
      <c r="Z78" s="544"/>
      <c r="AA78" s="544"/>
      <c r="AB78" s="544"/>
      <c r="AC78" s="544"/>
      <c r="AD78" s="544"/>
      <c r="AE78" s="657"/>
      <c r="AF78" s="543"/>
      <c r="AG78" s="544"/>
      <c r="AH78" s="544"/>
      <c r="AI78" s="544"/>
      <c r="AJ78" s="544"/>
      <c r="AK78" s="544"/>
      <c r="AL78" s="544"/>
      <c r="AM78" s="544"/>
      <c r="AN78" s="544"/>
      <c r="AO78" s="657"/>
      <c r="AP78" s="543"/>
      <c r="AQ78" s="544"/>
      <c r="AR78" s="544"/>
      <c r="AS78" s="544"/>
      <c r="AT78" s="544"/>
      <c r="AU78" s="544"/>
      <c r="AV78" s="544"/>
      <c r="AW78" s="544"/>
      <c r="AX78" s="544"/>
      <c r="AY78" s="657"/>
      <c r="AZ78" s="543"/>
      <c r="BA78" s="544"/>
      <c r="BB78" s="544"/>
      <c r="BC78" s="544"/>
      <c r="BD78" s="544"/>
      <c r="BE78" s="544"/>
      <c r="BF78" s="544"/>
      <c r="BG78" s="544"/>
      <c r="BH78" s="544"/>
      <c r="BI78" s="657"/>
      <c r="BJ78" s="543"/>
      <c r="BK78" s="544"/>
      <c r="BL78" s="544"/>
      <c r="BM78" s="544"/>
      <c r="BN78" s="544"/>
      <c r="BO78" s="544"/>
      <c r="BP78" s="544"/>
      <c r="BQ78" s="544"/>
      <c r="BR78" s="544"/>
      <c r="BS78" s="657"/>
      <c r="BT78" s="543"/>
      <c r="BU78" s="544"/>
      <c r="BV78" s="544"/>
      <c r="BW78" s="544"/>
      <c r="BX78" s="544"/>
      <c r="BY78" s="544"/>
      <c r="BZ78" s="544"/>
      <c r="CA78" s="544"/>
      <c r="CB78" s="544"/>
      <c r="CC78" s="657"/>
      <c r="CD78" s="543"/>
      <c r="CE78" s="544"/>
      <c r="CF78" s="544"/>
      <c r="CG78" s="544"/>
      <c r="CH78" s="544"/>
      <c r="CI78" s="544"/>
      <c r="CJ78" s="544"/>
      <c r="CK78" s="544"/>
      <c r="CL78" s="544"/>
      <c r="CM78" s="657"/>
      <c r="CN78" s="543"/>
      <c r="CO78" s="544"/>
      <c r="CP78" s="544"/>
      <c r="CQ78" s="544"/>
      <c r="CR78" s="544"/>
      <c r="CS78" s="544"/>
      <c r="CT78" s="544"/>
      <c r="CU78" s="544"/>
      <c r="CV78" s="544"/>
      <c r="CW78" s="657"/>
      <c r="CX78" s="543"/>
      <c r="CY78" s="544"/>
      <c r="CZ78" s="544"/>
      <c r="DA78" s="544"/>
      <c r="DB78" s="544"/>
      <c r="DC78" s="544"/>
      <c r="DD78" s="544"/>
      <c r="DE78" s="544"/>
      <c r="DF78" s="544"/>
      <c r="DG78" s="657"/>
      <c r="DH78" s="543"/>
      <c r="DI78" s="544"/>
      <c r="DJ78" s="544"/>
      <c r="DK78" s="544"/>
      <c r="DL78" s="544"/>
      <c r="DM78" s="544"/>
      <c r="DN78" s="544"/>
      <c r="DO78" s="544"/>
      <c r="DP78" s="544"/>
      <c r="DQ78" s="657"/>
      <c r="DR78" s="543"/>
      <c r="DS78" s="544"/>
      <c r="DT78" s="544"/>
      <c r="DU78" s="544"/>
      <c r="DV78" s="544"/>
      <c r="DW78" s="544"/>
      <c r="DX78" s="544"/>
      <c r="DY78" s="544"/>
      <c r="DZ78" s="544"/>
      <c r="EA78" s="657"/>
      <c r="EB78" s="543"/>
      <c r="EC78" s="544"/>
      <c r="ED78" s="544"/>
      <c r="EE78" s="544"/>
      <c r="EF78" s="544"/>
      <c r="EG78" s="544"/>
      <c r="EH78" s="544"/>
      <c r="EI78" s="544"/>
      <c r="EJ78" s="544"/>
      <c r="EK78" s="657"/>
    </row>
    <row r="79" spans="1:141" s="139" customFormat="1" ht="36">
      <c r="A79" s="802">
        <f>Summary!A79</f>
        <v>0</v>
      </c>
      <c r="B79" s="815">
        <f>Summary!B79</f>
        <v>0</v>
      </c>
      <c r="C79" s="813" t="str">
        <f>Summary!C79</f>
        <v>4.3.3</v>
      </c>
      <c r="D79" s="816" t="str">
        <f>Summary!D79</f>
        <v>500 - Drainage and Service Ducts</v>
      </c>
      <c r="E79" s="796" t="str">
        <f>Summary!E79</f>
        <v>Grips and counterfort drains</v>
      </c>
      <c r="F79" s="796">
        <f>Summary!F79</f>
        <v>0</v>
      </c>
      <c r="G79" s="787">
        <f>Summary!G79</f>
        <v>0</v>
      </c>
      <c r="H79" s="299"/>
      <c r="I79" s="300"/>
      <c r="J79" s="300"/>
      <c r="K79" s="300"/>
      <c r="L79" s="300"/>
      <c r="M79" s="300"/>
      <c r="N79" s="300"/>
      <c r="O79" s="300"/>
      <c r="P79" s="300"/>
      <c r="Q79" s="300"/>
      <c r="R79" s="300"/>
      <c r="S79" s="300"/>
      <c r="T79" s="797"/>
      <c r="U79" s="531"/>
      <c r="V79" s="299"/>
      <c r="W79" s="300"/>
      <c r="X79" s="300"/>
      <c r="Y79" s="300"/>
      <c r="Z79" s="300"/>
      <c r="AA79" s="300"/>
      <c r="AB79" s="300"/>
      <c r="AC79" s="300"/>
      <c r="AD79" s="300"/>
      <c r="AE79" s="817"/>
      <c r="AF79" s="299"/>
      <c r="AG79" s="300"/>
      <c r="AH79" s="300"/>
      <c r="AI79" s="300"/>
      <c r="AJ79" s="300"/>
      <c r="AK79" s="300"/>
      <c r="AL79" s="300"/>
      <c r="AM79" s="300"/>
      <c r="AN79" s="300"/>
      <c r="AO79" s="817"/>
      <c r="AP79" s="299"/>
      <c r="AQ79" s="300"/>
      <c r="AR79" s="300"/>
      <c r="AS79" s="300"/>
      <c r="AT79" s="300"/>
      <c r="AU79" s="300"/>
      <c r="AV79" s="300"/>
      <c r="AW79" s="300"/>
      <c r="AX79" s="300"/>
      <c r="AY79" s="817"/>
      <c r="AZ79" s="299"/>
      <c r="BA79" s="300"/>
      <c r="BB79" s="300"/>
      <c r="BC79" s="300"/>
      <c r="BD79" s="300"/>
      <c r="BE79" s="300"/>
      <c r="BF79" s="300"/>
      <c r="BG79" s="300"/>
      <c r="BH79" s="300"/>
      <c r="BI79" s="817"/>
      <c r="BJ79" s="299"/>
      <c r="BK79" s="300"/>
      <c r="BL79" s="300"/>
      <c r="BM79" s="300"/>
      <c r="BN79" s="300"/>
      <c r="BO79" s="300"/>
      <c r="BP79" s="300"/>
      <c r="BQ79" s="300"/>
      <c r="BR79" s="300"/>
      <c r="BS79" s="817"/>
      <c r="BT79" s="299"/>
      <c r="BU79" s="300"/>
      <c r="BV79" s="300"/>
      <c r="BW79" s="300"/>
      <c r="BX79" s="300"/>
      <c r="BY79" s="300"/>
      <c r="BZ79" s="300"/>
      <c r="CA79" s="300"/>
      <c r="CB79" s="300"/>
      <c r="CC79" s="817"/>
      <c r="CD79" s="299"/>
      <c r="CE79" s="300"/>
      <c r="CF79" s="300"/>
      <c r="CG79" s="300"/>
      <c r="CH79" s="300"/>
      <c r="CI79" s="300"/>
      <c r="CJ79" s="300"/>
      <c r="CK79" s="300"/>
      <c r="CL79" s="300"/>
      <c r="CM79" s="817"/>
      <c r="CN79" s="299"/>
      <c r="CO79" s="300"/>
      <c r="CP79" s="300"/>
      <c r="CQ79" s="300"/>
      <c r="CR79" s="300"/>
      <c r="CS79" s="300"/>
      <c r="CT79" s="300"/>
      <c r="CU79" s="300"/>
      <c r="CV79" s="300"/>
      <c r="CW79" s="817"/>
      <c r="CX79" s="299"/>
      <c r="CY79" s="300"/>
      <c r="CZ79" s="300"/>
      <c r="DA79" s="300"/>
      <c r="DB79" s="300"/>
      <c r="DC79" s="300"/>
      <c r="DD79" s="300"/>
      <c r="DE79" s="300"/>
      <c r="DF79" s="300"/>
      <c r="DG79" s="817"/>
      <c r="DH79" s="299"/>
      <c r="DI79" s="300"/>
      <c r="DJ79" s="300"/>
      <c r="DK79" s="300"/>
      <c r="DL79" s="300"/>
      <c r="DM79" s="300"/>
      <c r="DN79" s="300"/>
      <c r="DO79" s="300"/>
      <c r="DP79" s="300"/>
      <c r="DQ79" s="817"/>
      <c r="DR79" s="299"/>
      <c r="DS79" s="300"/>
      <c r="DT79" s="300"/>
      <c r="DU79" s="300"/>
      <c r="DV79" s="300"/>
      <c r="DW79" s="300"/>
      <c r="DX79" s="300"/>
      <c r="DY79" s="300"/>
      <c r="DZ79" s="300"/>
      <c r="EA79" s="817"/>
      <c r="EB79" s="299"/>
      <c r="EC79" s="300"/>
      <c r="ED79" s="300"/>
      <c r="EE79" s="300"/>
      <c r="EF79" s="300"/>
      <c r="EG79" s="300"/>
      <c r="EH79" s="300"/>
      <c r="EI79" s="300"/>
      <c r="EJ79" s="300"/>
      <c r="EK79" s="817"/>
    </row>
    <row r="80" spans="1:141" ht="54">
      <c r="A80" s="359">
        <f>Summary!A80</f>
        <v>0</v>
      </c>
      <c r="B80" s="378">
        <f>Summary!B80</f>
        <v>0</v>
      </c>
      <c r="C80" s="379" t="str">
        <f>Summary!C80</f>
        <v>4.3.3.1</v>
      </c>
      <c r="D80" s="380">
        <f>Summary!D80</f>
        <v>0</v>
      </c>
      <c r="E80" s="381">
        <f>Summary!E80</f>
        <v>0</v>
      </c>
      <c r="F80" s="382" t="str">
        <f>Summary!F80</f>
        <v xml:space="preserve">Clear weed/vegetation growth and debris, clear, recut drainage Grip inlet and non piped drainage Grip </v>
      </c>
      <c r="G80" s="375">
        <f>Summary!G80</f>
        <v>0</v>
      </c>
      <c r="H80" s="540">
        <f t="shared" si="41"/>
        <v>0</v>
      </c>
      <c r="I80" s="541">
        <f t="shared" si="42"/>
        <v>0</v>
      </c>
      <c r="J80" s="541">
        <f t="shared" si="43"/>
        <v>0</v>
      </c>
      <c r="K80" s="541">
        <f t="shared" si="44"/>
        <v>0</v>
      </c>
      <c r="L80" s="541">
        <f t="shared" si="45"/>
        <v>0</v>
      </c>
      <c r="M80" s="541">
        <f t="shared" si="46"/>
        <v>0</v>
      </c>
      <c r="N80" s="541">
        <f t="shared" si="47"/>
        <v>0</v>
      </c>
      <c r="O80" s="541">
        <f t="shared" si="48"/>
        <v>0</v>
      </c>
      <c r="P80" s="541">
        <f t="shared" si="49"/>
        <v>0</v>
      </c>
      <c r="Q80" s="541">
        <f t="shared" si="50"/>
        <v>0</v>
      </c>
      <c r="R80" s="541">
        <f t="shared" si="51"/>
        <v>0</v>
      </c>
      <c r="S80" s="541">
        <f t="shared" si="52"/>
        <v>0</v>
      </c>
      <c r="T80" s="542">
        <f t="shared" si="53"/>
        <v>0</v>
      </c>
      <c r="U80" s="531"/>
      <c r="V80" s="543"/>
      <c r="W80" s="544"/>
      <c r="X80" s="544"/>
      <c r="Y80" s="544"/>
      <c r="Z80" s="544"/>
      <c r="AA80" s="544"/>
      <c r="AB80" s="544"/>
      <c r="AC80" s="544"/>
      <c r="AD80" s="544"/>
      <c r="AE80" s="657"/>
      <c r="AF80" s="543"/>
      <c r="AG80" s="544"/>
      <c r="AH80" s="544"/>
      <c r="AI80" s="544"/>
      <c r="AJ80" s="544"/>
      <c r="AK80" s="544"/>
      <c r="AL80" s="544"/>
      <c r="AM80" s="544"/>
      <c r="AN80" s="544"/>
      <c r="AO80" s="657"/>
      <c r="AP80" s="543"/>
      <c r="AQ80" s="544"/>
      <c r="AR80" s="544"/>
      <c r="AS80" s="544"/>
      <c r="AT80" s="544"/>
      <c r="AU80" s="544"/>
      <c r="AV80" s="544"/>
      <c r="AW80" s="544"/>
      <c r="AX80" s="544"/>
      <c r="AY80" s="657"/>
      <c r="AZ80" s="543"/>
      <c r="BA80" s="544"/>
      <c r="BB80" s="544"/>
      <c r="BC80" s="544"/>
      <c r="BD80" s="544"/>
      <c r="BE80" s="544"/>
      <c r="BF80" s="544"/>
      <c r="BG80" s="544"/>
      <c r="BH80" s="544"/>
      <c r="BI80" s="657"/>
      <c r="BJ80" s="543"/>
      <c r="BK80" s="544"/>
      <c r="BL80" s="544"/>
      <c r="BM80" s="544"/>
      <c r="BN80" s="544"/>
      <c r="BO80" s="544"/>
      <c r="BP80" s="544"/>
      <c r="BQ80" s="544"/>
      <c r="BR80" s="544"/>
      <c r="BS80" s="657"/>
      <c r="BT80" s="543"/>
      <c r="BU80" s="544"/>
      <c r="BV80" s="544"/>
      <c r="BW80" s="544"/>
      <c r="BX80" s="544"/>
      <c r="BY80" s="544"/>
      <c r="BZ80" s="544"/>
      <c r="CA80" s="544"/>
      <c r="CB80" s="544"/>
      <c r="CC80" s="657"/>
      <c r="CD80" s="543"/>
      <c r="CE80" s="544"/>
      <c r="CF80" s="544"/>
      <c r="CG80" s="544"/>
      <c r="CH80" s="544"/>
      <c r="CI80" s="544"/>
      <c r="CJ80" s="544"/>
      <c r="CK80" s="544"/>
      <c r="CL80" s="544"/>
      <c r="CM80" s="657"/>
      <c r="CN80" s="543"/>
      <c r="CO80" s="544"/>
      <c r="CP80" s="544"/>
      <c r="CQ80" s="544"/>
      <c r="CR80" s="544"/>
      <c r="CS80" s="544"/>
      <c r="CT80" s="544"/>
      <c r="CU80" s="544"/>
      <c r="CV80" s="544"/>
      <c r="CW80" s="657"/>
      <c r="CX80" s="543"/>
      <c r="CY80" s="544"/>
      <c r="CZ80" s="544"/>
      <c r="DA80" s="544"/>
      <c r="DB80" s="544"/>
      <c r="DC80" s="544"/>
      <c r="DD80" s="544"/>
      <c r="DE80" s="544"/>
      <c r="DF80" s="544"/>
      <c r="DG80" s="657"/>
      <c r="DH80" s="543"/>
      <c r="DI80" s="544"/>
      <c r="DJ80" s="544"/>
      <c r="DK80" s="544"/>
      <c r="DL80" s="544"/>
      <c r="DM80" s="544"/>
      <c r="DN80" s="544"/>
      <c r="DO80" s="544"/>
      <c r="DP80" s="544"/>
      <c r="DQ80" s="657"/>
      <c r="DR80" s="543"/>
      <c r="DS80" s="544"/>
      <c r="DT80" s="544"/>
      <c r="DU80" s="544"/>
      <c r="DV80" s="544"/>
      <c r="DW80" s="544"/>
      <c r="DX80" s="544"/>
      <c r="DY80" s="544"/>
      <c r="DZ80" s="544"/>
      <c r="EA80" s="657"/>
      <c r="EB80" s="543"/>
      <c r="EC80" s="544"/>
      <c r="ED80" s="544"/>
      <c r="EE80" s="544"/>
      <c r="EF80" s="544"/>
      <c r="EG80" s="544"/>
      <c r="EH80" s="544"/>
      <c r="EI80" s="544"/>
      <c r="EJ80" s="544"/>
      <c r="EK80" s="657"/>
    </row>
    <row r="81" spans="1:141" ht="54">
      <c r="A81" s="359">
        <f>Summary!A81</f>
        <v>0</v>
      </c>
      <c r="B81" s="378">
        <f>Summary!B81</f>
        <v>0</v>
      </c>
      <c r="C81" s="379" t="str">
        <f>Summary!C81</f>
        <v>4.3.3.2</v>
      </c>
      <c r="D81" s="380">
        <f>Summary!D81</f>
        <v>0</v>
      </c>
      <c r="E81" s="381">
        <f>Summary!E81</f>
        <v>0</v>
      </c>
      <c r="F81" s="382" t="str">
        <f>Summary!F81</f>
        <v>Clear weed/vegetation growth and debris clearing, rodding, jetting and proving of drainage Grip inlet and piped drainage Grip</v>
      </c>
      <c r="G81" s="375">
        <f>Summary!G81</f>
        <v>0</v>
      </c>
      <c r="H81" s="540">
        <f t="shared" si="41"/>
        <v>0</v>
      </c>
      <c r="I81" s="541">
        <f t="shared" si="42"/>
        <v>0</v>
      </c>
      <c r="J81" s="541">
        <f t="shared" si="43"/>
        <v>0</v>
      </c>
      <c r="K81" s="541">
        <f t="shared" si="44"/>
        <v>0</v>
      </c>
      <c r="L81" s="541">
        <f t="shared" si="45"/>
        <v>0</v>
      </c>
      <c r="M81" s="541">
        <f t="shared" si="46"/>
        <v>0</v>
      </c>
      <c r="N81" s="541">
        <f t="shared" si="47"/>
        <v>0</v>
      </c>
      <c r="O81" s="541">
        <f t="shared" si="48"/>
        <v>0</v>
      </c>
      <c r="P81" s="541">
        <f t="shared" si="49"/>
        <v>0</v>
      </c>
      <c r="Q81" s="541">
        <f t="shared" si="50"/>
        <v>0</v>
      </c>
      <c r="R81" s="541">
        <f t="shared" si="51"/>
        <v>0</v>
      </c>
      <c r="S81" s="541">
        <f t="shared" si="52"/>
        <v>0</v>
      </c>
      <c r="T81" s="542">
        <f t="shared" si="53"/>
        <v>0</v>
      </c>
      <c r="U81" s="531"/>
      <c r="V81" s="543"/>
      <c r="W81" s="544"/>
      <c r="X81" s="544"/>
      <c r="Y81" s="544"/>
      <c r="Z81" s="544"/>
      <c r="AA81" s="544"/>
      <c r="AB81" s="544"/>
      <c r="AC81" s="544"/>
      <c r="AD81" s="544"/>
      <c r="AE81" s="657"/>
      <c r="AF81" s="543"/>
      <c r="AG81" s="544"/>
      <c r="AH81" s="544"/>
      <c r="AI81" s="544"/>
      <c r="AJ81" s="544"/>
      <c r="AK81" s="544"/>
      <c r="AL81" s="544"/>
      <c r="AM81" s="544"/>
      <c r="AN81" s="544"/>
      <c r="AO81" s="657"/>
      <c r="AP81" s="543"/>
      <c r="AQ81" s="544"/>
      <c r="AR81" s="544"/>
      <c r="AS81" s="544"/>
      <c r="AT81" s="544"/>
      <c r="AU81" s="544"/>
      <c r="AV81" s="544"/>
      <c r="AW81" s="544"/>
      <c r="AX81" s="544"/>
      <c r="AY81" s="657"/>
      <c r="AZ81" s="543"/>
      <c r="BA81" s="544"/>
      <c r="BB81" s="544"/>
      <c r="BC81" s="544"/>
      <c r="BD81" s="544"/>
      <c r="BE81" s="544"/>
      <c r="BF81" s="544"/>
      <c r="BG81" s="544"/>
      <c r="BH81" s="544"/>
      <c r="BI81" s="657"/>
      <c r="BJ81" s="543"/>
      <c r="BK81" s="544"/>
      <c r="BL81" s="544"/>
      <c r="BM81" s="544"/>
      <c r="BN81" s="544"/>
      <c r="BO81" s="544"/>
      <c r="BP81" s="544"/>
      <c r="BQ81" s="544"/>
      <c r="BR81" s="544"/>
      <c r="BS81" s="657"/>
      <c r="BT81" s="543"/>
      <c r="BU81" s="544"/>
      <c r="BV81" s="544"/>
      <c r="BW81" s="544"/>
      <c r="BX81" s="544"/>
      <c r="BY81" s="544"/>
      <c r="BZ81" s="544"/>
      <c r="CA81" s="544"/>
      <c r="CB81" s="544"/>
      <c r="CC81" s="657"/>
      <c r="CD81" s="543"/>
      <c r="CE81" s="544"/>
      <c r="CF81" s="544"/>
      <c r="CG81" s="544"/>
      <c r="CH81" s="544"/>
      <c r="CI81" s="544"/>
      <c r="CJ81" s="544"/>
      <c r="CK81" s="544"/>
      <c r="CL81" s="544"/>
      <c r="CM81" s="657"/>
      <c r="CN81" s="543"/>
      <c r="CO81" s="544"/>
      <c r="CP81" s="544"/>
      <c r="CQ81" s="544"/>
      <c r="CR81" s="544"/>
      <c r="CS81" s="544"/>
      <c r="CT81" s="544"/>
      <c r="CU81" s="544"/>
      <c r="CV81" s="544"/>
      <c r="CW81" s="657"/>
      <c r="CX81" s="543"/>
      <c r="CY81" s="544"/>
      <c r="CZ81" s="544"/>
      <c r="DA81" s="544"/>
      <c r="DB81" s="544"/>
      <c r="DC81" s="544"/>
      <c r="DD81" s="544"/>
      <c r="DE81" s="544"/>
      <c r="DF81" s="544"/>
      <c r="DG81" s="657"/>
      <c r="DH81" s="543"/>
      <c r="DI81" s="544"/>
      <c r="DJ81" s="544"/>
      <c r="DK81" s="544"/>
      <c r="DL81" s="544"/>
      <c r="DM81" s="544"/>
      <c r="DN81" s="544"/>
      <c r="DO81" s="544"/>
      <c r="DP81" s="544"/>
      <c r="DQ81" s="657"/>
      <c r="DR81" s="543"/>
      <c r="DS81" s="544"/>
      <c r="DT81" s="544"/>
      <c r="DU81" s="544"/>
      <c r="DV81" s="544"/>
      <c r="DW81" s="544"/>
      <c r="DX81" s="544"/>
      <c r="DY81" s="544"/>
      <c r="DZ81" s="544"/>
      <c r="EA81" s="657"/>
      <c r="EB81" s="543"/>
      <c r="EC81" s="544"/>
      <c r="ED81" s="544"/>
      <c r="EE81" s="544"/>
      <c r="EF81" s="544"/>
      <c r="EG81" s="544"/>
      <c r="EH81" s="544"/>
      <c r="EI81" s="544"/>
      <c r="EJ81" s="544"/>
      <c r="EK81" s="657"/>
    </row>
    <row r="82" spans="1:141" ht="36">
      <c r="A82" s="359">
        <f>Summary!A82</f>
        <v>0</v>
      </c>
      <c r="B82" s="378">
        <f>Summary!B82</f>
        <v>0</v>
      </c>
      <c r="C82" s="379" t="str">
        <f>Summary!C82</f>
        <v>4.3.3.3</v>
      </c>
      <c r="D82" s="380">
        <f>Summary!D82</f>
        <v>0</v>
      </c>
      <c r="E82" s="381">
        <f>Summary!E82</f>
        <v>0</v>
      </c>
      <c r="F82" s="382" t="str">
        <f>Summary!F82</f>
        <v>Clear weed/vegetation growth and debris, clear, recut Counterfort drains</v>
      </c>
      <c r="G82" s="375">
        <f>Summary!G82</f>
        <v>0</v>
      </c>
      <c r="H82" s="540">
        <f t="shared" si="41"/>
        <v>0</v>
      </c>
      <c r="I82" s="541">
        <f t="shared" si="42"/>
        <v>0</v>
      </c>
      <c r="J82" s="541">
        <f t="shared" si="43"/>
        <v>0</v>
      </c>
      <c r="K82" s="541">
        <f t="shared" si="44"/>
        <v>0</v>
      </c>
      <c r="L82" s="541">
        <f t="shared" si="45"/>
        <v>0</v>
      </c>
      <c r="M82" s="541">
        <f t="shared" si="46"/>
        <v>0</v>
      </c>
      <c r="N82" s="541">
        <f t="shared" si="47"/>
        <v>0</v>
      </c>
      <c r="O82" s="541">
        <f t="shared" si="48"/>
        <v>0</v>
      </c>
      <c r="P82" s="541">
        <f t="shared" si="49"/>
        <v>0</v>
      </c>
      <c r="Q82" s="541">
        <f t="shared" si="50"/>
        <v>0</v>
      </c>
      <c r="R82" s="541">
        <f t="shared" si="51"/>
        <v>0</v>
      </c>
      <c r="S82" s="541">
        <f t="shared" si="52"/>
        <v>0</v>
      </c>
      <c r="T82" s="542">
        <f t="shared" si="53"/>
        <v>0</v>
      </c>
      <c r="U82" s="531"/>
      <c r="V82" s="543"/>
      <c r="W82" s="544"/>
      <c r="X82" s="544"/>
      <c r="Y82" s="544"/>
      <c r="Z82" s="544"/>
      <c r="AA82" s="544"/>
      <c r="AB82" s="544"/>
      <c r="AC82" s="544"/>
      <c r="AD82" s="544"/>
      <c r="AE82" s="657"/>
      <c r="AF82" s="543"/>
      <c r="AG82" s="544"/>
      <c r="AH82" s="544"/>
      <c r="AI82" s="544"/>
      <c r="AJ82" s="544"/>
      <c r="AK82" s="544"/>
      <c r="AL82" s="544"/>
      <c r="AM82" s="544"/>
      <c r="AN82" s="544"/>
      <c r="AO82" s="657"/>
      <c r="AP82" s="543"/>
      <c r="AQ82" s="544"/>
      <c r="AR82" s="544"/>
      <c r="AS82" s="544"/>
      <c r="AT82" s="544"/>
      <c r="AU82" s="544"/>
      <c r="AV82" s="544"/>
      <c r="AW82" s="544"/>
      <c r="AX82" s="544"/>
      <c r="AY82" s="657"/>
      <c r="AZ82" s="543"/>
      <c r="BA82" s="544"/>
      <c r="BB82" s="544"/>
      <c r="BC82" s="544"/>
      <c r="BD82" s="544"/>
      <c r="BE82" s="544"/>
      <c r="BF82" s="544"/>
      <c r="BG82" s="544"/>
      <c r="BH82" s="544"/>
      <c r="BI82" s="657"/>
      <c r="BJ82" s="543"/>
      <c r="BK82" s="544"/>
      <c r="BL82" s="544"/>
      <c r="BM82" s="544"/>
      <c r="BN82" s="544"/>
      <c r="BO82" s="544"/>
      <c r="BP82" s="544"/>
      <c r="BQ82" s="544"/>
      <c r="BR82" s="544"/>
      <c r="BS82" s="657"/>
      <c r="BT82" s="543"/>
      <c r="BU82" s="544"/>
      <c r="BV82" s="544"/>
      <c r="BW82" s="544"/>
      <c r="BX82" s="544"/>
      <c r="BY82" s="544"/>
      <c r="BZ82" s="544"/>
      <c r="CA82" s="544"/>
      <c r="CB82" s="544"/>
      <c r="CC82" s="657"/>
      <c r="CD82" s="543"/>
      <c r="CE82" s="544"/>
      <c r="CF82" s="544"/>
      <c r="CG82" s="544"/>
      <c r="CH82" s="544"/>
      <c r="CI82" s="544"/>
      <c r="CJ82" s="544"/>
      <c r="CK82" s="544"/>
      <c r="CL82" s="544"/>
      <c r="CM82" s="657"/>
      <c r="CN82" s="543"/>
      <c r="CO82" s="544"/>
      <c r="CP82" s="544"/>
      <c r="CQ82" s="544"/>
      <c r="CR82" s="544"/>
      <c r="CS82" s="544"/>
      <c r="CT82" s="544"/>
      <c r="CU82" s="544"/>
      <c r="CV82" s="544"/>
      <c r="CW82" s="657"/>
      <c r="CX82" s="543"/>
      <c r="CY82" s="544"/>
      <c r="CZ82" s="544"/>
      <c r="DA82" s="544"/>
      <c r="DB82" s="544"/>
      <c r="DC82" s="544"/>
      <c r="DD82" s="544"/>
      <c r="DE82" s="544"/>
      <c r="DF82" s="544"/>
      <c r="DG82" s="657"/>
      <c r="DH82" s="543"/>
      <c r="DI82" s="544"/>
      <c r="DJ82" s="544"/>
      <c r="DK82" s="544"/>
      <c r="DL82" s="544"/>
      <c r="DM82" s="544"/>
      <c r="DN82" s="544"/>
      <c r="DO82" s="544"/>
      <c r="DP82" s="544"/>
      <c r="DQ82" s="657"/>
      <c r="DR82" s="543"/>
      <c r="DS82" s="544"/>
      <c r="DT82" s="544"/>
      <c r="DU82" s="544"/>
      <c r="DV82" s="544"/>
      <c r="DW82" s="544"/>
      <c r="DX82" s="544"/>
      <c r="DY82" s="544"/>
      <c r="DZ82" s="544"/>
      <c r="EA82" s="657"/>
      <c r="EB82" s="543"/>
      <c r="EC82" s="544"/>
      <c r="ED82" s="544"/>
      <c r="EE82" s="544"/>
      <c r="EF82" s="544"/>
      <c r="EG82" s="544"/>
      <c r="EH82" s="544"/>
      <c r="EI82" s="544"/>
      <c r="EJ82" s="544"/>
      <c r="EK82" s="657"/>
    </row>
    <row r="83" spans="1:141" ht="36">
      <c r="A83" s="359">
        <f>Summary!A83</f>
        <v>0</v>
      </c>
      <c r="B83" s="378">
        <f>Summary!B83</f>
        <v>0</v>
      </c>
      <c r="C83" s="379" t="str">
        <f>Summary!C83</f>
        <v>4.3.4</v>
      </c>
      <c r="D83" s="380" t="str">
        <f>Summary!D83</f>
        <v>500 - Drainage and Service Ducts</v>
      </c>
      <c r="E83" s="381" t="str">
        <f>Summary!E83</f>
        <v>Catch Pits</v>
      </c>
      <c r="F83" s="382" t="str">
        <f>Summary!F83</f>
        <v>Clear weed / vegetation growth around frames, clear,  empty silt and debris from Catch Pits</v>
      </c>
      <c r="G83" s="375">
        <f>Summary!G83</f>
        <v>0</v>
      </c>
      <c r="H83" s="540">
        <f t="shared" si="41"/>
        <v>0</v>
      </c>
      <c r="I83" s="541">
        <f t="shared" si="42"/>
        <v>0</v>
      </c>
      <c r="J83" s="541">
        <f t="shared" si="43"/>
        <v>0</v>
      </c>
      <c r="K83" s="541">
        <f t="shared" si="44"/>
        <v>0</v>
      </c>
      <c r="L83" s="541">
        <f t="shared" si="45"/>
        <v>0</v>
      </c>
      <c r="M83" s="541">
        <f t="shared" si="46"/>
        <v>0</v>
      </c>
      <c r="N83" s="541">
        <f t="shared" si="47"/>
        <v>0</v>
      </c>
      <c r="O83" s="541">
        <f t="shared" si="48"/>
        <v>0</v>
      </c>
      <c r="P83" s="541">
        <f t="shared" si="49"/>
        <v>0</v>
      </c>
      <c r="Q83" s="541">
        <f t="shared" si="50"/>
        <v>0</v>
      </c>
      <c r="R83" s="541">
        <f t="shared" si="51"/>
        <v>0</v>
      </c>
      <c r="S83" s="541">
        <f t="shared" si="52"/>
        <v>0</v>
      </c>
      <c r="T83" s="542">
        <f t="shared" si="53"/>
        <v>0</v>
      </c>
      <c r="U83" s="531"/>
      <c r="V83" s="543"/>
      <c r="W83" s="544"/>
      <c r="X83" s="544"/>
      <c r="Y83" s="544"/>
      <c r="Z83" s="544"/>
      <c r="AA83" s="544"/>
      <c r="AB83" s="544"/>
      <c r="AC83" s="544"/>
      <c r="AD83" s="544"/>
      <c r="AE83" s="657"/>
      <c r="AF83" s="543"/>
      <c r="AG83" s="544"/>
      <c r="AH83" s="544"/>
      <c r="AI83" s="544"/>
      <c r="AJ83" s="544"/>
      <c r="AK83" s="544"/>
      <c r="AL83" s="544"/>
      <c r="AM83" s="544"/>
      <c r="AN83" s="544"/>
      <c r="AO83" s="657"/>
      <c r="AP83" s="543"/>
      <c r="AQ83" s="544"/>
      <c r="AR83" s="544"/>
      <c r="AS83" s="544"/>
      <c r="AT83" s="544"/>
      <c r="AU83" s="544"/>
      <c r="AV83" s="544"/>
      <c r="AW83" s="544"/>
      <c r="AX83" s="544"/>
      <c r="AY83" s="657"/>
      <c r="AZ83" s="543"/>
      <c r="BA83" s="544"/>
      <c r="BB83" s="544"/>
      <c r="BC83" s="544"/>
      <c r="BD83" s="544"/>
      <c r="BE83" s="544"/>
      <c r="BF83" s="544"/>
      <c r="BG83" s="544"/>
      <c r="BH83" s="544"/>
      <c r="BI83" s="657"/>
      <c r="BJ83" s="543"/>
      <c r="BK83" s="544"/>
      <c r="BL83" s="544"/>
      <c r="BM83" s="544"/>
      <c r="BN83" s="544"/>
      <c r="BO83" s="544"/>
      <c r="BP83" s="544"/>
      <c r="BQ83" s="544"/>
      <c r="BR83" s="544"/>
      <c r="BS83" s="657"/>
      <c r="BT83" s="543"/>
      <c r="BU83" s="544"/>
      <c r="BV83" s="544"/>
      <c r="BW83" s="544"/>
      <c r="BX83" s="544"/>
      <c r="BY83" s="544"/>
      <c r="BZ83" s="544"/>
      <c r="CA83" s="544"/>
      <c r="CB83" s="544"/>
      <c r="CC83" s="657"/>
      <c r="CD83" s="543"/>
      <c r="CE83" s="544"/>
      <c r="CF83" s="544"/>
      <c r="CG83" s="544"/>
      <c r="CH83" s="544"/>
      <c r="CI83" s="544"/>
      <c r="CJ83" s="544"/>
      <c r="CK83" s="544"/>
      <c r="CL83" s="544"/>
      <c r="CM83" s="657"/>
      <c r="CN83" s="543"/>
      <c r="CO83" s="544"/>
      <c r="CP83" s="544"/>
      <c r="CQ83" s="544"/>
      <c r="CR83" s="544"/>
      <c r="CS83" s="544"/>
      <c r="CT83" s="544"/>
      <c r="CU83" s="544"/>
      <c r="CV83" s="544"/>
      <c r="CW83" s="657"/>
      <c r="CX83" s="543"/>
      <c r="CY83" s="544"/>
      <c r="CZ83" s="544"/>
      <c r="DA83" s="544"/>
      <c r="DB83" s="544"/>
      <c r="DC83" s="544"/>
      <c r="DD83" s="544"/>
      <c r="DE83" s="544"/>
      <c r="DF83" s="544"/>
      <c r="DG83" s="657"/>
      <c r="DH83" s="543"/>
      <c r="DI83" s="544"/>
      <c r="DJ83" s="544"/>
      <c r="DK83" s="544"/>
      <c r="DL83" s="544"/>
      <c r="DM83" s="544"/>
      <c r="DN83" s="544"/>
      <c r="DO83" s="544"/>
      <c r="DP83" s="544"/>
      <c r="DQ83" s="657"/>
      <c r="DR83" s="543"/>
      <c r="DS83" s="544"/>
      <c r="DT83" s="544"/>
      <c r="DU83" s="544"/>
      <c r="DV83" s="544"/>
      <c r="DW83" s="544"/>
      <c r="DX83" s="544"/>
      <c r="DY83" s="544"/>
      <c r="DZ83" s="544"/>
      <c r="EA83" s="657"/>
      <c r="EB83" s="543"/>
      <c r="EC83" s="544"/>
      <c r="ED83" s="544"/>
      <c r="EE83" s="544"/>
      <c r="EF83" s="544"/>
      <c r="EG83" s="544"/>
      <c r="EH83" s="544"/>
      <c r="EI83" s="544"/>
      <c r="EJ83" s="544"/>
      <c r="EK83" s="657"/>
    </row>
    <row r="84" spans="1:141" ht="72">
      <c r="A84" s="359">
        <f>Summary!A84</f>
        <v>0</v>
      </c>
      <c r="B84" s="378">
        <f>Summary!B84</f>
        <v>0</v>
      </c>
      <c r="C84" s="379" t="str">
        <f>Summary!C84</f>
        <v>4.3.5</v>
      </c>
      <c r="D84" s="380" t="str">
        <f>Summary!D84</f>
        <v>500 - Drainage and Service Ducts</v>
      </c>
      <c r="E84" s="381" t="str">
        <f>Summary!E84</f>
        <v>Ditches</v>
      </c>
      <c r="F84" s="382" t="str">
        <f>Summary!F84</f>
        <v>Clear ditches by removing all material that could impair operation (weed / vegetation growth, silt, debris/rubbish, or eroded banks where present that impede flow and impair operation)</v>
      </c>
      <c r="G84" s="375">
        <f>Summary!G84</f>
        <v>0</v>
      </c>
      <c r="H84" s="540">
        <f t="shared" si="41"/>
        <v>0</v>
      </c>
      <c r="I84" s="541">
        <f t="shared" si="42"/>
        <v>0</v>
      </c>
      <c r="J84" s="541">
        <f t="shared" si="43"/>
        <v>0</v>
      </c>
      <c r="K84" s="541">
        <f t="shared" si="44"/>
        <v>0</v>
      </c>
      <c r="L84" s="541">
        <f t="shared" si="45"/>
        <v>0</v>
      </c>
      <c r="M84" s="541">
        <f t="shared" si="46"/>
        <v>0</v>
      </c>
      <c r="N84" s="541">
        <f t="shared" si="47"/>
        <v>0</v>
      </c>
      <c r="O84" s="541">
        <f t="shared" si="48"/>
        <v>0</v>
      </c>
      <c r="P84" s="541">
        <f t="shared" si="49"/>
        <v>0</v>
      </c>
      <c r="Q84" s="541">
        <f t="shared" si="50"/>
        <v>0</v>
      </c>
      <c r="R84" s="541">
        <f t="shared" si="51"/>
        <v>0</v>
      </c>
      <c r="S84" s="541">
        <f t="shared" si="52"/>
        <v>0</v>
      </c>
      <c r="T84" s="542">
        <f t="shared" si="53"/>
        <v>0</v>
      </c>
      <c r="U84" s="531"/>
      <c r="V84" s="543"/>
      <c r="W84" s="544"/>
      <c r="X84" s="544"/>
      <c r="Y84" s="544"/>
      <c r="Z84" s="544"/>
      <c r="AA84" s="544"/>
      <c r="AB84" s="544"/>
      <c r="AC84" s="544"/>
      <c r="AD84" s="544"/>
      <c r="AE84" s="657"/>
      <c r="AF84" s="543"/>
      <c r="AG84" s="544"/>
      <c r="AH84" s="544"/>
      <c r="AI84" s="544"/>
      <c r="AJ84" s="544"/>
      <c r="AK84" s="544"/>
      <c r="AL84" s="544"/>
      <c r="AM84" s="544"/>
      <c r="AN84" s="544"/>
      <c r="AO84" s="657"/>
      <c r="AP84" s="543"/>
      <c r="AQ84" s="544"/>
      <c r="AR84" s="544"/>
      <c r="AS84" s="544"/>
      <c r="AT84" s="544"/>
      <c r="AU84" s="544"/>
      <c r="AV84" s="544"/>
      <c r="AW84" s="544"/>
      <c r="AX84" s="544"/>
      <c r="AY84" s="657"/>
      <c r="AZ84" s="543"/>
      <c r="BA84" s="544"/>
      <c r="BB84" s="544"/>
      <c r="BC84" s="544"/>
      <c r="BD84" s="544"/>
      <c r="BE84" s="544"/>
      <c r="BF84" s="544"/>
      <c r="BG84" s="544"/>
      <c r="BH84" s="544"/>
      <c r="BI84" s="657"/>
      <c r="BJ84" s="543"/>
      <c r="BK84" s="544"/>
      <c r="BL84" s="544"/>
      <c r="BM84" s="544"/>
      <c r="BN84" s="544"/>
      <c r="BO84" s="544"/>
      <c r="BP84" s="544"/>
      <c r="BQ84" s="544"/>
      <c r="BR84" s="544"/>
      <c r="BS84" s="657"/>
      <c r="BT84" s="543"/>
      <c r="BU84" s="544"/>
      <c r="BV84" s="544"/>
      <c r="BW84" s="544"/>
      <c r="BX84" s="544"/>
      <c r="BY84" s="544"/>
      <c r="BZ84" s="544"/>
      <c r="CA84" s="544"/>
      <c r="CB84" s="544"/>
      <c r="CC84" s="657"/>
      <c r="CD84" s="543"/>
      <c r="CE84" s="544"/>
      <c r="CF84" s="544"/>
      <c r="CG84" s="544"/>
      <c r="CH84" s="544"/>
      <c r="CI84" s="544"/>
      <c r="CJ84" s="544"/>
      <c r="CK84" s="544"/>
      <c r="CL84" s="544"/>
      <c r="CM84" s="657"/>
      <c r="CN84" s="543"/>
      <c r="CO84" s="544"/>
      <c r="CP84" s="544"/>
      <c r="CQ84" s="544"/>
      <c r="CR84" s="544"/>
      <c r="CS84" s="544"/>
      <c r="CT84" s="544"/>
      <c r="CU84" s="544"/>
      <c r="CV84" s="544"/>
      <c r="CW84" s="657"/>
      <c r="CX84" s="543"/>
      <c r="CY84" s="544"/>
      <c r="CZ84" s="544"/>
      <c r="DA84" s="544"/>
      <c r="DB84" s="544"/>
      <c r="DC84" s="544"/>
      <c r="DD84" s="544"/>
      <c r="DE84" s="544"/>
      <c r="DF84" s="544"/>
      <c r="DG84" s="657"/>
      <c r="DH84" s="543"/>
      <c r="DI84" s="544"/>
      <c r="DJ84" s="544"/>
      <c r="DK84" s="544"/>
      <c r="DL84" s="544"/>
      <c r="DM84" s="544"/>
      <c r="DN84" s="544"/>
      <c r="DO84" s="544"/>
      <c r="DP84" s="544"/>
      <c r="DQ84" s="657"/>
      <c r="DR84" s="543"/>
      <c r="DS84" s="544"/>
      <c r="DT84" s="544"/>
      <c r="DU84" s="544"/>
      <c r="DV84" s="544"/>
      <c r="DW84" s="544"/>
      <c r="DX84" s="544"/>
      <c r="DY84" s="544"/>
      <c r="DZ84" s="544"/>
      <c r="EA84" s="657"/>
      <c r="EB84" s="543"/>
      <c r="EC84" s="544"/>
      <c r="ED84" s="544"/>
      <c r="EE84" s="544"/>
      <c r="EF84" s="544"/>
      <c r="EG84" s="544"/>
      <c r="EH84" s="544"/>
      <c r="EI84" s="544"/>
      <c r="EJ84" s="544"/>
      <c r="EK84" s="657"/>
    </row>
    <row r="85" spans="1:141" ht="72">
      <c r="A85" s="359">
        <f>Summary!A85</f>
        <v>0</v>
      </c>
      <c r="B85" s="378">
        <f>Summary!B85</f>
        <v>0</v>
      </c>
      <c r="C85" s="379" t="str">
        <f>Summary!C85</f>
        <v>4.3.6</v>
      </c>
      <c r="D85" s="380" t="str">
        <f>Summary!D85</f>
        <v>500 - Drainage and Service Ducts</v>
      </c>
      <c r="E85" s="381" t="str">
        <f>Summary!E85</f>
        <v>Outfalls, including infiltration tanks/stilling basins and/or settlement ponds</v>
      </c>
      <c r="F85" s="382" t="str">
        <f>Summary!F85</f>
        <v>Clear outfalls by removing all material that could impair operation (Headwalls, Pipe outfall)</v>
      </c>
      <c r="G85" s="375">
        <f>Summary!G85</f>
        <v>0</v>
      </c>
      <c r="H85" s="540">
        <f t="shared" si="41"/>
        <v>0</v>
      </c>
      <c r="I85" s="541">
        <f t="shared" si="42"/>
        <v>0</v>
      </c>
      <c r="J85" s="541">
        <f t="shared" si="43"/>
        <v>0</v>
      </c>
      <c r="K85" s="541">
        <f t="shared" si="44"/>
        <v>0</v>
      </c>
      <c r="L85" s="541">
        <f t="shared" si="45"/>
        <v>0</v>
      </c>
      <c r="M85" s="541">
        <f t="shared" si="46"/>
        <v>0</v>
      </c>
      <c r="N85" s="541">
        <f t="shared" si="47"/>
        <v>0</v>
      </c>
      <c r="O85" s="541">
        <f t="shared" si="48"/>
        <v>0</v>
      </c>
      <c r="P85" s="541">
        <f t="shared" si="49"/>
        <v>0</v>
      </c>
      <c r="Q85" s="541">
        <f t="shared" si="50"/>
        <v>0</v>
      </c>
      <c r="R85" s="541">
        <f t="shared" si="51"/>
        <v>0</v>
      </c>
      <c r="S85" s="541">
        <f t="shared" si="52"/>
        <v>0</v>
      </c>
      <c r="T85" s="542">
        <f t="shared" si="53"/>
        <v>0</v>
      </c>
      <c r="U85" s="531"/>
      <c r="V85" s="543"/>
      <c r="W85" s="544"/>
      <c r="X85" s="544"/>
      <c r="Y85" s="544"/>
      <c r="Z85" s="544"/>
      <c r="AA85" s="544"/>
      <c r="AB85" s="544"/>
      <c r="AC85" s="544"/>
      <c r="AD85" s="544"/>
      <c r="AE85" s="657"/>
      <c r="AF85" s="543"/>
      <c r="AG85" s="544"/>
      <c r="AH85" s="544"/>
      <c r="AI85" s="544"/>
      <c r="AJ85" s="544"/>
      <c r="AK85" s="544"/>
      <c r="AL85" s="544"/>
      <c r="AM85" s="544"/>
      <c r="AN85" s="544"/>
      <c r="AO85" s="657"/>
      <c r="AP85" s="543"/>
      <c r="AQ85" s="544"/>
      <c r="AR85" s="544"/>
      <c r="AS85" s="544"/>
      <c r="AT85" s="544"/>
      <c r="AU85" s="544"/>
      <c r="AV85" s="544"/>
      <c r="AW85" s="544"/>
      <c r="AX85" s="544"/>
      <c r="AY85" s="657"/>
      <c r="AZ85" s="543"/>
      <c r="BA85" s="544"/>
      <c r="BB85" s="544"/>
      <c r="BC85" s="544"/>
      <c r="BD85" s="544"/>
      <c r="BE85" s="544"/>
      <c r="BF85" s="544"/>
      <c r="BG85" s="544"/>
      <c r="BH85" s="544"/>
      <c r="BI85" s="657"/>
      <c r="BJ85" s="543"/>
      <c r="BK85" s="544"/>
      <c r="BL85" s="544"/>
      <c r="BM85" s="544"/>
      <c r="BN85" s="544"/>
      <c r="BO85" s="544"/>
      <c r="BP85" s="544"/>
      <c r="BQ85" s="544"/>
      <c r="BR85" s="544"/>
      <c r="BS85" s="657"/>
      <c r="BT85" s="543"/>
      <c r="BU85" s="544"/>
      <c r="BV85" s="544"/>
      <c r="BW85" s="544"/>
      <c r="BX85" s="544"/>
      <c r="BY85" s="544"/>
      <c r="BZ85" s="544"/>
      <c r="CA85" s="544"/>
      <c r="CB85" s="544"/>
      <c r="CC85" s="657"/>
      <c r="CD85" s="543"/>
      <c r="CE85" s="544"/>
      <c r="CF85" s="544"/>
      <c r="CG85" s="544"/>
      <c r="CH85" s="544"/>
      <c r="CI85" s="544"/>
      <c r="CJ85" s="544"/>
      <c r="CK85" s="544"/>
      <c r="CL85" s="544"/>
      <c r="CM85" s="657"/>
      <c r="CN85" s="543"/>
      <c r="CO85" s="544"/>
      <c r="CP85" s="544"/>
      <c r="CQ85" s="544"/>
      <c r="CR85" s="544"/>
      <c r="CS85" s="544"/>
      <c r="CT85" s="544"/>
      <c r="CU85" s="544"/>
      <c r="CV85" s="544"/>
      <c r="CW85" s="657"/>
      <c r="CX85" s="543"/>
      <c r="CY85" s="544"/>
      <c r="CZ85" s="544"/>
      <c r="DA85" s="544"/>
      <c r="DB85" s="544"/>
      <c r="DC85" s="544"/>
      <c r="DD85" s="544"/>
      <c r="DE85" s="544"/>
      <c r="DF85" s="544"/>
      <c r="DG85" s="657"/>
      <c r="DH85" s="543"/>
      <c r="DI85" s="544"/>
      <c r="DJ85" s="544"/>
      <c r="DK85" s="544"/>
      <c r="DL85" s="544"/>
      <c r="DM85" s="544"/>
      <c r="DN85" s="544"/>
      <c r="DO85" s="544"/>
      <c r="DP85" s="544"/>
      <c r="DQ85" s="657"/>
      <c r="DR85" s="543"/>
      <c r="DS85" s="544"/>
      <c r="DT85" s="544"/>
      <c r="DU85" s="544"/>
      <c r="DV85" s="544"/>
      <c r="DW85" s="544"/>
      <c r="DX85" s="544"/>
      <c r="DY85" s="544"/>
      <c r="DZ85" s="544"/>
      <c r="EA85" s="657"/>
      <c r="EB85" s="543"/>
      <c r="EC85" s="544"/>
      <c r="ED85" s="544"/>
      <c r="EE85" s="544"/>
      <c r="EF85" s="544"/>
      <c r="EG85" s="544"/>
      <c r="EH85" s="544"/>
      <c r="EI85" s="544"/>
      <c r="EJ85" s="544"/>
      <c r="EK85" s="657"/>
    </row>
    <row r="86" spans="1:141" s="139" customFormat="1" ht="36">
      <c r="A86" s="359">
        <f>Summary!A86</f>
        <v>0</v>
      </c>
      <c r="B86" s="378">
        <f>Summary!B86</f>
        <v>0</v>
      </c>
      <c r="C86" s="379" t="str">
        <f>Summary!C86</f>
        <v>4.3.7</v>
      </c>
      <c r="D86" s="380" t="str">
        <f>Summary!D86</f>
        <v>500 - Drainage and Service Ducts</v>
      </c>
      <c r="E86" s="381" t="str">
        <f>Summary!E86</f>
        <v>Interceptors</v>
      </c>
      <c r="F86" s="382" t="str">
        <f>Summary!F86</f>
        <v>Clear weed / vegetation growth, around frames, clear, empty trapped material from Interceptors</v>
      </c>
      <c r="G86" s="375">
        <f>Summary!G86</f>
        <v>0</v>
      </c>
      <c r="H86" s="540">
        <f t="shared" si="41"/>
        <v>0</v>
      </c>
      <c r="I86" s="541">
        <f t="shared" si="42"/>
        <v>0</v>
      </c>
      <c r="J86" s="541">
        <f t="shared" si="43"/>
        <v>0</v>
      </c>
      <c r="K86" s="541">
        <f t="shared" si="44"/>
        <v>0</v>
      </c>
      <c r="L86" s="541">
        <f t="shared" si="45"/>
        <v>0</v>
      </c>
      <c r="M86" s="541">
        <f t="shared" si="46"/>
        <v>0</v>
      </c>
      <c r="N86" s="541">
        <f t="shared" si="47"/>
        <v>0</v>
      </c>
      <c r="O86" s="541">
        <f t="shared" si="48"/>
        <v>0</v>
      </c>
      <c r="P86" s="541">
        <f t="shared" si="49"/>
        <v>0</v>
      </c>
      <c r="Q86" s="541">
        <f t="shared" si="50"/>
        <v>0</v>
      </c>
      <c r="R86" s="541">
        <f t="shared" si="51"/>
        <v>0</v>
      </c>
      <c r="S86" s="541">
        <f t="shared" si="52"/>
        <v>0</v>
      </c>
      <c r="T86" s="542">
        <f t="shared" si="53"/>
        <v>0</v>
      </c>
      <c r="U86" s="531"/>
      <c r="V86" s="543"/>
      <c r="W86" s="544"/>
      <c r="X86" s="544"/>
      <c r="Y86" s="544"/>
      <c r="Z86" s="544"/>
      <c r="AA86" s="544"/>
      <c r="AB86" s="544"/>
      <c r="AC86" s="544"/>
      <c r="AD86" s="544"/>
      <c r="AE86" s="657"/>
      <c r="AF86" s="543"/>
      <c r="AG86" s="544"/>
      <c r="AH86" s="544"/>
      <c r="AI86" s="544"/>
      <c r="AJ86" s="544"/>
      <c r="AK86" s="544"/>
      <c r="AL86" s="544"/>
      <c r="AM86" s="544"/>
      <c r="AN86" s="544"/>
      <c r="AO86" s="657"/>
      <c r="AP86" s="543"/>
      <c r="AQ86" s="544"/>
      <c r="AR86" s="544"/>
      <c r="AS86" s="544"/>
      <c r="AT86" s="544"/>
      <c r="AU86" s="544"/>
      <c r="AV86" s="544"/>
      <c r="AW86" s="544"/>
      <c r="AX86" s="544"/>
      <c r="AY86" s="657"/>
      <c r="AZ86" s="543"/>
      <c r="BA86" s="544"/>
      <c r="BB86" s="544"/>
      <c r="BC86" s="544"/>
      <c r="BD86" s="544"/>
      <c r="BE86" s="544"/>
      <c r="BF86" s="544"/>
      <c r="BG86" s="544"/>
      <c r="BH86" s="544"/>
      <c r="BI86" s="657"/>
      <c r="BJ86" s="543"/>
      <c r="BK86" s="544"/>
      <c r="BL86" s="544"/>
      <c r="BM86" s="544"/>
      <c r="BN86" s="544"/>
      <c r="BO86" s="544"/>
      <c r="BP86" s="544"/>
      <c r="BQ86" s="544"/>
      <c r="BR86" s="544"/>
      <c r="BS86" s="657"/>
      <c r="BT86" s="543"/>
      <c r="BU86" s="544"/>
      <c r="BV86" s="544"/>
      <c r="BW86" s="544"/>
      <c r="BX86" s="544"/>
      <c r="BY86" s="544"/>
      <c r="BZ86" s="544"/>
      <c r="CA86" s="544"/>
      <c r="CB86" s="544"/>
      <c r="CC86" s="657"/>
      <c r="CD86" s="543"/>
      <c r="CE86" s="544"/>
      <c r="CF86" s="544"/>
      <c r="CG86" s="544"/>
      <c r="CH86" s="544"/>
      <c r="CI86" s="544"/>
      <c r="CJ86" s="544"/>
      <c r="CK86" s="544"/>
      <c r="CL86" s="544"/>
      <c r="CM86" s="657"/>
      <c r="CN86" s="543"/>
      <c r="CO86" s="544"/>
      <c r="CP86" s="544"/>
      <c r="CQ86" s="544"/>
      <c r="CR86" s="544"/>
      <c r="CS86" s="544"/>
      <c r="CT86" s="544"/>
      <c r="CU86" s="544"/>
      <c r="CV86" s="544"/>
      <c r="CW86" s="657"/>
      <c r="CX86" s="543"/>
      <c r="CY86" s="544"/>
      <c r="CZ86" s="544"/>
      <c r="DA86" s="544"/>
      <c r="DB86" s="544"/>
      <c r="DC86" s="544"/>
      <c r="DD86" s="544"/>
      <c r="DE86" s="544"/>
      <c r="DF86" s="544"/>
      <c r="DG86" s="657"/>
      <c r="DH86" s="543"/>
      <c r="DI86" s="544"/>
      <c r="DJ86" s="544"/>
      <c r="DK86" s="544"/>
      <c r="DL86" s="544"/>
      <c r="DM86" s="544"/>
      <c r="DN86" s="544"/>
      <c r="DO86" s="544"/>
      <c r="DP86" s="544"/>
      <c r="DQ86" s="657"/>
      <c r="DR86" s="543"/>
      <c r="DS86" s="544"/>
      <c r="DT86" s="544"/>
      <c r="DU86" s="544"/>
      <c r="DV86" s="544"/>
      <c r="DW86" s="544"/>
      <c r="DX86" s="544"/>
      <c r="DY86" s="544"/>
      <c r="DZ86" s="544"/>
      <c r="EA86" s="657"/>
      <c r="EB86" s="543"/>
      <c r="EC86" s="544"/>
      <c r="ED86" s="544"/>
      <c r="EE86" s="544"/>
      <c r="EF86" s="544"/>
      <c r="EG86" s="544"/>
      <c r="EH86" s="544"/>
      <c r="EI86" s="544"/>
      <c r="EJ86" s="544"/>
      <c r="EK86" s="657"/>
    </row>
    <row r="87" spans="1:141" ht="54">
      <c r="A87" s="359">
        <f>Summary!A87</f>
        <v>0</v>
      </c>
      <c r="B87" s="378">
        <f>Summary!B87</f>
        <v>0</v>
      </c>
      <c r="C87" s="379" t="str">
        <f>Summary!C87</f>
        <v>4.3.8</v>
      </c>
      <c r="D87" s="380" t="str">
        <f>Summary!D87</f>
        <v>500 - Drainage and Service Ducts</v>
      </c>
      <c r="E87" s="381" t="str">
        <f>Summary!E87</f>
        <v>Manholes</v>
      </c>
      <c r="F87" s="382" t="str">
        <f>Summary!F87</f>
        <v>Clear manholes by removing all material that could impair operation (overgrown vegetation / weed, silt, debris / rubbish)</v>
      </c>
      <c r="G87" s="375">
        <f>Summary!G87</f>
        <v>0</v>
      </c>
      <c r="H87" s="540">
        <f t="shared" si="41"/>
        <v>0</v>
      </c>
      <c r="I87" s="541">
        <f t="shared" si="42"/>
        <v>0</v>
      </c>
      <c r="J87" s="541">
        <f t="shared" si="43"/>
        <v>0</v>
      </c>
      <c r="K87" s="541">
        <f t="shared" si="44"/>
        <v>0</v>
      </c>
      <c r="L87" s="541">
        <f t="shared" si="45"/>
        <v>0</v>
      </c>
      <c r="M87" s="541">
        <f t="shared" si="46"/>
        <v>0</v>
      </c>
      <c r="N87" s="541">
        <f t="shared" si="47"/>
        <v>0</v>
      </c>
      <c r="O87" s="541">
        <f t="shared" si="48"/>
        <v>0</v>
      </c>
      <c r="P87" s="541">
        <f t="shared" si="49"/>
        <v>0</v>
      </c>
      <c r="Q87" s="541">
        <f t="shared" si="50"/>
        <v>0</v>
      </c>
      <c r="R87" s="541">
        <f t="shared" si="51"/>
        <v>0</v>
      </c>
      <c r="S87" s="541">
        <f t="shared" si="52"/>
        <v>0</v>
      </c>
      <c r="T87" s="542">
        <f t="shared" si="53"/>
        <v>0</v>
      </c>
      <c r="U87" s="531"/>
      <c r="V87" s="543"/>
      <c r="W87" s="544"/>
      <c r="X87" s="544"/>
      <c r="Y87" s="544"/>
      <c r="Z87" s="544"/>
      <c r="AA87" s="544"/>
      <c r="AB87" s="544"/>
      <c r="AC87" s="544"/>
      <c r="AD87" s="544"/>
      <c r="AE87" s="657"/>
      <c r="AF87" s="543"/>
      <c r="AG87" s="544"/>
      <c r="AH87" s="544"/>
      <c r="AI87" s="544"/>
      <c r="AJ87" s="544"/>
      <c r="AK87" s="544"/>
      <c r="AL87" s="544"/>
      <c r="AM87" s="544"/>
      <c r="AN87" s="544"/>
      <c r="AO87" s="657"/>
      <c r="AP87" s="543"/>
      <c r="AQ87" s="544"/>
      <c r="AR87" s="544"/>
      <c r="AS87" s="544"/>
      <c r="AT87" s="544"/>
      <c r="AU87" s="544"/>
      <c r="AV87" s="544"/>
      <c r="AW87" s="544"/>
      <c r="AX87" s="544"/>
      <c r="AY87" s="657"/>
      <c r="AZ87" s="543"/>
      <c r="BA87" s="544"/>
      <c r="BB87" s="544"/>
      <c r="BC87" s="544"/>
      <c r="BD87" s="544"/>
      <c r="BE87" s="544"/>
      <c r="BF87" s="544"/>
      <c r="BG87" s="544"/>
      <c r="BH87" s="544"/>
      <c r="BI87" s="657"/>
      <c r="BJ87" s="543"/>
      <c r="BK87" s="544"/>
      <c r="BL87" s="544"/>
      <c r="BM87" s="544"/>
      <c r="BN87" s="544"/>
      <c r="BO87" s="544"/>
      <c r="BP87" s="544"/>
      <c r="BQ87" s="544"/>
      <c r="BR87" s="544"/>
      <c r="BS87" s="657"/>
      <c r="BT87" s="543"/>
      <c r="BU87" s="544"/>
      <c r="BV87" s="544"/>
      <c r="BW87" s="544"/>
      <c r="BX87" s="544"/>
      <c r="BY87" s="544"/>
      <c r="BZ87" s="544"/>
      <c r="CA87" s="544"/>
      <c r="CB87" s="544"/>
      <c r="CC87" s="657"/>
      <c r="CD87" s="543"/>
      <c r="CE87" s="544"/>
      <c r="CF87" s="544"/>
      <c r="CG87" s="544"/>
      <c r="CH87" s="544"/>
      <c r="CI87" s="544"/>
      <c r="CJ87" s="544"/>
      <c r="CK87" s="544"/>
      <c r="CL87" s="544"/>
      <c r="CM87" s="657"/>
      <c r="CN87" s="543"/>
      <c r="CO87" s="544"/>
      <c r="CP87" s="544"/>
      <c r="CQ87" s="544"/>
      <c r="CR87" s="544"/>
      <c r="CS87" s="544"/>
      <c r="CT87" s="544"/>
      <c r="CU87" s="544"/>
      <c r="CV87" s="544"/>
      <c r="CW87" s="657"/>
      <c r="CX87" s="543"/>
      <c r="CY87" s="544"/>
      <c r="CZ87" s="544"/>
      <c r="DA87" s="544"/>
      <c r="DB87" s="544"/>
      <c r="DC87" s="544"/>
      <c r="DD87" s="544"/>
      <c r="DE87" s="544"/>
      <c r="DF87" s="544"/>
      <c r="DG87" s="657"/>
      <c r="DH87" s="543"/>
      <c r="DI87" s="544"/>
      <c r="DJ87" s="544"/>
      <c r="DK87" s="544"/>
      <c r="DL87" s="544"/>
      <c r="DM87" s="544"/>
      <c r="DN87" s="544"/>
      <c r="DO87" s="544"/>
      <c r="DP87" s="544"/>
      <c r="DQ87" s="657"/>
      <c r="DR87" s="543"/>
      <c r="DS87" s="544"/>
      <c r="DT87" s="544"/>
      <c r="DU87" s="544"/>
      <c r="DV87" s="544"/>
      <c r="DW87" s="544"/>
      <c r="DX87" s="544"/>
      <c r="DY87" s="544"/>
      <c r="DZ87" s="544"/>
      <c r="EA87" s="657"/>
      <c r="EB87" s="543"/>
      <c r="EC87" s="544"/>
      <c r="ED87" s="544"/>
      <c r="EE87" s="544"/>
      <c r="EF87" s="544"/>
      <c r="EG87" s="544"/>
      <c r="EH87" s="544"/>
      <c r="EI87" s="544"/>
      <c r="EJ87" s="544"/>
      <c r="EK87" s="657"/>
    </row>
    <row r="88" spans="1:141" ht="72">
      <c r="A88" s="359">
        <f>Summary!A88</f>
        <v>0</v>
      </c>
      <c r="B88" s="378">
        <f>Summary!B88</f>
        <v>0</v>
      </c>
      <c r="C88" s="379" t="str">
        <f>Summary!C88</f>
        <v>4.3.9</v>
      </c>
      <c r="D88" s="380" t="str">
        <f>Summary!D88</f>
        <v>500 - Drainage and Service Ducts</v>
      </c>
      <c r="E88" s="381" t="str">
        <f>Summary!E88</f>
        <v>Culverts</v>
      </c>
      <c r="F88" s="382" t="str">
        <f>Summary!F88</f>
        <v>De-silt and remove all material that could impair operation (silt, weed / vegetation growth, debris / rubbish, eroded bank material restricting the free flow of water through the culvert)</v>
      </c>
      <c r="G88" s="375">
        <f>Summary!G88</f>
        <v>0</v>
      </c>
      <c r="H88" s="540">
        <f t="shared" si="41"/>
        <v>0</v>
      </c>
      <c r="I88" s="541">
        <f t="shared" si="42"/>
        <v>0</v>
      </c>
      <c r="J88" s="541">
        <f t="shared" si="43"/>
        <v>0</v>
      </c>
      <c r="K88" s="541">
        <f t="shared" si="44"/>
        <v>0</v>
      </c>
      <c r="L88" s="541">
        <f t="shared" si="45"/>
        <v>0</v>
      </c>
      <c r="M88" s="541">
        <f t="shared" si="46"/>
        <v>0</v>
      </c>
      <c r="N88" s="541">
        <f t="shared" si="47"/>
        <v>0</v>
      </c>
      <c r="O88" s="541">
        <f t="shared" si="48"/>
        <v>0</v>
      </c>
      <c r="P88" s="541">
        <f t="shared" si="49"/>
        <v>0</v>
      </c>
      <c r="Q88" s="541">
        <f t="shared" si="50"/>
        <v>0</v>
      </c>
      <c r="R88" s="541">
        <f t="shared" si="51"/>
        <v>0</v>
      </c>
      <c r="S88" s="541">
        <f t="shared" si="52"/>
        <v>0</v>
      </c>
      <c r="T88" s="542">
        <f t="shared" si="53"/>
        <v>0</v>
      </c>
      <c r="U88" s="531"/>
      <c r="V88" s="543"/>
      <c r="W88" s="544"/>
      <c r="X88" s="544"/>
      <c r="Y88" s="544"/>
      <c r="Z88" s="544"/>
      <c r="AA88" s="544"/>
      <c r="AB88" s="544"/>
      <c r="AC88" s="544"/>
      <c r="AD88" s="544"/>
      <c r="AE88" s="657"/>
      <c r="AF88" s="543"/>
      <c r="AG88" s="544"/>
      <c r="AH88" s="544"/>
      <c r="AI88" s="544"/>
      <c r="AJ88" s="544"/>
      <c r="AK88" s="544"/>
      <c r="AL88" s="544"/>
      <c r="AM88" s="544"/>
      <c r="AN88" s="544"/>
      <c r="AO88" s="657"/>
      <c r="AP88" s="543"/>
      <c r="AQ88" s="544"/>
      <c r="AR88" s="544"/>
      <c r="AS88" s="544"/>
      <c r="AT88" s="544"/>
      <c r="AU88" s="544"/>
      <c r="AV88" s="544"/>
      <c r="AW88" s="544"/>
      <c r="AX88" s="544"/>
      <c r="AY88" s="657"/>
      <c r="AZ88" s="543"/>
      <c r="BA88" s="544"/>
      <c r="BB88" s="544"/>
      <c r="BC88" s="544"/>
      <c r="BD88" s="544"/>
      <c r="BE88" s="544"/>
      <c r="BF88" s="544"/>
      <c r="BG88" s="544"/>
      <c r="BH88" s="544"/>
      <c r="BI88" s="657"/>
      <c r="BJ88" s="543"/>
      <c r="BK88" s="544"/>
      <c r="BL88" s="544"/>
      <c r="BM88" s="544"/>
      <c r="BN88" s="544"/>
      <c r="BO88" s="544"/>
      <c r="BP88" s="544"/>
      <c r="BQ88" s="544"/>
      <c r="BR88" s="544"/>
      <c r="BS88" s="657"/>
      <c r="BT88" s="543"/>
      <c r="BU88" s="544"/>
      <c r="BV88" s="544"/>
      <c r="BW88" s="544"/>
      <c r="BX88" s="544"/>
      <c r="BY88" s="544"/>
      <c r="BZ88" s="544"/>
      <c r="CA88" s="544"/>
      <c r="CB88" s="544"/>
      <c r="CC88" s="657"/>
      <c r="CD88" s="543"/>
      <c r="CE88" s="544"/>
      <c r="CF88" s="544"/>
      <c r="CG88" s="544"/>
      <c r="CH88" s="544"/>
      <c r="CI88" s="544"/>
      <c r="CJ88" s="544"/>
      <c r="CK88" s="544"/>
      <c r="CL88" s="544"/>
      <c r="CM88" s="657"/>
      <c r="CN88" s="543"/>
      <c r="CO88" s="544"/>
      <c r="CP88" s="544"/>
      <c r="CQ88" s="544"/>
      <c r="CR88" s="544"/>
      <c r="CS88" s="544"/>
      <c r="CT88" s="544"/>
      <c r="CU88" s="544"/>
      <c r="CV88" s="544"/>
      <c r="CW88" s="657"/>
      <c r="CX88" s="543"/>
      <c r="CY88" s="544"/>
      <c r="CZ88" s="544"/>
      <c r="DA88" s="544"/>
      <c r="DB88" s="544"/>
      <c r="DC88" s="544"/>
      <c r="DD88" s="544"/>
      <c r="DE88" s="544"/>
      <c r="DF88" s="544"/>
      <c r="DG88" s="657"/>
      <c r="DH88" s="543"/>
      <c r="DI88" s="544"/>
      <c r="DJ88" s="544"/>
      <c r="DK88" s="544"/>
      <c r="DL88" s="544"/>
      <c r="DM88" s="544"/>
      <c r="DN88" s="544"/>
      <c r="DO88" s="544"/>
      <c r="DP88" s="544"/>
      <c r="DQ88" s="657"/>
      <c r="DR88" s="543"/>
      <c r="DS88" s="544"/>
      <c r="DT88" s="544"/>
      <c r="DU88" s="544"/>
      <c r="DV88" s="544"/>
      <c r="DW88" s="544"/>
      <c r="DX88" s="544"/>
      <c r="DY88" s="544"/>
      <c r="DZ88" s="544"/>
      <c r="EA88" s="657"/>
      <c r="EB88" s="543"/>
      <c r="EC88" s="544"/>
      <c r="ED88" s="544"/>
      <c r="EE88" s="544"/>
      <c r="EF88" s="544"/>
      <c r="EG88" s="544"/>
      <c r="EH88" s="544"/>
      <c r="EI88" s="544"/>
      <c r="EJ88" s="544"/>
      <c r="EK88" s="657"/>
    </row>
    <row r="89" spans="1:141" s="139" customFormat="1" ht="20.25">
      <c r="A89" s="802">
        <f>Summary!A89</f>
        <v>0</v>
      </c>
      <c r="B89" s="815">
        <f>Summary!B89</f>
        <v>0</v>
      </c>
      <c r="C89" s="813" t="str">
        <f>Summary!C89</f>
        <v>4.3.10</v>
      </c>
      <c r="D89" s="816" t="str">
        <f>Summary!D89</f>
        <v>NOT USED</v>
      </c>
      <c r="E89" s="796">
        <f>Summary!E89</f>
        <v>0</v>
      </c>
      <c r="F89" s="796">
        <f>Summary!F89</f>
        <v>0</v>
      </c>
      <c r="G89" s="787">
        <f>Summary!G89</f>
        <v>0</v>
      </c>
      <c r="H89" s="299"/>
      <c r="I89" s="300"/>
      <c r="J89" s="300"/>
      <c r="K89" s="300"/>
      <c r="L89" s="300"/>
      <c r="M89" s="300"/>
      <c r="N89" s="300"/>
      <c r="O89" s="300"/>
      <c r="P89" s="300"/>
      <c r="Q89" s="300"/>
      <c r="R89" s="300"/>
      <c r="S89" s="300"/>
      <c r="T89" s="797"/>
      <c r="U89" s="531"/>
      <c r="V89" s="299"/>
      <c r="W89" s="300"/>
      <c r="X89" s="300"/>
      <c r="Y89" s="300"/>
      <c r="Z89" s="300"/>
      <c r="AA89" s="300"/>
      <c r="AB89" s="300"/>
      <c r="AC89" s="300"/>
      <c r="AD89" s="300"/>
      <c r="AE89" s="817"/>
      <c r="AF89" s="299"/>
      <c r="AG89" s="300"/>
      <c r="AH89" s="300"/>
      <c r="AI89" s="300"/>
      <c r="AJ89" s="300"/>
      <c r="AK89" s="300"/>
      <c r="AL89" s="300"/>
      <c r="AM89" s="300"/>
      <c r="AN89" s="300"/>
      <c r="AO89" s="817"/>
      <c r="AP89" s="299"/>
      <c r="AQ89" s="300"/>
      <c r="AR89" s="300"/>
      <c r="AS89" s="300"/>
      <c r="AT89" s="300"/>
      <c r="AU89" s="300"/>
      <c r="AV89" s="300"/>
      <c r="AW89" s="300"/>
      <c r="AX89" s="300"/>
      <c r="AY89" s="817"/>
      <c r="AZ89" s="299"/>
      <c r="BA89" s="300"/>
      <c r="BB89" s="300"/>
      <c r="BC89" s="300"/>
      <c r="BD89" s="300"/>
      <c r="BE89" s="300"/>
      <c r="BF89" s="300"/>
      <c r="BG89" s="300"/>
      <c r="BH89" s="300"/>
      <c r="BI89" s="817"/>
      <c r="BJ89" s="299"/>
      <c r="BK89" s="300"/>
      <c r="BL89" s="300"/>
      <c r="BM89" s="300"/>
      <c r="BN89" s="300"/>
      <c r="BO89" s="300"/>
      <c r="BP89" s="300"/>
      <c r="BQ89" s="300"/>
      <c r="BR89" s="300"/>
      <c r="BS89" s="817"/>
      <c r="BT89" s="299"/>
      <c r="BU89" s="300"/>
      <c r="BV89" s="300"/>
      <c r="BW89" s="300"/>
      <c r="BX89" s="300"/>
      <c r="BY89" s="300"/>
      <c r="BZ89" s="300"/>
      <c r="CA89" s="300"/>
      <c r="CB89" s="300"/>
      <c r="CC89" s="817"/>
      <c r="CD89" s="299"/>
      <c r="CE89" s="300"/>
      <c r="CF89" s="300"/>
      <c r="CG89" s="300"/>
      <c r="CH89" s="300"/>
      <c r="CI89" s="300"/>
      <c r="CJ89" s="300"/>
      <c r="CK89" s="300"/>
      <c r="CL89" s="300"/>
      <c r="CM89" s="817"/>
      <c r="CN89" s="299"/>
      <c r="CO89" s="300"/>
      <c r="CP89" s="300"/>
      <c r="CQ89" s="300"/>
      <c r="CR89" s="300"/>
      <c r="CS89" s="300"/>
      <c r="CT89" s="300"/>
      <c r="CU89" s="300"/>
      <c r="CV89" s="300"/>
      <c r="CW89" s="817"/>
      <c r="CX89" s="299"/>
      <c r="CY89" s="300"/>
      <c r="CZ89" s="300"/>
      <c r="DA89" s="300"/>
      <c r="DB89" s="300"/>
      <c r="DC89" s="300"/>
      <c r="DD89" s="300"/>
      <c r="DE89" s="300"/>
      <c r="DF89" s="300"/>
      <c r="DG89" s="817"/>
      <c r="DH89" s="299"/>
      <c r="DI89" s="300"/>
      <c r="DJ89" s="300"/>
      <c r="DK89" s="300"/>
      <c r="DL89" s="300"/>
      <c r="DM89" s="300"/>
      <c r="DN89" s="300"/>
      <c r="DO89" s="300"/>
      <c r="DP89" s="300"/>
      <c r="DQ89" s="817"/>
      <c r="DR89" s="299"/>
      <c r="DS89" s="300"/>
      <c r="DT89" s="300"/>
      <c r="DU89" s="300"/>
      <c r="DV89" s="300"/>
      <c r="DW89" s="300"/>
      <c r="DX89" s="300"/>
      <c r="DY89" s="300"/>
      <c r="DZ89" s="300"/>
      <c r="EA89" s="817"/>
      <c r="EB89" s="299"/>
      <c r="EC89" s="300"/>
      <c r="ED89" s="300"/>
      <c r="EE89" s="300"/>
      <c r="EF89" s="300"/>
      <c r="EG89" s="300"/>
      <c r="EH89" s="300"/>
      <c r="EI89" s="300"/>
      <c r="EJ89" s="300"/>
      <c r="EK89" s="817"/>
    </row>
    <row r="90" spans="1:141" s="139" customFormat="1" ht="36">
      <c r="A90" s="802">
        <f>Summary!A90</f>
        <v>0</v>
      </c>
      <c r="B90" s="815">
        <f>Summary!B90</f>
        <v>0</v>
      </c>
      <c r="C90" s="813" t="str">
        <f>Summary!C90</f>
        <v>4.3.11</v>
      </c>
      <c r="D90" s="816" t="str">
        <f>Summary!D90</f>
        <v>500 - Drainage and Service Ducts</v>
      </c>
      <c r="E90" s="796" t="str">
        <f>Summary!E90</f>
        <v>Filter drains</v>
      </c>
      <c r="F90" s="796">
        <f>Summary!F90</f>
        <v>0</v>
      </c>
      <c r="G90" s="787">
        <f>Summary!G90</f>
        <v>0</v>
      </c>
      <c r="H90" s="299"/>
      <c r="I90" s="300"/>
      <c r="J90" s="300"/>
      <c r="K90" s="300"/>
      <c r="L90" s="300"/>
      <c r="M90" s="300"/>
      <c r="N90" s="300"/>
      <c r="O90" s="300"/>
      <c r="P90" s="300"/>
      <c r="Q90" s="300"/>
      <c r="R90" s="300"/>
      <c r="S90" s="300"/>
      <c r="T90" s="797"/>
      <c r="U90" s="531"/>
      <c r="V90" s="299"/>
      <c r="W90" s="300"/>
      <c r="X90" s="300"/>
      <c r="Y90" s="300"/>
      <c r="Z90" s="300"/>
      <c r="AA90" s="300"/>
      <c r="AB90" s="300"/>
      <c r="AC90" s="300"/>
      <c r="AD90" s="300"/>
      <c r="AE90" s="817"/>
      <c r="AF90" s="299"/>
      <c r="AG90" s="300"/>
      <c r="AH90" s="300"/>
      <c r="AI90" s="300"/>
      <c r="AJ90" s="300"/>
      <c r="AK90" s="300"/>
      <c r="AL90" s="300"/>
      <c r="AM90" s="300"/>
      <c r="AN90" s="300"/>
      <c r="AO90" s="817"/>
      <c r="AP90" s="299"/>
      <c r="AQ90" s="300"/>
      <c r="AR90" s="300"/>
      <c r="AS90" s="300"/>
      <c r="AT90" s="300"/>
      <c r="AU90" s="300"/>
      <c r="AV90" s="300"/>
      <c r="AW90" s="300"/>
      <c r="AX90" s="300"/>
      <c r="AY90" s="817"/>
      <c r="AZ90" s="299"/>
      <c r="BA90" s="300"/>
      <c r="BB90" s="300"/>
      <c r="BC90" s="300"/>
      <c r="BD90" s="300"/>
      <c r="BE90" s="300"/>
      <c r="BF90" s="300"/>
      <c r="BG90" s="300"/>
      <c r="BH90" s="300"/>
      <c r="BI90" s="817"/>
      <c r="BJ90" s="299"/>
      <c r="BK90" s="300"/>
      <c r="BL90" s="300"/>
      <c r="BM90" s="300"/>
      <c r="BN90" s="300"/>
      <c r="BO90" s="300"/>
      <c r="BP90" s="300"/>
      <c r="BQ90" s="300"/>
      <c r="BR90" s="300"/>
      <c r="BS90" s="817"/>
      <c r="BT90" s="299"/>
      <c r="BU90" s="300"/>
      <c r="BV90" s="300"/>
      <c r="BW90" s="300"/>
      <c r="BX90" s="300"/>
      <c r="BY90" s="300"/>
      <c r="BZ90" s="300"/>
      <c r="CA90" s="300"/>
      <c r="CB90" s="300"/>
      <c r="CC90" s="817"/>
      <c r="CD90" s="299"/>
      <c r="CE90" s="300"/>
      <c r="CF90" s="300"/>
      <c r="CG90" s="300"/>
      <c r="CH90" s="300"/>
      <c r="CI90" s="300"/>
      <c r="CJ90" s="300"/>
      <c r="CK90" s="300"/>
      <c r="CL90" s="300"/>
      <c r="CM90" s="817"/>
      <c r="CN90" s="299"/>
      <c r="CO90" s="300"/>
      <c r="CP90" s="300"/>
      <c r="CQ90" s="300"/>
      <c r="CR90" s="300"/>
      <c r="CS90" s="300"/>
      <c r="CT90" s="300"/>
      <c r="CU90" s="300"/>
      <c r="CV90" s="300"/>
      <c r="CW90" s="817"/>
      <c r="CX90" s="299"/>
      <c r="CY90" s="300"/>
      <c r="CZ90" s="300"/>
      <c r="DA90" s="300"/>
      <c r="DB90" s="300"/>
      <c r="DC90" s="300"/>
      <c r="DD90" s="300"/>
      <c r="DE90" s="300"/>
      <c r="DF90" s="300"/>
      <c r="DG90" s="817"/>
      <c r="DH90" s="299"/>
      <c r="DI90" s="300"/>
      <c r="DJ90" s="300"/>
      <c r="DK90" s="300"/>
      <c r="DL90" s="300"/>
      <c r="DM90" s="300"/>
      <c r="DN90" s="300"/>
      <c r="DO90" s="300"/>
      <c r="DP90" s="300"/>
      <c r="DQ90" s="817"/>
      <c r="DR90" s="299"/>
      <c r="DS90" s="300"/>
      <c r="DT90" s="300"/>
      <c r="DU90" s="300"/>
      <c r="DV90" s="300"/>
      <c r="DW90" s="300"/>
      <c r="DX90" s="300"/>
      <c r="DY90" s="300"/>
      <c r="DZ90" s="300"/>
      <c r="EA90" s="817"/>
      <c r="EB90" s="299"/>
      <c r="EC90" s="300"/>
      <c r="ED90" s="300"/>
      <c r="EE90" s="300"/>
      <c r="EF90" s="300"/>
      <c r="EG90" s="300"/>
      <c r="EH90" s="300"/>
      <c r="EI90" s="300"/>
      <c r="EJ90" s="300"/>
      <c r="EK90" s="817"/>
    </row>
    <row r="91" spans="1:141" ht="90">
      <c r="A91" s="359">
        <f>Summary!A91</f>
        <v>0</v>
      </c>
      <c r="B91" s="378">
        <f>Summary!B91</f>
        <v>0</v>
      </c>
      <c r="C91" s="379" t="str">
        <f>Summary!C91</f>
        <v>4.3.11.1</v>
      </c>
      <c r="D91" s="380">
        <f>Summary!D91</f>
        <v>0</v>
      </c>
      <c r="E91" s="381">
        <f>Summary!E91</f>
        <v>0</v>
      </c>
      <c r="F91" s="382" t="str">
        <f>Summary!F91</f>
        <v xml:space="preserve">Edge scrape, clear weed / vegetation growth, cut back to remove build up of material from edge of carriage way through to filter material (Filter Drain and Combined carrier and Filter drain) that could impair operation </v>
      </c>
      <c r="G91" s="375">
        <f>Summary!G91</f>
        <v>0</v>
      </c>
      <c r="H91" s="540">
        <f t="shared" si="41"/>
        <v>0</v>
      </c>
      <c r="I91" s="541">
        <f t="shared" si="42"/>
        <v>0</v>
      </c>
      <c r="J91" s="541">
        <f t="shared" si="43"/>
        <v>0</v>
      </c>
      <c r="K91" s="541">
        <f t="shared" si="44"/>
        <v>0</v>
      </c>
      <c r="L91" s="541">
        <f t="shared" si="45"/>
        <v>0</v>
      </c>
      <c r="M91" s="541">
        <f t="shared" si="46"/>
        <v>0</v>
      </c>
      <c r="N91" s="541">
        <f t="shared" si="47"/>
        <v>0</v>
      </c>
      <c r="O91" s="541">
        <f t="shared" si="48"/>
        <v>0</v>
      </c>
      <c r="P91" s="541">
        <f t="shared" si="49"/>
        <v>0</v>
      </c>
      <c r="Q91" s="541">
        <f t="shared" si="50"/>
        <v>0</v>
      </c>
      <c r="R91" s="541">
        <f t="shared" si="51"/>
        <v>0</v>
      </c>
      <c r="S91" s="541">
        <f t="shared" si="52"/>
        <v>0</v>
      </c>
      <c r="T91" s="542">
        <f t="shared" si="53"/>
        <v>0</v>
      </c>
      <c r="U91" s="531"/>
      <c r="V91" s="543"/>
      <c r="W91" s="544"/>
      <c r="X91" s="544"/>
      <c r="Y91" s="544"/>
      <c r="Z91" s="544"/>
      <c r="AA91" s="544"/>
      <c r="AB91" s="544"/>
      <c r="AC91" s="544"/>
      <c r="AD91" s="544"/>
      <c r="AE91" s="657"/>
      <c r="AF91" s="543"/>
      <c r="AG91" s="544"/>
      <c r="AH91" s="544"/>
      <c r="AI91" s="544"/>
      <c r="AJ91" s="544"/>
      <c r="AK91" s="544"/>
      <c r="AL91" s="544"/>
      <c r="AM91" s="544"/>
      <c r="AN91" s="544"/>
      <c r="AO91" s="657"/>
      <c r="AP91" s="543"/>
      <c r="AQ91" s="544"/>
      <c r="AR91" s="544"/>
      <c r="AS91" s="544"/>
      <c r="AT91" s="544"/>
      <c r="AU91" s="544"/>
      <c r="AV91" s="544"/>
      <c r="AW91" s="544"/>
      <c r="AX91" s="544"/>
      <c r="AY91" s="657"/>
      <c r="AZ91" s="543"/>
      <c r="BA91" s="544"/>
      <c r="BB91" s="544"/>
      <c r="BC91" s="544"/>
      <c r="BD91" s="544"/>
      <c r="BE91" s="544"/>
      <c r="BF91" s="544"/>
      <c r="BG91" s="544"/>
      <c r="BH91" s="544"/>
      <c r="BI91" s="657"/>
      <c r="BJ91" s="543"/>
      <c r="BK91" s="544"/>
      <c r="BL91" s="544"/>
      <c r="BM91" s="544"/>
      <c r="BN91" s="544"/>
      <c r="BO91" s="544"/>
      <c r="BP91" s="544"/>
      <c r="BQ91" s="544"/>
      <c r="BR91" s="544"/>
      <c r="BS91" s="657"/>
      <c r="BT91" s="543"/>
      <c r="BU91" s="544"/>
      <c r="BV91" s="544"/>
      <c r="BW91" s="544"/>
      <c r="BX91" s="544"/>
      <c r="BY91" s="544"/>
      <c r="BZ91" s="544"/>
      <c r="CA91" s="544"/>
      <c r="CB91" s="544"/>
      <c r="CC91" s="657"/>
      <c r="CD91" s="543"/>
      <c r="CE91" s="544"/>
      <c r="CF91" s="544"/>
      <c r="CG91" s="544"/>
      <c r="CH91" s="544"/>
      <c r="CI91" s="544"/>
      <c r="CJ91" s="544"/>
      <c r="CK91" s="544"/>
      <c r="CL91" s="544"/>
      <c r="CM91" s="657"/>
      <c r="CN91" s="543"/>
      <c r="CO91" s="544"/>
      <c r="CP91" s="544"/>
      <c r="CQ91" s="544"/>
      <c r="CR91" s="544"/>
      <c r="CS91" s="544"/>
      <c r="CT91" s="544"/>
      <c r="CU91" s="544"/>
      <c r="CV91" s="544"/>
      <c r="CW91" s="657"/>
      <c r="CX91" s="543"/>
      <c r="CY91" s="544"/>
      <c r="CZ91" s="544"/>
      <c r="DA91" s="544"/>
      <c r="DB91" s="544"/>
      <c r="DC91" s="544"/>
      <c r="DD91" s="544"/>
      <c r="DE91" s="544"/>
      <c r="DF91" s="544"/>
      <c r="DG91" s="657"/>
      <c r="DH91" s="543"/>
      <c r="DI91" s="544"/>
      <c r="DJ91" s="544"/>
      <c r="DK91" s="544"/>
      <c r="DL91" s="544"/>
      <c r="DM91" s="544"/>
      <c r="DN91" s="544"/>
      <c r="DO91" s="544"/>
      <c r="DP91" s="544"/>
      <c r="DQ91" s="657"/>
      <c r="DR91" s="543"/>
      <c r="DS91" s="544"/>
      <c r="DT91" s="544"/>
      <c r="DU91" s="544"/>
      <c r="DV91" s="544"/>
      <c r="DW91" s="544"/>
      <c r="DX91" s="544"/>
      <c r="DY91" s="544"/>
      <c r="DZ91" s="544"/>
      <c r="EA91" s="657"/>
      <c r="EB91" s="543"/>
      <c r="EC91" s="544"/>
      <c r="ED91" s="544"/>
      <c r="EE91" s="544"/>
      <c r="EF91" s="544"/>
      <c r="EG91" s="544"/>
      <c r="EH91" s="544"/>
      <c r="EI91" s="544"/>
      <c r="EJ91" s="544"/>
      <c r="EK91" s="657"/>
    </row>
    <row r="92" spans="1:141" ht="36">
      <c r="A92" s="359">
        <f>Summary!A92</f>
        <v>0</v>
      </c>
      <c r="B92" s="378">
        <f>Summary!B92</f>
        <v>0</v>
      </c>
      <c r="C92" s="379" t="str">
        <f>Summary!C92</f>
        <v>4.3.11.2</v>
      </c>
      <c r="D92" s="380">
        <f>Summary!D92</f>
        <v>0</v>
      </c>
      <c r="E92" s="381">
        <f>Summary!E92</f>
        <v>0</v>
      </c>
      <c r="F92" s="382" t="str">
        <f>Summary!F92</f>
        <v>Weed spray along Filter Drain and Combined carrier and Filter drain</v>
      </c>
      <c r="G92" s="375">
        <f>Summary!G92</f>
        <v>0</v>
      </c>
      <c r="H92" s="540">
        <f t="shared" si="41"/>
        <v>0</v>
      </c>
      <c r="I92" s="541">
        <f t="shared" si="42"/>
        <v>0</v>
      </c>
      <c r="J92" s="541">
        <f t="shared" si="43"/>
        <v>0</v>
      </c>
      <c r="K92" s="541">
        <f t="shared" si="44"/>
        <v>0</v>
      </c>
      <c r="L92" s="541">
        <f t="shared" si="45"/>
        <v>0</v>
      </c>
      <c r="M92" s="541">
        <f t="shared" si="46"/>
        <v>0</v>
      </c>
      <c r="N92" s="541">
        <f t="shared" si="47"/>
        <v>0</v>
      </c>
      <c r="O92" s="541">
        <f t="shared" si="48"/>
        <v>0</v>
      </c>
      <c r="P92" s="541">
        <f t="shared" si="49"/>
        <v>0</v>
      </c>
      <c r="Q92" s="541">
        <f t="shared" si="50"/>
        <v>0</v>
      </c>
      <c r="R92" s="541">
        <f t="shared" si="51"/>
        <v>0</v>
      </c>
      <c r="S92" s="541">
        <f t="shared" si="52"/>
        <v>0</v>
      </c>
      <c r="T92" s="542">
        <f t="shared" si="53"/>
        <v>0</v>
      </c>
      <c r="U92" s="531"/>
      <c r="V92" s="543"/>
      <c r="W92" s="544"/>
      <c r="X92" s="544"/>
      <c r="Y92" s="544"/>
      <c r="Z92" s="544"/>
      <c r="AA92" s="544"/>
      <c r="AB92" s="544"/>
      <c r="AC92" s="544"/>
      <c r="AD92" s="544"/>
      <c r="AE92" s="657"/>
      <c r="AF92" s="543"/>
      <c r="AG92" s="544"/>
      <c r="AH92" s="544"/>
      <c r="AI92" s="544"/>
      <c r="AJ92" s="544"/>
      <c r="AK92" s="544"/>
      <c r="AL92" s="544"/>
      <c r="AM92" s="544"/>
      <c r="AN92" s="544"/>
      <c r="AO92" s="657"/>
      <c r="AP92" s="543"/>
      <c r="AQ92" s="544"/>
      <c r="AR92" s="544"/>
      <c r="AS92" s="544"/>
      <c r="AT92" s="544"/>
      <c r="AU92" s="544"/>
      <c r="AV92" s="544"/>
      <c r="AW92" s="544"/>
      <c r="AX92" s="544"/>
      <c r="AY92" s="657"/>
      <c r="AZ92" s="543"/>
      <c r="BA92" s="544"/>
      <c r="BB92" s="544"/>
      <c r="BC92" s="544"/>
      <c r="BD92" s="544"/>
      <c r="BE92" s="544"/>
      <c r="BF92" s="544"/>
      <c r="BG92" s="544"/>
      <c r="BH92" s="544"/>
      <c r="BI92" s="657"/>
      <c r="BJ92" s="543"/>
      <c r="BK92" s="544"/>
      <c r="BL92" s="544"/>
      <c r="BM92" s="544"/>
      <c r="BN92" s="544"/>
      <c r="BO92" s="544"/>
      <c r="BP92" s="544"/>
      <c r="BQ92" s="544"/>
      <c r="BR92" s="544"/>
      <c r="BS92" s="657"/>
      <c r="BT92" s="543"/>
      <c r="BU92" s="544"/>
      <c r="BV92" s="544"/>
      <c r="BW92" s="544"/>
      <c r="BX92" s="544"/>
      <c r="BY92" s="544"/>
      <c r="BZ92" s="544"/>
      <c r="CA92" s="544"/>
      <c r="CB92" s="544"/>
      <c r="CC92" s="657"/>
      <c r="CD92" s="543"/>
      <c r="CE92" s="544"/>
      <c r="CF92" s="544"/>
      <c r="CG92" s="544"/>
      <c r="CH92" s="544"/>
      <c r="CI92" s="544"/>
      <c r="CJ92" s="544"/>
      <c r="CK92" s="544"/>
      <c r="CL92" s="544"/>
      <c r="CM92" s="657"/>
      <c r="CN92" s="543"/>
      <c r="CO92" s="544"/>
      <c r="CP92" s="544"/>
      <c r="CQ92" s="544"/>
      <c r="CR92" s="544"/>
      <c r="CS92" s="544"/>
      <c r="CT92" s="544"/>
      <c r="CU92" s="544"/>
      <c r="CV92" s="544"/>
      <c r="CW92" s="657"/>
      <c r="CX92" s="543"/>
      <c r="CY92" s="544"/>
      <c r="CZ92" s="544"/>
      <c r="DA92" s="544"/>
      <c r="DB92" s="544"/>
      <c r="DC92" s="544"/>
      <c r="DD92" s="544"/>
      <c r="DE92" s="544"/>
      <c r="DF92" s="544"/>
      <c r="DG92" s="657"/>
      <c r="DH92" s="543"/>
      <c r="DI92" s="544"/>
      <c r="DJ92" s="544"/>
      <c r="DK92" s="544"/>
      <c r="DL92" s="544"/>
      <c r="DM92" s="544"/>
      <c r="DN92" s="544"/>
      <c r="DO92" s="544"/>
      <c r="DP92" s="544"/>
      <c r="DQ92" s="657"/>
      <c r="DR92" s="543"/>
      <c r="DS92" s="544"/>
      <c r="DT92" s="544"/>
      <c r="DU92" s="544"/>
      <c r="DV92" s="544"/>
      <c r="DW92" s="544"/>
      <c r="DX92" s="544"/>
      <c r="DY92" s="544"/>
      <c r="DZ92" s="544"/>
      <c r="EA92" s="657"/>
      <c r="EB92" s="543"/>
      <c r="EC92" s="544"/>
      <c r="ED92" s="544"/>
      <c r="EE92" s="544"/>
      <c r="EF92" s="544"/>
      <c r="EG92" s="544"/>
      <c r="EH92" s="544"/>
      <c r="EI92" s="544"/>
      <c r="EJ92" s="544"/>
      <c r="EK92" s="657"/>
    </row>
    <row r="93" spans="1:141" ht="36">
      <c r="A93" s="359">
        <f>Summary!A93</f>
        <v>0</v>
      </c>
      <c r="B93" s="378">
        <f>Summary!B93</f>
        <v>0</v>
      </c>
      <c r="C93" s="379" t="str">
        <f>Summary!C93</f>
        <v>4.3.12</v>
      </c>
      <c r="D93" s="380" t="str">
        <f>Summary!D93</f>
        <v>500 - Drainage and Service Ducts</v>
      </c>
      <c r="E93" s="381" t="str">
        <f>Summary!E93</f>
        <v>Balancing / attenuation ponds</v>
      </c>
      <c r="F93" s="382" t="str">
        <f>Summary!F93</f>
        <v>Cycle isolation valves</v>
      </c>
      <c r="G93" s="375">
        <f>Summary!G93</f>
        <v>0</v>
      </c>
      <c r="H93" s="540">
        <f t="shared" si="41"/>
        <v>0</v>
      </c>
      <c r="I93" s="541">
        <f t="shared" si="42"/>
        <v>0</v>
      </c>
      <c r="J93" s="541">
        <f t="shared" si="43"/>
        <v>0</v>
      </c>
      <c r="K93" s="541">
        <f t="shared" si="44"/>
        <v>0</v>
      </c>
      <c r="L93" s="541">
        <f t="shared" si="45"/>
        <v>0</v>
      </c>
      <c r="M93" s="541">
        <f t="shared" si="46"/>
        <v>0</v>
      </c>
      <c r="N93" s="541">
        <f t="shared" si="47"/>
        <v>0</v>
      </c>
      <c r="O93" s="541">
        <f t="shared" si="48"/>
        <v>0</v>
      </c>
      <c r="P93" s="541">
        <f t="shared" si="49"/>
        <v>0</v>
      </c>
      <c r="Q93" s="541">
        <f t="shared" si="50"/>
        <v>0</v>
      </c>
      <c r="R93" s="541">
        <f t="shared" si="51"/>
        <v>0</v>
      </c>
      <c r="S93" s="541">
        <f t="shared" si="52"/>
        <v>0</v>
      </c>
      <c r="T93" s="542">
        <f t="shared" si="53"/>
        <v>0</v>
      </c>
      <c r="U93" s="531"/>
      <c r="V93" s="543"/>
      <c r="W93" s="544"/>
      <c r="X93" s="544"/>
      <c r="Y93" s="544"/>
      <c r="Z93" s="544"/>
      <c r="AA93" s="544"/>
      <c r="AB93" s="544"/>
      <c r="AC93" s="544"/>
      <c r="AD93" s="544"/>
      <c r="AE93" s="657"/>
      <c r="AF93" s="543"/>
      <c r="AG93" s="544"/>
      <c r="AH93" s="544"/>
      <c r="AI93" s="544"/>
      <c r="AJ93" s="544"/>
      <c r="AK93" s="544"/>
      <c r="AL93" s="544"/>
      <c r="AM93" s="544"/>
      <c r="AN93" s="544"/>
      <c r="AO93" s="657"/>
      <c r="AP93" s="543"/>
      <c r="AQ93" s="544"/>
      <c r="AR93" s="544"/>
      <c r="AS93" s="544"/>
      <c r="AT93" s="544"/>
      <c r="AU93" s="544"/>
      <c r="AV93" s="544"/>
      <c r="AW93" s="544"/>
      <c r="AX93" s="544"/>
      <c r="AY93" s="657"/>
      <c r="AZ93" s="543"/>
      <c r="BA93" s="544"/>
      <c r="BB93" s="544"/>
      <c r="BC93" s="544"/>
      <c r="BD93" s="544"/>
      <c r="BE93" s="544"/>
      <c r="BF93" s="544"/>
      <c r="BG93" s="544"/>
      <c r="BH93" s="544"/>
      <c r="BI93" s="657"/>
      <c r="BJ93" s="543"/>
      <c r="BK93" s="544"/>
      <c r="BL93" s="544"/>
      <c r="BM93" s="544"/>
      <c r="BN93" s="544"/>
      <c r="BO93" s="544"/>
      <c r="BP93" s="544"/>
      <c r="BQ93" s="544"/>
      <c r="BR93" s="544"/>
      <c r="BS93" s="657"/>
      <c r="BT93" s="543"/>
      <c r="BU93" s="544"/>
      <c r="BV93" s="544"/>
      <c r="BW93" s="544"/>
      <c r="BX93" s="544"/>
      <c r="BY93" s="544"/>
      <c r="BZ93" s="544"/>
      <c r="CA93" s="544"/>
      <c r="CB93" s="544"/>
      <c r="CC93" s="657"/>
      <c r="CD93" s="543"/>
      <c r="CE93" s="544"/>
      <c r="CF93" s="544"/>
      <c r="CG93" s="544"/>
      <c r="CH93" s="544"/>
      <c r="CI93" s="544"/>
      <c r="CJ93" s="544"/>
      <c r="CK93" s="544"/>
      <c r="CL93" s="544"/>
      <c r="CM93" s="657"/>
      <c r="CN93" s="543"/>
      <c r="CO93" s="544"/>
      <c r="CP93" s="544"/>
      <c r="CQ93" s="544"/>
      <c r="CR93" s="544"/>
      <c r="CS93" s="544"/>
      <c r="CT93" s="544"/>
      <c r="CU93" s="544"/>
      <c r="CV93" s="544"/>
      <c r="CW93" s="657"/>
      <c r="CX93" s="543"/>
      <c r="CY93" s="544"/>
      <c r="CZ93" s="544"/>
      <c r="DA93" s="544"/>
      <c r="DB93" s="544"/>
      <c r="DC93" s="544"/>
      <c r="DD93" s="544"/>
      <c r="DE93" s="544"/>
      <c r="DF93" s="544"/>
      <c r="DG93" s="657"/>
      <c r="DH93" s="543"/>
      <c r="DI93" s="544"/>
      <c r="DJ93" s="544"/>
      <c r="DK93" s="544"/>
      <c r="DL93" s="544"/>
      <c r="DM93" s="544"/>
      <c r="DN93" s="544"/>
      <c r="DO93" s="544"/>
      <c r="DP93" s="544"/>
      <c r="DQ93" s="657"/>
      <c r="DR93" s="543"/>
      <c r="DS93" s="544"/>
      <c r="DT93" s="544"/>
      <c r="DU93" s="544"/>
      <c r="DV93" s="544"/>
      <c r="DW93" s="544"/>
      <c r="DX93" s="544"/>
      <c r="DY93" s="544"/>
      <c r="DZ93" s="544"/>
      <c r="EA93" s="657"/>
      <c r="EB93" s="543"/>
      <c r="EC93" s="544"/>
      <c r="ED93" s="544"/>
      <c r="EE93" s="544"/>
      <c r="EF93" s="544"/>
      <c r="EG93" s="544"/>
      <c r="EH93" s="544"/>
      <c r="EI93" s="544"/>
      <c r="EJ93" s="544"/>
      <c r="EK93" s="657"/>
    </row>
    <row r="94" spans="1:141" s="139" customFormat="1" ht="54">
      <c r="A94" s="359">
        <f>Summary!A94</f>
        <v>0</v>
      </c>
      <c r="B94" s="378">
        <f>Summary!B94</f>
        <v>0</v>
      </c>
      <c r="C94" s="379" t="str">
        <f>Summary!C94</f>
        <v>4.3.13</v>
      </c>
      <c r="D94" s="380" t="str">
        <f>Summary!D94</f>
        <v>500 - Drainage and Service Ducts</v>
      </c>
      <c r="E94" s="381" t="str">
        <f>Summary!E94</f>
        <v>Ancillary items (PCDs, siphons, trash screens, penstocks)</v>
      </c>
      <c r="F94" s="382" t="str">
        <f>Summary!F94</f>
        <v xml:space="preserve">Clear all material that could impair operation and ensure fit for operation </v>
      </c>
      <c r="G94" s="375">
        <f>Summary!G94</f>
        <v>0</v>
      </c>
      <c r="H94" s="540">
        <f t="shared" si="41"/>
        <v>0</v>
      </c>
      <c r="I94" s="541">
        <f t="shared" si="42"/>
        <v>0</v>
      </c>
      <c r="J94" s="541">
        <f t="shared" si="43"/>
        <v>0</v>
      </c>
      <c r="K94" s="541">
        <f t="shared" si="44"/>
        <v>0</v>
      </c>
      <c r="L94" s="541">
        <f t="shared" si="45"/>
        <v>0</v>
      </c>
      <c r="M94" s="541">
        <f t="shared" si="46"/>
        <v>0</v>
      </c>
      <c r="N94" s="541">
        <f t="shared" si="47"/>
        <v>0</v>
      </c>
      <c r="O94" s="541">
        <f t="shared" si="48"/>
        <v>0</v>
      </c>
      <c r="P94" s="541">
        <f t="shared" si="49"/>
        <v>0</v>
      </c>
      <c r="Q94" s="541">
        <f t="shared" si="50"/>
        <v>0</v>
      </c>
      <c r="R94" s="541">
        <f t="shared" si="51"/>
        <v>0</v>
      </c>
      <c r="S94" s="541">
        <f t="shared" si="52"/>
        <v>0</v>
      </c>
      <c r="T94" s="542">
        <f t="shared" si="53"/>
        <v>0</v>
      </c>
      <c r="U94" s="531"/>
      <c r="V94" s="543"/>
      <c r="W94" s="544"/>
      <c r="X94" s="544"/>
      <c r="Y94" s="544"/>
      <c r="Z94" s="544"/>
      <c r="AA94" s="544"/>
      <c r="AB94" s="544"/>
      <c r="AC94" s="544"/>
      <c r="AD94" s="544"/>
      <c r="AE94" s="657"/>
      <c r="AF94" s="543"/>
      <c r="AG94" s="544"/>
      <c r="AH94" s="544"/>
      <c r="AI94" s="544"/>
      <c r="AJ94" s="544"/>
      <c r="AK94" s="544"/>
      <c r="AL94" s="544"/>
      <c r="AM94" s="544"/>
      <c r="AN94" s="544"/>
      <c r="AO94" s="657"/>
      <c r="AP94" s="543"/>
      <c r="AQ94" s="544"/>
      <c r="AR94" s="544"/>
      <c r="AS94" s="544"/>
      <c r="AT94" s="544"/>
      <c r="AU94" s="544"/>
      <c r="AV94" s="544"/>
      <c r="AW94" s="544"/>
      <c r="AX94" s="544"/>
      <c r="AY94" s="657"/>
      <c r="AZ94" s="543"/>
      <c r="BA94" s="544"/>
      <c r="BB94" s="544"/>
      <c r="BC94" s="544"/>
      <c r="BD94" s="544"/>
      <c r="BE94" s="544"/>
      <c r="BF94" s="544"/>
      <c r="BG94" s="544"/>
      <c r="BH94" s="544"/>
      <c r="BI94" s="657"/>
      <c r="BJ94" s="543"/>
      <c r="BK94" s="544"/>
      <c r="BL94" s="544"/>
      <c r="BM94" s="544"/>
      <c r="BN94" s="544"/>
      <c r="BO94" s="544"/>
      <c r="BP94" s="544"/>
      <c r="BQ94" s="544"/>
      <c r="BR94" s="544"/>
      <c r="BS94" s="657"/>
      <c r="BT94" s="543"/>
      <c r="BU94" s="544"/>
      <c r="BV94" s="544"/>
      <c r="BW94" s="544"/>
      <c r="BX94" s="544"/>
      <c r="BY94" s="544"/>
      <c r="BZ94" s="544"/>
      <c r="CA94" s="544"/>
      <c r="CB94" s="544"/>
      <c r="CC94" s="657"/>
      <c r="CD94" s="543"/>
      <c r="CE94" s="544"/>
      <c r="CF94" s="544"/>
      <c r="CG94" s="544"/>
      <c r="CH94" s="544"/>
      <c r="CI94" s="544"/>
      <c r="CJ94" s="544"/>
      <c r="CK94" s="544"/>
      <c r="CL94" s="544"/>
      <c r="CM94" s="657"/>
      <c r="CN94" s="543"/>
      <c r="CO94" s="544"/>
      <c r="CP94" s="544"/>
      <c r="CQ94" s="544"/>
      <c r="CR94" s="544"/>
      <c r="CS94" s="544"/>
      <c r="CT94" s="544"/>
      <c r="CU94" s="544"/>
      <c r="CV94" s="544"/>
      <c r="CW94" s="657"/>
      <c r="CX94" s="543"/>
      <c r="CY94" s="544"/>
      <c r="CZ94" s="544"/>
      <c r="DA94" s="544"/>
      <c r="DB94" s="544"/>
      <c r="DC94" s="544"/>
      <c r="DD94" s="544"/>
      <c r="DE94" s="544"/>
      <c r="DF94" s="544"/>
      <c r="DG94" s="657"/>
      <c r="DH94" s="543"/>
      <c r="DI94" s="544"/>
      <c r="DJ94" s="544"/>
      <c r="DK94" s="544"/>
      <c r="DL94" s="544"/>
      <c r="DM94" s="544"/>
      <c r="DN94" s="544"/>
      <c r="DO94" s="544"/>
      <c r="DP94" s="544"/>
      <c r="DQ94" s="657"/>
      <c r="DR94" s="543"/>
      <c r="DS94" s="544"/>
      <c r="DT94" s="544"/>
      <c r="DU94" s="544"/>
      <c r="DV94" s="544"/>
      <c r="DW94" s="544"/>
      <c r="DX94" s="544"/>
      <c r="DY94" s="544"/>
      <c r="DZ94" s="544"/>
      <c r="EA94" s="657"/>
      <c r="EB94" s="543"/>
      <c r="EC94" s="544"/>
      <c r="ED94" s="544"/>
      <c r="EE94" s="544"/>
      <c r="EF94" s="544"/>
      <c r="EG94" s="544"/>
      <c r="EH94" s="544"/>
      <c r="EI94" s="544"/>
      <c r="EJ94" s="544"/>
      <c r="EK94" s="657"/>
    </row>
    <row r="95" spans="1:141" s="139" customFormat="1" ht="36">
      <c r="A95" s="802">
        <f>Summary!A95</f>
        <v>0</v>
      </c>
      <c r="B95" s="815">
        <f>Summary!B95</f>
        <v>0</v>
      </c>
      <c r="C95" s="813" t="str">
        <f>Summary!C95</f>
        <v>4.3.14</v>
      </c>
      <c r="D95" s="816" t="str">
        <f>Summary!D95</f>
        <v>500 - Drainage and Service Ducts</v>
      </c>
      <c r="E95" s="796" t="str">
        <f>Summary!E95</f>
        <v>Swales</v>
      </c>
      <c r="F95" s="796">
        <f>Summary!F95</f>
        <v>0</v>
      </c>
      <c r="G95" s="787">
        <f>Summary!G95</f>
        <v>0</v>
      </c>
      <c r="H95" s="299"/>
      <c r="I95" s="300"/>
      <c r="J95" s="300"/>
      <c r="K95" s="300"/>
      <c r="L95" s="300"/>
      <c r="M95" s="300"/>
      <c r="N95" s="300"/>
      <c r="O95" s="300"/>
      <c r="P95" s="300"/>
      <c r="Q95" s="300"/>
      <c r="R95" s="300"/>
      <c r="S95" s="300"/>
      <c r="T95" s="797"/>
      <c r="U95" s="531"/>
      <c r="V95" s="299"/>
      <c r="W95" s="300"/>
      <c r="X95" s="300"/>
      <c r="Y95" s="300"/>
      <c r="Z95" s="300"/>
      <c r="AA95" s="300"/>
      <c r="AB95" s="300"/>
      <c r="AC95" s="300"/>
      <c r="AD95" s="300"/>
      <c r="AE95" s="817"/>
      <c r="AF95" s="299"/>
      <c r="AG95" s="300"/>
      <c r="AH95" s="300"/>
      <c r="AI95" s="300"/>
      <c r="AJ95" s="300"/>
      <c r="AK95" s="300"/>
      <c r="AL95" s="300"/>
      <c r="AM95" s="300"/>
      <c r="AN95" s="300"/>
      <c r="AO95" s="817"/>
      <c r="AP95" s="299"/>
      <c r="AQ95" s="300"/>
      <c r="AR95" s="300"/>
      <c r="AS95" s="300"/>
      <c r="AT95" s="300"/>
      <c r="AU95" s="300"/>
      <c r="AV95" s="300"/>
      <c r="AW95" s="300"/>
      <c r="AX95" s="300"/>
      <c r="AY95" s="817"/>
      <c r="AZ95" s="299"/>
      <c r="BA95" s="300"/>
      <c r="BB95" s="300"/>
      <c r="BC95" s="300"/>
      <c r="BD95" s="300"/>
      <c r="BE95" s="300"/>
      <c r="BF95" s="300"/>
      <c r="BG95" s="300"/>
      <c r="BH95" s="300"/>
      <c r="BI95" s="817"/>
      <c r="BJ95" s="299"/>
      <c r="BK95" s="300"/>
      <c r="BL95" s="300"/>
      <c r="BM95" s="300"/>
      <c r="BN95" s="300"/>
      <c r="BO95" s="300"/>
      <c r="BP95" s="300"/>
      <c r="BQ95" s="300"/>
      <c r="BR95" s="300"/>
      <c r="BS95" s="817"/>
      <c r="BT95" s="299"/>
      <c r="BU95" s="300"/>
      <c r="BV95" s="300"/>
      <c r="BW95" s="300"/>
      <c r="BX95" s="300"/>
      <c r="BY95" s="300"/>
      <c r="BZ95" s="300"/>
      <c r="CA95" s="300"/>
      <c r="CB95" s="300"/>
      <c r="CC95" s="817"/>
      <c r="CD95" s="299"/>
      <c r="CE95" s="300"/>
      <c r="CF95" s="300"/>
      <c r="CG95" s="300"/>
      <c r="CH95" s="300"/>
      <c r="CI95" s="300"/>
      <c r="CJ95" s="300"/>
      <c r="CK95" s="300"/>
      <c r="CL95" s="300"/>
      <c r="CM95" s="817"/>
      <c r="CN95" s="299"/>
      <c r="CO95" s="300"/>
      <c r="CP95" s="300"/>
      <c r="CQ95" s="300"/>
      <c r="CR95" s="300"/>
      <c r="CS95" s="300"/>
      <c r="CT95" s="300"/>
      <c r="CU95" s="300"/>
      <c r="CV95" s="300"/>
      <c r="CW95" s="817"/>
      <c r="CX95" s="299"/>
      <c r="CY95" s="300"/>
      <c r="CZ95" s="300"/>
      <c r="DA95" s="300"/>
      <c r="DB95" s="300"/>
      <c r="DC95" s="300"/>
      <c r="DD95" s="300"/>
      <c r="DE95" s="300"/>
      <c r="DF95" s="300"/>
      <c r="DG95" s="817"/>
      <c r="DH95" s="299"/>
      <c r="DI95" s="300"/>
      <c r="DJ95" s="300"/>
      <c r="DK95" s="300"/>
      <c r="DL95" s="300"/>
      <c r="DM95" s="300"/>
      <c r="DN95" s="300"/>
      <c r="DO95" s="300"/>
      <c r="DP95" s="300"/>
      <c r="DQ95" s="817"/>
      <c r="DR95" s="299"/>
      <c r="DS95" s="300"/>
      <c r="DT95" s="300"/>
      <c r="DU95" s="300"/>
      <c r="DV95" s="300"/>
      <c r="DW95" s="300"/>
      <c r="DX95" s="300"/>
      <c r="DY95" s="300"/>
      <c r="DZ95" s="300"/>
      <c r="EA95" s="817"/>
      <c r="EB95" s="299"/>
      <c r="EC95" s="300"/>
      <c r="ED95" s="300"/>
      <c r="EE95" s="300"/>
      <c r="EF95" s="300"/>
      <c r="EG95" s="300"/>
      <c r="EH95" s="300"/>
      <c r="EI95" s="300"/>
      <c r="EJ95" s="300"/>
      <c r="EK95" s="817"/>
    </row>
    <row r="96" spans="1:141" ht="36">
      <c r="A96" s="359">
        <f>Summary!A96</f>
        <v>0</v>
      </c>
      <c r="B96" s="378">
        <f>Summary!B96</f>
        <v>0</v>
      </c>
      <c r="C96" s="379" t="str">
        <f>Summary!C96</f>
        <v>4.3.14.1</v>
      </c>
      <c r="D96" s="380">
        <f>Summary!D96</f>
        <v>0</v>
      </c>
      <c r="E96" s="381">
        <f>Summary!E96</f>
        <v>0</v>
      </c>
      <c r="F96" s="382" t="str">
        <f>Summary!F96</f>
        <v>Clear weed / vegetation growth, remove any litter, debris and sediment that could impair operation</v>
      </c>
      <c r="G96" s="375">
        <f>Summary!G96</f>
        <v>0</v>
      </c>
      <c r="H96" s="540">
        <f t="shared" si="41"/>
        <v>0</v>
      </c>
      <c r="I96" s="541">
        <f t="shared" si="42"/>
        <v>0</v>
      </c>
      <c r="J96" s="541">
        <f t="shared" si="43"/>
        <v>0</v>
      </c>
      <c r="K96" s="541">
        <f t="shared" si="44"/>
        <v>0</v>
      </c>
      <c r="L96" s="541">
        <f t="shared" si="45"/>
        <v>0</v>
      </c>
      <c r="M96" s="541">
        <f t="shared" si="46"/>
        <v>0</v>
      </c>
      <c r="N96" s="541">
        <f t="shared" si="47"/>
        <v>0</v>
      </c>
      <c r="O96" s="541">
        <f t="shared" si="48"/>
        <v>0</v>
      </c>
      <c r="P96" s="541">
        <f t="shared" si="49"/>
        <v>0</v>
      </c>
      <c r="Q96" s="541">
        <f t="shared" si="50"/>
        <v>0</v>
      </c>
      <c r="R96" s="541">
        <f t="shared" si="51"/>
        <v>0</v>
      </c>
      <c r="S96" s="541">
        <f t="shared" si="52"/>
        <v>0</v>
      </c>
      <c r="T96" s="542">
        <f t="shared" si="53"/>
        <v>0</v>
      </c>
      <c r="U96" s="531"/>
      <c r="V96" s="543"/>
      <c r="W96" s="544"/>
      <c r="X96" s="544"/>
      <c r="Y96" s="544"/>
      <c r="Z96" s="544"/>
      <c r="AA96" s="544"/>
      <c r="AB96" s="544"/>
      <c r="AC96" s="544"/>
      <c r="AD96" s="544"/>
      <c r="AE96" s="657"/>
      <c r="AF96" s="543"/>
      <c r="AG96" s="544"/>
      <c r="AH96" s="544"/>
      <c r="AI96" s="544"/>
      <c r="AJ96" s="544"/>
      <c r="AK96" s="544"/>
      <c r="AL96" s="544"/>
      <c r="AM96" s="544"/>
      <c r="AN96" s="544"/>
      <c r="AO96" s="657"/>
      <c r="AP96" s="543"/>
      <c r="AQ96" s="544"/>
      <c r="AR96" s="544"/>
      <c r="AS96" s="544"/>
      <c r="AT96" s="544"/>
      <c r="AU96" s="544"/>
      <c r="AV96" s="544"/>
      <c r="AW96" s="544"/>
      <c r="AX96" s="544"/>
      <c r="AY96" s="657"/>
      <c r="AZ96" s="543"/>
      <c r="BA96" s="544"/>
      <c r="BB96" s="544"/>
      <c r="BC96" s="544"/>
      <c r="BD96" s="544"/>
      <c r="BE96" s="544"/>
      <c r="BF96" s="544"/>
      <c r="BG96" s="544"/>
      <c r="BH96" s="544"/>
      <c r="BI96" s="657"/>
      <c r="BJ96" s="543"/>
      <c r="BK96" s="544"/>
      <c r="BL96" s="544"/>
      <c r="BM96" s="544"/>
      <c r="BN96" s="544"/>
      <c r="BO96" s="544"/>
      <c r="BP96" s="544"/>
      <c r="BQ96" s="544"/>
      <c r="BR96" s="544"/>
      <c r="BS96" s="657"/>
      <c r="BT96" s="543"/>
      <c r="BU96" s="544"/>
      <c r="BV96" s="544"/>
      <c r="BW96" s="544"/>
      <c r="BX96" s="544"/>
      <c r="BY96" s="544"/>
      <c r="BZ96" s="544"/>
      <c r="CA96" s="544"/>
      <c r="CB96" s="544"/>
      <c r="CC96" s="657"/>
      <c r="CD96" s="543"/>
      <c r="CE96" s="544"/>
      <c r="CF96" s="544"/>
      <c r="CG96" s="544"/>
      <c r="CH96" s="544"/>
      <c r="CI96" s="544"/>
      <c r="CJ96" s="544"/>
      <c r="CK96" s="544"/>
      <c r="CL96" s="544"/>
      <c r="CM96" s="657"/>
      <c r="CN96" s="543"/>
      <c r="CO96" s="544"/>
      <c r="CP96" s="544"/>
      <c r="CQ96" s="544"/>
      <c r="CR96" s="544"/>
      <c r="CS96" s="544"/>
      <c r="CT96" s="544"/>
      <c r="CU96" s="544"/>
      <c r="CV96" s="544"/>
      <c r="CW96" s="657"/>
      <c r="CX96" s="543"/>
      <c r="CY96" s="544"/>
      <c r="CZ96" s="544"/>
      <c r="DA96" s="544"/>
      <c r="DB96" s="544"/>
      <c r="DC96" s="544"/>
      <c r="DD96" s="544"/>
      <c r="DE96" s="544"/>
      <c r="DF96" s="544"/>
      <c r="DG96" s="657"/>
      <c r="DH96" s="543"/>
      <c r="DI96" s="544"/>
      <c r="DJ96" s="544"/>
      <c r="DK96" s="544"/>
      <c r="DL96" s="544"/>
      <c r="DM96" s="544"/>
      <c r="DN96" s="544"/>
      <c r="DO96" s="544"/>
      <c r="DP96" s="544"/>
      <c r="DQ96" s="657"/>
      <c r="DR96" s="543"/>
      <c r="DS96" s="544"/>
      <c r="DT96" s="544"/>
      <c r="DU96" s="544"/>
      <c r="DV96" s="544"/>
      <c r="DW96" s="544"/>
      <c r="DX96" s="544"/>
      <c r="DY96" s="544"/>
      <c r="DZ96" s="544"/>
      <c r="EA96" s="657"/>
      <c r="EB96" s="543"/>
      <c r="EC96" s="544"/>
      <c r="ED96" s="544"/>
      <c r="EE96" s="544"/>
      <c r="EF96" s="544"/>
      <c r="EG96" s="544"/>
      <c r="EH96" s="544"/>
      <c r="EI96" s="544"/>
      <c r="EJ96" s="544"/>
      <c r="EK96" s="657"/>
    </row>
    <row r="97" spans="1:141" s="139" customFormat="1" ht="36">
      <c r="A97" s="359">
        <f>Summary!A97</f>
        <v>0</v>
      </c>
      <c r="B97" s="378">
        <f>Summary!B97</f>
        <v>0</v>
      </c>
      <c r="C97" s="379" t="str">
        <f>Summary!C97</f>
        <v>4.3.14.2</v>
      </c>
      <c r="D97" s="380">
        <f>Summary!D97</f>
        <v>0</v>
      </c>
      <c r="E97" s="381">
        <f>Summary!E97</f>
        <v>0</v>
      </c>
      <c r="F97" s="382" t="str">
        <f>Summary!F97</f>
        <v>Undertake a grass cut of the swale to maintain the grass sward between 100mm and 200mm in height</v>
      </c>
      <c r="G97" s="375">
        <f>Summary!G97</f>
        <v>0</v>
      </c>
      <c r="H97" s="540">
        <f t="shared" si="41"/>
        <v>0</v>
      </c>
      <c r="I97" s="541">
        <f t="shared" si="42"/>
        <v>0</v>
      </c>
      <c r="J97" s="541">
        <f t="shared" si="43"/>
        <v>0</v>
      </c>
      <c r="K97" s="541">
        <f t="shared" si="44"/>
        <v>0</v>
      </c>
      <c r="L97" s="541">
        <f t="shared" si="45"/>
        <v>0</v>
      </c>
      <c r="M97" s="541">
        <f t="shared" si="46"/>
        <v>0</v>
      </c>
      <c r="N97" s="541">
        <f t="shared" si="47"/>
        <v>0</v>
      </c>
      <c r="O97" s="541">
        <f t="shared" si="48"/>
        <v>0</v>
      </c>
      <c r="P97" s="541">
        <f t="shared" si="49"/>
        <v>0</v>
      </c>
      <c r="Q97" s="541">
        <f t="shared" si="50"/>
        <v>0</v>
      </c>
      <c r="R97" s="541">
        <f t="shared" si="51"/>
        <v>0</v>
      </c>
      <c r="S97" s="541">
        <f t="shared" si="52"/>
        <v>0</v>
      </c>
      <c r="T97" s="542">
        <f t="shared" si="53"/>
        <v>0</v>
      </c>
      <c r="U97" s="531"/>
      <c r="V97" s="543"/>
      <c r="W97" s="544"/>
      <c r="X97" s="544"/>
      <c r="Y97" s="544"/>
      <c r="Z97" s="544"/>
      <c r="AA97" s="544"/>
      <c r="AB97" s="544"/>
      <c r="AC97" s="544"/>
      <c r="AD97" s="544"/>
      <c r="AE97" s="657"/>
      <c r="AF97" s="543"/>
      <c r="AG97" s="544"/>
      <c r="AH97" s="544"/>
      <c r="AI97" s="544"/>
      <c r="AJ97" s="544"/>
      <c r="AK97" s="544"/>
      <c r="AL97" s="544"/>
      <c r="AM97" s="544"/>
      <c r="AN97" s="544"/>
      <c r="AO97" s="657"/>
      <c r="AP97" s="543"/>
      <c r="AQ97" s="544"/>
      <c r="AR97" s="544"/>
      <c r="AS97" s="544"/>
      <c r="AT97" s="544"/>
      <c r="AU97" s="544"/>
      <c r="AV97" s="544"/>
      <c r="AW97" s="544"/>
      <c r="AX97" s="544"/>
      <c r="AY97" s="657"/>
      <c r="AZ97" s="543"/>
      <c r="BA97" s="544"/>
      <c r="BB97" s="544"/>
      <c r="BC97" s="544"/>
      <c r="BD97" s="544"/>
      <c r="BE97" s="544"/>
      <c r="BF97" s="544"/>
      <c r="BG97" s="544"/>
      <c r="BH97" s="544"/>
      <c r="BI97" s="657"/>
      <c r="BJ97" s="543"/>
      <c r="BK97" s="544"/>
      <c r="BL97" s="544"/>
      <c r="BM97" s="544"/>
      <c r="BN97" s="544"/>
      <c r="BO97" s="544"/>
      <c r="BP97" s="544"/>
      <c r="BQ97" s="544"/>
      <c r="BR97" s="544"/>
      <c r="BS97" s="657"/>
      <c r="BT97" s="543"/>
      <c r="BU97" s="544"/>
      <c r="BV97" s="544"/>
      <c r="BW97" s="544"/>
      <c r="BX97" s="544"/>
      <c r="BY97" s="544"/>
      <c r="BZ97" s="544"/>
      <c r="CA97" s="544"/>
      <c r="CB97" s="544"/>
      <c r="CC97" s="657"/>
      <c r="CD97" s="543"/>
      <c r="CE97" s="544"/>
      <c r="CF97" s="544"/>
      <c r="CG97" s="544"/>
      <c r="CH97" s="544"/>
      <c r="CI97" s="544"/>
      <c r="CJ97" s="544"/>
      <c r="CK97" s="544"/>
      <c r="CL97" s="544"/>
      <c r="CM97" s="657"/>
      <c r="CN97" s="543"/>
      <c r="CO97" s="544"/>
      <c r="CP97" s="544"/>
      <c r="CQ97" s="544"/>
      <c r="CR97" s="544"/>
      <c r="CS97" s="544"/>
      <c r="CT97" s="544"/>
      <c r="CU97" s="544"/>
      <c r="CV97" s="544"/>
      <c r="CW97" s="657"/>
      <c r="CX97" s="543"/>
      <c r="CY97" s="544"/>
      <c r="CZ97" s="544"/>
      <c r="DA97" s="544"/>
      <c r="DB97" s="544"/>
      <c r="DC97" s="544"/>
      <c r="DD97" s="544"/>
      <c r="DE97" s="544"/>
      <c r="DF97" s="544"/>
      <c r="DG97" s="657"/>
      <c r="DH97" s="543"/>
      <c r="DI97" s="544"/>
      <c r="DJ97" s="544"/>
      <c r="DK97" s="544"/>
      <c r="DL97" s="544"/>
      <c r="DM97" s="544"/>
      <c r="DN97" s="544"/>
      <c r="DO97" s="544"/>
      <c r="DP97" s="544"/>
      <c r="DQ97" s="657"/>
      <c r="DR97" s="543"/>
      <c r="DS97" s="544"/>
      <c r="DT97" s="544"/>
      <c r="DU97" s="544"/>
      <c r="DV97" s="544"/>
      <c r="DW97" s="544"/>
      <c r="DX97" s="544"/>
      <c r="DY97" s="544"/>
      <c r="DZ97" s="544"/>
      <c r="EA97" s="657"/>
      <c r="EB97" s="543"/>
      <c r="EC97" s="544"/>
      <c r="ED97" s="544"/>
      <c r="EE97" s="544"/>
      <c r="EF97" s="544"/>
      <c r="EG97" s="544"/>
      <c r="EH97" s="544"/>
      <c r="EI97" s="544"/>
      <c r="EJ97" s="544"/>
      <c r="EK97" s="657"/>
    </row>
    <row r="98" spans="1:141" s="139" customFormat="1" ht="36">
      <c r="A98" s="802">
        <f>Summary!A98</f>
        <v>0</v>
      </c>
      <c r="B98" s="815">
        <f>Summary!B98</f>
        <v>0</v>
      </c>
      <c r="C98" s="813" t="str">
        <f>Summary!C98</f>
        <v>4.3.15</v>
      </c>
      <c r="D98" s="816" t="str">
        <f>Summary!D98</f>
        <v>500 - Drainage and Service Ducts</v>
      </c>
      <c r="E98" s="796" t="str">
        <f>Summary!E98</f>
        <v>Basins</v>
      </c>
      <c r="F98" s="796">
        <f>Summary!F98</f>
        <v>0</v>
      </c>
      <c r="G98" s="787">
        <f>Summary!G98</f>
        <v>0</v>
      </c>
      <c r="H98" s="299"/>
      <c r="I98" s="300"/>
      <c r="J98" s="300"/>
      <c r="K98" s="300"/>
      <c r="L98" s="300"/>
      <c r="M98" s="300"/>
      <c r="N98" s="300"/>
      <c r="O98" s="300"/>
      <c r="P98" s="300"/>
      <c r="Q98" s="300"/>
      <c r="R98" s="300"/>
      <c r="S98" s="300"/>
      <c r="T98" s="797"/>
      <c r="U98" s="531"/>
      <c r="V98" s="299"/>
      <c r="W98" s="300"/>
      <c r="X98" s="300"/>
      <c r="Y98" s="300"/>
      <c r="Z98" s="300"/>
      <c r="AA98" s="300"/>
      <c r="AB98" s="300"/>
      <c r="AC98" s="300"/>
      <c r="AD98" s="300"/>
      <c r="AE98" s="817"/>
      <c r="AF98" s="299"/>
      <c r="AG98" s="300"/>
      <c r="AH98" s="300"/>
      <c r="AI98" s="300"/>
      <c r="AJ98" s="300"/>
      <c r="AK98" s="300"/>
      <c r="AL98" s="300"/>
      <c r="AM98" s="300"/>
      <c r="AN98" s="300"/>
      <c r="AO98" s="817"/>
      <c r="AP98" s="299"/>
      <c r="AQ98" s="300"/>
      <c r="AR98" s="300"/>
      <c r="AS98" s="300"/>
      <c r="AT98" s="300"/>
      <c r="AU98" s="300"/>
      <c r="AV98" s="300"/>
      <c r="AW98" s="300"/>
      <c r="AX98" s="300"/>
      <c r="AY98" s="817"/>
      <c r="AZ98" s="299"/>
      <c r="BA98" s="300"/>
      <c r="BB98" s="300"/>
      <c r="BC98" s="300"/>
      <c r="BD98" s="300"/>
      <c r="BE98" s="300"/>
      <c r="BF98" s="300"/>
      <c r="BG98" s="300"/>
      <c r="BH98" s="300"/>
      <c r="BI98" s="817"/>
      <c r="BJ98" s="299"/>
      <c r="BK98" s="300"/>
      <c r="BL98" s="300"/>
      <c r="BM98" s="300"/>
      <c r="BN98" s="300"/>
      <c r="BO98" s="300"/>
      <c r="BP98" s="300"/>
      <c r="BQ98" s="300"/>
      <c r="BR98" s="300"/>
      <c r="BS98" s="817"/>
      <c r="BT98" s="299"/>
      <c r="BU98" s="300"/>
      <c r="BV98" s="300"/>
      <c r="BW98" s="300"/>
      <c r="BX98" s="300"/>
      <c r="BY98" s="300"/>
      <c r="BZ98" s="300"/>
      <c r="CA98" s="300"/>
      <c r="CB98" s="300"/>
      <c r="CC98" s="817"/>
      <c r="CD98" s="299"/>
      <c r="CE98" s="300"/>
      <c r="CF98" s="300"/>
      <c r="CG98" s="300"/>
      <c r="CH98" s="300"/>
      <c r="CI98" s="300"/>
      <c r="CJ98" s="300"/>
      <c r="CK98" s="300"/>
      <c r="CL98" s="300"/>
      <c r="CM98" s="817"/>
      <c r="CN98" s="299"/>
      <c r="CO98" s="300"/>
      <c r="CP98" s="300"/>
      <c r="CQ98" s="300"/>
      <c r="CR98" s="300"/>
      <c r="CS98" s="300"/>
      <c r="CT98" s="300"/>
      <c r="CU98" s="300"/>
      <c r="CV98" s="300"/>
      <c r="CW98" s="817"/>
      <c r="CX98" s="299"/>
      <c r="CY98" s="300"/>
      <c r="CZ98" s="300"/>
      <c r="DA98" s="300"/>
      <c r="DB98" s="300"/>
      <c r="DC98" s="300"/>
      <c r="DD98" s="300"/>
      <c r="DE98" s="300"/>
      <c r="DF98" s="300"/>
      <c r="DG98" s="817"/>
      <c r="DH98" s="299"/>
      <c r="DI98" s="300"/>
      <c r="DJ98" s="300"/>
      <c r="DK98" s="300"/>
      <c r="DL98" s="300"/>
      <c r="DM98" s="300"/>
      <c r="DN98" s="300"/>
      <c r="DO98" s="300"/>
      <c r="DP98" s="300"/>
      <c r="DQ98" s="817"/>
      <c r="DR98" s="299"/>
      <c r="DS98" s="300"/>
      <c r="DT98" s="300"/>
      <c r="DU98" s="300"/>
      <c r="DV98" s="300"/>
      <c r="DW98" s="300"/>
      <c r="DX98" s="300"/>
      <c r="DY98" s="300"/>
      <c r="DZ98" s="300"/>
      <c r="EA98" s="817"/>
      <c r="EB98" s="299"/>
      <c r="EC98" s="300"/>
      <c r="ED98" s="300"/>
      <c r="EE98" s="300"/>
      <c r="EF98" s="300"/>
      <c r="EG98" s="300"/>
      <c r="EH98" s="300"/>
      <c r="EI98" s="300"/>
      <c r="EJ98" s="300"/>
      <c r="EK98" s="817"/>
    </row>
    <row r="99" spans="1:141" ht="36">
      <c r="A99" s="359">
        <f>Summary!A99</f>
        <v>0</v>
      </c>
      <c r="B99" s="378">
        <f>Summary!B99</f>
        <v>0</v>
      </c>
      <c r="C99" s="379" t="str">
        <f>Summary!C99</f>
        <v>4.3.15.1</v>
      </c>
      <c r="D99" s="380">
        <f>Summary!D99</f>
        <v>0</v>
      </c>
      <c r="E99" s="381">
        <f>Summary!E99</f>
        <v>0</v>
      </c>
      <c r="F99" s="382" t="str">
        <f>Summary!F99</f>
        <v>Clear weed / vegetation growth, remove any litter, debris and sediment that could impair operation</v>
      </c>
      <c r="G99" s="375">
        <f>Summary!G99</f>
        <v>0</v>
      </c>
      <c r="H99" s="540">
        <f t="shared" si="41"/>
        <v>0</v>
      </c>
      <c r="I99" s="541">
        <f t="shared" si="42"/>
        <v>0</v>
      </c>
      <c r="J99" s="541">
        <f t="shared" si="43"/>
        <v>0</v>
      </c>
      <c r="K99" s="541">
        <f t="shared" si="44"/>
        <v>0</v>
      </c>
      <c r="L99" s="541">
        <f t="shared" si="45"/>
        <v>0</v>
      </c>
      <c r="M99" s="541">
        <f t="shared" si="46"/>
        <v>0</v>
      </c>
      <c r="N99" s="541">
        <f t="shared" si="47"/>
        <v>0</v>
      </c>
      <c r="O99" s="541">
        <f t="shared" si="48"/>
        <v>0</v>
      </c>
      <c r="P99" s="541">
        <f t="shared" si="49"/>
        <v>0</v>
      </c>
      <c r="Q99" s="541">
        <f t="shared" si="50"/>
        <v>0</v>
      </c>
      <c r="R99" s="541">
        <f t="shared" si="51"/>
        <v>0</v>
      </c>
      <c r="S99" s="541">
        <f t="shared" si="52"/>
        <v>0</v>
      </c>
      <c r="T99" s="542">
        <f t="shared" si="53"/>
        <v>0</v>
      </c>
      <c r="U99" s="531"/>
      <c r="V99" s="543"/>
      <c r="W99" s="544"/>
      <c r="X99" s="544"/>
      <c r="Y99" s="544"/>
      <c r="Z99" s="544"/>
      <c r="AA99" s="544"/>
      <c r="AB99" s="544"/>
      <c r="AC99" s="544"/>
      <c r="AD99" s="544"/>
      <c r="AE99" s="657"/>
      <c r="AF99" s="543"/>
      <c r="AG99" s="544"/>
      <c r="AH99" s="544"/>
      <c r="AI99" s="544"/>
      <c r="AJ99" s="544"/>
      <c r="AK99" s="544"/>
      <c r="AL99" s="544"/>
      <c r="AM99" s="544"/>
      <c r="AN99" s="544"/>
      <c r="AO99" s="657"/>
      <c r="AP99" s="543"/>
      <c r="AQ99" s="544"/>
      <c r="AR99" s="544"/>
      <c r="AS99" s="544"/>
      <c r="AT99" s="544"/>
      <c r="AU99" s="544"/>
      <c r="AV99" s="544"/>
      <c r="AW99" s="544"/>
      <c r="AX99" s="544"/>
      <c r="AY99" s="657"/>
      <c r="AZ99" s="543"/>
      <c r="BA99" s="544"/>
      <c r="BB99" s="544"/>
      <c r="BC99" s="544"/>
      <c r="BD99" s="544"/>
      <c r="BE99" s="544"/>
      <c r="BF99" s="544"/>
      <c r="BG99" s="544"/>
      <c r="BH99" s="544"/>
      <c r="BI99" s="657"/>
      <c r="BJ99" s="543"/>
      <c r="BK99" s="544"/>
      <c r="BL99" s="544"/>
      <c r="BM99" s="544"/>
      <c r="BN99" s="544"/>
      <c r="BO99" s="544"/>
      <c r="BP99" s="544"/>
      <c r="BQ99" s="544"/>
      <c r="BR99" s="544"/>
      <c r="BS99" s="657"/>
      <c r="BT99" s="543"/>
      <c r="BU99" s="544"/>
      <c r="BV99" s="544"/>
      <c r="BW99" s="544"/>
      <c r="BX99" s="544"/>
      <c r="BY99" s="544"/>
      <c r="BZ99" s="544"/>
      <c r="CA99" s="544"/>
      <c r="CB99" s="544"/>
      <c r="CC99" s="657"/>
      <c r="CD99" s="543"/>
      <c r="CE99" s="544"/>
      <c r="CF99" s="544"/>
      <c r="CG99" s="544"/>
      <c r="CH99" s="544"/>
      <c r="CI99" s="544"/>
      <c r="CJ99" s="544"/>
      <c r="CK99" s="544"/>
      <c r="CL99" s="544"/>
      <c r="CM99" s="657"/>
      <c r="CN99" s="543"/>
      <c r="CO99" s="544"/>
      <c r="CP99" s="544"/>
      <c r="CQ99" s="544"/>
      <c r="CR99" s="544"/>
      <c r="CS99" s="544"/>
      <c r="CT99" s="544"/>
      <c r="CU99" s="544"/>
      <c r="CV99" s="544"/>
      <c r="CW99" s="657"/>
      <c r="CX99" s="543"/>
      <c r="CY99" s="544"/>
      <c r="CZ99" s="544"/>
      <c r="DA99" s="544"/>
      <c r="DB99" s="544"/>
      <c r="DC99" s="544"/>
      <c r="DD99" s="544"/>
      <c r="DE99" s="544"/>
      <c r="DF99" s="544"/>
      <c r="DG99" s="657"/>
      <c r="DH99" s="543"/>
      <c r="DI99" s="544"/>
      <c r="DJ99" s="544"/>
      <c r="DK99" s="544"/>
      <c r="DL99" s="544"/>
      <c r="DM99" s="544"/>
      <c r="DN99" s="544"/>
      <c r="DO99" s="544"/>
      <c r="DP99" s="544"/>
      <c r="DQ99" s="657"/>
      <c r="DR99" s="543"/>
      <c r="DS99" s="544"/>
      <c r="DT99" s="544"/>
      <c r="DU99" s="544"/>
      <c r="DV99" s="544"/>
      <c r="DW99" s="544"/>
      <c r="DX99" s="544"/>
      <c r="DY99" s="544"/>
      <c r="DZ99" s="544"/>
      <c r="EA99" s="657"/>
      <c r="EB99" s="543"/>
      <c r="EC99" s="544"/>
      <c r="ED99" s="544"/>
      <c r="EE99" s="544"/>
      <c r="EF99" s="544"/>
      <c r="EG99" s="544"/>
      <c r="EH99" s="544"/>
      <c r="EI99" s="544"/>
      <c r="EJ99" s="544"/>
      <c r="EK99" s="657"/>
    </row>
    <row r="100" spans="1:141" s="139" customFormat="1" ht="54">
      <c r="A100" s="359">
        <f>Summary!A100</f>
        <v>0</v>
      </c>
      <c r="B100" s="378">
        <f>Summary!B100</f>
        <v>0</v>
      </c>
      <c r="C100" s="379" t="str">
        <f>Summary!C100</f>
        <v>4.3.15.2</v>
      </c>
      <c r="D100" s="380">
        <f>Summary!D100</f>
        <v>0</v>
      </c>
      <c r="E100" s="381">
        <f>Summary!E100</f>
        <v>0</v>
      </c>
      <c r="F100" s="382" t="str">
        <f>Summary!F100</f>
        <v>Undertake a grass cut of the grassed areas of the basin to maintain the grass sward between 100mm and 200mm in height</v>
      </c>
      <c r="G100" s="375">
        <f>Summary!G100</f>
        <v>0</v>
      </c>
      <c r="H100" s="540">
        <f t="shared" si="41"/>
        <v>0</v>
      </c>
      <c r="I100" s="541">
        <f t="shared" si="42"/>
        <v>0</v>
      </c>
      <c r="J100" s="541">
        <f t="shared" si="43"/>
        <v>0</v>
      </c>
      <c r="K100" s="541">
        <f t="shared" si="44"/>
        <v>0</v>
      </c>
      <c r="L100" s="541">
        <f t="shared" si="45"/>
        <v>0</v>
      </c>
      <c r="M100" s="541">
        <f t="shared" si="46"/>
        <v>0</v>
      </c>
      <c r="N100" s="541">
        <f t="shared" si="47"/>
        <v>0</v>
      </c>
      <c r="O100" s="541">
        <f t="shared" si="48"/>
        <v>0</v>
      </c>
      <c r="P100" s="541">
        <f t="shared" si="49"/>
        <v>0</v>
      </c>
      <c r="Q100" s="541">
        <f t="shared" si="50"/>
        <v>0</v>
      </c>
      <c r="R100" s="541">
        <f t="shared" si="51"/>
        <v>0</v>
      </c>
      <c r="S100" s="541">
        <f t="shared" si="52"/>
        <v>0</v>
      </c>
      <c r="T100" s="542">
        <f t="shared" si="53"/>
        <v>0</v>
      </c>
      <c r="U100" s="531"/>
      <c r="V100" s="543"/>
      <c r="W100" s="544"/>
      <c r="X100" s="544"/>
      <c r="Y100" s="544"/>
      <c r="Z100" s="544"/>
      <c r="AA100" s="544"/>
      <c r="AB100" s="544"/>
      <c r="AC100" s="544"/>
      <c r="AD100" s="544"/>
      <c r="AE100" s="657"/>
      <c r="AF100" s="543"/>
      <c r="AG100" s="544"/>
      <c r="AH100" s="544"/>
      <c r="AI100" s="544"/>
      <c r="AJ100" s="544"/>
      <c r="AK100" s="544"/>
      <c r="AL100" s="544"/>
      <c r="AM100" s="544"/>
      <c r="AN100" s="544"/>
      <c r="AO100" s="657"/>
      <c r="AP100" s="543"/>
      <c r="AQ100" s="544"/>
      <c r="AR100" s="544"/>
      <c r="AS100" s="544"/>
      <c r="AT100" s="544"/>
      <c r="AU100" s="544"/>
      <c r="AV100" s="544"/>
      <c r="AW100" s="544"/>
      <c r="AX100" s="544"/>
      <c r="AY100" s="657"/>
      <c r="AZ100" s="543"/>
      <c r="BA100" s="544"/>
      <c r="BB100" s="544"/>
      <c r="BC100" s="544"/>
      <c r="BD100" s="544"/>
      <c r="BE100" s="544"/>
      <c r="BF100" s="544"/>
      <c r="BG100" s="544"/>
      <c r="BH100" s="544"/>
      <c r="BI100" s="657"/>
      <c r="BJ100" s="543"/>
      <c r="BK100" s="544"/>
      <c r="BL100" s="544"/>
      <c r="BM100" s="544"/>
      <c r="BN100" s="544"/>
      <c r="BO100" s="544"/>
      <c r="BP100" s="544"/>
      <c r="BQ100" s="544"/>
      <c r="BR100" s="544"/>
      <c r="BS100" s="657"/>
      <c r="BT100" s="543"/>
      <c r="BU100" s="544"/>
      <c r="BV100" s="544"/>
      <c r="BW100" s="544"/>
      <c r="BX100" s="544"/>
      <c r="BY100" s="544"/>
      <c r="BZ100" s="544"/>
      <c r="CA100" s="544"/>
      <c r="CB100" s="544"/>
      <c r="CC100" s="657"/>
      <c r="CD100" s="543"/>
      <c r="CE100" s="544"/>
      <c r="CF100" s="544"/>
      <c r="CG100" s="544"/>
      <c r="CH100" s="544"/>
      <c r="CI100" s="544"/>
      <c r="CJ100" s="544"/>
      <c r="CK100" s="544"/>
      <c r="CL100" s="544"/>
      <c r="CM100" s="657"/>
      <c r="CN100" s="543"/>
      <c r="CO100" s="544"/>
      <c r="CP100" s="544"/>
      <c r="CQ100" s="544"/>
      <c r="CR100" s="544"/>
      <c r="CS100" s="544"/>
      <c r="CT100" s="544"/>
      <c r="CU100" s="544"/>
      <c r="CV100" s="544"/>
      <c r="CW100" s="657"/>
      <c r="CX100" s="543"/>
      <c r="CY100" s="544"/>
      <c r="CZ100" s="544"/>
      <c r="DA100" s="544"/>
      <c r="DB100" s="544"/>
      <c r="DC100" s="544"/>
      <c r="DD100" s="544"/>
      <c r="DE100" s="544"/>
      <c r="DF100" s="544"/>
      <c r="DG100" s="657"/>
      <c r="DH100" s="543"/>
      <c r="DI100" s="544"/>
      <c r="DJ100" s="544"/>
      <c r="DK100" s="544"/>
      <c r="DL100" s="544"/>
      <c r="DM100" s="544"/>
      <c r="DN100" s="544"/>
      <c r="DO100" s="544"/>
      <c r="DP100" s="544"/>
      <c r="DQ100" s="657"/>
      <c r="DR100" s="543"/>
      <c r="DS100" s="544"/>
      <c r="DT100" s="544"/>
      <c r="DU100" s="544"/>
      <c r="DV100" s="544"/>
      <c r="DW100" s="544"/>
      <c r="DX100" s="544"/>
      <c r="DY100" s="544"/>
      <c r="DZ100" s="544"/>
      <c r="EA100" s="657"/>
      <c r="EB100" s="543"/>
      <c r="EC100" s="544"/>
      <c r="ED100" s="544"/>
      <c r="EE100" s="544"/>
      <c r="EF100" s="544"/>
      <c r="EG100" s="544"/>
      <c r="EH100" s="544"/>
      <c r="EI100" s="544"/>
      <c r="EJ100" s="544"/>
      <c r="EK100" s="657"/>
    </row>
    <row r="101" spans="1:141" s="139" customFormat="1" ht="36">
      <c r="A101" s="802">
        <f>Summary!A101</f>
        <v>0</v>
      </c>
      <c r="B101" s="815">
        <f>Summary!B101</f>
        <v>0</v>
      </c>
      <c r="C101" s="813" t="str">
        <f>Summary!C101</f>
        <v>4.3.16</v>
      </c>
      <c r="D101" s="816" t="str">
        <f>Summary!D101</f>
        <v>500 - Drainage and Service Ducts</v>
      </c>
      <c r="E101" s="796" t="str">
        <f>Summary!E101</f>
        <v>Grassed surface water channel</v>
      </c>
      <c r="F101" s="796">
        <f>Summary!F101</f>
        <v>0</v>
      </c>
      <c r="G101" s="787">
        <f>Summary!G101</f>
        <v>0</v>
      </c>
      <c r="H101" s="299"/>
      <c r="I101" s="300"/>
      <c r="J101" s="300"/>
      <c r="K101" s="300"/>
      <c r="L101" s="300"/>
      <c r="M101" s="300"/>
      <c r="N101" s="300"/>
      <c r="O101" s="300"/>
      <c r="P101" s="300"/>
      <c r="Q101" s="300"/>
      <c r="R101" s="300"/>
      <c r="S101" s="300"/>
      <c r="T101" s="797"/>
      <c r="U101" s="531"/>
      <c r="V101" s="299"/>
      <c r="W101" s="300"/>
      <c r="X101" s="300"/>
      <c r="Y101" s="300"/>
      <c r="Z101" s="300"/>
      <c r="AA101" s="300"/>
      <c r="AB101" s="300"/>
      <c r="AC101" s="300"/>
      <c r="AD101" s="300"/>
      <c r="AE101" s="817"/>
      <c r="AF101" s="299"/>
      <c r="AG101" s="300"/>
      <c r="AH101" s="300"/>
      <c r="AI101" s="300"/>
      <c r="AJ101" s="300"/>
      <c r="AK101" s="300"/>
      <c r="AL101" s="300"/>
      <c r="AM101" s="300"/>
      <c r="AN101" s="300"/>
      <c r="AO101" s="817"/>
      <c r="AP101" s="299"/>
      <c r="AQ101" s="300"/>
      <c r="AR101" s="300"/>
      <c r="AS101" s="300"/>
      <c r="AT101" s="300"/>
      <c r="AU101" s="300"/>
      <c r="AV101" s="300"/>
      <c r="AW101" s="300"/>
      <c r="AX101" s="300"/>
      <c r="AY101" s="817"/>
      <c r="AZ101" s="299"/>
      <c r="BA101" s="300"/>
      <c r="BB101" s="300"/>
      <c r="BC101" s="300"/>
      <c r="BD101" s="300"/>
      <c r="BE101" s="300"/>
      <c r="BF101" s="300"/>
      <c r="BG101" s="300"/>
      <c r="BH101" s="300"/>
      <c r="BI101" s="817"/>
      <c r="BJ101" s="299"/>
      <c r="BK101" s="300"/>
      <c r="BL101" s="300"/>
      <c r="BM101" s="300"/>
      <c r="BN101" s="300"/>
      <c r="BO101" s="300"/>
      <c r="BP101" s="300"/>
      <c r="BQ101" s="300"/>
      <c r="BR101" s="300"/>
      <c r="BS101" s="817"/>
      <c r="BT101" s="299"/>
      <c r="BU101" s="300"/>
      <c r="BV101" s="300"/>
      <c r="BW101" s="300"/>
      <c r="BX101" s="300"/>
      <c r="BY101" s="300"/>
      <c r="BZ101" s="300"/>
      <c r="CA101" s="300"/>
      <c r="CB101" s="300"/>
      <c r="CC101" s="817"/>
      <c r="CD101" s="299"/>
      <c r="CE101" s="300"/>
      <c r="CF101" s="300"/>
      <c r="CG101" s="300"/>
      <c r="CH101" s="300"/>
      <c r="CI101" s="300"/>
      <c r="CJ101" s="300"/>
      <c r="CK101" s="300"/>
      <c r="CL101" s="300"/>
      <c r="CM101" s="817"/>
      <c r="CN101" s="299"/>
      <c r="CO101" s="300"/>
      <c r="CP101" s="300"/>
      <c r="CQ101" s="300"/>
      <c r="CR101" s="300"/>
      <c r="CS101" s="300"/>
      <c r="CT101" s="300"/>
      <c r="CU101" s="300"/>
      <c r="CV101" s="300"/>
      <c r="CW101" s="817"/>
      <c r="CX101" s="299"/>
      <c r="CY101" s="300"/>
      <c r="CZ101" s="300"/>
      <c r="DA101" s="300"/>
      <c r="DB101" s="300"/>
      <c r="DC101" s="300"/>
      <c r="DD101" s="300"/>
      <c r="DE101" s="300"/>
      <c r="DF101" s="300"/>
      <c r="DG101" s="817"/>
      <c r="DH101" s="299"/>
      <c r="DI101" s="300"/>
      <c r="DJ101" s="300"/>
      <c r="DK101" s="300"/>
      <c r="DL101" s="300"/>
      <c r="DM101" s="300"/>
      <c r="DN101" s="300"/>
      <c r="DO101" s="300"/>
      <c r="DP101" s="300"/>
      <c r="DQ101" s="817"/>
      <c r="DR101" s="299"/>
      <c r="DS101" s="300"/>
      <c r="DT101" s="300"/>
      <c r="DU101" s="300"/>
      <c r="DV101" s="300"/>
      <c r="DW101" s="300"/>
      <c r="DX101" s="300"/>
      <c r="DY101" s="300"/>
      <c r="DZ101" s="300"/>
      <c r="EA101" s="817"/>
      <c r="EB101" s="299"/>
      <c r="EC101" s="300"/>
      <c r="ED101" s="300"/>
      <c r="EE101" s="300"/>
      <c r="EF101" s="300"/>
      <c r="EG101" s="300"/>
      <c r="EH101" s="300"/>
      <c r="EI101" s="300"/>
      <c r="EJ101" s="300"/>
      <c r="EK101" s="817"/>
    </row>
    <row r="102" spans="1:141" ht="54">
      <c r="A102" s="359">
        <f>Summary!A102</f>
        <v>0</v>
      </c>
      <c r="B102" s="378">
        <f>Summary!B102</f>
        <v>0</v>
      </c>
      <c r="C102" s="379" t="str">
        <f>Summary!C102</f>
        <v>4.3.16.1</v>
      </c>
      <c r="D102" s="380">
        <f>Summary!D102</f>
        <v>0</v>
      </c>
      <c r="E102" s="381">
        <f>Summary!E102</f>
        <v>0</v>
      </c>
      <c r="F102" s="382" t="str">
        <f>Summary!F102</f>
        <v>Undertake a grass cut of all areas of the grassed surface water drainage system to maintain the grass sward at a maximum of 75mm in height</v>
      </c>
      <c r="G102" s="375">
        <f>Summary!G102</f>
        <v>0</v>
      </c>
      <c r="H102" s="540">
        <f t="shared" si="41"/>
        <v>0</v>
      </c>
      <c r="I102" s="541">
        <f t="shared" si="42"/>
        <v>0</v>
      </c>
      <c r="J102" s="541">
        <f t="shared" si="43"/>
        <v>0</v>
      </c>
      <c r="K102" s="541">
        <f t="shared" si="44"/>
        <v>0</v>
      </c>
      <c r="L102" s="541">
        <f t="shared" si="45"/>
        <v>0</v>
      </c>
      <c r="M102" s="541">
        <f t="shared" si="46"/>
        <v>0</v>
      </c>
      <c r="N102" s="541">
        <f t="shared" si="47"/>
        <v>0</v>
      </c>
      <c r="O102" s="541">
        <f t="shared" si="48"/>
        <v>0</v>
      </c>
      <c r="P102" s="541">
        <f t="shared" si="49"/>
        <v>0</v>
      </c>
      <c r="Q102" s="541">
        <f t="shared" si="50"/>
        <v>0</v>
      </c>
      <c r="R102" s="541">
        <f t="shared" si="51"/>
        <v>0</v>
      </c>
      <c r="S102" s="541">
        <f t="shared" si="52"/>
        <v>0</v>
      </c>
      <c r="T102" s="542">
        <f t="shared" si="53"/>
        <v>0</v>
      </c>
      <c r="U102" s="531"/>
      <c r="V102" s="543"/>
      <c r="W102" s="544"/>
      <c r="X102" s="544"/>
      <c r="Y102" s="544"/>
      <c r="Z102" s="544"/>
      <c r="AA102" s="544"/>
      <c r="AB102" s="544"/>
      <c r="AC102" s="544"/>
      <c r="AD102" s="544"/>
      <c r="AE102" s="657"/>
      <c r="AF102" s="543"/>
      <c r="AG102" s="544"/>
      <c r="AH102" s="544"/>
      <c r="AI102" s="544"/>
      <c r="AJ102" s="544"/>
      <c r="AK102" s="544"/>
      <c r="AL102" s="544"/>
      <c r="AM102" s="544"/>
      <c r="AN102" s="544"/>
      <c r="AO102" s="657"/>
      <c r="AP102" s="543"/>
      <c r="AQ102" s="544"/>
      <c r="AR102" s="544"/>
      <c r="AS102" s="544"/>
      <c r="AT102" s="544"/>
      <c r="AU102" s="544"/>
      <c r="AV102" s="544"/>
      <c r="AW102" s="544"/>
      <c r="AX102" s="544"/>
      <c r="AY102" s="657"/>
      <c r="AZ102" s="543"/>
      <c r="BA102" s="544"/>
      <c r="BB102" s="544"/>
      <c r="BC102" s="544"/>
      <c r="BD102" s="544"/>
      <c r="BE102" s="544"/>
      <c r="BF102" s="544"/>
      <c r="BG102" s="544"/>
      <c r="BH102" s="544"/>
      <c r="BI102" s="657"/>
      <c r="BJ102" s="543"/>
      <c r="BK102" s="544"/>
      <c r="BL102" s="544"/>
      <c r="BM102" s="544"/>
      <c r="BN102" s="544"/>
      <c r="BO102" s="544"/>
      <c r="BP102" s="544"/>
      <c r="BQ102" s="544"/>
      <c r="BR102" s="544"/>
      <c r="BS102" s="657"/>
      <c r="BT102" s="543"/>
      <c r="BU102" s="544"/>
      <c r="BV102" s="544"/>
      <c r="BW102" s="544"/>
      <c r="BX102" s="544"/>
      <c r="BY102" s="544"/>
      <c r="BZ102" s="544"/>
      <c r="CA102" s="544"/>
      <c r="CB102" s="544"/>
      <c r="CC102" s="657"/>
      <c r="CD102" s="543"/>
      <c r="CE102" s="544"/>
      <c r="CF102" s="544"/>
      <c r="CG102" s="544"/>
      <c r="CH102" s="544"/>
      <c r="CI102" s="544"/>
      <c r="CJ102" s="544"/>
      <c r="CK102" s="544"/>
      <c r="CL102" s="544"/>
      <c r="CM102" s="657"/>
      <c r="CN102" s="543"/>
      <c r="CO102" s="544"/>
      <c r="CP102" s="544"/>
      <c r="CQ102" s="544"/>
      <c r="CR102" s="544"/>
      <c r="CS102" s="544"/>
      <c r="CT102" s="544"/>
      <c r="CU102" s="544"/>
      <c r="CV102" s="544"/>
      <c r="CW102" s="657"/>
      <c r="CX102" s="543"/>
      <c r="CY102" s="544"/>
      <c r="CZ102" s="544"/>
      <c r="DA102" s="544"/>
      <c r="DB102" s="544"/>
      <c r="DC102" s="544"/>
      <c r="DD102" s="544"/>
      <c r="DE102" s="544"/>
      <c r="DF102" s="544"/>
      <c r="DG102" s="657"/>
      <c r="DH102" s="543"/>
      <c r="DI102" s="544"/>
      <c r="DJ102" s="544"/>
      <c r="DK102" s="544"/>
      <c r="DL102" s="544"/>
      <c r="DM102" s="544"/>
      <c r="DN102" s="544"/>
      <c r="DO102" s="544"/>
      <c r="DP102" s="544"/>
      <c r="DQ102" s="657"/>
      <c r="DR102" s="543"/>
      <c r="DS102" s="544"/>
      <c r="DT102" s="544"/>
      <c r="DU102" s="544"/>
      <c r="DV102" s="544"/>
      <c r="DW102" s="544"/>
      <c r="DX102" s="544"/>
      <c r="DY102" s="544"/>
      <c r="DZ102" s="544"/>
      <c r="EA102" s="657"/>
      <c r="EB102" s="543"/>
      <c r="EC102" s="544"/>
      <c r="ED102" s="544"/>
      <c r="EE102" s="544"/>
      <c r="EF102" s="544"/>
      <c r="EG102" s="544"/>
      <c r="EH102" s="544"/>
      <c r="EI102" s="544"/>
      <c r="EJ102" s="544"/>
      <c r="EK102" s="657"/>
    </row>
    <row r="103" spans="1:141" ht="54">
      <c r="A103" s="359">
        <f>Summary!A103</f>
        <v>0</v>
      </c>
      <c r="B103" s="378">
        <f>Summary!B103</f>
        <v>0</v>
      </c>
      <c r="C103" s="379" t="str">
        <f>Summary!C103</f>
        <v>4.3.16.2</v>
      </c>
      <c r="D103" s="380">
        <f>Summary!D103</f>
        <v>0</v>
      </c>
      <c r="E103" s="381">
        <f>Summary!E103</f>
        <v>0</v>
      </c>
      <c r="F103" s="382" t="str">
        <f>Summary!F103</f>
        <v>Clear weed / vegetation growth, remove any litter, debris and sediment that could impair operation prior to grass cutting</v>
      </c>
      <c r="G103" s="375">
        <f>Summary!G103</f>
        <v>0</v>
      </c>
      <c r="H103" s="540">
        <f t="shared" si="41"/>
        <v>0</v>
      </c>
      <c r="I103" s="541">
        <f t="shared" si="42"/>
        <v>0</v>
      </c>
      <c r="J103" s="541">
        <f t="shared" si="43"/>
        <v>0</v>
      </c>
      <c r="K103" s="541">
        <f t="shared" si="44"/>
        <v>0</v>
      </c>
      <c r="L103" s="541">
        <f t="shared" si="45"/>
        <v>0</v>
      </c>
      <c r="M103" s="541">
        <f t="shared" si="46"/>
        <v>0</v>
      </c>
      <c r="N103" s="541">
        <f t="shared" si="47"/>
        <v>0</v>
      </c>
      <c r="O103" s="541">
        <f t="shared" si="48"/>
        <v>0</v>
      </c>
      <c r="P103" s="541">
        <f t="shared" si="49"/>
        <v>0</v>
      </c>
      <c r="Q103" s="541">
        <f t="shared" si="50"/>
        <v>0</v>
      </c>
      <c r="R103" s="541">
        <f t="shared" si="51"/>
        <v>0</v>
      </c>
      <c r="S103" s="541">
        <f t="shared" si="52"/>
        <v>0</v>
      </c>
      <c r="T103" s="542">
        <f t="shared" si="53"/>
        <v>0</v>
      </c>
      <c r="U103" s="531"/>
      <c r="V103" s="543"/>
      <c r="W103" s="544"/>
      <c r="X103" s="544"/>
      <c r="Y103" s="544"/>
      <c r="Z103" s="544"/>
      <c r="AA103" s="544"/>
      <c r="AB103" s="544"/>
      <c r="AC103" s="544"/>
      <c r="AD103" s="544"/>
      <c r="AE103" s="657"/>
      <c r="AF103" s="543"/>
      <c r="AG103" s="544"/>
      <c r="AH103" s="544"/>
      <c r="AI103" s="544"/>
      <c r="AJ103" s="544"/>
      <c r="AK103" s="544"/>
      <c r="AL103" s="544"/>
      <c r="AM103" s="544"/>
      <c r="AN103" s="544"/>
      <c r="AO103" s="657"/>
      <c r="AP103" s="543"/>
      <c r="AQ103" s="544"/>
      <c r="AR103" s="544"/>
      <c r="AS103" s="544"/>
      <c r="AT103" s="544"/>
      <c r="AU103" s="544"/>
      <c r="AV103" s="544"/>
      <c r="AW103" s="544"/>
      <c r="AX103" s="544"/>
      <c r="AY103" s="657"/>
      <c r="AZ103" s="543"/>
      <c r="BA103" s="544"/>
      <c r="BB103" s="544"/>
      <c r="BC103" s="544"/>
      <c r="BD103" s="544"/>
      <c r="BE103" s="544"/>
      <c r="BF103" s="544"/>
      <c r="BG103" s="544"/>
      <c r="BH103" s="544"/>
      <c r="BI103" s="657"/>
      <c r="BJ103" s="543"/>
      <c r="BK103" s="544"/>
      <c r="BL103" s="544"/>
      <c r="BM103" s="544"/>
      <c r="BN103" s="544"/>
      <c r="BO103" s="544"/>
      <c r="BP103" s="544"/>
      <c r="BQ103" s="544"/>
      <c r="BR103" s="544"/>
      <c r="BS103" s="657"/>
      <c r="BT103" s="543"/>
      <c r="BU103" s="544"/>
      <c r="BV103" s="544"/>
      <c r="BW103" s="544"/>
      <c r="BX103" s="544"/>
      <c r="BY103" s="544"/>
      <c r="BZ103" s="544"/>
      <c r="CA103" s="544"/>
      <c r="CB103" s="544"/>
      <c r="CC103" s="657"/>
      <c r="CD103" s="543"/>
      <c r="CE103" s="544"/>
      <c r="CF103" s="544"/>
      <c r="CG103" s="544"/>
      <c r="CH103" s="544"/>
      <c r="CI103" s="544"/>
      <c r="CJ103" s="544"/>
      <c r="CK103" s="544"/>
      <c r="CL103" s="544"/>
      <c r="CM103" s="657"/>
      <c r="CN103" s="543"/>
      <c r="CO103" s="544"/>
      <c r="CP103" s="544"/>
      <c r="CQ103" s="544"/>
      <c r="CR103" s="544"/>
      <c r="CS103" s="544"/>
      <c r="CT103" s="544"/>
      <c r="CU103" s="544"/>
      <c r="CV103" s="544"/>
      <c r="CW103" s="657"/>
      <c r="CX103" s="543"/>
      <c r="CY103" s="544"/>
      <c r="CZ103" s="544"/>
      <c r="DA103" s="544"/>
      <c r="DB103" s="544"/>
      <c r="DC103" s="544"/>
      <c r="DD103" s="544"/>
      <c r="DE103" s="544"/>
      <c r="DF103" s="544"/>
      <c r="DG103" s="657"/>
      <c r="DH103" s="543"/>
      <c r="DI103" s="544"/>
      <c r="DJ103" s="544"/>
      <c r="DK103" s="544"/>
      <c r="DL103" s="544"/>
      <c r="DM103" s="544"/>
      <c r="DN103" s="544"/>
      <c r="DO103" s="544"/>
      <c r="DP103" s="544"/>
      <c r="DQ103" s="657"/>
      <c r="DR103" s="543"/>
      <c r="DS103" s="544"/>
      <c r="DT103" s="544"/>
      <c r="DU103" s="544"/>
      <c r="DV103" s="544"/>
      <c r="DW103" s="544"/>
      <c r="DX103" s="544"/>
      <c r="DY103" s="544"/>
      <c r="DZ103" s="544"/>
      <c r="EA103" s="657"/>
      <c r="EB103" s="543"/>
      <c r="EC103" s="544"/>
      <c r="ED103" s="544"/>
      <c r="EE103" s="544"/>
      <c r="EF103" s="544"/>
      <c r="EG103" s="544"/>
      <c r="EH103" s="544"/>
      <c r="EI103" s="544"/>
      <c r="EJ103" s="544"/>
      <c r="EK103" s="657"/>
    </row>
    <row r="104" spans="1:141" ht="72">
      <c r="A104" s="359">
        <f>Summary!A104</f>
        <v>0</v>
      </c>
      <c r="B104" s="378">
        <f>Summary!B104</f>
        <v>0</v>
      </c>
      <c r="C104" s="379" t="str">
        <f>Summary!C104</f>
        <v>4.3.17</v>
      </c>
      <c r="D104" s="380" t="str">
        <f>Summary!D104</f>
        <v>500 - Drainage and Service Ducts</v>
      </c>
      <c r="E104" s="381" t="str">
        <f>Summary!E104</f>
        <v>Reservoir pavements for drainage attenuation (with pervious surface)</v>
      </c>
      <c r="F104" s="382" t="str">
        <f>Summary!F104</f>
        <v>Cleaning (high pressure rotating water jets and powerful suction to recover disturbed silt) reservoir pavements for drainage attenuation (with pervious surface)</v>
      </c>
      <c r="G104" s="375">
        <f>Summary!G104</f>
        <v>0</v>
      </c>
      <c r="H104" s="540">
        <f t="shared" si="41"/>
        <v>0</v>
      </c>
      <c r="I104" s="541">
        <f t="shared" si="42"/>
        <v>0</v>
      </c>
      <c r="J104" s="541">
        <f t="shared" si="43"/>
        <v>0</v>
      </c>
      <c r="K104" s="541">
        <f t="shared" si="44"/>
        <v>0</v>
      </c>
      <c r="L104" s="541">
        <f t="shared" si="45"/>
        <v>0</v>
      </c>
      <c r="M104" s="541">
        <f t="shared" si="46"/>
        <v>0</v>
      </c>
      <c r="N104" s="541">
        <f t="shared" si="47"/>
        <v>0</v>
      </c>
      <c r="O104" s="541">
        <f t="shared" si="48"/>
        <v>0</v>
      </c>
      <c r="P104" s="541">
        <f t="shared" si="49"/>
        <v>0</v>
      </c>
      <c r="Q104" s="541">
        <f t="shared" si="50"/>
        <v>0</v>
      </c>
      <c r="R104" s="541">
        <f t="shared" si="51"/>
        <v>0</v>
      </c>
      <c r="S104" s="541">
        <f t="shared" si="52"/>
        <v>0</v>
      </c>
      <c r="T104" s="542">
        <f t="shared" si="53"/>
        <v>0</v>
      </c>
      <c r="U104" s="531"/>
      <c r="V104" s="543"/>
      <c r="W104" s="544"/>
      <c r="X104" s="544"/>
      <c r="Y104" s="544"/>
      <c r="Z104" s="544"/>
      <c r="AA104" s="544"/>
      <c r="AB104" s="544"/>
      <c r="AC104" s="544"/>
      <c r="AD104" s="544"/>
      <c r="AE104" s="657"/>
      <c r="AF104" s="543"/>
      <c r="AG104" s="544"/>
      <c r="AH104" s="544"/>
      <c r="AI104" s="544"/>
      <c r="AJ104" s="544"/>
      <c r="AK104" s="544"/>
      <c r="AL104" s="544"/>
      <c r="AM104" s="544"/>
      <c r="AN104" s="544"/>
      <c r="AO104" s="657"/>
      <c r="AP104" s="543"/>
      <c r="AQ104" s="544"/>
      <c r="AR104" s="544"/>
      <c r="AS104" s="544"/>
      <c r="AT104" s="544"/>
      <c r="AU104" s="544"/>
      <c r="AV104" s="544"/>
      <c r="AW104" s="544"/>
      <c r="AX104" s="544"/>
      <c r="AY104" s="657"/>
      <c r="AZ104" s="543"/>
      <c r="BA104" s="544"/>
      <c r="BB104" s="544"/>
      <c r="BC104" s="544"/>
      <c r="BD104" s="544"/>
      <c r="BE104" s="544"/>
      <c r="BF104" s="544"/>
      <c r="BG104" s="544"/>
      <c r="BH104" s="544"/>
      <c r="BI104" s="657"/>
      <c r="BJ104" s="543"/>
      <c r="BK104" s="544"/>
      <c r="BL104" s="544"/>
      <c r="BM104" s="544"/>
      <c r="BN104" s="544"/>
      <c r="BO104" s="544"/>
      <c r="BP104" s="544"/>
      <c r="BQ104" s="544"/>
      <c r="BR104" s="544"/>
      <c r="BS104" s="657"/>
      <c r="BT104" s="543"/>
      <c r="BU104" s="544"/>
      <c r="BV104" s="544"/>
      <c r="BW104" s="544"/>
      <c r="BX104" s="544"/>
      <c r="BY104" s="544"/>
      <c r="BZ104" s="544"/>
      <c r="CA104" s="544"/>
      <c r="CB104" s="544"/>
      <c r="CC104" s="657"/>
      <c r="CD104" s="543"/>
      <c r="CE104" s="544"/>
      <c r="CF104" s="544"/>
      <c r="CG104" s="544"/>
      <c r="CH104" s="544"/>
      <c r="CI104" s="544"/>
      <c r="CJ104" s="544"/>
      <c r="CK104" s="544"/>
      <c r="CL104" s="544"/>
      <c r="CM104" s="657"/>
      <c r="CN104" s="543"/>
      <c r="CO104" s="544"/>
      <c r="CP104" s="544"/>
      <c r="CQ104" s="544"/>
      <c r="CR104" s="544"/>
      <c r="CS104" s="544"/>
      <c r="CT104" s="544"/>
      <c r="CU104" s="544"/>
      <c r="CV104" s="544"/>
      <c r="CW104" s="657"/>
      <c r="CX104" s="543"/>
      <c r="CY104" s="544"/>
      <c r="CZ104" s="544"/>
      <c r="DA104" s="544"/>
      <c r="DB104" s="544"/>
      <c r="DC104" s="544"/>
      <c r="DD104" s="544"/>
      <c r="DE104" s="544"/>
      <c r="DF104" s="544"/>
      <c r="DG104" s="657"/>
      <c r="DH104" s="543"/>
      <c r="DI104" s="544"/>
      <c r="DJ104" s="544"/>
      <c r="DK104" s="544"/>
      <c r="DL104" s="544"/>
      <c r="DM104" s="544"/>
      <c r="DN104" s="544"/>
      <c r="DO104" s="544"/>
      <c r="DP104" s="544"/>
      <c r="DQ104" s="657"/>
      <c r="DR104" s="543"/>
      <c r="DS104" s="544"/>
      <c r="DT104" s="544"/>
      <c r="DU104" s="544"/>
      <c r="DV104" s="544"/>
      <c r="DW104" s="544"/>
      <c r="DX104" s="544"/>
      <c r="DY104" s="544"/>
      <c r="DZ104" s="544"/>
      <c r="EA104" s="657"/>
      <c r="EB104" s="543"/>
      <c r="EC104" s="544"/>
      <c r="ED104" s="544"/>
      <c r="EE104" s="544"/>
      <c r="EF104" s="544"/>
      <c r="EG104" s="544"/>
      <c r="EH104" s="544"/>
      <c r="EI104" s="544"/>
      <c r="EJ104" s="544"/>
      <c r="EK104" s="657"/>
    </row>
    <row r="105" spans="1:141" ht="72">
      <c r="A105" s="359">
        <f>Summary!A105</f>
        <v>0</v>
      </c>
      <c r="B105" s="378">
        <f>Summary!B105</f>
        <v>0</v>
      </c>
      <c r="C105" s="379" t="str">
        <f>Summary!C105</f>
        <v>4.3.18</v>
      </c>
      <c r="D105" s="380" t="str">
        <f>Summary!D105</f>
        <v>500 - Drainage and Service Ducts</v>
      </c>
      <c r="E105" s="381" t="str">
        <f>Summary!E105</f>
        <v>Wetlands for drainage purposes (Wetlands for habitat are covered in Asset type 3000)</v>
      </c>
      <c r="F105" s="382" t="str">
        <f>Summary!F105</f>
        <v>Remove accumulated silt  in wetlands (drainage purposes) that could impair operation</v>
      </c>
      <c r="G105" s="375">
        <f>Summary!G105</f>
        <v>0</v>
      </c>
      <c r="H105" s="540">
        <f t="shared" si="41"/>
        <v>0</v>
      </c>
      <c r="I105" s="541">
        <f t="shared" si="42"/>
        <v>0</v>
      </c>
      <c r="J105" s="541">
        <f t="shared" si="43"/>
        <v>0</v>
      </c>
      <c r="K105" s="541">
        <f t="shared" si="44"/>
        <v>0</v>
      </c>
      <c r="L105" s="541">
        <f t="shared" si="45"/>
        <v>0</v>
      </c>
      <c r="M105" s="541">
        <f t="shared" si="46"/>
        <v>0</v>
      </c>
      <c r="N105" s="541">
        <f t="shared" si="47"/>
        <v>0</v>
      </c>
      <c r="O105" s="541">
        <f t="shared" si="48"/>
        <v>0</v>
      </c>
      <c r="P105" s="541">
        <f t="shared" si="49"/>
        <v>0</v>
      </c>
      <c r="Q105" s="541">
        <f t="shared" si="50"/>
        <v>0</v>
      </c>
      <c r="R105" s="541">
        <f t="shared" si="51"/>
        <v>0</v>
      </c>
      <c r="S105" s="541">
        <f t="shared" si="52"/>
        <v>0</v>
      </c>
      <c r="T105" s="542">
        <f t="shared" si="53"/>
        <v>0</v>
      </c>
      <c r="U105" s="531"/>
      <c r="V105" s="543"/>
      <c r="W105" s="544"/>
      <c r="X105" s="544"/>
      <c r="Y105" s="544"/>
      <c r="Z105" s="544"/>
      <c r="AA105" s="544"/>
      <c r="AB105" s="544"/>
      <c r="AC105" s="544"/>
      <c r="AD105" s="544"/>
      <c r="AE105" s="657"/>
      <c r="AF105" s="543"/>
      <c r="AG105" s="544"/>
      <c r="AH105" s="544"/>
      <c r="AI105" s="544"/>
      <c r="AJ105" s="544"/>
      <c r="AK105" s="544"/>
      <c r="AL105" s="544"/>
      <c r="AM105" s="544"/>
      <c r="AN105" s="544"/>
      <c r="AO105" s="657"/>
      <c r="AP105" s="543"/>
      <c r="AQ105" s="544"/>
      <c r="AR105" s="544"/>
      <c r="AS105" s="544"/>
      <c r="AT105" s="544"/>
      <c r="AU105" s="544"/>
      <c r="AV105" s="544"/>
      <c r="AW105" s="544"/>
      <c r="AX105" s="544"/>
      <c r="AY105" s="657"/>
      <c r="AZ105" s="543"/>
      <c r="BA105" s="544"/>
      <c r="BB105" s="544"/>
      <c r="BC105" s="544"/>
      <c r="BD105" s="544"/>
      <c r="BE105" s="544"/>
      <c r="BF105" s="544"/>
      <c r="BG105" s="544"/>
      <c r="BH105" s="544"/>
      <c r="BI105" s="657"/>
      <c r="BJ105" s="543"/>
      <c r="BK105" s="544"/>
      <c r="BL105" s="544"/>
      <c r="BM105" s="544"/>
      <c r="BN105" s="544"/>
      <c r="BO105" s="544"/>
      <c r="BP105" s="544"/>
      <c r="BQ105" s="544"/>
      <c r="BR105" s="544"/>
      <c r="BS105" s="657"/>
      <c r="BT105" s="543"/>
      <c r="BU105" s="544"/>
      <c r="BV105" s="544"/>
      <c r="BW105" s="544"/>
      <c r="BX105" s="544"/>
      <c r="BY105" s="544"/>
      <c r="BZ105" s="544"/>
      <c r="CA105" s="544"/>
      <c r="CB105" s="544"/>
      <c r="CC105" s="657"/>
      <c r="CD105" s="543"/>
      <c r="CE105" s="544"/>
      <c r="CF105" s="544"/>
      <c r="CG105" s="544"/>
      <c r="CH105" s="544"/>
      <c r="CI105" s="544"/>
      <c r="CJ105" s="544"/>
      <c r="CK105" s="544"/>
      <c r="CL105" s="544"/>
      <c r="CM105" s="657"/>
      <c r="CN105" s="543"/>
      <c r="CO105" s="544"/>
      <c r="CP105" s="544"/>
      <c r="CQ105" s="544"/>
      <c r="CR105" s="544"/>
      <c r="CS105" s="544"/>
      <c r="CT105" s="544"/>
      <c r="CU105" s="544"/>
      <c r="CV105" s="544"/>
      <c r="CW105" s="657"/>
      <c r="CX105" s="543"/>
      <c r="CY105" s="544"/>
      <c r="CZ105" s="544"/>
      <c r="DA105" s="544"/>
      <c r="DB105" s="544"/>
      <c r="DC105" s="544"/>
      <c r="DD105" s="544"/>
      <c r="DE105" s="544"/>
      <c r="DF105" s="544"/>
      <c r="DG105" s="657"/>
      <c r="DH105" s="543"/>
      <c r="DI105" s="544"/>
      <c r="DJ105" s="544"/>
      <c r="DK105" s="544"/>
      <c r="DL105" s="544"/>
      <c r="DM105" s="544"/>
      <c r="DN105" s="544"/>
      <c r="DO105" s="544"/>
      <c r="DP105" s="544"/>
      <c r="DQ105" s="657"/>
      <c r="DR105" s="543"/>
      <c r="DS105" s="544"/>
      <c r="DT105" s="544"/>
      <c r="DU105" s="544"/>
      <c r="DV105" s="544"/>
      <c r="DW105" s="544"/>
      <c r="DX105" s="544"/>
      <c r="DY105" s="544"/>
      <c r="DZ105" s="544"/>
      <c r="EA105" s="657"/>
      <c r="EB105" s="543"/>
      <c r="EC105" s="544"/>
      <c r="ED105" s="544"/>
      <c r="EE105" s="544"/>
      <c r="EF105" s="544"/>
      <c r="EG105" s="544"/>
      <c r="EH105" s="544"/>
      <c r="EI105" s="544"/>
      <c r="EJ105" s="544"/>
      <c r="EK105" s="657"/>
    </row>
    <row r="106" spans="1:141" s="139" customFormat="1" ht="36">
      <c r="A106" s="802" t="str">
        <f>Summary!A106</f>
        <v>18.7.1</v>
      </c>
      <c r="B106" s="815" t="str">
        <f>Summary!B106</f>
        <v>4.4</v>
      </c>
      <c r="C106" s="813">
        <f>Summary!C106</f>
        <v>0</v>
      </c>
      <c r="D106" s="816" t="str">
        <f>Summary!D106</f>
        <v>1200 - Traffic Signs and Road Markings</v>
      </c>
      <c r="E106" s="796">
        <f>Summary!E106</f>
        <v>0</v>
      </c>
      <c r="F106" s="796">
        <f>Summary!F106</f>
        <v>0</v>
      </c>
      <c r="G106" s="787">
        <f>Summary!G106</f>
        <v>0</v>
      </c>
      <c r="H106" s="299"/>
      <c r="I106" s="300"/>
      <c r="J106" s="300"/>
      <c r="K106" s="300"/>
      <c r="L106" s="300"/>
      <c r="M106" s="300"/>
      <c r="N106" s="300"/>
      <c r="O106" s="300"/>
      <c r="P106" s="300"/>
      <c r="Q106" s="300"/>
      <c r="R106" s="300"/>
      <c r="S106" s="300"/>
      <c r="T106" s="797"/>
      <c r="U106" s="531"/>
      <c r="V106" s="299"/>
      <c r="W106" s="300"/>
      <c r="X106" s="300"/>
      <c r="Y106" s="300"/>
      <c r="Z106" s="300"/>
      <c r="AA106" s="300"/>
      <c r="AB106" s="300"/>
      <c r="AC106" s="300"/>
      <c r="AD106" s="300"/>
      <c r="AE106" s="817"/>
      <c r="AF106" s="299"/>
      <c r="AG106" s="300"/>
      <c r="AH106" s="300"/>
      <c r="AI106" s="300"/>
      <c r="AJ106" s="300"/>
      <c r="AK106" s="300"/>
      <c r="AL106" s="300"/>
      <c r="AM106" s="300"/>
      <c r="AN106" s="300"/>
      <c r="AO106" s="817"/>
      <c r="AP106" s="299"/>
      <c r="AQ106" s="300"/>
      <c r="AR106" s="300"/>
      <c r="AS106" s="300"/>
      <c r="AT106" s="300"/>
      <c r="AU106" s="300"/>
      <c r="AV106" s="300"/>
      <c r="AW106" s="300"/>
      <c r="AX106" s="300"/>
      <c r="AY106" s="817"/>
      <c r="AZ106" s="299"/>
      <c r="BA106" s="300"/>
      <c r="BB106" s="300"/>
      <c r="BC106" s="300"/>
      <c r="BD106" s="300"/>
      <c r="BE106" s="300"/>
      <c r="BF106" s="300"/>
      <c r="BG106" s="300"/>
      <c r="BH106" s="300"/>
      <c r="BI106" s="817"/>
      <c r="BJ106" s="299"/>
      <c r="BK106" s="300"/>
      <c r="BL106" s="300"/>
      <c r="BM106" s="300"/>
      <c r="BN106" s="300"/>
      <c r="BO106" s="300"/>
      <c r="BP106" s="300"/>
      <c r="BQ106" s="300"/>
      <c r="BR106" s="300"/>
      <c r="BS106" s="817"/>
      <c r="BT106" s="299"/>
      <c r="BU106" s="300"/>
      <c r="BV106" s="300"/>
      <c r="BW106" s="300"/>
      <c r="BX106" s="300"/>
      <c r="BY106" s="300"/>
      <c r="BZ106" s="300"/>
      <c r="CA106" s="300"/>
      <c r="CB106" s="300"/>
      <c r="CC106" s="817"/>
      <c r="CD106" s="299"/>
      <c r="CE106" s="300"/>
      <c r="CF106" s="300"/>
      <c r="CG106" s="300"/>
      <c r="CH106" s="300"/>
      <c r="CI106" s="300"/>
      <c r="CJ106" s="300"/>
      <c r="CK106" s="300"/>
      <c r="CL106" s="300"/>
      <c r="CM106" s="817"/>
      <c r="CN106" s="299"/>
      <c r="CO106" s="300"/>
      <c r="CP106" s="300"/>
      <c r="CQ106" s="300"/>
      <c r="CR106" s="300"/>
      <c r="CS106" s="300"/>
      <c r="CT106" s="300"/>
      <c r="CU106" s="300"/>
      <c r="CV106" s="300"/>
      <c r="CW106" s="817"/>
      <c r="CX106" s="299"/>
      <c r="CY106" s="300"/>
      <c r="CZ106" s="300"/>
      <c r="DA106" s="300"/>
      <c r="DB106" s="300"/>
      <c r="DC106" s="300"/>
      <c r="DD106" s="300"/>
      <c r="DE106" s="300"/>
      <c r="DF106" s="300"/>
      <c r="DG106" s="817"/>
      <c r="DH106" s="299"/>
      <c r="DI106" s="300"/>
      <c r="DJ106" s="300"/>
      <c r="DK106" s="300"/>
      <c r="DL106" s="300"/>
      <c r="DM106" s="300"/>
      <c r="DN106" s="300"/>
      <c r="DO106" s="300"/>
      <c r="DP106" s="300"/>
      <c r="DQ106" s="817"/>
      <c r="DR106" s="299"/>
      <c r="DS106" s="300"/>
      <c r="DT106" s="300"/>
      <c r="DU106" s="300"/>
      <c r="DV106" s="300"/>
      <c r="DW106" s="300"/>
      <c r="DX106" s="300"/>
      <c r="DY106" s="300"/>
      <c r="DZ106" s="300"/>
      <c r="EA106" s="817"/>
      <c r="EB106" s="299"/>
      <c r="EC106" s="300"/>
      <c r="ED106" s="300"/>
      <c r="EE106" s="300"/>
      <c r="EF106" s="300"/>
      <c r="EG106" s="300"/>
      <c r="EH106" s="300"/>
      <c r="EI106" s="300"/>
      <c r="EJ106" s="300"/>
      <c r="EK106" s="817"/>
    </row>
    <row r="107" spans="1:141" s="139" customFormat="1" ht="36">
      <c r="A107" s="802">
        <f>Summary!A107</f>
        <v>0</v>
      </c>
      <c r="B107" s="815">
        <f>Summary!B107</f>
        <v>0</v>
      </c>
      <c r="C107" s="813" t="str">
        <f>Summary!C107</f>
        <v>4.4.1</v>
      </c>
      <c r="D107" s="816" t="str">
        <f>Summary!D107</f>
        <v>1200 - Traffic Signs and Road Markings</v>
      </c>
      <c r="E107" s="796" t="str">
        <f>Summary!E107</f>
        <v>Traffic Signs</v>
      </c>
      <c r="F107" s="796">
        <f>Summary!F107</f>
        <v>0</v>
      </c>
      <c r="G107" s="787">
        <f>Summary!G107</f>
        <v>0</v>
      </c>
      <c r="H107" s="299"/>
      <c r="I107" s="300"/>
      <c r="J107" s="300"/>
      <c r="K107" s="300"/>
      <c r="L107" s="300"/>
      <c r="M107" s="300"/>
      <c r="N107" s="300"/>
      <c r="O107" s="300"/>
      <c r="P107" s="300"/>
      <c r="Q107" s="300"/>
      <c r="R107" s="300"/>
      <c r="S107" s="300"/>
      <c r="T107" s="797"/>
      <c r="U107" s="531"/>
      <c r="V107" s="299"/>
      <c r="W107" s="300"/>
      <c r="X107" s="300"/>
      <c r="Y107" s="300"/>
      <c r="Z107" s="300"/>
      <c r="AA107" s="300"/>
      <c r="AB107" s="300"/>
      <c r="AC107" s="300"/>
      <c r="AD107" s="300"/>
      <c r="AE107" s="817"/>
      <c r="AF107" s="299"/>
      <c r="AG107" s="300"/>
      <c r="AH107" s="300"/>
      <c r="AI107" s="300"/>
      <c r="AJ107" s="300"/>
      <c r="AK107" s="300"/>
      <c r="AL107" s="300"/>
      <c r="AM107" s="300"/>
      <c r="AN107" s="300"/>
      <c r="AO107" s="817"/>
      <c r="AP107" s="299"/>
      <c r="AQ107" s="300"/>
      <c r="AR107" s="300"/>
      <c r="AS107" s="300"/>
      <c r="AT107" s="300"/>
      <c r="AU107" s="300"/>
      <c r="AV107" s="300"/>
      <c r="AW107" s="300"/>
      <c r="AX107" s="300"/>
      <c r="AY107" s="817"/>
      <c r="AZ107" s="299"/>
      <c r="BA107" s="300"/>
      <c r="BB107" s="300"/>
      <c r="BC107" s="300"/>
      <c r="BD107" s="300"/>
      <c r="BE107" s="300"/>
      <c r="BF107" s="300"/>
      <c r="BG107" s="300"/>
      <c r="BH107" s="300"/>
      <c r="BI107" s="817"/>
      <c r="BJ107" s="299"/>
      <c r="BK107" s="300"/>
      <c r="BL107" s="300"/>
      <c r="BM107" s="300"/>
      <c r="BN107" s="300"/>
      <c r="BO107" s="300"/>
      <c r="BP107" s="300"/>
      <c r="BQ107" s="300"/>
      <c r="BR107" s="300"/>
      <c r="BS107" s="817"/>
      <c r="BT107" s="299"/>
      <c r="BU107" s="300"/>
      <c r="BV107" s="300"/>
      <c r="BW107" s="300"/>
      <c r="BX107" s="300"/>
      <c r="BY107" s="300"/>
      <c r="BZ107" s="300"/>
      <c r="CA107" s="300"/>
      <c r="CB107" s="300"/>
      <c r="CC107" s="817"/>
      <c r="CD107" s="299"/>
      <c r="CE107" s="300"/>
      <c r="CF107" s="300"/>
      <c r="CG107" s="300"/>
      <c r="CH107" s="300"/>
      <c r="CI107" s="300"/>
      <c r="CJ107" s="300"/>
      <c r="CK107" s="300"/>
      <c r="CL107" s="300"/>
      <c r="CM107" s="817"/>
      <c r="CN107" s="299"/>
      <c r="CO107" s="300"/>
      <c r="CP107" s="300"/>
      <c r="CQ107" s="300"/>
      <c r="CR107" s="300"/>
      <c r="CS107" s="300"/>
      <c r="CT107" s="300"/>
      <c r="CU107" s="300"/>
      <c r="CV107" s="300"/>
      <c r="CW107" s="817"/>
      <c r="CX107" s="299"/>
      <c r="CY107" s="300"/>
      <c r="CZ107" s="300"/>
      <c r="DA107" s="300"/>
      <c r="DB107" s="300"/>
      <c r="DC107" s="300"/>
      <c r="DD107" s="300"/>
      <c r="DE107" s="300"/>
      <c r="DF107" s="300"/>
      <c r="DG107" s="817"/>
      <c r="DH107" s="299"/>
      <c r="DI107" s="300"/>
      <c r="DJ107" s="300"/>
      <c r="DK107" s="300"/>
      <c r="DL107" s="300"/>
      <c r="DM107" s="300"/>
      <c r="DN107" s="300"/>
      <c r="DO107" s="300"/>
      <c r="DP107" s="300"/>
      <c r="DQ107" s="817"/>
      <c r="DR107" s="299"/>
      <c r="DS107" s="300"/>
      <c r="DT107" s="300"/>
      <c r="DU107" s="300"/>
      <c r="DV107" s="300"/>
      <c r="DW107" s="300"/>
      <c r="DX107" s="300"/>
      <c r="DY107" s="300"/>
      <c r="DZ107" s="300"/>
      <c r="EA107" s="817"/>
      <c r="EB107" s="299"/>
      <c r="EC107" s="300"/>
      <c r="ED107" s="300"/>
      <c r="EE107" s="300"/>
      <c r="EF107" s="300"/>
      <c r="EG107" s="300"/>
      <c r="EH107" s="300"/>
      <c r="EI107" s="300"/>
      <c r="EJ107" s="300"/>
      <c r="EK107" s="817"/>
    </row>
    <row r="108" spans="1:141" ht="36">
      <c r="A108" s="359">
        <f>Summary!A108</f>
        <v>0</v>
      </c>
      <c r="B108" s="378">
        <f>Summary!B108</f>
        <v>0</v>
      </c>
      <c r="C108" s="379" t="str">
        <f>Summary!C108</f>
        <v>4.4.1.1</v>
      </c>
      <c r="D108" s="380">
        <f>Summary!D108</f>
        <v>0</v>
      </c>
      <c r="E108" s="381">
        <f>Summary!E108</f>
        <v>0</v>
      </c>
      <c r="F108" s="382" t="str">
        <f>Summary!F108</f>
        <v xml:space="preserve">Clean all traffic sign faces and reference numbers areas less than 5m2 </v>
      </c>
      <c r="G108" s="375">
        <f>Summary!G108</f>
        <v>0</v>
      </c>
      <c r="H108" s="540">
        <f t="shared" si="41"/>
        <v>0</v>
      </c>
      <c r="I108" s="541">
        <f t="shared" si="42"/>
        <v>0</v>
      </c>
      <c r="J108" s="541">
        <f t="shared" si="43"/>
        <v>0</v>
      </c>
      <c r="K108" s="541">
        <f t="shared" si="44"/>
        <v>0</v>
      </c>
      <c r="L108" s="541">
        <f t="shared" si="45"/>
        <v>0</v>
      </c>
      <c r="M108" s="541">
        <f t="shared" si="46"/>
        <v>0</v>
      </c>
      <c r="N108" s="541">
        <f t="shared" si="47"/>
        <v>0</v>
      </c>
      <c r="O108" s="541">
        <f t="shared" si="48"/>
        <v>0</v>
      </c>
      <c r="P108" s="541">
        <f t="shared" si="49"/>
        <v>0</v>
      </c>
      <c r="Q108" s="541">
        <f t="shared" si="50"/>
        <v>0</v>
      </c>
      <c r="R108" s="541">
        <f t="shared" si="51"/>
        <v>0</v>
      </c>
      <c r="S108" s="541">
        <f t="shared" si="52"/>
        <v>0</v>
      </c>
      <c r="T108" s="542">
        <f t="shared" si="53"/>
        <v>0</v>
      </c>
      <c r="U108" s="531"/>
      <c r="V108" s="543"/>
      <c r="W108" s="544"/>
      <c r="X108" s="544"/>
      <c r="Y108" s="544"/>
      <c r="Z108" s="544"/>
      <c r="AA108" s="544"/>
      <c r="AB108" s="544"/>
      <c r="AC108" s="544"/>
      <c r="AD108" s="544"/>
      <c r="AE108" s="657"/>
      <c r="AF108" s="543"/>
      <c r="AG108" s="544"/>
      <c r="AH108" s="544"/>
      <c r="AI108" s="544"/>
      <c r="AJ108" s="544"/>
      <c r="AK108" s="544"/>
      <c r="AL108" s="544"/>
      <c r="AM108" s="544"/>
      <c r="AN108" s="544"/>
      <c r="AO108" s="657"/>
      <c r="AP108" s="543"/>
      <c r="AQ108" s="544"/>
      <c r="AR108" s="544"/>
      <c r="AS108" s="544"/>
      <c r="AT108" s="544"/>
      <c r="AU108" s="544"/>
      <c r="AV108" s="544"/>
      <c r="AW108" s="544"/>
      <c r="AX108" s="544"/>
      <c r="AY108" s="657"/>
      <c r="AZ108" s="543"/>
      <c r="BA108" s="544"/>
      <c r="BB108" s="544"/>
      <c r="BC108" s="544"/>
      <c r="BD108" s="544"/>
      <c r="BE108" s="544"/>
      <c r="BF108" s="544"/>
      <c r="BG108" s="544"/>
      <c r="BH108" s="544"/>
      <c r="BI108" s="657"/>
      <c r="BJ108" s="543"/>
      <c r="BK108" s="544"/>
      <c r="BL108" s="544"/>
      <c r="BM108" s="544"/>
      <c r="BN108" s="544"/>
      <c r="BO108" s="544"/>
      <c r="BP108" s="544"/>
      <c r="BQ108" s="544"/>
      <c r="BR108" s="544"/>
      <c r="BS108" s="657"/>
      <c r="BT108" s="543"/>
      <c r="BU108" s="544"/>
      <c r="BV108" s="544"/>
      <c r="BW108" s="544"/>
      <c r="BX108" s="544"/>
      <c r="BY108" s="544"/>
      <c r="BZ108" s="544"/>
      <c r="CA108" s="544"/>
      <c r="CB108" s="544"/>
      <c r="CC108" s="657"/>
      <c r="CD108" s="543"/>
      <c r="CE108" s="544"/>
      <c r="CF108" s="544"/>
      <c r="CG108" s="544"/>
      <c r="CH108" s="544"/>
      <c r="CI108" s="544"/>
      <c r="CJ108" s="544"/>
      <c r="CK108" s="544"/>
      <c r="CL108" s="544"/>
      <c r="CM108" s="657"/>
      <c r="CN108" s="543"/>
      <c r="CO108" s="544"/>
      <c r="CP108" s="544"/>
      <c r="CQ108" s="544"/>
      <c r="CR108" s="544"/>
      <c r="CS108" s="544"/>
      <c r="CT108" s="544"/>
      <c r="CU108" s="544"/>
      <c r="CV108" s="544"/>
      <c r="CW108" s="657"/>
      <c r="CX108" s="543"/>
      <c r="CY108" s="544"/>
      <c r="CZ108" s="544"/>
      <c r="DA108" s="544"/>
      <c r="DB108" s="544"/>
      <c r="DC108" s="544"/>
      <c r="DD108" s="544"/>
      <c r="DE108" s="544"/>
      <c r="DF108" s="544"/>
      <c r="DG108" s="657"/>
      <c r="DH108" s="543"/>
      <c r="DI108" s="544"/>
      <c r="DJ108" s="544"/>
      <c r="DK108" s="544"/>
      <c r="DL108" s="544"/>
      <c r="DM108" s="544"/>
      <c r="DN108" s="544"/>
      <c r="DO108" s="544"/>
      <c r="DP108" s="544"/>
      <c r="DQ108" s="657"/>
      <c r="DR108" s="543"/>
      <c r="DS108" s="544"/>
      <c r="DT108" s="544"/>
      <c r="DU108" s="544"/>
      <c r="DV108" s="544"/>
      <c r="DW108" s="544"/>
      <c r="DX108" s="544"/>
      <c r="DY108" s="544"/>
      <c r="DZ108" s="544"/>
      <c r="EA108" s="657"/>
      <c r="EB108" s="543"/>
      <c r="EC108" s="544"/>
      <c r="ED108" s="544"/>
      <c r="EE108" s="544"/>
      <c r="EF108" s="544"/>
      <c r="EG108" s="544"/>
      <c r="EH108" s="544"/>
      <c r="EI108" s="544"/>
      <c r="EJ108" s="544"/>
      <c r="EK108" s="657"/>
    </row>
    <row r="109" spans="1:141" ht="36">
      <c r="A109" s="359">
        <f>Summary!A109</f>
        <v>0</v>
      </c>
      <c r="B109" s="378">
        <f>Summary!B109</f>
        <v>0</v>
      </c>
      <c r="C109" s="379" t="str">
        <f>Summary!C109</f>
        <v>4.4.1.2</v>
      </c>
      <c r="D109" s="380">
        <f>Summary!D109</f>
        <v>0</v>
      </c>
      <c r="E109" s="381">
        <f>Summary!E109</f>
        <v>0</v>
      </c>
      <c r="F109" s="382" t="str">
        <f>Summary!F109</f>
        <v xml:space="preserve">Clean all traffic sign faces and reference numbers areas greater than or equal to 5m2 </v>
      </c>
      <c r="G109" s="375">
        <f>Summary!G109</f>
        <v>0</v>
      </c>
      <c r="H109" s="540">
        <f t="shared" si="41"/>
        <v>0</v>
      </c>
      <c r="I109" s="541">
        <f t="shared" si="42"/>
        <v>0</v>
      </c>
      <c r="J109" s="541">
        <f t="shared" si="43"/>
        <v>0</v>
      </c>
      <c r="K109" s="541">
        <f t="shared" si="44"/>
        <v>0</v>
      </c>
      <c r="L109" s="541">
        <f t="shared" si="45"/>
        <v>0</v>
      </c>
      <c r="M109" s="541">
        <f t="shared" si="46"/>
        <v>0</v>
      </c>
      <c r="N109" s="541">
        <f t="shared" si="47"/>
        <v>0</v>
      </c>
      <c r="O109" s="541">
        <f t="shared" si="48"/>
        <v>0</v>
      </c>
      <c r="P109" s="541">
        <f t="shared" si="49"/>
        <v>0</v>
      </c>
      <c r="Q109" s="541">
        <f t="shared" si="50"/>
        <v>0</v>
      </c>
      <c r="R109" s="541">
        <f t="shared" si="51"/>
        <v>0</v>
      </c>
      <c r="S109" s="541">
        <f t="shared" si="52"/>
        <v>0</v>
      </c>
      <c r="T109" s="542">
        <f t="shared" si="53"/>
        <v>0</v>
      </c>
      <c r="U109" s="531"/>
      <c r="V109" s="543"/>
      <c r="W109" s="544"/>
      <c r="X109" s="544"/>
      <c r="Y109" s="544"/>
      <c r="Z109" s="544"/>
      <c r="AA109" s="544"/>
      <c r="AB109" s="544"/>
      <c r="AC109" s="544"/>
      <c r="AD109" s="544"/>
      <c r="AE109" s="657"/>
      <c r="AF109" s="543"/>
      <c r="AG109" s="544"/>
      <c r="AH109" s="544"/>
      <c r="AI109" s="544"/>
      <c r="AJ109" s="544"/>
      <c r="AK109" s="544"/>
      <c r="AL109" s="544"/>
      <c r="AM109" s="544"/>
      <c r="AN109" s="544"/>
      <c r="AO109" s="657"/>
      <c r="AP109" s="543"/>
      <c r="AQ109" s="544"/>
      <c r="AR109" s="544"/>
      <c r="AS109" s="544"/>
      <c r="AT109" s="544"/>
      <c r="AU109" s="544"/>
      <c r="AV109" s="544"/>
      <c r="AW109" s="544"/>
      <c r="AX109" s="544"/>
      <c r="AY109" s="657"/>
      <c r="AZ109" s="543"/>
      <c r="BA109" s="544"/>
      <c r="BB109" s="544"/>
      <c r="BC109" s="544"/>
      <c r="BD109" s="544"/>
      <c r="BE109" s="544"/>
      <c r="BF109" s="544"/>
      <c r="BG109" s="544"/>
      <c r="BH109" s="544"/>
      <c r="BI109" s="657"/>
      <c r="BJ109" s="543"/>
      <c r="BK109" s="544"/>
      <c r="BL109" s="544"/>
      <c r="BM109" s="544"/>
      <c r="BN109" s="544"/>
      <c r="BO109" s="544"/>
      <c r="BP109" s="544"/>
      <c r="BQ109" s="544"/>
      <c r="BR109" s="544"/>
      <c r="BS109" s="657"/>
      <c r="BT109" s="543"/>
      <c r="BU109" s="544"/>
      <c r="BV109" s="544"/>
      <c r="BW109" s="544"/>
      <c r="BX109" s="544"/>
      <c r="BY109" s="544"/>
      <c r="BZ109" s="544"/>
      <c r="CA109" s="544"/>
      <c r="CB109" s="544"/>
      <c r="CC109" s="657"/>
      <c r="CD109" s="543"/>
      <c r="CE109" s="544"/>
      <c r="CF109" s="544"/>
      <c r="CG109" s="544"/>
      <c r="CH109" s="544"/>
      <c r="CI109" s="544"/>
      <c r="CJ109" s="544"/>
      <c r="CK109" s="544"/>
      <c r="CL109" s="544"/>
      <c r="CM109" s="657"/>
      <c r="CN109" s="543"/>
      <c r="CO109" s="544"/>
      <c r="CP109" s="544"/>
      <c r="CQ109" s="544"/>
      <c r="CR109" s="544"/>
      <c r="CS109" s="544"/>
      <c r="CT109" s="544"/>
      <c r="CU109" s="544"/>
      <c r="CV109" s="544"/>
      <c r="CW109" s="657"/>
      <c r="CX109" s="543"/>
      <c r="CY109" s="544"/>
      <c r="CZ109" s="544"/>
      <c r="DA109" s="544"/>
      <c r="DB109" s="544"/>
      <c r="DC109" s="544"/>
      <c r="DD109" s="544"/>
      <c r="DE109" s="544"/>
      <c r="DF109" s="544"/>
      <c r="DG109" s="657"/>
      <c r="DH109" s="543"/>
      <c r="DI109" s="544"/>
      <c r="DJ109" s="544"/>
      <c r="DK109" s="544"/>
      <c r="DL109" s="544"/>
      <c r="DM109" s="544"/>
      <c r="DN109" s="544"/>
      <c r="DO109" s="544"/>
      <c r="DP109" s="544"/>
      <c r="DQ109" s="657"/>
      <c r="DR109" s="543"/>
      <c r="DS109" s="544"/>
      <c r="DT109" s="544"/>
      <c r="DU109" s="544"/>
      <c r="DV109" s="544"/>
      <c r="DW109" s="544"/>
      <c r="DX109" s="544"/>
      <c r="DY109" s="544"/>
      <c r="DZ109" s="544"/>
      <c r="EA109" s="657"/>
      <c r="EB109" s="543"/>
      <c r="EC109" s="544"/>
      <c r="ED109" s="544"/>
      <c r="EE109" s="544"/>
      <c r="EF109" s="544"/>
      <c r="EG109" s="544"/>
      <c r="EH109" s="544"/>
      <c r="EI109" s="544"/>
      <c r="EJ109" s="544"/>
      <c r="EK109" s="657"/>
    </row>
    <row r="110" spans="1:141" ht="36">
      <c r="A110" s="359">
        <f>Summary!A110</f>
        <v>0</v>
      </c>
      <c r="B110" s="378">
        <f>Summary!B110</f>
        <v>0</v>
      </c>
      <c r="C110" s="379" t="str">
        <f>Summary!C110</f>
        <v>4.4.1.3</v>
      </c>
      <c r="D110" s="380">
        <f>Summary!D110</f>
        <v>0</v>
      </c>
      <c r="E110" s="381">
        <f>Summary!E110</f>
        <v>0</v>
      </c>
      <c r="F110" s="382" t="str">
        <f>Summary!F110</f>
        <v>Clean all traffic sign faces and reference numbers of all Gantry Signs</v>
      </c>
      <c r="G110" s="375">
        <f>Summary!G110</f>
        <v>0</v>
      </c>
      <c r="H110" s="540">
        <f t="shared" si="41"/>
        <v>0</v>
      </c>
      <c r="I110" s="541">
        <f t="shared" si="42"/>
        <v>0</v>
      </c>
      <c r="J110" s="541">
        <f t="shared" si="43"/>
        <v>0</v>
      </c>
      <c r="K110" s="541">
        <f t="shared" si="44"/>
        <v>0</v>
      </c>
      <c r="L110" s="541">
        <f t="shared" si="45"/>
        <v>0</v>
      </c>
      <c r="M110" s="541">
        <f t="shared" si="46"/>
        <v>0</v>
      </c>
      <c r="N110" s="541">
        <f t="shared" si="47"/>
        <v>0</v>
      </c>
      <c r="O110" s="541">
        <f t="shared" si="48"/>
        <v>0</v>
      </c>
      <c r="P110" s="541">
        <f t="shared" si="49"/>
        <v>0</v>
      </c>
      <c r="Q110" s="541">
        <f t="shared" si="50"/>
        <v>0</v>
      </c>
      <c r="R110" s="541">
        <f t="shared" si="51"/>
        <v>0</v>
      </c>
      <c r="S110" s="541">
        <f t="shared" si="52"/>
        <v>0</v>
      </c>
      <c r="T110" s="542">
        <f t="shared" si="53"/>
        <v>0</v>
      </c>
      <c r="U110" s="531"/>
      <c r="V110" s="543"/>
      <c r="W110" s="544"/>
      <c r="X110" s="544"/>
      <c r="Y110" s="544"/>
      <c r="Z110" s="544"/>
      <c r="AA110" s="544"/>
      <c r="AB110" s="544"/>
      <c r="AC110" s="544"/>
      <c r="AD110" s="544"/>
      <c r="AE110" s="657"/>
      <c r="AF110" s="543"/>
      <c r="AG110" s="544"/>
      <c r="AH110" s="544"/>
      <c r="AI110" s="544"/>
      <c r="AJ110" s="544"/>
      <c r="AK110" s="544"/>
      <c r="AL110" s="544"/>
      <c r="AM110" s="544"/>
      <c r="AN110" s="544"/>
      <c r="AO110" s="657"/>
      <c r="AP110" s="543"/>
      <c r="AQ110" s="544"/>
      <c r="AR110" s="544"/>
      <c r="AS110" s="544"/>
      <c r="AT110" s="544"/>
      <c r="AU110" s="544"/>
      <c r="AV110" s="544"/>
      <c r="AW110" s="544"/>
      <c r="AX110" s="544"/>
      <c r="AY110" s="657"/>
      <c r="AZ110" s="543"/>
      <c r="BA110" s="544"/>
      <c r="BB110" s="544"/>
      <c r="BC110" s="544"/>
      <c r="BD110" s="544"/>
      <c r="BE110" s="544"/>
      <c r="BF110" s="544"/>
      <c r="BG110" s="544"/>
      <c r="BH110" s="544"/>
      <c r="BI110" s="657"/>
      <c r="BJ110" s="543"/>
      <c r="BK110" s="544"/>
      <c r="BL110" s="544"/>
      <c r="BM110" s="544"/>
      <c r="BN110" s="544"/>
      <c r="BO110" s="544"/>
      <c r="BP110" s="544"/>
      <c r="BQ110" s="544"/>
      <c r="BR110" s="544"/>
      <c r="BS110" s="657"/>
      <c r="BT110" s="543"/>
      <c r="BU110" s="544"/>
      <c r="BV110" s="544"/>
      <c r="BW110" s="544"/>
      <c r="BX110" s="544"/>
      <c r="BY110" s="544"/>
      <c r="BZ110" s="544"/>
      <c r="CA110" s="544"/>
      <c r="CB110" s="544"/>
      <c r="CC110" s="657"/>
      <c r="CD110" s="543"/>
      <c r="CE110" s="544"/>
      <c r="CF110" s="544"/>
      <c r="CG110" s="544"/>
      <c r="CH110" s="544"/>
      <c r="CI110" s="544"/>
      <c r="CJ110" s="544"/>
      <c r="CK110" s="544"/>
      <c r="CL110" s="544"/>
      <c r="CM110" s="657"/>
      <c r="CN110" s="543"/>
      <c r="CO110" s="544"/>
      <c r="CP110" s="544"/>
      <c r="CQ110" s="544"/>
      <c r="CR110" s="544"/>
      <c r="CS110" s="544"/>
      <c r="CT110" s="544"/>
      <c r="CU110" s="544"/>
      <c r="CV110" s="544"/>
      <c r="CW110" s="657"/>
      <c r="CX110" s="543"/>
      <c r="CY110" s="544"/>
      <c r="CZ110" s="544"/>
      <c r="DA110" s="544"/>
      <c r="DB110" s="544"/>
      <c r="DC110" s="544"/>
      <c r="DD110" s="544"/>
      <c r="DE110" s="544"/>
      <c r="DF110" s="544"/>
      <c r="DG110" s="657"/>
      <c r="DH110" s="543"/>
      <c r="DI110" s="544"/>
      <c r="DJ110" s="544"/>
      <c r="DK110" s="544"/>
      <c r="DL110" s="544"/>
      <c r="DM110" s="544"/>
      <c r="DN110" s="544"/>
      <c r="DO110" s="544"/>
      <c r="DP110" s="544"/>
      <c r="DQ110" s="657"/>
      <c r="DR110" s="543"/>
      <c r="DS110" s="544"/>
      <c r="DT110" s="544"/>
      <c r="DU110" s="544"/>
      <c r="DV110" s="544"/>
      <c r="DW110" s="544"/>
      <c r="DX110" s="544"/>
      <c r="DY110" s="544"/>
      <c r="DZ110" s="544"/>
      <c r="EA110" s="657"/>
      <c r="EB110" s="543"/>
      <c r="EC110" s="544"/>
      <c r="ED110" s="544"/>
      <c r="EE110" s="544"/>
      <c r="EF110" s="544"/>
      <c r="EG110" s="544"/>
      <c r="EH110" s="544"/>
      <c r="EI110" s="544"/>
      <c r="EJ110" s="544"/>
      <c r="EK110" s="657"/>
    </row>
    <row r="111" spans="1:141" ht="36">
      <c r="A111" s="359">
        <f>Summary!A111</f>
        <v>0</v>
      </c>
      <c r="B111" s="378">
        <f>Summary!B111</f>
        <v>0</v>
      </c>
      <c r="C111" s="379" t="str">
        <f>Summary!C111</f>
        <v>4.4.2</v>
      </c>
      <c r="D111" s="380" t="str">
        <f>Summary!D111</f>
        <v>1200 - Traffic Signs and Road Markings</v>
      </c>
      <c r="E111" s="381" t="str">
        <f>Summary!E111</f>
        <v>Marker Posts</v>
      </c>
      <c r="F111" s="382" t="str">
        <f>Summary!F111</f>
        <v>Clean all marker post faces and reference numbers</v>
      </c>
      <c r="G111" s="375">
        <f>Summary!G111</f>
        <v>0</v>
      </c>
      <c r="H111" s="540">
        <f t="shared" si="41"/>
        <v>0</v>
      </c>
      <c r="I111" s="541">
        <f t="shared" si="42"/>
        <v>0</v>
      </c>
      <c r="J111" s="541">
        <f t="shared" si="43"/>
        <v>0</v>
      </c>
      <c r="K111" s="541">
        <f t="shared" si="44"/>
        <v>0</v>
      </c>
      <c r="L111" s="541">
        <f t="shared" si="45"/>
        <v>0</v>
      </c>
      <c r="M111" s="541">
        <f t="shared" si="46"/>
        <v>0</v>
      </c>
      <c r="N111" s="541">
        <f t="shared" si="47"/>
        <v>0</v>
      </c>
      <c r="O111" s="541">
        <f t="shared" si="48"/>
        <v>0</v>
      </c>
      <c r="P111" s="541">
        <f t="shared" si="49"/>
        <v>0</v>
      </c>
      <c r="Q111" s="541">
        <f t="shared" si="50"/>
        <v>0</v>
      </c>
      <c r="R111" s="541">
        <f t="shared" si="51"/>
        <v>0</v>
      </c>
      <c r="S111" s="541">
        <f t="shared" si="52"/>
        <v>0</v>
      </c>
      <c r="T111" s="542">
        <f t="shared" si="53"/>
        <v>0</v>
      </c>
      <c r="U111" s="531"/>
      <c r="V111" s="543"/>
      <c r="W111" s="544"/>
      <c r="X111" s="544"/>
      <c r="Y111" s="544"/>
      <c r="Z111" s="544"/>
      <c r="AA111" s="544"/>
      <c r="AB111" s="544"/>
      <c r="AC111" s="544"/>
      <c r="AD111" s="544"/>
      <c r="AE111" s="657"/>
      <c r="AF111" s="543"/>
      <c r="AG111" s="544"/>
      <c r="AH111" s="544"/>
      <c r="AI111" s="544"/>
      <c r="AJ111" s="544"/>
      <c r="AK111" s="544"/>
      <c r="AL111" s="544"/>
      <c r="AM111" s="544"/>
      <c r="AN111" s="544"/>
      <c r="AO111" s="657"/>
      <c r="AP111" s="543"/>
      <c r="AQ111" s="544"/>
      <c r="AR111" s="544"/>
      <c r="AS111" s="544"/>
      <c r="AT111" s="544"/>
      <c r="AU111" s="544"/>
      <c r="AV111" s="544"/>
      <c r="AW111" s="544"/>
      <c r="AX111" s="544"/>
      <c r="AY111" s="657"/>
      <c r="AZ111" s="543"/>
      <c r="BA111" s="544"/>
      <c r="BB111" s="544"/>
      <c r="BC111" s="544"/>
      <c r="BD111" s="544"/>
      <c r="BE111" s="544"/>
      <c r="BF111" s="544"/>
      <c r="BG111" s="544"/>
      <c r="BH111" s="544"/>
      <c r="BI111" s="657"/>
      <c r="BJ111" s="543"/>
      <c r="BK111" s="544"/>
      <c r="BL111" s="544"/>
      <c r="BM111" s="544"/>
      <c r="BN111" s="544"/>
      <c r="BO111" s="544"/>
      <c r="BP111" s="544"/>
      <c r="BQ111" s="544"/>
      <c r="BR111" s="544"/>
      <c r="BS111" s="657"/>
      <c r="BT111" s="543"/>
      <c r="BU111" s="544"/>
      <c r="BV111" s="544"/>
      <c r="BW111" s="544"/>
      <c r="BX111" s="544"/>
      <c r="BY111" s="544"/>
      <c r="BZ111" s="544"/>
      <c r="CA111" s="544"/>
      <c r="CB111" s="544"/>
      <c r="CC111" s="657"/>
      <c r="CD111" s="543"/>
      <c r="CE111" s="544"/>
      <c r="CF111" s="544"/>
      <c r="CG111" s="544"/>
      <c r="CH111" s="544"/>
      <c r="CI111" s="544"/>
      <c r="CJ111" s="544"/>
      <c r="CK111" s="544"/>
      <c r="CL111" s="544"/>
      <c r="CM111" s="657"/>
      <c r="CN111" s="543"/>
      <c r="CO111" s="544"/>
      <c r="CP111" s="544"/>
      <c r="CQ111" s="544"/>
      <c r="CR111" s="544"/>
      <c r="CS111" s="544"/>
      <c r="CT111" s="544"/>
      <c r="CU111" s="544"/>
      <c r="CV111" s="544"/>
      <c r="CW111" s="657"/>
      <c r="CX111" s="543"/>
      <c r="CY111" s="544"/>
      <c r="CZ111" s="544"/>
      <c r="DA111" s="544"/>
      <c r="DB111" s="544"/>
      <c r="DC111" s="544"/>
      <c r="DD111" s="544"/>
      <c r="DE111" s="544"/>
      <c r="DF111" s="544"/>
      <c r="DG111" s="657"/>
      <c r="DH111" s="543"/>
      <c r="DI111" s="544"/>
      <c r="DJ111" s="544"/>
      <c r="DK111" s="544"/>
      <c r="DL111" s="544"/>
      <c r="DM111" s="544"/>
      <c r="DN111" s="544"/>
      <c r="DO111" s="544"/>
      <c r="DP111" s="544"/>
      <c r="DQ111" s="657"/>
      <c r="DR111" s="543"/>
      <c r="DS111" s="544"/>
      <c r="DT111" s="544"/>
      <c r="DU111" s="544"/>
      <c r="DV111" s="544"/>
      <c r="DW111" s="544"/>
      <c r="DX111" s="544"/>
      <c r="DY111" s="544"/>
      <c r="DZ111" s="544"/>
      <c r="EA111" s="657"/>
      <c r="EB111" s="543"/>
      <c r="EC111" s="544"/>
      <c r="ED111" s="544"/>
      <c r="EE111" s="544"/>
      <c r="EF111" s="544"/>
      <c r="EG111" s="544"/>
      <c r="EH111" s="544"/>
      <c r="EI111" s="544"/>
      <c r="EJ111" s="544"/>
      <c r="EK111" s="657"/>
    </row>
    <row r="112" spans="1:141" ht="36">
      <c r="A112" s="359">
        <f>Summary!A112</f>
        <v>0</v>
      </c>
      <c r="B112" s="378">
        <f>Summary!B112</f>
        <v>0</v>
      </c>
      <c r="C112" s="379" t="str">
        <f>Summary!C112</f>
        <v>4.4.3</v>
      </c>
      <c r="D112" s="380" t="str">
        <f>Summary!D112</f>
        <v>1200 - Traffic Signs and Road Markings</v>
      </c>
      <c r="E112" s="381" t="str">
        <f>Summary!E112</f>
        <v>Bollards</v>
      </c>
      <c r="F112" s="382" t="str">
        <f>Summary!F112</f>
        <v>Clean all illuminated and non illuminated(retroflective) bollards</v>
      </c>
      <c r="G112" s="375">
        <f>Summary!G112</f>
        <v>0</v>
      </c>
      <c r="H112" s="540">
        <f t="shared" si="41"/>
        <v>0</v>
      </c>
      <c r="I112" s="541">
        <f t="shared" si="42"/>
        <v>0</v>
      </c>
      <c r="J112" s="541">
        <f t="shared" si="43"/>
        <v>0</v>
      </c>
      <c r="K112" s="541">
        <f t="shared" si="44"/>
        <v>0</v>
      </c>
      <c r="L112" s="541">
        <f t="shared" si="45"/>
        <v>0</v>
      </c>
      <c r="M112" s="541">
        <f t="shared" si="46"/>
        <v>0</v>
      </c>
      <c r="N112" s="541">
        <f t="shared" si="47"/>
        <v>0</v>
      </c>
      <c r="O112" s="541">
        <f t="shared" si="48"/>
        <v>0</v>
      </c>
      <c r="P112" s="541">
        <f t="shared" si="49"/>
        <v>0</v>
      </c>
      <c r="Q112" s="541">
        <f t="shared" si="50"/>
        <v>0</v>
      </c>
      <c r="R112" s="541">
        <f t="shared" si="51"/>
        <v>0</v>
      </c>
      <c r="S112" s="541">
        <f t="shared" si="52"/>
        <v>0</v>
      </c>
      <c r="T112" s="542">
        <f t="shared" si="53"/>
        <v>0</v>
      </c>
      <c r="U112" s="531"/>
      <c r="V112" s="543"/>
      <c r="W112" s="544"/>
      <c r="X112" s="544"/>
      <c r="Y112" s="544"/>
      <c r="Z112" s="544"/>
      <c r="AA112" s="544"/>
      <c r="AB112" s="544"/>
      <c r="AC112" s="544"/>
      <c r="AD112" s="544"/>
      <c r="AE112" s="657"/>
      <c r="AF112" s="543"/>
      <c r="AG112" s="544"/>
      <c r="AH112" s="544"/>
      <c r="AI112" s="544"/>
      <c r="AJ112" s="544"/>
      <c r="AK112" s="544"/>
      <c r="AL112" s="544"/>
      <c r="AM112" s="544"/>
      <c r="AN112" s="544"/>
      <c r="AO112" s="657"/>
      <c r="AP112" s="543"/>
      <c r="AQ112" s="544"/>
      <c r="AR112" s="544"/>
      <c r="AS112" s="544"/>
      <c r="AT112" s="544"/>
      <c r="AU112" s="544"/>
      <c r="AV112" s="544"/>
      <c r="AW112" s="544"/>
      <c r="AX112" s="544"/>
      <c r="AY112" s="657"/>
      <c r="AZ112" s="543"/>
      <c r="BA112" s="544"/>
      <c r="BB112" s="544"/>
      <c r="BC112" s="544"/>
      <c r="BD112" s="544"/>
      <c r="BE112" s="544"/>
      <c r="BF112" s="544"/>
      <c r="BG112" s="544"/>
      <c r="BH112" s="544"/>
      <c r="BI112" s="657"/>
      <c r="BJ112" s="543"/>
      <c r="BK112" s="544"/>
      <c r="BL112" s="544"/>
      <c r="BM112" s="544"/>
      <c r="BN112" s="544"/>
      <c r="BO112" s="544"/>
      <c r="BP112" s="544"/>
      <c r="BQ112" s="544"/>
      <c r="BR112" s="544"/>
      <c r="BS112" s="657"/>
      <c r="BT112" s="543"/>
      <c r="BU112" s="544"/>
      <c r="BV112" s="544"/>
      <c r="BW112" s="544"/>
      <c r="BX112" s="544"/>
      <c r="BY112" s="544"/>
      <c r="BZ112" s="544"/>
      <c r="CA112" s="544"/>
      <c r="CB112" s="544"/>
      <c r="CC112" s="657"/>
      <c r="CD112" s="543"/>
      <c r="CE112" s="544"/>
      <c r="CF112" s="544"/>
      <c r="CG112" s="544"/>
      <c r="CH112" s="544"/>
      <c r="CI112" s="544"/>
      <c r="CJ112" s="544"/>
      <c r="CK112" s="544"/>
      <c r="CL112" s="544"/>
      <c r="CM112" s="657"/>
      <c r="CN112" s="543"/>
      <c r="CO112" s="544"/>
      <c r="CP112" s="544"/>
      <c r="CQ112" s="544"/>
      <c r="CR112" s="544"/>
      <c r="CS112" s="544"/>
      <c r="CT112" s="544"/>
      <c r="CU112" s="544"/>
      <c r="CV112" s="544"/>
      <c r="CW112" s="657"/>
      <c r="CX112" s="543"/>
      <c r="CY112" s="544"/>
      <c r="CZ112" s="544"/>
      <c r="DA112" s="544"/>
      <c r="DB112" s="544"/>
      <c r="DC112" s="544"/>
      <c r="DD112" s="544"/>
      <c r="DE112" s="544"/>
      <c r="DF112" s="544"/>
      <c r="DG112" s="657"/>
      <c r="DH112" s="543"/>
      <c r="DI112" s="544"/>
      <c r="DJ112" s="544"/>
      <c r="DK112" s="544"/>
      <c r="DL112" s="544"/>
      <c r="DM112" s="544"/>
      <c r="DN112" s="544"/>
      <c r="DO112" s="544"/>
      <c r="DP112" s="544"/>
      <c r="DQ112" s="657"/>
      <c r="DR112" s="543"/>
      <c r="DS112" s="544"/>
      <c r="DT112" s="544"/>
      <c r="DU112" s="544"/>
      <c r="DV112" s="544"/>
      <c r="DW112" s="544"/>
      <c r="DX112" s="544"/>
      <c r="DY112" s="544"/>
      <c r="DZ112" s="544"/>
      <c r="EA112" s="657"/>
      <c r="EB112" s="543"/>
      <c r="EC112" s="544"/>
      <c r="ED112" s="544"/>
      <c r="EE112" s="544"/>
      <c r="EF112" s="544"/>
      <c r="EG112" s="544"/>
      <c r="EH112" s="544"/>
      <c r="EI112" s="544"/>
      <c r="EJ112" s="544"/>
      <c r="EK112" s="657"/>
    </row>
    <row r="113" spans="1:141" s="139" customFormat="1" ht="20.25">
      <c r="A113" s="802" t="str">
        <f>Summary!A113</f>
        <v>18.8.1</v>
      </c>
      <c r="B113" s="815" t="str">
        <f>Summary!B113</f>
        <v>4.5</v>
      </c>
      <c r="C113" s="813">
        <f>Summary!C113</f>
        <v>0</v>
      </c>
      <c r="D113" s="816" t="str">
        <f>Summary!D113</f>
        <v>1300 - Lighting</v>
      </c>
      <c r="E113" s="796" t="str">
        <f>Summary!E113</f>
        <v xml:space="preserve">Lighting </v>
      </c>
      <c r="F113" s="796">
        <f>Summary!F113</f>
        <v>0</v>
      </c>
      <c r="G113" s="787">
        <f>Summary!G113</f>
        <v>0</v>
      </c>
      <c r="H113" s="299"/>
      <c r="I113" s="300"/>
      <c r="J113" s="300"/>
      <c r="K113" s="300"/>
      <c r="L113" s="300"/>
      <c r="M113" s="300"/>
      <c r="N113" s="300"/>
      <c r="O113" s="300"/>
      <c r="P113" s="300"/>
      <c r="Q113" s="300"/>
      <c r="R113" s="300"/>
      <c r="S113" s="300"/>
      <c r="T113" s="797"/>
      <c r="U113" s="531"/>
      <c r="V113" s="299"/>
      <c r="W113" s="300"/>
      <c r="X113" s="300"/>
      <c r="Y113" s="300"/>
      <c r="Z113" s="300"/>
      <c r="AA113" s="300"/>
      <c r="AB113" s="300"/>
      <c r="AC113" s="300"/>
      <c r="AD113" s="300"/>
      <c r="AE113" s="817"/>
      <c r="AF113" s="299"/>
      <c r="AG113" s="300"/>
      <c r="AH113" s="300"/>
      <c r="AI113" s="300"/>
      <c r="AJ113" s="300"/>
      <c r="AK113" s="300"/>
      <c r="AL113" s="300"/>
      <c r="AM113" s="300"/>
      <c r="AN113" s="300"/>
      <c r="AO113" s="817"/>
      <c r="AP113" s="299"/>
      <c r="AQ113" s="300"/>
      <c r="AR113" s="300"/>
      <c r="AS113" s="300"/>
      <c r="AT113" s="300"/>
      <c r="AU113" s="300"/>
      <c r="AV113" s="300"/>
      <c r="AW113" s="300"/>
      <c r="AX113" s="300"/>
      <c r="AY113" s="817"/>
      <c r="AZ113" s="299"/>
      <c r="BA113" s="300"/>
      <c r="BB113" s="300"/>
      <c r="BC113" s="300"/>
      <c r="BD113" s="300"/>
      <c r="BE113" s="300"/>
      <c r="BF113" s="300"/>
      <c r="BG113" s="300"/>
      <c r="BH113" s="300"/>
      <c r="BI113" s="817"/>
      <c r="BJ113" s="299"/>
      <c r="BK113" s="300"/>
      <c r="BL113" s="300"/>
      <c r="BM113" s="300"/>
      <c r="BN113" s="300"/>
      <c r="BO113" s="300"/>
      <c r="BP113" s="300"/>
      <c r="BQ113" s="300"/>
      <c r="BR113" s="300"/>
      <c r="BS113" s="817"/>
      <c r="BT113" s="299"/>
      <c r="BU113" s="300"/>
      <c r="BV113" s="300"/>
      <c r="BW113" s="300"/>
      <c r="BX113" s="300"/>
      <c r="BY113" s="300"/>
      <c r="BZ113" s="300"/>
      <c r="CA113" s="300"/>
      <c r="CB113" s="300"/>
      <c r="CC113" s="817"/>
      <c r="CD113" s="299"/>
      <c r="CE113" s="300"/>
      <c r="CF113" s="300"/>
      <c r="CG113" s="300"/>
      <c r="CH113" s="300"/>
      <c r="CI113" s="300"/>
      <c r="CJ113" s="300"/>
      <c r="CK113" s="300"/>
      <c r="CL113" s="300"/>
      <c r="CM113" s="817"/>
      <c r="CN113" s="299"/>
      <c r="CO113" s="300"/>
      <c r="CP113" s="300"/>
      <c r="CQ113" s="300"/>
      <c r="CR113" s="300"/>
      <c r="CS113" s="300"/>
      <c r="CT113" s="300"/>
      <c r="CU113" s="300"/>
      <c r="CV113" s="300"/>
      <c r="CW113" s="817"/>
      <c r="CX113" s="299"/>
      <c r="CY113" s="300"/>
      <c r="CZ113" s="300"/>
      <c r="DA113" s="300"/>
      <c r="DB113" s="300"/>
      <c r="DC113" s="300"/>
      <c r="DD113" s="300"/>
      <c r="DE113" s="300"/>
      <c r="DF113" s="300"/>
      <c r="DG113" s="817"/>
      <c r="DH113" s="299"/>
      <c r="DI113" s="300"/>
      <c r="DJ113" s="300"/>
      <c r="DK113" s="300"/>
      <c r="DL113" s="300"/>
      <c r="DM113" s="300"/>
      <c r="DN113" s="300"/>
      <c r="DO113" s="300"/>
      <c r="DP113" s="300"/>
      <c r="DQ113" s="817"/>
      <c r="DR113" s="299"/>
      <c r="DS113" s="300"/>
      <c r="DT113" s="300"/>
      <c r="DU113" s="300"/>
      <c r="DV113" s="300"/>
      <c r="DW113" s="300"/>
      <c r="DX113" s="300"/>
      <c r="DY113" s="300"/>
      <c r="DZ113" s="300"/>
      <c r="EA113" s="817"/>
      <c r="EB113" s="299"/>
      <c r="EC113" s="300"/>
      <c r="ED113" s="300"/>
      <c r="EE113" s="300"/>
      <c r="EF113" s="300"/>
      <c r="EG113" s="300"/>
      <c r="EH113" s="300"/>
      <c r="EI113" s="300"/>
      <c r="EJ113" s="300"/>
      <c r="EK113" s="817"/>
    </row>
    <row r="114" spans="1:141" ht="36">
      <c r="A114" s="359">
        <f>Summary!A114</f>
        <v>0</v>
      </c>
      <c r="B114" s="378">
        <f>Summary!B114</f>
        <v>0</v>
      </c>
      <c r="C114" s="379" t="str">
        <f>Summary!C114</f>
        <v>4.5.1</v>
      </c>
      <c r="D114" s="380" t="str">
        <f>Summary!D114</f>
        <v>1300 - Lighting</v>
      </c>
      <c r="E114" s="381" t="str">
        <f>Summary!E114</f>
        <v>SWITCHED Lamps (PL-L, PL-S, SOX)</v>
      </c>
      <c r="F114" s="382" t="str">
        <f>Summary!F114</f>
        <v>Bulk lamp clean and change</v>
      </c>
      <c r="G114" s="375">
        <f>Summary!G114</f>
        <v>0</v>
      </c>
      <c r="H114" s="540">
        <f t="shared" si="41"/>
        <v>0</v>
      </c>
      <c r="I114" s="541">
        <f t="shared" si="42"/>
        <v>0</v>
      </c>
      <c r="J114" s="541">
        <f t="shared" si="43"/>
        <v>0</v>
      </c>
      <c r="K114" s="541">
        <f t="shared" si="44"/>
        <v>0</v>
      </c>
      <c r="L114" s="541">
        <f t="shared" si="45"/>
        <v>0</v>
      </c>
      <c r="M114" s="541">
        <f t="shared" si="46"/>
        <v>0</v>
      </c>
      <c r="N114" s="541">
        <f t="shared" si="47"/>
        <v>0</v>
      </c>
      <c r="O114" s="541">
        <f t="shared" si="48"/>
        <v>0</v>
      </c>
      <c r="P114" s="541">
        <f t="shared" si="49"/>
        <v>0</v>
      </c>
      <c r="Q114" s="541">
        <f t="shared" si="50"/>
        <v>0</v>
      </c>
      <c r="R114" s="541">
        <f t="shared" si="51"/>
        <v>0</v>
      </c>
      <c r="S114" s="541">
        <f t="shared" si="52"/>
        <v>0</v>
      </c>
      <c r="T114" s="542">
        <f t="shared" si="53"/>
        <v>0</v>
      </c>
      <c r="U114" s="531"/>
      <c r="V114" s="543"/>
      <c r="W114" s="544"/>
      <c r="X114" s="544"/>
      <c r="Y114" s="544"/>
      <c r="Z114" s="544"/>
      <c r="AA114" s="544"/>
      <c r="AB114" s="544"/>
      <c r="AC114" s="544"/>
      <c r="AD114" s="544"/>
      <c r="AE114" s="657"/>
      <c r="AF114" s="543"/>
      <c r="AG114" s="544"/>
      <c r="AH114" s="544"/>
      <c r="AI114" s="544"/>
      <c r="AJ114" s="544"/>
      <c r="AK114" s="544"/>
      <c r="AL114" s="544"/>
      <c r="AM114" s="544"/>
      <c r="AN114" s="544"/>
      <c r="AO114" s="657"/>
      <c r="AP114" s="543"/>
      <c r="AQ114" s="544"/>
      <c r="AR114" s="544"/>
      <c r="AS114" s="544"/>
      <c r="AT114" s="544"/>
      <c r="AU114" s="544"/>
      <c r="AV114" s="544"/>
      <c r="AW114" s="544"/>
      <c r="AX114" s="544"/>
      <c r="AY114" s="657"/>
      <c r="AZ114" s="543"/>
      <c r="BA114" s="544"/>
      <c r="BB114" s="544"/>
      <c r="BC114" s="544"/>
      <c r="BD114" s="544"/>
      <c r="BE114" s="544"/>
      <c r="BF114" s="544"/>
      <c r="BG114" s="544"/>
      <c r="BH114" s="544"/>
      <c r="BI114" s="657"/>
      <c r="BJ114" s="543"/>
      <c r="BK114" s="544"/>
      <c r="BL114" s="544"/>
      <c r="BM114" s="544"/>
      <c r="BN114" s="544"/>
      <c r="BO114" s="544"/>
      <c r="BP114" s="544"/>
      <c r="BQ114" s="544"/>
      <c r="BR114" s="544"/>
      <c r="BS114" s="657"/>
      <c r="BT114" s="543"/>
      <c r="BU114" s="544"/>
      <c r="BV114" s="544"/>
      <c r="BW114" s="544"/>
      <c r="BX114" s="544"/>
      <c r="BY114" s="544"/>
      <c r="BZ114" s="544"/>
      <c r="CA114" s="544"/>
      <c r="CB114" s="544"/>
      <c r="CC114" s="657"/>
      <c r="CD114" s="543"/>
      <c r="CE114" s="544"/>
      <c r="CF114" s="544"/>
      <c r="CG114" s="544"/>
      <c r="CH114" s="544"/>
      <c r="CI114" s="544"/>
      <c r="CJ114" s="544"/>
      <c r="CK114" s="544"/>
      <c r="CL114" s="544"/>
      <c r="CM114" s="657"/>
      <c r="CN114" s="543"/>
      <c r="CO114" s="544"/>
      <c r="CP114" s="544"/>
      <c r="CQ114" s="544"/>
      <c r="CR114" s="544"/>
      <c r="CS114" s="544"/>
      <c r="CT114" s="544"/>
      <c r="CU114" s="544"/>
      <c r="CV114" s="544"/>
      <c r="CW114" s="657"/>
      <c r="CX114" s="543"/>
      <c r="CY114" s="544"/>
      <c r="CZ114" s="544"/>
      <c r="DA114" s="544"/>
      <c r="DB114" s="544"/>
      <c r="DC114" s="544"/>
      <c r="DD114" s="544"/>
      <c r="DE114" s="544"/>
      <c r="DF114" s="544"/>
      <c r="DG114" s="657"/>
      <c r="DH114" s="543"/>
      <c r="DI114" s="544"/>
      <c r="DJ114" s="544"/>
      <c r="DK114" s="544"/>
      <c r="DL114" s="544"/>
      <c r="DM114" s="544"/>
      <c r="DN114" s="544"/>
      <c r="DO114" s="544"/>
      <c r="DP114" s="544"/>
      <c r="DQ114" s="657"/>
      <c r="DR114" s="543"/>
      <c r="DS114" s="544"/>
      <c r="DT114" s="544"/>
      <c r="DU114" s="544"/>
      <c r="DV114" s="544"/>
      <c r="DW114" s="544"/>
      <c r="DX114" s="544"/>
      <c r="DY114" s="544"/>
      <c r="DZ114" s="544"/>
      <c r="EA114" s="657"/>
      <c r="EB114" s="543"/>
      <c r="EC114" s="544"/>
      <c r="ED114" s="544"/>
      <c r="EE114" s="544"/>
      <c r="EF114" s="544"/>
      <c r="EG114" s="544"/>
      <c r="EH114" s="544"/>
      <c r="EI114" s="544"/>
      <c r="EJ114" s="544"/>
      <c r="EK114" s="657"/>
    </row>
    <row r="115" spans="1:141" ht="36">
      <c r="A115" s="359">
        <f>Summary!A115</f>
        <v>0</v>
      </c>
      <c r="B115" s="378">
        <f>Summary!B115</f>
        <v>0</v>
      </c>
      <c r="C115" s="379" t="str">
        <f>Summary!C115</f>
        <v>4.5.2</v>
      </c>
      <c r="D115" s="380" t="str">
        <f>Summary!D115</f>
        <v>1300 - Lighting</v>
      </c>
      <c r="E115" s="381" t="str">
        <f>Summary!E115</f>
        <v>UNSWITCHED Lamps (PL-L, PL-S, SOX)</v>
      </c>
      <c r="F115" s="382" t="str">
        <f>Summary!F115</f>
        <v>Bulk lamp clean and change</v>
      </c>
      <c r="G115" s="375">
        <f>Summary!G115</f>
        <v>0</v>
      </c>
      <c r="H115" s="540">
        <f t="shared" si="41"/>
        <v>0</v>
      </c>
      <c r="I115" s="541">
        <f t="shared" si="42"/>
        <v>0</v>
      </c>
      <c r="J115" s="541">
        <f t="shared" si="43"/>
        <v>0</v>
      </c>
      <c r="K115" s="541">
        <f t="shared" si="44"/>
        <v>0</v>
      </c>
      <c r="L115" s="541">
        <f t="shared" si="45"/>
        <v>0</v>
      </c>
      <c r="M115" s="541">
        <f t="shared" si="46"/>
        <v>0</v>
      </c>
      <c r="N115" s="541">
        <f t="shared" si="47"/>
        <v>0</v>
      </c>
      <c r="O115" s="541">
        <f t="shared" si="48"/>
        <v>0</v>
      </c>
      <c r="P115" s="541">
        <f t="shared" si="49"/>
        <v>0</v>
      </c>
      <c r="Q115" s="541">
        <f t="shared" si="50"/>
        <v>0</v>
      </c>
      <c r="R115" s="541">
        <f t="shared" si="51"/>
        <v>0</v>
      </c>
      <c r="S115" s="541">
        <f t="shared" si="52"/>
        <v>0</v>
      </c>
      <c r="T115" s="542">
        <f t="shared" si="53"/>
        <v>0</v>
      </c>
      <c r="U115" s="531"/>
      <c r="V115" s="543"/>
      <c r="W115" s="544"/>
      <c r="X115" s="544"/>
      <c r="Y115" s="544"/>
      <c r="Z115" s="544"/>
      <c r="AA115" s="544"/>
      <c r="AB115" s="544"/>
      <c r="AC115" s="544"/>
      <c r="AD115" s="544"/>
      <c r="AE115" s="657"/>
      <c r="AF115" s="543"/>
      <c r="AG115" s="544"/>
      <c r="AH115" s="544"/>
      <c r="AI115" s="544"/>
      <c r="AJ115" s="544"/>
      <c r="AK115" s="544"/>
      <c r="AL115" s="544"/>
      <c r="AM115" s="544"/>
      <c r="AN115" s="544"/>
      <c r="AO115" s="657"/>
      <c r="AP115" s="543"/>
      <c r="AQ115" s="544"/>
      <c r="AR115" s="544"/>
      <c r="AS115" s="544"/>
      <c r="AT115" s="544"/>
      <c r="AU115" s="544"/>
      <c r="AV115" s="544"/>
      <c r="AW115" s="544"/>
      <c r="AX115" s="544"/>
      <c r="AY115" s="657"/>
      <c r="AZ115" s="543"/>
      <c r="BA115" s="544"/>
      <c r="BB115" s="544"/>
      <c r="BC115" s="544"/>
      <c r="BD115" s="544"/>
      <c r="BE115" s="544"/>
      <c r="BF115" s="544"/>
      <c r="BG115" s="544"/>
      <c r="BH115" s="544"/>
      <c r="BI115" s="657"/>
      <c r="BJ115" s="543"/>
      <c r="BK115" s="544"/>
      <c r="BL115" s="544"/>
      <c r="BM115" s="544"/>
      <c r="BN115" s="544"/>
      <c r="BO115" s="544"/>
      <c r="BP115" s="544"/>
      <c r="BQ115" s="544"/>
      <c r="BR115" s="544"/>
      <c r="BS115" s="657"/>
      <c r="BT115" s="543"/>
      <c r="BU115" s="544"/>
      <c r="BV115" s="544"/>
      <c r="BW115" s="544"/>
      <c r="BX115" s="544"/>
      <c r="BY115" s="544"/>
      <c r="BZ115" s="544"/>
      <c r="CA115" s="544"/>
      <c r="CB115" s="544"/>
      <c r="CC115" s="657"/>
      <c r="CD115" s="543"/>
      <c r="CE115" s="544"/>
      <c r="CF115" s="544"/>
      <c r="CG115" s="544"/>
      <c r="CH115" s="544"/>
      <c r="CI115" s="544"/>
      <c r="CJ115" s="544"/>
      <c r="CK115" s="544"/>
      <c r="CL115" s="544"/>
      <c r="CM115" s="657"/>
      <c r="CN115" s="543"/>
      <c r="CO115" s="544"/>
      <c r="CP115" s="544"/>
      <c r="CQ115" s="544"/>
      <c r="CR115" s="544"/>
      <c r="CS115" s="544"/>
      <c r="CT115" s="544"/>
      <c r="CU115" s="544"/>
      <c r="CV115" s="544"/>
      <c r="CW115" s="657"/>
      <c r="CX115" s="543"/>
      <c r="CY115" s="544"/>
      <c r="CZ115" s="544"/>
      <c r="DA115" s="544"/>
      <c r="DB115" s="544"/>
      <c r="DC115" s="544"/>
      <c r="DD115" s="544"/>
      <c r="DE115" s="544"/>
      <c r="DF115" s="544"/>
      <c r="DG115" s="657"/>
      <c r="DH115" s="543"/>
      <c r="DI115" s="544"/>
      <c r="DJ115" s="544"/>
      <c r="DK115" s="544"/>
      <c r="DL115" s="544"/>
      <c r="DM115" s="544"/>
      <c r="DN115" s="544"/>
      <c r="DO115" s="544"/>
      <c r="DP115" s="544"/>
      <c r="DQ115" s="657"/>
      <c r="DR115" s="543"/>
      <c r="DS115" s="544"/>
      <c r="DT115" s="544"/>
      <c r="DU115" s="544"/>
      <c r="DV115" s="544"/>
      <c r="DW115" s="544"/>
      <c r="DX115" s="544"/>
      <c r="DY115" s="544"/>
      <c r="DZ115" s="544"/>
      <c r="EA115" s="657"/>
      <c r="EB115" s="543"/>
      <c r="EC115" s="544"/>
      <c r="ED115" s="544"/>
      <c r="EE115" s="544"/>
      <c r="EF115" s="544"/>
      <c r="EG115" s="544"/>
      <c r="EH115" s="544"/>
      <c r="EI115" s="544"/>
      <c r="EJ115" s="544"/>
      <c r="EK115" s="657"/>
    </row>
    <row r="116" spans="1:141" ht="54">
      <c r="A116" s="359">
        <f>Summary!A116</f>
        <v>0</v>
      </c>
      <c r="B116" s="378">
        <f>Summary!B116</f>
        <v>0</v>
      </c>
      <c r="C116" s="379" t="str">
        <f>Summary!C116</f>
        <v>4.5.3</v>
      </c>
      <c r="D116" s="380" t="str">
        <f>Summary!D116</f>
        <v>1300 - Lighting</v>
      </c>
      <c r="E116" s="381" t="str">
        <f>Summary!E116</f>
        <v>SWITCHED lamps (CDM-T, CDO, SON/T, CPO, MCF/U, MBF/U)</v>
      </c>
      <c r="F116" s="382" t="str">
        <f>Summary!F116</f>
        <v>Bulk lamp clean and change</v>
      </c>
      <c r="G116" s="375">
        <f>Summary!G116</f>
        <v>0</v>
      </c>
      <c r="H116" s="540">
        <f t="shared" si="41"/>
        <v>0</v>
      </c>
      <c r="I116" s="541">
        <f t="shared" si="42"/>
        <v>0</v>
      </c>
      <c r="J116" s="541">
        <f t="shared" si="43"/>
        <v>0</v>
      </c>
      <c r="K116" s="541">
        <f t="shared" si="44"/>
        <v>0</v>
      </c>
      <c r="L116" s="541">
        <f t="shared" si="45"/>
        <v>0</v>
      </c>
      <c r="M116" s="541">
        <f t="shared" si="46"/>
        <v>0</v>
      </c>
      <c r="N116" s="541">
        <f t="shared" si="47"/>
        <v>0</v>
      </c>
      <c r="O116" s="541">
        <f t="shared" si="48"/>
        <v>0</v>
      </c>
      <c r="P116" s="541">
        <f t="shared" si="49"/>
        <v>0</v>
      </c>
      <c r="Q116" s="541">
        <f t="shared" si="50"/>
        <v>0</v>
      </c>
      <c r="R116" s="541">
        <f t="shared" si="51"/>
        <v>0</v>
      </c>
      <c r="S116" s="541">
        <f t="shared" si="52"/>
        <v>0</v>
      </c>
      <c r="T116" s="542">
        <f t="shared" si="53"/>
        <v>0</v>
      </c>
      <c r="U116" s="531"/>
      <c r="V116" s="543"/>
      <c r="W116" s="544"/>
      <c r="X116" s="544"/>
      <c r="Y116" s="544"/>
      <c r="Z116" s="544"/>
      <c r="AA116" s="544"/>
      <c r="AB116" s="544"/>
      <c r="AC116" s="544"/>
      <c r="AD116" s="544"/>
      <c r="AE116" s="657"/>
      <c r="AF116" s="543"/>
      <c r="AG116" s="544"/>
      <c r="AH116" s="544"/>
      <c r="AI116" s="544"/>
      <c r="AJ116" s="544"/>
      <c r="AK116" s="544"/>
      <c r="AL116" s="544"/>
      <c r="AM116" s="544"/>
      <c r="AN116" s="544"/>
      <c r="AO116" s="657"/>
      <c r="AP116" s="543"/>
      <c r="AQ116" s="544"/>
      <c r="AR116" s="544"/>
      <c r="AS116" s="544"/>
      <c r="AT116" s="544"/>
      <c r="AU116" s="544"/>
      <c r="AV116" s="544"/>
      <c r="AW116" s="544"/>
      <c r="AX116" s="544"/>
      <c r="AY116" s="657"/>
      <c r="AZ116" s="543"/>
      <c r="BA116" s="544"/>
      <c r="BB116" s="544"/>
      <c r="BC116" s="544"/>
      <c r="BD116" s="544"/>
      <c r="BE116" s="544"/>
      <c r="BF116" s="544"/>
      <c r="BG116" s="544"/>
      <c r="BH116" s="544"/>
      <c r="BI116" s="657"/>
      <c r="BJ116" s="543"/>
      <c r="BK116" s="544"/>
      <c r="BL116" s="544"/>
      <c r="BM116" s="544"/>
      <c r="BN116" s="544"/>
      <c r="BO116" s="544"/>
      <c r="BP116" s="544"/>
      <c r="BQ116" s="544"/>
      <c r="BR116" s="544"/>
      <c r="BS116" s="657"/>
      <c r="BT116" s="543"/>
      <c r="BU116" s="544"/>
      <c r="BV116" s="544"/>
      <c r="BW116" s="544"/>
      <c r="BX116" s="544"/>
      <c r="BY116" s="544"/>
      <c r="BZ116" s="544"/>
      <c r="CA116" s="544"/>
      <c r="CB116" s="544"/>
      <c r="CC116" s="657"/>
      <c r="CD116" s="543"/>
      <c r="CE116" s="544"/>
      <c r="CF116" s="544"/>
      <c r="CG116" s="544"/>
      <c r="CH116" s="544"/>
      <c r="CI116" s="544"/>
      <c r="CJ116" s="544"/>
      <c r="CK116" s="544"/>
      <c r="CL116" s="544"/>
      <c r="CM116" s="657"/>
      <c r="CN116" s="543"/>
      <c r="CO116" s="544"/>
      <c r="CP116" s="544"/>
      <c r="CQ116" s="544"/>
      <c r="CR116" s="544"/>
      <c r="CS116" s="544"/>
      <c r="CT116" s="544"/>
      <c r="CU116" s="544"/>
      <c r="CV116" s="544"/>
      <c r="CW116" s="657"/>
      <c r="CX116" s="543"/>
      <c r="CY116" s="544"/>
      <c r="CZ116" s="544"/>
      <c r="DA116" s="544"/>
      <c r="DB116" s="544"/>
      <c r="DC116" s="544"/>
      <c r="DD116" s="544"/>
      <c r="DE116" s="544"/>
      <c r="DF116" s="544"/>
      <c r="DG116" s="657"/>
      <c r="DH116" s="543"/>
      <c r="DI116" s="544"/>
      <c r="DJ116" s="544"/>
      <c r="DK116" s="544"/>
      <c r="DL116" s="544"/>
      <c r="DM116" s="544"/>
      <c r="DN116" s="544"/>
      <c r="DO116" s="544"/>
      <c r="DP116" s="544"/>
      <c r="DQ116" s="657"/>
      <c r="DR116" s="543"/>
      <c r="DS116" s="544"/>
      <c r="DT116" s="544"/>
      <c r="DU116" s="544"/>
      <c r="DV116" s="544"/>
      <c r="DW116" s="544"/>
      <c r="DX116" s="544"/>
      <c r="DY116" s="544"/>
      <c r="DZ116" s="544"/>
      <c r="EA116" s="657"/>
      <c r="EB116" s="543"/>
      <c r="EC116" s="544"/>
      <c r="ED116" s="544"/>
      <c r="EE116" s="544"/>
      <c r="EF116" s="544"/>
      <c r="EG116" s="544"/>
      <c r="EH116" s="544"/>
      <c r="EI116" s="544"/>
      <c r="EJ116" s="544"/>
      <c r="EK116" s="657"/>
    </row>
    <row r="117" spans="1:141" ht="54">
      <c r="A117" s="359">
        <f>Summary!A117</f>
        <v>0</v>
      </c>
      <c r="B117" s="378">
        <f>Summary!B117</f>
        <v>0</v>
      </c>
      <c r="C117" s="379" t="str">
        <f>Summary!C117</f>
        <v>4.5.4</v>
      </c>
      <c r="D117" s="380" t="str">
        <f>Summary!D117</f>
        <v>1300 - Lighting</v>
      </c>
      <c r="E117" s="381" t="str">
        <f>Summary!E117</f>
        <v>Unswitched Lamps (CDM-T, CDO, SON/T, CPO, MCF/U, MBF/U)</v>
      </c>
      <c r="F117" s="382" t="str">
        <f>Summary!F117</f>
        <v>Bulk lamp clean and change</v>
      </c>
      <c r="G117" s="375">
        <f>Summary!G117</f>
        <v>0</v>
      </c>
      <c r="H117" s="540">
        <f t="shared" si="41"/>
        <v>0</v>
      </c>
      <c r="I117" s="541">
        <f t="shared" si="42"/>
        <v>0</v>
      </c>
      <c r="J117" s="541">
        <f t="shared" si="43"/>
        <v>0</v>
      </c>
      <c r="K117" s="541">
        <f t="shared" si="44"/>
        <v>0</v>
      </c>
      <c r="L117" s="541">
        <f t="shared" si="45"/>
        <v>0</v>
      </c>
      <c r="M117" s="541">
        <f t="shared" si="46"/>
        <v>0</v>
      </c>
      <c r="N117" s="541">
        <f t="shared" si="47"/>
        <v>0</v>
      </c>
      <c r="O117" s="541">
        <f t="shared" si="48"/>
        <v>0</v>
      </c>
      <c r="P117" s="541">
        <f t="shared" si="49"/>
        <v>0</v>
      </c>
      <c r="Q117" s="541">
        <f t="shared" si="50"/>
        <v>0</v>
      </c>
      <c r="R117" s="541">
        <f t="shared" si="51"/>
        <v>0</v>
      </c>
      <c r="S117" s="541">
        <f t="shared" si="52"/>
        <v>0</v>
      </c>
      <c r="T117" s="542">
        <f t="shared" si="53"/>
        <v>0</v>
      </c>
      <c r="U117" s="531"/>
      <c r="V117" s="543"/>
      <c r="W117" s="544"/>
      <c r="X117" s="544"/>
      <c r="Y117" s="544"/>
      <c r="Z117" s="544"/>
      <c r="AA117" s="544"/>
      <c r="AB117" s="544"/>
      <c r="AC117" s="544"/>
      <c r="AD117" s="544"/>
      <c r="AE117" s="657"/>
      <c r="AF117" s="543"/>
      <c r="AG117" s="544"/>
      <c r="AH117" s="544"/>
      <c r="AI117" s="544"/>
      <c r="AJ117" s="544"/>
      <c r="AK117" s="544"/>
      <c r="AL117" s="544"/>
      <c r="AM117" s="544"/>
      <c r="AN117" s="544"/>
      <c r="AO117" s="657"/>
      <c r="AP117" s="543"/>
      <c r="AQ117" s="544"/>
      <c r="AR117" s="544"/>
      <c r="AS117" s="544"/>
      <c r="AT117" s="544"/>
      <c r="AU117" s="544"/>
      <c r="AV117" s="544"/>
      <c r="AW117" s="544"/>
      <c r="AX117" s="544"/>
      <c r="AY117" s="657"/>
      <c r="AZ117" s="543"/>
      <c r="BA117" s="544"/>
      <c r="BB117" s="544"/>
      <c r="BC117" s="544"/>
      <c r="BD117" s="544"/>
      <c r="BE117" s="544"/>
      <c r="BF117" s="544"/>
      <c r="BG117" s="544"/>
      <c r="BH117" s="544"/>
      <c r="BI117" s="657"/>
      <c r="BJ117" s="543"/>
      <c r="BK117" s="544"/>
      <c r="BL117" s="544"/>
      <c r="BM117" s="544"/>
      <c r="BN117" s="544"/>
      <c r="BO117" s="544"/>
      <c r="BP117" s="544"/>
      <c r="BQ117" s="544"/>
      <c r="BR117" s="544"/>
      <c r="BS117" s="657"/>
      <c r="BT117" s="543"/>
      <c r="BU117" s="544"/>
      <c r="BV117" s="544"/>
      <c r="BW117" s="544"/>
      <c r="BX117" s="544"/>
      <c r="BY117" s="544"/>
      <c r="BZ117" s="544"/>
      <c r="CA117" s="544"/>
      <c r="CB117" s="544"/>
      <c r="CC117" s="657"/>
      <c r="CD117" s="543"/>
      <c r="CE117" s="544"/>
      <c r="CF117" s="544"/>
      <c r="CG117" s="544"/>
      <c r="CH117" s="544"/>
      <c r="CI117" s="544"/>
      <c r="CJ117" s="544"/>
      <c r="CK117" s="544"/>
      <c r="CL117" s="544"/>
      <c r="CM117" s="657"/>
      <c r="CN117" s="543"/>
      <c r="CO117" s="544"/>
      <c r="CP117" s="544"/>
      <c r="CQ117" s="544"/>
      <c r="CR117" s="544"/>
      <c r="CS117" s="544"/>
      <c r="CT117" s="544"/>
      <c r="CU117" s="544"/>
      <c r="CV117" s="544"/>
      <c r="CW117" s="657"/>
      <c r="CX117" s="543"/>
      <c r="CY117" s="544"/>
      <c r="CZ117" s="544"/>
      <c r="DA117" s="544"/>
      <c r="DB117" s="544"/>
      <c r="DC117" s="544"/>
      <c r="DD117" s="544"/>
      <c r="DE117" s="544"/>
      <c r="DF117" s="544"/>
      <c r="DG117" s="657"/>
      <c r="DH117" s="543"/>
      <c r="DI117" s="544"/>
      <c r="DJ117" s="544"/>
      <c r="DK117" s="544"/>
      <c r="DL117" s="544"/>
      <c r="DM117" s="544"/>
      <c r="DN117" s="544"/>
      <c r="DO117" s="544"/>
      <c r="DP117" s="544"/>
      <c r="DQ117" s="657"/>
      <c r="DR117" s="543"/>
      <c r="DS117" s="544"/>
      <c r="DT117" s="544"/>
      <c r="DU117" s="544"/>
      <c r="DV117" s="544"/>
      <c r="DW117" s="544"/>
      <c r="DX117" s="544"/>
      <c r="DY117" s="544"/>
      <c r="DZ117" s="544"/>
      <c r="EA117" s="657"/>
      <c r="EB117" s="543"/>
      <c r="EC117" s="544"/>
      <c r="ED117" s="544"/>
      <c r="EE117" s="544"/>
      <c r="EF117" s="544"/>
      <c r="EG117" s="544"/>
      <c r="EH117" s="544"/>
      <c r="EI117" s="544"/>
      <c r="EJ117" s="544"/>
      <c r="EK117" s="657"/>
    </row>
    <row r="118" spans="1:141" ht="36">
      <c r="A118" s="359">
        <f>Summary!A118</f>
        <v>0</v>
      </c>
      <c r="B118" s="378">
        <f>Summary!B118</f>
        <v>0</v>
      </c>
      <c r="C118" s="379" t="str">
        <f>Summary!C118</f>
        <v>4.5.5</v>
      </c>
      <c r="D118" s="380" t="str">
        <f>Summary!D118</f>
        <v>1300 - Lighting</v>
      </c>
      <c r="E118" s="381" t="str">
        <f>Summary!E118</f>
        <v>SWITCHED lamps (GLS)</v>
      </c>
      <c r="F118" s="382" t="str">
        <f>Summary!F118</f>
        <v>Bulk lamp clean and change</v>
      </c>
      <c r="G118" s="375">
        <f>Summary!G118</f>
        <v>0</v>
      </c>
      <c r="H118" s="540">
        <f t="shared" si="41"/>
        <v>0</v>
      </c>
      <c r="I118" s="541">
        <f t="shared" si="42"/>
        <v>0</v>
      </c>
      <c r="J118" s="541">
        <f t="shared" si="43"/>
        <v>0</v>
      </c>
      <c r="K118" s="541">
        <f t="shared" si="44"/>
        <v>0</v>
      </c>
      <c r="L118" s="541">
        <f t="shared" si="45"/>
        <v>0</v>
      </c>
      <c r="M118" s="541">
        <f t="shared" si="46"/>
        <v>0</v>
      </c>
      <c r="N118" s="541">
        <f t="shared" si="47"/>
        <v>0</v>
      </c>
      <c r="O118" s="541">
        <f t="shared" si="48"/>
        <v>0</v>
      </c>
      <c r="P118" s="541">
        <f t="shared" si="49"/>
        <v>0</v>
      </c>
      <c r="Q118" s="541">
        <f t="shared" si="50"/>
        <v>0</v>
      </c>
      <c r="R118" s="541">
        <f t="shared" si="51"/>
        <v>0</v>
      </c>
      <c r="S118" s="541">
        <f t="shared" si="52"/>
        <v>0</v>
      </c>
      <c r="T118" s="542">
        <f t="shared" si="53"/>
        <v>0</v>
      </c>
      <c r="U118" s="531"/>
      <c r="V118" s="543"/>
      <c r="W118" s="544"/>
      <c r="X118" s="544"/>
      <c r="Y118" s="544"/>
      <c r="Z118" s="544"/>
      <c r="AA118" s="544"/>
      <c r="AB118" s="544"/>
      <c r="AC118" s="544"/>
      <c r="AD118" s="544"/>
      <c r="AE118" s="657"/>
      <c r="AF118" s="543"/>
      <c r="AG118" s="544"/>
      <c r="AH118" s="544"/>
      <c r="AI118" s="544"/>
      <c r="AJ118" s="544"/>
      <c r="AK118" s="544"/>
      <c r="AL118" s="544"/>
      <c r="AM118" s="544"/>
      <c r="AN118" s="544"/>
      <c r="AO118" s="657"/>
      <c r="AP118" s="543"/>
      <c r="AQ118" s="544"/>
      <c r="AR118" s="544"/>
      <c r="AS118" s="544"/>
      <c r="AT118" s="544"/>
      <c r="AU118" s="544"/>
      <c r="AV118" s="544"/>
      <c r="AW118" s="544"/>
      <c r="AX118" s="544"/>
      <c r="AY118" s="657"/>
      <c r="AZ118" s="543"/>
      <c r="BA118" s="544"/>
      <c r="BB118" s="544"/>
      <c r="BC118" s="544"/>
      <c r="BD118" s="544"/>
      <c r="BE118" s="544"/>
      <c r="BF118" s="544"/>
      <c r="BG118" s="544"/>
      <c r="BH118" s="544"/>
      <c r="BI118" s="657"/>
      <c r="BJ118" s="543"/>
      <c r="BK118" s="544"/>
      <c r="BL118" s="544"/>
      <c r="BM118" s="544"/>
      <c r="BN118" s="544"/>
      <c r="BO118" s="544"/>
      <c r="BP118" s="544"/>
      <c r="BQ118" s="544"/>
      <c r="BR118" s="544"/>
      <c r="BS118" s="657"/>
      <c r="BT118" s="543"/>
      <c r="BU118" s="544"/>
      <c r="BV118" s="544"/>
      <c r="BW118" s="544"/>
      <c r="BX118" s="544"/>
      <c r="BY118" s="544"/>
      <c r="BZ118" s="544"/>
      <c r="CA118" s="544"/>
      <c r="CB118" s="544"/>
      <c r="CC118" s="657"/>
      <c r="CD118" s="543"/>
      <c r="CE118" s="544"/>
      <c r="CF118" s="544"/>
      <c r="CG118" s="544"/>
      <c r="CH118" s="544"/>
      <c r="CI118" s="544"/>
      <c r="CJ118" s="544"/>
      <c r="CK118" s="544"/>
      <c r="CL118" s="544"/>
      <c r="CM118" s="657"/>
      <c r="CN118" s="543"/>
      <c r="CO118" s="544"/>
      <c r="CP118" s="544"/>
      <c r="CQ118" s="544"/>
      <c r="CR118" s="544"/>
      <c r="CS118" s="544"/>
      <c r="CT118" s="544"/>
      <c r="CU118" s="544"/>
      <c r="CV118" s="544"/>
      <c r="CW118" s="657"/>
      <c r="CX118" s="543"/>
      <c r="CY118" s="544"/>
      <c r="CZ118" s="544"/>
      <c r="DA118" s="544"/>
      <c r="DB118" s="544"/>
      <c r="DC118" s="544"/>
      <c r="DD118" s="544"/>
      <c r="DE118" s="544"/>
      <c r="DF118" s="544"/>
      <c r="DG118" s="657"/>
      <c r="DH118" s="543"/>
      <c r="DI118" s="544"/>
      <c r="DJ118" s="544"/>
      <c r="DK118" s="544"/>
      <c r="DL118" s="544"/>
      <c r="DM118" s="544"/>
      <c r="DN118" s="544"/>
      <c r="DO118" s="544"/>
      <c r="DP118" s="544"/>
      <c r="DQ118" s="657"/>
      <c r="DR118" s="543"/>
      <c r="DS118" s="544"/>
      <c r="DT118" s="544"/>
      <c r="DU118" s="544"/>
      <c r="DV118" s="544"/>
      <c r="DW118" s="544"/>
      <c r="DX118" s="544"/>
      <c r="DY118" s="544"/>
      <c r="DZ118" s="544"/>
      <c r="EA118" s="657"/>
      <c r="EB118" s="543"/>
      <c r="EC118" s="544"/>
      <c r="ED118" s="544"/>
      <c r="EE118" s="544"/>
      <c r="EF118" s="544"/>
      <c r="EG118" s="544"/>
      <c r="EH118" s="544"/>
      <c r="EI118" s="544"/>
      <c r="EJ118" s="544"/>
      <c r="EK118" s="657"/>
    </row>
    <row r="119" spans="1:141" ht="36">
      <c r="A119" s="359">
        <f>Summary!A119</f>
        <v>0</v>
      </c>
      <c r="B119" s="378">
        <f>Summary!B119</f>
        <v>0</v>
      </c>
      <c r="C119" s="379" t="str">
        <f>Summary!C119</f>
        <v>4.5.6</v>
      </c>
      <c r="D119" s="380" t="str">
        <f>Summary!D119</f>
        <v>1300 - Lighting</v>
      </c>
      <c r="E119" s="381" t="str">
        <f>Summary!E119</f>
        <v>UNSWITCHED lamps (GLS)</v>
      </c>
      <c r="F119" s="382" t="str">
        <f>Summary!F119</f>
        <v>Bulk lamp clean and change</v>
      </c>
      <c r="G119" s="375">
        <f>Summary!G119</f>
        <v>0</v>
      </c>
      <c r="H119" s="540">
        <f t="shared" si="41"/>
        <v>0</v>
      </c>
      <c r="I119" s="541">
        <f t="shared" si="42"/>
        <v>0</v>
      </c>
      <c r="J119" s="541">
        <f t="shared" si="43"/>
        <v>0</v>
      </c>
      <c r="K119" s="541">
        <f t="shared" si="44"/>
        <v>0</v>
      </c>
      <c r="L119" s="541">
        <f t="shared" si="45"/>
        <v>0</v>
      </c>
      <c r="M119" s="541">
        <f t="shared" si="46"/>
        <v>0</v>
      </c>
      <c r="N119" s="541">
        <f t="shared" si="47"/>
        <v>0</v>
      </c>
      <c r="O119" s="541">
        <f t="shared" si="48"/>
        <v>0</v>
      </c>
      <c r="P119" s="541">
        <f t="shared" si="49"/>
        <v>0</v>
      </c>
      <c r="Q119" s="541">
        <f t="shared" si="50"/>
        <v>0</v>
      </c>
      <c r="R119" s="541">
        <f t="shared" si="51"/>
        <v>0</v>
      </c>
      <c r="S119" s="541">
        <f t="shared" si="52"/>
        <v>0</v>
      </c>
      <c r="T119" s="542">
        <f t="shared" si="53"/>
        <v>0</v>
      </c>
      <c r="U119" s="531"/>
      <c r="V119" s="543"/>
      <c r="W119" s="544"/>
      <c r="X119" s="544"/>
      <c r="Y119" s="544"/>
      <c r="Z119" s="544"/>
      <c r="AA119" s="544"/>
      <c r="AB119" s="544"/>
      <c r="AC119" s="544"/>
      <c r="AD119" s="544"/>
      <c r="AE119" s="657"/>
      <c r="AF119" s="543"/>
      <c r="AG119" s="544"/>
      <c r="AH119" s="544"/>
      <c r="AI119" s="544"/>
      <c r="AJ119" s="544"/>
      <c r="AK119" s="544"/>
      <c r="AL119" s="544"/>
      <c r="AM119" s="544"/>
      <c r="AN119" s="544"/>
      <c r="AO119" s="657"/>
      <c r="AP119" s="543"/>
      <c r="AQ119" s="544"/>
      <c r="AR119" s="544"/>
      <c r="AS119" s="544"/>
      <c r="AT119" s="544"/>
      <c r="AU119" s="544"/>
      <c r="AV119" s="544"/>
      <c r="AW119" s="544"/>
      <c r="AX119" s="544"/>
      <c r="AY119" s="657"/>
      <c r="AZ119" s="543"/>
      <c r="BA119" s="544"/>
      <c r="BB119" s="544"/>
      <c r="BC119" s="544"/>
      <c r="BD119" s="544"/>
      <c r="BE119" s="544"/>
      <c r="BF119" s="544"/>
      <c r="BG119" s="544"/>
      <c r="BH119" s="544"/>
      <c r="BI119" s="657"/>
      <c r="BJ119" s="543"/>
      <c r="BK119" s="544"/>
      <c r="BL119" s="544"/>
      <c r="BM119" s="544"/>
      <c r="BN119" s="544"/>
      <c r="BO119" s="544"/>
      <c r="BP119" s="544"/>
      <c r="BQ119" s="544"/>
      <c r="BR119" s="544"/>
      <c r="BS119" s="657"/>
      <c r="BT119" s="543"/>
      <c r="BU119" s="544"/>
      <c r="BV119" s="544"/>
      <c r="BW119" s="544"/>
      <c r="BX119" s="544"/>
      <c r="BY119" s="544"/>
      <c r="BZ119" s="544"/>
      <c r="CA119" s="544"/>
      <c r="CB119" s="544"/>
      <c r="CC119" s="657"/>
      <c r="CD119" s="543"/>
      <c r="CE119" s="544"/>
      <c r="CF119" s="544"/>
      <c r="CG119" s="544"/>
      <c r="CH119" s="544"/>
      <c r="CI119" s="544"/>
      <c r="CJ119" s="544"/>
      <c r="CK119" s="544"/>
      <c r="CL119" s="544"/>
      <c r="CM119" s="657"/>
      <c r="CN119" s="543"/>
      <c r="CO119" s="544"/>
      <c r="CP119" s="544"/>
      <c r="CQ119" s="544"/>
      <c r="CR119" s="544"/>
      <c r="CS119" s="544"/>
      <c r="CT119" s="544"/>
      <c r="CU119" s="544"/>
      <c r="CV119" s="544"/>
      <c r="CW119" s="657"/>
      <c r="CX119" s="543"/>
      <c r="CY119" s="544"/>
      <c r="CZ119" s="544"/>
      <c r="DA119" s="544"/>
      <c r="DB119" s="544"/>
      <c r="DC119" s="544"/>
      <c r="DD119" s="544"/>
      <c r="DE119" s="544"/>
      <c r="DF119" s="544"/>
      <c r="DG119" s="657"/>
      <c r="DH119" s="543"/>
      <c r="DI119" s="544"/>
      <c r="DJ119" s="544"/>
      <c r="DK119" s="544"/>
      <c r="DL119" s="544"/>
      <c r="DM119" s="544"/>
      <c r="DN119" s="544"/>
      <c r="DO119" s="544"/>
      <c r="DP119" s="544"/>
      <c r="DQ119" s="657"/>
      <c r="DR119" s="543"/>
      <c r="DS119" s="544"/>
      <c r="DT119" s="544"/>
      <c r="DU119" s="544"/>
      <c r="DV119" s="544"/>
      <c r="DW119" s="544"/>
      <c r="DX119" s="544"/>
      <c r="DY119" s="544"/>
      <c r="DZ119" s="544"/>
      <c r="EA119" s="657"/>
      <c r="EB119" s="543"/>
      <c r="EC119" s="544"/>
      <c r="ED119" s="544"/>
      <c r="EE119" s="544"/>
      <c r="EF119" s="544"/>
      <c r="EG119" s="544"/>
      <c r="EH119" s="544"/>
      <c r="EI119" s="544"/>
      <c r="EJ119" s="544"/>
      <c r="EK119" s="657"/>
    </row>
    <row r="120" spans="1:141" ht="20.25">
      <c r="A120" s="359">
        <f>Summary!A120</f>
        <v>0</v>
      </c>
      <c r="B120" s="378">
        <f>Summary!B120</f>
        <v>0</v>
      </c>
      <c r="C120" s="379" t="str">
        <f>Summary!C120</f>
        <v>4.5.7</v>
      </c>
      <c r="D120" s="380" t="str">
        <f>Summary!D120</f>
        <v>1300 - Lighting</v>
      </c>
      <c r="E120" s="381" t="str">
        <f>Summary!E120</f>
        <v>LED for road lighting</v>
      </c>
      <c r="F120" s="382" t="str">
        <f>Summary!F120</f>
        <v>Bulk clean</v>
      </c>
      <c r="G120" s="375">
        <f>Summary!G120</f>
        <v>0</v>
      </c>
      <c r="H120" s="540">
        <f t="shared" si="41"/>
        <v>0</v>
      </c>
      <c r="I120" s="541">
        <f t="shared" si="42"/>
        <v>0</v>
      </c>
      <c r="J120" s="541">
        <f t="shared" si="43"/>
        <v>0</v>
      </c>
      <c r="K120" s="541">
        <f t="shared" si="44"/>
        <v>0</v>
      </c>
      <c r="L120" s="541">
        <f t="shared" si="45"/>
        <v>0</v>
      </c>
      <c r="M120" s="541">
        <f t="shared" si="46"/>
        <v>0</v>
      </c>
      <c r="N120" s="541">
        <f t="shared" si="47"/>
        <v>0</v>
      </c>
      <c r="O120" s="541">
        <f t="shared" si="48"/>
        <v>0</v>
      </c>
      <c r="P120" s="541">
        <f t="shared" si="49"/>
        <v>0</v>
      </c>
      <c r="Q120" s="541">
        <f t="shared" si="50"/>
        <v>0</v>
      </c>
      <c r="R120" s="541">
        <f t="shared" si="51"/>
        <v>0</v>
      </c>
      <c r="S120" s="541">
        <f t="shared" si="52"/>
        <v>0</v>
      </c>
      <c r="T120" s="542">
        <f t="shared" si="53"/>
        <v>0</v>
      </c>
      <c r="U120" s="531"/>
      <c r="V120" s="543"/>
      <c r="W120" s="544"/>
      <c r="X120" s="544"/>
      <c r="Y120" s="544"/>
      <c r="Z120" s="544"/>
      <c r="AA120" s="544"/>
      <c r="AB120" s="544"/>
      <c r="AC120" s="544"/>
      <c r="AD120" s="544"/>
      <c r="AE120" s="657"/>
      <c r="AF120" s="543"/>
      <c r="AG120" s="544"/>
      <c r="AH120" s="544"/>
      <c r="AI120" s="544"/>
      <c r="AJ120" s="544"/>
      <c r="AK120" s="544"/>
      <c r="AL120" s="544"/>
      <c r="AM120" s="544"/>
      <c r="AN120" s="544"/>
      <c r="AO120" s="657"/>
      <c r="AP120" s="543"/>
      <c r="AQ120" s="544"/>
      <c r="AR120" s="544"/>
      <c r="AS120" s="544"/>
      <c r="AT120" s="544"/>
      <c r="AU120" s="544"/>
      <c r="AV120" s="544"/>
      <c r="AW120" s="544"/>
      <c r="AX120" s="544"/>
      <c r="AY120" s="657"/>
      <c r="AZ120" s="543"/>
      <c r="BA120" s="544"/>
      <c r="BB120" s="544"/>
      <c r="BC120" s="544"/>
      <c r="BD120" s="544"/>
      <c r="BE120" s="544"/>
      <c r="BF120" s="544"/>
      <c r="BG120" s="544"/>
      <c r="BH120" s="544"/>
      <c r="BI120" s="657"/>
      <c r="BJ120" s="543"/>
      <c r="BK120" s="544"/>
      <c r="BL120" s="544"/>
      <c r="BM120" s="544"/>
      <c r="BN120" s="544"/>
      <c r="BO120" s="544"/>
      <c r="BP120" s="544"/>
      <c r="BQ120" s="544"/>
      <c r="BR120" s="544"/>
      <c r="BS120" s="657"/>
      <c r="BT120" s="543"/>
      <c r="BU120" s="544"/>
      <c r="BV120" s="544"/>
      <c r="BW120" s="544"/>
      <c r="BX120" s="544"/>
      <c r="BY120" s="544"/>
      <c r="BZ120" s="544"/>
      <c r="CA120" s="544"/>
      <c r="CB120" s="544"/>
      <c r="CC120" s="657"/>
      <c r="CD120" s="543"/>
      <c r="CE120" s="544"/>
      <c r="CF120" s="544"/>
      <c r="CG120" s="544"/>
      <c r="CH120" s="544"/>
      <c r="CI120" s="544"/>
      <c r="CJ120" s="544"/>
      <c r="CK120" s="544"/>
      <c r="CL120" s="544"/>
      <c r="CM120" s="657"/>
      <c r="CN120" s="543"/>
      <c r="CO120" s="544"/>
      <c r="CP120" s="544"/>
      <c r="CQ120" s="544"/>
      <c r="CR120" s="544"/>
      <c r="CS120" s="544"/>
      <c r="CT120" s="544"/>
      <c r="CU120" s="544"/>
      <c r="CV120" s="544"/>
      <c r="CW120" s="657"/>
      <c r="CX120" s="543"/>
      <c r="CY120" s="544"/>
      <c r="CZ120" s="544"/>
      <c r="DA120" s="544"/>
      <c r="DB120" s="544"/>
      <c r="DC120" s="544"/>
      <c r="DD120" s="544"/>
      <c r="DE120" s="544"/>
      <c r="DF120" s="544"/>
      <c r="DG120" s="657"/>
      <c r="DH120" s="543"/>
      <c r="DI120" s="544"/>
      <c r="DJ120" s="544"/>
      <c r="DK120" s="544"/>
      <c r="DL120" s="544"/>
      <c r="DM120" s="544"/>
      <c r="DN120" s="544"/>
      <c r="DO120" s="544"/>
      <c r="DP120" s="544"/>
      <c r="DQ120" s="657"/>
      <c r="DR120" s="543"/>
      <c r="DS120" s="544"/>
      <c r="DT120" s="544"/>
      <c r="DU120" s="544"/>
      <c r="DV120" s="544"/>
      <c r="DW120" s="544"/>
      <c r="DX120" s="544"/>
      <c r="DY120" s="544"/>
      <c r="DZ120" s="544"/>
      <c r="EA120" s="657"/>
      <c r="EB120" s="543"/>
      <c r="EC120" s="544"/>
      <c r="ED120" s="544"/>
      <c r="EE120" s="544"/>
      <c r="EF120" s="544"/>
      <c r="EG120" s="544"/>
      <c r="EH120" s="544"/>
      <c r="EI120" s="544"/>
      <c r="EJ120" s="544"/>
      <c r="EK120" s="657"/>
    </row>
    <row r="121" spans="1:141" ht="36">
      <c r="A121" s="359">
        <f>Summary!A121</f>
        <v>0</v>
      </c>
      <c r="B121" s="378">
        <f>Summary!B121</f>
        <v>0</v>
      </c>
      <c r="C121" s="379" t="str">
        <f>Summary!C121</f>
        <v>4.5.8</v>
      </c>
      <c r="D121" s="380" t="str">
        <f>Summary!D121</f>
        <v>1300 - Lighting</v>
      </c>
      <c r="E121" s="381" t="str">
        <f>Summary!E121</f>
        <v>LED for illuminated signs and bollards</v>
      </c>
      <c r="F121" s="382" t="str">
        <f>Summary!F121</f>
        <v>Clean translucent surfaces</v>
      </c>
      <c r="G121" s="375">
        <f>Summary!G121</f>
        <v>0</v>
      </c>
      <c r="H121" s="540">
        <f t="shared" si="41"/>
        <v>0</v>
      </c>
      <c r="I121" s="541">
        <f t="shared" si="42"/>
        <v>0</v>
      </c>
      <c r="J121" s="541">
        <f t="shared" si="43"/>
        <v>0</v>
      </c>
      <c r="K121" s="541">
        <f t="shared" si="44"/>
        <v>0</v>
      </c>
      <c r="L121" s="541">
        <f t="shared" si="45"/>
        <v>0</v>
      </c>
      <c r="M121" s="541">
        <f t="shared" si="46"/>
        <v>0</v>
      </c>
      <c r="N121" s="541">
        <f t="shared" si="47"/>
        <v>0</v>
      </c>
      <c r="O121" s="541">
        <f t="shared" si="48"/>
        <v>0</v>
      </c>
      <c r="P121" s="541">
        <f t="shared" si="49"/>
        <v>0</v>
      </c>
      <c r="Q121" s="541">
        <f t="shared" si="50"/>
        <v>0</v>
      </c>
      <c r="R121" s="541">
        <f t="shared" si="51"/>
        <v>0</v>
      </c>
      <c r="S121" s="541">
        <f t="shared" si="52"/>
        <v>0</v>
      </c>
      <c r="T121" s="542">
        <f t="shared" si="53"/>
        <v>0</v>
      </c>
      <c r="U121" s="531"/>
      <c r="V121" s="543"/>
      <c r="W121" s="544"/>
      <c r="X121" s="544"/>
      <c r="Y121" s="544"/>
      <c r="Z121" s="544"/>
      <c r="AA121" s="544"/>
      <c r="AB121" s="544"/>
      <c r="AC121" s="544"/>
      <c r="AD121" s="544"/>
      <c r="AE121" s="657"/>
      <c r="AF121" s="543"/>
      <c r="AG121" s="544"/>
      <c r="AH121" s="544"/>
      <c r="AI121" s="544"/>
      <c r="AJ121" s="544"/>
      <c r="AK121" s="544"/>
      <c r="AL121" s="544"/>
      <c r="AM121" s="544"/>
      <c r="AN121" s="544"/>
      <c r="AO121" s="657"/>
      <c r="AP121" s="543"/>
      <c r="AQ121" s="544"/>
      <c r="AR121" s="544"/>
      <c r="AS121" s="544"/>
      <c r="AT121" s="544"/>
      <c r="AU121" s="544"/>
      <c r="AV121" s="544"/>
      <c r="AW121" s="544"/>
      <c r="AX121" s="544"/>
      <c r="AY121" s="657"/>
      <c r="AZ121" s="543"/>
      <c r="BA121" s="544"/>
      <c r="BB121" s="544"/>
      <c r="BC121" s="544"/>
      <c r="BD121" s="544"/>
      <c r="BE121" s="544"/>
      <c r="BF121" s="544"/>
      <c r="BG121" s="544"/>
      <c r="BH121" s="544"/>
      <c r="BI121" s="657"/>
      <c r="BJ121" s="543"/>
      <c r="BK121" s="544"/>
      <c r="BL121" s="544"/>
      <c r="BM121" s="544"/>
      <c r="BN121" s="544"/>
      <c r="BO121" s="544"/>
      <c r="BP121" s="544"/>
      <c r="BQ121" s="544"/>
      <c r="BR121" s="544"/>
      <c r="BS121" s="657"/>
      <c r="BT121" s="543"/>
      <c r="BU121" s="544"/>
      <c r="BV121" s="544"/>
      <c r="BW121" s="544"/>
      <c r="BX121" s="544"/>
      <c r="BY121" s="544"/>
      <c r="BZ121" s="544"/>
      <c r="CA121" s="544"/>
      <c r="CB121" s="544"/>
      <c r="CC121" s="657"/>
      <c r="CD121" s="543"/>
      <c r="CE121" s="544"/>
      <c r="CF121" s="544"/>
      <c r="CG121" s="544"/>
      <c r="CH121" s="544"/>
      <c r="CI121" s="544"/>
      <c r="CJ121" s="544"/>
      <c r="CK121" s="544"/>
      <c r="CL121" s="544"/>
      <c r="CM121" s="657"/>
      <c r="CN121" s="543"/>
      <c r="CO121" s="544"/>
      <c r="CP121" s="544"/>
      <c r="CQ121" s="544"/>
      <c r="CR121" s="544"/>
      <c r="CS121" s="544"/>
      <c r="CT121" s="544"/>
      <c r="CU121" s="544"/>
      <c r="CV121" s="544"/>
      <c r="CW121" s="657"/>
      <c r="CX121" s="543"/>
      <c r="CY121" s="544"/>
      <c r="CZ121" s="544"/>
      <c r="DA121" s="544"/>
      <c r="DB121" s="544"/>
      <c r="DC121" s="544"/>
      <c r="DD121" s="544"/>
      <c r="DE121" s="544"/>
      <c r="DF121" s="544"/>
      <c r="DG121" s="657"/>
      <c r="DH121" s="543"/>
      <c r="DI121" s="544"/>
      <c r="DJ121" s="544"/>
      <c r="DK121" s="544"/>
      <c r="DL121" s="544"/>
      <c r="DM121" s="544"/>
      <c r="DN121" s="544"/>
      <c r="DO121" s="544"/>
      <c r="DP121" s="544"/>
      <c r="DQ121" s="657"/>
      <c r="DR121" s="543"/>
      <c r="DS121" s="544"/>
      <c r="DT121" s="544"/>
      <c r="DU121" s="544"/>
      <c r="DV121" s="544"/>
      <c r="DW121" s="544"/>
      <c r="DX121" s="544"/>
      <c r="DY121" s="544"/>
      <c r="DZ121" s="544"/>
      <c r="EA121" s="657"/>
      <c r="EB121" s="543"/>
      <c r="EC121" s="544"/>
      <c r="ED121" s="544"/>
      <c r="EE121" s="544"/>
      <c r="EF121" s="544"/>
      <c r="EG121" s="544"/>
      <c r="EH121" s="544"/>
      <c r="EI121" s="544"/>
      <c r="EJ121" s="544"/>
      <c r="EK121" s="657"/>
    </row>
    <row r="122" spans="1:141" ht="54">
      <c r="A122" s="359">
        <f>Summary!A122</f>
        <v>0</v>
      </c>
      <c r="B122" s="378">
        <f>Summary!B122</f>
        <v>0</v>
      </c>
      <c r="C122" s="379" t="str">
        <f>Summary!C122</f>
        <v>4.5.9</v>
      </c>
      <c r="D122" s="380" t="str">
        <f>Summary!D122</f>
        <v>1300 - Lighting</v>
      </c>
      <c r="E122" s="381" t="str">
        <f>Summary!E122</f>
        <v>Network cabling and electrical components including feeder pillars</v>
      </c>
      <c r="F122" s="382" t="str">
        <f>Summary!F122</f>
        <v>Electrical testing</v>
      </c>
      <c r="G122" s="375">
        <f>Summary!G122</f>
        <v>0</v>
      </c>
      <c r="H122" s="540">
        <f t="shared" si="41"/>
        <v>0</v>
      </c>
      <c r="I122" s="541">
        <f t="shared" si="42"/>
        <v>0</v>
      </c>
      <c r="J122" s="541">
        <f t="shared" si="43"/>
        <v>0</v>
      </c>
      <c r="K122" s="541">
        <f t="shared" si="44"/>
        <v>0</v>
      </c>
      <c r="L122" s="541">
        <f t="shared" si="45"/>
        <v>0</v>
      </c>
      <c r="M122" s="541">
        <f t="shared" si="46"/>
        <v>0</v>
      </c>
      <c r="N122" s="541">
        <f t="shared" si="47"/>
        <v>0</v>
      </c>
      <c r="O122" s="541">
        <f t="shared" si="48"/>
        <v>0</v>
      </c>
      <c r="P122" s="541">
        <f t="shared" si="49"/>
        <v>0</v>
      </c>
      <c r="Q122" s="541">
        <f t="shared" si="50"/>
        <v>0</v>
      </c>
      <c r="R122" s="541">
        <f t="shared" si="51"/>
        <v>0</v>
      </c>
      <c r="S122" s="541">
        <f t="shared" si="52"/>
        <v>0</v>
      </c>
      <c r="T122" s="542">
        <f t="shared" si="53"/>
        <v>0</v>
      </c>
      <c r="U122" s="531"/>
      <c r="V122" s="543"/>
      <c r="W122" s="544"/>
      <c r="X122" s="544"/>
      <c r="Y122" s="544"/>
      <c r="Z122" s="544"/>
      <c r="AA122" s="544"/>
      <c r="AB122" s="544"/>
      <c r="AC122" s="544"/>
      <c r="AD122" s="544"/>
      <c r="AE122" s="657"/>
      <c r="AF122" s="543"/>
      <c r="AG122" s="544"/>
      <c r="AH122" s="544"/>
      <c r="AI122" s="544"/>
      <c r="AJ122" s="544"/>
      <c r="AK122" s="544"/>
      <c r="AL122" s="544"/>
      <c r="AM122" s="544"/>
      <c r="AN122" s="544"/>
      <c r="AO122" s="657"/>
      <c r="AP122" s="543"/>
      <c r="AQ122" s="544"/>
      <c r="AR122" s="544"/>
      <c r="AS122" s="544"/>
      <c r="AT122" s="544"/>
      <c r="AU122" s="544"/>
      <c r="AV122" s="544"/>
      <c r="AW122" s="544"/>
      <c r="AX122" s="544"/>
      <c r="AY122" s="657"/>
      <c r="AZ122" s="543"/>
      <c r="BA122" s="544"/>
      <c r="BB122" s="544"/>
      <c r="BC122" s="544"/>
      <c r="BD122" s="544"/>
      <c r="BE122" s="544"/>
      <c r="BF122" s="544"/>
      <c r="BG122" s="544"/>
      <c r="BH122" s="544"/>
      <c r="BI122" s="657"/>
      <c r="BJ122" s="543"/>
      <c r="BK122" s="544"/>
      <c r="BL122" s="544"/>
      <c r="BM122" s="544"/>
      <c r="BN122" s="544"/>
      <c r="BO122" s="544"/>
      <c r="BP122" s="544"/>
      <c r="BQ122" s="544"/>
      <c r="BR122" s="544"/>
      <c r="BS122" s="657"/>
      <c r="BT122" s="543"/>
      <c r="BU122" s="544"/>
      <c r="BV122" s="544"/>
      <c r="BW122" s="544"/>
      <c r="BX122" s="544"/>
      <c r="BY122" s="544"/>
      <c r="BZ122" s="544"/>
      <c r="CA122" s="544"/>
      <c r="CB122" s="544"/>
      <c r="CC122" s="657"/>
      <c r="CD122" s="543"/>
      <c r="CE122" s="544"/>
      <c r="CF122" s="544"/>
      <c r="CG122" s="544"/>
      <c r="CH122" s="544"/>
      <c r="CI122" s="544"/>
      <c r="CJ122" s="544"/>
      <c r="CK122" s="544"/>
      <c r="CL122" s="544"/>
      <c r="CM122" s="657"/>
      <c r="CN122" s="543"/>
      <c r="CO122" s="544"/>
      <c r="CP122" s="544"/>
      <c r="CQ122" s="544"/>
      <c r="CR122" s="544"/>
      <c r="CS122" s="544"/>
      <c r="CT122" s="544"/>
      <c r="CU122" s="544"/>
      <c r="CV122" s="544"/>
      <c r="CW122" s="657"/>
      <c r="CX122" s="543"/>
      <c r="CY122" s="544"/>
      <c r="CZ122" s="544"/>
      <c r="DA122" s="544"/>
      <c r="DB122" s="544"/>
      <c r="DC122" s="544"/>
      <c r="DD122" s="544"/>
      <c r="DE122" s="544"/>
      <c r="DF122" s="544"/>
      <c r="DG122" s="657"/>
      <c r="DH122" s="543"/>
      <c r="DI122" s="544"/>
      <c r="DJ122" s="544"/>
      <c r="DK122" s="544"/>
      <c r="DL122" s="544"/>
      <c r="DM122" s="544"/>
      <c r="DN122" s="544"/>
      <c r="DO122" s="544"/>
      <c r="DP122" s="544"/>
      <c r="DQ122" s="657"/>
      <c r="DR122" s="543"/>
      <c r="DS122" s="544"/>
      <c r="DT122" s="544"/>
      <c r="DU122" s="544"/>
      <c r="DV122" s="544"/>
      <c r="DW122" s="544"/>
      <c r="DX122" s="544"/>
      <c r="DY122" s="544"/>
      <c r="DZ122" s="544"/>
      <c r="EA122" s="657"/>
      <c r="EB122" s="543"/>
      <c r="EC122" s="544"/>
      <c r="ED122" s="544"/>
      <c r="EE122" s="544"/>
      <c r="EF122" s="544"/>
      <c r="EG122" s="544"/>
      <c r="EH122" s="544"/>
      <c r="EI122" s="544"/>
      <c r="EJ122" s="544"/>
      <c r="EK122" s="657"/>
    </row>
    <row r="123" spans="1:141" ht="36">
      <c r="A123" s="359">
        <f>Summary!A123</f>
        <v>0</v>
      </c>
      <c r="B123" s="378">
        <f>Summary!B123</f>
        <v>0</v>
      </c>
      <c r="C123" s="379" t="str">
        <f>Summary!C123</f>
        <v>4.5.10</v>
      </c>
      <c r="D123" s="380" t="str">
        <f>Summary!D123</f>
        <v>1300 - Lighting</v>
      </c>
      <c r="E123" s="381" t="str">
        <f>Summary!E123</f>
        <v>Lighting columns (&lt;20m in height)</v>
      </c>
      <c r="F123" s="382" t="str">
        <f>Summary!F123</f>
        <v>Structural testing from 15 years old</v>
      </c>
      <c r="G123" s="375">
        <f>Summary!G123</f>
        <v>0</v>
      </c>
      <c r="H123" s="540">
        <f t="shared" si="41"/>
        <v>0</v>
      </c>
      <c r="I123" s="541">
        <f t="shared" si="42"/>
        <v>0</v>
      </c>
      <c r="J123" s="541">
        <f t="shared" si="43"/>
        <v>0</v>
      </c>
      <c r="K123" s="541">
        <f t="shared" si="44"/>
        <v>0</v>
      </c>
      <c r="L123" s="541">
        <f t="shared" si="45"/>
        <v>0</v>
      </c>
      <c r="M123" s="541">
        <f t="shared" si="46"/>
        <v>0</v>
      </c>
      <c r="N123" s="541">
        <f t="shared" si="47"/>
        <v>0</v>
      </c>
      <c r="O123" s="541">
        <f t="shared" si="48"/>
        <v>0</v>
      </c>
      <c r="P123" s="541">
        <f t="shared" si="49"/>
        <v>0</v>
      </c>
      <c r="Q123" s="541">
        <f t="shared" si="50"/>
        <v>0</v>
      </c>
      <c r="R123" s="541">
        <f t="shared" si="51"/>
        <v>0</v>
      </c>
      <c r="S123" s="541">
        <f t="shared" si="52"/>
        <v>0</v>
      </c>
      <c r="T123" s="542">
        <f t="shared" si="53"/>
        <v>0</v>
      </c>
      <c r="U123" s="531"/>
      <c r="V123" s="543"/>
      <c r="W123" s="544"/>
      <c r="X123" s="544"/>
      <c r="Y123" s="544"/>
      <c r="Z123" s="544"/>
      <c r="AA123" s="544"/>
      <c r="AB123" s="544"/>
      <c r="AC123" s="544"/>
      <c r="AD123" s="544"/>
      <c r="AE123" s="657"/>
      <c r="AF123" s="543"/>
      <c r="AG123" s="544"/>
      <c r="AH123" s="544"/>
      <c r="AI123" s="544"/>
      <c r="AJ123" s="544"/>
      <c r="AK123" s="544"/>
      <c r="AL123" s="544"/>
      <c r="AM123" s="544"/>
      <c r="AN123" s="544"/>
      <c r="AO123" s="657"/>
      <c r="AP123" s="543"/>
      <c r="AQ123" s="544"/>
      <c r="AR123" s="544"/>
      <c r="AS123" s="544"/>
      <c r="AT123" s="544"/>
      <c r="AU123" s="544"/>
      <c r="AV123" s="544"/>
      <c r="AW123" s="544"/>
      <c r="AX123" s="544"/>
      <c r="AY123" s="657"/>
      <c r="AZ123" s="543"/>
      <c r="BA123" s="544"/>
      <c r="BB123" s="544"/>
      <c r="BC123" s="544"/>
      <c r="BD123" s="544"/>
      <c r="BE123" s="544"/>
      <c r="BF123" s="544"/>
      <c r="BG123" s="544"/>
      <c r="BH123" s="544"/>
      <c r="BI123" s="657"/>
      <c r="BJ123" s="543"/>
      <c r="BK123" s="544"/>
      <c r="BL123" s="544"/>
      <c r="BM123" s="544"/>
      <c r="BN123" s="544"/>
      <c r="BO123" s="544"/>
      <c r="BP123" s="544"/>
      <c r="BQ123" s="544"/>
      <c r="BR123" s="544"/>
      <c r="BS123" s="657"/>
      <c r="BT123" s="543"/>
      <c r="BU123" s="544"/>
      <c r="BV123" s="544"/>
      <c r="BW123" s="544"/>
      <c r="BX123" s="544"/>
      <c r="BY123" s="544"/>
      <c r="BZ123" s="544"/>
      <c r="CA123" s="544"/>
      <c r="CB123" s="544"/>
      <c r="CC123" s="657"/>
      <c r="CD123" s="543"/>
      <c r="CE123" s="544"/>
      <c r="CF123" s="544"/>
      <c r="CG123" s="544"/>
      <c r="CH123" s="544"/>
      <c r="CI123" s="544"/>
      <c r="CJ123" s="544"/>
      <c r="CK123" s="544"/>
      <c r="CL123" s="544"/>
      <c r="CM123" s="657"/>
      <c r="CN123" s="543"/>
      <c r="CO123" s="544"/>
      <c r="CP123" s="544"/>
      <c r="CQ123" s="544"/>
      <c r="CR123" s="544"/>
      <c r="CS123" s="544"/>
      <c r="CT123" s="544"/>
      <c r="CU123" s="544"/>
      <c r="CV123" s="544"/>
      <c r="CW123" s="657"/>
      <c r="CX123" s="543"/>
      <c r="CY123" s="544"/>
      <c r="CZ123" s="544"/>
      <c r="DA123" s="544"/>
      <c r="DB123" s="544"/>
      <c r="DC123" s="544"/>
      <c r="DD123" s="544"/>
      <c r="DE123" s="544"/>
      <c r="DF123" s="544"/>
      <c r="DG123" s="657"/>
      <c r="DH123" s="543"/>
      <c r="DI123" s="544"/>
      <c r="DJ123" s="544"/>
      <c r="DK123" s="544"/>
      <c r="DL123" s="544"/>
      <c r="DM123" s="544"/>
      <c r="DN123" s="544"/>
      <c r="DO123" s="544"/>
      <c r="DP123" s="544"/>
      <c r="DQ123" s="657"/>
      <c r="DR123" s="543"/>
      <c r="DS123" s="544"/>
      <c r="DT123" s="544"/>
      <c r="DU123" s="544"/>
      <c r="DV123" s="544"/>
      <c r="DW123" s="544"/>
      <c r="DX123" s="544"/>
      <c r="DY123" s="544"/>
      <c r="DZ123" s="544"/>
      <c r="EA123" s="657"/>
      <c r="EB123" s="543"/>
      <c r="EC123" s="544"/>
      <c r="ED123" s="544"/>
      <c r="EE123" s="544"/>
      <c r="EF123" s="544"/>
      <c r="EG123" s="544"/>
      <c r="EH123" s="544"/>
      <c r="EI123" s="544"/>
      <c r="EJ123" s="544"/>
      <c r="EK123" s="657"/>
    </row>
    <row r="124" spans="1:141" s="139" customFormat="1" ht="36">
      <c r="A124" s="802" t="str">
        <f>Summary!A124</f>
        <v>18.9.2</v>
      </c>
      <c r="B124" s="815">
        <f>Summary!B124</f>
        <v>4.5999999999999996</v>
      </c>
      <c r="C124" s="813">
        <f>Summary!C124</f>
        <v>0</v>
      </c>
      <c r="D124" s="816" t="str">
        <f>Summary!D124</f>
        <v>1500 - Roadside technology</v>
      </c>
      <c r="E124" s="796">
        <f>Summary!E124</f>
        <v>0</v>
      </c>
      <c r="F124" s="796">
        <f>Summary!F124</f>
        <v>0</v>
      </c>
      <c r="G124" s="787">
        <f>Summary!G124</f>
        <v>0</v>
      </c>
      <c r="H124" s="299"/>
      <c r="I124" s="300"/>
      <c r="J124" s="300"/>
      <c r="K124" s="300"/>
      <c r="L124" s="300"/>
      <c r="M124" s="300"/>
      <c r="N124" s="300"/>
      <c r="O124" s="300"/>
      <c r="P124" s="300"/>
      <c r="Q124" s="300"/>
      <c r="R124" s="300"/>
      <c r="S124" s="300"/>
      <c r="T124" s="797"/>
      <c r="U124" s="531"/>
      <c r="V124" s="299"/>
      <c r="W124" s="300"/>
      <c r="X124" s="300"/>
      <c r="Y124" s="300"/>
      <c r="Z124" s="300"/>
      <c r="AA124" s="300"/>
      <c r="AB124" s="300"/>
      <c r="AC124" s="300"/>
      <c r="AD124" s="300"/>
      <c r="AE124" s="817"/>
      <c r="AF124" s="299"/>
      <c r="AG124" s="300"/>
      <c r="AH124" s="300"/>
      <c r="AI124" s="300"/>
      <c r="AJ124" s="300"/>
      <c r="AK124" s="300"/>
      <c r="AL124" s="300"/>
      <c r="AM124" s="300"/>
      <c r="AN124" s="300"/>
      <c r="AO124" s="817"/>
      <c r="AP124" s="299"/>
      <c r="AQ124" s="300"/>
      <c r="AR124" s="300"/>
      <c r="AS124" s="300"/>
      <c r="AT124" s="300"/>
      <c r="AU124" s="300"/>
      <c r="AV124" s="300"/>
      <c r="AW124" s="300"/>
      <c r="AX124" s="300"/>
      <c r="AY124" s="817"/>
      <c r="AZ124" s="299"/>
      <c r="BA124" s="300"/>
      <c r="BB124" s="300"/>
      <c r="BC124" s="300"/>
      <c r="BD124" s="300"/>
      <c r="BE124" s="300"/>
      <c r="BF124" s="300"/>
      <c r="BG124" s="300"/>
      <c r="BH124" s="300"/>
      <c r="BI124" s="817"/>
      <c r="BJ124" s="299"/>
      <c r="BK124" s="300"/>
      <c r="BL124" s="300"/>
      <c r="BM124" s="300"/>
      <c r="BN124" s="300"/>
      <c r="BO124" s="300"/>
      <c r="BP124" s="300"/>
      <c r="BQ124" s="300"/>
      <c r="BR124" s="300"/>
      <c r="BS124" s="817"/>
      <c r="BT124" s="299"/>
      <c r="BU124" s="300"/>
      <c r="BV124" s="300"/>
      <c r="BW124" s="300"/>
      <c r="BX124" s="300"/>
      <c r="BY124" s="300"/>
      <c r="BZ124" s="300"/>
      <c r="CA124" s="300"/>
      <c r="CB124" s="300"/>
      <c r="CC124" s="817"/>
      <c r="CD124" s="299"/>
      <c r="CE124" s="300"/>
      <c r="CF124" s="300"/>
      <c r="CG124" s="300"/>
      <c r="CH124" s="300"/>
      <c r="CI124" s="300"/>
      <c r="CJ124" s="300"/>
      <c r="CK124" s="300"/>
      <c r="CL124" s="300"/>
      <c r="CM124" s="817"/>
      <c r="CN124" s="299"/>
      <c r="CO124" s="300"/>
      <c r="CP124" s="300"/>
      <c r="CQ124" s="300"/>
      <c r="CR124" s="300"/>
      <c r="CS124" s="300"/>
      <c r="CT124" s="300"/>
      <c r="CU124" s="300"/>
      <c r="CV124" s="300"/>
      <c r="CW124" s="817"/>
      <c r="CX124" s="299"/>
      <c r="CY124" s="300"/>
      <c r="CZ124" s="300"/>
      <c r="DA124" s="300"/>
      <c r="DB124" s="300"/>
      <c r="DC124" s="300"/>
      <c r="DD124" s="300"/>
      <c r="DE124" s="300"/>
      <c r="DF124" s="300"/>
      <c r="DG124" s="817"/>
      <c r="DH124" s="299"/>
      <c r="DI124" s="300"/>
      <c r="DJ124" s="300"/>
      <c r="DK124" s="300"/>
      <c r="DL124" s="300"/>
      <c r="DM124" s="300"/>
      <c r="DN124" s="300"/>
      <c r="DO124" s="300"/>
      <c r="DP124" s="300"/>
      <c r="DQ124" s="817"/>
      <c r="DR124" s="299"/>
      <c r="DS124" s="300"/>
      <c r="DT124" s="300"/>
      <c r="DU124" s="300"/>
      <c r="DV124" s="300"/>
      <c r="DW124" s="300"/>
      <c r="DX124" s="300"/>
      <c r="DY124" s="300"/>
      <c r="DZ124" s="300"/>
      <c r="EA124" s="817"/>
      <c r="EB124" s="299"/>
      <c r="EC124" s="300"/>
      <c r="ED124" s="300"/>
      <c r="EE124" s="300"/>
      <c r="EF124" s="300"/>
      <c r="EG124" s="300"/>
      <c r="EH124" s="300"/>
      <c r="EI124" s="300"/>
      <c r="EJ124" s="300"/>
      <c r="EK124" s="817"/>
    </row>
    <row r="125" spans="1:141" s="139" customFormat="1" ht="72">
      <c r="A125" s="802">
        <f>Summary!A125</f>
        <v>0</v>
      </c>
      <c r="B125" s="815">
        <f>Summary!B125</f>
        <v>0</v>
      </c>
      <c r="C125" s="813" t="str">
        <f>Summary!C125</f>
        <v>4.6.1</v>
      </c>
      <c r="D125" s="816" t="str">
        <f>Summary!D125</f>
        <v>1500 - Roadside technology</v>
      </c>
      <c r="E125" s="796" t="str">
        <f>Summary!E125</f>
        <v>CCTV HSM cameras, including but not limited to camera housing and associated cabling</v>
      </c>
      <c r="F125" s="796">
        <f>Summary!F125</f>
        <v>0</v>
      </c>
      <c r="G125" s="787">
        <f>Summary!G125</f>
        <v>0</v>
      </c>
      <c r="H125" s="299"/>
      <c r="I125" s="300"/>
      <c r="J125" s="300"/>
      <c r="K125" s="300"/>
      <c r="L125" s="300"/>
      <c r="M125" s="300"/>
      <c r="N125" s="300"/>
      <c r="O125" s="300"/>
      <c r="P125" s="300"/>
      <c r="Q125" s="300"/>
      <c r="R125" s="300"/>
      <c r="S125" s="300"/>
      <c r="T125" s="797"/>
      <c r="U125" s="531"/>
      <c r="V125" s="299"/>
      <c r="W125" s="300"/>
      <c r="X125" s="300"/>
      <c r="Y125" s="300"/>
      <c r="Z125" s="300"/>
      <c r="AA125" s="300"/>
      <c r="AB125" s="300"/>
      <c r="AC125" s="300"/>
      <c r="AD125" s="300"/>
      <c r="AE125" s="817"/>
      <c r="AF125" s="299"/>
      <c r="AG125" s="300"/>
      <c r="AH125" s="300"/>
      <c r="AI125" s="300"/>
      <c r="AJ125" s="300"/>
      <c r="AK125" s="300"/>
      <c r="AL125" s="300"/>
      <c r="AM125" s="300"/>
      <c r="AN125" s="300"/>
      <c r="AO125" s="817"/>
      <c r="AP125" s="299"/>
      <c r="AQ125" s="300"/>
      <c r="AR125" s="300"/>
      <c r="AS125" s="300"/>
      <c r="AT125" s="300"/>
      <c r="AU125" s="300"/>
      <c r="AV125" s="300"/>
      <c r="AW125" s="300"/>
      <c r="AX125" s="300"/>
      <c r="AY125" s="817"/>
      <c r="AZ125" s="299"/>
      <c r="BA125" s="300"/>
      <c r="BB125" s="300"/>
      <c r="BC125" s="300"/>
      <c r="BD125" s="300"/>
      <c r="BE125" s="300"/>
      <c r="BF125" s="300"/>
      <c r="BG125" s="300"/>
      <c r="BH125" s="300"/>
      <c r="BI125" s="817"/>
      <c r="BJ125" s="299"/>
      <c r="BK125" s="300"/>
      <c r="BL125" s="300"/>
      <c r="BM125" s="300"/>
      <c r="BN125" s="300"/>
      <c r="BO125" s="300"/>
      <c r="BP125" s="300"/>
      <c r="BQ125" s="300"/>
      <c r="BR125" s="300"/>
      <c r="BS125" s="817"/>
      <c r="BT125" s="299"/>
      <c r="BU125" s="300"/>
      <c r="BV125" s="300"/>
      <c r="BW125" s="300"/>
      <c r="BX125" s="300"/>
      <c r="BY125" s="300"/>
      <c r="BZ125" s="300"/>
      <c r="CA125" s="300"/>
      <c r="CB125" s="300"/>
      <c r="CC125" s="817"/>
      <c r="CD125" s="299"/>
      <c r="CE125" s="300"/>
      <c r="CF125" s="300"/>
      <c r="CG125" s="300"/>
      <c r="CH125" s="300"/>
      <c r="CI125" s="300"/>
      <c r="CJ125" s="300"/>
      <c r="CK125" s="300"/>
      <c r="CL125" s="300"/>
      <c r="CM125" s="817"/>
      <c r="CN125" s="299"/>
      <c r="CO125" s="300"/>
      <c r="CP125" s="300"/>
      <c r="CQ125" s="300"/>
      <c r="CR125" s="300"/>
      <c r="CS125" s="300"/>
      <c r="CT125" s="300"/>
      <c r="CU125" s="300"/>
      <c r="CV125" s="300"/>
      <c r="CW125" s="817"/>
      <c r="CX125" s="299"/>
      <c r="CY125" s="300"/>
      <c r="CZ125" s="300"/>
      <c r="DA125" s="300"/>
      <c r="DB125" s="300"/>
      <c r="DC125" s="300"/>
      <c r="DD125" s="300"/>
      <c r="DE125" s="300"/>
      <c r="DF125" s="300"/>
      <c r="DG125" s="817"/>
      <c r="DH125" s="299"/>
      <c r="DI125" s="300"/>
      <c r="DJ125" s="300"/>
      <c r="DK125" s="300"/>
      <c r="DL125" s="300"/>
      <c r="DM125" s="300"/>
      <c r="DN125" s="300"/>
      <c r="DO125" s="300"/>
      <c r="DP125" s="300"/>
      <c r="DQ125" s="817"/>
      <c r="DR125" s="299"/>
      <c r="DS125" s="300"/>
      <c r="DT125" s="300"/>
      <c r="DU125" s="300"/>
      <c r="DV125" s="300"/>
      <c r="DW125" s="300"/>
      <c r="DX125" s="300"/>
      <c r="DY125" s="300"/>
      <c r="DZ125" s="300"/>
      <c r="EA125" s="817"/>
      <c r="EB125" s="299"/>
      <c r="EC125" s="300"/>
      <c r="ED125" s="300"/>
      <c r="EE125" s="300"/>
      <c r="EF125" s="300"/>
      <c r="EG125" s="300"/>
      <c r="EH125" s="300"/>
      <c r="EI125" s="300"/>
      <c r="EJ125" s="300"/>
      <c r="EK125" s="817"/>
    </row>
    <row r="126" spans="1:141" ht="54">
      <c r="A126" s="359">
        <f>Summary!A126</f>
        <v>0</v>
      </c>
      <c r="B126" s="378">
        <f>Summary!B126</f>
        <v>0</v>
      </c>
      <c r="C126" s="379" t="str">
        <f>Summary!C126</f>
        <v>4.6.1.1</v>
      </c>
      <c r="D126" s="380">
        <f>Summary!D126</f>
        <v>0</v>
      </c>
      <c r="E126" s="381">
        <f>Summary!E126</f>
        <v>0</v>
      </c>
      <c r="F126" s="382" t="str">
        <f>Summary!F126</f>
        <v xml:space="preserve">Re-fill washer fluid bottles in Hard Shoulder camera cabinet and clean camera housing front screen using wash/wipe system </v>
      </c>
      <c r="G126" s="375">
        <f>Summary!G126</f>
        <v>0</v>
      </c>
      <c r="H126" s="540">
        <f t="shared" si="41"/>
        <v>0</v>
      </c>
      <c r="I126" s="541">
        <f t="shared" si="42"/>
        <v>0</v>
      </c>
      <c r="J126" s="541">
        <f t="shared" si="43"/>
        <v>0</v>
      </c>
      <c r="K126" s="541">
        <f t="shared" si="44"/>
        <v>0</v>
      </c>
      <c r="L126" s="541">
        <f t="shared" si="45"/>
        <v>0</v>
      </c>
      <c r="M126" s="541">
        <f t="shared" si="46"/>
        <v>0</v>
      </c>
      <c r="N126" s="541">
        <f t="shared" si="47"/>
        <v>0</v>
      </c>
      <c r="O126" s="541">
        <f t="shared" si="48"/>
        <v>0</v>
      </c>
      <c r="P126" s="541">
        <f t="shared" si="49"/>
        <v>0</v>
      </c>
      <c r="Q126" s="541">
        <f t="shared" si="50"/>
        <v>0</v>
      </c>
      <c r="R126" s="541">
        <f t="shared" si="51"/>
        <v>0</v>
      </c>
      <c r="S126" s="541">
        <f t="shared" si="52"/>
        <v>0</v>
      </c>
      <c r="T126" s="542">
        <f t="shared" si="53"/>
        <v>0</v>
      </c>
      <c r="U126" s="531"/>
      <c r="V126" s="543"/>
      <c r="W126" s="544"/>
      <c r="X126" s="544"/>
      <c r="Y126" s="544"/>
      <c r="Z126" s="544"/>
      <c r="AA126" s="544"/>
      <c r="AB126" s="544"/>
      <c r="AC126" s="544"/>
      <c r="AD126" s="544"/>
      <c r="AE126" s="657"/>
      <c r="AF126" s="543"/>
      <c r="AG126" s="544"/>
      <c r="AH126" s="544"/>
      <c r="AI126" s="544"/>
      <c r="AJ126" s="544"/>
      <c r="AK126" s="544"/>
      <c r="AL126" s="544"/>
      <c r="AM126" s="544"/>
      <c r="AN126" s="544"/>
      <c r="AO126" s="657"/>
      <c r="AP126" s="543"/>
      <c r="AQ126" s="544"/>
      <c r="AR126" s="544"/>
      <c r="AS126" s="544"/>
      <c r="AT126" s="544"/>
      <c r="AU126" s="544"/>
      <c r="AV126" s="544"/>
      <c r="AW126" s="544"/>
      <c r="AX126" s="544"/>
      <c r="AY126" s="657"/>
      <c r="AZ126" s="543"/>
      <c r="BA126" s="544"/>
      <c r="BB126" s="544"/>
      <c r="BC126" s="544"/>
      <c r="BD126" s="544"/>
      <c r="BE126" s="544"/>
      <c r="BF126" s="544"/>
      <c r="BG126" s="544"/>
      <c r="BH126" s="544"/>
      <c r="BI126" s="657"/>
      <c r="BJ126" s="543"/>
      <c r="BK126" s="544"/>
      <c r="BL126" s="544"/>
      <c r="BM126" s="544"/>
      <c r="BN126" s="544"/>
      <c r="BO126" s="544"/>
      <c r="BP126" s="544"/>
      <c r="BQ126" s="544"/>
      <c r="BR126" s="544"/>
      <c r="BS126" s="657"/>
      <c r="BT126" s="543"/>
      <c r="BU126" s="544"/>
      <c r="BV126" s="544"/>
      <c r="BW126" s="544"/>
      <c r="BX126" s="544"/>
      <c r="BY126" s="544"/>
      <c r="BZ126" s="544"/>
      <c r="CA126" s="544"/>
      <c r="CB126" s="544"/>
      <c r="CC126" s="657"/>
      <c r="CD126" s="543"/>
      <c r="CE126" s="544"/>
      <c r="CF126" s="544"/>
      <c r="CG126" s="544"/>
      <c r="CH126" s="544"/>
      <c r="CI126" s="544"/>
      <c r="CJ126" s="544"/>
      <c r="CK126" s="544"/>
      <c r="CL126" s="544"/>
      <c r="CM126" s="657"/>
      <c r="CN126" s="543"/>
      <c r="CO126" s="544"/>
      <c r="CP126" s="544"/>
      <c r="CQ126" s="544"/>
      <c r="CR126" s="544"/>
      <c r="CS126" s="544"/>
      <c r="CT126" s="544"/>
      <c r="CU126" s="544"/>
      <c r="CV126" s="544"/>
      <c r="CW126" s="657"/>
      <c r="CX126" s="543"/>
      <c r="CY126" s="544"/>
      <c r="CZ126" s="544"/>
      <c r="DA126" s="544"/>
      <c r="DB126" s="544"/>
      <c r="DC126" s="544"/>
      <c r="DD126" s="544"/>
      <c r="DE126" s="544"/>
      <c r="DF126" s="544"/>
      <c r="DG126" s="657"/>
      <c r="DH126" s="543"/>
      <c r="DI126" s="544"/>
      <c r="DJ126" s="544"/>
      <c r="DK126" s="544"/>
      <c r="DL126" s="544"/>
      <c r="DM126" s="544"/>
      <c r="DN126" s="544"/>
      <c r="DO126" s="544"/>
      <c r="DP126" s="544"/>
      <c r="DQ126" s="657"/>
      <c r="DR126" s="543"/>
      <c r="DS126" s="544"/>
      <c r="DT126" s="544"/>
      <c r="DU126" s="544"/>
      <c r="DV126" s="544"/>
      <c r="DW126" s="544"/>
      <c r="DX126" s="544"/>
      <c r="DY126" s="544"/>
      <c r="DZ126" s="544"/>
      <c r="EA126" s="657"/>
      <c r="EB126" s="543"/>
      <c r="EC126" s="544"/>
      <c r="ED126" s="544"/>
      <c r="EE126" s="544"/>
      <c r="EF126" s="544"/>
      <c r="EG126" s="544"/>
      <c r="EH126" s="544"/>
      <c r="EI126" s="544"/>
      <c r="EJ126" s="544"/>
      <c r="EK126" s="657"/>
    </row>
    <row r="127" spans="1:141" s="139" customFormat="1" ht="36">
      <c r="A127" s="359">
        <f>Summary!A127</f>
        <v>0</v>
      </c>
      <c r="B127" s="378">
        <f>Summary!B127</f>
        <v>0</v>
      </c>
      <c r="C127" s="379" t="str">
        <f>Summary!C127</f>
        <v>4.6.1.2</v>
      </c>
      <c r="D127" s="380">
        <f>Summary!D127</f>
        <v>0</v>
      </c>
      <c r="E127" s="381">
        <f>Summary!E127</f>
        <v>0</v>
      </c>
      <c r="F127" s="382" t="str">
        <f>Summary!F127</f>
        <v>Manual clean camera housing front screen if wash/wipe system is not installed</v>
      </c>
      <c r="G127" s="375">
        <f>Summary!G127</f>
        <v>0</v>
      </c>
      <c r="H127" s="540">
        <f t="shared" si="41"/>
        <v>0</v>
      </c>
      <c r="I127" s="541">
        <f t="shared" si="42"/>
        <v>0</v>
      </c>
      <c r="J127" s="541">
        <f t="shared" si="43"/>
        <v>0</v>
      </c>
      <c r="K127" s="541">
        <f t="shared" si="44"/>
        <v>0</v>
      </c>
      <c r="L127" s="541">
        <f t="shared" si="45"/>
        <v>0</v>
      </c>
      <c r="M127" s="541">
        <f t="shared" si="46"/>
        <v>0</v>
      </c>
      <c r="N127" s="541">
        <f t="shared" si="47"/>
        <v>0</v>
      </c>
      <c r="O127" s="541">
        <f t="shared" si="48"/>
        <v>0</v>
      </c>
      <c r="P127" s="541">
        <f t="shared" si="49"/>
        <v>0</v>
      </c>
      <c r="Q127" s="541">
        <f t="shared" si="50"/>
        <v>0</v>
      </c>
      <c r="R127" s="541">
        <f t="shared" si="51"/>
        <v>0</v>
      </c>
      <c r="S127" s="541">
        <f t="shared" si="52"/>
        <v>0</v>
      </c>
      <c r="T127" s="542">
        <f t="shared" si="53"/>
        <v>0</v>
      </c>
      <c r="U127" s="531"/>
      <c r="V127" s="543"/>
      <c r="W127" s="544"/>
      <c r="X127" s="544"/>
      <c r="Y127" s="544"/>
      <c r="Z127" s="544"/>
      <c r="AA127" s="544"/>
      <c r="AB127" s="544"/>
      <c r="AC127" s="544"/>
      <c r="AD127" s="544"/>
      <c r="AE127" s="657"/>
      <c r="AF127" s="543"/>
      <c r="AG127" s="544"/>
      <c r="AH127" s="544"/>
      <c r="AI127" s="544"/>
      <c r="AJ127" s="544"/>
      <c r="AK127" s="544"/>
      <c r="AL127" s="544"/>
      <c r="AM127" s="544"/>
      <c r="AN127" s="544"/>
      <c r="AO127" s="657"/>
      <c r="AP127" s="543"/>
      <c r="AQ127" s="544"/>
      <c r="AR127" s="544"/>
      <c r="AS127" s="544"/>
      <c r="AT127" s="544"/>
      <c r="AU127" s="544"/>
      <c r="AV127" s="544"/>
      <c r="AW127" s="544"/>
      <c r="AX127" s="544"/>
      <c r="AY127" s="657"/>
      <c r="AZ127" s="543"/>
      <c r="BA127" s="544"/>
      <c r="BB127" s="544"/>
      <c r="BC127" s="544"/>
      <c r="BD127" s="544"/>
      <c r="BE127" s="544"/>
      <c r="BF127" s="544"/>
      <c r="BG127" s="544"/>
      <c r="BH127" s="544"/>
      <c r="BI127" s="657"/>
      <c r="BJ127" s="543"/>
      <c r="BK127" s="544"/>
      <c r="BL127" s="544"/>
      <c r="BM127" s="544"/>
      <c r="BN127" s="544"/>
      <c r="BO127" s="544"/>
      <c r="BP127" s="544"/>
      <c r="BQ127" s="544"/>
      <c r="BR127" s="544"/>
      <c r="BS127" s="657"/>
      <c r="BT127" s="543"/>
      <c r="BU127" s="544"/>
      <c r="BV127" s="544"/>
      <c r="BW127" s="544"/>
      <c r="BX127" s="544"/>
      <c r="BY127" s="544"/>
      <c r="BZ127" s="544"/>
      <c r="CA127" s="544"/>
      <c r="CB127" s="544"/>
      <c r="CC127" s="657"/>
      <c r="CD127" s="543"/>
      <c r="CE127" s="544"/>
      <c r="CF127" s="544"/>
      <c r="CG127" s="544"/>
      <c r="CH127" s="544"/>
      <c r="CI127" s="544"/>
      <c r="CJ127" s="544"/>
      <c r="CK127" s="544"/>
      <c r="CL127" s="544"/>
      <c r="CM127" s="657"/>
      <c r="CN127" s="543"/>
      <c r="CO127" s="544"/>
      <c r="CP127" s="544"/>
      <c r="CQ127" s="544"/>
      <c r="CR127" s="544"/>
      <c r="CS127" s="544"/>
      <c r="CT127" s="544"/>
      <c r="CU127" s="544"/>
      <c r="CV127" s="544"/>
      <c r="CW127" s="657"/>
      <c r="CX127" s="543"/>
      <c r="CY127" s="544"/>
      <c r="CZ127" s="544"/>
      <c r="DA127" s="544"/>
      <c r="DB127" s="544"/>
      <c r="DC127" s="544"/>
      <c r="DD127" s="544"/>
      <c r="DE127" s="544"/>
      <c r="DF127" s="544"/>
      <c r="DG127" s="657"/>
      <c r="DH127" s="543"/>
      <c r="DI127" s="544"/>
      <c r="DJ127" s="544"/>
      <c r="DK127" s="544"/>
      <c r="DL127" s="544"/>
      <c r="DM127" s="544"/>
      <c r="DN127" s="544"/>
      <c r="DO127" s="544"/>
      <c r="DP127" s="544"/>
      <c r="DQ127" s="657"/>
      <c r="DR127" s="543"/>
      <c r="DS127" s="544"/>
      <c r="DT127" s="544"/>
      <c r="DU127" s="544"/>
      <c r="DV127" s="544"/>
      <c r="DW127" s="544"/>
      <c r="DX127" s="544"/>
      <c r="DY127" s="544"/>
      <c r="DZ127" s="544"/>
      <c r="EA127" s="657"/>
      <c r="EB127" s="543"/>
      <c r="EC127" s="544"/>
      <c r="ED127" s="544"/>
      <c r="EE127" s="544"/>
      <c r="EF127" s="544"/>
      <c r="EG127" s="544"/>
      <c r="EH127" s="544"/>
      <c r="EI127" s="544"/>
      <c r="EJ127" s="544"/>
      <c r="EK127" s="657"/>
    </row>
    <row r="128" spans="1:141" s="139" customFormat="1" ht="180">
      <c r="A128" s="802">
        <f>Summary!A128</f>
        <v>0</v>
      </c>
      <c r="B128" s="815">
        <f>Summary!B128</f>
        <v>0</v>
      </c>
      <c r="C128" s="813" t="str">
        <f>Summary!C128</f>
        <v>4.6.2</v>
      </c>
      <c r="D128" s="816" t="str">
        <f>Summary!D128</f>
        <v>1500 - Roadside technology</v>
      </c>
      <c r="E128" s="796" t="str">
        <f>Summary!E128</f>
        <v>CCTV mast ancillary equipment, Including but not limited to associated cabling, winch systems, pan/tilt/zoom mechanisms and mountings associated with ANPR cameras and CCTV (PTZ and fixed AID) cameras</v>
      </c>
      <c r="F128" s="796">
        <f>Summary!F128</f>
        <v>0</v>
      </c>
      <c r="G128" s="787">
        <f>Summary!G128</f>
        <v>0</v>
      </c>
      <c r="H128" s="299"/>
      <c r="I128" s="300"/>
      <c r="J128" s="300"/>
      <c r="K128" s="300"/>
      <c r="L128" s="300"/>
      <c r="M128" s="300"/>
      <c r="N128" s="300"/>
      <c r="O128" s="300"/>
      <c r="P128" s="300"/>
      <c r="Q128" s="300"/>
      <c r="R128" s="300"/>
      <c r="S128" s="300"/>
      <c r="T128" s="797"/>
      <c r="U128" s="531"/>
      <c r="V128" s="299"/>
      <c r="W128" s="300"/>
      <c r="X128" s="300"/>
      <c r="Y128" s="300"/>
      <c r="Z128" s="300"/>
      <c r="AA128" s="300"/>
      <c r="AB128" s="300"/>
      <c r="AC128" s="300"/>
      <c r="AD128" s="300"/>
      <c r="AE128" s="817"/>
      <c r="AF128" s="299"/>
      <c r="AG128" s="300"/>
      <c r="AH128" s="300"/>
      <c r="AI128" s="300"/>
      <c r="AJ128" s="300"/>
      <c r="AK128" s="300"/>
      <c r="AL128" s="300"/>
      <c r="AM128" s="300"/>
      <c r="AN128" s="300"/>
      <c r="AO128" s="817"/>
      <c r="AP128" s="299"/>
      <c r="AQ128" s="300"/>
      <c r="AR128" s="300"/>
      <c r="AS128" s="300"/>
      <c r="AT128" s="300"/>
      <c r="AU128" s="300"/>
      <c r="AV128" s="300"/>
      <c r="AW128" s="300"/>
      <c r="AX128" s="300"/>
      <c r="AY128" s="817"/>
      <c r="AZ128" s="299"/>
      <c r="BA128" s="300"/>
      <c r="BB128" s="300"/>
      <c r="BC128" s="300"/>
      <c r="BD128" s="300"/>
      <c r="BE128" s="300"/>
      <c r="BF128" s="300"/>
      <c r="BG128" s="300"/>
      <c r="BH128" s="300"/>
      <c r="BI128" s="817"/>
      <c r="BJ128" s="299"/>
      <c r="BK128" s="300"/>
      <c r="BL128" s="300"/>
      <c r="BM128" s="300"/>
      <c r="BN128" s="300"/>
      <c r="BO128" s="300"/>
      <c r="BP128" s="300"/>
      <c r="BQ128" s="300"/>
      <c r="BR128" s="300"/>
      <c r="BS128" s="817"/>
      <c r="BT128" s="299"/>
      <c r="BU128" s="300"/>
      <c r="BV128" s="300"/>
      <c r="BW128" s="300"/>
      <c r="BX128" s="300"/>
      <c r="BY128" s="300"/>
      <c r="BZ128" s="300"/>
      <c r="CA128" s="300"/>
      <c r="CB128" s="300"/>
      <c r="CC128" s="817"/>
      <c r="CD128" s="299"/>
      <c r="CE128" s="300"/>
      <c r="CF128" s="300"/>
      <c r="CG128" s="300"/>
      <c r="CH128" s="300"/>
      <c r="CI128" s="300"/>
      <c r="CJ128" s="300"/>
      <c r="CK128" s="300"/>
      <c r="CL128" s="300"/>
      <c r="CM128" s="817"/>
      <c r="CN128" s="299"/>
      <c r="CO128" s="300"/>
      <c r="CP128" s="300"/>
      <c r="CQ128" s="300"/>
      <c r="CR128" s="300"/>
      <c r="CS128" s="300"/>
      <c r="CT128" s="300"/>
      <c r="CU128" s="300"/>
      <c r="CV128" s="300"/>
      <c r="CW128" s="817"/>
      <c r="CX128" s="299"/>
      <c r="CY128" s="300"/>
      <c r="CZ128" s="300"/>
      <c r="DA128" s="300"/>
      <c r="DB128" s="300"/>
      <c r="DC128" s="300"/>
      <c r="DD128" s="300"/>
      <c r="DE128" s="300"/>
      <c r="DF128" s="300"/>
      <c r="DG128" s="817"/>
      <c r="DH128" s="299"/>
      <c r="DI128" s="300"/>
      <c r="DJ128" s="300"/>
      <c r="DK128" s="300"/>
      <c r="DL128" s="300"/>
      <c r="DM128" s="300"/>
      <c r="DN128" s="300"/>
      <c r="DO128" s="300"/>
      <c r="DP128" s="300"/>
      <c r="DQ128" s="817"/>
      <c r="DR128" s="299"/>
      <c r="DS128" s="300"/>
      <c r="DT128" s="300"/>
      <c r="DU128" s="300"/>
      <c r="DV128" s="300"/>
      <c r="DW128" s="300"/>
      <c r="DX128" s="300"/>
      <c r="DY128" s="300"/>
      <c r="DZ128" s="300"/>
      <c r="EA128" s="817"/>
      <c r="EB128" s="299"/>
      <c r="EC128" s="300"/>
      <c r="ED128" s="300"/>
      <c r="EE128" s="300"/>
      <c r="EF128" s="300"/>
      <c r="EG128" s="300"/>
      <c r="EH128" s="300"/>
      <c r="EI128" s="300"/>
      <c r="EJ128" s="300"/>
      <c r="EK128" s="817"/>
    </row>
    <row r="129" spans="1:141" ht="36">
      <c r="A129" s="359">
        <f>Summary!A129</f>
        <v>0</v>
      </c>
      <c r="B129" s="378">
        <f>Summary!B129</f>
        <v>0</v>
      </c>
      <c r="C129" s="379" t="str">
        <f>Summary!C129</f>
        <v>4.6.2.1</v>
      </c>
      <c r="D129" s="380">
        <f>Summary!D129</f>
        <v>0</v>
      </c>
      <c r="E129" s="381">
        <f>Summary!E129</f>
        <v>0</v>
      </c>
      <c r="F129" s="382" t="str">
        <f>Summary!F129</f>
        <v xml:space="preserve">Inspection of mast ropes and winch mechanism and the condition thereof </v>
      </c>
      <c r="G129" s="375">
        <f>Summary!G129</f>
        <v>0</v>
      </c>
      <c r="H129" s="540">
        <f t="shared" ref="H129:H197" si="54">SUM(V129:AD129)</f>
        <v>0</v>
      </c>
      <c r="I129" s="541">
        <f t="shared" ref="I129:I197" si="55">SUM(AF129:AN129)</f>
        <v>0</v>
      </c>
      <c r="J129" s="541">
        <f t="shared" ref="J129:J197" si="56">SUM(AP129:AX129)</f>
        <v>0</v>
      </c>
      <c r="K129" s="541">
        <f t="shared" ref="K129:K197" si="57">SUM(AZ129:BH129)</f>
        <v>0</v>
      </c>
      <c r="L129" s="541">
        <f t="shared" ref="L129:L197" si="58">SUM(BJ129:BR129)</f>
        <v>0</v>
      </c>
      <c r="M129" s="541">
        <f t="shared" ref="M129:M197" si="59">SUM(BT129:CB129)</f>
        <v>0</v>
      </c>
      <c r="N129" s="541">
        <f t="shared" ref="N129:N197" si="60">SUM(CD129:CL129)</f>
        <v>0</v>
      </c>
      <c r="O129" s="541">
        <f t="shared" ref="O129:O197" si="61">SUM(CN129:CV129)</f>
        <v>0</v>
      </c>
      <c r="P129" s="541">
        <f t="shared" ref="P129:P197" si="62">SUM(CX129:DF129)</f>
        <v>0</v>
      </c>
      <c r="Q129" s="541">
        <f t="shared" ref="Q129:Q197" si="63">SUM(DH129:DP129)</f>
        <v>0</v>
      </c>
      <c r="R129" s="541">
        <f t="shared" ref="R129:R197" si="64">SUM(DR129:DZ129)</f>
        <v>0</v>
      </c>
      <c r="S129" s="541">
        <f t="shared" ref="S129:S197" si="65">SUM(EB129:EJ129)</f>
        <v>0</v>
      </c>
      <c r="T129" s="542">
        <f t="shared" ref="T129:T197" si="66">SUM(H129:S129)</f>
        <v>0</v>
      </c>
      <c r="U129" s="531"/>
      <c r="V129" s="543"/>
      <c r="W129" s="544"/>
      <c r="X129" s="544"/>
      <c r="Y129" s="544"/>
      <c r="Z129" s="544"/>
      <c r="AA129" s="544"/>
      <c r="AB129" s="544"/>
      <c r="AC129" s="544"/>
      <c r="AD129" s="544"/>
      <c r="AE129" s="657"/>
      <c r="AF129" s="543"/>
      <c r="AG129" s="544"/>
      <c r="AH129" s="544"/>
      <c r="AI129" s="544"/>
      <c r="AJ129" s="544"/>
      <c r="AK129" s="544"/>
      <c r="AL129" s="544"/>
      <c r="AM129" s="544"/>
      <c r="AN129" s="544"/>
      <c r="AO129" s="657"/>
      <c r="AP129" s="543"/>
      <c r="AQ129" s="544"/>
      <c r="AR129" s="544"/>
      <c r="AS129" s="544"/>
      <c r="AT129" s="544"/>
      <c r="AU129" s="544"/>
      <c r="AV129" s="544"/>
      <c r="AW129" s="544"/>
      <c r="AX129" s="544"/>
      <c r="AY129" s="657"/>
      <c r="AZ129" s="543"/>
      <c r="BA129" s="544"/>
      <c r="BB129" s="544"/>
      <c r="BC129" s="544"/>
      <c r="BD129" s="544"/>
      <c r="BE129" s="544"/>
      <c r="BF129" s="544"/>
      <c r="BG129" s="544"/>
      <c r="BH129" s="544"/>
      <c r="BI129" s="657"/>
      <c r="BJ129" s="543"/>
      <c r="BK129" s="544"/>
      <c r="BL129" s="544"/>
      <c r="BM129" s="544"/>
      <c r="BN129" s="544"/>
      <c r="BO129" s="544"/>
      <c r="BP129" s="544"/>
      <c r="BQ129" s="544"/>
      <c r="BR129" s="544"/>
      <c r="BS129" s="657"/>
      <c r="BT129" s="543"/>
      <c r="BU129" s="544"/>
      <c r="BV129" s="544"/>
      <c r="BW129" s="544"/>
      <c r="BX129" s="544"/>
      <c r="BY129" s="544"/>
      <c r="BZ129" s="544"/>
      <c r="CA129" s="544"/>
      <c r="CB129" s="544"/>
      <c r="CC129" s="657"/>
      <c r="CD129" s="543"/>
      <c r="CE129" s="544"/>
      <c r="CF129" s="544"/>
      <c r="CG129" s="544"/>
      <c r="CH129" s="544"/>
      <c r="CI129" s="544"/>
      <c r="CJ129" s="544"/>
      <c r="CK129" s="544"/>
      <c r="CL129" s="544"/>
      <c r="CM129" s="657"/>
      <c r="CN129" s="543"/>
      <c r="CO129" s="544"/>
      <c r="CP129" s="544"/>
      <c r="CQ129" s="544"/>
      <c r="CR129" s="544"/>
      <c r="CS129" s="544"/>
      <c r="CT129" s="544"/>
      <c r="CU129" s="544"/>
      <c r="CV129" s="544"/>
      <c r="CW129" s="657"/>
      <c r="CX129" s="543"/>
      <c r="CY129" s="544"/>
      <c r="CZ129" s="544"/>
      <c r="DA129" s="544"/>
      <c r="DB129" s="544"/>
      <c r="DC129" s="544"/>
      <c r="DD129" s="544"/>
      <c r="DE129" s="544"/>
      <c r="DF129" s="544"/>
      <c r="DG129" s="657"/>
      <c r="DH129" s="543"/>
      <c r="DI129" s="544"/>
      <c r="DJ129" s="544"/>
      <c r="DK129" s="544"/>
      <c r="DL129" s="544"/>
      <c r="DM129" s="544"/>
      <c r="DN129" s="544"/>
      <c r="DO129" s="544"/>
      <c r="DP129" s="544"/>
      <c r="DQ129" s="657"/>
      <c r="DR129" s="543"/>
      <c r="DS129" s="544"/>
      <c r="DT129" s="544"/>
      <c r="DU129" s="544"/>
      <c r="DV129" s="544"/>
      <c r="DW129" s="544"/>
      <c r="DX129" s="544"/>
      <c r="DY129" s="544"/>
      <c r="DZ129" s="544"/>
      <c r="EA129" s="657"/>
      <c r="EB129" s="543"/>
      <c r="EC129" s="544"/>
      <c r="ED129" s="544"/>
      <c r="EE129" s="544"/>
      <c r="EF129" s="544"/>
      <c r="EG129" s="544"/>
      <c r="EH129" s="544"/>
      <c r="EI129" s="544"/>
      <c r="EJ129" s="544"/>
      <c r="EK129" s="657"/>
    </row>
    <row r="130" spans="1:141" s="139" customFormat="1" ht="36">
      <c r="A130" s="359">
        <f>Summary!A130</f>
        <v>0</v>
      </c>
      <c r="B130" s="378">
        <f>Summary!B130</f>
        <v>0</v>
      </c>
      <c r="C130" s="379" t="str">
        <f>Summary!C130</f>
        <v>4.6.2.2</v>
      </c>
      <c r="D130" s="380">
        <f>Summary!D130</f>
        <v>0</v>
      </c>
      <c r="E130" s="381">
        <f>Summary!E130</f>
        <v>0</v>
      </c>
      <c r="F130" s="382" t="str">
        <f>Summary!F130</f>
        <v>Greasing of winch assembly to manufacturers recommendations</v>
      </c>
      <c r="G130" s="375">
        <f>Summary!G130</f>
        <v>0</v>
      </c>
      <c r="H130" s="540">
        <f t="shared" si="54"/>
        <v>0</v>
      </c>
      <c r="I130" s="541">
        <f t="shared" si="55"/>
        <v>0</v>
      </c>
      <c r="J130" s="541">
        <f t="shared" si="56"/>
        <v>0</v>
      </c>
      <c r="K130" s="541">
        <f t="shared" si="57"/>
        <v>0</v>
      </c>
      <c r="L130" s="541">
        <f t="shared" si="58"/>
        <v>0</v>
      </c>
      <c r="M130" s="541">
        <f t="shared" si="59"/>
        <v>0</v>
      </c>
      <c r="N130" s="541">
        <f t="shared" si="60"/>
        <v>0</v>
      </c>
      <c r="O130" s="541">
        <f t="shared" si="61"/>
        <v>0</v>
      </c>
      <c r="P130" s="541">
        <f t="shared" si="62"/>
        <v>0</v>
      </c>
      <c r="Q130" s="541">
        <f t="shared" si="63"/>
        <v>0</v>
      </c>
      <c r="R130" s="541">
        <f t="shared" si="64"/>
        <v>0</v>
      </c>
      <c r="S130" s="541">
        <f t="shared" si="65"/>
        <v>0</v>
      </c>
      <c r="T130" s="542">
        <f t="shared" si="66"/>
        <v>0</v>
      </c>
      <c r="U130" s="531"/>
      <c r="V130" s="543"/>
      <c r="W130" s="544"/>
      <c r="X130" s="544"/>
      <c r="Y130" s="544"/>
      <c r="Z130" s="544"/>
      <c r="AA130" s="544"/>
      <c r="AB130" s="544"/>
      <c r="AC130" s="544"/>
      <c r="AD130" s="544"/>
      <c r="AE130" s="657"/>
      <c r="AF130" s="543"/>
      <c r="AG130" s="544"/>
      <c r="AH130" s="544"/>
      <c r="AI130" s="544"/>
      <c r="AJ130" s="544"/>
      <c r="AK130" s="544"/>
      <c r="AL130" s="544"/>
      <c r="AM130" s="544"/>
      <c r="AN130" s="544"/>
      <c r="AO130" s="657"/>
      <c r="AP130" s="543"/>
      <c r="AQ130" s="544"/>
      <c r="AR130" s="544"/>
      <c r="AS130" s="544"/>
      <c r="AT130" s="544"/>
      <c r="AU130" s="544"/>
      <c r="AV130" s="544"/>
      <c r="AW130" s="544"/>
      <c r="AX130" s="544"/>
      <c r="AY130" s="657"/>
      <c r="AZ130" s="543"/>
      <c r="BA130" s="544"/>
      <c r="BB130" s="544"/>
      <c r="BC130" s="544"/>
      <c r="BD130" s="544"/>
      <c r="BE130" s="544"/>
      <c r="BF130" s="544"/>
      <c r="BG130" s="544"/>
      <c r="BH130" s="544"/>
      <c r="BI130" s="657"/>
      <c r="BJ130" s="543"/>
      <c r="BK130" s="544"/>
      <c r="BL130" s="544"/>
      <c r="BM130" s="544"/>
      <c r="BN130" s="544"/>
      <c r="BO130" s="544"/>
      <c r="BP130" s="544"/>
      <c r="BQ130" s="544"/>
      <c r="BR130" s="544"/>
      <c r="BS130" s="657"/>
      <c r="BT130" s="543"/>
      <c r="BU130" s="544"/>
      <c r="BV130" s="544"/>
      <c r="BW130" s="544"/>
      <c r="BX130" s="544"/>
      <c r="BY130" s="544"/>
      <c r="BZ130" s="544"/>
      <c r="CA130" s="544"/>
      <c r="CB130" s="544"/>
      <c r="CC130" s="657"/>
      <c r="CD130" s="543"/>
      <c r="CE130" s="544"/>
      <c r="CF130" s="544"/>
      <c r="CG130" s="544"/>
      <c r="CH130" s="544"/>
      <c r="CI130" s="544"/>
      <c r="CJ130" s="544"/>
      <c r="CK130" s="544"/>
      <c r="CL130" s="544"/>
      <c r="CM130" s="657"/>
      <c r="CN130" s="543"/>
      <c r="CO130" s="544"/>
      <c r="CP130" s="544"/>
      <c r="CQ130" s="544"/>
      <c r="CR130" s="544"/>
      <c r="CS130" s="544"/>
      <c r="CT130" s="544"/>
      <c r="CU130" s="544"/>
      <c r="CV130" s="544"/>
      <c r="CW130" s="657"/>
      <c r="CX130" s="543"/>
      <c r="CY130" s="544"/>
      <c r="CZ130" s="544"/>
      <c r="DA130" s="544"/>
      <c r="DB130" s="544"/>
      <c r="DC130" s="544"/>
      <c r="DD130" s="544"/>
      <c r="DE130" s="544"/>
      <c r="DF130" s="544"/>
      <c r="DG130" s="657"/>
      <c r="DH130" s="543"/>
      <c r="DI130" s="544"/>
      <c r="DJ130" s="544"/>
      <c r="DK130" s="544"/>
      <c r="DL130" s="544"/>
      <c r="DM130" s="544"/>
      <c r="DN130" s="544"/>
      <c r="DO130" s="544"/>
      <c r="DP130" s="544"/>
      <c r="DQ130" s="657"/>
      <c r="DR130" s="543"/>
      <c r="DS130" s="544"/>
      <c r="DT130" s="544"/>
      <c r="DU130" s="544"/>
      <c r="DV130" s="544"/>
      <c r="DW130" s="544"/>
      <c r="DX130" s="544"/>
      <c r="DY130" s="544"/>
      <c r="DZ130" s="544"/>
      <c r="EA130" s="657"/>
      <c r="EB130" s="543"/>
      <c r="EC130" s="544"/>
      <c r="ED130" s="544"/>
      <c r="EE130" s="544"/>
      <c r="EF130" s="544"/>
      <c r="EG130" s="544"/>
      <c r="EH130" s="544"/>
      <c r="EI130" s="544"/>
      <c r="EJ130" s="544"/>
      <c r="EK130" s="657"/>
    </row>
    <row r="131" spans="1:141" s="139" customFormat="1" ht="20.25">
      <c r="A131" s="359">
        <f>Summary!A131</f>
        <v>0</v>
      </c>
      <c r="B131" s="378">
        <f>Summary!B131</f>
        <v>0</v>
      </c>
      <c r="C131" s="379" t="str">
        <f>Summary!C131</f>
        <v>4.6.2.3</v>
      </c>
      <c r="D131" s="380">
        <f>Summary!D131</f>
        <v>0</v>
      </c>
      <c r="E131" s="381">
        <f>Summary!E131</f>
        <v>0</v>
      </c>
      <c r="F131" s="382" t="str">
        <f>Summary!F131</f>
        <v xml:space="preserve">Check mast breaking system </v>
      </c>
      <c r="G131" s="375">
        <f>Summary!G131</f>
        <v>0</v>
      </c>
      <c r="H131" s="540">
        <f t="shared" si="54"/>
        <v>0</v>
      </c>
      <c r="I131" s="541">
        <f t="shared" si="55"/>
        <v>0</v>
      </c>
      <c r="J131" s="541">
        <f t="shared" si="56"/>
        <v>0</v>
      </c>
      <c r="K131" s="541">
        <f t="shared" si="57"/>
        <v>0</v>
      </c>
      <c r="L131" s="541">
        <f t="shared" si="58"/>
        <v>0</v>
      </c>
      <c r="M131" s="541">
        <f t="shared" si="59"/>
        <v>0</v>
      </c>
      <c r="N131" s="541">
        <f t="shared" si="60"/>
        <v>0</v>
      </c>
      <c r="O131" s="541">
        <f t="shared" si="61"/>
        <v>0</v>
      </c>
      <c r="P131" s="541">
        <f t="shared" si="62"/>
        <v>0</v>
      </c>
      <c r="Q131" s="541">
        <f t="shared" si="63"/>
        <v>0</v>
      </c>
      <c r="R131" s="541">
        <f t="shared" si="64"/>
        <v>0</v>
      </c>
      <c r="S131" s="541">
        <f t="shared" si="65"/>
        <v>0</v>
      </c>
      <c r="T131" s="542">
        <f t="shared" si="66"/>
        <v>0</v>
      </c>
      <c r="U131" s="531"/>
      <c r="V131" s="543"/>
      <c r="W131" s="544"/>
      <c r="X131" s="544"/>
      <c r="Y131" s="544"/>
      <c r="Z131" s="544"/>
      <c r="AA131" s="544"/>
      <c r="AB131" s="544"/>
      <c r="AC131" s="544"/>
      <c r="AD131" s="544"/>
      <c r="AE131" s="657"/>
      <c r="AF131" s="543"/>
      <c r="AG131" s="544"/>
      <c r="AH131" s="544"/>
      <c r="AI131" s="544"/>
      <c r="AJ131" s="544"/>
      <c r="AK131" s="544"/>
      <c r="AL131" s="544"/>
      <c r="AM131" s="544"/>
      <c r="AN131" s="544"/>
      <c r="AO131" s="657"/>
      <c r="AP131" s="543"/>
      <c r="AQ131" s="544"/>
      <c r="AR131" s="544"/>
      <c r="AS131" s="544"/>
      <c r="AT131" s="544"/>
      <c r="AU131" s="544"/>
      <c r="AV131" s="544"/>
      <c r="AW131" s="544"/>
      <c r="AX131" s="544"/>
      <c r="AY131" s="657"/>
      <c r="AZ131" s="543"/>
      <c r="BA131" s="544"/>
      <c r="BB131" s="544"/>
      <c r="BC131" s="544"/>
      <c r="BD131" s="544"/>
      <c r="BE131" s="544"/>
      <c r="BF131" s="544"/>
      <c r="BG131" s="544"/>
      <c r="BH131" s="544"/>
      <c r="BI131" s="657"/>
      <c r="BJ131" s="543"/>
      <c r="BK131" s="544"/>
      <c r="BL131" s="544"/>
      <c r="BM131" s="544"/>
      <c r="BN131" s="544"/>
      <c r="BO131" s="544"/>
      <c r="BP131" s="544"/>
      <c r="BQ131" s="544"/>
      <c r="BR131" s="544"/>
      <c r="BS131" s="657"/>
      <c r="BT131" s="543"/>
      <c r="BU131" s="544"/>
      <c r="BV131" s="544"/>
      <c r="BW131" s="544"/>
      <c r="BX131" s="544"/>
      <c r="BY131" s="544"/>
      <c r="BZ131" s="544"/>
      <c r="CA131" s="544"/>
      <c r="CB131" s="544"/>
      <c r="CC131" s="657"/>
      <c r="CD131" s="543"/>
      <c r="CE131" s="544"/>
      <c r="CF131" s="544"/>
      <c r="CG131" s="544"/>
      <c r="CH131" s="544"/>
      <c r="CI131" s="544"/>
      <c r="CJ131" s="544"/>
      <c r="CK131" s="544"/>
      <c r="CL131" s="544"/>
      <c r="CM131" s="657"/>
      <c r="CN131" s="543"/>
      <c r="CO131" s="544"/>
      <c r="CP131" s="544"/>
      <c r="CQ131" s="544"/>
      <c r="CR131" s="544"/>
      <c r="CS131" s="544"/>
      <c r="CT131" s="544"/>
      <c r="CU131" s="544"/>
      <c r="CV131" s="544"/>
      <c r="CW131" s="657"/>
      <c r="CX131" s="543"/>
      <c r="CY131" s="544"/>
      <c r="CZ131" s="544"/>
      <c r="DA131" s="544"/>
      <c r="DB131" s="544"/>
      <c r="DC131" s="544"/>
      <c r="DD131" s="544"/>
      <c r="DE131" s="544"/>
      <c r="DF131" s="544"/>
      <c r="DG131" s="657"/>
      <c r="DH131" s="543"/>
      <c r="DI131" s="544"/>
      <c r="DJ131" s="544"/>
      <c r="DK131" s="544"/>
      <c r="DL131" s="544"/>
      <c r="DM131" s="544"/>
      <c r="DN131" s="544"/>
      <c r="DO131" s="544"/>
      <c r="DP131" s="544"/>
      <c r="DQ131" s="657"/>
      <c r="DR131" s="543"/>
      <c r="DS131" s="544"/>
      <c r="DT131" s="544"/>
      <c r="DU131" s="544"/>
      <c r="DV131" s="544"/>
      <c r="DW131" s="544"/>
      <c r="DX131" s="544"/>
      <c r="DY131" s="544"/>
      <c r="DZ131" s="544"/>
      <c r="EA131" s="657"/>
      <c r="EB131" s="543"/>
      <c r="EC131" s="544"/>
      <c r="ED131" s="544"/>
      <c r="EE131" s="544"/>
      <c r="EF131" s="544"/>
      <c r="EG131" s="544"/>
      <c r="EH131" s="544"/>
      <c r="EI131" s="544"/>
      <c r="EJ131" s="544"/>
      <c r="EK131" s="657"/>
    </row>
    <row r="132" spans="1:141" ht="36">
      <c r="A132" s="359">
        <f>Summary!A132</f>
        <v>0</v>
      </c>
      <c r="B132" s="378">
        <f>Summary!B132</f>
        <v>0</v>
      </c>
      <c r="C132" s="379" t="str">
        <f>Summary!C132</f>
        <v>4.6.3</v>
      </c>
      <c r="D132" s="380" t="str">
        <f>Summary!D132</f>
        <v>1500 - Roadside technology</v>
      </c>
      <c r="E132" s="381" t="str">
        <f>Summary!E132</f>
        <v>APTR Telephones</v>
      </c>
      <c r="F132" s="382" t="str">
        <f>Summary!F132</f>
        <v>Clean telephone internally and externally</v>
      </c>
      <c r="G132" s="375">
        <f>Summary!G132</f>
        <v>0</v>
      </c>
      <c r="H132" s="540">
        <f t="shared" si="54"/>
        <v>0</v>
      </c>
      <c r="I132" s="541">
        <f t="shared" si="55"/>
        <v>0</v>
      </c>
      <c r="J132" s="541">
        <f t="shared" si="56"/>
        <v>0</v>
      </c>
      <c r="K132" s="541">
        <f t="shared" si="57"/>
        <v>0</v>
      </c>
      <c r="L132" s="541">
        <f t="shared" si="58"/>
        <v>0</v>
      </c>
      <c r="M132" s="541">
        <f t="shared" si="59"/>
        <v>0</v>
      </c>
      <c r="N132" s="541">
        <f t="shared" si="60"/>
        <v>0</v>
      </c>
      <c r="O132" s="541">
        <f t="shared" si="61"/>
        <v>0</v>
      </c>
      <c r="P132" s="541">
        <f t="shared" si="62"/>
        <v>0</v>
      </c>
      <c r="Q132" s="541">
        <f t="shared" si="63"/>
        <v>0</v>
      </c>
      <c r="R132" s="541">
        <f t="shared" si="64"/>
        <v>0</v>
      </c>
      <c r="S132" s="541">
        <f t="shared" si="65"/>
        <v>0</v>
      </c>
      <c r="T132" s="542">
        <f t="shared" si="66"/>
        <v>0</v>
      </c>
      <c r="U132" s="531"/>
      <c r="V132" s="543"/>
      <c r="W132" s="544"/>
      <c r="X132" s="544"/>
      <c r="Y132" s="544"/>
      <c r="Z132" s="544"/>
      <c r="AA132" s="544"/>
      <c r="AB132" s="544"/>
      <c r="AC132" s="544"/>
      <c r="AD132" s="544"/>
      <c r="AE132" s="657"/>
      <c r="AF132" s="543"/>
      <c r="AG132" s="544"/>
      <c r="AH132" s="544"/>
      <c r="AI132" s="544"/>
      <c r="AJ132" s="544"/>
      <c r="AK132" s="544"/>
      <c r="AL132" s="544"/>
      <c r="AM132" s="544"/>
      <c r="AN132" s="544"/>
      <c r="AO132" s="657"/>
      <c r="AP132" s="543"/>
      <c r="AQ132" s="544"/>
      <c r="AR132" s="544"/>
      <c r="AS132" s="544"/>
      <c r="AT132" s="544"/>
      <c r="AU132" s="544"/>
      <c r="AV132" s="544"/>
      <c r="AW132" s="544"/>
      <c r="AX132" s="544"/>
      <c r="AY132" s="657"/>
      <c r="AZ132" s="543"/>
      <c r="BA132" s="544"/>
      <c r="BB132" s="544"/>
      <c r="BC132" s="544"/>
      <c r="BD132" s="544"/>
      <c r="BE132" s="544"/>
      <c r="BF132" s="544"/>
      <c r="BG132" s="544"/>
      <c r="BH132" s="544"/>
      <c r="BI132" s="657"/>
      <c r="BJ132" s="543"/>
      <c r="BK132" s="544"/>
      <c r="BL132" s="544"/>
      <c r="BM132" s="544"/>
      <c r="BN132" s="544"/>
      <c r="BO132" s="544"/>
      <c r="BP132" s="544"/>
      <c r="BQ132" s="544"/>
      <c r="BR132" s="544"/>
      <c r="BS132" s="657"/>
      <c r="BT132" s="543"/>
      <c r="BU132" s="544"/>
      <c r="BV132" s="544"/>
      <c r="BW132" s="544"/>
      <c r="BX132" s="544"/>
      <c r="BY132" s="544"/>
      <c r="BZ132" s="544"/>
      <c r="CA132" s="544"/>
      <c r="CB132" s="544"/>
      <c r="CC132" s="657"/>
      <c r="CD132" s="543"/>
      <c r="CE132" s="544"/>
      <c r="CF132" s="544"/>
      <c r="CG132" s="544"/>
      <c r="CH132" s="544"/>
      <c r="CI132" s="544"/>
      <c r="CJ132" s="544"/>
      <c r="CK132" s="544"/>
      <c r="CL132" s="544"/>
      <c r="CM132" s="657"/>
      <c r="CN132" s="543"/>
      <c r="CO132" s="544"/>
      <c r="CP132" s="544"/>
      <c r="CQ132" s="544"/>
      <c r="CR132" s="544"/>
      <c r="CS132" s="544"/>
      <c r="CT132" s="544"/>
      <c r="CU132" s="544"/>
      <c r="CV132" s="544"/>
      <c r="CW132" s="657"/>
      <c r="CX132" s="543"/>
      <c r="CY132" s="544"/>
      <c r="CZ132" s="544"/>
      <c r="DA132" s="544"/>
      <c r="DB132" s="544"/>
      <c r="DC132" s="544"/>
      <c r="DD132" s="544"/>
      <c r="DE132" s="544"/>
      <c r="DF132" s="544"/>
      <c r="DG132" s="657"/>
      <c r="DH132" s="543"/>
      <c r="DI132" s="544"/>
      <c r="DJ132" s="544"/>
      <c r="DK132" s="544"/>
      <c r="DL132" s="544"/>
      <c r="DM132" s="544"/>
      <c r="DN132" s="544"/>
      <c r="DO132" s="544"/>
      <c r="DP132" s="544"/>
      <c r="DQ132" s="657"/>
      <c r="DR132" s="543"/>
      <c r="DS132" s="544"/>
      <c r="DT132" s="544"/>
      <c r="DU132" s="544"/>
      <c r="DV132" s="544"/>
      <c r="DW132" s="544"/>
      <c r="DX132" s="544"/>
      <c r="DY132" s="544"/>
      <c r="DZ132" s="544"/>
      <c r="EA132" s="657"/>
      <c r="EB132" s="543"/>
      <c r="EC132" s="544"/>
      <c r="ED132" s="544"/>
      <c r="EE132" s="544"/>
      <c r="EF132" s="544"/>
      <c r="EG132" s="544"/>
      <c r="EH132" s="544"/>
      <c r="EI132" s="544"/>
      <c r="EJ132" s="544"/>
      <c r="EK132" s="657"/>
    </row>
    <row r="133" spans="1:141" ht="36">
      <c r="A133" s="359">
        <f>Summary!A133</f>
        <v>0</v>
      </c>
      <c r="B133" s="378">
        <f>Summary!B133</f>
        <v>0</v>
      </c>
      <c r="C133" s="379" t="str">
        <f>Summary!C133</f>
        <v>4.6.4</v>
      </c>
      <c r="D133" s="380" t="str">
        <f>Summary!D133</f>
        <v>1500 - Roadside technology</v>
      </c>
      <c r="E133" s="381" t="str">
        <f>Summary!E133</f>
        <v>Emergency Roadside Telephone (ERT)</v>
      </c>
      <c r="F133" s="382" t="str">
        <f>Summary!F133</f>
        <v>Clean telephone internally and externally</v>
      </c>
      <c r="G133" s="375">
        <f>Summary!G133</f>
        <v>0</v>
      </c>
      <c r="H133" s="540">
        <f t="shared" si="54"/>
        <v>0</v>
      </c>
      <c r="I133" s="541">
        <f t="shared" si="55"/>
        <v>0</v>
      </c>
      <c r="J133" s="541">
        <f t="shared" si="56"/>
        <v>0</v>
      </c>
      <c r="K133" s="541">
        <f t="shared" si="57"/>
        <v>0</v>
      </c>
      <c r="L133" s="541">
        <f t="shared" si="58"/>
        <v>0</v>
      </c>
      <c r="M133" s="541">
        <f t="shared" si="59"/>
        <v>0</v>
      </c>
      <c r="N133" s="541">
        <f t="shared" si="60"/>
        <v>0</v>
      </c>
      <c r="O133" s="541">
        <f t="shared" si="61"/>
        <v>0</v>
      </c>
      <c r="P133" s="541">
        <f t="shared" si="62"/>
        <v>0</v>
      </c>
      <c r="Q133" s="541">
        <f t="shared" si="63"/>
        <v>0</v>
      </c>
      <c r="R133" s="541">
        <f t="shared" si="64"/>
        <v>0</v>
      </c>
      <c r="S133" s="541">
        <f t="shared" si="65"/>
        <v>0</v>
      </c>
      <c r="T133" s="542">
        <f t="shared" si="66"/>
        <v>0</v>
      </c>
      <c r="U133" s="531"/>
      <c r="V133" s="543"/>
      <c r="W133" s="544"/>
      <c r="X133" s="544"/>
      <c r="Y133" s="544"/>
      <c r="Z133" s="544"/>
      <c r="AA133" s="544"/>
      <c r="AB133" s="544"/>
      <c r="AC133" s="544"/>
      <c r="AD133" s="544"/>
      <c r="AE133" s="657"/>
      <c r="AF133" s="543"/>
      <c r="AG133" s="544"/>
      <c r="AH133" s="544"/>
      <c r="AI133" s="544"/>
      <c r="AJ133" s="544"/>
      <c r="AK133" s="544"/>
      <c r="AL133" s="544"/>
      <c r="AM133" s="544"/>
      <c r="AN133" s="544"/>
      <c r="AO133" s="657"/>
      <c r="AP133" s="543"/>
      <c r="AQ133" s="544"/>
      <c r="AR133" s="544"/>
      <c r="AS133" s="544"/>
      <c r="AT133" s="544"/>
      <c r="AU133" s="544"/>
      <c r="AV133" s="544"/>
      <c r="AW133" s="544"/>
      <c r="AX133" s="544"/>
      <c r="AY133" s="657"/>
      <c r="AZ133" s="543"/>
      <c r="BA133" s="544"/>
      <c r="BB133" s="544"/>
      <c r="BC133" s="544"/>
      <c r="BD133" s="544"/>
      <c r="BE133" s="544"/>
      <c r="BF133" s="544"/>
      <c r="BG133" s="544"/>
      <c r="BH133" s="544"/>
      <c r="BI133" s="657"/>
      <c r="BJ133" s="543"/>
      <c r="BK133" s="544"/>
      <c r="BL133" s="544"/>
      <c r="BM133" s="544"/>
      <c r="BN133" s="544"/>
      <c r="BO133" s="544"/>
      <c r="BP133" s="544"/>
      <c r="BQ133" s="544"/>
      <c r="BR133" s="544"/>
      <c r="BS133" s="657"/>
      <c r="BT133" s="543"/>
      <c r="BU133" s="544"/>
      <c r="BV133" s="544"/>
      <c r="BW133" s="544"/>
      <c r="BX133" s="544"/>
      <c r="BY133" s="544"/>
      <c r="BZ133" s="544"/>
      <c r="CA133" s="544"/>
      <c r="CB133" s="544"/>
      <c r="CC133" s="657"/>
      <c r="CD133" s="543"/>
      <c r="CE133" s="544"/>
      <c r="CF133" s="544"/>
      <c r="CG133" s="544"/>
      <c r="CH133" s="544"/>
      <c r="CI133" s="544"/>
      <c r="CJ133" s="544"/>
      <c r="CK133" s="544"/>
      <c r="CL133" s="544"/>
      <c r="CM133" s="657"/>
      <c r="CN133" s="543"/>
      <c r="CO133" s="544"/>
      <c r="CP133" s="544"/>
      <c r="CQ133" s="544"/>
      <c r="CR133" s="544"/>
      <c r="CS133" s="544"/>
      <c r="CT133" s="544"/>
      <c r="CU133" s="544"/>
      <c r="CV133" s="544"/>
      <c r="CW133" s="657"/>
      <c r="CX133" s="543"/>
      <c r="CY133" s="544"/>
      <c r="CZ133" s="544"/>
      <c r="DA133" s="544"/>
      <c r="DB133" s="544"/>
      <c r="DC133" s="544"/>
      <c r="DD133" s="544"/>
      <c r="DE133" s="544"/>
      <c r="DF133" s="544"/>
      <c r="DG133" s="657"/>
      <c r="DH133" s="543"/>
      <c r="DI133" s="544"/>
      <c r="DJ133" s="544"/>
      <c r="DK133" s="544"/>
      <c r="DL133" s="544"/>
      <c r="DM133" s="544"/>
      <c r="DN133" s="544"/>
      <c r="DO133" s="544"/>
      <c r="DP133" s="544"/>
      <c r="DQ133" s="657"/>
      <c r="DR133" s="543"/>
      <c r="DS133" s="544"/>
      <c r="DT133" s="544"/>
      <c r="DU133" s="544"/>
      <c r="DV133" s="544"/>
      <c r="DW133" s="544"/>
      <c r="DX133" s="544"/>
      <c r="DY133" s="544"/>
      <c r="DZ133" s="544"/>
      <c r="EA133" s="657"/>
      <c r="EB133" s="543"/>
      <c r="EC133" s="544"/>
      <c r="ED133" s="544"/>
      <c r="EE133" s="544"/>
      <c r="EF133" s="544"/>
      <c r="EG133" s="544"/>
      <c r="EH133" s="544"/>
      <c r="EI133" s="544"/>
      <c r="EJ133" s="544"/>
      <c r="EK133" s="657"/>
    </row>
    <row r="134" spans="1:141" ht="36">
      <c r="A134" s="359">
        <f>Summary!A134</f>
        <v>0</v>
      </c>
      <c r="B134" s="378">
        <f>Summary!B134</f>
        <v>0</v>
      </c>
      <c r="C134" s="379" t="str">
        <f>Summary!C134</f>
        <v>4.6.5</v>
      </c>
      <c r="D134" s="380" t="str">
        <f>Summary!D134</f>
        <v>1500 - Roadside technology</v>
      </c>
      <c r="E134" s="381" t="str">
        <f>Summary!E134</f>
        <v>Environmental Sensor Stations (ESS)</v>
      </c>
      <c r="F134" s="382" t="str">
        <f>Summary!F134</f>
        <v>Test and calibrate sites pre-winter season and mid-winter season</v>
      </c>
      <c r="G134" s="375">
        <f>Summary!G134</f>
        <v>0</v>
      </c>
      <c r="H134" s="540">
        <f t="shared" si="54"/>
        <v>0</v>
      </c>
      <c r="I134" s="541">
        <f t="shared" si="55"/>
        <v>0</v>
      </c>
      <c r="J134" s="541">
        <f t="shared" si="56"/>
        <v>0</v>
      </c>
      <c r="K134" s="541">
        <f t="shared" si="57"/>
        <v>0</v>
      </c>
      <c r="L134" s="541">
        <f t="shared" si="58"/>
        <v>0</v>
      </c>
      <c r="M134" s="541">
        <f t="shared" si="59"/>
        <v>0</v>
      </c>
      <c r="N134" s="541">
        <f t="shared" si="60"/>
        <v>0</v>
      </c>
      <c r="O134" s="541">
        <f t="shared" si="61"/>
        <v>0</v>
      </c>
      <c r="P134" s="541">
        <f t="shared" si="62"/>
        <v>0</v>
      </c>
      <c r="Q134" s="541">
        <f t="shared" si="63"/>
        <v>0</v>
      </c>
      <c r="R134" s="541">
        <f t="shared" si="64"/>
        <v>0</v>
      </c>
      <c r="S134" s="541">
        <f t="shared" si="65"/>
        <v>0</v>
      </c>
      <c r="T134" s="542">
        <f t="shared" si="66"/>
        <v>0</v>
      </c>
      <c r="U134" s="531"/>
      <c r="V134" s="543"/>
      <c r="W134" s="544"/>
      <c r="X134" s="544"/>
      <c r="Y134" s="544"/>
      <c r="Z134" s="544"/>
      <c r="AA134" s="544"/>
      <c r="AB134" s="544"/>
      <c r="AC134" s="544"/>
      <c r="AD134" s="544"/>
      <c r="AE134" s="657"/>
      <c r="AF134" s="543"/>
      <c r="AG134" s="544"/>
      <c r="AH134" s="544"/>
      <c r="AI134" s="544"/>
      <c r="AJ134" s="544"/>
      <c r="AK134" s="544"/>
      <c r="AL134" s="544"/>
      <c r="AM134" s="544"/>
      <c r="AN134" s="544"/>
      <c r="AO134" s="657"/>
      <c r="AP134" s="543"/>
      <c r="AQ134" s="544"/>
      <c r="AR134" s="544"/>
      <c r="AS134" s="544"/>
      <c r="AT134" s="544"/>
      <c r="AU134" s="544"/>
      <c r="AV134" s="544"/>
      <c r="AW134" s="544"/>
      <c r="AX134" s="544"/>
      <c r="AY134" s="657"/>
      <c r="AZ134" s="543"/>
      <c r="BA134" s="544"/>
      <c r="BB134" s="544"/>
      <c r="BC134" s="544"/>
      <c r="BD134" s="544"/>
      <c r="BE134" s="544"/>
      <c r="BF134" s="544"/>
      <c r="BG134" s="544"/>
      <c r="BH134" s="544"/>
      <c r="BI134" s="657"/>
      <c r="BJ134" s="543"/>
      <c r="BK134" s="544"/>
      <c r="BL134" s="544"/>
      <c r="BM134" s="544"/>
      <c r="BN134" s="544"/>
      <c r="BO134" s="544"/>
      <c r="BP134" s="544"/>
      <c r="BQ134" s="544"/>
      <c r="BR134" s="544"/>
      <c r="BS134" s="657"/>
      <c r="BT134" s="543"/>
      <c r="BU134" s="544"/>
      <c r="BV134" s="544"/>
      <c r="BW134" s="544"/>
      <c r="BX134" s="544"/>
      <c r="BY134" s="544"/>
      <c r="BZ134" s="544"/>
      <c r="CA134" s="544"/>
      <c r="CB134" s="544"/>
      <c r="CC134" s="657"/>
      <c r="CD134" s="543"/>
      <c r="CE134" s="544"/>
      <c r="CF134" s="544"/>
      <c r="CG134" s="544"/>
      <c r="CH134" s="544"/>
      <c r="CI134" s="544"/>
      <c r="CJ134" s="544"/>
      <c r="CK134" s="544"/>
      <c r="CL134" s="544"/>
      <c r="CM134" s="657"/>
      <c r="CN134" s="543"/>
      <c r="CO134" s="544"/>
      <c r="CP134" s="544"/>
      <c r="CQ134" s="544"/>
      <c r="CR134" s="544"/>
      <c r="CS134" s="544"/>
      <c r="CT134" s="544"/>
      <c r="CU134" s="544"/>
      <c r="CV134" s="544"/>
      <c r="CW134" s="657"/>
      <c r="CX134" s="543"/>
      <c r="CY134" s="544"/>
      <c r="CZ134" s="544"/>
      <c r="DA134" s="544"/>
      <c r="DB134" s="544"/>
      <c r="DC134" s="544"/>
      <c r="DD134" s="544"/>
      <c r="DE134" s="544"/>
      <c r="DF134" s="544"/>
      <c r="DG134" s="657"/>
      <c r="DH134" s="543"/>
      <c r="DI134" s="544"/>
      <c r="DJ134" s="544"/>
      <c r="DK134" s="544"/>
      <c r="DL134" s="544"/>
      <c r="DM134" s="544"/>
      <c r="DN134" s="544"/>
      <c r="DO134" s="544"/>
      <c r="DP134" s="544"/>
      <c r="DQ134" s="657"/>
      <c r="DR134" s="543"/>
      <c r="DS134" s="544"/>
      <c r="DT134" s="544"/>
      <c r="DU134" s="544"/>
      <c r="DV134" s="544"/>
      <c r="DW134" s="544"/>
      <c r="DX134" s="544"/>
      <c r="DY134" s="544"/>
      <c r="DZ134" s="544"/>
      <c r="EA134" s="657"/>
      <c r="EB134" s="543"/>
      <c r="EC134" s="544"/>
      <c r="ED134" s="544"/>
      <c r="EE134" s="544"/>
      <c r="EF134" s="544"/>
      <c r="EG134" s="544"/>
      <c r="EH134" s="544"/>
      <c r="EI134" s="544"/>
      <c r="EJ134" s="544"/>
      <c r="EK134" s="657"/>
    </row>
    <row r="135" spans="1:141" ht="36">
      <c r="A135" s="359">
        <f>Summary!A135</f>
        <v>0</v>
      </c>
      <c r="B135" s="378">
        <f>Summary!B135</f>
        <v>0</v>
      </c>
      <c r="C135" s="379" t="str">
        <f>Summary!C135</f>
        <v>4.6.6</v>
      </c>
      <c r="D135" s="380" t="str">
        <f>Summary!D135</f>
        <v>1500 - Roadside technology</v>
      </c>
      <c r="E135" s="381" t="str">
        <f>Summary!E135</f>
        <v>Meteorological sites</v>
      </c>
      <c r="F135" s="382" t="str">
        <f>Summary!F135</f>
        <v>Clean fog sensors</v>
      </c>
      <c r="G135" s="375">
        <f>Summary!G135</f>
        <v>0</v>
      </c>
      <c r="H135" s="540">
        <f t="shared" si="54"/>
        <v>0</v>
      </c>
      <c r="I135" s="541">
        <f t="shared" si="55"/>
        <v>0</v>
      </c>
      <c r="J135" s="541">
        <f t="shared" si="56"/>
        <v>0</v>
      </c>
      <c r="K135" s="541">
        <f t="shared" si="57"/>
        <v>0</v>
      </c>
      <c r="L135" s="541">
        <f t="shared" si="58"/>
        <v>0</v>
      </c>
      <c r="M135" s="541">
        <f t="shared" si="59"/>
        <v>0</v>
      </c>
      <c r="N135" s="541">
        <f t="shared" si="60"/>
        <v>0</v>
      </c>
      <c r="O135" s="541">
        <f t="shared" si="61"/>
        <v>0</v>
      </c>
      <c r="P135" s="541">
        <f t="shared" si="62"/>
        <v>0</v>
      </c>
      <c r="Q135" s="541">
        <f t="shared" si="63"/>
        <v>0</v>
      </c>
      <c r="R135" s="541">
        <f t="shared" si="64"/>
        <v>0</v>
      </c>
      <c r="S135" s="541">
        <f t="shared" si="65"/>
        <v>0</v>
      </c>
      <c r="T135" s="542">
        <f t="shared" si="66"/>
        <v>0</v>
      </c>
      <c r="U135" s="531"/>
      <c r="V135" s="543"/>
      <c r="W135" s="544"/>
      <c r="X135" s="544"/>
      <c r="Y135" s="544"/>
      <c r="Z135" s="544"/>
      <c r="AA135" s="544"/>
      <c r="AB135" s="544"/>
      <c r="AC135" s="544"/>
      <c r="AD135" s="544"/>
      <c r="AE135" s="657"/>
      <c r="AF135" s="543"/>
      <c r="AG135" s="544"/>
      <c r="AH135" s="544"/>
      <c r="AI135" s="544"/>
      <c r="AJ135" s="544"/>
      <c r="AK135" s="544"/>
      <c r="AL135" s="544"/>
      <c r="AM135" s="544"/>
      <c r="AN135" s="544"/>
      <c r="AO135" s="657"/>
      <c r="AP135" s="543"/>
      <c r="AQ135" s="544"/>
      <c r="AR135" s="544"/>
      <c r="AS135" s="544"/>
      <c r="AT135" s="544"/>
      <c r="AU135" s="544"/>
      <c r="AV135" s="544"/>
      <c r="AW135" s="544"/>
      <c r="AX135" s="544"/>
      <c r="AY135" s="657"/>
      <c r="AZ135" s="543"/>
      <c r="BA135" s="544"/>
      <c r="BB135" s="544"/>
      <c r="BC135" s="544"/>
      <c r="BD135" s="544"/>
      <c r="BE135" s="544"/>
      <c r="BF135" s="544"/>
      <c r="BG135" s="544"/>
      <c r="BH135" s="544"/>
      <c r="BI135" s="657"/>
      <c r="BJ135" s="543"/>
      <c r="BK135" s="544"/>
      <c r="BL135" s="544"/>
      <c r="BM135" s="544"/>
      <c r="BN135" s="544"/>
      <c r="BO135" s="544"/>
      <c r="BP135" s="544"/>
      <c r="BQ135" s="544"/>
      <c r="BR135" s="544"/>
      <c r="BS135" s="657"/>
      <c r="BT135" s="543"/>
      <c r="BU135" s="544"/>
      <c r="BV135" s="544"/>
      <c r="BW135" s="544"/>
      <c r="BX135" s="544"/>
      <c r="BY135" s="544"/>
      <c r="BZ135" s="544"/>
      <c r="CA135" s="544"/>
      <c r="CB135" s="544"/>
      <c r="CC135" s="657"/>
      <c r="CD135" s="543"/>
      <c r="CE135" s="544"/>
      <c r="CF135" s="544"/>
      <c r="CG135" s="544"/>
      <c r="CH135" s="544"/>
      <c r="CI135" s="544"/>
      <c r="CJ135" s="544"/>
      <c r="CK135" s="544"/>
      <c r="CL135" s="544"/>
      <c r="CM135" s="657"/>
      <c r="CN135" s="543"/>
      <c r="CO135" s="544"/>
      <c r="CP135" s="544"/>
      <c r="CQ135" s="544"/>
      <c r="CR135" s="544"/>
      <c r="CS135" s="544"/>
      <c r="CT135" s="544"/>
      <c r="CU135" s="544"/>
      <c r="CV135" s="544"/>
      <c r="CW135" s="657"/>
      <c r="CX135" s="543"/>
      <c r="CY135" s="544"/>
      <c r="CZ135" s="544"/>
      <c r="DA135" s="544"/>
      <c r="DB135" s="544"/>
      <c r="DC135" s="544"/>
      <c r="DD135" s="544"/>
      <c r="DE135" s="544"/>
      <c r="DF135" s="544"/>
      <c r="DG135" s="657"/>
      <c r="DH135" s="543"/>
      <c r="DI135" s="544"/>
      <c r="DJ135" s="544"/>
      <c r="DK135" s="544"/>
      <c r="DL135" s="544"/>
      <c r="DM135" s="544"/>
      <c r="DN135" s="544"/>
      <c r="DO135" s="544"/>
      <c r="DP135" s="544"/>
      <c r="DQ135" s="657"/>
      <c r="DR135" s="543"/>
      <c r="DS135" s="544"/>
      <c r="DT135" s="544"/>
      <c r="DU135" s="544"/>
      <c r="DV135" s="544"/>
      <c r="DW135" s="544"/>
      <c r="DX135" s="544"/>
      <c r="DY135" s="544"/>
      <c r="DZ135" s="544"/>
      <c r="EA135" s="657"/>
      <c r="EB135" s="543"/>
      <c r="EC135" s="544"/>
      <c r="ED135" s="544"/>
      <c r="EE135" s="544"/>
      <c r="EF135" s="544"/>
      <c r="EG135" s="544"/>
      <c r="EH135" s="544"/>
      <c r="EI135" s="544"/>
      <c r="EJ135" s="544"/>
      <c r="EK135" s="657"/>
    </row>
    <row r="136" spans="1:141" ht="36">
      <c r="A136" s="359">
        <f>Summary!A136</f>
        <v>0</v>
      </c>
      <c r="B136" s="378">
        <f>Summary!B136</f>
        <v>0</v>
      </c>
      <c r="C136" s="379" t="str">
        <f>Summary!C136</f>
        <v>4.6.7</v>
      </c>
      <c r="D136" s="380" t="str">
        <f>Summary!D136</f>
        <v>1500 - Roadside technology</v>
      </c>
      <c r="E136" s="381" t="str">
        <f>Summary!E136</f>
        <v>Fixed Text Message Signs</v>
      </c>
      <c r="F136" s="382" t="str">
        <f>Summary!F136</f>
        <v>Check, clean and grease motor assemblies</v>
      </c>
      <c r="G136" s="375">
        <f>Summary!G136</f>
        <v>0</v>
      </c>
      <c r="H136" s="540">
        <f t="shared" si="54"/>
        <v>0</v>
      </c>
      <c r="I136" s="541">
        <f t="shared" si="55"/>
        <v>0</v>
      </c>
      <c r="J136" s="541">
        <f t="shared" si="56"/>
        <v>0</v>
      </c>
      <c r="K136" s="541">
        <f t="shared" si="57"/>
        <v>0</v>
      </c>
      <c r="L136" s="541">
        <f t="shared" si="58"/>
        <v>0</v>
      </c>
      <c r="M136" s="541">
        <f t="shared" si="59"/>
        <v>0</v>
      </c>
      <c r="N136" s="541">
        <f t="shared" si="60"/>
        <v>0</v>
      </c>
      <c r="O136" s="541">
        <f t="shared" si="61"/>
        <v>0</v>
      </c>
      <c r="P136" s="541">
        <f t="shared" si="62"/>
        <v>0</v>
      </c>
      <c r="Q136" s="541">
        <f t="shared" si="63"/>
        <v>0</v>
      </c>
      <c r="R136" s="541">
        <f t="shared" si="64"/>
        <v>0</v>
      </c>
      <c r="S136" s="541">
        <f t="shared" si="65"/>
        <v>0</v>
      </c>
      <c r="T136" s="542">
        <f t="shared" si="66"/>
        <v>0</v>
      </c>
      <c r="U136" s="531"/>
      <c r="V136" s="543"/>
      <c r="W136" s="544"/>
      <c r="X136" s="544"/>
      <c r="Y136" s="544"/>
      <c r="Z136" s="544"/>
      <c r="AA136" s="544"/>
      <c r="AB136" s="544"/>
      <c r="AC136" s="544"/>
      <c r="AD136" s="544"/>
      <c r="AE136" s="657"/>
      <c r="AF136" s="543"/>
      <c r="AG136" s="544"/>
      <c r="AH136" s="544"/>
      <c r="AI136" s="544"/>
      <c r="AJ136" s="544"/>
      <c r="AK136" s="544"/>
      <c r="AL136" s="544"/>
      <c r="AM136" s="544"/>
      <c r="AN136" s="544"/>
      <c r="AO136" s="657"/>
      <c r="AP136" s="543"/>
      <c r="AQ136" s="544"/>
      <c r="AR136" s="544"/>
      <c r="AS136" s="544"/>
      <c r="AT136" s="544"/>
      <c r="AU136" s="544"/>
      <c r="AV136" s="544"/>
      <c r="AW136" s="544"/>
      <c r="AX136" s="544"/>
      <c r="AY136" s="657"/>
      <c r="AZ136" s="543"/>
      <c r="BA136" s="544"/>
      <c r="BB136" s="544"/>
      <c r="BC136" s="544"/>
      <c r="BD136" s="544"/>
      <c r="BE136" s="544"/>
      <c r="BF136" s="544"/>
      <c r="BG136" s="544"/>
      <c r="BH136" s="544"/>
      <c r="BI136" s="657"/>
      <c r="BJ136" s="543"/>
      <c r="BK136" s="544"/>
      <c r="BL136" s="544"/>
      <c r="BM136" s="544"/>
      <c r="BN136" s="544"/>
      <c r="BO136" s="544"/>
      <c r="BP136" s="544"/>
      <c r="BQ136" s="544"/>
      <c r="BR136" s="544"/>
      <c r="BS136" s="657"/>
      <c r="BT136" s="543"/>
      <c r="BU136" s="544"/>
      <c r="BV136" s="544"/>
      <c r="BW136" s="544"/>
      <c r="BX136" s="544"/>
      <c r="BY136" s="544"/>
      <c r="BZ136" s="544"/>
      <c r="CA136" s="544"/>
      <c r="CB136" s="544"/>
      <c r="CC136" s="657"/>
      <c r="CD136" s="543"/>
      <c r="CE136" s="544"/>
      <c r="CF136" s="544"/>
      <c r="CG136" s="544"/>
      <c r="CH136" s="544"/>
      <c r="CI136" s="544"/>
      <c r="CJ136" s="544"/>
      <c r="CK136" s="544"/>
      <c r="CL136" s="544"/>
      <c r="CM136" s="657"/>
      <c r="CN136" s="543"/>
      <c r="CO136" s="544"/>
      <c r="CP136" s="544"/>
      <c r="CQ136" s="544"/>
      <c r="CR136" s="544"/>
      <c r="CS136" s="544"/>
      <c r="CT136" s="544"/>
      <c r="CU136" s="544"/>
      <c r="CV136" s="544"/>
      <c r="CW136" s="657"/>
      <c r="CX136" s="543"/>
      <c r="CY136" s="544"/>
      <c r="CZ136" s="544"/>
      <c r="DA136" s="544"/>
      <c r="DB136" s="544"/>
      <c r="DC136" s="544"/>
      <c r="DD136" s="544"/>
      <c r="DE136" s="544"/>
      <c r="DF136" s="544"/>
      <c r="DG136" s="657"/>
      <c r="DH136" s="543"/>
      <c r="DI136" s="544"/>
      <c r="DJ136" s="544"/>
      <c r="DK136" s="544"/>
      <c r="DL136" s="544"/>
      <c r="DM136" s="544"/>
      <c r="DN136" s="544"/>
      <c r="DO136" s="544"/>
      <c r="DP136" s="544"/>
      <c r="DQ136" s="657"/>
      <c r="DR136" s="543"/>
      <c r="DS136" s="544"/>
      <c r="DT136" s="544"/>
      <c r="DU136" s="544"/>
      <c r="DV136" s="544"/>
      <c r="DW136" s="544"/>
      <c r="DX136" s="544"/>
      <c r="DY136" s="544"/>
      <c r="DZ136" s="544"/>
      <c r="EA136" s="657"/>
      <c r="EB136" s="543"/>
      <c r="EC136" s="544"/>
      <c r="ED136" s="544"/>
      <c r="EE136" s="544"/>
      <c r="EF136" s="544"/>
      <c r="EG136" s="544"/>
      <c r="EH136" s="544"/>
      <c r="EI136" s="544"/>
      <c r="EJ136" s="544"/>
      <c r="EK136" s="657"/>
    </row>
    <row r="137" spans="1:141" s="139" customFormat="1" ht="54">
      <c r="A137" s="802">
        <f>Summary!A137</f>
        <v>0</v>
      </c>
      <c r="B137" s="815">
        <f>Summary!B137</f>
        <v>0</v>
      </c>
      <c r="C137" s="813" t="str">
        <f>Summary!C137</f>
        <v>4.6.8</v>
      </c>
      <c r="D137" s="816" t="str">
        <f>Summary!D137</f>
        <v>1500 - Roadside technology</v>
      </c>
      <c r="E137" s="796" t="str">
        <f>Summary!E137</f>
        <v>Remotely Operated Temporary Traffic Management Signs</v>
      </c>
      <c r="F137" s="796">
        <f>Summary!F137</f>
        <v>0</v>
      </c>
      <c r="G137" s="787">
        <f>Summary!G137</f>
        <v>0</v>
      </c>
      <c r="H137" s="299"/>
      <c r="I137" s="300"/>
      <c r="J137" s="300"/>
      <c r="K137" s="300"/>
      <c r="L137" s="300"/>
      <c r="M137" s="300"/>
      <c r="N137" s="300"/>
      <c r="O137" s="300"/>
      <c r="P137" s="300"/>
      <c r="Q137" s="300"/>
      <c r="R137" s="300"/>
      <c r="S137" s="300"/>
      <c r="T137" s="797"/>
      <c r="U137" s="531"/>
      <c r="V137" s="299"/>
      <c r="W137" s="300"/>
      <c r="X137" s="300"/>
      <c r="Y137" s="300"/>
      <c r="Z137" s="300"/>
      <c r="AA137" s="300"/>
      <c r="AB137" s="300"/>
      <c r="AC137" s="300"/>
      <c r="AD137" s="300"/>
      <c r="AE137" s="817"/>
      <c r="AF137" s="299"/>
      <c r="AG137" s="300"/>
      <c r="AH137" s="300"/>
      <c r="AI137" s="300"/>
      <c r="AJ137" s="300"/>
      <c r="AK137" s="300"/>
      <c r="AL137" s="300"/>
      <c r="AM137" s="300"/>
      <c r="AN137" s="300"/>
      <c r="AO137" s="817"/>
      <c r="AP137" s="299"/>
      <c r="AQ137" s="300"/>
      <c r="AR137" s="300"/>
      <c r="AS137" s="300"/>
      <c r="AT137" s="300"/>
      <c r="AU137" s="300"/>
      <c r="AV137" s="300"/>
      <c r="AW137" s="300"/>
      <c r="AX137" s="300"/>
      <c r="AY137" s="817"/>
      <c r="AZ137" s="299"/>
      <c r="BA137" s="300"/>
      <c r="BB137" s="300"/>
      <c r="BC137" s="300"/>
      <c r="BD137" s="300"/>
      <c r="BE137" s="300"/>
      <c r="BF137" s="300"/>
      <c r="BG137" s="300"/>
      <c r="BH137" s="300"/>
      <c r="BI137" s="817"/>
      <c r="BJ137" s="299"/>
      <c r="BK137" s="300"/>
      <c r="BL137" s="300"/>
      <c r="BM137" s="300"/>
      <c r="BN137" s="300"/>
      <c r="BO137" s="300"/>
      <c r="BP137" s="300"/>
      <c r="BQ137" s="300"/>
      <c r="BR137" s="300"/>
      <c r="BS137" s="817"/>
      <c r="BT137" s="299"/>
      <c r="BU137" s="300"/>
      <c r="BV137" s="300"/>
      <c r="BW137" s="300"/>
      <c r="BX137" s="300"/>
      <c r="BY137" s="300"/>
      <c r="BZ137" s="300"/>
      <c r="CA137" s="300"/>
      <c r="CB137" s="300"/>
      <c r="CC137" s="817"/>
      <c r="CD137" s="299"/>
      <c r="CE137" s="300"/>
      <c r="CF137" s="300"/>
      <c r="CG137" s="300"/>
      <c r="CH137" s="300"/>
      <c r="CI137" s="300"/>
      <c r="CJ137" s="300"/>
      <c r="CK137" s="300"/>
      <c r="CL137" s="300"/>
      <c r="CM137" s="817"/>
      <c r="CN137" s="299"/>
      <c r="CO137" s="300"/>
      <c r="CP137" s="300"/>
      <c r="CQ137" s="300"/>
      <c r="CR137" s="300"/>
      <c r="CS137" s="300"/>
      <c r="CT137" s="300"/>
      <c r="CU137" s="300"/>
      <c r="CV137" s="300"/>
      <c r="CW137" s="817"/>
      <c r="CX137" s="299"/>
      <c r="CY137" s="300"/>
      <c r="CZ137" s="300"/>
      <c r="DA137" s="300"/>
      <c r="DB137" s="300"/>
      <c r="DC137" s="300"/>
      <c r="DD137" s="300"/>
      <c r="DE137" s="300"/>
      <c r="DF137" s="300"/>
      <c r="DG137" s="817"/>
      <c r="DH137" s="299"/>
      <c r="DI137" s="300"/>
      <c r="DJ137" s="300"/>
      <c r="DK137" s="300"/>
      <c r="DL137" s="300"/>
      <c r="DM137" s="300"/>
      <c r="DN137" s="300"/>
      <c r="DO137" s="300"/>
      <c r="DP137" s="300"/>
      <c r="DQ137" s="817"/>
      <c r="DR137" s="299"/>
      <c r="DS137" s="300"/>
      <c r="DT137" s="300"/>
      <c r="DU137" s="300"/>
      <c r="DV137" s="300"/>
      <c r="DW137" s="300"/>
      <c r="DX137" s="300"/>
      <c r="DY137" s="300"/>
      <c r="DZ137" s="300"/>
      <c r="EA137" s="817"/>
      <c r="EB137" s="299"/>
      <c r="EC137" s="300"/>
      <c r="ED137" s="300"/>
      <c r="EE137" s="300"/>
      <c r="EF137" s="300"/>
      <c r="EG137" s="300"/>
      <c r="EH137" s="300"/>
      <c r="EI137" s="300"/>
      <c r="EJ137" s="300"/>
      <c r="EK137" s="817"/>
    </row>
    <row r="138" spans="1:141" ht="20.25">
      <c r="A138" s="359">
        <f>Summary!A138</f>
        <v>0</v>
      </c>
      <c r="B138" s="378">
        <f>Summary!B138</f>
        <v>0</v>
      </c>
      <c r="C138" s="379" t="str">
        <f>Summary!C138</f>
        <v>4.6.8.1</v>
      </c>
      <c r="D138" s="380">
        <f>Summary!D138</f>
        <v>0</v>
      </c>
      <c r="E138" s="381">
        <f>Summary!E138</f>
        <v>0</v>
      </c>
      <c r="F138" s="382" t="str">
        <f>Summary!F138</f>
        <v>Change Batteries</v>
      </c>
      <c r="G138" s="375">
        <f>Summary!G138</f>
        <v>0</v>
      </c>
      <c r="H138" s="540">
        <f t="shared" si="54"/>
        <v>0</v>
      </c>
      <c r="I138" s="541">
        <f t="shared" si="55"/>
        <v>0</v>
      </c>
      <c r="J138" s="541">
        <f t="shared" si="56"/>
        <v>0</v>
      </c>
      <c r="K138" s="541">
        <f t="shared" si="57"/>
        <v>0</v>
      </c>
      <c r="L138" s="541">
        <f t="shared" si="58"/>
        <v>0</v>
      </c>
      <c r="M138" s="541">
        <f t="shared" si="59"/>
        <v>0</v>
      </c>
      <c r="N138" s="541">
        <f t="shared" si="60"/>
        <v>0</v>
      </c>
      <c r="O138" s="541">
        <f t="shared" si="61"/>
        <v>0</v>
      </c>
      <c r="P138" s="541">
        <f t="shared" si="62"/>
        <v>0</v>
      </c>
      <c r="Q138" s="541">
        <f t="shared" si="63"/>
        <v>0</v>
      </c>
      <c r="R138" s="541">
        <f t="shared" si="64"/>
        <v>0</v>
      </c>
      <c r="S138" s="541">
        <f t="shared" si="65"/>
        <v>0</v>
      </c>
      <c r="T138" s="542">
        <f t="shared" si="66"/>
        <v>0</v>
      </c>
      <c r="U138" s="531"/>
      <c r="V138" s="543"/>
      <c r="W138" s="544"/>
      <c r="X138" s="544"/>
      <c r="Y138" s="544"/>
      <c r="Z138" s="544"/>
      <c r="AA138" s="544"/>
      <c r="AB138" s="544"/>
      <c r="AC138" s="544"/>
      <c r="AD138" s="544"/>
      <c r="AE138" s="657"/>
      <c r="AF138" s="543"/>
      <c r="AG138" s="544"/>
      <c r="AH138" s="544"/>
      <c r="AI138" s="544"/>
      <c r="AJ138" s="544"/>
      <c r="AK138" s="544"/>
      <c r="AL138" s="544"/>
      <c r="AM138" s="544"/>
      <c r="AN138" s="544"/>
      <c r="AO138" s="657"/>
      <c r="AP138" s="543"/>
      <c r="AQ138" s="544"/>
      <c r="AR138" s="544"/>
      <c r="AS138" s="544"/>
      <c r="AT138" s="544"/>
      <c r="AU138" s="544"/>
      <c r="AV138" s="544"/>
      <c r="AW138" s="544"/>
      <c r="AX138" s="544"/>
      <c r="AY138" s="657"/>
      <c r="AZ138" s="543"/>
      <c r="BA138" s="544"/>
      <c r="BB138" s="544"/>
      <c r="BC138" s="544"/>
      <c r="BD138" s="544"/>
      <c r="BE138" s="544"/>
      <c r="BF138" s="544"/>
      <c r="BG138" s="544"/>
      <c r="BH138" s="544"/>
      <c r="BI138" s="657"/>
      <c r="BJ138" s="543"/>
      <c r="BK138" s="544"/>
      <c r="BL138" s="544"/>
      <c r="BM138" s="544"/>
      <c r="BN138" s="544"/>
      <c r="BO138" s="544"/>
      <c r="BP138" s="544"/>
      <c r="BQ138" s="544"/>
      <c r="BR138" s="544"/>
      <c r="BS138" s="657"/>
      <c r="BT138" s="543"/>
      <c r="BU138" s="544"/>
      <c r="BV138" s="544"/>
      <c r="BW138" s="544"/>
      <c r="BX138" s="544"/>
      <c r="BY138" s="544"/>
      <c r="BZ138" s="544"/>
      <c r="CA138" s="544"/>
      <c r="CB138" s="544"/>
      <c r="CC138" s="657"/>
      <c r="CD138" s="543"/>
      <c r="CE138" s="544"/>
      <c r="CF138" s="544"/>
      <c r="CG138" s="544"/>
      <c r="CH138" s="544"/>
      <c r="CI138" s="544"/>
      <c r="CJ138" s="544"/>
      <c r="CK138" s="544"/>
      <c r="CL138" s="544"/>
      <c r="CM138" s="657"/>
      <c r="CN138" s="543"/>
      <c r="CO138" s="544"/>
      <c r="CP138" s="544"/>
      <c r="CQ138" s="544"/>
      <c r="CR138" s="544"/>
      <c r="CS138" s="544"/>
      <c r="CT138" s="544"/>
      <c r="CU138" s="544"/>
      <c r="CV138" s="544"/>
      <c r="CW138" s="657"/>
      <c r="CX138" s="543"/>
      <c r="CY138" s="544"/>
      <c r="CZ138" s="544"/>
      <c r="DA138" s="544"/>
      <c r="DB138" s="544"/>
      <c r="DC138" s="544"/>
      <c r="DD138" s="544"/>
      <c r="DE138" s="544"/>
      <c r="DF138" s="544"/>
      <c r="DG138" s="657"/>
      <c r="DH138" s="543"/>
      <c r="DI138" s="544"/>
      <c r="DJ138" s="544"/>
      <c r="DK138" s="544"/>
      <c r="DL138" s="544"/>
      <c r="DM138" s="544"/>
      <c r="DN138" s="544"/>
      <c r="DO138" s="544"/>
      <c r="DP138" s="544"/>
      <c r="DQ138" s="657"/>
      <c r="DR138" s="543"/>
      <c r="DS138" s="544"/>
      <c r="DT138" s="544"/>
      <c r="DU138" s="544"/>
      <c r="DV138" s="544"/>
      <c r="DW138" s="544"/>
      <c r="DX138" s="544"/>
      <c r="DY138" s="544"/>
      <c r="DZ138" s="544"/>
      <c r="EA138" s="657"/>
      <c r="EB138" s="543"/>
      <c r="EC138" s="544"/>
      <c r="ED138" s="544"/>
      <c r="EE138" s="544"/>
      <c r="EF138" s="544"/>
      <c r="EG138" s="544"/>
      <c r="EH138" s="544"/>
      <c r="EI138" s="544"/>
      <c r="EJ138" s="544"/>
      <c r="EK138" s="657"/>
    </row>
    <row r="139" spans="1:141" s="139" customFormat="1" ht="20.25">
      <c r="A139" s="359">
        <f>Summary!A139</f>
        <v>0</v>
      </c>
      <c r="B139" s="378">
        <f>Summary!B139</f>
        <v>0</v>
      </c>
      <c r="C139" s="379" t="str">
        <f>Summary!C139</f>
        <v>4.6.8.2</v>
      </c>
      <c r="D139" s="380">
        <f>Summary!D139</f>
        <v>0</v>
      </c>
      <c r="E139" s="381">
        <f>Summary!E139</f>
        <v>0</v>
      </c>
      <c r="F139" s="382" t="str">
        <f>Summary!F139</f>
        <v>Inspect and clean battery connectors</v>
      </c>
      <c r="G139" s="375">
        <f>Summary!G139</f>
        <v>0</v>
      </c>
      <c r="H139" s="540">
        <f t="shared" si="54"/>
        <v>0</v>
      </c>
      <c r="I139" s="541">
        <f t="shared" si="55"/>
        <v>0</v>
      </c>
      <c r="J139" s="541">
        <f t="shared" si="56"/>
        <v>0</v>
      </c>
      <c r="K139" s="541">
        <f t="shared" si="57"/>
        <v>0</v>
      </c>
      <c r="L139" s="541">
        <f t="shared" si="58"/>
        <v>0</v>
      </c>
      <c r="M139" s="541">
        <f t="shared" si="59"/>
        <v>0</v>
      </c>
      <c r="N139" s="541">
        <f t="shared" si="60"/>
        <v>0</v>
      </c>
      <c r="O139" s="541">
        <f t="shared" si="61"/>
        <v>0</v>
      </c>
      <c r="P139" s="541">
        <f t="shared" si="62"/>
        <v>0</v>
      </c>
      <c r="Q139" s="541">
        <f t="shared" si="63"/>
        <v>0</v>
      </c>
      <c r="R139" s="541">
        <f t="shared" si="64"/>
        <v>0</v>
      </c>
      <c r="S139" s="541">
        <f t="shared" si="65"/>
        <v>0</v>
      </c>
      <c r="T139" s="542">
        <f t="shared" si="66"/>
        <v>0</v>
      </c>
      <c r="U139" s="531"/>
      <c r="V139" s="543"/>
      <c r="W139" s="544"/>
      <c r="X139" s="544"/>
      <c r="Y139" s="544"/>
      <c r="Z139" s="544"/>
      <c r="AA139" s="544"/>
      <c r="AB139" s="544"/>
      <c r="AC139" s="544"/>
      <c r="AD139" s="544"/>
      <c r="AE139" s="657"/>
      <c r="AF139" s="543"/>
      <c r="AG139" s="544"/>
      <c r="AH139" s="544"/>
      <c r="AI139" s="544"/>
      <c r="AJ139" s="544"/>
      <c r="AK139" s="544"/>
      <c r="AL139" s="544"/>
      <c r="AM139" s="544"/>
      <c r="AN139" s="544"/>
      <c r="AO139" s="657"/>
      <c r="AP139" s="543"/>
      <c r="AQ139" s="544"/>
      <c r="AR139" s="544"/>
      <c r="AS139" s="544"/>
      <c r="AT139" s="544"/>
      <c r="AU139" s="544"/>
      <c r="AV139" s="544"/>
      <c r="AW139" s="544"/>
      <c r="AX139" s="544"/>
      <c r="AY139" s="657"/>
      <c r="AZ139" s="543"/>
      <c r="BA139" s="544"/>
      <c r="BB139" s="544"/>
      <c r="BC139" s="544"/>
      <c r="BD139" s="544"/>
      <c r="BE139" s="544"/>
      <c r="BF139" s="544"/>
      <c r="BG139" s="544"/>
      <c r="BH139" s="544"/>
      <c r="BI139" s="657"/>
      <c r="BJ139" s="543"/>
      <c r="BK139" s="544"/>
      <c r="BL139" s="544"/>
      <c r="BM139" s="544"/>
      <c r="BN139" s="544"/>
      <c r="BO139" s="544"/>
      <c r="BP139" s="544"/>
      <c r="BQ139" s="544"/>
      <c r="BR139" s="544"/>
      <c r="BS139" s="657"/>
      <c r="BT139" s="543"/>
      <c r="BU139" s="544"/>
      <c r="BV139" s="544"/>
      <c r="BW139" s="544"/>
      <c r="BX139" s="544"/>
      <c r="BY139" s="544"/>
      <c r="BZ139" s="544"/>
      <c r="CA139" s="544"/>
      <c r="CB139" s="544"/>
      <c r="CC139" s="657"/>
      <c r="CD139" s="543"/>
      <c r="CE139" s="544"/>
      <c r="CF139" s="544"/>
      <c r="CG139" s="544"/>
      <c r="CH139" s="544"/>
      <c r="CI139" s="544"/>
      <c r="CJ139" s="544"/>
      <c r="CK139" s="544"/>
      <c r="CL139" s="544"/>
      <c r="CM139" s="657"/>
      <c r="CN139" s="543"/>
      <c r="CO139" s="544"/>
      <c r="CP139" s="544"/>
      <c r="CQ139" s="544"/>
      <c r="CR139" s="544"/>
      <c r="CS139" s="544"/>
      <c r="CT139" s="544"/>
      <c r="CU139" s="544"/>
      <c r="CV139" s="544"/>
      <c r="CW139" s="657"/>
      <c r="CX139" s="543"/>
      <c r="CY139" s="544"/>
      <c r="CZ139" s="544"/>
      <c r="DA139" s="544"/>
      <c r="DB139" s="544"/>
      <c r="DC139" s="544"/>
      <c r="DD139" s="544"/>
      <c r="DE139" s="544"/>
      <c r="DF139" s="544"/>
      <c r="DG139" s="657"/>
      <c r="DH139" s="543"/>
      <c r="DI139" s="544"/>
      <c r="DJ139" s="544"/>
      <c r="DK139" s="544"/>
      <c r="DL139" s="544"/>
      <c r="DM139" s="544"/>
      <c r="DN139" s="544"/>
      <c r="DO139" s="544"/>
      <c r="DP139" s="544"/>
      <c r="DQ139" s="657"/>
      <c r="DR139" s="543"/>
      <c r="DS139" s="544"/>
      <c r="DT139" s="544"/>
      <c r="DU139" s="544"/>
      <c r="DV139" s="544"/>
      <c r="DW139" s="544"/>
      <c r="DX139" s="544"/>
      <c r="DY139" s="544"/>
      <c r="DZ139" s="544"/>
      <c r="EA139" s="657"/>
      <c r="EB139" s="543"/>
      <c r="EC139" s="544"/>
      <c r="ED139" s="544"/>
      <c r="EE139" s="544"/>
      <c r="EF139" s="544"/>
      <c r="EG139" s="544"/>
      <c r="EH139" s="544"/>
      <c r="EI139" s="544"/>
      <c r="EJ139" s="544"/>
      <c r="EK139" s="657"/>
    </row>
    <row r="140" spans="1:141" s="139" customFormat="1" ht="20.25">
      <c r="A140" s="359">
        <f>Summary!A140</f>
        <v>0</v>
      </c>
      <c r="B140" s="378">
        <f>Summary!B140</f>
        <v>0</v>
      </c>
      <c r="C140" s="379" t="str">
        <f>Summary!C140</f>
        <v>4.6.8.3</v>
      </c>
      <c r="D140" s="380">
        <f>Summary!D140</f>
        <v>0</v>
      </c>
      <c r="E140" s="381">
        <f>Summary!E140</f>
        <v>0</v>
      </c>
      <c r="F140" s="382" t="str">
        <f>Summary!F140</f>
        <v>Clean sign face</v>
      </c>
      <c r="G140" s="375">
        <f>Summary!G140</f>
        <v>0</v>
      </c>
      <c r="H140" s="540">
        <f t="shared" si="54"/>
        <v>0</v>
      </c>
      <c r="I140" s="541">
        <f t="shared" si="55"/>
        <v>0</v>
      </c>
      <c r="J140" s="541">
        <f t="shared" si="56"/>
        <v>0</v>
      </c>
      <c r="K140" s="541">
        <f t="shared" si="57"/>
        <v>0</v>
      </c>
      <c r="L140" s="541">
        <f t="shared" si="58"/>
        <v>0</v>
      </c>
      <c r="M140" s="541">
        <f t="shared" si="59"/>
        <v>0</v>
      </c>
      <c r="N140" s="541">
        <f t="shared" si="60"/>
        <v>0</v>
      </c>
      <c r="O140" s="541">
        <f t="shared" si="61"/>
        <v>0</v>
      </c>
      <c r="P140" s="541">
        <f t="shared" si="62"/>
        <v>0</v>
      </c>
      <c r="Q140" s="541">
        <f t="shared" si="63"/>
        <v>0</v>
      </c>
      <c r="R140" s="541">
        <f t="shared" si="64"/>
        <v>0</v>
      </c>
      <c r="S140" s="541">
        <f t="shared" si="65"/>
        <v>0</v>
      </c>
      <c r="T140" s="542">
        <f t="shared" si="66"/>
        <v>0</v>
      </c>
      <c r="U140" s="531"/>
      <c r="V140" s="543"/>
      <c r="W140" s="544"/>
      <c r="X140" s="544"/>
      <c r="Y140" s="544"/>
      <c r="Z140" s="544"/>
      <c r="AA140" s="544"/>
      <c r="AB140" s="544"/>
      <c r="AC140" s="544"/>
      <c r="AD140" s="544"/>
      <c r="AE140" s="657"/>
      <c r="AF140" s="543"/>
      <c r="AG140" s="544"/>
      <c r="AH140" s="544"/>
      <c r="AI140" s="544"/>
      <c r="AJ140" s="544"/>
      <c r="AK140" s="544"/>
      <c r="AL140" s="544"/>
      <c r="AM140" s="544"/>
      <c r="AN140" s="544"/>
      <c r="AO140" s="657"/>
      <c r="AP140" s="543"/>
      <c r="AQ140" s="544"/>
      <c r="AR140" s="544"/>
      <c r="AS140" s="544"/>
      <c r="AT140" s="544"/>
      <c r="AU140" s="544"/>
      <c r="AV140" s="544"/>
      <c r="AW140" s="544"/>
      <c r="AX140" s="544"/>
      <c r="AY140" s="657"/>
      <c r="AZ140" s="543"/>
      <c r="BA140" s="544"/>
      <c r="BB140" s="544"/>
      <c r="BC140" s="544"/>
      <c r="BD140" s="544"/>
      <c r="BE140" s="544"/>
      <c r="BF140" s="544"/>
      <c r="BG140" s="544"/>
      <c r="BH140" s="544"/>
      <c r="BI140" s="657"/>
      <c r="BJ140" s="543"/>
      <c r="BK140" s="544"/>
      <c r="BL140" s="544"/>
      <c r="BM140" s="544"/>
      <c r="BN140" s="544"/>
      <c r="BO140" s="544"/>
      <c r="BP140" s="544"/>
      <c r="BQ140" s="544"/>
      <c r="BR140" s="544"/>
      <c r="BS140" s="657"/>
      <c r="BT140" s="543"/>
      <c r="BU140" s="544"/>
      <c r="BV140" s="544"/>
      <c r="BW140" s="544"/>
      <c r="BX140" s="544"/>
      <c r="BY140" s="544"/>
      <c r="BZ140" s="544"/>
      <c r="CA140" s="544"/>
      <c r="CB140" s="544"/>
      <c r="CC140" s="657"/>
      <c r="CD140" s="543"/>
      <c r="CE140" s="544"/>
      <c r="CF140" s="544"/>
      <c r="CG140" s="544"/>
      <c r="CH140" s="544"/>
      <c r="CI140" s="544"/>
      <c r="CJ140" s="544"/>
      <c r="CK140" s="544"/>
      <c r="CL140" s="544"/>
      <c r="CM140" s="657"/>
      <c r="CN140" s="543"/>
      <c r="CO140" s="544"/>
      <c r="CP140" s="544"/>
      <c r="CQ140" s="544"/>
      <c r="CR140" s="544"/>
      <c r="CS140" s="544"/>
      <c r="CT140" s="544"/>
      <c r="CU140" s="544"/>
      <c r="CV140" s="544"/>
      <c r="CW140" s="657"/>
      <c r="CX140" s="543"/>
      <c r="CY140" s="544"/>
      <c r="CZ140" s="544"/>
      <c r="DA140" s="544"/>
      <c r="DB140" s="544"/>
      <c r="DC140" s="544"/>
      <c r="DD140" s="544"/>
      <c r="DE140" s="544"/>
      <c r="DF140" s="544"/>
      <c r="DG140" s="657"/>
      <c r="DH140" s="543"/>
      <c r="DI140" s="544"/>
      <c r="DJ140" s="544"/>
      <c r="DK140" s="544"/>
      <c r="DL140" s="544"/>
      <c r="DM140" s="544"/>
      <c r="DN140" s="544"/>
      <c r="DO140" s="544"/>
      <c r="DP140" s="544"/>
      <c r="DQ140" s="657"/>
      <c r="DR140" s="543"/>
      <c r="DS140" s="544"/>
      <c r="DT140" s="544"/>
      <c r="DU140" s="544"/>
      <c r="DV140" s="544"/>
      <c r="DW140" s="544"/>
      <c r="DX140" s="544"/>
      <c r="DY140" s="544"/>
      <c r="DZ140" s="544"/>
      <c r="EA140" s="657"/>
      <c r="EB140" s="543"/>
      <c r="EC140" s="544"/>
      <c r="ED140" s="544"/>
      <c r="EE140" s="544"/>
      <c r="EF140" s="544"/>
      <c r="EG140" s="544"/>
      <c r="EH140" s="544"/>
      <c r="EI140" s="544"/>
      <c r="EJ140" s="544"/>
      <c r="EK140" s="657"/>
    </row>
    <row r="141" spans="1:141" ht="36">
      <c r="A141" s="359">
        <f>Summary!A141</f>
        <v>0</v>
      </c>
      <c r="B141" s="378">
        <f>Summary!B141</f>
        <v>0</v>
      </c>
      <c r="C141" s="379" t="str">
        <f>Summary!C141</f>
        <v>4.6.9</v>
      </c>
      <c r="D141" s="380" t="str">
        <f>Summary!D141</f>
        <v>1500 - Roadside technology</v>
      </c>
      <c r="E141" s="381" t="str">
        <f>Summary!E141</f>
        <v>Midas outstations and detectors</v>
      </c>
      <c r="F141" s="382" t="str">
        <f>Summary!F141</f>
        <v>Optimisation of MIDAS detectors (loops and radar) in accordance with MCH 2584 [Ref 11.N]</v>
      </c>
      <c r="G141" s="375">
        <f>Summary!G141</f>
        <v>0</v>
      </c>
      <c r="H141" s="540">
        <f t="shared" si="54"/>
        <v>0</v>
      </c>
      <c r="I141" s="541">
        <f t="shared" si="55"/>
        <v>0</v>
      </c>
      <c r="J141" s="541">
        <f t="shared" si="56"/>
        <v>0</v>
      </c>
      <c r="K141" s="541">
        <f t="shared" si="57"/>
        <v>0</v>
      </c>
      <c r="L141" s="541">
        <f t="shared" si="58"/>
        <v>0</v>
      </c>
      <c r="M141" s="541">
        <f t="shared" si="59"/>
        <v>0</v>
      </c>
      <c r="N141" s="541">
        <f t="shared" si="60"/>
        <v>0</v>
      </c>
      <c r="O141" s="541">
        <f t="shared" si="61"/>
        <v>0</v>
      </c>
      <c r="P141" s="541">
        <f t="shared" si="62"/>
        <v>0</v>
      </c>
      <c r="Q141" s="541">
        <f t="shared" si="63"/>
        <v>0</v>
      </c>
      <c r="R141" s="541">
        <f t="shared" si="64"/>
        <v>0</v>
      </c>
      <c r="S141" s="541">
        <f t="shared" si="65"/>
        <v>0</v>
      </c>
      <c r="T141" s="542">
        <f t="shared" si="66"/>
        <v>0</v>
      </c>
      <c r="U141" s="531"/>
      <c r="V141" s="543"/>
      <c r="W141" s="544"/>
      <c r="X141" s="544"/>
      <c r="Y141" s="544"/>
      <c r="Z141" s="544"/>
      <c r="AA141" s="544"/>
      <c r="AB141" s="544"/>
      <c r="AC141" s="544"/>
      <c r="AD141" s="544"/>
      <c r="AE141" s="657"/>
      <c r="AF141" s="543"/>
      <c r="AG141" s="544"/>
      <c r="AH141" s="544"/>
      <c r="AI141" s="544"/>
      <c r="AJ141" s="544"/>
      <c r="AK141" s="544"/>
      <c r="AL141" s="544"/>
      <c r="AM141" s="544"/>
      <c r="AN141" s="544"/>
      <c r="AO141" s="657"/>
      <c r="AP141" s="543"/>
      <c r="AQ141" s="544"/>
      <c r="AR141" s="544"/>
      <c r="AS141" s="544"/>
      <c r="AT141" s="544"/>
      <c r="AU141" s="544"/>
      <c r="AV141" s="544"/>
      <c r="AW141" s="544"/>
      <c r="AX141" s="544"/>
      <c r="AY141" s="657"/>
      <c r="AZ141" s="543"/>
      <c r="BA141" s="544"/>
      <c r="BB141" s="544"/>
      <c r="BC141" s="544"/>
      <c r="BD141" s="544"/>
      <c r="BE141" s="544"/>
      <c r="BF141" s="544"/>
      <c r="BG141" s="544"/>
      <c r="BH141" s="544"/>
      <c r="BI141" s="657"/>
      <c r="BJ141" s="543"/>
      <c r="BK141" s="544"/>
      <c r="BL141" s="544"/>
      <c r="BM141" s="544"/>
      <c r="BN141" s="544"/>
      <c r="BO141" s="544"/>
      <c r="BP141" s="544"/>
      <c r="BQ141" s="544"/>
      <c r="BR141" s="544"/>
      <c r="BS141" s="657"/>
      <c r="BT141" s="543"/>
      <c r="BU141" s="544"/>
      <c r="BV141" s="544"/>
      <c r="BW141" s="544"/>
      <c r="BX141" s="544"/>
      <c r="BY141" s="544"/>
      <c r="BZ141" s="544"/>
      <c r="CA141" s="544"/>
      <c r="CB141" s="544"/>
      <c r="CC141" s="657"/>
      <c r="CD141" s="543"/>
      <c r="CE141" s="544"/>
      <c r="CF141" s="544"/>
      <c r="CG141" s="544"/>
      <c r="CH141" s="544"/>
      <c r="CI141" s="544"/>
      <c r="CJ141" s="544"/>
      <c r="CK141" s="544"/>
      <c r="CL141" s="544"/>
      <c r="CM141" s="657"/>
      <c r="CN141" s="543"/>
      <c r="CO141" s="544"/>
      <c r="CP141" s="544"/>
      <c r="CQ141" s="544"/>
      <c r="CR141" s="544"/>
      <c r="CS141" s="544"/>
      <c r="CT141" s="544"/>
      <c r="CU141" s="544"/>
      <c r="CV141" s="544"/>
      <c r="CW141" s="657"/>
      <c r="CX141" s="543"/>
      <c r="CY141" s="544"/>
      <c r="CZ141" s="544"/>
      <c r="DA141" s="544"/>
      <c r="DB141" s="544"/>
      <c r="DC141" s="544"/>
      <c r="DD141" s="544"/>
      <c r="DE141" s="544"/>
      <c r="DF141" s="544"/>
      <c r="DG141" s="657"/>
      <c r="DH141" s="543"/>
      <c r="DI141" s="544"/>
      <c r="DJ141" s="544"/>
      <c r="DK141" s="544"/>
      <c r="DL141" s="544"/>
      <c r="DM141" s="544"/>
      <c r="DN141" s="544"/>
      <c r="DO141" s="544"/>
      <c r="DP141" s="544"/>
      <c r="DQ141" s="657"/>
      <c r="DR141" s="543"/>
      <c r="DS141" s="544"/>
      <c r="DT141" s="544"/>
      <c r="DU141" s="544"/>
      <c r="DV141" s="544"/>
      <c r="DW141" s="544"/>
      <c r="DX141" s="544"/>
      <c r="DY141" s="544"/>
      <c r="DZ141" s="544"/>
      <c r="EA141" s="657"/>
      <c r="EB141" s="543"/>
      <c r="EC141" s="544"/>
      <c r="ED141" s="544"/>
      <c r="EE141" s="544"/>
      <c r="EF141" s="544"/>
      <c r="EG141" s="544"/>
      <c r="EH141" s="544"/>
      <c r="EI141" s="544"/>
      <c r="EJ141" s="544"/>
      <c r="EK141" s="657"/>
    </row>
    <row r="142" spans="1:141" s="139" customFormat="1" ht="36">
      <c r="A142" s="802">
        <f>Summary!A142</f>
        <v>0</v>
      </c>
      <c r="B142" s="815">
        <f>Summary!B142</f>
        <v>0</v>
      </c>
      <c r="C142" s="813" t="str">
        <f>Summary!C142</f>
        <v>4.6.10</v>
      </c>
      <c r="D142" s="816" t="str">
        <f>Summary!D142</f>
        <v>1500 - Roadside technology</v>
      </c>
      <c r="E142" s="796" t="str">
        <f>Summary!E142</f>
        <v>Road Traffic Signals (RAG)</v>
      </c>
      <c r="F142" s="796">
        <f>Summary!F142</f>
        <v>0</v>
      </c>
      <c r="G142" s="787">
        <f>Summary!G142</f>
        <v>0</v>
      </c>
      <c r="H142" s="299"/>
      <c r="I142" s="300"/>
      <c r="J142" s="300"/>
      <c r="K142" s="300"/>
      <c r="L142" s="300"/>
      <c r="M142" s="300"/>
      <c r="N142" s="300"/>
      <c r="O142" s="300"/>
      <c r="P142" s="300"/>
      <c r="Q142" s="300"/>
      <c r="R142" s="300"/>
      <c r="S142" s="300"/>
      <c r="T142" s="797"/>
      <c r="U142" s="531"/>
      <c r="V142" s="299"/>
      <c r="W142" s="300"/>
      <c r="X142" s="300"/>
      <c r="Y142" s="300"/>
      <c r="Z142" s="300"/>
      <c r="AA142" s="300"/>
      <c r="AB142" s="300"/>
      <c r="AC142" s="300"/>
      <c r="AD142" s="300"/>
      <c r="AE142" s="817"/>
      <c r="AF142" s="299"/>
      <c r="AG142" s="300"/>
      <c r="AH142" s="300"/>
      <c r="AI142" s="300"/>
      <c r="AJ142" s="300"/>
      <c r="AK142" s="300"/>
      <c r="AL142" s="300"/>
      <c r="AM142" s="300"/>
      <c r="AN142" s="300"/>
      <c r="AO142" s="817"/>
      <c r="AP142" s="299"/>
      <c r="AQ142" s="300"/>
      <c r="AR142" s="300"/>
      <c r="AS142" s="300"/>
      <c r="AT142" s="300"/>
      <c r="AU142" s="300"/>
      <c r="AV142" s="300"/>
      <c r="AW142" s="300"/>
      <c r="AX142" s="300"/>
      <c r="AY142" s="817"/>
      <c r="AZ142" s="299"/>
      <c r="BA142" s="300"/>
      <c r="BB142" s="300"/>
      <c r="BC142" s="300"/>
      <c r="BD142" s="300"/>
      <c r="BE142" s="300"/>
      <c r="BF142" s="300"/>
      <c r="BG142" s="300"/>
      <c r="BH142" s="300"/>
      <c r="BI142" s="817"/>
      <c r="BJ142" s="299"/>
      <c r="BK142" s="300"/>
      <c r="BL142" s="300"/>
      <c r="BM142" s="300"/>
      <c r="BN142" s="300"/>
      <c r="BO142" s="300"/>
      <c r="BP142" s="300"/>
      <c r="BQ142" s="300"/>
      <c r="BR142" s="300"/>
      <c r="BS142" s="817"/>
      <c r="BT142" s="299"/>
      <c r="BU142" s="300"/>
      <c r="BV142" s="300"/>
      <c r="BW142" s="300"/>
      <c r="BX142" s="300"/>
      <c r="BY142" s="300"/>
      <c r="BZ142" s="300"/>
      <c r="CA142" s="300"/>
      <c r="CB142" s="300"/>
      <c r="CC142" s="817"/>
      <c r="CD142" s="299"/>
      <c r="CE142" s="300"/>
      <c r="CF142" s="300"/>
      <c r="CG142" s="300"/>
      <c r="CH142" s="300"/>
      <c r="CI142" s="300"/>
      <c r="CJ142" s="300"/>
      <c r="CK142" s="300"/>
      <c r="CL142" s="300"/>
      <c r="CM142" s="817"/>
      <c r="CN142" s="299"/>
      <c r="CO142" s="300"/>
      <c r="CP142" s="300"/>
      <c r="CQ142" s="300"/>
      <c r="CR142" s="300"/>
      <c r="CS142" s="300"/>
      <c r="CT142" s="300"/>
      <c r="CU142" s="300"/>
      <c r="CV142" s="300"/>
      <c r="CW142" s="817"/>
      <c r="CX142" s="299"/>
      <c r="CY142" s="300"/>
      <c r="CZ142" s="300"/>
      <c r="DA142" s="300"/>
      <c r="DB142" s="300"/>
      <c r="DC142" s="300"/>
      <c r="DD142" s="300"/>
      <c r="DE142" s="300"/>
      <c r="DF142" s="300"/>
      <c r="DG142" s="817"/>
      <c r="DH142" s="299"/>
      <c r="DI142" s="300"/>
      <c r="DJ142" s="300"/>
      <c r="DK142" s="300"/>
      <c r="DL142" s="300"/>
      <c r="DM142" s="300"/>
      <c r="DN142" s="300"/>
      <c r="DO142" s="300"/>
      <c r="DP142" s="300"/>
      <c r="DQ142" s="817"/>
      <c r="DR142" s="299"/>
      <c r="DS142" s="300"/>
      <c r="DT142" s="300"/>
      <c r="DU142" s="300"/>
      <c r="DV142" s="300"/>
      <c r="DW142" s="300"/>
      <c r="DX142" s="300"/>
      <c r="DY142" s="300"/>
      <c r="DZ142" s="300"/>
      <c r="EA142" s="817"/>
      <c r="EB142" s="299"/>
      <c r="EC142" s="300"/>
      <c r="ED142" s="300"/>
      <c r="EE142" s="300"/>
      <c r="EF142" s="300"/>
      <c r="EG142" s="300"/>
      <c r="EH142" s="300"/>
      <c r="EI142" s="300"/>
      <c r="EJ142" s="300"/>
      <c r="EK142" s="817"/>
    </row>
    <row r="143" spans="1:141" ht="36">
      <c r="A143" s="359">
        <f>Summary!A143</f>
        <v>0</v>
      </c>
      <c r="B143" s="378">
        <f>Summary!B143</f>
        <v>0</v>
      </c>
      <c r="C143" s="379" t="str">
        <f>Summary!C143</f>
        <v>4.6.10.1</v>
      </c>
      <c r="D143" s="380">
        <f>Summary!D143</f>
        <v>0</v>
      </c>
      <c r="E143" s="381">
        <f>Summary!E143</f>
        <v>0</v>
      </c>
      <c r="F143" s="382" t="str">
        <f>Summary!F143</f>
        <v>Check alignment and condition of site and operation of any rotating tactile devices</v>
      </c>
      <c r="G143" s="375">
        <f>Summary!G143</f>
        <v>0</v>
      </c>
      <c r="H143" s="540">
        <f t="shared" si="54"/>
        <v>0</v>
      </c>
      <c r="I143" s="541">
        <f t="shared" si="55"/>
        <v>0</v>
      </c>
      <c r="J143" s="541">
        <f t="shared" si="56"/>
        <v>0</v>
      </c>
      <c r="K143" s="541">
        <f t="shared" si="57"/>
        <v>0</v>
      </c>
      <c r="L143" s="541">
        <f t="shared" si="58"/>
        <v>0</v>
      </c>
      <c r="M143" s="541">
        <f t="shared" si="59"/>
        <v>0</v>
      </c>
      <c r="N143" s="541">
        <f t="shared" si="60"/>
        <v>0</v>
      </c>
      <c r="O143" s="541">
        <f t="shared" si="61"/>
        <v>0</v>
      </c>
      <c r="P143" s="541">
        <f t="shared" si="62"/>
        <v>0</v>
      </c>
      <c r="Q143" s="541">
        <f t="shared" si="63"/>
        <v>0</v>
      </c>
      <c r="R143" s="541">
        <f t="shared" si="64"/>
        <v>0</v>
      </c>
      <c r="S143" s="541">
        <f t="shared" si="65"/>
        <v>0</v>
      </c>
      <c r="T143" s="542">
        <f t="shared" si="66"/>
        <v>0</v>
      </c>
      <c r="U143" s="531"/>
      <c r="V143" s="543"/>
      <c r="W143" s="544"/>
      <c r="X143" s="544"/>
      <c r="Y143" s="544"/>
      <c r="Z143" s="544"/>
      <c r="AA143" s="544"/>
      <c r="AB143" s="544"/>
      <c r="AC143" s="544"/>
      <c r="AD143" s="544"/>
      <c r="AE143" s="657"/>
      <c r="AF143" s="543"/>
      <c r="AG143" s="544"/>
      <c r="AH143" s="544"/>
      <c r="AI143" s="544"/>
      <c r="AJ143" s="544"/>
      <c r="AK143" s="544"/>
      <c r="AL143" s="544"/>
      <c r="AM143" s="544"/>
      <c r="AN143" s="544"/>
      <c r="AO143" s="657"/>
      <c r="AP143" s="543"/>
      <c r="AQ143" s="544"/>
      <c r="AR143" s="544"/>
      <c r="AS143" s="544"/>
      <c r="AT143" s="544"/>
      <c r="AU143" s="544"/>
      <c r="AV143" s="544"/>
      <c r="AW143" s="544"/>
      <c r="AX143" s="544"/>
      <c r="AY143" s="657"/>
      <c r="AZ143" s="543"/>
      <c r="BA143" s="544"/>
      <c r="BB143" s="544"/>
      <c r="BC143" s="544"/>
      <c r="BD143" s="544"/>
      <c r="BE143" s="544"/>
      <c r="BF143" s="544"/>
      <c r="BG143" s="544"/>
      <c r="BH143" s="544"/>
      <c r="BI143" s="657"/>
      <c r="BJ143" s="543"/>
      <c r="BK143" s="544"/>
      <c r="BL143" s="544"/>
      <c r="BM143" s="544"/>
      <c r="BN143" s="544"/>
      <c r="BO143" s="544"/>
      <c r="BP143" s="544"/>
      <c r="BQ143" s="544"/>
      <c r="BR143" s="544"/>
      <c r="BS143" s="657"/>
      <c r="BT143" s="543"/>
      <c r="BU143" s="544"/>
      <c r="BV143" s="544"/>
      <c r="BW143" s="544"/>
      <c r="BX143" s="544"/>
      <c r="BY143" s="544"/>
      <c r="BZ143" s="544"/>
      <c r="CA143" s="544"/>
      <c r="CB143" s="544"/>
      <c r="CC143" s="657"/>
      <c r="CD143" s="543"/>
      <c r="CE143" s="544"/>
      <c r="CF143" s="544"/>
      <c r="CG143" s="544"/>
      <c r="CH143" s="544"/>
      <c r="CI143" s="544"/>
      <c r="CJ143" s="544"/>
      <c r="CK143" s="544"/>
      <c r="CL143" s="544"/>
      <c r="CM143" s="657"/>
      <c r="CN143" s="543"/>
      <c r="CO143" s="544"/>
      <c r="CP143" s="544"/>
      <c r="CQ143" s="544"/>
      <c r="CR143" s="544"/>
      <c r="CS143" s="544"/>
      <c r="CT143" s="544"/>
      <c r="CU143" s="544"/>
      <c r="CV143" s="544"/>
      <c r="CW143" s="657"/>
      <c r="CX143" s="543"/>
      <c r="CY143" s="544"/>
      <c r="CZ143" s="544"/>
      <c r="DA143" s="544"/>
      <c r="DB143" s="544"/>
      <c r="DC143" s="544"/>
      <c r="DD143" s="544"/>
      <c r="DE143" s="544"/>
      <c r="DF143" s="544"/>
      <c r="DG143" s="657"/>
      <c r="DH143" s="543"/>
      <c r="DI143" s="544"/>
      <c r="DJ143" s="544"/>
      <c r="DK143" s="544"/>
      <c r="DL143" s="544"/>
      <c r="DM143" s="544"/>
      <c r="DN143" s="544"/>
      <c r="DO143" s="544"/>
      <c r="DP143" s="544"/>
      <c r="DQ143" s="657"/>
      <c r="DR143" s="543"/>
      <c r="DS143" s="544"/>
      <c r="DT143" s="544"/>
      <c r="DU143" s="544"/>
      <c r="DV143" s="544"/>
      <c r="DW143" s="544"/>
      <c r="DX143" s="544"/>
      <c r="DY143" s="544"/>
      <c r="DZ143" s="544"/>
      <c r="EA143" s="657"/>
      <c r="EB143" s="543"/>
      <c r="EC143" s="544"/>
      <c r="ED143" s="544"/>
      <c r="EE143" s="544"/>
      <c r="EF143" s="544"/>
      <c r="EG143" s="544"/>
      <c r="EH143" s="544"/>
      <c r="EI143" s="544"/>
      <c r="EJ143" s="544"/>
      <c r="EK143" s="657"/>
    </row>
    <row r="144" spans="1:141" s="139" customFormat="1" ht="34.700000000000003" customHeight="1">
      <c r="A144" s="359">
        <f>Summary!A144</f>
        <v>0</v>
      </c>
      <c r="B144" s="378">
        <f>Summary!B144</f>
        <v>0</v>
      </c>
      <c r="C144" s="379" t="str">
        <f>Summary!C144</f>
        <v>4.6.10.2</v>
      </c>
      <c r="D144" s="380">
        <f>Summary!D144</f>
        <v>0</v>
      </c>
      <c r="E144" s="381">
        <f>Summary!E144</f>
        <v>0</v>
      </c>
      <c r="F144" s="382" t="str">
        <f>Summary!F144</f>
        <v>Inspection and test in accordance with TD 101 [Ref 43.N]</v>
      </c>
      <c r="G144" s="375">
        <f>Summary!G144</f>
        <v>0</v>
      </c>
      <c r="H144" s="540">
        <f t="shared" si="54"/>
        <v>0</v>
      </c>
      <c r="I144" s="541">
        <f t="shared" si="55"/>
        <v>0</v>
      </c>
      <c r="J144" s="541">
        <f t="shared" si="56"/>
        <v>0</v>
      </c>
      <c r="K144" s="541">
        <f t="shared" si="57"/>
        <v>0</v>
      </c>
      <c r="L144" s="541">
        <f t="shared" si="58"/>
        <v>0</v>
      </c>
      <c r="M144" s="541">
        <f t="shared" si="59"/>
        <v>0</v>
      </c>
      <c r="N144" s="541">
        <f t="shared" si="60"/>
        <v>0</v>
      </c>
      <c r="O144" s="541">
        <f t="shared" si="61"/>
        <v>0</v>
      </c>
      <c r="P144" s="541">
        <f t="shared" si="62"/>
        <v>0</v>
      </c>
      <c r="Q144" s="541">
        <f t="shared" si="63"/>
        <v>0</v>
      </c>
      <c r="R144" s="541">
        <f t="shared" si="64"/>
        <v>0</v>
      </c>
      <c r="S144" s="541">
        <f t="shared" si="65"/>
        <v>0</v>
      </c>
      <c r="T144" s="542">
        <f t="shared" si="66"/>
        <v>0</v>
      </c>
      <c r="U144" s="531"/>
      <c r="V144" s="543"/>
      <c r="W144" s="544"/>
      <c r="X144" s="544"/>
      <c r="Y144" s="544"/>
      <c r="Z144" s="544"/>
      <c r="AA144" s="544"/>
      <c r="AB144" s="544"/>
      <c r="AC144" s="544"/>
      <c r="AD144" s="544"/>
      <c r="AE144" s="657"/>
      <c r="AF144" s="543"/>
      <c r="AG144" s="544"/>
      <c r="AH144" s="544"/>
      <c r="AI144" s="544"/>
      <c r="AJ144" s="544"/>
      <c r="AK144" s="544"/>
      <c r="AL144" s="544"/>
      <c r="AM144" s="544"/>
      <c r="AN144" s="544"/>
      <c r="AO144" s="657"/>
      <c r="AP144" s="543"/>
      <c r="AQ144" s="544"/>
      <c r="AR144" s="544"/>
      <c r="AS144" s="544"/>
      <c r="AT144" s="544"/>
      <c r="AU144" s="544"/>
      <c r="AV144" s="544"/>
      <c r="AW144" s="544"/>
      <c r="AX144" s="544"/>
      <c r="AY144" s="657"/>
      <c r="AZ144" s="543"/>
      <c r="BA144" s="544"/>
      <c r="BB144" s="544"/>
      <c r="BC144" s="544"/>
      <c r="BD144" s="544"/>
      <c r="BE144" s="544"/>
      <c r="BF144" s="544"/>
      <c r="BG144" s="544"/>
      <c r="BH144" s="544"/>
      <c r="BI144" s="657"/>
      <c r="BJ144" s="543"/>
      <c r="BK144" s="544"/>
      <c r="BL144" s="544"/>
      <c r="BM144" s="544"/>
      <c r="BN144" s="544"/>
      <c r="BO144" s="544"/>
      <c r="BP144" s="544"/>
      <c r="BQ144" s="544"/>
      <c r="BR144" s="544"/>
      <c r="BS144" s="657"/>
      <c r="BT144" s="543"/>
      <c r="BU144" s="544"/>
      <c r="BV144" s="544"/>
      <c r="BW144" s="544"/>
      <c r="BX144" s="544"/>
      <c r="BY144" s="544"/>
      <c r="BZ144" s="544"/>
      <c r="CA144" s="544"/>
      <c r="CB144" s="544"/>
      <c r="CC144" s="657"/>
      <c r="CD144" s="543"/>
      <c r="CE144" s="544"/>
      <c r="CF144" s="544"/>
      <c r="CG144" s="544"/>
      <c r="CH144" s="544"/>
      <c r="CI144" s="544"/>
      <c r="CJ144" s="544"/>
      <c r="CK144" s="544"/>
      <c r="CL144" s="544"/>
      <c r="CM144" s="657"/>
      <c r="CN144" s="543"/>
      <c r="CO144" s="544"/>
      <c r="CP144" s="544"/>
      <c r="CQ144" s="544"/>
      <c r="CR144" s="544"/>
      <c r="CS144" s="544"/>
      <c r="CT144" s="544"/>
      <c r="CU144" s="544"/>
      <c r="CV144" s="544"/>
      <c r="CW144" s="657"/>
      <c r="CX144" s="543"/>
      <c r="CY144" s="544"/>
      <c r="CZ144" s="544"/>
      <c r="DA144" s="544"/>
      <c r="DB144" s="544"/>
      <c r="DC144" s="544"/>
      <c r="DD144" s="544"/>
      <c r="DE144" s="544"/>
      <c r="DF144" s="544"/>
      <c r="DG144" s="657"/>
      <c r="DH144" s="543"/>
      <c r="DI144" s="544"/>
      <c r="DJ144" s="544"/>
      <c r="DK144" s="544"/>
      <c r="DL144" s="544"/>
      <c r="DM144" s="544"/>
      <c r="DN144" s="544"/>
      <c r="DO144" s="544"/>
      <c r="DP144" s="544"/>
      <c r="DQ144" s="657"/>
      <c r="DR144" s="543"/>
      <c r="DS144" s="544"/>
      <c r="DT144" s="544"/>
      <c r="DU144" s="544"/>
      <c r="DV144" s="544"/>
      <c r="DW144" s="544"/>
      <c r="DX144" s="544"/>
      <c r="DY144" s="544"/>
      <c r="DZ144" s="544"/>
      <c r="EA144" s="657"/>
      <c r="EB144" s="543"/>
      <c r="EC144" s="544"/>
      <c r="ED144" s="544"/>
      <c r="EE144" s="544"/>
      <c r="EF144" s="544"/>
      <c r="EG144" s="544"/>
      <c r="EH144" s="544"/>
      <c r="EI144" s="544"/>
      <c r="EJ144" s="544"/>
      <c r="EK144" s="657"/>
    </row>
    <row r="145" spans="1:141" s="139" customFormat="1" ht="36">
      <c r="A145" s="359">
        <f>Summary!A145</f>
        <v>0</v>
      </c>
      <c r="B145" s="378">
        <f>Summary!B145</f>
        <v>0</v>
      </c>
      <c r="C145" s="379" t="str">
        <f>Summary!C145</f>
        <v>4.6.11</v>
      </c>
      <c r="D145" s="380" t="str">
        <f>Summary!D145</f>
        <v>1500 - Roadside technology</v>
      </c>
      <c r="E145" s="381" t="str">
        <f>Summary!E145</f>
        <v>Ramp Metering Traffic Light Signals</v>
      </c>
      <c r="F145" s="382" t="str">
        <f>Summary!F145</f>
        <v>Check alignment and condition of site</v>
      </c>
      <c r="G145" s="375">
        <f>Summary!G145</f>
        <v>0</v>
      </c>
      <c r="H145" s="540">
        <f t="shared" si="54"/>
        <v>0</v>
      </c>
      <c r="I145" s="541">
        <f t="shared" si="55"/>
        <v>0</v>
      </c>
      <c r="J145" s="541">
        <f t="shared" si="56"/>
        <v>0</v>
      </c>
      <c r="K145" s="541">
        <f t="shared" si="57"/>
        <v>0</v>
      </c>
      <c r="L145" s="541">
        <f t="shared" si="58"/>
        <v>0</v>
      </c>
      <c r="M145" s="541">
        <f t="shared" si="59"/>
        <v>0</v>
      </c>
      <c r="N145" s="541">
        <f t="shared" si="60"/>
        <v>0</v>
      </c>
      <c r="O145" s="541">
        <f t="shared" si="61"/>
        <v>0</v>
      </c>
      <c r="P145" s="541">
        <f t="shared" si="62"/>
        <v>0</v>
      </c>
      <c r="Q145" s="541">
        <f t="shared" si="63"/>
        <v>0</v>
      </c>
      <c r="R145" s="541">
        <f t="shared" si="64"/>
        <v>0</v>
      </c>
      <c r="S145" s="541">
        <f t="shared" si="65"/>
        <v>0</v>
      </c>
      <c r="T145" s="542">
        <f t="shared" si="66"/>
        <v>0</v>
      </c>
      <c r="U145" s="531"/>
      <c r="V145" s="543"/>
      <c r="W145" s="544"/>
      <c r="X145" s="544"/>
      <c r="Y145" s="544"/>
      <c r="Z145" s="544"/>
      <c r="AA145" s="544"/>
      <c r="AB145" s="544"/>
      <c r="AC145" s="544"/>
      <c r="AD145" s="544"/>
      <c r="AE145" s="657"/>
      <c r="AF145" s="543"/>
      <c r="AG145" s="544"/>
      <c r="AH145" s="544"/>
      <c r="AI145" s="544"/>
      <c r="AJ145" s="544"/>
      <c r="AK145" s="544"/>
      <c r="AL145" s="544"/>
      <c r="AM145" s="544"/>
      <c r="AN145" s="544"/>
      <c r="AO145" s="657"/>
      <c r="AP145" s="543"/>
      <c r="AQ145" s="544"/>
      <c r="AR145" s="544"/>
      <c r="AS145" s="544"/>
      <c r="AT145" s="544"/>
      <c r="AU145" s="544"/>
      <c r="AV145" s="544"/>
      <c r="AW145" s="544"/>
      <c r="AX145" s="544"/>
      <c r="AY145" s="657"/>
      <c r="AZ145" s="543"/>
      <c r="BA145" s="544"/>
      <c r="BB145" s="544"/>
      <c r="BC145" s="544"/>
      <c r="BD145" s="544"/>
      <c r="BE145" s="544"/>
      <c r="BF145" s="544"/>
      <c r="BG145" s="544"/>
      <c r="BH145" s="544"/>
      <c r="BI145" s="657"/>
      <c r="BJ145" s="543"/>
      <c r="BK145" s="544"/>
      <c r="BL145" s="544"/>
      <c r="BM145" s="544"/>
      <c r="BN145" s="544"/>
      <c r="BO145" s="544"/>
      <c r="BP145" s="544"/>
      <c r="BQ145" s="544"/>
      <c r="BR145" s="544"/>
      <c r="BS145" s="657"/>
      <c r="BT145" s="543"/>
      <c r="BU145" s="544"/>
      <c r="BV145" s="544"/>
      <c r="BW145" s="544"/>
      <c r="BX145" s="544"/>
      <c r="BY145" s="544"/>
      <c r="BZ145" s="544"/>
      <c r="CA145" s="544"/>
      <c r="CB145" s="544"/>
      <c r="CC145" s="657"/>
      <c r="CD145" s="543"/>
      <c r="CE145" s="544"/>
      <c r="CF145" s="544"/>
      <c r="CG145" s="544"/>
      <c r="CH145" s="544"/>
      <c r="CI145" s="544"/>
      <c r="CJ145" s="544"/>
      <c r="CK145" s="544"/>
      <c r="CL145" s="544"/>
      <c r="CM145" s="657"/>
      <c r="CN145" s="543"/>
      <c r="CO145" s="544"/>
      <c r="CP145" s="544"/>
      <c r="CQ145" s="544"/>
      <c r="CR145" s="544"/>
      <c r="CS145" s="544"/>
      <c r="CT145" s="544"/>
      <c r="CU145" s="544"/>
      <c r="CV145" s="544"/>
      <c r="CW145" s="657"/>
      <c r="CX145" s="543"/>
      <c r="CY145" s="544"/>
      <c r="CZ145" s="544"/>
      <c r="DA145" s="544"/>
      <c r="DB145" s="544"/>
      <c r="DC145" s="544"/>
      <c r="DD145" s="544"/>
      <c r="DE145" s="544"/>
      <c r="DF145" s="544"/>
      <c r="DG145" s="657"/>
      <c r="DH145" s="543"/>
      <c r="DI145" s="544"/>
      <c r="DJ145" s="544"/>
      <c r="DK145" s="544"/>
      <c r="DL145" s="544"/>
      <c r="DM145" s="544"/>
      <c r="DN145" s="544"/>
      <c r="DO145" s="544"/>
      <c r="DP145" s="544"/>
      <c r="DQ145" s="657"/>
      <c r="DR145" s="543"/>
      <c r="DS145" s="544"/>
      <c r="DT145" s="544"/>
      <c r="DU145" s="544"/>
      <c r="DV145" s="544"/>
      <c r="DW145" s="544"/>
      <c r="DX145" s="544"/>
      <c r="DY145" s="544"/>
      <c r="DZ145" s="544"/>
      <c r="EA145" s="657"/>
      <c r="EB145" s="543"/>
      <c r="EC145" s="544"/>
      <c r="ED145" s="544"/>
      <c r="EE145" s="544"/>
      <c r="EF145" s="544"/>
      <c r="EG145" s="544"/>
      <c r="EH145" s="544"/>
      <c r="EI145" s="544"/>
      <c r="EJ145" s="544"/>
      <c r="EK145" s="657"/>
    </row>
    <row r="146" spans="1:141" s="139" customFormat="1" ht="54">
      <c r="A146" s="802">
        <f>Summary!A146</f>
        <v>0</v>
      </c>
      <c r="B146" s="815">
        <f>Summary!B146</f>
        <v>0</v>
      </c>
      <c r="C146" s="813" t="str">
        <f>Summary!C146</f>
        <v>4.6.12</v>
      </c>
      <c r="D146" s="816" t="str">
        <f>Summary!D146</f>
        <v>1500 - Roadside technology</v>
      </c>
      <c r="E146" s="796" t="str">
        <f>Summary!E146</f>
        <v>Electrical supplies, components and distribution cables</v>
      </c>
      <c r="F146" s="796">
        <f>Summary!F146</f>
        <v>0</v>
      </c>
      <c r="G146" s="787">
        <f>Summary!G146</f>
        <v>0</v>
      </c>
      <c r="H146" s="299"/>
      <c r="I146" s="300"/>
      <c r="J146" s="300"/>
      <c r="K146" s="300"/>
      <c r="L146" s="300"/>
      <c r="M146" s="300"/>
      <c r="N146" s="300"/>
      <c r="O146" s="300"/>
      <c r="P146" s="300"/>
      <c r="Q146" s="300"/>
      <c r="R146" s="300"/>
      <c r="S146" s="300"/>
      <c r="T146" s="797"/>
      <c r="U146" s="531"/>
      <c r="V146" s="299"/>
      <c r="W146" s="300"/>
      <c r="X146" s="300"/>
      <c r="Y146" s="300"/>
      <c r="Z146" s="300"/>
      <c r="AA146" s="300"/>
      <c r="AB146" s="300"/>
      <c r="AC146" s="300"/>
      <c r="AD146" s="300"/>
      <c r="AE146" s="817"/>
      <c r="AF146" s="299"/>
      <c r="AG146" s="300"/>
      <c r="AH146" s="300"/>
      <c r="AI146" s="300"/>
      <c r="AJ146" s="300"/>
      <c r="AK146" s="300"/>
      <c r="AL146" s="300"/>
      <c r="AM146" s="300"/>
      <c r="AN146" s="300"/>
      <c r="AO146" s="817"/>
      <c r="AP146" s="299"/>
      <c r="AQ146" s="300"/>
      <c r="AR146" s="300"/>
      <c r="AS146" s="300"/>
      <c r="AT146" s="300"/>
      <c r="AU146" s="300"/>
      <c r="AV146" s="300"/>
      <c r="AW146" s="300"/>
      <c r="AX146" s="300"/>
      <c r="AY146" s="817"/>
      <c r="AZ146" s="299"/>
      <c r="BA146" s="300"/>
      <c r="BB146" s="300"/>
      <c r="BC146" s="300"/>
      <c r="BD146" s="300"/>
      <c r="BE146" s="300"/>
      <c r="BF146" s="300"/>
      <c r="BG146" s="300"/>
      <c r="BH146" s="300"/>
      <c r="BI146" s="817"/>
      <c r="BJ146" s="299"/>
      <c r="BK146" s="300"/>
      <c r="BL146" s="300"/>
      <c r="BM146" s="300"/>
      <c r="BN146" s="300"/>
      <c r="BO146" s="300"/>
      <c r="BP146" s="300"/>
      <c r="BQ146" s="300"/>
      <c r="BR146" s="300"/>
      <c r="BS146" s="817"/>
      <c r="BT146" s="299"/>
      <c r="BU146" s="300"/>
      <c r="BV146" s="300"/>
      <c r="BW146" s="300"/>
      <c r="BX146" s="300"/>
      <c r="BY146" s="300"/>
      <c r="BZ146" s="300"/>
      <c r="CA146" s="300"/>
      <c r="CB146" s="300"/>
      <c r="CC146" s="817"/>
      <c r="CD146" s="299"/>
      <c r="CE146" s="300"/>
      <c r="CF146" s="300"/>
      <c r="CG146" s="300"/>
      <c r="CH146" s="300"/>
      <c r="CI146" s="300"/>
      <c r="CJ146" s="300"/>
      <c r="CK146" s="300"/>
      <c r="CL146" s="300"/>
      <c r="CM146" s="817"/>
      <c r="CN146" s="299"/>
      <c r="CO146" s="300"/>
      <c r="CP146" s="300"/>
      <c r="CQ146" s="300"/>
      <c r="CR146" s="300"/>
      <c r="CS146" s="300"/>
      <c r="CT146" s="300"/>
      <c r="CU146" s="300"/>
      <c r="CV146" s="300"/>
      <c r="CW146" s="817"/>
      <c r="CX146" s="299"/>
      <c r="CY146" s="300"/>
      <c r="CZ146" s="300"/>
      <c r="DA146" s="300"/>
      <c r="DB146" s="300"/>
      <c r="DC146" s="300"/>
      <c r="DD146" s="300"/>
      <c r="DE146" s="300"/>
      <c r="DF146" s="300"/>
      <c r="DG146" s="817"/>
      <c r="DH146" s="299"/>
      <c r="DI146" s="300"/>
      <c r="DJ146" s="300"/>
      <c r="DK146" s="300"/>
      <c r="DL146" s="300"/>
      <c r="DM146" s="300"/>
      <c r="DN146" s="300"/>
      <c r="DO146" s="300"/>
      <c r="DP146" s="300"/>
      <c r="DQ146" s="817"/>
      <c r="DR146" s="299"/>
      <c r="DS146" s="300"/>
      <c r="DT146" s="300"/>
      <c r="DU146" s="300"/>
      <c r="DV146" s="300"/>
      <c r="DW146" s="300"/>
      <c r="DX146" s="300"/>
      <c r="DY146" s="300"/>
      <c r="DZ146" s="300"/>
      <c r="EA146" s="817"/>
      <c r="EB146" s="299"/>
      <c r="EC146" s="300"/>
      <c r="ED146" s="300"/>
      <c r="EE146" s="300"/>
      <c r="EF146" s="300"/>
      <c r="EG146" s="300"/>
      <c r="EH146" s="300"/>
      <c r="EI146" s="300"/>
      <c r="EJ146" s="300"/>
      <c r="EK146" s="817"/>
    </row>
    <row r="147" spans="1:141" ht="37.35" customHeight="1">
      <c r="A147" s="359">
        <f>Summary!A147</f>
        <v>0</v>
      </c>
      <c r="B147" s="378">
        <f>Summary!B147</f>
        <v>0</v>
      </c>
      <c r="C147" s="379" t="str">
        <f>Summary!C147</f>
        <v>4.6.12.1</v>
      </c>
      <c r="D147" s="380">
        <f>Summary!D147</f>
        <v>0</v>
      </c>
      <c r="E147" s="381">
        <f>Summary!E147</f>
        <v>0</v>
      </c>
      <c r="F147" s="382" t="str">
        <f>Summary!F147</f>
        <v>Inspection and Test network in accordance with BS7671</v>
      </c>
      <c r="G147" s="375">
        <f>Summary!G147</f>
        <v>0</v>
      </c>
      <c r="H147" s="540">
        <f t="shared" si="54"/>
        <v>0</v>
      </c>
      <c r="I147" s="541">
        <f t="shared" si="55"/>
        <v>0</v>
      </c>
      <c r="J147" s="541">
        <f t="shared" si="56"/>
        <v>0</v>
      </c>
      <c r="K147" s="541">
        <f t="shared" si="57"/>
        <v>0</v>
      </c>
      <c r="L147" s="541">
        <f t="shared" si="58"/>
        <v>0</v>
      </c>
      <c r="M147" s="541">
        <f t="shared" si="59"/>
        <v>0</v>
      </c>
      <c r="N147" s="541">
        <f t="shared" si="60"/>
        <v>0</v>
      </c>
      <c r="O147" s="541">
        <f t="shared" si="61"/>
        <v>0</v>
      </c>
      <c r="P147" s="541">
        <f t="shared" si="62"/>
        <v>0</v>
      </c>
      <c r="Q147" s="541">
        <f t="shared" si="63"/>
        <v>0</v>
      </c>
      <c r="R147" s="541">
        <f t="shared" si="64"/>
        <v>0</v>
      </c>
      <c r="S147" s="541">
        <f t="shared" si="65"/>
        <v>0</v>
      </c>
      <c r="T147" s="542">
        <f t="shared" si="66"/>
        <v>0</v>
      </c>
      <c r="U147" s="531"/>
      <c r="V147" s="543"/>
      <c r="W147" s="544"/>
      <c r="X147" s="544"/>
      <c r="Y147" s="544"/>
      <c r="Z147" s="544"/>
      <c r="AA147" s="544"/>
      <c r="AB147" s="544"/>
      <c r="AC147" s="544"/>
      <c r="AD147" s="544"/>
      <c r="AE147" s="657"/>
      <c r="AF147" s="543"/>
      <c r="AG147" s="544"/>
      <c r="AH147" s="544"/>
      <c r="AI147" s="544"/>
      <c r="AJ147" s="544"/>
      <c r="AK147" s="544"/>
      <c r="AL147" s="544"/>
      <c r="AM147" s="544"/>
      <c r="AN147" s="544"/>
      <c r="AO147" s="657"/>
      <c r="AP147" s="543"/>
      <c r="AQ147" s="544"/>
      <c r="AR147" s="544"/>
      <c r="AS147" s="544"/>
      <c r="AT147" s="544"/>
      <c r="AU147" s="544"/>
      <c r="AV147" s="544"/>
      <c r="AW147" s="544"/>
      <c r="AX147" s="544"/>
      <c r="AY147" s="657"/>
      <c r="AZ147" s="543"/>
      <c r="BA147" s="544"/>
      <c r="BB147" s="544"/>
      <c r="BC147" s="544"/>
      <c r="BD147" s="544"/>
      <c r="BE147" s="544"/>
      <c r="BF147" s="544"/>
      <c r="BG147" s="544"/>
      <c r="BH147" s="544"/>
      <c r="BI147" s="657"/>
      <c r="BJ147" s="543"/>
      <c r="BK147" s="544"/>
      <c r="BL147" s="544"/>
      <c r="BM147" s="544"/>
      <c r="BN147" s="544"/>
      <c r="BO147" s="544"/>
      <c r="BP147" s="544"/>
      <c r="BQ147" s="544"/>
      <c r="BR147" s="544"/>
      <c r="BS147" s="657"/>
      <c r="BT147" s="543"/>
      <c r="BU147" s="544"/>
      <c r="BV147" s="544"/>
      <c r="BW147" s="544"/>
      <c r="BX147" s="544"/>
      <c r="BY147" s="544"/>
      <c r="BZ147" s="544"/>
      <c r="CA147" s="544"/>
      <c r="CB147" s="544"/>
      <c r="CC147" s="657"/>
      <c r="CD147" s="543"/>
      <c r="CE147" s="544"/>
      <c r="CF147" s="544"/>
      <c r="CG147" s="544"/>
      <c r="CH147" s="544"/>
      <c r="CI147" s="544"/>
      <c r="CJ147" s="544"/>
      <c r="CK147" s="544"/>
      <c r="CL147" s="544"/>
      <c r="CM147" s="657"/>
      <c r="CN147" s="543"/>
      <c r="CO147" s="544"/>
      <c r="CP147" s="544"/>
      <c r="CQ147" s="544"/>
      <c r="CR147" s="544"/>
      <c r="CS147" s="544"/>
      <c r="CT147" s="544"/>
      <c r="CU147" s="544"/>
      <c r="CV147" s="544"/>
      <c r="CW147" s="657"/>
      <c r="CX147" s="543"/>
      <c r="CY147" s="544"/>
      <c r="CZ147" s="544"/>
      <c r="DA147" s="544"/>
      <c r="DB147" s="544"/>
      <c r="DC147" s="544"/>
      <c r="DD147" s="544"/>
      <c r="DE147" s="544"/>
      <c r="DF147" s="544"/>
      <c r="DG147" s="657"/>
      <c r="DH147" s="543"/>
      <c r="DI147" s="544"/>
      <c r="DJ147" s="544"/>
      <c r="DK147" s="544"/>
      <c r="DL147" s="544"/>
      <c r="DM147" s="544"/>
      <c r="DN147" s="544"/>
      <c r="DO147" s="544"/>
      <c r="DP147" s="544"/>
      <c r="DQ147" s="657"/>
      <c r="DR147" s="543"/>
      <c r="DS147" s="544"/>
      <c r="DT147" s="544"/>
      <c r="DU147" s="544"/>
      <c r="DV147" s="544"/>
      <c r="DW147" s="544"/>
      <c r="DX147" s="544"/>
      <c r="DY147" s="544"/>
      <c r="DZ147" s="544"/>
      <c r="EA147" s="657"/>
      <c r="EB147" s="543"/>
      <c r="EC147" s="544"/>
      <c r="ED147" s="544"/>
      <c r="EE147" s="544"/>
      <c r="EF147" s="544"/>
      <c r="EG147" s="544"/>
      <c r="EH147" s="544"/>
      <c r="EI147" s="544"/>
      <c r="EJ147" s="544"/>
      <c r="EK147" s="657"/>
    </row>
    <row r="148" spans="1:141" s="139" customFormat="1" ht="37.35" customHeight="1">
      <c r="A148" s="359">
        <f>Summary!A148</f>
        <v>0</v>
      </c>
      <c r="B148" s="378">
        <f>Summary!B148</f>
        <v>0</v>
      </c>
      <c r="C148" s="379" t="str">
        <f>Summary!C148</f>
        <v>4.6.12.2</v>
      </c>
      <c r="D148" s="380">
        <f>Summary!D148</f>
        <v>0</v>
      </c>
      <c r="E148" s="381">
        <f>Summary!E148</f>
        <v>0</v>
      </c>
      <c r="F148" s="382" t="str">
        <f>Summary!F148</f>
        <v>RCD operation and visual inspection of cable terminations</v>
      </c>
      <c r="G148" s="375">
        <f>Summary!G148</f>
        <v>0</v>
      </c>
      <c r="H148" s="540">
        <f t="shared" si="54"/>
        <v>0</v>
      </c>
      <c r="I148" s="541">
        <f t="shared" si="55"/>
        <v>0</v>
      </c>
      <c r="J148" s="541">
        <f t="shared" si="56"/>
        <v>0</v>
      </c>
      <c r="K148" s="541">
        <f t="shared" si="57"/>
        <v>0</v>
      </c>
      <c r="L148" s="541">
        <f t="shared" si="58"/>
        <v>0</v>
      </c>
      <c r="M148" s="541">
        <f t="shared" si="59"/>
        <v>0</v>
      </c>
      <c r="N148" s="541">
        <f t="shared" si="60"/>
        <v>0</v>
      </c>
      <c r="O148" s="541">
        <f t="shared" si="61"/>
        <v>0</v>
      </c>
      <c r="P148" s="541">
        <f t="shared" si="62"/>
        <v>0</v>
      </c>
      <c r="Q148" s="541">
        <f t="shared" si="63"/>
        <v>0</v>
      </c>
      <c r="R148" s="541">
        <f t="shared" si="64"/>
        <v>0</v>
      </c>
      <c r="S148" s="541">
        <f t="shared" si="65"/>
        <v>0</v>
      </c>
      <c r="T148" s="542">
        <f t="shared" si="66"/>
        <v>0</v>
      </c>
      <c r="U148" s="531"/>
      <c r="V148" s="543"/>
      <c r="W148" s="544"/>
      <c r="X148" s="544"/>
      <c r="Y148" s="544"/>
      <c r="Z148" s="544"/>
      <c r="AA148" s="544"/>
      <c r="AB148" s="544"/>
      <c r="AC148" s="544"/>
      <c r="AD148" s="544"/>
      <c r="AE148" s="657"/>
      <c r="AF148" s="543"/>
      <c r="AG148" s="544"/>
      <c r="AH148" s="544"/>
      <c r="AI148" s="544"/>
      <c r="AJ148" s="544"/>
      <c r="AK148" s="544"/>
      <c r="AL148" s="544"/>
      <c r="AM148" s="544"/>
      <c r="AN148" s="544"/>
      <c r="AO148" s="657"/>
      <c r="AP148" s="543"/>
      <c r="AQ148" s="544"/>
      <c r="AR148" s="544"/>
      <c r="AS148" s="544"/>
      <c r="AT148" s="544"/>
      <c r="AU148" s="544"/>
      <c r="AV148" s="544"/>
      <c r="AW148" s="544"/>
      <c r="AX148" s="544"/>
      <c r="AY148" s="657"/>
      <c r="AZ148" s="543"/>
      <c r="BA148" s="544"/>
      <c r="BB148" s="544"/>
      <c r="BC148" s="544"/>
      <c r="BD148" s="544"/>
      <c r="BE148" s="544"/>
      <c r="BF148" s="544"/>
      <c r="BG148" s="544"/>
      <c r="BH148" s="544"/>
      <c r="BI148" s="657"/>
      <c r="BJ148" s="543"/>
      <c r="BK148" s="544"/>
      <c r="BL148" s="544"/>
      <c r="BM148" s="544"/>
      <c r="BN148" s="544"/>
      <c r="BO148" s="544"/>
      <c r="BP148" s="544"/>
      <c r="BQ148" s="544"/>
      <c r="BR148" s="544"/>
      <c r="BS148" s="657"/>
      <c r="BT148" s="543"/>
      <c r="BU148" s="544"/>
      <c r="BV148" s="544"/>
      <c r="BW148" s="544"/>
      <c r="BX148" s="544"/>
      <c r="BY148" s="544"/>
      <c r="BZ148" s="544"/>
      <c r="CA148" s="544"/>
      <c r="CB148" s="544"/>
      <c r="CC148" s="657"/>
      <c r="CD148" s="543"/>
      <c r="CE148" s="544"/>
      <c r="CF148" s="544"/>
      <c r="CG148" s="544"/>
      <c r="CH148" s="544"/>
      <c r="CI148" s="544"/>
      <c r="CJ148" s="544"/>
      <c r="CK148" s="544"/>
      <c r="CL148" s="544"/>
      <c r="CM148" s="657"/>
      <c r="CN148" s="543"/>
      <c r="CO148" s="544"/>
      <c r="CP148" s="544"/>
      <c r="CQ148" s="544"/>
      <c r="CR148" s="544"/>
      <c r="CS148" s="544"/>
      <c r="CT148" s="544"/>
      <c r="CU148" s="544"/>
      <c r="CV148" s="544"/>
      <c r="CW148" s="657"/>
      <c r="CX148" s="543"/>
      <c r="CY148" s="544"/>
      <c r="CZ148" s="544"/>
      <c r="DA148" s="544"/>
      <c r="DB148" s="544"/>
      <c r="DC148" s="544"/>
      <c r="DD148" s="544"/>
      <c r="DE148" s="544"/>
      <c r="DF148" s="544"/>
      <c r="DG148" s="657"/>
      <c r="DH148" s="543"/>
      <c r="DI148" s="544"/>
      <c r="DJ148" s="544"/>
      <c r="DK148" s="544"/>
      <c r="DL148" s="544"/>
      <c r="DM148" s="544"/>
      <c r="DN148" s="544"/>
      <c r="DO148" s="544"/>
      <c r="DP148" s="544"/>
      <c r="DQ148" s="657"/>
      <c r="DR148" s="543"/>
      <c r="DS148" s="544"/>
      <c r="DT148" s="544"/>
      <c r="DU148" s="544"/>
      <c r="DV148" s="544"/>
      <c r="DW148" s="544"/>
      <c r="DX148" s="544"/>
      <c r="DY148" s="544"/>
      <c r="DZ148" s="544"/>
      <c r="EA148" s="657"/>
      <c r="EB148" s="543"/>
      <c r="EC148" s="544"/>
      <c r="ED148" s="544"/>
      <c r="EE148" s="544"/>
      <c r="EF148" s="544"/>
      <c r="EG148" s="544"/>
      <c r="EH148" s="544"/>
      <c r="EI148" s="544"/>
      <c r="EJ148" s="544"/>
      <c r="EK148" s="657"/>
    </row>
    <row r="149" spans="1:141" s="825" customFormat="1" ht="36">
      <c r="A149" s="359">
        <f>Summary!A149</f>
        <v>0</v>
      </c>
      <c r="B149" s="378">
        <f>Summary!B149</f>
        <v>0</v>
      </c>
      <c r="C149" s="379" t="str">
        <f>Summary!C149</f>
        <v>4.6.13</v>
      </c>
      <c r="D149" s="380" t="str">
        <f>Summary!D149</f>
        <v>1500 - Roadside technology</v>
      </c>
      <c r="E149" s="381" t="str">
        <f>Summary!E149</f>
        <v>CCTV PTZ cameras</v>
      </c>
      <c r="F149" s="382">
        <f>Summary!F149</f>
        <v>0</v>
      </c>
      <c r="G149" s="375">
        <f>Summary!G149</f>
        <v>0</v>
      </c>
      <c r="H149" s="700"/>
      <c r="I149" s="701"/>
      <c r="J149" s="701"/>
      <c r="K149" s="701"/>
      <c r="L149" s="701"/>
      <c r="M149" s="701"/>
      <c r="N149" s="701"/>
      <c r="O149" s="701"/>
      <c r="P149" s="701"/>
      <c r="Q149" s="701"/>
      <c r="R149" s="701"/>
      <c r="S149" s="701"/>
      <c r="T149" s="702"/>
      <c r="U149" s="823"/>
      <c r="V149" s="700"/>
      <c r="W149" s="701"/>
      <c r="X149" s="701"/>
      <c r="Y149" s="701"/>
      <c r="Z149" s="701"/>
      <c r="AA149" s="701"/>
      <c r="AB149" s="701"/>
      <c r="AC149" s="701"/>
      <c r="AD149" s="701"/>
      <c r="AE149" s="824"/>
      <c r="AF149" s="700"/>
      <c r="AG149" s="701"/>
      <c r="AH149" s="701"/>
      <c r="AI149" s="701"/>
      <c r="AJ149" s="701"/>
      <c r="AK149" s="701"/>
      <c r="AL149" s="701"/>
      <c r="AM149" s="701"/>
      <c r="AN149" s="701"/>
      <c r="AO149" s="824"/>
      <c r="AP149" s="700"/>
      <c r="AQ149" s="701"/>
      <c r="AR149" s="701"/>
      <c r="AS149" s="701"/>
      <c r="AT149" s="701"/>
      <c r="AU149" s="701"/>
      <c r="AV149" s="701"/>
      <c r="AW149" s="701"/>
      <c r="AX149" s="701"/>
      <c r="AY149" s="824"/>
      <c r="AZ149" s="700"/>
      <c r="BA149" s="701"/>
      <c r="BB149" s="701"/>
      <c r="BC149" s="701"/>
      <c r="BD149" s="701"/>
      <c r="BE149" s="701"/>
      <c r="BF149" s="701"/>
      <c r="BG149" s="701"/>
      <c r="BH149" s="701"/>
      <c r="BI149" s="824"/>
      <c r="BJ149" s="700"/>
      <c r="BK149" s="701"/>
      <c r="BL149" s="701"/>
      <c r="BM149" s="701"/>
      <c r="BN149" s="701"/>
      <c r="BO149" s="701"/>
      <c r="BP149" s="701"/>
      <c r="BQ149" s="701"/>
      <c r="BR149" s="701"/>
      <c r="BS149" s="824"/>
      <c r="BT149" s="700"/>
      <c r="BU149" s="701"/>
      <c r="BV149" s="701"/>
      <c r="BW149" s="701"/>
      <c r="BX149" s="701"/>
      <c r="BY149" s="701"/>
      <c r="BZ149" s="701"/>
      <c r="CA149" s="701"/>
      <c r="CB149" s="701"/>
      <c r="CC149" s="824"/>
      <c r="CD149" s="700"/>
      <c r="CE149" s="701"/>
      <c r="CF149" s="701"/>
      <c r="CG149" s="701"/>
      <c r="CH149" s="701"/>
      <c r="CI149" s="701"/>
      <c r="CJ149" s="701"/>
      <c r="CK149" s="701"/>
      <c r="CL149" s="701"/>
      <c r="CM149" s="824"/>
      <c r="CN149" s="700"/>
      <c r="CO149" s="701"/>
      <c r="CP149" s="701"/>
      <c r="CQ149" s="701"/>
      <c r="CR149" s="701"/>
      <c r="CS149" s="701"/>
      <c r="CT149" s="701"/>
      <c r="CU149" s="701"/>
      <c r="CV149" s="701"/>
      <c r="CW149" s="824"/>
      <c r="CX149" s="700"/>
      <c r="CY149" s="701"/>
      <c r="CZ149" s="701"/>
      <c r="DA149" s="701"/>
      <c r="DB149" s="701"/>
      <c r="DC149" s="701"/>
      <c r="DD149" s="701"/>
      <c r="DE149" s="701"/>
      <c r="DF149" s="701"/>
      <c r="DG149" s="824"/>
      <c r="DH149" s="700"/>
      <c r="DI149" s="701"/>
      <c r="DJ149" s="701"/>
      <c r="DK149" s="701"/>
      <c r="DL149" s="701"/>
      <c r="DM149" s="701"/>
      <c r="DN149" s="701"/>
      <c r="DO149" s="701"/>
      <c r="DP149" s="701"/>
      <c r="DQ149" s="824"/>
      <c r="DR149" s="700"/>
      <c r="DS149" s="701"/>
      <c r="DT149" s="701"/>
      <c r="DU149" s="701"/>
      <c r="DV149" s="701"/>
      <c r="DW149" s="701"/>
      <c r="DX149" s="701"/>
      <c r="DY149" s="701"/>
      <c r="DZ149" s="701"/>
      <c r="EA149" s="824"/>
      <c r="EB149" s="700"/>
      <c r="EC149" s="701"/>
      <c r="ED149" s="701"/>
      <c r="EE149" s="701"/>
      <c r="EF149" s="701"/>
      <c r="EG149" s="701"/>
      <c r="EH149" s="701"/>
      <c r="EI149" s="701"/>
      <c r="EJ149" s="701"/>
      <c r="EK149" s="824"/>
    </row>
    <row r="150" spans="1:141" s="139" customFormat="1" ht="20.25">
      <c r="A150" s="359">
        <f>Summary!A150</f>
        <v>0</v>
      </c>
      <c r="B150" s="378">
        <f>Summary!B150</f>
        <v>0</v>
      </c>
      <c r="C150" s="379" t="str">
        <f>Summary!C150</f>
        <v>4.6.13.1</v>
      </c>
      <c r="D150" s="380">
        <f>Summary!D150</f>
        <v>0</v>
      </c>
      <c r="E150" s="381">
        <f>Summary!E150</f>
        <v>0</v>
      </c>
      <c r="F150" s="382" t="str">
        <f>Summary!F150</f>
        <v>Clean camera lens</v>
      </c>
      <c r="G150" s="375">
        <f>Summary!G150</f>
        <v>0</v>
      </c>
      <c r="H150" s="540">
        <f t="shared" ref="H150:H152" si="67">SUM(V150:AD150)</f>
        <v>0</v>
      </c>
      <c r="I150" s="541">
        <f t="shared" ref="I150:I152" si="68">SUM(AF150:AN150)</f>
        <v>0</v>
      </c>
      <c r="J150" s="541">
        <f t="shared" ref="J150:J152" si="69">SUM(AP150:AX150)</f>
        <v>0</v>
      </c>
      <c r="K150" s="541">
        <f t="shared" ref="K150:K152" si="70">SUM(AZ150:BH150)</f>
        <v>0</v>
      </c>
      <c r="L150" s="541">
        <f t="shared" ref="L150:L152" si="71">SUM(BJ150:BR150)</f>
        <v>0</v>
      </c>
      <c r="M150" s="541">
        <f t="shared" ref="M150:M152" si="72">SUM(BT150:CB150)</f>
        <v>0</v>
      </c>
      <c r="N150" s="541">
        <f t="shared" ref="N150:N152" si="73">SUM(CD150:CL150)</f>
        <v>0</v>
      </c>
      <c r="O150" s="541">
        <f t="shared" ref="O150:O152" si="74">SUM(CN150:CV150)</f>
        <v>0</v>
      </c>
      <c r="P150" s="541">
        <f t="shared" ref="P150:P152" si="75">SUM(CX150:DF150)</f>
        <v>0</v>
      </c>
      <c r="Q150" s="541">
        <f t="shared" ref="Q150:Q152" si="76">SUM(DH150:DP150)</f>
        <v>0</v>
      </c>
      <c r="R150" s="541">
        <f t="shared" ref="R150:R152" si="77">SUM(DR150:DZ150)</f>
        <v>0</v>
      </c>
      <c r="S150" s="541">
        <f t="shared" ref="S150:S152" si="78">SUM(EB150:EJ150)</f>
        <v>0</v>
      </c>
      <c r="T150" s="542">
        <f t="shared" ref="T150:T152" si="79">SUM(H150:S150)</f>
        <v>0</v>
      </c>
      <c r="U150" s="531"/>
      <c r="V150" s="543"/>
      <c r="W150" s="544"/>
      <c r="X150" s="544"/>
      <c r="Y150" s="544"/>
      <c r="Z150" s="544"/>
      <c r="AA150" s="544"/>
      <c r="AB150" s="544"/>
      <c r="AC150" s="544"/>
      <c r="AD150" s="544"/>
      <c r="AE150" s="657"/>
      <c r="AF150" s="543"/>
      <c r="AG150" s="544"/>
      <c r="AH150" s="544"/>
      <c r="AI150" s="544"/>
      <c r="AJ150" s="544"/>
      <c r="AK150" s="544"/>
      <c r="AL150" s="544"/>
      <c r="AM150" s="544"/>
      <c r="AN150" s="544"/>
      <c r="AO150" s="657"/>
      <c r="AP150" s="543"/>
      <c r="AQ150" s="544"/>
      <c r="AR150" s="544"/>
      <c r="AS150" s="544"/>
      <c r="AT150" s="544"/>
      <c r="AU150" s="544"/>
      <c r="AV150" s="544"/>
      <c r="AW150" s="544"/>
      <c r="AX150" s="544"/>
      <c r="AY150" s="657"/>
      <c r="AZ150" s="543"/>
      <c r="BA150" s="544"/>
      <c r="BB150" s="544"/>
      <c r="BC150" s="544"/>
      <c r="BD150" s="544"/>
      <c r="BE150" s="544"/>
      <c r="BF150" s="544"/>
      <c r="BG150" s="544"/>
      <c r="BH150" s="544"/>
      <c r="BI150" s="657"/>
      <c r="BJ150" s="543"/>
      <c r="BK150" s="544"/>
      <c r="BL150" s="544"/>
      <c r="BM150" s="544"/>
      <c r="BN150" s="544"/>
      <c r="BO150" s="544"/>
      <c r="BP150" s="544"/>
      <c r="BQ150" s="544"/>
      <c r="BR150" s="544"/>
      <c r="BS150" s="657"/>
      <c r="BT150" s="543"/>
      <c r="BU150" s="544"/>
      <c r="BV150" s="544"/>
      <c r="BW150" s="544"/>
      <c r="BX150" s="544"/>
      <c r="BY150" s="544"/>
      <c r="BZ150" s="544"/>
      <c r="CA150" s="544"/>
      <c r="CB150" s="544"/>
      <c r="CC150" s="657"/>
      <c r="CD150" s="543"/>
      <c r="CE150" s="544"/>
      <c r="CF150" s="544"/>
      <c r="CG150" s="544"/>
      <c r="CH150" s="544"/>
      <c r="CI150" s="544"/>
      <c r="CJ150" s="544"/>
      <c r="CK150" s="544"/>
      <c r="CL150" s="544"/>
      <c r="CM150" s="657"/>
      <c r="CN150" s="543"/>
      <c r="CO150" s="544"/>
      <c r="CP150" s="544"/>
      <c r="CQ150" s="544"/>
      <c r="CR150" s="544"/>
      <c r="CS150" s="544"/>
      <c r="CT150" s="544"/>
      <c r="CU150" s="544"/>
      <c r="CV150" s="544"/>
      <c r="CW150" s="657"/>
      <c r="CX150" s="543"/>
      <c r="CY150" s="544"/>
      <c r="CZ150" s="544"/>
      <c r="DA150" s="544"/>
      <c r="DB150" s="544"/>
      <c r="DC150" s="544"/>
      <c r="DD150" s="544"/>
      <c r="DE150" s="544"/>
      <c r="DF150" s="544"/>
      <c r="DG150" s="657"/>
      <c r="DH150" s="543"/>
      <c r="DI150" s="544"/>
      <c r="DJ150" s="544"/>
      <c r="DK150" s="544"/>
      <c r="DL150" s="544"/>
      <c r="DM150" s="544"/>
      <c r="DN150" s="544"/>
      <c r="DO150" s="544"/>
      <c r="DP150" s="544"/>
      <c r="DQ150" s="657"/>
      <c r="DR150" s="543"/>
      <c r="DS150" s="544"/>
      <c r="DT150" s="544"/>
      <c r="DU150" s="544"/>
      <c r="DV150" s="544"/>
      <c r="DW150" s="544"/>
      <c r="DX150" s="544"/>
      <c r="DY150" s="544"/>
      <c r="DZ150" s="544"/>
      <c r="EA150" s="657"/>
      <c r="EB150" s="543"/>
      <c r="EC150" s="544"/>
      <c r="ED150" s="544"/>
      <c r="EE150" s="544"/>
      <c r="EF150" s="544"/>
      <c r="EG150" s="544"/>
      <c r="EH150" s="544"/>
      <c r="EI150" s="544"/>
      <c r="EJ150" s="544"/>
      <c r="EK150" s="657"/>
    </row>
    <row r="151" spans="1:141" s="139" customFormat="1" ht="20.25">
      <c r="A151" s="359">
        <f>Summary!A151</f>
        <v>0</v>
      </c>
      <c r="B151" s="378">
        <f>Summary!B151</f>
        <v>0</v>
      </c>
      <c r="C151" s="379" t="str">
        <f>Summary!C151</f>
        <v>4.6.13.2</v>
      </c>
      <c r="D151" s="380">
        <f>Summary!D151</f>
        <v>0</v>
      </c>
      <c r="E151" s="381">
        <f>Summary!E151</f>
        <v>0</v>
      </c>
      <c r="F151" s="382" t="str">
        <f>Summary!F151</f>
        <v>Check camera functionality</v>
      </c>
      <c r="G151" s="375">
        <f>Summary!G151</f>
        <v>0</v>
      </c>
      <c r="H151" s="540">
        <f t="shared" si="67"/>
        <v>0</v>
      </c>
      <c r="I151" s="541">
        <f t="shared" si="68"/>
        <v>0</v>
      </c>
      <c r="J151" s="541">
        <f t="shared" si="69"/>
        <v>0</v>
      </c>
      <c r="K151" s="541">
        <f t="shared" si="70"/>
        <v>0</v>
      </c>
      <c r="L151" s="541">
        <f t="shared" si="71"/>
        <v>0</v>
      </c>
      <c r="M151" s="541">
        <f t="shared" si="72"/>
        <v>0</v>
      </c>
      <c r="N151" s="541">
        <f t="shared" si="73"/>
        <v>0</v>
      </c>
      <c r="O151" s="541">
        <f t="shared" si="74"/>
        <v>0</v>
      </c>
      <c r="P151" s="541">
        <f t="shared" si="75"/>
        <v>0</v>
      </c>
      <c r="Q151" s="541">
        <f t="shared" si="76"/>
        <v>0</v>
      </c>
      <c r="R151" s="541">
        <f t="shared" si="77"/>
        <v>0</v>
      </c>
      <c r="S151" s="541">
        <f t="shared" si="78"/>
        <v>0</v>
      </c>
      <c r="T151" s="542">
        <f t="shared" si="79"/>
        <v>0</v>
      </c>
      <c r="U151" s="531"/>
      <c r="V151" s="543"/>
      <c r="W151" s="544"/>
      <c r="X151" s="544"/>
      <c r="Y151" s="544"/>
      <c r="Z151" s="544"/>
      <c r="AA151" s="544"/>
      <c r="AB151" s="544"/>
      <c r="AC151" s="544"/>
      <c r="AD151" s="544"/>
      <c r="AE151" s="657"/>
      <c r="AF151" s="543"/>
      <c r="AG151" s="544"/>
      <c r="AH151" s="544"/>
      <c r="AI151" s="544"/>
      <c r="AJ151" s="544"/>
      <c r="AK151" s="544"/>
      <c r="AL151" s="544"/>
      <c r="AM151" s="544"/>
      <c r="AN151" s="544"/>
      <c r="AO151" s="657"/>
      <c r="AP151" s="543"/>
      <c r="AQ151" s="544"/>
      <c r="AR151" s="544"/>
      <c r="AS151" s="544"/>
      <c r="AT151" s="544"/>
      <c r="AU151" s="544"/>
      <c r="AV151" s="544"/>
      <c r="AW151" s="544"/>
      <c r="AX151" s="544"/>
      <c r="AY151" s="657"/>
      <c r="AZ151" s="543"/>
      <c r="BA151" s="544"/>
      <c r="BB151" s="544"/>
      <c r="BC151" s="544"/>
      <c r="BD151" s="544"/>
      <c r="BE151" s="544"/>
      <c r="BF151" s="544"/>
      <c r="BG151" s="544"/>
      <c r="BH151" s="544"/>
      <c r="BI151" s="657"/>
      <c r="BJ151" s="543"/>
      <c r="BK151" s="544"/>
      <c r="BL151" s="544"/>
      <c r="BM151" s="544"/>
      <c r="BN151" s="544"/>
      <c r="BO151" s="544"/>
      <c r="BP151" s="544"/>
      <c r="BQ151" s="544"/>
      <c r="BR151" s="544"/>
      <c r="BS151" s="657"/>
      <c r="BT151" s="543"/>
      <c r="BU151" s="544"/>
      <c r="BV151" s="544"/>
      <c r="BW151" s="544"/>
      <c r="BX151" s="544"/>
      <c r="BY151" s="544"/>
      <c r="BZ151" s="544"/>
      <c r="CA151" s="544"/>
      <c r="CB151" s="544"/>
      <c r="CC151" s="657"/>
      <c r="CD151" s="543"/>
      <c r="CE151" s="544"/>
      <c r="CF151" s="544"/>
      <c r="CG151" s="544"/>
      <c r="CH151" s="544"/>
      <c r="CI151" s="544"/>
      <c r="CJ151" s="544"/>
      <c r="CK151" s="544"/>
      <c r="CL151" s="544"/>
      <c r="CM151" s="657"/>
      <c r="CN151" s="543"/>
      <c r="CO151" s="544"/>
      <c r="CP151" s="544"/>
      <c r="CQ151" s="544"/>
      <c r="CR151" s="544"/>
      <c r="CS151" s="544"/>
      <c r="CT151" s="544"/>
      <c r="CU151" s="544"/>
      <c r="CV151" s="544"/>
      <c r="CW151" s="657"/>
      <c r="CX151" s="543"/>
      <c r="CY151" s="544"/>
      <c r="CZ151" s="544"/>
      <c r="DA151" s="544"/>
      <c r="DB151" s="544"/>
      <c r="DC151" s="544"/>
      <c r="DD151" s="544"/>
      <c r="DE151" s="544"/>
      <c r="DF151" s="544"/>
      <c r="DG151" s="657"/>
      <c r="DH151" s="543"/>
      <c r="DI151" s="544"/>
      <c r="DJ151" s="544"/>
      <c r="DK151" s="544"/>
      <c r="DL151" s="544"/>
      <c r="DM151" s="544"/>
      <c r="DN151" s="544"/>
      <c r="DO151" s="544"/>
      <c r="DP151" s="544"/>
      <c r="DQ151" s="657"/>
      <c r="DR151" s="543"/>
      <c r="DS151" s="544"/>
      <c r="DT151" s="544"/>
      <c r="DU151" s="544"/>
      <c r="DV151" s="544"/>
      <c r="DW151" s="544"/>
      <c r="DX151" s="544"/>
      <c r="DY151" s="544"/>
      <c r="DZ151" s="544"/>
      <c r="EA151" s="657"/>
      <c r="EB151" s="543"/>
      <c r="EC151" s="544"/>
      <c r="ED151" s="544"/>
      <c r="EE151" s="544"/>
      <c r="EF151" s="544"/>
      <c r="EG151" s="544"/>
      <c r="EH151" s="544"/>
      <c r="EI151" s="544"/>
      <c r="EJ151" s="544"/>
      <c r="EK151" s="657"/>
    </row>
    <row r="152" spans="1:141" s="139" customFormat="1" ht="20.25">
      <c r="A152" s="359">
        <f>Summary!A152</f>
        <v>0</v>
      </c>
      <c r="B152" s="378">
        <f>Summary!B152</f>
        <v>0</v>
      </c>
      <c r="C152" s="379" t="str">
        <f>Summary!C152</f>
        <v>4.6.13.3</v>
      </c>
      <c r="D152" s="380">
        <f>Summary!D152</f>
        <v>0</v>
      </c>
      <c r="E152" s="381">
        <f>Summary!E152</f>
        <v>0</v>
      </c>
      <c r="F152" s="382" t="str">
        <f>Summary!F152</f>
        <v>Check data and power supply cables</v>
      </c>
      <c r="G152" s="375">
        <f>Summary!G152</f>
        <v>0</v>
      </c>
      <c r="H152" s="540">
        <f t="shared" si="67"/>
        <v>0</v>
      </c>
      <c r="I152" s="541">
        <f t="shared" si="68"/>
        <v>0</v>
      </c>
      <c r="J152" s="541">
        <f t="shared" si="69"/>
        <v>0</v>
      </c>
      <c r="K152" s="541">
        <f t="shared" si="70"/>
        <v>0</v>
      </c>
      <c r="L152" s="541">
        <f t="shared" si="71"/>
        <v>0</v>
      </c>
      <c r="M152" s="541">
        <f t="shared" si="72"/>
        <v>0</v>
      </c>
      <c r="N152" s="541">
        <f t="shared" si="73"/>
        <v>0</v>
      </c>
      <c r="O152" s="541">
        <f t="shared" si="74"/>
        <v>0</v>
      </c>
      <c r="P152" s="541">
        <f t="shared" si="75"/>
        <v>0</v>
      </c>
      <c r="Q152" s="541">
        <f t="shared" si="76"/>
        <v>0</v>
      </c>
      <c r="R152" s="541">
        <f t="shared" si="77"/>
        <v>0</v>
      </c>
      <c r="S152" s="541">
        <f t="shared" si="78"/>
        <v>0</v>
      </c>
      <c r="T152" s="542">
        <f t="shared" si="79"/>
        <v>0</v>
      </c>
      <c r="U152" s="531"/>
      <c r="V152" s="543"/>
      <c r="W152" s="544"/>
      <c r="X152" s="544"/>
      <c r="Y152" s="544"/>
      <c r="Z152" s="544"/>
      <c r="AA152" s="544"/>
      <c r="AB152" s="544"/>
      <c r="AC152" s="544"/>
      <c r="AD152" s="544"/>
      <c r="AE152" s="657"/>
      <c r="AF152" s="543"/>
      <c r="AG152" s="544"/>
      <c r="AH152" s="544"/>
      <c r="AI152" s="544"/>
      <c r="AJ152" s="544"/>
      <c r="AK152" s="544"/>
      <c r="AL152" s="544"/>
      <c r="AM152" s="544"/>
      <c r="AN152" s="544"/>
      <c r="AO152" s="657"/>
      <c r="AP152" s="543"/>
      <c r="AQ152" s="544"/>
      <c r="AR152" s="544"/>
      <c r="AS152" s="544"/>
      <c r="AT152" s="544"/>
      <c r="AU152" s="544"/>
      <c r="AV152" s="544"/>
      <c r="AW152" s="544"/>
      <c r="AX152" s="544"/>
      <c r="AY152" s="657"/>
      <c r="AZ152" s="543"/>
      <c r="BA152" s="544"/>
      <c r="BB152" s="544"/>
      <c r="BC152" s="544"/>
      <c r="BD152" s="544"/>
      <c r="BE152" s="544"/>
      <c r="BF152" s="544"/>
      <c r="BG152" s="544"/>
      <c r="BH152" s="544"/>
      <c r="BI152" s="657"/>
      <c r="BJ152" s="543"/>
      <c r="BK152" s="544"/>
      <c r="BL152" s="544"/>
      <c r="BM152" s="544"/>
      <c r="BN152" s="544"/>
      <c r="BO152" s="544"/>
      <c r="BP152" s="544"/>
      <c r="BQ152" s="544"/>
      <c r="BR152" s="544"/>
      <c r="BS152" s="657"/>
      <c r="BT152" s="543"/>
      <c r="BU152" s="544"/>
      <c r="BV152" s="544"/>
      <c r="BW152" s="544"/>
      <c r="BX152" s="544"/>
      <c r="BY152" s="544"/>
      <c r="BZ152" s="544"/>
      <c r="CA152" s="544"/>
      <c r="CB152" s="544"/>
      <c r="CC152" s="657"/>
      <c r="CD152" s="543"/>
      <c r="CE152" s="544"/>
      <c r="CF152" s="544"/>
      <c r="CG152" s="544"/>
      <c r="CH152" s="544"/>
      <c r="CI152" s="544"/>
      <c r="CJ152" s="544"/>
      <c r="CK152" s="544"/>
      <c r="CL152" s="544"/>
      <c r="CM152" s="657"/>
      <c r="CN152" s="543"/>
      <c r="CO152" s="544"/>
      <c r="CP152" s="544"/>
      <c r="CQ152" s="544"/>
      <c r="CR152" s="544"/>
      <c r="CS152" s="544"/>
      <c r="CT152" s="544"/>
      <c r="CU152" s="544"/>
      <c r="CV152" s="544"/>
      <c r="CW152" s="657"/>
      <c r="CX152" s="543"/>
      <c r="CY152" s="544"/>
      <c r="CZ152" s="544"/>
      <c r="DA152" s="544"/>
      <c r="DB152" s="544"/>
      <c r="DC152" s="544"/>
      <c r="DD152" s="544"/>
      <c r="DE152" s="544"/>
      <c r="DF152" s="544"/>
      <c r="DG152" s="657"/>
      <c r="DH152" s="543"/>
      <c r="DI152" s="544"/>
      <c r="DJ152" s="544"/>
      <c r="DK152" s="544"/>
      <c r="DL152" s="544"/>
      <c r="DM152" s="544"/>
      <c r="DN152" s="544"/>
      <c r="DO152" s="544"/>
      <c r="DP152" s="544"/>
      <c r="DQ152" s="657"/>
      <c r="DR152" s="543"/>
      <c r="DS152" s="544"/>
      <c r="DT152" s="544"/>
      <c r="DU152" s="544"/>
      <c r="DV152" s="544"/>
      <c r="DW152" s="544"/>
      <c r="DX152" s="544"/>
      <c r="DY152" s="544"/>
      <c r="DZ152" s="544"/>
      <c r="EA152" s="657"/>
      <c r="EB152" s="543"/>
      <c r="EC152" s="544"/>
      <c r="ED152" s="544"/>
      <c r="EE152" s="544"/>
      <c r="EF152" s="544"/>
      <c r="EG152" s="544"/>
      <c r="EH152" s="544"/>
      <c r="EI152" s="544"/>
      <c r="EJ152" s="544"/>
      <c r="EK152" s="657"/>
    </row>
    <row r="153" spans="1:141" s="139" customFormat="1" ht="20.25">
      <c r="A153" s="802" t="str">
        <f>Summary!A153</f>
        <v>18.11.1</v>
      </c>
      <c r="B153" s="815">
        <f>Summary!B153</f>
        <v>4.7</v>
      </c>
      <c r="C153" s="813">
        <f>Summary!C153</f>
        <v>0</v>
      </c>
      <c r="D153" s="816" t="str">
        <f>Summary!D153</f>
        <v>2200 - Tunnels</v>
      </c>
      <c r="E153" s="796">
        <f>Summary!E153</f>
        <v>0</v>
      </c>
      <c r="F153" s="796">
        <f>Summary!F153</f>
        <v>0</v>
      </c>
      <c r="G153" s="787">
        <f>Summary!G153</f>
        <v>0</v>
      </c>
      <c r="H153" s="299"/>
      <c r="I153" s="300"/>
      <c r="J153" s="300"/>
      <c r="K153" s="300"/>
      <c r="L153" s="300"/>
      <c r="M153" s="300"/>
      <c r="N153" s="300"/>
      <c r="O153" s="300"/>
      <c r="P153" s="300"/>
      <c r="Q153" s="300"/>
      <c r="R153" s="300"/>
      <c r="S153" s="300"/>
      <c r="T153" s="797"/>
      <c r="U153" s="531"/>
      <c r="V153" s="299"/>
      <c r="W153" s="300"/>
      <c r="X153" s="300"/>
      <c r="Y153" s="300"/>
      <c r="Z153" s="300"/>
      <c r="AA153" s="300"/>
      <c r="AB153" s="300"/>
      <c r="AC153" s="300"/>
      <c r="AD153" s="300"/>
      <c r="AE153" s="817"/>
      <c r="AF153" s="299"/>
      <c r="AG153" s="300"/>
      <c r="AH153" s="300"/>
      <c r="AI153" s="300"/>
      <c r="AJ153" s="300"/>
      <c r="AK153" s="300"/>
      <c r="AL153" s="300"/>
      <c r="AM153" s="300"/>
      <c r="AN153" s="300"/>
      <c r="AO153" s="817"/>
      <c r="AP153" s="299"/>
      <c r="AQ153" s="300"/>
      <c r="AR153" s="300"/>
      <c r="AS153" s="300"/>
      <c r="AT153" s="300"/>
      <c r="AU153" s="300"/>
      <c r="AV153" s="300"/>
      <c r="AW153" s="300"/>
      <c r="AX153" s="300"/>
      <c r="AY153" s="817"/>
      <c r="AZ153" s="299"/>
      <c r="BA153" s="300"/>
      <c r="BB153" s="300"/>
      <c r="BC153" s="300"/>
      <c r="BD153" s="300"/>
      <c r="BE153" s="300"/>
      <c r="BF153" s="300"/>
      <c r="BG153" s="300"/>
      <c r="BH153" s="300"/>
      <c r="BI153" s="817"/>
      <c r="BJ153" s="299"/>
      <c r="BK153" s="300"/>
      <c r="BL153" s="300"/>
      <c r="BM153" s="300"/>
      <c r="BN153" s="300"/>
      <c r="BO153" s="300"/>
      <c r="BP153" s="300"/>
      <c r="BQ153" s="300"/>
      <c r="BR153" s="300"/>
      <c r="BS153" s="817"/>
      <c r="BT153" s="299"/>
      <c r="BU153" s="300"/>
      <c r="BV153" s="300"/>
      <c r="BW153" s="300"/>
      <c r="BX153" s="300"/>
      <c r="BY153" s="300"/>
      <c r="BZ153" s="300"/>
      <c r="CA153" s="300"/>
      <c r="CB153" s="300"/>
      <c r="CC153" s="817"/>
      <c r="CD153" s="299"/>
      <c r="CE153" s="300"/>
      <c r="CF153" s="300"/>
      <c r="CG153" s="300"/>
      <c r="CH153" s="300"/>
      <c r="CI153" s="300"/>
      <c r="CJ153" s="300"/>
      <c r="CK153" s="300"/>
      <c r="CL153" s="300"/>
      <c r="CM153" s="817"/>
      <c r="CN153" s="299"/>
      <c r="CO153" s="300"/>
      <c r="CP153" s="300"/>
      <c r="CQ153" s="300"/>
      <c r="CR153" s="300"/>
      <c r="CS153" s="300"/>
      <c r="CT153" s="300"/>
      <c r="CU153" s="300"/>
      <c r="CV153" s="300"/>
      <c r="CW153" s="817"/>
      <c r="CX153" s="299"/>
      <c r="CY153" s="300"/>
      <c r="CZ153" s="300"/>
      <c r="DA153" s="300"/>
      <c r="DB153" s="300"/>
      <c r="DC153" s="300"/>
      <c r="DD153" s="300"/>
      <c r="DE153" s="300"/>
      <c r="DF153" s="300"/>
      <c r="DG153" s="817"/>
      <c r="DH153" s="299"/>
      <c r="DI153" s="300"/>
      <c r="DJ153" s="300"/>
      <c r="DK153" s="300"/>
      <c r="DL153" s="300"/>
      <c r="DM153" s="300"/>
      <c r="DN153" s="300"/>
      <c r="DO153" s="300"/>
      <c r="DP153" s="300"/>
      <c r="DQ153" s="817"/>
      <c r="DR153" s="299"/>
      <c r="DS153" s="300"/>
      <c r="DT153" s="300"/>
      <c r="DU153" s="300"/>
      <c r="DV153" s="300"/>
      <c r="DW153" s="300"/>
      <c r="DX153" s="300"/>
      <c r="DY153" s="300"/>
      <c r="DZ153" s="300"/>
      <c r="EA153" s="817"/>
      <c r="EB153" s="299"/>
      <c r="EC153" s="300"/>
      <c r="ED153" s="300"/>
      <c r="EE153" s="300"/>
      <c r="EF153" s="300"/>
      <c r="EG153" s="300"/>
      <c r="EH153" s="300"/>
      <c r="EI153" s="300"/>
      <c r="EJ153" s="300"/>
      <c r="EK153" s="817"/>
    </row>
    <row r="154" spans="1:141" s="139" customFormat="1" ht="36">
      <c r="A154" s="359">
        <f>Summary!A154</f>
        <v>0</v>
      </c>
      <c r="B154" s="378">
        <f>Summary!B154</f>
        <v>0</v>
      </c>
      <c r="C154" s="379" t="str">
        <f>Summary!C154</f>
        <v>4.7.1</v>
      </c>
      <c r="D154" s="380" t="str">
        <f>Summary!D154</f>
        <v>2200 - Tunnels</v>
      </c>
      <c r="E154" s="381" t="str">
        <f>Summary!E154</f>
        <v>Tunnel surfaces</v>
      </c>
      <c r="F154" s="382" t="str">
        <f>Summary!F154</f>
        <v>Remove toxic, corrosive and flammable deposits and maintain light reflectance</v>
      </c>
      <c r="G154" s="375">
        <f>Summary!G154</f>
        <v>0</v>
      </c>
      <c r="H154" s="540">
        <f t="shared" si="54"/>
        <v>0</v>
      </c>
      <c r="I154" s="541">
        <f t="shared" si="55"/>
        <v>0</v>
      </c>
      <c r="J154" s="541">
        <f t="shared" si="56"/>
        <v>0</v>
      </c>
      <c r="K154" s="541">
        <f t="shared" si="57"/>
        <v>0</v>
      </c>
      <c r="L154" s="541">
        <f t="shared" si="58"/>
        <v>0</v>
      </c>
      <c r="M154" s="541">
        <f t="shared" si="59"/>
        <v>0</v>
      </c>
      <c r="N154" s="541">
        <f t="shared" si="60"/>
        <v>0</v>
      </c>
      <c r="O154" s="541">
        <f t="shared" si="61"/>
        <v>0</v>
      </c>
      <c r="P154" s="541">
        <f t="shared" si="62"/>
        <v>0</v>
      </c>
      <c r="Q154" s="541">
        <f t="shared" si="63"/>
        <v>0</v>
      </c>
      <c r="R154" s="541">
        <f t="shared" si="64"/>
        <v>0</v>
      </c>
      <c r="S154" s="541">
        <f t="shared" si="65"/>
        <v>0</v>
      </c>
      <c r="T154" s="542">
        <f t="shared" si="66"/>
        <v>0</v>
      </c>
      <c r="U154" s="531"/>
      <c r="V154" s="887"/>
      <c r="W154" s="888"/>
      <c r="X154" s="888"/>
      <c r="Y154" s="888"/>
      <c r="Z154" s="888"/>
      <c r="AA154" s="888"/>
      <c r="AB154" s="888"/>
      <c r="AC154" s="888"/>
      <c r="AD154" s="888"/>
      <c r="AE154" s="889"/>
      <c r="AF154" s="887"/>
      <c r="AG154" s="888"/>
      <c r="AH154" s="888"/>
      <c r="AI154" s="888"/>
      <c r="AJ154" s="888"/>
      <c r="AK154" s="888"/>
      <c r="AL154" s="888"/>
      <c r="AM154" s="888"/>
      <c r="AN154" s="888"/>
      <c r="AO154" s="889"/>
      <c r="AP154" s="887"/>
      <c r="AQ154" s="888"/>
      <c r="AR154" s="888"/>
      <c r="AS154" s="888"/>
      <c r="AT154" s="888"/>
      <c r="AU154" s="888"/>
      <c r="AV154" s="888"/>
      <c r="AW154" s="888"/>
      <c r="AX154" s="888"/>
      <c r="AY154" s="889"/>
      <c r="AZ154" s="887"/>
      <c r="BA154" s="888"/>
      <c r="BB154" s="888"/>
      <c r="BC154" s="888"/>
      <c r="BD154" s="888"/>
      <c r="BE154" s="888"/>
      <c r="BF154" s="888"/>
      <c r="BG154" s="888"/>
      <c r="BH154" s="888"/>
      <c r="BI154" s="889"/>
      <c r="BJ154" s="887"/>
      <c r="BK154" s="888"/>
      <c r="BL154" s="888"/>
      <c r="BM154" s="888"/>
      <c r="BN154" s="888"/>
      <c r="BO154" s="888"/>
      <c r="BP154" s="888"/>
      <c r="BQ154" s="888"/>
      <c r="BR154" s="888"/>
      <c r="BS154" s="889"/>
      <c r="BT154" s="887"/>
      <c r="BU154" s="888"/>
      <c r="BV154" s="888"/>
      <c r="BW154" s="888"/>
      <c r="BX154" s="888"/>
      <c r="BY154" s="888"/>
      <c r="BZ154" s="888"/>
      <c r="CA154" s="888"/>
      <c r="CB154" s="888"/>
      <c r="CC154" s="889"/>
      <c r="CD154" s="887"/>
      <c r="CE154" s="888"/>
      <c r="CF154" s="888"/>
      <c r="CG154" s="888"/>
      <c r="CH154" s="888"/>
      <c r="CI154" s="888"/>
      <c r="CJ154" s="888"/>
      <c r="CK154" s="888"/>
      <c r="CL154" s="888"/>
      <c r="CM154" s="889"/>
      <c r="CN154" s="887"/>
      <c r="CO154" s="888"/>
      <c r="CP154" s="888"/>
      <c r="CQ154" s="888"/>
      <c r="CR154" s="888"/>
      <c r="CS154" s="888"/>
      <c r="CT154" s="888"/>
      <c r="CU154" s="888"/>
      <c r="CV154" s="888"/>
      <c r="CW154" s="889"/>
      <c r="CX154" s="887"/>
      <c r="CY154" s="888"/>
      <c r="CZ154" s="888"/>
      <c r="DA154" s="888"/>
      <c r="DB154" s="888"/>
      <c r="DC154" s="888"/>
      <c r="DD154" s="888"/>
      <c r="DE154" s="888"/>
      <c r="DF154" s="888"/>
      <c r="DG154" s="889"/>
      <c r="DH154" s="887"/>
      <c r="DI154" s="888"/>
      <c r="DJ154" s="888"/>
      <c r="DK154" s="888"/>
      <c r="DL154" s="888"/>
      <c r="DM154" s="888"/>
      <c r="DN154" s="888"/>
      <c r="DO154" s="888"/>
      <c r="DP154" s="888"/>
      <c r="DQ154" s="889"/>
      <c r="DR154" s="887"/>
      <c r="DS154" s="888"/>
      <c r="DT154" s="888"/>
      <c r="DU154" s="888"/>
      <c r="DV154" s="888"/>
      <c r="DW154" s="888"/>
      <c r="DX154" s="888"/>
      <c r="DY154" s="888"/>
      <c r="DZ154" s="888"/>
      <c r="EA154" s="889"/>
      <c r="EB154" s="887"/>
      <c r="EC154" s="888"/>
      <c r="ED154" s="888"/>
      <c r="EE154" s="888"/>
      <c r="EF154" s="888"/>
      <c r="EG154" s="888"/>
      <c r="EH154" s="888"/>
      <c r="EI154" s="888"/>
      <c r="EJ154" s="888"/>
      <c r="EK154" s="889"/>
    </row>
    <row r="155" spans="1:141" s="139" customFormat="1" ht="20.25">
      <c r="A155" s="359">
        <f>Summary!A155</f>
        <v>0</v>
      </c>
      <c r="B155" s="378">
        <f>Summary!B155</f>
        <v>0</v>
      </c>
      <c r="C155" s="379" t="str">
        <f>Summary!C155</f>
        <v>4.7.2</v>
      </c>
      <c r="D155" s="380" t="str">
        <f>Summary!D155</f>
        <v>2200 - Tunnels</v>
      </c>
      <c r="E155" s="381" t="str">
        <f>Summary!E155</f>
        <v>Electrical components</v>
      </c>
      <c r="F155" s="382" t="str">
        <f>Summary!F155</f>
        <v>Electrical testing</v>
      </c>
      <c r="G155" s="375">
        <f>Summary!G155</f>
        <v>0</v>
      </c>
      <c r="H155" s="540">
        <f t="shared" si="54"/>
        <v>0</v>
      </c>
      <c r="I155" s="541">
        <f t="shared" si="55"/>
        <v>0</v>
      </c>
      <c r="J155" s="541">
        <f t="shared" si="56"/>
        <v>0</v>
      </c>
      <c r="K155" s="541">
        <f t="shared" si="57"/>
        <v>0</v>
      </c>
      <c r="L155" s="541">
        <f t="shared" si="58"/>
        <v>0</v>
      </c>
      <c r="M155" s="541">
        <f t="shared" si="59"/>
        <v>0</v>
      </c>
      <c r="N155" s="541">
        <f t="shared" si="60"/>
        <v>0</v>
      </c>
      <c r="O155" s="541">
        <f t="shared" si="61"/>
        <v>0</v>
      </c>
      <c r="P155" s="541">
        <f t="shared" si="62"/>
        <v>0</v>
      </c>
      <c r="Q155" s="541">
        <f t="shared" si="63"/>
        <v>0</v>
      </c>
      <c r="R155" s="541">
        <f t="shared" si="64"/>
        <v>0</v>
      </c>
      <c r="S155" s="541">
        <f t="shared" si="65"/>
        <v>0</v>
      </c>
      <c r="T155" s="542">
        <f t="shared" si="66"/>
        <v>0</v>
      </c>
      <c r="U155" s="531"/>
      <c r="V155" s="887"/>
      <c r="W155" s="888"/>
      <c r="X155" s="888"/>
      <c r="Y155" s="888"/>
      <c r="Z155" s="888"/>
      <c r="AA155" s="888"/>
      <c r="AB155" s="888"/>
      <c r="AC155" s="888"/>
      <c r="AD155" s="888"/>
      <c r="AE155" s="889"/>
      <c r="AF155" s="887"/>
      <c r="AG155" s="888"/>
      <c r="AH155" s="888"/>
      <c r="AI155" s="888"/>
      <c r="AJ155" s="888"/>
      <c r="AK155" s="888"/>
      <c r="AL155" s="888"/>
      <c r="AM155" s="888"/>
      <c r="AN155" s="888"/>
      <c r="AO155" s="889"/>
      <c r="AP155" s="887"/>
      <c r="AQ155" s="888"/>
      <c r="AR155" s="888"/>
      <c r="AS155" s="888"/>
      <c r="AT155" s="888"/>
      <c r="AU155" s="888"/>
      <c r="AV155" s="888"/>
      <c r="AW155" s="888"/>
      <c r="AX155" s="888"/>
      <c r="AY155" s="889"/>
      <c r="AZ155" s="887"/>
      <c r="BA155" s="888"/>
      <c r="BB155" s="888"/>
      <c r="BC155" s="888"/>
      <c r="BD155" s="888"/>
      <c r="BE155" s="888"/>
      <c r="BF155" s="888"/>
      <c r="BG155" s="888"/>
      <c r="BH155" s="888"/>
      <c r="BI155" s="889"/>
      <c r="BJ155" s="887"/>
      <c r="BK155" s="888"/>
      <c r="BL155" s="888"/>
      <c r="BM155" s="888"/>
      <c r="BN155" s="888"/>
      <c r="BO155" s="888"/>
      <c r="BP155" s="888"/>
      <c r="BQ155" s="888"/>
      <c r="BR155" s="888"/>
      <c r="BS155" s="889"/>
      <c r="BT155" s="887"/>
      <c r="BU155" s="888"/>
      <c r="BV155" s="888"/>
      <c r="BW155" s="888"/>
      <c r="BX155" s="888"/>
      <c r="BY155" s="888"/>
      <c r="BZ155" s="888"/>
      <c r="CA155" s="888"/>
      <c r="CB155" s="888"/>
      <c r="CC155" s="889"/>
      <c r="CD155" s="887"/>
      <c r="CE155" s="888"/>
      <c r="CF155" s="888"/>
      <c r="CG155" s="888"/>
      <c r="CH155" s="888"/>
      <c r="CI155" s="888"/>
      <c r="CJ155" s="888"/>
      <c r="CK155" s="888"/>
      <c r="CL155" s="888"/>
      <c r="CM155" s="889"/>
      <c r="CN155" s="887"/>
      <c r="CO155" s="888"/>
      <c r="CP155" s="888"/>
      <c r="CQ155" s="888"/>
      <c r="CR155" s="888"/>
      <c r="CS155" s="888"/>
      <c r="CT155" s="888"/>
      <c r="CU155" s="888"/>
      <c r="CV155" s="888"/>
      <c r="CW155" s="889"/>
      <c r="CX155" s="887"/>
      <c r="CY155" s="888"/>
      <c r="CZ155" s="888"/>
      <c r="DA155" s="888"/>
      <c r="DB155" s="888"/>
      <c r="DC155" s="888"/>
      <c r="DD155" s="888"/>
      <c r="DE155" s="888"/>
      <c r="DF155" s="888"/>
      <c r="DG155" s="889"/>
      <c r="DH155" s="887"/>
      <c r="DI155" s="888"/>
      <c r="DJ155" s="888"/>
      <c r="DK155" s="888"/>
      <c r="DL155" s="888"/>
      <c r="DM155" s="888"/>
      <c r="DN155" s="888"/>
      <c r="DO155" s="888"/>
      <c r="DP155" s="888"/>
      <c r="DQ155" s="889"/>
      <c r="DR155" s="887"/>
      <c r="DS155" s="888"/>
      <c r="DT155" s="888"/>
      <c r="DU155" s="888"/>
      <c r="DV155" s="888"/>
      <c r="DW155" s="888"/>
      <c r="DX155" s="888"/>
      <c r="DY155" s="888"/>
      <c r="DZ155" s="888"/>
      <c r="EA155" s="889"/>
      <c r="EB155" s="887"/>
      <c r="EC155" s="888"/>
      <c r="ED155" s="888"/>
      <c r="EE155" s="888"/>
      <c r="EF155" s="888"/>
      <c r="EG155" s="888"/>
      <c r="EH155" s="888"/>
      <c r="EI155" s="888"/>
      <c r="EJ155" s="888"/>
      <c r="EK155" s="889"/>
    </row>
    <row r="156" spans="1:141" s="825" customFormat="1" ht="20.25">
      <c r="A156" s="359">
        <f>Summary!A156</f>
        <v>0</v>
      </c>
      <c r="B156" s="378">
        <f>Summary!B156</f>
        <v>0</v>
      </c>
      <c r="C156" s="379" t="str">
        <f>Summary!C156</f>
        <v>4.7.3</v>
      </c>
      <c r="D156" s="380" t="str">
        <f>Summary!D156</f>
        <v>2200 - Tunnels</v>
      </c>
      <c r="E156" s="381" t="str">
        <f>Summary!E156</f>
        <v>PTZ Cameras</v>
      </c>
      <c r="F156" s="382">
        <f>Summary!F156</f>
        <v>0</v>
      </c>
      <c r="G156" s="375">
        <f>Summary!G156</f>
        <v>0</v>
      </c>
      <c r="H156" s="700"/>
      <c r="I156" s="701"/>
      <c r="J156" s="701"/>
      <c r="K156" s="701"/>
      <c r="L156" s="701"/>
      <c r="M156" s="701"/>
      <c r="N156" s="701"/>
      <c r="O156" s="701"/>
      <c r="P156" s="701"/>
      <c r="Q156" s="701"/>
      <c r="R156" s="701"/>
      <c r="S156" s="701"/>
      <c r="T156" s="702"/>
      <c r="U156" s="823"/>
      <c r="V156" s="700"/>
      <c r="W156" s="701"/>
      <c r="X156" s="701"/>
      <c r="Y156" s="701"/>
      <c r="Z156" s="701"/>
      <c r="AA156" s="701"/>
      <c r="AB156" s="701"/>
      <c r="AC156" s="701"/>
      <c r="AD156" s="701"/>
      <c r="AE156" s="824"/>
      <c r="AF156" s="700"/>
      <c r="AG156" s="701"/>
      <c r="AH156" s="701"/>
      <c r="AI156" s="701"/>
      <c r="AJ156" s="701"/>
      <c r="AK156" s="701"/>
      <c r="AL156" s="701"/>
      <c r="AM156" s="701"/>
      <c r="AN156" s="701"/>
      <c r="AO156" s="824"/>
      <c r="AP156" s="700"/>
      <c r="AQ156" s="701"/>
      <c r="AR156" s="701"/>
      <c r="AS156" s="701"/>
      <c r="AT156" s="701"/>
      <c r="AU156" s="701"/>
      <c r="AV156" s="701"/>
      <c r="AW156" s="701"/>
      <c r="AX156" s="701"/>
      <c r="AY156" s="824"/>
      <c r="AZ156" s="700"/>
      <c r="BA156" s="701"/>
      <c r="BB156" s="701"/>
      <c r="BC156" s="701"/>
      <c r="BD156" s="701"/>
      <c r="BE156" s="701"/>
      <c r="BF156" s="701"/>
      <c r="BG156" s="701"/>
      <c r="BH156" s="701"/>
      <c r="BI156" s="824"/>
      <c r="BJ156" s="700"/>
      <c r="BK156" s="701"/>
      <c r="BL156" s="701"/>
      <c r="BM156" s="701"/>
      <c r="BN156" s="701"/>
      <c r="BO156" s="701"/>
      <c r="BP156" s="701"/>
      <c r="BQ156" s="701"/>
      <c r="BR156" s="701"/>
      <c r="BS156" s="824"/>
      <c r="BT156" s="700"/>
      <c r="BU156" s="701"/>
      <c r="BV156" s="701"/>
      <c r="BW156" s="701"/>
      <c r="BX156" s="701"/>
      <c r="BY156" s="701"/>
      <c r="BZ156" s="701"/>
      <c r="CA156" s="701"/>
      <c r="CB156" s="701"/>
      <c r="CC156" s="824"/>
      <c r="CD156" s="700"/>
      <c r="CE156" s="701"/>
      <c r="CF156" s="701"/>
      <c r="CG156" s="701"/>
      <c r="CH156" s="701"/>
      <c r="CI156" s="701"/>
      <c r="CJ156" s="701"/>
      <c r="CK156" s="701"/>
      <c r="CL156" s="701"/>
      <c r="CM156" s="824"/>
      <c r="CN156" s="700"/>
      <c r="CO156" s="701"/>
      <c r="CP156" s="701"/>
      <c r="CQ156" s="701"/>
      <c r="CR156" s="701"/>
      <c r="CS156" s="701"/>
      <c r="CT156" s="701"/>
      <c r="CU156" s="701"/>
      <c r="CV156" s="701"/>
      <c r="CW156" s="824"/>
      <c r="CX156" s="700"/>
      <c r="CY156" s="701"/>
      <c r="CZ156" s="701"/>
      <c r="DA156" s="701"/>
      <c r="DB156" s="701"/>
      <c r="DC156" s="701"/>
      <c r="DD156" s="701"/>
      <c r="DE156" s="701"/>
      <c r="DF156" s="701"/>
      <c r="DG156" s="824"/>
      <c r="DH156" s="700"/>
      <c r="DI156" s="701"/>
      <c r="DJ156" s="701"/>
      <c r="DK156" s="701"/>
      <c r="DL156" s="701"/>
      <c r="DM156" s="701"/>
      <c r="DN156" s="701"/>
      <c r="DO156" s="701"/>
      <c r="DP156" s="701"/>
      <c r="DQ156" s="824"/>
      <c r="DR156" s="700"/>
      <c r="DS156" s="701"/>
      <c r="DT156" s="701"/>
      <c r="DU156" s="701"/>
      <c r="DV156" s="701"/>
      <c r="DW156" s="701"/>
      <c r="DX156" s="701"/>
      <c r="DY156" s="701"/>
      <c r="DZ156" s="701"/>
      <c r="EA156" s="824"/>
      <c r="EB156" s="700"/>
      <c r="EC156" s="701"/>
      <c r="ED156" s="701"/>
      <c r="EE156" s="701"/>
      <c r="EF156" s="701"/>
      <c r="EG156" s="701"/>
      <c r="EH156" s="701"/>
      <c r="EI156" s="701"/>
      <c r="EJ156" s="701"/>
      <c r="EK156" s="824"/>
    </row>
    <row r="157" spans="1:141" s="139" customFormat="1" ht="20.25">
      <c r="A157" s="359">
        <f>Summary!A157</f>
        <v>0</v>
      </c>
      <c r="B157" s="378">
        <f>Summary!B157</f>
        <v>0</v>
      </c>
      <c r="C157" s="379" t="str">
        <f>Summary!C157</f>
        <v>4.7.3.1</v>
      </c>
      <c r="D157" s="380">
        <f>Summary!D157</f>
        <v>0</v>
      </c>
      <c r="E157" s="381">
        <f>Summary!E157</f>
        <v>0</v>
      </c>
      <c r="F157" s="382" t="str">
        <f>Summary!F157</f>
        <v>Clean camera lens</v>
      </c>
      <c r="G157" s="375">
        <f>Summary!G157</f>
        <v>0</v>
      </c>
      <c r="H157" s="540">
        <f t="shared" ref="H157:H159" si="80">SUM(V157:AD157)</f>
        <v>0</v>
      </c>
      <c r="I157" s="541">
        <f t="shared" ref="I157:I159" si="81">SUM(AF157:AN157)</f>
        <v>0</v>
      </c>
      <c r="J157" s="541">
        <f t="shared" ref="J157:J159" si="82">SUM(AP157:AX157)</f>
        <v>0</v>
      </c>
      <c r="K157" s="541">
        <f t="shared" ref="K157:K159" si="83">SUM(AZ157:BH157)</f>
        <v>0</v>
      </c>
      <c r="L157" s="541">
        <f t="shared" ref="L157:L159" si="84">SUM(BJ157:BR157)</f>
        <v>0</v>
      </c>
      <c r="M157" s="541">
        <f t="shared" ref="M157:M159" si="85">SUM(BT157:CB157)</f>
        <v>0</v>
      </c>
      <c r="N157" s="541">
        <f t="shared" ref="N157:N159" si="86">SUM(CD157:CL157)</f>
        <v>0</v>
      </c>
      <c r="O157" s="541">
        <f t="shared" ref="O157:O159" si="87">SUM(CN157:CV157)</f>
        <v>0</v>
      </c>
      <c r="P157" s="541">
        <f t="shared" ref="P157:P159" si="88">SUM(CX157:DF157)</f>
        <v>0</v>
      </c>
      <c r="Q157" s="541">
        <f t="shared" ref="Q157:Q159" si="89">SUM(DH157:DP157)</f>
        <v>0</v>
      </c>
      <c r="R157" s="541">
        <f t="shared" ref="R157:R159" si="90">SUM(DR157:DZ157)</f>
        <v>0</v>
      </c>
      <c r="S157" s="541">
        <f t="shared" ref="S157:S159" si="91">SUM(EB157:EJ157)</f>
        <v>0</v>
      </c>
      <c r="T157" s="542">
        <f t="shared" ref="T157:T159" si="92">SUM(H157:S157)</f>
        <v>0</v>
      </c>
      <c r="U157" s="531"/>
      <c r="V157" s="887"/>
      <c r="W157" s="888"/>
      <c r="X157" s="888"/>
      <c r="Y157" s="888"/>
      <c r="Z157" s="888"/>
      <c r="AA157" s="888"/>
      <c r="AB157" s="888"/>
      <c r="AC157" s="888"/>
      <c r="AD157" s="888"/>
      <c r="AE157" s="889"/>
      <c r="AF157" s="887"/>
      <c r="AG157" s="888"/>
      <c r="AH157" s="888"/>
      <c r="AI157" s="888"/>
      <c r="AJ157" s="888"/>
      <c r="AK157" s="888"/>
      <c r="AL157" s="888"/>
      <c r="AM157" s="888"/>
      <c r="AN157" s="888"/>
      <c r="AO157" s="889"/>
      <c r="AP157" s="887"/>
      <c r="AQ157" s="888"/>
      <c r="AR157" s="888"/>
      <c r="AS157" s="888"/>
      <c r="AT157" s="888"/>
      <c r="AU157" s="888"/>
      <c r="AV157" s="888"/>
      <c r="AW157" s="888"/>
      <c r="AX157" s="888"/>
      <c r="AY157" s="889"/>
      <c r="AZ157" s="887"/>
      <c r="BA157" s="888"/>
      <c r="BB157" s="888"/>
      <c r="BC157" s="888"/>
      <c r="BD157" s="888"/>
      <c r="BE157" s="888"/>
      <c r="BF157" s="888"/>
      <c r="BG157" s="888"/>
      <c r="BH157" s="888"/>
      <c r="BI157" s="889"/>
      <c r="BJ157" s="887"/>
      <c r="BK157" s="888"/>
      <c r="BL157" s="888"/>
      <c r="BM157" s="888"/>
      <c r="BN157" s="888"/>
      <c r="BO157" s="888"/>
      <c r="BP157" s="888"/>
      <c r="BQ157" s="888"/>
      <c r="BR157" s="888"/>
      <c r="BS157" s="889"/>
      <c r="BT157" s="887"/>
      <c r="BU157" s="888"/>
      <c r="BV157" s="888"/>
      <c r="BW157" s="888"/>
      <c r="BX157" s="888"/>
      <c r="BY157" s="888"/>
      <c r="BZ157" s="888"/>
      <c r="CA157" s="888"/>
      <c r="CB157" s="888"/>
      <c r="CC157" s="889"/>
      <c r="CD157" s="887"/>
      <c r="CE157" s="888"/>
      <c r="CF157" s="888"/>
      <c r="CG157" s="888"/>
      <c r="CH157" s="888"/>
      <c r="CI157" s="888"/>
      <c r="CJ157" s="888"/>
      <c r="CK157" s="888"/>
      <c r="CL157" s="888"/>
      <c r="CM157" s="889"/>
      <c r="CN157" s="887"/>
      <c r="CO157" s="888"/>
      <c r="CP157" s="888"/>
      <c r="CQ157" s="888"/>
      <c r="CR157" s="888"/>
      <c r="CS157" s="888"/>
      <c r="CT157" s="888"/>
      <c r="CU157" s="888"/>
      <c r="CV157" s="888"/>
      <c r="CW157" s="889"/>
      <c r="CX157" s="887"/>
      <c r="CY157" s="888"/>
      <c r="CZ157" s="888"/>
      <c r="DA157" s="888"/>
      <c r="DB157" s="888"/>
      <c r="DC157" s="888"/>
      <c r="DD157" s="888"/>
      <c r="DE157" s="888"/>
      <c r="DF157" s="888"/>
      <c r="DG157" s="889"/>
      <c r="DH157" s="887"/>
      <c r="DI157" s="888"/>
      <c r="DJ157" s="888"/>
      <c r="DK157" s="888"/>
      <c r="DL157" s="888"/>
      <c r="DM157" s="888"/>
      <c r="DN157" s="888"/>
      <c r="DO157" s="888"/>
      <c r="DP157" s="888"/>
      <c r="DQ157" s="889"/>
      <c r="DR157" s="887"/>
      <c r="DS157" s="888"/>
      <c r="DT157" s="888"/>
      <c r="DU157" s="888"/>
      <c r="DV157" s="888"/>
      <c r="DW157" s="888"/>
      <c r="DX157" s="888"/>
      <c r="DY157" s="888"/>
      <c r="DZ157" s="888"/>
      <c r="EA157" s="889"/>
      <c r="EB157" s="887"/>
      <c r="EC157" s="888"/>
      <c r="ED157" s="888"/>
      <c r="EE157" s="888"/>
      <c r="EF157" s="888"/>
      <c r="EG157" s="888"/>
      <c r="EH157" s="888"/>
      <c r="EI157" s="888"/>
      <c r="EJ157" s="888"/>
      <c r="EK157" s="889"/>
    </row>
    <row r="158" spans="1:141" s="139" customFormat="1" ht="20.25">
      <c r="A158" s="359">
        <f>Summary!A158</f>
        <v>0</v>
      </c>
      <c r="B158" s="378">
        <f>Summary!B158</f>
        <v>0</v>
      </c>
      <c r="C158" s="379" t="str">
        <f>Summary!C158</f>
        <v>4.7.3.2</v>
      </c>
      <c r="D158" s="380">
        <f>Summary!D158</f>
        <v>0</v>
      </c>
      <c r="E158" s="381">
        <f>Summary!E158</f>
        <v>0</v>
      </c>
      <c r="F158" s="382" t="str">
        <f>Summary!F158</f>
        <v>Check camera functionality</v>
      </c>
      <c r="G158" s="375">
        <f>Summary!G158</f>
        <v>0</v>
      </c>
      <c r="H158" s="540">
        <f t="shared" si="80"/>
        <v>0</v>
      </c>
      <c r="I158" s="541">
        <f t="shared" si="81"/>
        <v>0</v>
      </c>
      <c r="J158" s="541">
        <f t="shared" si="82"/>
        <v>0</v>
      </c>
      <c r="K158" s="541">
        <f t="shared" si="83"/>
        <v>0</v>
      </c>
      <c r="L158" s="541">
        <f t="shared" si="84"/>
        <v>0</v>
      </c>
      <c r="M158" s="541">
        <f t="shared" si="85"/>
        <v>0</v>
      </c>
      <c r="N158" s="541">
        <f t="shared" si="86"/>
        <v>0</v>
      </c>
      <c r="O158" s="541">
        <f t="shared" si="87"/>
        <v>0</v>
      </c>
      <c r="P158" s="541">
        <f t="shared" si="88"/>
        <v>0</v>
      </c>
      <c r="Q158" s="541">
        <f t="shared" si="89"/>
        <v>0</v>
      </c>
      <c r="R158" s="541">
        <f t="shared" si="90"/>
        <v>0</v>
      </c>
      <c r="S158" s="541">
        <f t="shared" si="91"/>
        <v>0</v>
      </c>
      <c r="T158" s="542">
        <f t="shared" si="92"/>
        <v>0</v>
      </c>
      <c r="U158" s="531"/>
      <c r="V158" s="887"/>
      <c r="W158" s="888"/>
      <c r="X158" s="888"/>
      <c r="Y158" s="888"/>
      <c r="Z158" s="888"/>
      <c r="AA158" s="888"/>
      <c r="AB158" s="888"/>
      <c r="AC158" s="888"/>
      <c r="AD158" s="888"/>
      <c r="AE158" s="889"/>
      <c r="AF158" s="887"/>
      <c r="AG158" s="888"/>
      <c r="AH158" s="888"/>
      <c r="AI158" s="888"/>
      <c r="AJ158" s="888"/>
      <c r="AK158" s="888"/>
      <c r="AL158" s="888"/>
      <c r="AM158" s="888"/>
      <c r="AN158" s="888"/>
      <c r="AO158" s="889"/>
      <c r="AP158" s="887"/>
      <c r="AQ158" s="888"/>
      <c r="AR158" s="888"/>
      <c r="AS158" s="888"/>
      <c r="AT158" s="888"/>
      <c r="AU158" s="888"/>
      <c r="AV158" s="888"/>
      <c r="AW158" s="888"/>
      <c r="AX158" s="888"/>
      <c r="AY158" s="889"/>
      <c r="AZ158" s="887"/>
      <c r="BA158" s="888"/>
      <c r="BB158" s="888"/>
      <c r="BC158" s="888"/>
      <c r="BD158" s="888"/>
      <c r="BE158" s="888"/>
      <c r="BF158" s="888"/>
      <c r="BG158" s="888"/>
      <c r="BH158" s="888"/>
      <c r="BI158" s="889"/>
      <c r="BJ158" s="887"/>
      <c r="BK158" s="888"/>
      <c r="BL158" s="888"/>
      <c r="BM158" s="888"/>
      <c r="BN158" s="888"/>
      <c r="BO158" s="888"/>
      <c r="BP158" s="888"/>
      <c r="BQ158" s="888"/>
      <c r="BR158" s="888"/>
      <c r="BS158" s="889"/>
      <c r="BT158" s="887"/>
      <c r="BU158" s="888"/>
      <c r="BV158" s="888"/>
      <c r="BW158" s="888"/>
      <c r="BX158" s="888"/>
      <c r="BY158" s="888"/>
      <c r="BZ158" s="888"/>
      <c r="CA158" s="888"/>
      <c r="CB158" s="888"/>
      <c r="CC158" s="889"/>
      <c r="CD158" s="887"/>
      <c r="CE158" s="888"/>
      <c r="CF158" s="888"/>
      <c r="CG158" s="888"/>
      <c r="CH158" s="888"/>
      <c r="CI158" s="888"/>
      <c r="CJ158" s="888"/>
      <c r="CK158" s="888"/>
      <c r="CL158" s="888"/>
      <c r="CM158" s="889"/>
      <c r="CN158" s="887"/>
      <c r="CO158" s="888"/>
      <c r="CP158" s="888"/>
      <c r="CQ158" s="888"/>
      <c r="CR158" s="888"/>
      <c r="CS158" s="888"/>
      <c r="CT158" s="888"/>
      <c r="CU158" s="888"/>
      <c r="CV158" s="888"/>
      <c r="CW158" s="889"/>
      <c r="CX158" s="887"/>
      <c r="CY158" s="888"/>
      <c r="CZ158" s="888"/>
      <c r="DA158" s="888"/>
      <c r="DB158" s="888"/>
      <c r="DC158" s="888"/>
      <c r="DD158" s="888"/>
      <c r="DE158" s="888"/>
      <c r="DF158" s="888"/>
      <c r="DG158" s="889"/>
      <c r="DH158" s="887"/>
      <c r="DI158" s="888"/>
      <c r="DJ158" s="888"/>
      <c r="DK158" s="888"/>
      <c r="DL158" s="888"/>
      <c r="DM158" s="888"/>
      <c r="DN158" s="888"/>
      <c r="DO158" s="888"/>
      <c r="DP158" s="888"/>
      <c r="DQ158" s="889"/>
      <c r="DR158" s="887"/>
      <c r="DS158" s="888"/>
      <c r="DT158" s="888"/>
      <c r="DU158" s="888"/>
      <c r="DV158" s="888"/>
      <c r="DW158" s="888"/>
      <c r="DX158" s="888"/>
      <c r="DY158" s="888"/>
      <c r="DZ158" s="888"/>
      <c r="EA158" s="889"/>
      <c r="EB158" s="887"/>
      <c r="EC158" s="888"/>
      <c r="ED158" s="888"/>
      <c r="EE158" s="888"/>
      <c r="EF158" s="888"/>
      <c r="EG158" s="888"/>
      <c r="EH158" s="888"/>
      <c r="EI158" s="888"/>
      <c r="EJ158" s="888"/>
      <c r="EK158" s="889"/>
    </row>
    <row r="159" spans="1:141" s="139" customFormat="1" ht="20.25">
      <c r="A159" s="359">
        <f>Summary!A159</f>
        <v>0</v>
      </c>
      <c r="B159" s="378">
        <f>Summary!B159</f>
        <v>0</v>
      </c>
      <c r="C159" s="379" t="str">
        <f>Summary!C159</f>
        <v>4.7.3.3</v>
      </c>
      <c r="D159" s="380">
        <f>Summary!D159</f>
        <v>0</v>
      </c>
      <c r="E159" s="381">
        <f>Summary!E159</f>
        <v>0</v>
      </c>
      <c r="F159" s="382" t="str">
        <f>Summary!F159</f>
        <v>Check data and power supply cables</v>
      </c>
      <c r="G159" s="375">
        <f>Summary!G159</f>
        <v>0</v>
      </c>
      <c r="H159" s="540">
        <f t="shared" si="80"/>
        <v>0</v>
      </c>
      <c r="I159" s="541">
        <f t="shared" si="81"/>
        <v>0</v>
      </c>
      <c r="J159" s="541">
        <f t="shared" si="82"/>
        <v>0</v>
      </c>
      <c r="K159" s="541">
        <f t="shared" si="83"/>
        <v>0</v>
      </c>
      <c r="L159" s="541">
        <f t="shared" si="84"/>
        <v>0</v>
      </c>
      <c r="M159" s="541">
        <f t="shared" si="85"/>
        <v>0</v>
      </c>
      <c r="N159" s="541">
        <f t="shared" si="86"/>
        <v>0</v>
      </c>
      <c r="O159" s="541">
        <f t="shared" si="87"/>
        <v>0</v>
      </c>
      <c r="P159" s="541">
        <f t="shared" si="88"/>
        <v>0</v>
      </c>
      <c r="Q159" s="541">
        <f t="shared" si="89"/>
        <v>0</v>
      </c>
      <c r="R159" s="541">
        <f t="shared" si="90"/>
        <v>0</v>
      </c>
      <c r="S159" s="541">
        <f t="shared" si="91"/>
        <v>0</v>
      </c>
      <c r="T159" s="542">
        <f t="shared" si="92"/>
        <v>0</v>
      </c>
      <c r="U159" s="531"/>
      <c r="V159" s="887"/>
      <c r="W159" s="888"/>
      <c r="X159" s="888"/>
      <c r="Y159" s="888"/>
      <c r="Z159" s="888"/>
      <c r="AA159" s="888"/>
      <c r="AB159" s="888"/>
      <c r="AC159" s="888"/>
      <c r="AD159" s="888"/>
      <c r="AE159" s="889"/>
      <c r="AF159" s="887"/>
      <c r="AG159" s="888"/>
      <c r="AH159" s="888"/>
      <c r="AI159" s="888"/>
      <c r="AJ159" s="888"/>
      <c r="AK159" s="888"/>
      <c r="AL159" s="888"/>
      <c r="AM159" s="888"/>
      <c r="AN159" s="888"/>
      <c r="AO159" s="889"/>
      <c r="AP159" s="887"/>
      <c r="AQ159" s="888"/>
      <c r="AR159" s="888"/>
      <c r="AS159" s="888"/>
      <c r="AT159" s="888"/>
      <c r="AU159" s="888"/>
      <c r="AV159" s="888"/>
      <c r="AW159" s="888"/>
      <c r="AX159" s="888"/>
      <c r="AY159" s="889"/>
      <c r="AZ159" s="887"/>
      <c r="BA159" s="888"/>
      <c r="BB159" s="888"/>
      <c r="BC159" s="888"/>
      <c r="BD159" s="888"/>
      <c r="BE159" s="888"/>
      <c r="BF159" s="888"/>
      <c r="BG159" s="888"/>
      <c r="BH159" s="888"/>
      <c r="BI159" s="889"/>
      <c r="BJ159" s="887"/>
      <c r="BK159" s="888"/>
      <c r="BL159" s="888"/>
      <c r="BM159" s="888"/>
      <c r="BN159" s="888"/>
      <c r="BO159" s="888"/>
      <c r="BP159" s="888"/>
      <c r="BQ159" s="888"/>
      <c r="BR159" s="888"/>
      <c r="BS159" s="889"/>
      <c r="BT159" s="887"/>
      <c r="BU159" s="888"/>
      <c r="BV159" s="888"/>
      <c r="BW159" s="888"/>
      <c r="BX159" s="888"/>
      <c r="BY159" s="888"/>
      <c r="BZ159" s="888"/>
      <c r="CA159" s="888"/>
      <c r="CB159" s="888"/>
      <c r="CC159" s="889"/>
      <c r="CD159" s="887"/>
      <c r="CE159" s="888"/>
      <c r="CF159" s="888"/>
      <c r="CG159" s="888"/>
      <c r="CH159" s="888"/>
      <c r="CI159" s="888"/>
      <c r="CJ159" s="888"/>
      <c r="CK159" s="888"/>
      <c r="CL159" s="888"/>
      <c r="CM159" s="889"/>
      <c r="CN159" s="887"/>
      <c r="CO159" s="888"/>
      <c r="CP159" s="888"/>
      <c r="CQ159" s="888"/>
      <c r="CR159" s="888"/>
      <c r="CS159" s="888"/>
      <c r="CT159" s="888"/>
      <c r="CU159" s="888"/>
      <c r="CV159" s="888"/>
      <c r="CW159" s="889"/>
      <c r="CX159" s="887"/>
      <c r="CY159" s="888"/>
      <c r="CZ159" s="888"/>
      <c r="DA159" s="888"/>
      <c r="DB159" s="888"/>
      <c r="DC159" s="888"/>
      <c r="DD159" s="888"/>
      <c r="DE159" s="888"/>
      <c r="DF159" s="888"/>
      <c r="DG159" s="889"/>
      <c r="DH159" s="887"/>
      <c r="DI159" s="888"/>
      <c r="DJ159" s="888"/>
      <c r="DK159" s="888"/>
      <c r="DL159" s="888"/>
      <c r="DM159" s="888"/>
      <c r="DN159" s="888"/>
      <c r="DO159" s="888"/>
      <c r="DP159" s="888"/>
      <c r="DQ159" s="889"/>
      <c r="DR159" s="887"/>
      <c r="DS159" s="888"/>
      <c r="DT159" s="888"/>
      <c r="DU159" s="888"/>
      <c r="DV159" s="888"/>
      <c r="DW159" s="888"/>
      <c r="DX159" s="888"/>
      <c r="DY159" s="888"/>
      <c r="DZ159" s="888"/>
      <c r="EA159" s="889"/>
      <c r="EB159" s="887"/>
      <c r="EC159" s="888"/>
      <c r="ED159" s="888"/>
      <c r="EE159" s="888"/>
      <c r="EF159" s="888"/>
      <c r="EG159" s="888"/>
      <c r="EH159" s="888"/>
      <c r="EI159" s="888"/>
      <c r="EJ159" s="888"/>
      <c r="EK159" s="889"/>
    </row>
    <row r="160" spans="1:141" s="139" customFormat="1" ht="36">
      <c r="A160" s="802" t="str">
        <f>Summary!A160</f>
        <v>18.12.1</v>
      </c>
      <c r="B160" s="815">
        <f>Summary!B160</f>
        <v>4.8</v>
      </c>
      <c r="C160" s="813">
        <f>Summary!C160</f>
        <v>0</v>
      </c>
      <c r="D160" s="816" t="str">
        <f>Summary!D160</f>
        <v>3000 - Landscape and ecology</v>
      </c>
      <c r="E160" s="796">
        <f>Summary!E160</f>
        <v>0</v>
      </c>
      <c r="F160" s="796">
        <f>Summary!F160</f>
        <v>0</v>
      </c>
      <c r="G160" s="787">
        <f>Summary!G160</f>
        <v>0</v>
      </c>
      <c r="H160" s="299"/>
      <c r="I160" s="300"/>
      <c r="J160" s="300"/>
      <c r="K160" s="300"/>
      <c r="L160" s="300"/>
      <c r="M160" s="300"/>
      <c r="N160" s="300"/>
      <c r="O160" s="300"/>
      <c r="P160" s="300"/>
      <c r="Q160" s="300"/>
      <c r="R160" s="300"/>
      <c r="S160" s="300"/>
      <c r="T160" s="797"/>
      <c r="U160" s="531"/>
      <c r="V160" s="299"/>
      <c r="W160" s="300"/>
      <c r="X160" s="300"/>
      <c r="Y160" s="300"/>
      <c r="Z160" s="300"/>
      <c r="AA160" s="300"/>
      <c r="AB160" s="300"/>
      <c r="AC160" s="300"/>
      <c r="AD160" s="300"/>
      <c r="AE160" s="817"/>
      <c r="AF160" s="299"/>
      <c r="AG160" s="300"/>
      <c r="AH160" s="300"/>
      <c r="AI160" s="300"/>
      <c r="AJ160" s="300"/>
      <c r="AK160" s="300"/>
      <c r="AL160" s="300"/>
      <c r="AM160" s="300"/>
      <c r="AN160" s="300"/>
      <c r="AO160" s="817"/>
      <c r="AP160" s="299"/>
      <c r="AQ160" s="300"/>
      <c r="AR160" s="300"/>
      <c r="AS160" s="300"/>
      <c r="AT160" s="300"/>
      <c r="AU160" s="300"/>
      <c r="AV160" s="300"/>
      <c r="AW160" s="300"/>
      <c r="AX160" s="300"/>
      <c r="AY160" s="817"/>
      <c r="AZ160" s="299"/>
      <c r="BA160" s="300"/>
      <c r="BB160" s="300"/>
      <c r="BC160" s="300"/>
      <c r="BD160" s="300"/>
      <c r="BE160" s="300"/>
      <c r="BF160" s="300"/>
      <c r="BG160" s="300"/>
      <c r="BH160" s="300"/>
      <c r="BI160" s="817"/>
      <c r="BJ160" s="299"/>
      <c r="BK160" s="300"/>
      <c r="BL160" s="300"/>
      <c r="BM160" s="300"/>
      <c r="BN160" s="300"/>
      <c r="BO160" s="300"/>
      <c r="BP160" s="300"/>
      <c r="BQ160" s="300"/>
      <c r="BR160" s="300"/>
      <c r="BS160" s="817"/>
      <c r="BT160" s="299"/>
      <c r="BU160" s="300"/>
      <c r="BV160" s="300"/>
      <c r="BW160" s="300"/>
      <c r="BX160" s="300"/>
      <c r="BY160" s="300"/>
      <c r="BZ160" s="300"/>
      <c r="CA160" s="300"/>
      <c r="CB160" s="300"/>
      <c r="CC160" s="817"/>
      <c r="CD160" s="299"/>
      <c r="CE160" s="300"/>
      <c r="CF160" s="300"/>
      <c r="CG160" s="300"/>
      <c r="CH160" s="300"/>
      <c r="CI160" s="300"/>
      <c r="CJ160" s="300"/>
      <c r="CK160" s="300"/>
      <c r="CL160" s="300"/>
      <c r="CM160" s="817"/>
      <c r="CN160" s="299"/>
      <c r="CO160" s="300"/>
      <c r="CP160" s="300"/>
      <c r="CQ160" s="300"/>
      <c r="CR160" s="300"/>
      <c r="CS160" s="300"/>
      <c r="CT160" s="300"/>
      <c r="CU160" s="300"/>
      <c r="CV160" s="300"/>
      <c r="CW160" s="817"/>
      <c r="CX160" s="299"/>
      <c r="CY160" s="300"/>
      <c r="CZ160" s="300"/>
      <c r="DA160" s="300"/>
      <c r="DB160" s="300"/>
      <c r="DC160" s="300"/>
      <c r="DD160" s="300"/>
      <c r="DE160" s="300"/>
      <c r="DF160" s="300"/>
      <c r="DG160" s="817"/>
      <c r="DH160" s="299"/>
      <c r="DI160" s="300"/>
      <c r="DJ160" s="300"/>
      <c r="DK160" s="300"/>
      <c r="DL160" s="300"/>
      <c r="DM160" s="300"/>
      <c r="DN160" s="300"/>
      <c r="DO160" s="300"/>
      <c r="DP160" s="300"/>
      <c r="DQ160" s="817"/>
      <c r="DR160" s="299"/>
      <c r="DS160" s="300"/>
      <c r="DT160" s="300"/>
      <c r="DU160" s="300"/>
      <c r="DV160" s="300"/>
      <c r="DW160" s="300"/>
      <c r="DX160" s="300"/>
      <c r="DY160" s="300"/>
      <c r="DZ160" s="300"/>
      <c r="EA160" s="817"/>
      <c r="EB160" s="299"/>
      <c r="EC160" s="300"/>
      <c r="ED160" s="300"/>
      <c r="EE160" s="300"/>
      <c r="EF160" s="300"/>
      <c r="EG160" s="300"/>
      <c r="EH160" s="300"/>
      <c r="EI160" s="300"/>
      <c r="EJ160" s="300"/>
      <c r="EK160" s="817"/>
    </row>
    <row r="161" spans="1:141" ht="72">
      <c r="A161" s="359">
        <f>Summary!A161</f>
        <v>0</v>
      </c>
      <c r="B161" s="378">
        <f>Summary!B161</f>
        <v>0</v>
      </c>
      <c r="C161" s="379" t="str">
        <f>Summary!C161</f>
        <v>4.8.1</v>
      </c>
      <c r="D161" s="380" t="str">
        <f>Summary!D161</f>
        <v>3000 - Landscape and ecology</v>
      </c>
      <c r="E161" s="381" t="str">
        <f>Summary!E161</f>
        <v>Hedgerows (General)</v>
      </c>
      <c r="F161" s="382" t="str">
        <f>Summary!F161</f>
        <v>Trim hedgerows, maintain and preserve clear carriageway width, sight lines and stopping distance, including junctions, access points, curves and bends</v>
      </c>
      <c r="G161" s="375">
        <f>Summary!G161</f>
        <v>0</v>
      </c>
      <c r="H161" s="540">
        <f t="shared" si="54"/>
        <v>0</v>
      </c>
      <c r="I161" s="541">
        <f t="shared" si="55"/>
        <v>0</v>
      </c>
      <c r="J161" s="541">
        <f t="shared" si="56"/>
        <v>0</v>
      </c>
      <c r="K161" s="541">
        <f t="shared" si="57"/>
        <v>0</v>
      </c>
      <c r="L161" s="541">
        <f t="shared" si="58"/>
        <v>0</v>
      </c>
      <c r="M161" s="541">
        <f t="shared" si="59"/>
        <v>0</v>
      </c>
      <c r="N161" s="541">
        <f t="shared" si="60"/>
        <v>0</v>
      </c>
      <c r="O161" s="541">
        <f t="shared" si="61"/>
        <v>0</v>
      </c>
      <c r="P161" s="541">
        <f t="shared" si="62"/>
        <v>0</v>
      </c>
      <c r="Q161" s="541">
        <f t="shared" si="63"/>
        <v>0</v>
      </c>
      <c r="R161" s="541">
        <f t="shared" si="64"/>
        <v>0</v>
      </c>
      <c r="S161" s="541">
        <f t="shared" si="65"/>
        <v>0</v>
      </c>
      <c r="T161" s="542">
        <f t="shared" si="66"/>
        <v>0</v>
      </c>
      <c r="U161" s="531"/>
      <c r="V161" s="543"/>
      <c r="W161" s="544"/>
      <c r="X161" s="544"/>
      <c r="Y161" s="544"/>
      <c r="Z161" s="544"/>
      <c r="AA161" s="544"/>
      <c r="AB161" s="544"/>
      <c r="AC161" s="544"/>
      <c r="AD161" s="544"/>
      <c r="AE161" s="657"/>
      <c r="AF161" s="543"/>
      <c r="AG161" s="544"/>
      <c r="AH161" s="544"/>
      <c r="AI161" s="544"/>
      <c r="AJ161" s="544"/>
      <c r="AK161" s="544"/>
      <c r="AL161" s="544"/>
      <c r="AM161" s="544"/>
      <c r="AN161" s="544"/>
      <c r="AO161" s="657"/>
      <c r="AP161" s="543"/>
      <c r="AQ161" s="544"/>
      <c r="AR161" s="544"/>
      <c r="AS161" s="544"/>
      <c r="AT161" s="544"/>
      <c r="AU161" s="544"/>
      <c r="AV161" s="544"/>
      <c r="AW161" s="544"/>
      <c r="AX161" s="544"/>
      <c r="AY161" s="657"/>
      <c r="AZ161" s="543"/>
      <c r="BA161" s="544"/>
      <c r="BB161" s="544"/>
      <c r="BC161" s="544"/>
      <c r="BD161" s="544"/>
      <c r="BE161" s="544"/>
      <c r="BF161" s="544"/>
      <c r="BG161" s="544"/>
      <c r="BH161" s="544"/>
      <c r="BI161" s="657"/>
      <c r="BJ161" s="543"/>
      <c r="BK161" s="544"/>
      <c r="BL161" s="544"/>
      <c r="BM161" s="544"/>
      <c r="BN161" s="544"/>
      <c r="BO161" s="544"/>
      <c r="BP161" s="544"/>
      <c r="BQ161" s="544"/>
      <c r="BR161" s="544"/>
      <c r="BS161" s="657"/>
      <c r="BT161" s="543"/>
      <c r="BU161" s="544"/>
      <c r="BV161" s="544"/>
      <c r="BW161" s="544"/>
      <c r="BX161" s="544"/>
      <c r="BY161" s="544"/>
      <c r="BZ161" s="544"/>
      <c r="CA161" s="544"/>
      <c r="CB161" s="544"/>
      <c r="CC161" s="657"/>
      <c r="CD161" s="543"/>
      <c r="CE161" s="544"/>
      <c r="CF161" s="544"/>
      <c r="CG161" s="544"/>
      <c r="CH161" s="544"/>
      <c r="CI161" s="544"/>
      <c r="CJ161" s="544"/>
      <c r="CK161" s="544"/>
      <c r="CL161" s="544"/>
      <c r="CM161" s="657"/>
      <c r="CN161" s="543"/>
      <c r="CO161" s="544"/>
      <c r="CP161" s="544"/>
      <c r="CQ161" s="544"/>
      <c r="CR161" s="544"/>
      <c r="CS161" s="544"/>
      <c r="CT161" s="544"/>
      <c r="CU161" s="544"/>
      <c r="CV161" s="544"/>
      <c r="CW161" s="657"/>
      <c r="CX161" s="543"/>
      <c r="CY161" s="544"/>
      <c r="CZ161" s="544"/>
      <c r="DA161" s="544"/>
      <c r="DB161" s="544"/>
      <c r="DC161" s="544"/>
      <c r="DD161" s="544"/>
      <c r="DE161" s="544"/>
      <c r="DF161" s="544"/>
      <c r="DG161" s="657"/>
      <c r="DH161" s="543"/>
      <c r="DI161" s="544"/>
      <c r="DJ161" s="544"/>
      <c r="DK161" s="544"/>
      <c r="DL161" s="544"/>
      <c r="DM161" s="544"/>
      <c r="DN161" s="544"/>
      <c r="DO161" s="544"/>
      <c r="DP161" s="544"/>
      <c r="DQ161" s="657"/>
      <c r="DR161" s="543"/>
      <c r="DS161" s="544"/>
      <c r="DT161" s="544"/>
      <c r="DU161" s="544"/>
      <c r="DV161" s="544"/>
      <c r="DW161" s="544"/>
      <c r="DX161" s="544"/>
      <c r="DY161" s="544"/>
      <c r="DZ161" s="544"/>
      <c r="EA161" s="657"/>
      <c r="EB161" s="543"/>
      <c r="EC161" s="544"/>
      <c r="ED161" s="544"/>
      <c r="EE161" s="544"/>
      <c r="EF161" s="544"/>
      <c r="EG161" s="544"/>
      <c r="EH161" s="544"/>
      <c r="EI161" s="544"/>
      <c r="EJ161" s="544"/>
      <c r="EK161" s="657"/>
    </row>
    <row r="162" spans="1:141" ht="36">
      <c r="A162" s="359">
        <f>Summary!A162</f>
        <v>0</v>
      </c>
      <c r="B162" s="378">
        <f>Summary!B162</f>
        <v>0</v>
      </c>
      <c r="C162" s="379" t="str">
        <f>Summary!C162</f>
        <v>4.8.2</v>
      </c>
      <c r="D162" s="380" t="str">
        <f>Summary!D162</f>
        <v>3000 - Landscape and ecology</v>
      </c>
      <c r="E162" s="381" t="str">
        <f>Summary!E162</f>
        <v>Woodland</v>
      </c>
      <c r="F162" s="382" t="str">
        <f>Summary!F162</f>
        <v>Thin/ coppice</v>
      </c>
      <c r="G162" s="375">
        <f>Summary!G162</f>
        <v>0</v>
      </c>
      <c r="H162" s="540">
        <f t="shared" si="54"/>
        <v>0</v>
      </c>
      <c r="I162" s="541">
        <f t="shared" si="55"/>
        <v>0</v>
      </c>
      <c r="J162" s="541">
        <f t="shared" si="56"/>
        <v>0</v>
      </c>
      <c r="K162" s="541">
        <f t="shared" si="57"/>
        <v>0</v>
      </c>
      <c r="L162" s="541">
        <f t="shared" si="58"/>
        <v>0</v>
      </c>
      <c r="M162" s="541">
        <f t="shared" si="59"/>
        <v>0</v>
      </c>
      <c r="N162" s="541">
        <f t="shared" si="60"/>
        <v>0</v>
      </c>
      <c r="O162" s="541">
        <f t="shared" si="61"/>
        <v>0</v>
      </c>
      <c r="P162" s="541">
        <f t="shared" si="62"/>
        <v>0</v>
      </c>
      <c r="Q162" s="541">
        <f t="shared" si="63"/>
        <v>0</v>
      </c>
      <c r="R162" s="541">
        <f t="shared" si="64"/>
        <v>0</v>
      </c>
      <c r="S162" s="541">
        <f t="shared" si="65"/>
        <v>0</v>
      </c>
      <c r="T162" s="542">
        <f t="shared" si="66"/>
        <v>0</v>
      </c>
      <c r="U162" s="531"/>
      <c r="V162" s="543"/>
      <c r="W162" s="544"/>
      <c r="X162" s="544"/>
      <c r="Y162" s="544"/>
      <c r="Z162" s="544"/>
      <c r="AA162" s="544"/>
      <c r="AB162" s="544"/>
      <c r="AC162" s="544"/>
      <c r="AD162" s="544"/>
      <c r="AE162" s="657"/>
      <c r="AF162" s="543"/>
      <c r="AG162" s="544"/>
      <c r="AH162" s="544"/>
      <c r="AI162" s="544"/>
      <c r="AJ162" s="544"/>
      <c r="AK162" s="544"/>
      <c r="AL162" s="544"/>
      <c r="AM162" s="544"/>
      <c r="AN162" s="544"/>
      <c r="AO162" s="657"/>
      <c r="AP162" s="543"/>
      <c r="AQ162" s="544"/>
      <c r="AR162" s="544"/>
      <c r="AS162" s="544"/>
      <c r="AT162" s="544"/>
      <c r="AU162" s="544"/>
      <c r="AV162" s="544"/>
      <c r="AW162" s="544"/>
      <c r="AX162" s="544"/>
      <c r="AY162" s="657"/>
      <c r="AZ162" s="543"/>
      <c r="BA162" s="544"/>
      <c r="BB162" s="544"/>
      <c r="BC162" s="544"/>
      <c r="BD162" s="544"/>
      <c r="BE162" s="544"/>
      <c r="BF162" s="544"/>
      <c r="BG162" s="544"/>
      <c r="BH162" s="544"/>
      <c r="BI162" s="657"/>
      <c r="BJ162" s="543"/>
      <c r="BK162" s="544"/>
      <c r="BL162" s="544"/>
      <c r="BM162" s="544"/>
      <c r="BN162" s="544"/>
      <c r="BO162" s="544"/>
      <c r="BP162" s="544"/>
      <c r="BQ162" s="544"/>
      <c r="BR162" s="544"/>
      <c r="BS162" s="657"/>
      <c r="BT162" s="543"/>
      <c r="BU162" s="544"/>
      <c r="BV162" s="544"/>
      <c r="BW162" s="544"/>
      <c r="BX162" s="544"/>
      <c r="BY162" s="544"/>
      <c r="BZ162" s="544"/>
      <c r="CA162" s="544"/>
      <c r="CB162" s="544"/>
      <c r="CC162" s="657"/>
      <c r="CD162" s="543"/>
      <c r="CE162" s="544"/>
      <c r="CF162" s="544"/>
      <c r="CG162" s="544"/>
      <c r="CH162" s="544"/>
      <c r="CI162" s="544"/>
      <c r="CJ162" s="544"/>
      <c r="CK162" s="544"/>
      <c r="CL162" s="544"/>
      <c r="CM162" s="657"/>
      <c r="CN162" s="543"/>
      <c r="CO162" s="544"/>
      <c r="CP162" s="544"/>
      <c r="CQ162" s="544"/>
      <c r="CR162" s="544"/>
      <c r="CS162" s="544"/>
      <c r="CT162" s="544"/>
      <c r="CU162" s="544"/>
      <c r="CV162" s="544"/>
      <c r="CW162" s="657"/>
      <c r="CX162" s="543"/>
      <c r="CY162" s="544"/>
      <c r="CZ162" s="544"/>
      <c r="DA162" s="544"/>
      <c r="DB162" s="544"/>
      <c r="DC162" s="544"/>
      <c r="DD162" s="544"/>
      <c r="DE162" s="544"/>
      <c r="DF162" s="544"/>
      <c r="DG162" s="657"/>
      <c r="DH162" s="543"/>
      <c r="DI162" s="544"/>
      <c r="DJ162" s="544"/>
      <c r="DK162" s="544"/>
      <c r="DL162" s="544"/>
      <c r="DM162" s="544"/>
      <c r="DN162" s="544"/>
      <c r="DO162" s="544"/>
      <c r="DP162" s="544"/>
      <c r="DQ162" s="657"/>
      <c r="DR162" s="543"/>
      <c r="DS162" s="544"/>
      <c r="DT162" s="544"/>
      <c r="DU162" s="544"/>
      <c r="DV162" s="544"/>
      <c r="DW162" s="544"/>
      <c r="DX162" s="544"/>
      <c r="DY162" s="544"/>
      <c r="DZ162" s="544"/>
      <c r="EA162" s="657"/>
      <c r="EB162" s="543"/>
      <c r="EC162" s="544"/>
      <c r="ED162" s="544"/>
      <c r="EE162" s="544"/>
      <c r="EF162" s="544"/>
      <c r="EG162" s="544"/>
      <c r="EH162" s="544"/>
      <c r="EI162" s="544"/>
      <c r="EJ162" s="544"/>
      <c r="EK162" s="657"/>
    </row>
    <row r="163" spans="1:141" s="139" customFormat="1" ht="36">
      <c r="A163" s="802">
        <f>Summary!A163</f>
        <v>0</v>
      </c>
      <c r="B163" s="815">
        <f>Summary!B163</f>
        <v>0</v>
      </c>
      <c r="C163" s="813" t="str">
        <f>Summary!C163</f>
        <v>4.8.3</v>
      </c>
      <c r="D163" s="816" t="str">
        <f>Summary!D163</f>
        <v>3000 - Landscape and ecology</v>
      </c>
      <c r="E163" s="796" t="str">
        <f>Summary!E163</f>
        <v>Grass and vegetation</v>
      </c>
      <c r="F163" s="796">
        <f>Summary!F163</f>
        <v>0</v>
      </c>
      <c r="G163" s="787">
        <f>Summary!G163</f>
        <v>0</v>
      </c>
      <c r="H163" s="299"/>
      <c r="I163" s="300"/>
      <c r="J163" s="300"/>
      <c r="K163" s="300"/>
      <c r="L163" s="300"/>
      <c r="M163" s="300"/>
      <c r="N163" s="300"/>
      <c r="O163" s="300"/>
      <c r="P163" s="300"/>
      <c r="Q163" s="300"/>
      <c r="R163" s="300"/>
      <c r="S163" s="300"/>
      <c r="T163" s="797"/>
      <c r="U163" s="531"/>
      <c r="V163" s="299"/>
      <c r="W163" s="300"/>
      <c r="X163" s="300"/>
      <c r="Y163" s="300"/>
      <c r="Z163" s="300"/>
      <c r="AA163" s="300"/>
      <c r="AB163" s="300"/>
      <c r="AC163" s="300"/>
      <c r="AD163" s="300"/>
      <c r="AE163" s="817"/>
      <c r="AF163" s="299"/>
      <c r="AG163" s="300"/>
      <c r="AH163" s="300"/>
      <c r="AI163" s="300"/>
      <c r="AJ163" s="300"/>
      <c r="AK163" s="300"/>
      <c r="AL163" s="300"/>
      <c r="AM163" s="300"/>
      <c r="AN163" s="300"/>
      <c r="AO163" s="817"/>
      <c r="AP163" s="299"/>
      <c r="AQ163" s="300"/>
      <c r="AR163" s="300"/>
      <c r="AS163" s="300"/>
      <c r="AT163" s="300"/>
      <c r="AU163" s="300"/>
      <c r="AV163" s="300"/>
      <c r="AW163" s="300"/>
      <c r="AX163" s="300"/>
      <c r="AY163" s="817"/>
      <c r="AZ163" s="299"/>
      <c r="BA163" s="300"/>
      <c r="BB163" s="300"/>
      <c r="BC163" s="300"/>
      <c r="BD163" s="300"/>
      <c r="BE163" s="300"/>
      <c r="BF163" s="300"/>
      <c r="BG163" s="300"/>
      <c r="BH163" s="300"/>
      <c r="BI163" s="817"/>
      <c r="BJ163" s="299"/>
      <c r="BK163" s="300"/>
      <c r="BL163" s="300"/>
      <c r="BM163" s="300"/>
      <c r="BN163" s="300"/>
      <c r="BO163" s="300"/>
      <c r="BP163" s="300"/>
      <c r="BQ163" s="300"/>
      <c r="BR163" s="300"/>
      <c r="BS163" s="817"/>
      <c r="BT163" s="299"/>
      <c r="BU163" s="300"/>
      <c r="BV163" s="300"/>
      <c r="BW163" s="300"/>
      <c r="BX163" s="300"/>
      <c r="BY163" s="300"/>
      <c r="BZ163" s="300"/>
      <c r="CA163" s="300"/>
      <c r="CB163" s="300"/>
      <c r="CC163" s="817"/>
      <c r="CD163" s="299"/>
      <c r="CE163" s="300"/>
      <c r="CF163" s="300"/>
      <c r="CG163" s="300"/>
      <c r="CH163" s="300"/>
      <c r="CI163" s="300"/>
      <c r="CJ163" s="300"/>
      <c r="CK163" s="300"/>
      <c r="CL163" s="300"/>
      <c r="CM163" s="817"/>
      <c r="CN163" s="299"/>
      <c r="CO163" s="300"/>
      <c r="CP163" s="300"/>
      <c r="CQ163" s="300"/>
      <c r="CR163" s="300"/>
      <c r="CS163" s="300"/>
      <c r="CT163" s="300"/>
      <c r="CU163" s="300"/>
      <c r="CV163" s="300"/>
      <c r="CW163" s="817"/>
      <c r="CX163" s="299"/>
      <c r="CY163" s="300"/>
      <c r="CZ163" s="300"/>
      <c r="DA163" s="300"/>
      <c r="DB163" s="300"/>
      <c r="DC163" s="300"/>
      <c r="DD163" s="300"/>
      <c r="DE163" s="300"/>
      <c r="DF163" s="300"/>
      <c r="DG163" s="817"/>
      <c r="DH163" s="299"/>
      <c r="DI163" s="300"/>
      <c r="DJ163" s="300"/>
      <c r="DK163" s="300"/>
      <c r="DL163" s="300"/>
      <c r="DM163" s="300"/>
      <c r="DN163" s="300"/>
      <c r="DO163" s="300"/>
      <c r="DP163" s="300"/>
      <c r="DQ163" s="817"/>
      <c r="DR163" s="299"/>
      <c r="DS163" s="300"/>
      <c r="DT163" s="300"/>
      <c r="DU163" s="300"/>
      <c r="DV163" s="300"/>
      <c r="DW163" s="300"/>
      <c r="DX163" s="300"/>
      <c r="DY163" s="300"/>
      <c r="DZ163" s="300"/>
      <c r="EA163" s="817"/>
      <c r="EB163" s="299"/>
      <c r="EC163" s="300"/>
      <c r="ED163" s="300"/>
      <c r="EE163" s="300"/>
      <c r="EF163" s="300"/>
      <c r="EG163" s="300"/>
      <c r="EH163" s="300"/>
      <c r="EI163" s="300"/>
      <c r="EJ163" s="300"/>
      <c r="EK163" s="817"/>
    </row>
    <row r="164" spans="1:141" ht="54">
      <c r="A164" s="359">
        <f>Summary!A164</f>
        <v>0</v>
      </c>
      <c r="B164" s="378">
        <f>Summary!B164</f>
        <v>0</v>
      </c>
      <c r="C164" s="379" t="str">
        <f>Summary!C164</f>
        <v>4.8.3.1</v>
      </c>
      <c r="D164" s="380">
        <f>Summary!D164</f>
        <v>0</v>
      </c>
      <c r="E164" s="381">
        <f>Summary!E164</f>
        <v>0</v>
      </c>
      <c r="F164" s="382" t="str">
        <f>Summary!F164</f>
        <v>Maintain and preserve sight lines and stopping distance, including junctions, access points, curves, bends and central reserve.  </v>
      </c>
      <c r="G164" s="375">
        <f>Summary!G164</f>
        <v>0</v>
      </c>
      <c r="H164" s="540">
        <f t="shared" si="54"/>
        <v>0</v>
      </c>
      <c r="I164" s="541">
        <f t="shared" si="55"/>
        <v>0</v>
      </c>
      <c r="J164" s="541">
        <f t="shared" si="56"/>
        <v>0</v>
      </c>
      <c r="K164" s="541">
        <f t="shared" si="57"/>
        <v>0</v>
      </c>
      <c r="L164" s="541">
        <f t="shared" si="58"/>
        <v>0</v>
      </c>
      <c r="M164" s="541">
        <f t="shared" si="59"/>
        <v>0</v>
      </c>
      <c r="N164" s="541">
        <f t="shared" si="60"/>
        <v>0</v>
      </c>
      <c r="O164" s="541">
        <f t="shared" si="61"/>
        <v>0</v>
      </c>
      <c r="P164" s="541">
        <f t="shared" si="62"/>
        <v>0</v>
      </c>
      <c r="Q164" s="541">
        <f t="shared" si="63"/>
        <v>0</v>
      </c>
      <c r="R164" s="541">
        <f t="shared" si="64"/>
        <v>0</v>
      </c>
      <c r="S164" s="541">
        <f t="shared" si="65"/>
        <v>0</v>
      </c>
      <c r="T164" s="542">
        <f t="shared" si="66"/>
        <v>0</v>
      </c>
      <c r="U164" s="531"/>
      <c r="V164" s="543"/>
      <c r="W164" s="544"/>
      <c r="X164" s="544"/>
      <c r="Y164" s="544"/>
      <c r="Z164" s="544"/>
      <c r="AA164" s="544"/>
      <c r="AB164" s="544"/>
      <c r="AC164" s="544"/>
      <c r="AD164" s="544"/>
      <c r="AE164" s="657"/>
      <c r="AF164" s="543"/>
      <c r="AG164" s="544"/>
      <c r="AH164" s="544"/>
      <c r="AI164" s="544"/>
      <c r="AJ164" s="544"/>
      <c r="AK164" s="544"/>
      <c r="AL164" s="544"/>
      <c r="AM164" s="544"/>
      <c r="AN164" s="544"/>
      <c r="AO164" s="657"/>
      <c r="AP164" s="543"/>
      <c r="AQ164" s="544"/>
      <c r="AR164" s="544"/>
      <c r="AS164" s="544"/>
      <c r="AT164" s="544"/>
      <c r="AU164" s="544"/>
      <c r="AV164" s="544"/>
      <c r="AW164" s="544"/>
      <c r="AX164" s="544"/>
      <c r="AY164" s="657"/>
      <c r="AZ164" s="543"/>
      <c r="BA164" s="544"/>
      <c r="BB164" s="544"/>
      <c r="BC164" s="544"/>
      <c r="BD164" s="544"/>
      <c r="BE164" s="544"/>
      <c r="BF164" s="544"/>
      <c r="BG164" s="544"/>
      <c r="BH164" s="544"/>
      <c r="BI164" s="657"/>
      <c r="BJ164" s="543"/>
      <c r="BK164" s="544"/>
      <c r="BL164" s="544"/>
      <c r="BM164" s="544"/>
      <c r="BN164" s="544"/>
      <c r="BO164" s="544"/>
      <c r="BP164" s="544"/>
      <c r="BQ164" s="544"/>
      <c r="BR164" s="544"/>
      <c r="BS164" s="657"/>
      <c r="BT164" s="543"/>
      <c r="BU164" s="544"/>
      <c r="BV164" s="544"/>
      <c r="BW164" s="544"/>
      <c r="BX164" s="544"/>
      <c r="BY164" s="544"/>
      <c r="BZ164" s="544"/>
      <c r="CA164" s="544"/>
      <c r="CB164" s="544"/>
      <c r="CC164" s="657"/>
      <c r="CD164" s="543"/>
      <c r="CE164" s="544"/>
      <c r="CF164" s="544"/>
      <c r="CG164" s="544"/>
      <c r="CH164" s="544"/>
      <c r="CI164" s="544"/>
      <c r="CJ164" s="544"/>
      <c r="CK164" s="544"/>
      <c r="CL164" s="544"/>
      <c r="CM164" s="657"/>
      <c r="CN164" s="543"/>
      <c r="CO164" s="544"/>
      <c r="CP164" s="544"/>
      <c r="CQ164" s="544"/>
      <c r="CR164" s="544"/>
      <c r="CS164" s="544"/>
      <c r="CT164" s="544"/>
      <c r="CU164" s="544"/>
      <c r="CV164" s="544"/>
      <c r="CW164" s="657"/>
      <c r="CX164" s="543"/>
      <c r="CY164" s="544"/>
      <c r="CZ164" s="544"/>
      <c r="DA164" s="544"/>
      <c r="DB164" s="544"/>
      <c r="DC164" s="544"/>
      <c r="DD164" s="544"/>
      <c r="DE164" s="544"/>
      <c r="DF164" s="544"/>
      <c r="DG164" s="657"/>
      <c r="DH164" s="543"/>
      <c r="DI164" s="544"/>
      <c r="DJ164" s="544"/>
      <c r="DK164" s="544"/>
      <c r="DL164" s="544"/>
      <c r="DM164" s="544"/>
      <c r="DN164" s="544"/>
      <c r="DO164" s="544"/>
      <c r="DP164" s="544"/>
      <c r="DQ164" s="657"/>
      <c r="DR164" s="543"/>
      <c r="DS164" s="544"/>
      <c r="DT164" s="544"/>
      <c r="DU164" s="544"/>
      <c r="DV164" s="544"/>
      <c r="DW164" s="544"/>
      <c r="DX164" s="544"/>
      <c r="DY164" s="544"/>
      <c r="DZ164" s="544"/>
      <c r="EA164" s="657"/>
      <c r="EB164" s="543"/>
      <c r="EC164" s="544"/>
      <c r="ED164" s="544"/>
      <c r="EE164" s="544"/>
      <c r="EF164" s="544"/>
      <c r="EG164" s="544"/>
      <c r="EH164" s="544"/>
      <c r="EI164" s="544"/>
      <c r="EJ164" s="544"/>
      <c r="EK164" s="657"/>
    </row>
    <row r="165" spans="1:141" s="139" customFormat="1" ht="36">
      <c r="A165" s="359">
        <f>Summary!A165</f>
        <v>0</v>
      </c>
      <c r="B165" s="378">
        <f>Summary!B165</f>
        <v>0</v>
      </c>
      <c r="C165" s="379" t="str">
        <f>Summary!C165</f>
        <v>4.8.3.2</v>
      </c>
      <c r="D165" s="380">
        <f>Summary!D165</f>
        <v>0</v>
      </c>
      <c r="E165" s="381">
        <f>Summary!E165</f>
        <v>0</v>
      </c>
      <c r="F165" s="382" t="str">
        <f>Summary!F165</f>
        <v>Maintain and preserve CCTV camera operational visibility splays</v>
      </c>
      <c r="G165" s="375">
        <f>Summary!G165</f>
        <v>0</v>
      </c>
      <c r="H165" s="540">
        <f t="shared" si="54"/>
        <v>0</v>
      </c>
      <c r="I165" s="541">
        <f t="shared" si="55"/>
        <v>0</v>
      </c>
      <c r="J165" s="541">
        <f t="shared" si="56"/>
        <v>0</v>
      </c>
      <c r="K165" s="541">
        <f t="shared" si="57"/>
        <v>0</v>
      </c>
      <c r="L165" s="541">
        <f t="shared" si="58"/>
        <v>0</v>
      </c>
      <c r="M165" s="541">
        <f t="shared" si="59"/>
        <v>0</v>
      </c>
      <c r="N165" s="541">
        <f t="shared" si="60"/>
        <v>0</v>
      </c>
      <c r="O165" s="541">
        <f t="shared" si="61"/>
        <v>0</v>
      </c>
      <c r="P165" s="541">
        <f t="shared" si="62"/>
        <v>0</v>
      </c>
      <c r="Q165" s="541">
        <f t="shared" si="63"/>
        <v>0</v>
      </c>
      <c r="R165" s="541">
        <f t="shared" si="64"/>
        <v>0</v>
      </c>
      <c r="S165" s="541">
        <f t="shared" si="65"/>
        <v>0</v>
      </c>
      <c r="T165" s="542">
        <f t="shared" si="66"/>
        <v>0</v>
      </c>
      <c r="U165" s="531"/>
      <c r="V165" s="543"/>
      <c r="W165" s="544"/>
      <c r="X165" s="544"/>
      <c r="Y165" s="544"/>
      <c r="Z165" s="544"/>
      <c r="AA165" s="544"/>
      <c r="AB165" s="544"/>
      <c r="AC165" s="544"/>
      <c r="AD165" s="544"/>
      <c r="AE165" s="657"/>
      <c r="AF165" s="543"/>
      <c r="AG165" s="544"/>
      <c r="AH165" s="544"/>
      <c r="AI165" s="544"/>
      <c r="AJ165" s="544"/>
      <c r="AK165" s="544"/>
      <c r="AL165" s="544"/>
      <c r="AM165" s="544"/>
      <c r="AN165" s="544"/>
      <c r="AO165" s="657"/>
      <c r="AP165" s="543"/>
      <c r="AQ165" s="544"/>
      <c r="AR165" s="544"/>
      <c r="AS165" s="544"/>
      <c r="AT165" s="544"/>
      <c r="AU165" s="544"/>
      <c r="AV165" s="544"/>
      <c r="AW165" s="544"/>
      <c r="AX165" s="544"/>
      <c r="AY165" s="657"/>
      <c r="AZ165" s="543"/>
      <c r="BA165" s="544"/>
      <c r="BB165" s="544"/>
      <c r="BC165" s="544"/>
      <c r="BD165" s="544"/>
      <c r="BE165" s="544"/>
      <c r="BF165" s="544"/>
      <c r="BG165" s="544"/>
      <c r="BH165" s="544"/>
      <c r="BI165" s="657"/>
      <c r="BJ165" s="543"/>
      <c r="BK165" s="544"/>
      <c r="BL165" s="544"/>
      <c r="BM165" s="544"/>
      <c r="BN165" s="544"/>
      <c r="BO165" s="544"/>
      <c r="BP165" s="544"/>
      <c r="BQ165" s="544"/>
      <c r="BR165" s="544"/>
      <c r="BS165" s="657"/>
      <c r="BT165" s="543"/>
      <c r="BU165" s="544"/>
      <c r="BV165" s="544"/>
      <c r="BW165" s="544"/>
      <c r="BX165" s="544"/>
      <c r="BY165" s="544"/>
      <c r="BZ165" s="544"/>
      <c r="CA165" s="544"/>
      <c r="CB165" s="544"/>
      <c r="CC165" s="657"/>
      <c r="CD165" s="543"/>
      <c r="CE165" s="544"/>
      <c r="CF165" s="544"/>
      <c r="CG165" s="544"/>
      <c r="CH165" s="544"/>
      <c r="CI165" s="544"/>
      <c r="CJ165" s="544"/>
      <c r="CK165" s="544"/>
      <c r="CL165" s="544"/>
      <c r="CM165" s="657"/>
      <c r="CN165" s="543"/>
      <c r="CO165" s="544"/>
      <c r="CP165" s="544"/>
      <c r="CQ165" s="544"/>
      <c r="CR165" s="544"/>
      <c r="CS165" s="544"/>
      <c r="CT165" s="544"/>
      <c r="CU165" s="544"/>
      <c r="CV165" s="544"/>
      <c r="CW165" s="657"/>
      <c r="CX165" s="543"/>
      <c r="CY165" s="544"/>
      <c r="CZ165" s="544"/>
      <c r="DA165" s="544"/>
      <c r="DB165" s="544"/>
      <c r="DC165" s="544"/>
      <c r="DD165" s="544"/>
      <c r="DE165" s="544"/>
      <c r="DF165" s="544"/>
      <c r="DG165" s="657"/>
      <c r="DH165" s="543"/>
      <c r="DI165" s="544"/>
      <c r="DJ165" s="544"/>
      <c r="DK165" s="544"/>
      <c r="DL165" s="544"/>
      <c r="DM165" s="544"/>
      <c r="DN165" s="544"/>
      <c r="DO165" s="544"/>
      <c r="DP165" s="544"/>
      <c r="DQ165" s="657"/>
      <c r="DR165" s="543"/>
      <c r="DS165" s="544"/>
      <c r="DT165" s="544"/>
      <c r="DU165" s="544"/>
      <c r="DV165" s="544"/>
      <c r="DW165" s="544"/>
      <c r="DX165" s="544"/>
      <c r="DY165" s="544"/>
      <c r="DZ165" s="544"/>
      <c r="EA165" s="657"/>
      <c r="EB165" s="543"/>
      <c r="EC165" s="544"/>
      <c r="ED165" s="544"/>
      <c r="EE165" s="544"/>
      <c r="EF165" s="544"/>
      <c r="EG165" s="544"/>
      <c r="EH165" s="544"/>
      <c r="EI165" s="544"/>
      <c r="EJ165" s="544"/>
      <c r="EK165" s="657"/>
    </row>
    <row r="166" spans="1:141" s="139" customFormat="1" ht="36">
      <c r="A166" s="359">
        <f>Summary!A166</f>
        <v>0</v>
      </c>
      <c r="B166" s="378">
        <f>Summary!B166</f>
        <v>0</v>
      </c>
      <c r="C166" s="379" t="str">
        <f>Summary!C166</f>
        <v>4.8.3.3</v>
      </c>
      <c r="D166" s="380">
        <f>Summary!D166</f>
        <v>0</v>
      </c>
      <c r="E166" s="381">
        <f>Summary!E166</f>
        <v>0</v>
      </c>
      <c r="F166" s="382" t="str">
        <f>Summary!F166</f>
        <v>Maintain and preserve road users visibility of road traffic signs and signals</v>
      </c>
      <c r="G166" s="375">
        <f>Summary!G166</f>
        <v>0</v>
      </c>
      <c r="H166" s="540">
        <f t="shared" si="54"/>
        <v>0</v>
      </c>
      <c r="I166" s="541">
        <f t="shared" si="55"/>
        <v>0</v>
      </c>
      <c r="J166" s="541">
        <f t="shared" si="56"/>
        <v>0</v>
      </c>
      <c r="K166" s="541">
        <f t="shared" si="57"/>
        <v>0</v>
      </c>
      <c r="L166" s="541">
        <f t="shared" si="58"/>
        <v>0</v>
      </c>
      <c r="M166" s="541">
        <f t="shared" si="59"/>
        <v>0</v>
      </c>
      <c r="N166" s="541">
        <f t="shared" si="60"/>
        <v>0</v>
      </c>
      <c r="O166" s="541">
        <f t="shared" si="61"/>
        <v>0</v>
      </c>
      <c r="P166" s="541">
        <f t="shared" si="62"/>
        <v>0</v>
      </c>
      <c r="Q166" s="541">
        <f t="shared" si="63"/>
        <v>0</v>
      </c>
      <c r="R166" s="541">
        <f t="shared" si="64"/>
        <v>0</v>
      </c>
      <c r="S166" s="541">
        <f t="shared" si="65"/>
        <v>0</v>
      </c>
      <c r="T166" s="542">
        <f t="shared" si="66"/>
        <v>0</v>
      </c>
      <c r="U166" s="531"/>
      <c r="V166" s="543"/>
      <c r="W166" s="544"/>
      <c r="X166" s="544"/>
      <c r="Y166" s="544"/>
      <c r="Z166" s="544"/>
      <c r="AA166" s="544"/>
      <c r="AB166" s="544"/>
      <c r="AC166" s="544"/>
      <c r="AD166" s="544"/>
      <c r="AE166" s="657"/>
      <c r="AF166" s="543"/>
      <c r="AG166" s="544"/>
      <c r="AH166" s="544"/>
      <c r="AI166" s="544"/>
      <c r="AJ166" s="544"/>
      <c r="AK166" s="544"/>
      <c r="AL166" s="544"/>
      <c r="AM166" s="544"/>
      <c r="AN166" s="544"/>
      <c r="AO166" s="657"/>
      <c r="AP166" s="543"/>
      <c r="AQ166" s="544"/>
      <c r="AR166" s="544"/>
      <c r="AS166" s="544"/>
      <c r="AT166" s="544"/>
      <c r="AU166" s="544"/>
      <c r="AV166" s="544"/>
      <c r="AW166" s="544"/>
      <c r="AX166" s="544"/>
      <c r="AY166" s="657"/>
      <c r="AZ166" s="543"/>
      <c r="BA166" s="544"/>
      <c r="BB166" s="544"/>
      <c r="BC166" s="544"/>
      <c r="BD166" s="544"/>
      <c r="BE166" s="544"/>
      <c r="BF166" s="544"/>
      <c r="BG166" s="544"/>
      <c r="BH166" s="544"/>
      <c r="BI166" s="657"/>
      <c r="BJ166" s="543"/>
      <c r="BK166" s="544"/>
      <c r="BL166" s="544"/>
      <c r="BM166" s="544"/>
      <c r="BN166" s="544"/>
      <c r="BO166" s="544"/>
      <c r="BP166" s="544"/>
      <c r="BQ166" s="544"/>
      <c r="BR166" s="544"/>
      <c r="BS166" s="657"/>
      <c r="BT166" s="543"/>
      <c r="BU166" s="544"/>
      <c r="BV166" s="544"/>
      <c r="BW166" s="544"/>
      <c r="BX166" s="544"/>
      <c r="BY166" s="544"/>
      <c r="BZ166" s="544"/>
      <c r="CA166" s="544"/>
      <c r="CB166" s="544"/>
      <c r="CC166" s="657"/>
      <c r="CD166" s="543"/>
      <c r="CE166" s="544"/>
      <c r="CF166" s="544"/>
      <c r="CG166" s="544"/>
      <c r="CH166" s="544"/>
      <c r="CI166" s="544"/>
      <c r="CJ166" s="544"/>
      <c r="CK166" s="544"/>
      <c r="CL166" s="544"/>
      <c r="CM166" s="657"/>
      <c r="CN166" s="543"/>
      <c r="CO166" s="544"/>
      <c r="CP166" s="544"/>
      <c r="CQ166" s="544"/>
      <c r="CR166" s="544"/>
      <c r="CS166" s="544"/>
      <c r="CT166" s="544"/>
      <c r="CU166" s="544"/>
      <c r="CV166" s="544"/>
      <c r="CW166" s="657"/>
      <c r="CX166" s="543"/>
      <c r="CY166" s="544"/>
      <c r="CZ166" s="544"/>
      <c r="DA166" s="544"/>
      <c r="DB166" s="544"/>
      <c r="DC166" s="544"/>
      <c r="DD166" s="544"/>
      <c r="DE166" s="544"/>
      <c r="DF166" s="544"/>
      <c r="DG166" s="657"/>
      <c r="DH166" s="543"/>
      <c r="DI166" s="544"/>
      <c r="DJ166" s="544"/>
      <c r="DK166" s="544"/>
      <c r="DL166" s="544"/>
      <c r="DM166" s="544"/>
      <c r="DN166" s="544"/>
      <c r="DO166" s="544"/>
      <c r="DP166" s="544"/>
      <c r="DQ166" s="657"/>
      <c r="DR166" s="543"/>
      <c r="DS166" s="544"/>
      <c r="DT166" s="544"/>
      <c r="DU166" s="544"/>
      <c r="DV166" s="544"/>
      <c r="DW166" s="544"/>
      <c r="DX166" s="544"/>
      <c r="DY166" s="544"/>
      <c r="DZ166" s="544"/>
      <c r="EA166" s="657"/>
      <c r="EB166" s="543"/>
      <c r="EC166" s="544"/>
      <c r="ED166" s="544"/>
      <c r="EE166" s="544"/>
      <c r="EF166" s="544"/>
      <c r="EG166" s="544"/>
      <c r="EH166" s="544"/>
      <c r="EI166" s="544"/>
      <c r="EJ166" s="544"/>
      <c r="EK166" s="657"/>
    </row>
    <row r="167" spans="1:141" s="139" customFormat="1" ht="36">
      <c r="A167" s="802">
        <f>Summary!A167</f>
        <v>0</v>
      </c>
      <c r="B167" s="815">
        <f>Summary!B167</f>
        <v>0</v>
      </c>
      <c r="C167" s="813" t="str">
        <f>Summary!C167</f>
        <v>4.8.4</v>
      </c>
      <c r="D167" s="816" t="str">
        <f>Summary!D167</f>
        <v>3000 - Landscape and ecology</v>
      </c>
      <c r="E167" s="796" t="str">
        <f>Summary!E167</f>
        <v>Grass and vegetation</v>
      </c>
      <c r="F167" s="796">
        <f>Summary!F167</f>
        <v>0</v>
      </c>
      <c r="G167" s="787">
        <f>Summary!G167</f>
        <v>0</v>
      </c>
      <c r="H167" s="299"/>
      <c r="I167" s="300"/>
      <c r="J167" s="300"/>
      <c r="K167" s="300"/>
      <c r="L167" s="300"/>
      <c r="M167" s="300"/>
      <c r="N167" s="300"/>
      <c r="O167" s="300"/>
      <c r="P167" s="300"/>
      <c r="Q167" s="300"/>
      <c r="R167" s="300"/>
      <c r="S167" s="300"/>
      <c r="T167" s="797"/>
      <c r="U167" s="531"/>
      <c r="V167" s="299"/>
      <c r="W167" s="300"/>
      <c r="X167" s="300"/>
      <c r="Y167" s="300"/>
      <c r="Z167" s="300"/>
      <c r="AA167" s="300"/>
      <c r="AB167" s="300"/>
      <c r="AC167" s="300"/>
      <c r="AD167" s="300"/>
      <c r="AE167" s="817"/>
      <c r="AF167" s="299"/>
      <c r="AG167" s="300"/>
      <c r="AH167" s="300"/>
      <c r="AI167" s="300"/>
      <c r="AJ167" s="300"/>
      <c r="AK167" s="300"/>
      <c r="AL167" s="300"/>
      <c r="AM167" s="300"/>
      <c r="AN167" s="300"/>
      <c r="AO167" s="817"/>
      <c r="AP167" s="299"/>
      <c r="AQ167" s="300"/>
      <c r="AR167" s="300"/>
      <c r="AS167" s="300"/>
      <c r="AT167" s="300"/>
      <c r="AU167" s="300"/>
      <c r="AV167" s="300"/>
      <c r="AW167" s="300"/>
      <c r="AX167" s="300"/>
      <c r="AY167" s="817"/>
      <c r="AZ167" s="299"/>
      <c r="BA167" s="300"/>
      <c r="BB167" s="300"/>
      <c r="BC167" s="300"/>
      <c r="BD167" s="300"/>
      <c r="BE167" s="300"/>
      <c r="BF167" s="300"/>
      <c r="BG167" s="300"/>
      <c r="BH167" s="300"/>
      <c r="BI167" s="817"/>
      <c r="BJ167" s="299"/>
      <c r="BK167" s="300"/>
      <c r="BL167" s="300"/>
      <c r="BM167" s="300"/>
      <c r="BN167" s="300"/>
      <c r="BO167" s="300"/>
      <c r="BP167" s="300"/>
      <c r="BQ167" s="300"/>
      <c r="BR167" s="300"/>
      <c r="BS167" s="817"/>
      <c r="BT167" s="299"/>
      <c r="BU167" s="300"/>
      <c r="BV167" s="300"/>
      <c r="BW167" s="300"/>
      <c r="BX167" s="300"/>
      <c r="BY167" s="300"/>
      <c r="BZ167" s="300"/>
      <c r="CA167" s="300"/>
      <c r="CB167" s="300"/>
      <c r="CC167" s="817"/>
      <c r="CD167" s="299"/>
      <c r="CE167" s="300"/>
      <c r="CF167" s="300"/>
      <c r="CG167" s="300"/>
      <c r="CH167" s="300"/>
      <c r="CI167" s="300"/>
      <c r="CJ167" s="300"/>
      <c r="CK167" s="300"/>
      <c r="CL167" s="300"/>
      <c r="CM167" s="817"/>
      <c r="CN167" s="299"/>
      <c r="CO167" s="300"/>
      <c r="CP167" s="300"/>
      <c r="CQ167" s="300"/>
      <c r="CR167" s="300"/>
      <c r="CS167" s="300"/>
      <c r="CT167" s="300"/>
      <c r="CU167" s="300"/>
      <c r="CV167" s="300"/>
      <c r="CW167" s="817"/>
      <c r="CX167" s="299"/>
      <c r="CY167" s="300"/>
      <c r="CZ167" s="300"/>
      <c r="DA167" s="300"/>
      <c r="DB167" s="300"/>
      <c r="DC167" s="300"/>
      <c r="DD167" s="300"/>
      <c r="DE167" s="300"/>
      <c r="DF167" s="300"/>
      <c r="DG167" s="817"/>
      <c r="DH167" s="299"/>
      <c r="DI167" s="300"/>
      <c r="DJ167" s="300"/>
      <c r="DK167" s="300"/>
      <c r="DL167" s="300"/>
      <c r="DM167" s="300"/>
      <c r="DN167" s="300"/>
      <c r="DO167" s="300"/>
      <c r="DP167" s="300"/>
      <c r="DQ167" s="817"/>
      <c r="DR167" s="299"/>
      <c r="DS167" s="300"/>
      <c r="DT167" s="300"/>
      <c r="DU167" s="300"/>
      <c r="DV167" s="300"/>
      <c r="DW167" s="300"/>
      <c r="DX167" s="300"/>
      <c r="DY167" s="300"/>
      <c r="DZ167" s="300"/>
      <c r="EA167" s="817"/>
      <c r="EB167" s="299"/>
      <c r="EC167" s="300"/>
      <c r="ED167" s="300"/>
      <c r="EE167" s="300"/>
      <c r="EF167" s="300"/>
      <c r="EG167" s="300"/>
      <c r="EH167" s="300"/>
      <c r="EI167" s="300"/>
      <c r="EJ167" s="300"/>
      <c r="EK167" s="817"/>
    </row>
    <row r="168" spans="1:141" ht="36">
      <c r="A168" s="359">
        <f>Summary!A168</f>
        <v>0</v>
      </c>
      <c r="B168" s="378">
        <f>Summary!B168</f>
        <v>0</v>
      </c>
      <c r="C168" s="379" t="str">
        <f>Summary!C168</f>
        <v>4.8.4.1</v>
      </c>
      <c r="D168" s="380">
        <f>Summary!D168</f>
        <v>0</v>
      </c>
      <c r="E168" s="381">
        <f>Summary!E168</f>
        <v>0</v>
      </c>
      <c r="F168" s="382" t="str">
        <f>Summary!F168</f>
        <v xml:space="preserve">Ensure illumination / lumination from lighting is not obscured. </v>
      </c>
      <c r="G168" s="375">
        <f>Summary!G168</f>
        <v>0</v>
      </c>
      <c r="H168" s="540">
        <f t="shared" si="54"/>
        <v>0</v>
      </c>
      <c r="I168" s="541">
        <f t="shared" si="55"/>
        <v>0</v>
      </c>
      <c r="J168" s="541">
        <f t="shared" si="56"/>
        <v>0</v>
      </c>
      <c r="K168" s="541">
        <f t="shared" si="57"/>
        <v>0</v>
      </c>
      <c r="L168" s="541">
        <f t="shared" si="58"/>
        <v>0</v>
      </c>
      <c r="M168" s="541">
        <f t="shared" si="59"/>
        <v>0</v>
      </c>
      <c r="N168" s="541">
        <f t="shared" si="60"/>
        <v>0</v>
      </c>
      <c r="O168" s="541">
        <f t="shared" si="61"/>
        <v>0</v>
      </c>
      <c r="P168" s="541">
        <f t="shared" si="62"/>
        <v>0</v>
      </c>
      <c r="Q168" s="541">
        <f t="shared" si="63"/>
        <v>0</v>
      </c>
      <c r="R168" s="541">
        <f t="shared" si="64"/>
        <v>0</v>
      </c>
      <c r="S168" s="541">
        <f t="shared" si="65"/>
        <v>0</v>
      </c>
      <c r="T168" s="542">
        <f t="shared" si="66"/>
        <v>0</v>
      </c>
      <c r="U168" s="531"/>
      <c r="V168" s="543"/>
      <c r="W168" s="544"/>
      <c r="X168" s="544"/>
      <c r="Y168" s="544"/>
      <c r="Z168" s="544"/>
      <c r="AA168" s="544"/>
      <c r="AB168" s="544"/>
      <c r="AC168" s="544"/>
      <c r="AD168" s="544"/>
      <c r="AE168" s="657"/>
      <c r="AF168" s="543"/>
      <c r="AG168" s="544"/>
      <c r="AH168" s="544"/>
      <c r="AI168" s="544"/>
      <c r="AJ168" s="544"/>
      <c r="AK168" s="544"/>
      <c r="AL168" s="544"/>
      <c r="AM168" s="544"/>
      <c r="AN168" s="544"/>
      <c r="AO168" s="657"/>
      <c r="AP168" s="543"/>
      <c r="AQ168" s="544"/>
      <c r="AR168" s="544"/>
      <c r="AS168" s="544"/>
      <c r="AT168" s="544"/>
      <c r="AU168" s="544"/>
      <c r="AV168" s="544"/>
      <c r="AW168" s="544"/>
      <c r="AX168" s="544"/>
      <c r="AY168" s="657"/>
      <c r="AZ168" s="543"/>
      <c r="BA168" s="544"/>
      <c r="BB168" s="544"/>
      <c r="BC168" s="544"/>
      <c r="BD168" s="544"/>
      <c r="BE168" s="544"/>
      <c r="BF168" s="544"/>
      <c r="BG168" s="544"/>
      <c r="BH168" s="544"/>
      <c r="BI168" s="657"/>
      <c r="BJ168" s="543"/>
      <c r="BK168" s="544"/>
      <c r="BL168" s="544"/>
      <c r="BM168" s="544"/>
      <c r="BN168" s="544"/>
      <c r="BO168" s="544"/>
      <c r="BP168" s="544"/>
      <c r="BQ168" s="544"/>
      <c r="BR168" s="544"/>
      <c r="BS168" s="657"/>
      <c r="BT168" s="543"/>
      <c r="BU168" s="544"/>
      <c r="BV168" s="544"/>
      <c r="BW168" s="544"/>
      <c r="BX168" s="544"/>
      <c r="BY168" s="544"/>
      <c r="BZ168" s="544"/>
      <c r="CA168" s="544"/>
      <c r="CB168" s="544"/>
      <c r="CC168" s="657"/>
      <c r="CD168" s="543"/>
      <c r="CE168" s="544"/>
      <c r="CF168" s="544"/>
      <c r="CG168" s="544"/>
      <c r="CH168" s="544"/>
      <c r="CI168" s="544"/>
      <c r="CJ168" s="544"/>
      <c r="CK168" s="544"/>
      <c r="CL168" s="544"/>
      <c r="CM168" s="657"/>
      <c r="CN168" s="543"/>
      <c r="CO168" s="544"/>
      <c r="CP168" s="544"/>
      <c r="CQ168" s="544"/>
      <c r="CR168" s="544"/>
      <c r="CS168" s="544"/>
      <c r="CT168" s="544"/>
      <c r="CU168" s="544"/>
      <c r="CV168" s="544"/>
      <c r="CW168" s="657"/>
      <c r="CX168" s="543"/>
      <c r="CY168" s="544"/>
      <c r="CZ168" s="544"/>
      <c r="DA168" s="544"/>
      <c r="DB168" s="544"/>
      <c r="DC168" s="544"/>
      <c r="DD168" s="544"/>
      <c r="DE168" s="544"/>
      <c r="DF168" s="544"/>
      <c r="DG168" s="657"/>
      <c r="DH168" s="543"/>
      <c r="DI168" s="544"/>
      <c r="DJ168" s="544"/>
      <c r="DK168" s="544"/>
      <c r="DL168" s="544"/>
      <c r="DM168" s="544"/>
      <c r="DN168" s="544"/>
      <c r="DO168" s="544"/>
      <c r="DP168" s="544"/>
      <c r="DQ168" s="657"/>
      <c r="DR168" s="543"/>
      <c r="DS168" s="544"/>
      <c r="DT168" s="544"/>
      <c r="DU168" s="544"/>
      <c r="DV168" s="544"/>
      <c r="DW168" s="544"/>
      <c r="DX168" s="544"/>
      <c r="DY168" s="544"/>
      <c r="DZ168" s="544"/>
      <c r="EA168" s="657"/>
      <c r="EB168" s="543"/>
      <c r="EC168" s="544"/>
      <c r="ED168" s="544"/>
      <c r="EE168" s="544"/>
      <c r="EF168" s="544"/>
      <c r="EG168" s="544"/>
      <c r="EH168" s="544"/>
      <c r="EI168" s="544"/>
      <c r="EJ168" s="544"/>
      <c r="EK168" s="657"/>
    </row>
    <row r="169" spans="1:141" ht="72">
      <c r="A169" s="359">
        <f>Summary!A169</f>
        <v>0</v>
      </c>
      <c r="B169" s="378">
        <f>Summary!B169</f>
        <v>0</v>
      </c>
      <c r="C169" s="379" t="str">
        <f>Summary!C169</f>
        <v>4.8.4.2</v>
      </c>
      <c r="D169" s="380">
        <f>Summary!D169</f>
        <v>0</v>
      </c>
      <c r="E169" s="381">
        <f>Summary!E169</f>
        <v>0</v>
      </c>
      <c r="F169" s="382" t="str">
        <f>Summary!F169</f>
        <v>Remove obstructions and / or maintain vegetation to facilitate safe access for inspection and maintenance of feeder pillars and technology equipment</v>
      </c>
      <c r="G169" s="375">
        <f>Summary!G169</f>
        <v>0</v>
      </c>
      <c r="H169" s="540">
        <f t="shared" si="54"/>
        <v>0</v>
      </c>
      <c r="I169" s="541">
        <f t="shared" si="55"/>
        <v>0</v>
      </c>
      <c r="J169" s="541">
        <f t="shared" si="56"/>
        <v>0</v>
      </c>
      <c r="K169" s="541">
        <f t="shared" si="57"/>
        <v>0</v>
      </c>
      <c r="L169" s="541">
        <f t="shared" si="58"/>
        <v>0</v>
      </c>
      <c r="M169" s="541">
        <f t="shared" si="59"/>
        <v>0</v>
      </c>
      <c r="N169" s="541">
        <f t="shared" si="60"/>
        <v>0</v>
      </c>
      <c r="O169" s="541">
        <f t="shared" si="61"/>
        <v>0</v>
      </c>
      <c r="P169" s="541">
        <f t="shared" si="62"/>
        <v>0</v>
      </c>
      <c r="Q169" s="541">
        <f t="shared" si="63"/>
        <v>0</v>
      </c>
      <c r="R169" s="541">
        <f t="shared" si="64"/>
        <v>0</v>
      </c>
      <c r="S169" s="541">
        <f t="shared" si="65"/>
        <v>0</v>
      </c>
      <c r="T169" s="542">
        <f t="shared" si="66"/>
        <v>0</v>
      </c>
      <c r="U169" s="531"/>
      <c r="V169" s="543"/>
      <c r="W169" s="544"/>
      <c r="X169" s="544"/>
      <c r="Y169" s="544"/>
      <c r="Z169" s="544"/>
      <c r="AA169" s="544"/>
      <c r="AB169" s="544"/>
      <c r="AC169" s="544"/>
      <c r="AD169" s="544"/>
      <c r="AE169" s="657"/>
      <c r="AF169" s="543"/>
      <c r="AG169" s="544"/>
      <c r="AH169" s="544"/>
      <c r="AI169" s="544"/>
      <c r="AJ169" s="544"/>
      <c r="AK169" s="544"/>
      <c r="AL169" s="544"/>
      <c r="AM169" s="544"/>
      <c r="AN169" s="544"/>
      <c r="AO169" s="657"/>
      <c r="AP169" s="543"/>
      <c r="AQ169" s="544"/>
      <c r="AR169" s="544"/>
      <c r="AS169" s="544"/>
      <c r="AT169" s="544"/>
      <c r="AU169" s="544"/>
      <c r="AV169" s="544"/>
      <c r="AW169" s="544"/>
      <c r="AX169" s="544"/>
      <c r="AY169" s="657"/>
      <c r="AZ169" s="543"/>
      <c r="BA169" s="544"/>
      <c r="BB169" s="544"/>
      <c r="BC169" s="544"/>
      <c r="BD169" s="544"/>
      <c r="BE169" s="544"/>
      <c r="BF169" s="544"/>
      <c r="BG169" s="544"/>
      <c r="BH169" s="544"/>
      <c r="BI169" s="657"/>
      <c r="BJ169" s="543"/>
      <c r="BK169" s="544"/>
      <c r="BL169" s="544"/>
      <c r="BM169" s="544"/>
      <c r="BN169" s="544"/>
      <c r="BO169" s="544"/>
      <c r="BP169" s="544"/>
      <c r="BQ169" s="544"/>
      <c r="BR169" s="544"/>
      <c r="BS169" s="657"/>
      <c r="BT169" s="543"/>
      <c r="BU169" s="544"/>
      <c r="BV169" s="544"/>
      <c r="BW169" s="544"/>
      <c r="BX169" s="544"/>
      <c r="BY169" s="544"/>
      <c r="BZ169" s="544"/>
      <c r="CA169" s="544"/>
      <c r="CB169" s="544"/>
      <c r="CC169" s="657"/>
      <c r="CD169" s="543"/>
      <c r="CE169" s="544"/>
      <c r="CF169" s="544"/>
      <c r="CG169" s="544"/>
      <c r="CH169" s="544"/>
      <c r="CI169" s="544"/>
      <c r="CJ169" s="544"/>
      <c r="CK169" s="544"/>
      <c r="CL169" s="544"/>
      <c r="CM169" s="657"/>
      <c r="CN169" s="543"/>
      <c r="CO169" s="544"/>
      <c r="CP169" s="544"/>
      <c r="CQ169" s="544"/>
      <c r="CR169" s="544"/>
      <c r="CS169" s="544"/>
      <c r="CT169" s="544"/>
      <c r="CU169" s="544"/>
      <c r="CV169" s="544"/>
      <c r="CW169" s="657"/>
      <c r="CX169" s="543"/>
      <c r="CY169" s="544"/>
      <c r="CZ169" s="544"/>
      <c r="DA169" s="544"/>
      <c r="DB169" s="544"/>
      <c r="DC169" s="544"/>
      <c r="DD169" s="544"/>
      <c r="DE169" s="544"/>
      <c r="DF169" s="544"/>
      <c r="DG169" s="657"/>
      <c r="DH169" s="543"/>
      <c r="DI169" s="544"/>
      <c r="DJ169" s="544"/>
      <c r="DK169" s="544"/>
      <c r="DL169" s="544"/>
      <c r="DM169" s="544"/>
      <c r="DN169" s="544"/>
      <c r="DO169" s="544"/>
      <c r="DP169" s="544"/>
      <c r="DQ169" s="657"/>
      <c r="DR169" s="543"/>
      <c r="DS169" s="544"/>
      <c r="DT169" s="544"/>
      <c r="DU169" s="544"/>
      <c r="DV169" s="544"/>
      <c r="DW169" s="544"/>
      <c r="DX169" s="544"/>
      <c r="DY169" s="544"/>
      <c r="DZ169" s="544"/>
      <c r="EA169" s="657"/>
      <c r="EB169" s="543"/>
      <c r="EC169" s="544"/>
      <c r="ED169" s="544"/>
      <c r="EE169" s="544"/>
      <c r="EF169" s="544"/>
      <c r="EG169" s="544"/>
      <c r="EH169" s="544"/>
      <c r="EI169" s="544"/>
      <c r="EJ169" s="544"/>
      <c r="EK169" s="657"/>
    </row>
    <row r="170" spans="1:141" ht="72">
      <c r="A170" s="359">
        <f>Summary!A170</f>
        <v>0</v>
      </c>
      <c r="B170" s="378">
        <f>Summary!B170</f>
        <v>0</v>
      </c>
      <c r="C170" s="379" t="str">
        <f>Summary!C170</f>
        <v>4.8.4.3</v>
      </c>
      <c r="D170" s="380">
        <f>Summary!D170</f>
        <v>0</v>
      </c>
      <c r="E170" s="381">
        <f>Summary!E170</f>
        <v>0</v>
      </c>
      <c r="F170" s="382" t="str">
        <f>Summary!F170</f>
        <v>Remove obstructions and maintain vegetation to provide safe access to an use of footways, cycle tracks, bridleways, footpaths and paved pedestrian areas</v>
      </c>
      <c r="G170" s="375">
        <f>Summary!G170</f>
        <v>0</v>
      </c>
      <c r="H170" s="540">
        <f t="shared" si="54"/>
        <v>0</v>
      </c>
      <c r="I170" s="541">
        <f t="shared" si="55"/>
        <v>0</v>
      </c>
      <c r="J170" s="541">
        <f t="shared" si="56"/>
        <v>0</v>
      </c>
      <c r="K170" s="541">
        <f t="shared" si="57"/>
        <v>0</v>
      </c>
      <c r="L170" s="541">
        <f t="shared" si="58"/>
        <v>0</v>
      </c>
      <c r="M170" s="541">
        <f t="shared" si="59"/>
        <v>0</v>
      </c>
      <c r="N170" s="541">
        <f t="shared" si="60"/>
        <v>0</v>
      </c>
      <c r="O170" s="541">
        <f t="shared" si="61"/>
        <v>0</v>
      </c>
      <c r="P170" s="541">
        <f t="shared" si="62"/>
        <v>0</v>
      </c>
      <c r="Q170" s="541">
        <f t="shared" si="63"/>
        <v>0</v>
      </c>
      <c r="R170" s="541">
        <f t="shared" si="64"/>
        <v>0</v>
      </c>
      <c r="S170" s="541">
        <f t="shared" si="65"/>
        <v>0</v>
      </c>
      <c r="T170" s="542">
        <f t="shared" si="66"/>
        <v>0</v>
      </c>
      <c r="U170" s="531"/>
      <c r="V170" s="543"/>
      <c r="W170" s="544"/>
      <c r="X170" s="544"/>
      <c r="Y170" s="544"/>
      <c r="Z170" s="544"/>
      <c r="AA170" s="544"/>
      <c r="AB170" s="544"/>
      <c r="AC170" s="544"/>
      <c r="AD170" s="544"/>
      <c r="AE170" s="657"/>
      <c r="AF170" s="543"/>
      <c r="AG170" s="544"/>
      <c r="AH170" s="544"/>
      <c r="AI170" s="544"/>
      <c r="AJ170" s="544"/>
      <c r="AK170" s="544"/>
      <c r="AL170" s="544"/>
      <c r="AM170" s="544"/>
      <c r="AN170" s="544"/>
      <c r="AO170" s="657"/>
      <c r="AP170" s="543"/>
      <c r="AQ170" s="544"/>
      <c r="AR170" s="544"/>
      <c r="AS170" s="544"/>
      <c r="AT170" s="544"/>
      <c r="AU170" s="544"/>
      <c r="AV170" s="544"/>
      <c r="AW170" s="544"/>
      <c r="AX170" s="544"/>
      <c r="AY170" s="657"/>
      <c r="AZ170" s="543"/>
      <c r="BA170" s="544"/>
      <c r="BB170" s="544"/>
      <c r="BC170" s="544"/>
      <c r="BD170" s="544"/>
      <c r="BE170" s="544"/>
      <c r="BF170" s="544"/>
      <c r="BG170" s="544"/>
      <c r="BH170" s="544"/>
      <c r="BI170" s="657"/>
      <c r="BJ170" s="543"/>
      <c r="BK170" s="544"/>
      <c r="BL170" s="544"/>
      <c r="BM170" s="544"/>
      <c r="BN170" s="544"/>
      <c r="BO170" s="544"/>
      <c r="BP170" s="544"/>
      <c r="BQ170" s="544"/>
      <c r="BR170" s="544"/>
      <c r="BS170" s="657"/>
      <c r="BT170" s="543"/>
      <c r="BU170" s="544"/>
      <c r="BV170" s="544"/>
      <c r="BW170" s="544"/>
      <c r="BX170" s="544"/>
      <c r="BY170" s="544"/>
      <c r="BZ170" s="544"/>
      <c r="CA170" s="544"/>
      <c r="CB170" s="544"/>
      <c r="CC170" s="657"/>
      <c r="CD170" s="543"/>
      <c r="CE170" s="544"/>
      <c r="CF170" s="544"/>
      <c r="CG170" s="544"/>
      <c r="CH170" s="544"/>
      <c r="CI170" s="544"/>
      <c r="CJ170" s="544"/>
      <c r="CK170" s="544"/>
      <c r="CL170" s="544"/>
      <c r="CM170" s="657"/>
      <c r="CN170" s="543"/>
      <c r="CO170" s="544"/>
      <c r="CP170" s="544"/>
      <c r="CQ170" s="544"/>
      <c r="CR170" s="544"/>
      <c r="CS170" s="544"/>
      <c r="CT170" s="544"/>
      <c r="CU170" s="544"/>
      <c r="CV170" s="544"/>
      <c r="CW170" s="657"/>
      <c r="CX170" s="543"/>
      <c r="CY170" s="544"/>
      <c r="CZ170" s="544"/>
      <c r="DA170" s="544"/>
      <c r="DB170" s="544"/>
      <c r="DC170" s="544"/>
      <c r="DD170" s="544"/>
      <c r="DE170" s="544"/>
      <c r="DF170" s="544"/>
      <c r="DG170" s="657"/>
      <c r="DH170" s="543"/>
      <c r="DI170" s="544"/>
      <c r="DJ170" s="544"/>
      <c r="DK170" s="544"/>
      <c r="DL170" s="544"/>
      <c r="DM170" s="544"/>
      <c r="DN170" s="544"/>
      <c r="DO170" s="544"/>
      <c r="DP170" s="544"/>
      <c r="DQ170" s="657"/>
      <c r="DR170" s="543"/>
      <c r="DS170" s="544"/>
      <c r="DT170" s="544"/>
      <c r="DU170" s="544"/>
      <c r="DV170" s="544"/>
      <c r="DW170" s="544"/>
      <c r="DX170" s="544"/>
      <c r="DY170" s="544"/>
      <c r="DZ170" s="544"/>
      <c r="EA170" s="657"/>
      <c r="EB170" s="543"/>
      <c r="EC170" s="544"/>
      <c r="ED170" s="544"/>
      <c r="EE170" s="544"/>
      <c r="EF170" s="544"/>
      <c r="EG170" s="544"/>
      <c r="EH170" s="544"/>
      <c r="EI170" s="544"/>
      <c r="EJ170" s="544"/>
      <c r="EK170" s="657"/>
    </row>
    <row r="171" spans="1:141" s="139" customFormat="1" ht="36">
      <c r="A171" s="802">
        <f>Summary!A171</f>
        <v>0</v>
      </c>
      <c r="B171" s="815">
        <f>Summary!B171</f>
        <v>0</v>
      </c>
      <c r="C171" s="813" t="str">
        <f>Summary!C171</f>
        <v>4.8.5</v>
      </c>
      <c r="D171" s="816" t="str">
        <f>Summary!D171</f>
        <v>3000 - Landscape and ecology</v>
      </c>
      <c r="E171" s="796" t="str">
        <f>Summary!E171</f>
        <v>Grass and vegetation</v>
      </c>
      <c r="F171" s="796">
        <f>Summary!F171</f>
        <v>0</v>
      </c>
      <c r="G171" s="787">
        <f>Summary!G171</f>
        <v>0</v>
      </c>
      <c r="H171" s="299"/>
      <c r="I171" s="300"/>
      <c r="J171" s="300"/>
      <c r="K171" s="300"/>
      <c r="L171" s="300"/>
      <c r="M171" s="300"/>
      <c r="N171" s="300"/>
      <c r="O171" s="300"/>
      <c r="P171" s="300"/>
      <c r="Q171" s="300"/>
      <c r="R171" s="300"/>
      <c r="S171" s="300"/>
      <c r="T171" s="797"/>
      <c r="U171" s="531"/>
      <c r="V171" s="299"/>
      <c r="W171" s="300"/>
      <c r="X171" s="300"/>
      <c r="Y171" s="300"/>
      <c r="Z171" s="300"/>
      <c r="AA171" s="300"/>
      <c r="AB171" s="300"/>
      <c r="AC171" s="300"/>
      <c r="AD171" s="300"/>
      <c r="AE171" s="817"/>
      <c r="AF171" s="299"/>
      <c r="AG171" s="300"/>
      <c r="AH171" s="300"/>
      <c r="AI171" s="300"/>
      <c r="AJ171" s="300"/>
      <c r="AK171" s="300"/>
      <c r="AL171" s="300"/>
      <c r="AM171" s="300"/>
      <c r="AN171" s="300"/>
      <c r="AO171" s="817"/>
      <c r="AP171" s="299"/>
      <c r="AQ171" s="300"/>
      <c r="AR171" s="300"/>
      <c r="AS171" s="300"/>
      <c r="AT171" s="300"/>
      <c r="AU171" s="300"/>
      <c r="AV171" s="300"/>
      <c r="AW171" s="300"/>
      <c r="AX171" s="300"/>
      <c r="AY171" s="817"/>
      <c r="AZ171" s="299"/>
      <c r="BA171" s="300"/>
      <c r="BB171" s="300"/>
      <c r="BC171" s="300"/>
      <c r="BD171" s="300"/>
      <c r="BE171" s="300"/>
      <c r="BF171" s="300"/>
      <c r="BG171" s="300"/>
      <c r="BH171" s="300"/>
      <c r="BI171" s="817"/>
      <c r="BJ171" s="299"/>
      <c r="BK171" s="300"/>
      <c r="BL171" s="300"/>
      <c r="BM171" s="300"/>
      <c r="BN171" s="300"/>
      <c r="BO171" s="300"/>
      <c r="BP171" s="300"/>
      <c r="BQ171" s="300"/>
      <c r="BR171" s="300"/>
      <c r="BS171" s="817"/>
      <c r="BT171" s="299"/>
      <c r="BU171" s="300"/>
      <c r="BV171" s="300"/>
      <c r="BW171" s="300"/>
      <c r="BX171" s="300"/>
      <c r="BY171" s="300"/>
      <c r="BZ171" s="300"/>
      <c r="CA171" s="300"/>
      <c r="CB171" s="300"/>
      <c r="CC171" s="817"/>
      <c r="CD171" s="299"/>
      <c r="CE171" s="300"/>
      <c r="CF171" s="300"/>
      <c r="CG171" s="300"/>
      <c r="CH171" s="300"/>
      <c r="CI171" s="300"/>
      <c r="CJ171" s="300"/>
      <c r="CK171" s="300"/>
      <c r="CL171" s="300"/>
      <c r="CM171" s="817"/>
      <c r="CN171" s="299"/>
      <c r="CO171" s="300"/>
      <c r="CP171" s="300"/>
      <c r="CQ171" s="300"/>
      <c r="CR171" s="300"/>
      <c r="CS171" s="300"/>
      <c r="CT171" s="300"/>
      <c r="CU171" s="300"/>
      <c r="CV171" s="300"/>
      <c r="CW171" s="817"/>
      <c r="CX171" s="299"/>
      <c r="CY171" s="300"/>
      <c r="CZ171" s="300"/>
      <c r="DA171" s="300"/>
      <c r="DB171" s="300"/>
      <c r="DC171" s="300"/>
      <c r="DD171" s="300"/>
      <c r="DE171" s="300"/>
      <c r="DF171" s="300"/>
      <c r="DG171" s="817"/>
      <c r="DH171" s="299"/>
      <c r="DI171" s="300"/>
      <c r="DJ171" s="300"/>
      <c r="DK171" s="300"/>
      <c r="DL171" s="300"/>
      <c r="DM171" s="300"/>
      <c r="DN171" s="300"/>
      <c r="DO171" s="300"/>
      <c r="DP171" s="300"/>
      <c r="DQ171" s="817"/>
      <c r="DR171" s="299"/>
      <c r="DS171" s="300"/>
      <c r="DT171" s="300"/>
      <c r="DU171" s="300"/>
      <c r="DV171" s="300"/>
      <c r="DW171" s="300"/>
      <c r="DX171" s="300"/>
      <c r="DY171" s="300"/>
      <c r="DZ171" s="300"/>
      <c r="EA171" s="817"/>
      <c r="EB171" s="299"/>
      <c r="EC171" s="300"/>
      <c r="ED171" s="300"/>
      <c r="EE171" s="300"/>
      <c r="EF171" s="300"/>
      <c r="EG171" s="300"/>
      <c r="EH171" s="300"/>
      <c r="EI171" s="300"/>
      <c r="EJ171" s="300"/>
      <c r="EK171" s="817"/>
    </row>
    <row r="172" spans="1:141" ht="54">
      <c r="A172" s="359">
        <f>Summary!A172</f>
        <v>0</v>
      </c>
      <c r="B172" s="378">
        <f>Summary!B172</f>
        <v>0</v>
      </c>
      <c r="C172" s="379" t="str">
        <f>Summary!C172</f>
        <v>4.8.5.1</v>
      </c>
      <c r="D172" s="380">
        <f>Summary!D172</f>
        <v>0</v>
      </c>
      <c r="E172" s="381">
        <f>Summary!E172</f>
        <v>0</v>
      </c>
      <c r="F172" s="382" t="str">
        <f>Summary!F172</f>
        <v>Undertake amenity cut of amenity grass areas, including gate way features, village verges and special landscape features</v>
      </c>
      <c r="G172" s="375">
        <f>Summary!G172</f>
        <v>0</v>
      </c>
      <c r="H172" s="540">
        <f t="shared" si="54"/>
        <v>0</v>
      </c>
      <c r="I172" s="541">
        <f t="shared" si="55"/>
        <v>0</v>
      </c>
      <c r="J172" s="541">
        <f t="shared" si="56"/>
        <v>0</v>
      </c>
      <c r="K172" s="541">
        <f t="shared" si="57"/>
        <v>0</v>
      </c>
      <c r="L172" s="541">
        <f t="shared" si="58"/>
        <v>0</v>
      </c>
      <c r="M172" s="541">
        <f t="shared" si="59"/>
        <v>0</v>
      </c>
      <c r="N172" s="541">
        <f t="shared" si="60"/>
        <v>0</v>
      </c>
      <c r="O172" s="541">
        <f t="shared" si="61"/>
        <v>0</v>
      </c>
      <c r="P172" s="541">
        <f t="shared" si="62"/>
        <v>0</v>
      </c>
      <c r="Q172" s="541">
        <f t="shared" si="63"/>
        <v>0</v>
      </c>
      <c r="R172" s="541">
        <f t="shared" si="64"/>
        <v>0</v>
      </c>
      <c r="S172" s="541">
        <f t="shared" si="65"/>
        <v>0</v>
      </c>
      <c r="T172" s="542">
        <f t="shared" si="66"/>
        <v>0</v>
      </c>
      <c r="U172" s="531"/>
      <c r="V172" s="543"/>
      <c r="W172" s="544"/>
      <c r="X172" s="544"/>
      <c r="Y172" s="544"/>
      <c r="Z172" s="544"/>
      <c r="AA172" s="544"/>
      <c r="AB172" s="544"/>
      <c r="AC172" s="544"/>
      <c r="AD172" s="544"/>
      <c r="AE172" s="657"/>
      <c r="AF172" s="543"/>
      <c r="AG172" s="544"/>
      <c r="AH172" s="544"/>
      <c r="AI172" s="544"/>
      <c r="AJ172" s="544"/>
      <c r="AK172" s="544"/>
      <c r="AL172" s="544"/>
      <c r="AM172" s="544"/>
      <c r="AN172" s="544"/>
      <c r="AO172" s="657"/>
      <c r="AP172" s="543"/>
      <c r="AQ172" s="544"/>
      <c r="AR172" s="544"/>
      <c r="AS172" s="544"/>
      <c r="AT172" s="544"/>
      <c r="AU172" s="544"/>
      <c r="AV172" s="544"/>
      <c r="AW172" s="544"/>
      <c r="AX172" s="544"/>
      <c r="AY172" s="657"/>
      <c r="AZ172" s="543"/>
      <c r="BA172" s="544"/>
      <c r="BB172" s="544"/>
      <c r="BC172" s="544"/>
      <c r="BD172" s="544"/>
      <c r="BE172" s="544"/>
      <c r="BF172" s="544"/>
      <c r="BG172" s="544"/>
      <c r="BH172" s="544"/>
      <c r="BI172" s="657"/>
      <c r="BJ172" s="543"/>
      <c r="BK172" s="544"/>
      <c r="BL172" s="544"/>
      <c r="BM172" s="544"/>
      <c r="BN172" s="544"/>
      <c r="BO172" s="544"/>
      <c r="BP172" s="544"/>
      <c r="BQ172" s="544"/>
      <c r="BR172" s="544"/>
      <c r="BS172" s="657"/>
      <c r="BT172" s="543"/>
      <c r="BU172" s="544"/>
      <c r="BV172" s="544"/>
      <c r="BW172" s="544"/>
      <c r="BX172" s="544"/>
      <c r="BY172" s="544"/>
      <c r="BZ172" s="544"/>
      <c r="CA172" s="544"/>
      <c r="CB172" s="544"/>
      <c r="CC172" s="657"/>
      <c r="CD172" s="543"/>
      <c r="CE172" s="544"/>
      <c r="CF172" s="544"/>
      <c r="CG172" s="544"/>
      <c r="CH172" s="544"/>
      <c r="CI172" s="544"/>
      <c r="CJ172" s="544"/>
      <c r="CK172" s="544"/>
      <c r="CL172" s="544"/>
      <c r="CM172" s="657"/>
      <c r="CN172" s="543"/>
      <c r="CO172" s="544"/>
      <c r="CP172" s="544"/>
      <c r="CQ172" s="544"/>
      <c r="CR172" s="544"/>
      <c r="CS172" s="544"/>
      <c r="CT172" s="544"/>
      <c r="CU172" s="544"/>
      <c r="CV172" s="544"/>
      <c r="CW172" s="657"/>
      <c r="CX172" s="543"/>
      <c r="CY172" s="544"/>
      <c r="CZ172" s="544"/>
      <c r="DA172" s="544"/>
      <c r="DB172" s="544"/>
      <c r="DC172" s="544"/>
      <c r="DD172" s="544"/>
      <c r="DE172" s="544"/>
      <c r="DF172" s="544"/>
      <c r="DG172" s="657"/>
      <c r="DH172" s="543"/>
      <c r="DI172" s="544"/>
      <c r="DJ172" s="544"/>
      <c r="DK172" s="544"/>
      <c r="DL172" s="544"/>
      <c r="DM172" s="544"/>
      <c r="DN172" s="544"/>
      <c r="DO172" s="544"/>
      <c r="DP172" s="544"/>
      <c r="DQ172" s="657"/>
      <c r="DR172" s="543"/>
      <c r="DS172" s="544"/>
      <c r="DT172" s="544"/>
      <c r="DU172" s="544"/>
      <c r="DV172" s="544"/>
      <c r="DW172" s="544"/>
      <c r="DX172" s="544"/>
      <c r="DY172" s="544"/>
      <c r="DZ172" s="544"/>
      <c r="EA172" s="657"/>
      <c r="EB172" s="543"/>
      <c r="EC172" s="544"/>
      <c r="ED172" s="544"/>
      <c r="EE172" s="544"/>
      <c r="EF172" s="544"/>
      <c r="EG172" s="544"/>
      <c r="EH172" s="544"/>
      <c r="EI172" s="544"/>
      <c r="EJ172" s="544"/>
      <c r="EK172" s="657"/>
    </row>
    <row r="173" spans="1:141" ht="72">
      <c r="A173" s="359">
        <f>Summary!A173</f>
        <v>0</v>
      </c>
      <c r="B173" s="378">
        <f>Summary!B173</f>
        <v>0</v>
      </c>
      <c r="C173" s="379" t="str">
        <f>Summary!C173</f>
        <v>4.8.5.2</v>
      </c>
      <c r="D173" s="380">
        <f>Summary!D173</f>
        <v>0</v>
      </c>
      <c r="E173" s="381">
        <f>Summary!E173</f>
        <v>0</v>
      </c>
      <c r="F173" s="382" t="str">
        <f>Summary!F173</f>
        <v>Undertake 2m wide swathe cut of all highway verges to ensure strip remains unobstructed by vegetation throughout the year (in addition to visibility splay maintenance)</v>
      </c>
      <c r="G173" s="375">
        <f>Summary!G173</f>
        <v>0</v>
      </c>
      <c r="H173" s="540">
        <f t="shared" si="54"/>
        <v>0</v>
      </c>
      <c r="I173" s="541">
        <f t="shared" si="55"/>
        <v>0</v>
      </c>
      <c r="J173" s="541">
        <f t="shared" si="56"/>
        <v>0</v>
      </c>
      <c r="K173" s="541">
        <f t="shared" si="57"/>
        <v>0</v>
      </c>
      <c r="L173" s="541">
        <f t="shared" si="58"/>
        <v>0</v>
      </c>
      <c r="M173" s="541">
        <f t="shared" si="59"/>
        <v>0</v>
      </c>
      <c r="N173" s="541">
        <f t="shared" si="60"/>
        <v>0</v>
      </c>
      <c r="O173" s="541">
        <f t="shared" si="61"/>
        <v>0</v>
      </c>
      <c r="P173" s="541">
        <f t="shared" si="62"/>
        <v>0</v>
      </c>
      <c r="Q173" s="541">
        <f t="shared" si="63"/>
        <v>0</v>
      </c>
      <c r="R173" s="541">
        <f t="shared" si="64"/>
        <v>0</v>
      </c>
      <c r="S173" s="541">
        <f t="shared" si="65"/>
        <v>0</v>
      </c>
      <c r="T173" s="542">
        <f t="shared" si="66"/>
        <v>0</v>
      </c>
      <c r="U173" s="531"/>
      <c r="V173" s="543"/>
      <c r="W173" s="544"/>
      <c r="X173" s="544"/>
      <c r="Y173" s="544"/>
      <c r="Z173" s="544"/>
      <c r="AA173" s="544"/>
      <c r="AB173" s="544"/>
      <c r="AC173" s="544"/>
      <c r="AD173" s="544"/>
      <c r="AE173" s="657"/>
      <c r="AF173" s="543"/>
      <c r="AG173" s="544"/>
      <c r="AH173" s="544"/>
      <c r="AI173" s="544"/>
      <c r="AJ173" s="544"/>
      <c r="AK173" s="544"/>
      <c r="AL173" s="544"/>
      <c r="AM173" s="544"/>
      <c r="AN173" s="544"/>
      <c r="AO173" s="657"/>
      <c r="AP173" s="543"/>
      <c r="AQ173" s="544"/>
      <c r="AR173" s="544"/>
      <c r="AS173" s="544"/>
      <c r="AT173" s="544"/>
      <c r="AU173" s="544"/>
      <c r="AV173" s="544"/>
      <c r="AW173" s="544"/>
      <c r="AX173" s="544"/>
      <c r="AY173" s="657"/>
      <c r="AZ173" s="543"/>
      <c r="BA173" s="544"/>
      <c r="BB173" s="544"/>
      <c r="BC173" s="544"/>
      <c r="BD173" s="544"/>
      <c r="BE173" s="544"/>
      <c r="BF173" s="544"/>
      <c r="BG173" s="544"/>
      <c r="BH173" s="544"/>
      <c r="BI173" s="657"/>
      <c r="BJ173" s="543"/>
      <c r="BK173" s="544"/>
      <c r="BL173" s="544"/>
      <c r="BM173" s="544"/>
      <c r="BN173" s="544"/>
      <c r="BO173" s="544"/>
      <c r="BP173" s="544"/>
      <c r="BQ173" s="544"/>
      <c r="BR173" s="544"/>
      <c r="BS173" s="657"/>
      <c r="BT173" s="543"/>
      <c r="BU173" s="544"/>
      <c r="BV173" s="544"/>
      <c r="BW173" s="544"/>
      <c r="BX173" s="544"/>
      <c r="BY173" s="544"/>
      <c r="BZ173" s="544"/>
      <c r="CA173" s="544"/>
      <c r="CB173" s="544"/>
      <c r="CC173" s="657"/>
      <c r="CD173" s="543"/>
      <c r="CE173" s="544"/>
      <c r="CF173" s="544"/>
      <c r="CG173" s="544"/>
      <c r="CH173" s="544"/>
      <c r="CI173" s="544"/>
      <c r="CJ173" s="544"/>
      <c r="CK173" s="544"/>
      <c r="CL173" s="544"/>
      <c r="CM173" s="657"/>
      <c r="CN173" s="543"/>
      <c r="CO173" s="544"/>
      <c r="CP173" s="544"/>
      <c r="CQ173" s="544"/>
      <c r="CR173" s="544"/>
      <c r="CS173" s="544"/>
      <c r="CT173" s="544"/>
      <c r="CU173" s="544"/>
      <c r="CV173" s="544"/>
      <c r="CW173" s="657"/>
      <c r="CX173" s="543"/>
      <c r="CY173" s="544"/>
      <c r="CZ173" s="544"/>
      <c r="DA173" s="544"/>
      <c r="DB173" s="544"/>
      <c r="DC173" s="544"/>
      <c r="DD173" s="544"/>
      <c r="DE173" s="544"/>
      <c r="DF173" s="544"/>
      <c r="DG173" s="657"/>
      <c r="DH173" s="543"/>
      <c r="DI173" s="544"/>
      <c r="DJ173" s="544"/>
      <c r="DK173" s="544"/>
      <c r="DL173" s="544"/>
      <c r="DM173" s="544"/>
      <c r="DN173" s="544"/>
      <c r="DO173" s="544"/>
      <c r="DP173" s="544"/>
      <c r="DQ173" s="657"/>
      <c r="DR173" s="543"/>
      <c r="DS173" s="544"/>
      <c r="DT173" s="544"/>
      <c r="DU173" s="544"/>
      <c r="DV173" s="544"/>
      <c r="DW173" s="544"/>
      <c r="DX173" s="544"/>
      <c r="DY173" s="544"/>
      <c r="DZ173" s="544"/>
      <c r="EA173" s="657"/>
      <c r="EB173" s="543"/>
      <c r="EC173" s="544"/>
      <c r="ED173" s="544"/>
      <c r="EE173" s="544"/>
      <c r="EF173" s="544"/>
      <c r="EG173" s="544"/>
      <c r="EH173" s="544"/>
      <c r="EI173" s="544"/>
      <c r="EJ173" s="544"/>
      <c r="EK173" s="657"/>
    </row>
    <row r="174" spans="1:141" ht="20.25">
      <c r="A174" s="359">
        <f>Summary!A174</f>
        <v>0</v>
      </c>
      <c r="B174" s="378">
        <f>Summary!B174</f>
        <v>0</v>
      </c>
      <c r="C174" s="379" t="str">
        <f>Summary!C174</f>
        <v>4.8.5.3</v>
      </c>
      <c r="D174" s="380">
        <f>Summary!D174</f>
        <v>0</v>
      </c>
      <c r="E174" s="381">
        <f>Summary!E174</f>
        <v>0</v>
      </c>
      <c r="F174" s="382" t="str">
        <f>Summary!F174</f>
        <v>Grass cut the central reserve</v>
      </c>
      <c r="G174" s="375">
        <f>Summary!G174</f>
        <v>0</v>
      </c>
      <c r="H174" s="540">
        <f t="shared" si="54"/>
        <v>0</v>
      </c>
      <c r="I174" s="541">
        <f t="shared" si="55"/>
        <v>0</v>
      </c>
      <c r="J174" s="541">
        <f t="shared" si="56"/>
        <v>0</v>
      </c>
      <c r="K174" s="541">
        <f t="shared" si="57"/>
        <v>0</v>
      </c>
      <c r="L174" s="541">
        <f t="shared" si="58"/>
        <v>0</v>
      </c>
      <c r="M174" s="541">
        <f t="shared" si="59"/>
        <v>0</v>
      </c>
      <c r="N174" s="541">
        <f t="shared" si="60"/>
        <v>0</v>
      </c>
      <c r="O174" s="541">
        <f t="shared" si="61"/>
        <v>0</v>
      </c>
      <c r="P174" s="541">
        <f t="shared" si="62"/>
        <v>0</v>
      </c>
      <c r="Q174" s="541">
        <f t="shared" si="63"/>
        <v>0</v>
      </c>
      <c r="R174" s="541">
        <f t="shared" si="64"/>
        <v>0</v>
      </c>
      <c r="S174" s="541">
        <f t="shared" si="65"/>
        <v>0</v>
      </c>
      <c r="T174" s="542">
        <f t="shared" si="66"/>
        <v>0</v>
      </c>
      <c r="U174" s="531"/>
      <c r="V174" s="543"/>
      <c r="W174" s="544"/>
      <c r="X174" s="544"/>
      <c r="Y174" s="544"/>
      <c r="Z174" s="544"/>
      <c r="AA174" s="544"/>
      <c r="AB174" s="544"/>
      <c r="AC174" s="544"/>
      <c r="AD174" s="544"/>
      <c r="AE174" s="657"/>
      <c r="AF174" s="543"/>
      <c r="AG174" s="544"/>
      <c r="AH174" s="544"/>
      <c r="AI174" s="544"/>
      <c r="AJ174" s="544"/>
      <c r="AK174" s="544"/>
      <c r="AL174" s="544"/>
      <c r="AM174" s="544"/>
      <c r="AN174" s="544"/>
      <c r="AO174" s="657"/>
      <c r="AP174" s="543"/>
      <c r="AQ174" s="544"/>
      <c r="AR174" s="544"/>
      <c r="AS174" s="544"/>
      <c r="AT174" s="544"/>
      <c r="AU174" s="544"/>
      <c r="AV174" s="544"/>
      <c r="AW174" s="544"/>
      <c r="AX174" s="544"/>
      <c r="AY174" s="657"/>
      <c r="AZ174" s="543"/>
      <c r="BA174" s="544"/>
      <c r="BB174" s="544"/>
      <c r="BC174" s="544"/>
      <c r="BD174" s="544"/>
      <c r="BE174" s="544"/>
      <c r="BF174" s="544"/>
      <c r="BG174" s="544"/>
      <c r="BH174" s="544"/>
      <c r="BI174" s="657"/>
      <c r="BJ174" s="543"/>
      <c r="BK174" s="544"/>
      <c r="BL174" s="544"/>
      <c r="BM174" s="544"/>
      <c r="BN174" s="544"/>
      <c r="BO174" s="544"/>
      <c r="BP174" s="544"/>
      <c r="BQ174" s="544"/>
      <c r="BR174" s="544"/>
      <c r="BS174" s="657"/>
      <c r="BT174" s="543"/>
      <c r="BU174" s="544"/>
      <c r="BV174" s="544"/>
      <c r="BW174" s="544"/>
      <c r="BX174" s="544"/>
      <c r="BY174" s="544"/>
      <c r="BZ174" s="544"/>
      <c r="CA174" s="544"/>
      <c r="CB174" s="544"/>
      <c r="CC174" s="657"/>
      <c r="CD174" s="543"/>
      <c r="CE174" s="544"/>
      <c r="CF174" s="544"/>
      <c r="CG174" s="544"/>
      <c r="CH174" s="544"/>
      <c r="CI174" s="544"/>
      <c r="CJ174" s="544"/>
      <c r="CK174" s="544"/>
      <c r="CL174" s="544"/>
      <c r="CM174" s="657"/>
      <c r="CN174" s="543"/>
      <c r="CO174" s="544"/>
      <c r="CP174" s="544"/>
      <c r="CQ174" s="544"/>
      <c r="CR174" s="544"/>
      <c r="CS174" s="544"/>
      <c r="CT174" s="544"/>
      <c r="CU174" s="544"/>
      <c r="CV174" s="544"/>
      <c r="CW174" s="657"/>
      <c r="CX174" s="543"/>
      <c r="CY174" s="544"/>
      <c r="CZ174" s="544"/>
      <c r="DA174" s="544"/>
      <c r="DB174" s="544"/>
      <c r="DC174" s="544"/>
      <c r="DD174" s="544"/>
      <c r="DE174" s="544"/>
      <c r="DF174" s="544"/>
      <c r="DG174" s="657"/>
      <c r="DH174" s="543"/>
      <c r="DI174" s="544"/>
      <c r="DJ174" s="544"/>
      <c r="DK174" s="544"/>
      <c r="DL174" s="544"/>
      <c r="DM174" s="544"/>
      <c r="DN174" s="544"/>
      <c r="DO174" s="544"/>
      <c r="DP174" s="544"/>
      <c r="DQ174" s="657"/>
      <c r="DR174" s="543"/>
      <c r="DS174" s="544"/>
      <c r="DT174" s="544"/>
      <c r="DU174" s="544"/>
      <c r="DV174" s="544"/>
      <c r="DW174" s="544"/>
      <c r="DX174" s="544"/>
      <c r="DY174" s="544"/>
      <c r="DZ174" s="544"/>
      <c r="EA174" s="657"/>
      <c r="EB174" s="543"/>
      <c r="EC174" s="544"/>
      <c r="ED174" s="544"/>
      <c r="EE174" s="544"/>
      <c r="EF174" s="544"/>
      <c r="EG174" s="544"/>
      <c r="EH174" s="544"/>
      <c r="EI174" s="544"/>
      <c r="EJ174" s="544"/>
      <c r="EK174" s="657"/>
    </row>
    <row r="175" spans="1:141" s="139" customFormat="1" ht="36">
      <c r="A175" s="802">
        <f>Summary!A175</f>
        <v>0</v>
      </c>
      <c r="B175" s="815">
        <f>Summary!B175</f>
        <v>0</v>
      </c>
      <c r="C175" s="813" t="str">
        <f>Summary!C175</f>
        <v>4.8.6</v>
      </c>
      <c r="D175" s="816" t="str">
        <f>Summary!D175</f>
        <v>3000 - Landscape and ecology</v>
      </c>
      <c r="E175" s="796" t="str">
        <f>Summary!E175</f>
        <v>Grass and vegetation</v>
      </c>
      <c r="F175" s="796">
        <f>Summary!F175</f>
        <v>0</v>
      </c>
      <c r="G175" s="787">
        <f>Summary!G175</f>
        <v>0</v>
      </c>
      <c r="H175" s="299"/>
      <c r="I175" s="300"/>
      <c r="J175" s="300"/>
      <c r="K175" s="300"/>
      <c r="L175" s="300"/>
      <c r="M175" s="300"/>
      <c r="N175" s="300"/>
      <c r="O175" s="300"/>
      <c r="P175" s="300"/>
      <c r="Q175" s="300"/>
      <c r="R175" s="300"/>
      <c r="S175" s="300"/>
      <c r="T175" s="797"/>
      <c r="U175" s="531"/>
      <c r="V175" s="299"/>
      <c r="W175" s="300"/>
      <c r="X175" s="300"/>
      <c r="Y175" s="300"/>
      <c r="Z175" s="300"/>
      <c r="AA175" s="300"/>
      <c r="AB175" s="300"/>
      <c r="AC175" s="300"/>
      <c r="AD175" s="300"/>
      <c r="AE175" s="817"/>
      <c r="AF175" s="299"/>
      <c r="AG175" s="300"/>
      <c r="AH175" s="300"/>
      <c r="AI175" s="300"/>
      <c r="AJ175" s="300"/>
      <c r="AK175" s="300"/>
      <c r="AL175" s="300"/>
      <c r="AM175" s="300"/>
      <c r="AN175" s="300"/>
      <c r="AO175" s="817"/>
      <c r="AP175" s="299"/>
      <c r="AQ175" s="300"/>
      <c r="AR175" s="300"/>
      <c r="AS175" s="300"/>
      <c r="AT175" s="300"/>
      <c r="AU175" s="300"/>
      <c r="AV175" s="300"/>
      <c r="AW175" s="300"/>
      <c r="AX175" s="300"/>
      <c r="AY175" s="817"/>
      <c r="AZ175" s="299"/>
      <c r="BA175" s="300"/>
      <c r="BB175" s="300"/>
      <c r="BC175" s="300"/>
      <c r="BD175" s="300"/>
      <c r="BE175" s="300"/>
      <c r="BF175" s="300"/>
      <c r="BG175" s="300"/>
      <c r="BH175" s="300"/>
      <c r="BI175" s="817"/>
      <c r="BJ175" s="299"/>
      <c r="BK175" s="300"/>
      <c r="BL175" s="300"/>
      <c r="BM175" s="300"/>
      <c r="BN175" s="300"/>
      <c r="BO175" s="300"/>
      <c r="BP175" s="300"/>
      <c r="BQ175" s="300"/>
      <c r="BR175" s="300"/>
      <c r="BS175" s="817"/>
      <c r="BT175" s="299"/>
      <c r="BU175" s="300"/>
      <c r="BV175" s="300"/>
      <c r="BW175" s="300"/>
      <c r="BX175" s="300"/>
      <c r="BY175" s="300"/>
      <c r="BZ175" s="300"/>
      <c r="CA175" s="300"/>
      <c r="CB175" s="300"/>
      <c r="CC175" s="817"/>
      <c r="CD175" s="299"/>
      <c r="CE175" s="300"/>
      <c r="CF175" s="300"/>
      <c r="CG175" s="300"/>
      <c r="CH175" s="300"/>
      <c r="CI175" s="300"/>
      <c r="CJ175" s="300"/>
      <c r="CK175" s="300"/>
      <c r="CL175" s="300"/>
      <c r="CM175" s="817"/>
      <c r="CN175" s="299"/>
      <c r="CO175" s="300"/>
      <c r="CP175" s="300"/>
      <c r="CQ175" s="300"/>
      <c r="CR175" s="300"/>
      <c r="CS175" s="300"/>
      <c r="CT175" s="300"/>
      <c r="CU175" s="300"/>
      <c r="CV175" s="300"/>
      <c r="CW175" s="817"/>
      <c r="CX175" s="299"/>
      <c r="CY175" s="300"/>
      <c r="CZ175" s="300"/>
      <c r="DA175" s="300"/>
      <c r="DB175" s="300"/>
      <c r="DC175" s="300"/>
      <c r="DD175" s="300"/>
      <c r="DE175" s="300"/>
      <c r="DF175" s="300"/>
      <c r="DG175" s="817"/>
      <c r="DH175" s="299"/>
      <c r="DI175" s="300"/>
      <c r="DJ175" s="300"/>
      <c r="DK175" s="300"/>
      <c r="DL175" s="300"/>
      <c r="DM175" s="300"/>
      <c r="DN175" s="300"/>
      <c r="DO175" s="300"/>
      <c r="DP175" s="300"/>
      <c r="DQ175" s="817"/>
      <c r="DR175" s="299"/>
      <c r="DS175" s="300"/>
      <c r="DT175" s="300"/>
      <c r="DU175" s="300"/>
      <c r="DV175" s="300"/>
      <c r="DW175" s="300"/>
      <c r="DX175" s="300"/>
      <c r="DY175" s="300"/>
      <c r="DZ175" s="300"/>
      <c r="EA175" s="817"/>
      <c r="EB175" s="299"/>
      <c r="EC175" s="300"/>
      <c r="ED175" s="300"/>
      <c r="EE175" s="300"/>
      <c r="EF175" s="300"/>
      <c r="EG175" s="300"/>
      <c r="EH175" s="300"/>
      <c r="EI175" s="300"/>
      <c r="EJ175" s="300"/>
      <c r="EK175" s="817"/>
    </row>
    <row r="176" spans="1:141" ht="72">
      <c r="A176" s="359">
        <f>Summary!A176</f>
        <v>0</v>
      </c>
      <c r="B176" s="378">
        <f>Summary!B176</f>
        <v>0</v>
      </c>
      <c r="C176" s="379" t="str">
        <f>Summary!C176</f>
        <v>4.8.6.1</v>
      </c>
      <c r="D176" s="380">
        <f>Summary!D176</f>
        <v>0</v>
      </c>
      <c r="E176" s="381">
        <f>Summary!E176</f>
        <v>0</v>
      </c>
      <c r="F176" s="382" t="str">
        <f>Summary!F176</f>
        <v>Remove obstructions and/or maintain vegetation to facilitate safe use of customer facilities. This includes but not limited to emergency roadside telephones and emergency refuge areas.</v>
      </c>
      <c r="G176" s="375">
        <f>Summary!G176</f>
        <v>0</v>
      </c>
      <c r="H176" s="540">
        <f t="shared" si="54"/>
        <v>0</v>
      </c>
      <c r="I176" s="541">
        <f t="shared" si="55"/>
        <v>0</v>
      </c>
      <c r="J176" s="541">
        <f t="shared" si="56"/>
        <v>0</v>
      </c>
      <c r="K176" s="541">
        <f t="shared" si="57"/>
        <v>0</v>
      </c>
      <c r="L176" s="541">
        <f t="shared" si="58"/>
        <v>0</v>
      </c>
      <c r="M176" s="541">
        <f t="shared" si="59"/>
        <v>0</v>
      </c>
      <c r="N176" s="541">
        <f t="shared" si="60"/>
        <v>0</v>
      </c>
      <c r="O176" s="541">
        <f t="shared" si="61"/>
        <v>0</v>
      </c>
      <c r="P176" s="541">
        <f t="shared" si="62"/>
        <v>0</v>
      </c>
      <c r="Q176" s="541">
        <f t="shared" si="63"/>
        <v>0</v>
      </c>
      <c r="R176" s="541">
        <f t="shared" si="64"/>
        <v>0</v>
      </c>
      <c r="S176" s="541">
        <f t="shared" si="65"/>
        <v>0</v>
      </c>
      <c r="T176" s="542">
        <f t="shared" si="66"/>
        <v>0</v>
      </c>
      <c r="U176" s="531"/>
      <c r="V176" s="543"/>
      <c r="W176" s="544"/>
      <c r="X176" s="544"/>
      <c r="Y176" s="544"/>
      <c r="Z176" s="544"/>
      <c r="AA176" s="544"/>
      <c r="AB176" s="544"/>
      <c r="AC176" s="544"/>
      <c r="AD176" s="544"/>
      <c r="AE176" s="657"/>
      <c r="AF176" s="543"/>
      <c r="AG176" s="544"/>
      <c r="AH176" s="544"/>
      <c r="AI176" s="544"/>
      <c r="AJ176" s="544"/>
      <c r="AK176" s="544"/>
      <c r="AL176" s="544"/>
      <c r="AM176" s="544"/>
      <c r="AN176" s="544"/>
      <c r="AO176" s="657"/>
      <c r="AP176" s="543"/>
      <c r="AQ176" s="544"/>
      <c r="AR176" s="544"/>
      <c r="AS176" s="544"/>
      <c r="AT176" s="544"/>
      <c r="AU176" s="544"/>
      <c r="AV176" s="544"/>
      <c r="AW176" s="544"/>
      <c r="AX176" s="544"/>
      <c r="AY176" s="657"/>
      <c r="AZ176" s="543"/>
      <c r="BA176" s="544"/>
      <c r="BB176" s="544"/>
      <c r="BC176" s="544"/>
      <c r="BD176" s="544"/>
      <c r="BE176" s="544"/>
      <c r="BF176" s="544"/>
      <c r="BG176" s="544"/>
      <c r="BH176" s="544"/>
      <c r="BI176" s="657"/>
      <c r="BJ176" s="543"/>
      <c r="BK176" s="544"/>
      <c r="BL176" s="544"/>
      <c r="BM176" s="544"/>
      <c r="BN176" s="544"/>
      <c r="BO176" s="544"/>
      <c r="BP176" s="544"/>
      <c r="BQ176" s="544"/>
      <c r="BR176" s="544"/>
      <c r="BS176" s="657"/>
      <c r="BT176" s="543"/>
      <c r="BU176" s="544"/>
      <c r="BV176" s="544"/>
      <c r="BW176" s="544"/>
      <c r="BX176" s="544"/>
      <c r="BY176" s="544"/>
      <c r="BZ176" s="544"/>
      <c r="CA176" s="544"/>
      <c r="CB176" s="544"/>
      <c r="CC176" s="657"/>
      <c r="CD176" s="543"/>
      <c r="CE176" s="544"/>
      <c r="CF176" s="544"/>
      <c r="CG176" s="544"/>
      <c r="CH176" s="544"/>
      <c r="CI176" s="544"/>
      <c r="CJ176" s="544"/>
      <c r="CK176" s="544"/>
      <c r="CL176" s="544"/>
      <c r="CM176" s="657"/>
      <c r="CN176" s="543"/>
      <c r="CO176" s="544"/>
      <c r="CP176" s="544"/>
      <c r="CQ176" s="544"/>
      <c r="CR176" s="544"/>
      <c r="CS176" s="544"/>
      <c r="CT176" s="544"/>
      <c r="CU176" s="544"/>
      <c r="CV176" s="544"/>
      <c r="CW176" s="657"/>
      <c r="CX176" s="543"/>
      <c r="CY176" s="544"/>
      <c r="CZ176" s="544"/>
      <c r="DA176" s="544"/>
      <c r="DB176" s="544"/>
      <c r="DC176" s="544"/>
      <c r="DD176" s="544"/>
      <c r="DE176" s="544"/>
      <c r="DF176" s="544"/>
      <c r="DG176" s="657"/>
      <c r="DH176" s="543"/>
      <c r="DI176" s="544"/>
      <c r="DJ176" s="544"/>
      <c r="DK176" s="544"/>
      <c r="DL176" s="544"/>
      <c r="DM176" s="544"/>
      <c r="DN176" s="544"/>
      <c r="DO176" s="544"/>
      <c r="DP176" s="544"/>
      <c r="DQ176" s="657"/>
      <c r="DR176" s="543"/>
      <c r="DS176" s="544"/>
      <c r="DT176" s="544"/>
      <c r="DU176" s="544"/>
      <c r="DV176" s="544"/>
      <c r="DW176" s="544"/>
      <c r="DX176" s="544"/>
      <c r="DY176" s="544"/>
      <c r="DZ176" s="544"/>
      <c r="EA176" s="657"/>
      <c r="EB176" s="543"/>
      <c r="EC176" s="544"/>
      <c r="ED176" s="544"/>
      <c r="EE176" s="544"/>
      <c r="EF176" s="544"/>
      <c r="EG176" s="544"/>
      <c r="EH176" s="544"/>
      <c r="EI176" s="544"/>
      <c r="EJ176" s="544"/>
      <c r="EK176" s="657"/>
    </row>
    <row r="177" spans="1:141" ht="54">
      <c r="A177" s="359">
        <f>Summary!A177</f>
        <v>0</v>
      </c>
      <c r="B177" s="378">
        <f>Summary!B177</f>
        <v>0</v>
      </c>
      <c r="C177" s="379" t="str">
        <f>Summary!C177</f>
        <v>4.8.6.2</v>
      </c>
      <c r="D177" s="380">
        <f>Summary!D177</f>
        <v>0</v>
      </c>
      <c r="E177" s="381">
        <f>Summary!E177</f>
        <v>0</v>
      </c>
      <c r="F177" s="382" t="str">
        <f>Summary!F177</f>
        <v>Remove vegetation affecting the stability, integrity or operation of structures or other affected property assets.</v>
      </c>
      <c r="G177" s="375">
        <f>Summary!G177</f>
        <v>0</v>
      </c>
      <c r="H177" s="540">
        <f t="shared" si="54"/>
        <v>0</v>
      </c>
      <c r="I177" s="541">
        <f t="shared" si="55"/>
        <v>0</v>
      </c>
      <c r="J177" s="541">
        <f t="shared" si="56"/>
        <v>0</v>
      </c>
      <c r="K177" s="541">
        <f t="shared" si="57"/>
        <v>0</v>
      </c>
      <c r="L177" s="541">
        <f t="shared" si="58"/>
        <v>0</v>
      </c>
      <c r="M177" s="541">
        <f t="shared" si="59"/>
        <v>0</v>
      </c>
      <c r="N177" s="541">
        <f t="shared" si="60"/>
        <v>0</v>
      </c>
      <c r="O177" s="541">
        <f t="shared" si="61"/>
        <v>0</v>
      </c>
      <c r="P177" s="541">
        <f t="shared" si="62"/>
        <v>0</v>
      </c>
      <c r="Q177" s="541">
        <f t="shared" si="63"/>
        <v>0</v>
      </c>
      <c r="R177" s="541">
        <f t="shared" si="64"/>
        <v>0</v>
      </c>
      <c r="S177" s="541">
        <f t="shared" si="65"/>
        <v>0</v>
      </c>
      <c r="T177" s="542">
        <f t="shared" si="66"/>
        <v>0</v>
      </c>
      <c r="U177" s="531"/>
      <c r="V177" s="543"/>
      <c r="W177" s="544"/>
      <c r="X177" s="544"/>
      <c r="Y177" s="544"/>
      <c r="Z177" s="544"/>
      <c r="AA177" s="544"/>
      <c r="AB177" s="544"/>
      <c r="AC177" s="544"/>
      <c r="AD177" s="544"/>
      <c r="AE177" s="657"/>
      <c r="AF177" s="543"/>
      <c r="AG177" s="544"/>
      <c r="AH177" s="544"/>
      <c r="AI177" s="544"/>
      <c r="AJ177" s="544"/>
      <c r="AK177" s="544"/>
      <c r="AL177" s="544"/>
      <c r="AM177" s="544"/>
      <c r="AN177" s="544"/>
      <c r="AO177" s="657"/>
      <c r="AP177" s="543"/>
      <c r="AQ177" s="544"/>
      <c r="AR177" s="544"/>
      <c r="AS177" s="544"/>
      <c r="AT177" s="544"/>
      <c r="AU177" s="544"/>
      <c r="AV177" s="544"/>
      <c r="AW177" s="544"/>
      <c r="AX177" s="544"/>
      <c r="AY177" s="657"/>
      <c r="AZ177" s="543"/>
      <c r="BA177" s="544"/>
      <c r="BB177" s="544"/>
      <c r="BC177" s="544"/>
      <c r="BD177" s="544"/>
      <c r="BE177" s="544"/>
      <c r="BF177" s="544"/>
      <c r="BG177" s="544"/>
      <c r="BH177" s="544"/>
      <c r="BI177" s="657"/>
      <c r="BJ177" s="543"/>
      <c r="BK177" s="544"/>
      <c r="BL177" s="544"/>
      <c r="BM177" s="544"/>
      <c r="BN177" s="544"/>
      <c r="BO177" s="544"/>
      <c r="BP177" s="544"/>
      <c r="BQ177" s="544"/>
      <c r="BR177" s="544"/>
      <c r="BS177" s="657"/>
      <c r="BT177" s="543"/>
      <c r="BU177" s="544"/>
      <c r="BV177" s="544"/>
      <c r="BW177" s="544"/>
      <c r="BX177" s="544"/>
      <c r="BY177" s="544"/>
      <c r="BZ177" s="544"/>
      <c r="CA177" s="544"/>
      <c r="CB177" s="544"/>
      <c r="CC177" s="657"/>
      <c r="CD177" s="543"/>
      <c r="CE177" s="544"/>
      <c r="CF177" s="544"/>
      <c r="CG177" s="544"/>
      <c r="CH177" s="544"/>
      <c r="CI177" s="544"/>
      <c r="CJ177" s="544"/>
      <c r="CK177" s="544"/>
      <c r="CL177" s="544"/>
      <c r="CM177" s="657"/>
      <c r="CN177" s="543"/>
      <c r="CO177" s="544"/>
      <c r="CP177" s="544"/>
      <c r="CQ177" s="544"/>
      <c r="CR177" s="544"/>
      <c r="CS177" s="544"/>
      <c r="CT177" s="544"/>
      <c r="CU177" s="544"/>
      <c r="CV177" s="544"/>
      <c r="CW177" s="657"/>
      <c r="CX177" s="543"/>
      <c r="CY177" s="544"/>
      <c r="CZ177" s="544"/>
      <c r="DA177" s="544"/>
      <c r="DB177" s="544"/>
      <c r="DC177" s="544"/>
      <c r="DD177" s="544"/>
      <c r="DE177" s="544"/>
      <c r="DF177" s="544"/>
      <c r="DG177" s="657"/>
      <c r="DH177" s="543"/>
      <c r="DI177" s="544"/>
      <c r="DJ177" s="544"/>
      <c r="DK177" s="544"/>
      <c r="DL177" s="544"/>
      <c r="DM177" s="544"/>
      <c r="DN177" s="544"/>
      <c r="DO177" s="544"/>
      <c r="DP177" s="544"/>
      <c r="DQ177" s="657"/>
      <c r="DR177" s="543"/>
      <c r="DS177" s="544"/>
      <c r="DT177" s="544"/>
      <c r="DU177" s="544"/>
      <c r="DV177" s="544"/>
      <c r="DW177" s="544"/>
      <c r="DX177" s="544"/>
      <c r="DY177" s="544"/>
      <c r="DZ177" s="544"/>
      <c r="EA177" s="657"/>
      <c r="EB177" s="543"/>
      <c r="EC177" s="544"/>
      <c r="ED177" s="544"/>
      <c r="EE177" s="544"/>
      <c r="EF177" s="544"/>
      <c r="EG177" s="544"/>
      <c r="EH177" s="544"/>
      <c r="EI177" s="544"/>
      <c r="EJ177" s="544"/>
      <c r="EK177" s="657"/>
    </row>
    <row r="178" spans="1:141" ht="36">
      <c r="A178" s="359">
        <f>Summary!A178</f>
        <v>0</v>
      </c>
      <c r="B178" s="378">
        <f>Summary!B178</f>
        <v>0</v>
      </c>
      <c r="C178" s="379" t="str">
        <f>Summary!C178</f>
        <v>4.8.7</v>
      </c>
      <c r="D178" s="380" t="str">
        <f>Summary!D178</f>
        <v>3000 - Landscape and ecology</v>
      </c>
      <c r="E178" s="381" t="str">
        <f>Summary!E178</f>
        <v>Injurious weeds</v>
      </c>
      <c r="F178" s="382" t="str">
        <f>Summary!F178</f>
        <v>Maintain affected property to control the spread or increase of identified instances of injurious weeds</v>
      </c>
      <c r="G178" s="375">
        <f>Summary!G178</f>
        <v>0</v>
      </c>
      <c r="H178" s="540">
        <f t="shared" si="54"/>
        <v>0</v>
      </c>
      <c r="I178" s="541">
        <f t="shared" si="55"/>
        <v>0</v>
      </c>
      <c r="J178" s="541">
        <f t="shared" si="56"/>
        <v>0</v>
      </c>
      <c r="K178" s="541">
        <f t="shared" si="57"/>
        <v>0</v>
      </c>
      <c r="L178" s="541">
        <f t="shared" si="58"/>
        <v>0</v>
      </c>
      <c r="M178" s="541">
        <f t="shared" si="59"/>
        <v>0</v>
      </c>
      <c r="N178" s="541">
        <f t="shared" si="60"/>
        <v>0</v>
      </c>
      <c r="O178" s="541">
        <f t="shared" si="61"/>
        <v>0</v>
      </c>
      <c r="P178" s="541">
        <f t="shared" si="62"/>
        <v>0</v>
      </c>
      <c r="Q178" s="541">
        <f t="shared" si="63"/>
        <v>0</v>
      </c>
      <c r="R178" s="541">
        <f t="shared" si="64"/>
        <v>0</v>
      </c>
      <c r="S178" s="541">
        <f t="shared" si="65"/>
        <v>0</v>
      </c>
      <c r="T178" s="542">
        <f t="shared" si="66"/>
        <v>0</v>
      </c>
      <c r="U178" s="531"/>
      <c r="V178" s="543"/>
      <c r="W178" s="544"/>
      <c r="X178" s="544"/>
      <c r="Y178" s="544"/>
      <c r="Z178" s="544"/>
      <c r="AA178" s="544"/>
      <c r="AB178" s="544"/>
      <c r="AC178" s="544"/>
      <c r="AD178" s="544"/>
      <c r="AE178" s="657"/>
      <c r="AF178" s="543"/>
      <c r="AG178" s="544"/>
      <c r="AH178" s="544"/>
      <c r="AI178" s="544"/>
      <c r="AJ178" s="544"/>
      <c r="AK178" s="544"/>
      <c r="AL178" s="544"/>
      <c r="AM178" s="544"/>
      <c r="AN178" s="544"/>
      <c r="AO178" s="657"/>
      <c r="AP178" s="543"/>
      <c r="AQ178" s="544"/>
      <c r="AR178" s="544"/>
      <c r="AS178" s="544"/>
      <c r="AT178" s="544"/>
      <c r="AU178" s="544"/>
      <c r="AV178" s="544"/>
      <c r="AW178" s="544"/>
      <c r="AX178" s="544"/>
      <c r="AY178" s="657"/>
      <c r="AZ178" s="543"/>
      <c r="BA178" s="544"/>
      <c r="BB178" s="544"/>
      <c r="BC178" s="544"/>
      <c r="BD178" s="544"/>
      <c r="BE178" s="544"/>
      <c r="BF178" s="544"/>
      <c r="BG178" s="544"/>
      <c r="BH178" s="544"/>
      <c r="BI178" s="657"/>
      <c r="BJ178" s="543"/>
      <c r="BK178" s="544"/>
      <c r="BL178" s="544"/>
      <c r="BM178" s="544"/>
      <c r="BN178" s="544"/>
      <c r="BO178" s="544"/>
      <c r="BP178" s="544"/>
      <c r="BQ178" s="544"/>
      <c r="BR178" s="544"/>
      <c r="BS178" s="657"/>
      <c r="BT178" s="543"/>
      <c r="BU178" s="544"/>
      <c r="BV178" s="544"/>
      <c r="BW178" s="544"/>
      <c r="BX178" s="544"/>
      <c r="BY178" s="544"/>
      <c r="BZ178" s="544"/>
      <c r="CA178" s="544"/>
      <c r="CB178" s="544"/>
      <c r="CC178" s="657"/>
      <c r="CD178" s="543"/>
      <c r="CE178" s="544"/>
      <c r="CF178" s="544"/>
      <c r="CG178" s="544"/>
      <c r="CH178" s="544"/>
      <c r="CI178" s="544"/>
      <c r="CJ178" s="544"/>
      <c r="CK178" s="544"/>
      <c r="CL178" s="544"/>
      <c r="CM178" s="657"/>
      <c r="CN178" s="543"/>
      <c r="CO178" s="544"/>
      <c r="CP178" s="544"/>
      <c r="CQ178" s="544"/>
      <c r="CR178" s="544"/>
      <c r="CS178" s="544"/>
      <c r="CT178" s="544"/>
      <c r="CU178" s="544"/>
      <c r="CV178" s="544"/>
      <c r="CW178" s="657"/>
      <c r="CX178" s="543"/>
      <c r="CY178" s="544"/>
      <c r="CZ178" s="544"/>
      <c r="DA178" s="544"/>
      <c r="DB178" s="544"/>
      <c r="DC178" s="544"/>
      <c r="DD178" s="544"/>
      <c r="DE178" s="544"/>
      <c r="DF178" s="544"/>
      <c r="DG178" s="657"/>
      <c r="DH178" s="543"/>
      <c r="DI178" s="544"/>
      <c r="DJ178" s="544"/>
      <c r="DK178" s="544"/>
      <c r="DL178" s="544"/>
      <c r="DM178" s="544"/>
      <c r="DN178" s="544"/>
      <c r="DO178" s="544"/>
      <c r="DP178" s="544"/>
      <c r="DQ178" s="657"/>
      <c r="DR178" s="543"/>
      <c r="DS178" s="544"/>
      <c r="DT178" s="544"/>
      <c r="DU178" s="544"/>
      <c r="DV178" s="544"/>
      <c r="DW178" s="544"/>
      <c r="DX178" s="544"/>
      <c r="DY178" s="544"/>
      <c r="DZ178" s="544"/>
      <c r="EA178" s="657"/>
      <c r="EB178" s="543"/>
      <c r="EC178" s="544"/>
      <c r="ED178" s="544"/>
      <c r="EE178" s="544"/>
      <c r="EF178" s="544"/>
      <c r="EG178" s="544"/>
      <c r="EH178" s="544"/>
      <c r="EI178" s="544"/>
      <c r="EJ178" s="544"/>
      <c r="EK178" s="657"/>
    </row>
    <row r="179" spans="1:141" s="139" customFormat="1" ht="54">
      <c r="A179" s="359">
        <f>Summary!A179</f>
        <v>0</v>
      </c>
      <c r="B179" s="378">
        <f>Summary!B179</f>
        <v>0</v>
      </c>
      <c r="C179" s="379" t="str">
        <f>Summary!C179</f>
        <v>4.8.8</v>
      </c>
      <c r="D179" s="380" t="str">
        <f>Summary!D179</f>
        <v>3000 - Landscape and ecology</v>
      </c>
      <c r="E179" s="381" t="str">
        <f>Summary!E179</f>
        <v>Invasive plant species</v>
      </c>
      <c r="F179" s="382" t="str">
        <f>Summary!F179</f>
        <v>Maintain affected property to control the spread or increase of identified instances of invasive plant species</v>
      </c>
      <c r="G179" s="375">
        <f>Summary!G179</f>
        <v>0</v>
      </c>
      <c r="H179" s="540">
        <f t="shared" si="54"/>
        <v>0</v>
      </c>
      <c r="I179" s="541">
        <f t="shared" si="55"/>
        <v>0</v>
      </c>
      <c r="J179" s="541">
        <f t="shared" si="56"/>
        <v>0</v>
      </c>
      <c r="K179" s="541">
        <f t="shared" si="57"/>
        <v>0</v>
      </c>
      <c r="L179" s="541">
        <f t="shared" si="58"/>
        <v>0</v>
      </c>
      <c r="M179" s="541">
        <f t="shared" si="59"/>
        <v>0</v>
      </c>
      <c r="N179" s="541">
        <f t="shared" si="60"/>
        <v>0</v>
      </c>
      <c r="O179" s="541">
        <f t="shared" si="61"/>
        <v>0</v>
      </c>
      <c r="P179" s="541">
        <f t="shared" si="62"/>
        <v>0</v>
      </c>
      <c r="Q179" s="541">
        <f t="shared" si="63"/>
        <v>0</v>
      </c>
      <c r="R179" s="541">
        <f t="shared" si="64"/>
        <v>0</v>
      </c>
      <c r="S179" s="541">
        <f t="shared" si="65"/>
        <v>0</v>
      </c>
      <c r="T179" s="542">
        <f t="shared" si="66"/>
        <v>0</v>
      </c>
      <c r="U179" s="531"/>
      <c r="V179" s="543"/>
      <c r="W179" s="544"/>
      <c r="X179" s="544"/>
      <c r="Y179" s="544"/>
      <c r="Z179" s="544"/>
      <c r="AA179" s="544"/>
      <c r="AB179" s="544"/>
      <c r="AC179" s="544"/>
      <c r="AD179" s="544"/>
      <c r="AE179" s="657"/>
      <c r="AF179" s="543"/>
      <c r="AG179" s="544"/>
      <c r="AH179" s="544"/>
      <c r="AI179" s="544"/>
      <c r="AJ179" s="544"/>
      <c r="AK179" s="544"/>
      <c r="AL179" s="544"/>
      <c r="AM179" s="544"/>
      <c r="AN179" s="544"/>
      <c r="AO179" s="657"/>
      <c r="AP179" s="543"/>
      <c r="AQ179" s="544"/>
      <c r="AR179" s="544"/>
      <c r="AS179" s="544"/>
      <c r="AT179" s="544"/>
      <c r="AU179" s="544"/>
      <c r="AV179" s="544"/>
      <c r="AW179" s="544"/>
      <c r="AX179" s="544"/>
      <c r="AY179" s="657"/>
      <c r="AZ179" s="543"/>
      <c r="BA179" s="544"/>
      <c r="BB179" s="544"/>
      <c r="BC179" s="544"/>
      <c r="BD179" s="544"/>
      <c r="BE179" s="544"/>
      <c r="BF179" s="544"/>
      <c r="BG179" s="544"/>
      <c r="BH179" s="544"/>
      <c r="BI179" s="657"/>
      <c r="BJ179" s="543"/>
      <c r="BK179" s="544"/>
      <c r="BL179" s="544"/>
      <c r="BM179" s="544"/>
      <c r="BN179" s="544"/>
      <c r="BO179" s="544"/>
      <c r="BP179" s="544"/>
      <c r="BQ179" s="544"/>
      <c r="BR179" s="544"/>
      <c r="BS179" s="657"/>
      <c r="BT179" s="543"/>
      <c r="BU179" s="544"/>
      <c r="BV179" s="544"/>
      <c r="BW179" s="544"/>
      <c r="BX179" s="544"/>
      <c r="BY179" s="544"/>
      <c r="BZ179" s="544"/>
      <c r="CA179" s="544"/>
      <c r="CB179" s="544"/>
      <c r="CC179" s="657"/>
      <c r="CD179" s="543"/>
      <c r="CE179" s="544"/>
      <c r="CF179" s="544"/>
      <c r="CG179" s="544"/>
      <c r="CH179" s="544"/>
      <c r="CI179" s="544"/>
      <c r="CJ179" s="544"/>
      <c r="CK179" s="544"/>
      <c r="CL179" s="544"/>
      <c r="CM179" s="657"/>
      <c r="CN179" s="543"/>
      <c r="CO179" s="544"/>
      <c r="CP179" s="544"/>
      <c r="CQ179" s="544"/>
      <c r="CR179" s="544"/>
      <c r="CS179" s="544"/>
      <c r="CT179" s="544"/>
      <c r="CU179" s="544"/>
      <c r="CV179" s="544"/>
      <c r="CW179" s="657"/>
      <c r="CX179" s="543"/>
      <c r="CY179" s="544"/>
      <c r="CZ179" s="544"/>
      <c r="DA179" s="544"/>
      <c r="DB179" s="544"/>
      <c r="DC179" s="544"/>
      <c r="DD179" s="544"/>
      <c r="DE179" s="544"/>
      <c r="DF179" s="544"/>
      <c r="DG179" s="657"/>
      <c r="DH179" s="543"/>
      <c r="DI179" s="544"/>
      <c r="DJ179" s="544"/>
      <c r="DK179" s="544"/>
      <c r="DL179" s="544"/>
      <c r="DM179" s="544"/>
      <c r="DN179" s="544"/>
      <c r="DO179" s="544"/>
      <c r="DP179" s="544"/>
      <c r="DQ179" s="657"/>
      <c r="DR179" s="543"/>
      <c r="DS179" s="544"/>
      <c r="DT179" s="544"/>
      <c r="DU179" s="544"/>
      <c r="DV179" s="544"/>
      <c r="DW179" s="544"/>
      <c r="DX179" s="544"/>
      <c r="DY179" s="544"/>
      <c r="DZ179" s="544"/>
      <c r="EA179" s="657"/>
      <c r="EB179" s="543"/>
      <c r="EC179" s="544"/>
      <c r="ED179" s="544"/>
      <c r="EE179" s="544"/>
      <c r="EF179" s="544"/>
      <c r="EG179" s="544"/>
      <c r="EH179" s="544"/>
      <c r="EI179" s="544"/>
      <c r="EJ179" s="544"/>
      <c r="EK179" s="657"/>
    </row>
    <row r="180" spans="1:141" s="139" customFormat="1" ht="36">
      <c r="A180" s="359">
        <f>Summary!A180</f>
        <v>0</v>
      </c>
      <c r="B180" s="378">
        <f>Summary!B180</f>
        <v>0</v>
      </c>
      <c r="C180" s="379" t="str">
        <f>Summary!C180</f>
        <v>4.8.9</v>
      </c>
      <c r="D180" s="380" t="str">
        <f>Summary!D180</f>
        <v>3000 - Landscape and ecology</v>
      </c>
      <c r="E180" s="381" t="str">
        <f>Summary!E180</f>
        <v>Grassland (Open Grassland)</v>
      </c>
      <c r="F180" s="382" t="str">
        <f>Summary!F180</f>
        <v xml:space="preserve">Maintain habitat integrity, including removal of scrub encroachment </v>
      </c>
      <c r="G180" s="375">
        <f>Summary!G180</f>
        <v>0</v>
      </c>
      <c r="H180" s="540">
        <f t="shared" si="54"/>
        <v>0</v>
      </c>
      <c r="I180" s="541">
        <f t="shared" si="55"/>
        <v>0</v>
      </c>
      <c r="J180" s="541">
        <f t="shared" si="56"/>
        <v>0</v>
      </c>
      <c r="K180" s="541">
        <f t="shared" si="57"/>
        <v>0</v>
      </c>
      <c r="L180" s="541">
        <f t="shared" si="58"/>
        <v>0</v>
      </c>
      <c r="M180" s="541">
        <f t="shared" si="59"/>
        <v>0</v>
      </c>
      <c r="N180" s="541">
        <f t="shared" si="60"/>
        <v>0</v>
      </c>
      <c r="O180" s="541">
        <f t="shared" si="61"/>
        <v>0</v>
      </c>
      <c r="P180" s="541">
        <f t="shared" si="62"/>
        <v>0</v>
      </c>
      <c r="Q180" s="541">
        <f t="shared" si="63"/>
        <v>0</v>
      </c>
      <c r="R180" s="541">
        <f t="shared" si="64"/>
        <v>0</v>
      </c>
      <c r="S180" s="541">
        <f t="shared" si="65"/>
        <v>0</v>
      </c>
      <c r="T180" s="542">
        <f t="shared" si="66"/>
        <v>0</v>
      </c>
      <c r="U180" s="531"/>
      <c r="V180" s="543"/>
      <c r="W180" s="544"/>
      <c r="X180" s="544"/>
      <c r="Y180" s="544"/>
      <c r="Z180" s="544"/>
      <c r="AA180" s="544"/>
      <c r="AB180" s="544"/>
      <c r="AC180" s="544"/>
      <c r="AD180" s="544"/>
      <c r="AE180" s="657"/>
      <c r="AF180" s="543"/>
      <c r="AG180" s="544"/>
      <c r="AH180" s="544"/>
      <c r="AI180" s="544"/>
      <c r="AJ180" s="544"/>
      <c r="AK180" s="544"/>
      <c r="AL180" s="544"/>
      <c r="AM180" s="544"/>
      <c r="AN180" s="544"/>
      <c r="AO180" s="657"/>
      <c r="AP180" s="543"/>
      <c r="AQ180" s="544"/>
      <c r="AR180" s="544"/>
      <c r="AS180" s="544"/>
      <c r="AT180" s="544"/>
      <c r="AU180" s="544"/>
      <c r="AV180" s="544"/>
      <c r="AW180" s="544"/>
      <c r="AX180" s="544"/>
      <c r="AY180" s="657"/>
      <c r="AZ180" s="543"/>
      <c r="BA180" s="544"/>
      <c r="BB180" s="544"/>
      <c r="BC180" s="544"/>
      <c r="BD180" s="544"/>
      <c r="BE180" s="544"/>
      <c r="BF180" s="544"/>
      <c r="BG180" s="544"/>
      <c r="BH180" s="544"/>
      <c r="BI180" s="657"/>
      <c r="BJ180" s="543"/>
      <c r="BK180" s="544"/>
      <c r="BL180" s="544"/>
      <c r="BM180" s="544"/>
      <c r="BN180" s="544"/>
      <c r="BO180" s="544"/>
      <c r="BP180" s="544"/>
      <c r="BQ180" s="544"/>
      <c r="BR180" s="544"/>
      <c r="BS180" s="657"/>
      <c r="BT180" s="543"/>
      <c r="BU180" s="544"/>
      <c r="BV180" s="544"/>
      <c r="BW180" s="544"/>
      <c r="BX180" s="544"/>
      <c r="BY180" s="544"/>
      <c r="BZ180" s="544"/>
      <c r="CA180" s="544"/>
      <c r="CB180" s="544"/>
      <c r="CC180" s="657"/>
      <c r="CD180" s="543"/>
      <c r="CE180" s="544"/>
      <c r="CF180" s="544"/>
      <c r="CG180" s="544"/>
      <c r="CH180" s="544"/>
      <c r="CI180" s="544"/>
      <c r="CJ180" s="544"/>
      <c r="CK180" s="544"/>
      <c r="CL180" s="544"/>
      <c r="CM180" s="657"/>
      <c r="CN180" s="543"/>
      <c r="CO180" s="544"/>
      <c r="CP180" s="544"/>
      <c r="CQ180" s="544"/>
      <c r="CR180" s="544"/>
      <c r="CS180" s="544"/>
      <c r="CT180" s="544"/>
      <c r="CU180" s="544"/>
      <c r="CV180" s="544"/>
      <c r="CW180" s="657"/>
      <c r="CX180" s="543"/>
      <c r="CY180" s="544"/>
      <c r="CZ180" s="544"/>
      <c r="DA180" s="544"/>
      <c r="DB180" s="544"/>
      <c r="DC180" s="544"/>
      <c r="DD180" s="544"/>
      <c r="DE180" s="544"/>
      <c r="DF180" s="544"/>
      <c r="DG180" s="657"/>
      <c r="DH180" s="543"/>
      <c r="DI180" s="544"/>
      <c r="DJ180" s="544"/>
      <c r="DK180" s="544"/>
      <c r="DL180" s="544"/>
      <c r="DM180" s="544"/>
      <c r="DN180" s="544"/>
      <c r="DO180" s="544"/>
      <c r="DP180" s="544"/>
      <c r="DQ180" s="657"/>
      <c r="DR180" s="543"/>
      <c r="DS180" s="544"/>
      <c r="DT180" s="544"/>
      <c r="DU180" s="544"/>
      <c r="DV180" s="544"/>
      <c r="DW180" s="544"/>
      <c r="DX180" s="544"/>
      <c r="DY180" s="544"/>
      <c r="DZ180" s="544"/>
      <c r="EA180" s="657"/>
      <c r="EB180" s="543"/>
      <c r="EC180" s="544"/>
      <c r="ED180" s="544"/>
      <c r="EE180" s="544"/>
      <c r="EF180" s="544"/>
      <c r="EG180" s="544"/>
      <c r="EH180" s="544"/>
      <c r="EI180" s="544"/>
      <c r="EJ180" s="544"/>
      <c r="EK180" s="657"/>
    </row>
    <row r="181" spans="1:141" ht="36">
      <c r="A181" s="359">
        <f>Summary!A181</f>
        <v>0</v>
      </c>
      <c r="B181" s="378">
        <f>Summary!B181</f>
        <v>0</v>
      </c>
      <c r="C181" s="379" t="str">
        <f>Summary!C181</f>
        <v>4.8.10</v>
      </c>
      <c r="D181" s="380" t="str">
        <f>Summary!D181</f>
        <v>3000 - Landscape and ecology</v>
      </c>
      <c r="E181" s="381" t="str">
        <f>Summary!E181</f>
        <v>Heath and moorland</v>
      </c>
      <c r="F181" s="382" t="str">
        <f>Summary!F181</f>
        <v>Maintain habitat integrity, including removal of scrub encroachment and tree saplings throughout</v>
      </c>
      <c r="G181" s="375">
        <f>Summary!G181</f>
        <v>0</v>
      </c>
      <c r="H181" s="540">
        <f t="shared" si="54"/>
        <v>0</v>
      </c>
      <c r="I181" s="541">
        <f t="shared" si="55"/>
        <v>0</v>
      </c>
      <c r="J181" s="541">
        <f t="shared" si="56"/>
        <v>0</v>
      </c>
      <c r="K181" s="541">
        <f t="shared" si="57"/>
        <v>0</v>
      </c>
      <c r="L181" s="541">
        <f t="shared" si="58"/>
        <v>0</v>
      </c>
      <c r="M181" s="541">
        <f t="shared" si="59"/>
        <v>0</v>
      </c>
      <c r="N181" s="541">
        <f t="shared" si="60"/>
        <v>0</v>
      </c>
      <c r="O181" s="541">
        <f t="shared" si="61"/>
        <v>0</v>
      </c>
      <c r="P181" s="541">
        <f t="shared" si="62"/>
        <v>0</v>
      </c>
      <c r="Q181" s="541">
        <f t="shared" si="63"/>
        <v>0</v>
      </c>
      <c r="R181" s="541">
        <f t="shared" si="64"/>
        <v>0</v>
      </c>
      <c r="S181" s="541">
        <f t="shared" si="65"/>
        <v>0</v>
      </c>
      <c r="T181" s="542">
        <f t="shared" si="66"/>
        <v>0</v>
      </c>
      <c r="U181" s="531"/>
      <c r="V181" s="543"/>
      <c r="W181" s="544"/>
      <c r="X181" s="544"/>
      <c r="Y181" s="544"/>
      <c r="Z181" s="544"/>
      <c r="AA181" s="544"/>
      <c r="AB181" s="544"/>
      <c r="AC181" s="544"/>
      <c r="AD181" s="544"/>
      <c r="AE181" s="657"/>
      <c r="AF181" s="543"/>
      <c r="AG181" s="544"/>
      <c r="AH181" s="544"/>
      <c r="AI181" s="544"/>
      <c r="AJ181" s="544"/>
      <c r="AK181" s="544"/>
      <c r="AL181" s="544"/>
      <c r="AM181" s="544"/>
      <c r="AN181" s="544"/>
      <c r="AO181" s="657"/>
      <c r="AP181" s="543"/>
      <c r="AQ181" s="544"/>
      <c r="AR181" s="544"/>
      <c r="AS181" s="544"/>
      <c r="AT181" s="544"/>
      <c r="AU181" s="544"/>
      <c r="AV181" s="544"/>
      <c r="AW181" s="544"/>
      <c r="AX181" s="544"/>
      <c r="AY181" s="657"/>
      <c r="AZ181" s="543"/>
      <c r="BA181" s="544"/>
      <c r="BB181" s="544"/>
      <c r="BC181" s="544"/>
      <c r="BD181" s="544"/>
      <c r="BE181" s="544"/>
      <c r="BF181" s="544"/>
      <c r="BG181" s="544"/>
      <c r="BH181" s="544"/>
      <c r="BI181" s="657"/>
      <c r="BJ181" s="543"/>
      <c r="BK181" s="544"/>
      <c r="BL181" s="544"/>
      <c r="BM181" s="544"/>
      <c r="BN181" s="544"/>
      <c r="BO181" s="544"/>
      <c r="BP181" s="544"/>
      <c r="BQ181" s="544"/>
      <c r="BR181" s="544"/>
      <c r="BS181" s="657"/>
      <c r="BT181" s="543"/>
      <c r="BU181" s="544"/>
      <c r="BV181" s="544"/>
      <c r="BW181" s="544"/>
      <c r="BX181" s="544"/>
      <c r="BY181" s="544"/>
      <c r="BZ181" s="544"/>
      <c r="CA181" s="544"/>
      <c r="CB181" s="544"/>
      <c r="CC181" s="657"/>
      <c r="CD181" s="543"/>
      <c r="CE181" s="544"/>
      <c r="CF181" s="544"/>
      <c r="CG181" s="544"/>
      <c r="CH181" s="544"/>
      <c r="CI181" s="544"/>
      <c r="CJ181" s="544"/>
      <c r="CK181" s="544"/>
      <c r="CL181" s="544"/>
      <c r="CM181" s="657"/>
      <c r="CN181" s="543"/>
      <c r="CO181" s="544"/>
      <c r="CP181" s="544"/>
      <c r="CQ181" s="544"/>
      <c r="CR181" s="544"/>
      <c r="CS181" s="544"/>
      <c r="CT181" s="544"/>
      <c r="CU181" s="544"/>
      <c r="CV181" s="544"/>
      <c r="CW181" s="657"/>
      <c r="CX181" s="543"/>
      <c r="CY181" s="544"/>
      <c r="CZ181" s="544"/>
      <c r="DA181" s="544"/>
      <c r="DB181" s="544"/>
      <c r="DC181" s="544"/>
      <c r="DD181" s="544"/>
      <c r="DE181" s="544"/>
      <c r="DF181" s="544"/>
      <c r="DG181" s="657"/>
      <c r="DH181" s="543"/>
      <c r="DI181" s="544"/>
      <c r="DJ181" s="544"/>
      <c r="DK181" s="544"/>
      <c r="DL181" s="544"/>
      <c r="DM181" s="544"/>
      <c r="DN181" s="544"/>
      <c r="DO181" s="544"/>
      <c r="DP181" s="544"/>
      <c r="DQ181" s="657"/>
      <c r="DR181" s="543"/>
      <c r="DS181" s="544"/>
      <c r="DT181" s="544"/>
      <c r="DU181" s="544"/>
      <c r="DV181" s="544"/>
      <c r="DW181" s="544"/>
      <c r="DX181" s="544"/>
      <c r="DY181" s="544"/>
      <c r="DZ181" s="544"/>
      <c r="EA181" s="657"/>
      <c r="EB181" s="543"/>
      <c r="EC181" s="544"/>
      <c r="ED181" s="544"/>
      <c r="EE181" s="544"/>
      <c r="EF181" s="544"/>
      <c r="EG181" s="544"/>
      <c r="EH181" s="544"/>
      <c r="EI181" s="544"/>
      <c r="EJ181" s="544"/>
      <c r="EK181" s="657"/>
    </row>
    <row r="182" spans="1:141" s="139" customFormat="1" ht="36">
      <c r="A182" s="359">
        <f>Summary!A182</f>
        <v>0</v>
      </c>
      <c r="B182" s="378">
        <f>Summary!B182</f>
        <v>0</v>
      </c>
      <c r="C182" s="379" t="str">
        <f>Summary!C182</f>
        <v>4.8.11</v>
      </c>
      <c r="D182" s="380" t="str">
        <f>Summary!D182</f>
        <v>3000 - Landscape and ecology</v>
      </c>
      <c r="E182" s="381" t="str">
        <f>Summary!E182</f>
        <v>Conservation grassland / wildflower grassland</v>
      </c>
      <c r="F182" s="382" t="str">
        <f>Summary!F182</f>
        <v>Maintain habitat integrity, including removal of scrub encroachment and undesirable weed species</v>
      </c>
      <c r="G182" s="375">
        <f>Summary!G182</f>
        <v>0</v>
      </c>
      <c r="H182" s="540">
        <f t="shared" si="54"/>
        <v>0</v>
      </c>
      <c r="I182" s="541">
        <f t="shared" si="55"/>
        <v>0</v>
      </c>
      <c r="J182" s="541">
        <f t="shared" si="56"/>
        <v>0</v>
      </c>
      <c r="K182" s="541">
        <f t="shared" si="57"/>
        <v>0</v>
      </c>
      <c r="L182" s="541">
        <f t="shared" si="58"/>
        <v>0</v>
      </c>
      <c r="M182" s="541">
        <f t="shared" si="59"/>
        <v>0</v>
      </c>
      <c r="N182" s="541">
        <f t="shared" si="60"/>
        <v>0</v>
      </c>
      <c r="O182" s="541">
        <f t="shared" si="61"/>
        <v>0</v>
      </c>
      <c r="P182" s="541">
        <f t="shared" si="62"/>
        <v>0</v>
      </c>
      <c r="Q182" s="541">
        <f t="shared" si="63"/>
        <v>0</v>
      </c>
      <c r="R182" s="541">
        <f t="shared" si="64"/>
        <v>0</v>
      </c>
      <c r="S182" s="541">
        <f t="shared" si="65"/>
        <v>0</v>
      </c>
      <c r="T182" s="542">
        <f t="shared" si="66"/>
        <v>0</v>
      </c>
      <c r="U182" s="531"/>
      <c r="V182" s="543"/>
      <c r="W182" s="544"/>
      <c r="X182" s="544"/>
      <c r="Y182" s="544"/>
      <c r="Z182" s="544"/>
      <c r="AA182" s="544"/>
      <c r="AB182" s="544"/>
      <c r="AC182" s="544"/>
      <c r="AD182" s="544"/>
      <c r="AE182" s="657"/>
      <c r="AF182" s="543"/>
      <c r="AG182" s="544"/>
      <c r="AH182" s="544"/>
      <c r="AI182" s="544"/>
      <c r="AJ182" s="544"/>
      <c r="AK182" s="544"/>
      <c r="AL182" s="544"/>
      <c r="AM182" s="544"/>
      <c r="AN182" s="544"/>
      <c r="AO182" s="657"/>
      <c r="AP182" s="543"/>
      <c r="AQ182" s="544"/>
      <c r="AR182" s="544"/>
      <c r="AS182" s="544"/>
      <c r="AT182" s="544"/>
      <c r="AU182" s="544"/>
      <c r="AV182" s="544"/>
      <c r="AW182" s="544"/>
      <c r="AX182" s="544"/>
      <c r="AY182" s="657"/>
      <c r="AZ182" s="543"/>
      <c r="BA182" s="544"/>
      <c r="BB182" s="544"/>
      <c r="BC182" s="544"/>
      <c r="BD182" s="544"/>
      <c r="BE182" s="544"/>
      <c r="BF182" s="544"/>
      <c r="BG182" s="544"/>
      <c r="BH182" s="544"/>
      <c r="BI182" s="657"/>
      <c r="BJ182" s="543"/>
      <c r="BK182" s="544"/>
      <c r="BL182" s="544"/>
      <c r="BM182" s="544"/>
      <c r="BN182" s="544"/>
      <c r="BO182" s="544"/>
      <c r="BP182" s="544"/>
      <c r="BQ182" s="544"/>
      <c r="BR182" s="544"/>
      <c r="BS182" s="657"/>
      <c r="BT182" s="543"/>
      <c r="BU182" s="544"/>
      <c r="BV182" s="544"/>
      <c r="BW182" s="544"/>
      <c r="BX182" s="544"/>
      <c r="BY182" s="544"/>
      <c r="BZ182" s="544"/>
      <c r="CA182" s="544"/>
      <c r="CB182" s="544"/>
      <c r="CC182" s="657"/>
      <c r="CD182" s="543"/>
      <c r="CE182" s="544"/>
      <c r="CF182" s="544"/>
      <c r="CG182" s="544"/>
      <c r="CH182" s="544"/>
      <c r="CI182" s="544"/>
      <c r="CJ182" s="544"/>
      <c r="CK182" s="544"/>
      <c r="CL182" s="544"/>
      <c r="CM182" s="657"/>
      <c r="CN182" s="543"/>
      <c r="CO182" s="544"/>
      <c r="CP182" s="544"/>
      <c r="CQ182" s="544"/>
      <c r="CR182" s="544"/>
      <c r="CS182" s="544"/>
      <c r="CT182" s="544"/>
      <c r="CU182" s="544"/>
      <c r="CV182" s="544"/>
      <c r="CW182" s="657"/>
      <c r="CX182" s="543"/>
      <c r="CY182" s="544"/>
      <c r="CZ182" s="544"/>
      <c r="DA182" s="544"/>
      <c r="DB182" s="544"/>
      <c r="DC182" s="544"/>
      <c r="DD182" s="544"/>
      <c r="DE182" s="544"/>
      <c r="DF182" s="544"/>
      <c r="DG182" s="657"/>
      <c r="DH182" s="543"/>
      <c r="DI182" s="544"/>
      <c r="DJ182" s="544"/>
      <c r="DK182" s="544"/>
      <c r="DL182" s="544"/>
      <c r="DM182" s="544"/>
      <c r="DN182" s="544"/>
      <c r="DO182" s="544"/>
      <c r="DP182" s="544"/>
      <c r="DQ182" s="657"/>
      <c r="DR182" s="543"/>
      <c r="DS182" s="544"/>
      <c r="DT182" s="544"/>
      <c r="DU182" s="544"/>
      <c r="DV182" s="544"/>
      <c r="DW182" s="544"/>
      <c r="DX182" s="544"/>
      <c r="DY182" s="544"/>
      <c r="DZ182" s="544"/>
      <c r="EA182" s="657"/>
      <c r="EB182" s="543"/>
      <c r="EC182" s="544"/>
      <c r="ED182" s="544"/>
      <c r="EE182" s="544"/>
      <c r="EF182" s="544"/>
      <c r="EG182" s="544"/>
      <c r="EH182" s="544"/>
      <c r="EI182" s="544"/>
      <c r="EJ182" s="544"/>
      <c r="EK182" s="657"/>
    </row>
    <row r="183" spans="1:141" s="139" customFormat="1" ht="36">
      <c r="A183" s="359">
        <f>Summary!A183</f>
        <v>0</v>
      </c>
      <c r="B183" s="378">
        <f>Summary!B183</f>
        <v>0</v>
      </c>
      <c r="C183" s="379" t="str">
        <f>Summary!C183</f>
        <v>4.8.12</v>
      </c>
      <c r="D183" s="380" t="str">
        <f>Summary!D183</f>
        <v>3000 - Landscape and ecology</v>
      </c>
      <c r="E183" s="381" t="str">
        <f>Summary!E183</f>
        <v>Rock scree</v>
      </c>
      <c r="F183" s="382" t="str">
        <f>Summary!F183</f>
        <v>Removal of scrub encroachment</v>
      </c>
      <c r="G183" s="375">
        <f>Summary!G183</f>
        <v>0</v>
      </c>
      <c r="H183" s="540">
        <f t="shared" si="54"/>
        <v>0</v>
      </c>
      <c r="I183" s="541">
        <f t="shared" si="55"/>
        <v>0</v>
      </c>
      <c r="J183" s="541">
        <f t="shared" si="56"/>
        <v>0</v>
      </c>
      <c r="K183" s="541">
        <f t="shared" si="57"/>
        <v>0</v>
      </c>
      <c r="L183" s="541">
        <f t="shared" si="58"/>
        <v>0</v>
      </c>
      <c r="M183" s="541">
        <f t="shared" si="59"/>
        <v>0</v>
      </c>
      <c r="N183" s="541">
        <f t="shared" si="60"/>
        <v>0</v>
      </c>
      <c r="O183" s="541">
        <f t="shared" si="61"/>
        <v>0</v>
      </c>
      <c r="P183" s="541">
        <f t="shared" si="62"/>
        <v>0</v>
      </c>
      <c r="Q183" s="541">
        <f t="shared" si="63"/>
        <v>0</v>
      </c>
      <c r="R183" s="541">
        <f t="shared" si="64"/>
        <v>0</v>
      </c>
      <c r="S183" s="541">
        <f t="shared" si="65"/>
        <v>0</v>
      </c>
      <c r="T183" s="542">
        <f t="shared" si="66"/>
        <v>0</v>
      </c>
      <c r="U183" s="531"/>
      <c r="V183" s="543"/>
      <c r="W183" s="544"/>
      <c r="X183" s="544"/>
      <c r="Y183" s="544"/>
      <c r="Z183" s="544"/>
      <c r="AA183" s="544"/>
      <c r="AB183" s="544"/>
      <c r="AC183" s="544"/>
      <c r="AD183" s="544"/>
      <c r="AE183" s="657"/>
      <c r="AF183" s="543"/>
      <c r="AG183" s="544"/>
      <c r="AH183" s="544"/>
      <c r="AI183" s="544"/>
      <c r="AJ183" s="544"/>
      <c r="AK183" s="544"/>
      <c r="AL183" s="544"/>
      <c r="AM183" s="544"/>
      <c r="AN183" s="544"/>
      <c r="AO183" s="657"/>
      <c r="AP183" s="543"/>
      <c r="AQ183" s="544"/>
      <c r="AR183" s="544"/>
      <c r="AS183" s="544"/>
      <c r="AT183" s="544"/>
      <c r="AU183" s="544"/>
      <c r="AV183" s="544"/>
      <c r="AW183" s="544"/>
      <c r="AX183" s="544"/>
      <c r="AY183" s="657"/>
      <c r="AZ183" s="543"/>
      <c r="BA183" s="544"/>
      <c r="BB183" s="544"/>
      <c r="BC183" s="544"/>
      <c r="BD183" s="544"/>
      <c r="BE183" s="544"/>
      <c r="BF183" s="544"/>
      <c r="BG183" s="544"/>
      <c r="BH183" s="544"/>
      <c r="BI183" s="657"/>
      <c r="BJ183" s="543"/>
      <c r="BK183" s="544"/>
      <c r="BL183" s="544"/>
      <c r="BM183" s="544"/>
      <c r="BN183" s="544"/>
      <c r="BO183" s="544"/>
      <c r="BP183" s="544"/>
      <c r="BQ183" s="544"/>
      <c r="BR183" s="544"/>
      <c r="BS183" s="657"/>
      <c r="BT183" s="543"/>
      <c r="BU183" s="544"/>
      <c r="BV183" s="544"/>
      <c r="BW183" s="544"/>
      <c r="BX183" s="544"/>
      <c r="BY183" s="544"/>
      <c r="BZ183" s="544"/>
      <c r="CA183" s="544"/>
      <c r="CB183" s="544"/>
      <c r="CC183" s="657"/>
      <c r="CD183" s="543"/>
      <c r="CE183" s="544"/>
      <c r="CF183" s="544"/>
      <c r="CG183" s="544"/>
      <c r="CH183" s="544"/>
      <c r="CI183" s="544"/>
      <c r="CJ183" s="544"/>
      <c r="CK183" s="544"/>
      <c r="CL183" s="544"/>
      <c r="CM183" s="657"/>
      <c r="CN183" s="543"/>
      <c r="CO183" s="544"/>
      <c r="CP183" s="544"/>
      <c r="CQ183" s="544"/>
      <c r="CR183" s="544"/>
      <c r="CS183" s="544"/>
      <c r="CT183" s="544"/>
      <c r="CU183" s="544"/>
      <c r="CV183" s="544"/>
      <c r="CW183" s="657"/>
      <c r="CX183" s="543"/>
      <c r="CY183" s="544"/>
      <c r="CZ183" s="544"/>
      <c r="DA183" s="544"/>
      <c r="DB183" s="544"/>
      <c r="DC183" s="544"/>
      <c r="DD183" s="544"/>
      <c r="DE183" s="544"/>
      <c r="DF183" s="544"/>
      <c r="DG183" s="657"/>
      <c r="DH183" s="543"/>
      <c r="DI183" s="544"/>
      <c r="DJ183" s="544"/>
      <c r="DK183" s="544"/>
      <c r="DL183" s="544"/>
      <c r="DM183" s="544"/>
      <c r="DN183" s="544"/>
      <c r="DO183" s="544"/>
      <c r="DP183" s="544"/>
      <c r="DQ183" s="657"/>
      <c r="DR183" s="543"/>
      <c r="DS183" s="544"/>
      <c r="DT183" s="544"/>
      <c r="DU183" s="544"/>
      <c r="DV183" s="544"/>
      <c r="DW183" s="544"/>
      <c r="DX183" s="544"/>
      <c r="DY183" s="544"/>
      <c r="DZ183" s="544"/>
      <c r="EA183" s="657"/>
      <c r="EB183" s="543"/>
      <c r="EC183" s="544"/>
      <c r="ED183" s="544"/>
      <c r="EE183" s="544"/>
      <c r="EF183" s="544"/>
      <c r="EG183" s="544"/>
      <c r="EH183" s="544"/>
      <c r="EI183" s="544"/>
      <c r="EJ183" s="544"/>
      <c r="EK183" s="657"/>
    </row>
    <row r="184" spans="1:141" ht="36">
      <c r="A184" s="359">
        <f>Summary!A184</f>
        <v>0</v>
      </c>
      <c r="B184" s="378">
        <f>Summary!B184</f>
        <v>0</v>
      </c>
      <c r="C184" s="379" t="str">
        <f>Summary!C184</f>
        <v>4.8.13</v>
      </c>
      <c r="D184" s="380" t="str">
        <f>Summary!D184</f>
        <v>3000 - Landscape and ecology</v>
      </c>
      <c r="E184" s="381" t="str">
        <f>Summary!E184</f>
        <v>Shrubs (General)</v>
      </c>
      <c r="F184" s="382" t="str">
        <f>Summary!F184</f>
        <v xml:space="preserve">Maintain habitat integrity, including removal of scrub encroachment </v>
      </c>
      <c r="G184" s="375">
        <f>Summary!G184</f>
        <v>0</v>
      </c>
      <c r="H184" s="540">
        <f t="shared" si="54"/>
        <v>0</v>
      </c>
      <c r="I184" s="541">
        <f t="shared" si="55"/>
        <v>0</v>
      </c>
      <c r="J184" s="541">
        <f t="shared" si="56"/>
        <v>0</v>
      </c>
      <c r="K184" s="541">
        <f t="shared" si="57"/>
        <v>0</v>
      </c>
      <c r="L184" s="541">
        <f t="shared" si="58"/>
        <v>0</v>
      </c>
      <c r="M184" s="541">
        <f t="shared" si="59"/>
        <v>0</v>
      </c>
      <c r="N184" s="541">
        <f t="shared" si="60"/>
        <v>0</v>
      </c>
      <c r="O184" s="541">
        <f t="shared" si="61"/>
        <v>0</v>
      </c>
      <c r="P184" s="541">
        <f t="shared" si="62"/>
        <v>0</v>
      </c>
      <c r="Q184" s="541">
        <f t="shared" si="63"/>
        <v>0</v>
      </c>
      <c r="R184" s="541">
        <f t="shared" si="64"/>
        <v>0</v>
      </c>
      <c r="S184" s="541">
        <f t="shared" si="65"/>
        <v>0</v>
      </c>
      <c r="T184" s="542">
        <f t="shared" si="66"/>
        <v>0</v>
      </c>
      <c r="U184" s="531"/>
      <c r="V184" s="543"/>
      <c r="W184" s="544"/>
      <c r="X184" s="544"/>
      <c r="Y184" s="544"/>
      <c r="Z184" s="544"/>
      <c r="AA184" s="544"/>
      <c r="AB184" s="544"/>
      <c r="AC184" s="544"/>
      <c r="AD184" s="544"/>
      <c r="AE184" s="657"/>
      <c r="AF184" s="543"/>
      <c r="AG184" s="544"/>
      <c r="AH184" s="544"/>
      <c r="AI184" s="544"/>
      <c r="AJ184" s="544"/>
      <c r="AK184" s="544"/>
      <c r="AL184" s="544"/>
      <c r="AM184" s="544"/>
      <c r="AN184" s="544"/>
      <c r="AO184" s="657"/>
      <c r="AP184" s="543"/>
      <c r="AQ184" s="544"/>
      <c r="AR184" s="544"/>
      <c r="AS184" s="544"/>
      <c r="AT184" s="544"/>
      <c r="AU184" s="544"/>
      <c r="AV184" s="544"/>
      <c r="AW184" s="544"/>
      <c r="AX184" s="544"/>
      <c r="AY184" s="657"/>
      <c r="AZ184" s="543"/>
      <c r="BA184" s="544"/>
      <c r="BB184" s="544"/>
      <c r="BC184" s="544"/>
      <c r="BD184" s="544"/>
      <c r="BE184" s="544"/>
      <c r="BF184" s="544"/>
      <c r="BG184" s="544"/>
      <c r="BH184" s="544"/>
      <c r="BI184" s="657"/>
      <c r="BJ184" s="543"/>
      <c r="BK184" s="544"/>
      <c r="BL184" s="544"/>
      <c r="BM184" s="544"/>
      <c r="BN184" s="544"/>
      <c r="BO184" s="544"/>
      <c r="BP184" s="544"/>
      <c r="BQ184" s="544"/>
      <c r="BR184" s="544"/>
      <c r="BS184" s="657"/>
      <c r="BT184" s="543"/>
      <c r="BU184" s="544"/>
      <c r="BV184" s="544"/>
      <c r="BW184" s="544"/>
      <c r="BX184" s="544"/>
      <c r="BY184" s="544"/>
      <c r="BZ184" s="544"/>
      <c r="CA184" s="544"/>
      <c r="CB184" s="544"/>
      <c r="CC184" s="657"/>
      <c r="CD184" s="543"/>
      <c r="CE184" s="544"/>
      <c r="CF184" s="544"/>
      <c r="CG184" s="544"/>
      <c r="CH184" s="544"/>
      <c r="CI184" s="544"/>
      <c r="CJ184" s="544"/>
      <c r="CK184" s="544"/>
      <c r="CL184" s="544"/>
      <c r="CM184" s="657"/>
      <c r="CN184" s="543"/>
      <c r="CO184" s="544"/>
      <c r="CP184" s="544"/>
      <c r="CQ184" s="544"/>
      <c r="CR184" s="544"/>
      <c r="CS184" s="544"/>
      <c r="CT184" s="544"/>
      <c r="CU184" s="544"/>
      <c r="CV184" s="544"/>
      <c r="CW184" s="657"/>
      <c r="CX184" s="543"/>
      <c r="CY184" s="544"/>
      <c r="CZ184" s="544"/>
      <c r="DA184" s="544"/>
      <c r="DB184" s="544"/>
      <c r="DC184" s="544"/>
      <c r="DD184" s="544"/>
      <c r="DE184" s="544"/>
      <c r="DF184" s="544"/>
      <c r="DG184" s="657"/>
      <c r="DH184" s="543"/>
      <c r="DI184" s="544"/>
      <c r="DJ184" s="544"/>
      <c r="DK184" s="544"/>
      <c r="DL184" s="544"/>
      <c r="DM184" s="544"/>
      <c r="DN184" s="544"/>
      <c r="DO184" s="544"/>
      <c r="DP184" s="544"/>
      <c r="DQ184" s="657"/>
      <c r="DR184" s="543"/>
      <c r="DS184" s="544"/>
      <c r="DT184" s="544"/>
      <c r="DU184" s="544"/>
      <c r="DV184" s="544"/>
      <c r="DW184" s="544"/>
      <c r="DX184" s="544"/>
      <c r="DY184" s="544"/>
      <c r="DZ184" s="544"/>
      <c r="EA184" s="657"/>
      <c r="EB184" s="543"/>
      <c r="EC184" s="544"/>
      <c r="ED184" s="544"/>
      <c r="EE184" s="544"/>
      <c r="EF184" s="544"/>
      <c r="EG184" s="544"/>
      <c r="EH184" s="544"/>
      <c r="EI184" s="544"/>
      <c r="EJ184" s="544"/>
      <c r="EK184" s="657"/>
    </row>
    <row r="185" spans="1:141" s="139" customFormat="1" ht="36">
      <c r="A185" s="359">
        <f>Summary!A185</f>
        <v>0</v>
      </c>
      <c r="B185" s="378">
        <f>Summary!B185</f>
        <v>0</v>
      </c>
      <c r="C185" s="379" t="str">
        <f>Summary!C185</f>
        <v>4.8.14</v>
      </c>
      <c r="D185" s="380" t="str">
        <f>Summary!D185</f>
        <v>3000 - Landscape and ecology</v>
      </c>
      <c r="E185" s="381" t="str">
        <f>Summary!E185</f>
        <v>Shrubs (Ornamental)</v>
      </c>
      <c r="F185" s="382" t="str">
        <f>Summary!F185</f>
        <v>Maintain design requirements / amenity function</v>
      </c>
      <c r="G185" s="375">
        <f>Summary!G185</f>
        <v>0</v>
      </c>
      <c r="H185" s="540">
        <f t="shared" si="54"/>
        <v>0</v>
      </c>
      <c r="I185" s="541">
        <f t="shared" si="55"/>
        <v>0</v>
      </c>
      <c r="J185" s="541">
        <f t="shared" si="56"/>
        <v>0</v>
      </c>
      <c r="K185" s="541">
        <f t="shared" si="57"/>
        <v>0</v>
      </c>
      <c r="L185" s="541">
        <f t="shared" si="58"/>
        <v>0</v>
      </c>
      <c r="M185" s="541">
        <f t="shared" si="59"/>
        <v>0</v>
      </c>
      <c r="N185" s="541">
        <f t="shared" si="60"/>
        <v>0</v>
      </c>
      <c r="O185" s="541">
        <f t="shared" si="61"/>
        <v>0</v>
      </c>
      <c r="P185" s="541">
        <f t="shared" si="62"/>
        <v>0</v>
      </c>
      <c r="Q185" s="541">
        <f t="shared" si="63"/>
        <v>0</v>
      </c>
      <c r="R185" s="541">
        <f t="shared" si="64"/>
        <v>0</v>
      </c>
      <c r="S185" s="541">
        <f t="shared" si="65"/>
        <v>0</v>
      </c>
      <c r="T185" s="542">
        <f t="shared" si="66"/>
        <v>0</v>
      </c>
      <c r="U185" s="531"/>
      <c r="V185" s="543"/>
      <c r="W185" s="544"/>
      <c r="X185" s="544"/>
      <c r="Y185" s="544"/>
      <c r="Z185" s="544"/>
      <c r="AA185" s="544"/>
      <c r="AB185" s="544"/>
      <c r="AC185" s="544"/>
      <c r="AD185" s="544"/>
      <c r="AE185" s="657"/>
      <c r="AF185" s="543"/>
      <c r="AG185" s="544"/>
      <c r="AH185" s="544"/>
      <c r="AI185" s="544"/>
      <c r="AJ185" s="544"/>
      <c r="AK185" s="544"/>
      <c r="AL185" s="544"/>
      <c r="AM185" s="544"/>
      <c r="AN185" s="544"/>
      <c r="AO185" s="657"/>
      <c r="AP185" s="543"/>
      <c r="AQ185" s="544"/>
      <c r="AR185" s="544"/>
      <c r="AS185" s="544"/>
      <c r="AT185" s="544"/>
      <c r="AU185" s="544"/>
      <c r="AV185" s="544"/>
      <c r="AW185" s="544"/>
      <c r="AX185" s="544"/>
      <c r="AY185" s="657"/>
      <c r="AZ185" s="543"/>
      <c r="BA185" s="544"/>
      <c r="BB185" s="544"/>
      <c r="BC185" s="544"/>
      <c r="BD185" s="544"/>
      <c r="BE185" s="544"/>
      <c r="BF185" s="544"/>
      <c r="BG185" s="544"/>
      <c r="BH185" s="544"/>
      <c r="BI185" s="657"/>
      <c r="BJ185" s="543"/>
      <c r="BK185" s="544"/>
      <c r="BL185" s="544"/>
      <c r="BM185" s="544"/>
      <c r="BN185" s="544"/>
      <c r="BO185" s="544"/>
      <c r="BP185" s="544"/>
      <c r="BQ185" s="544"/>
      <c r="BR185" s="544"/>
      <c r="BS185" s="657"/>
      <c r="BT185" s="543"/>
      <c r="BU185" s="544"/>
      <c r="BV185" s="544"/>
      <c r="BW185" s="544"/>
      <c r="BX185" s="544"/>
      <c r="BY185" s="544"/>
      <c r="BZ185" s="544"/>
      <c r="CA185" s="544"/>
      <c r="CB185" s="544"/>
      <c r="CC185" s="657"/>
      <c r="CD185" s="543"/>
      <c r="CE185" s="544"/>
      <c r="CF185" s="544"/>
      <c r="CG185" s="544"/>
      <c r="CH185" s="544"/>
      <c r="CI185" s="544"/>
      <c r="CJ185" s="544"/>
      <c r="CK185" s="544"/>
      <c r="CL185" s="544"/>
      <c r="CM185" s="657"/>
      <c r="CN185" s="543"/>
      <c r="CO185" s="544"/>
      <c r="CP185" s="544"/>
      <c r="CQ185" s="544"/>
      <c r="CR185" s="544"/>
      <c r="CS185" s="544"/>
      <c r="CT185" s="544"/>
      <c r="CU185" s="544"/>
      <c r="CV185" s="544"/>
      <c r="CW185" s="657"/>
      <c r="CX185" s="543"/>
      <c r="CY185" s="544"/>
      <c r="CZ185" s="544"/>
      <c r="DA185" s="544"/>
      <c r="DB185" s="544"/>
      <c r="DC185" s="544"/>
      <c r="DD185" s="544"/>
      <c r="DE185" s="544"/>
      <c r="DF185" s="544"/>
      <c r="DG185" s="657"/>
      <c r="DH185" s="543"/>
      <c r="DI185" s="544"/>
      <c r="DJ185" s="544"/>
      <c r="DK185" s="544"/>
      <c r="DL185" s="544"/>
      <c r="DM185" s="544"/>
      <c r="DN185" s="544"/>
      <c r="DO185" s="544"/>
      <c r="DP185" s="544"/>
      <c r="DQ185" s="657"/>
      <c r="DR185" s="543"/>
      <c r="DS185" s="544"/>
      <c r="DT185" s="544"/>
      <c r="DU185" s="544"/>
      <c r="DV185" s="544"/>
      <c r="DW185" s="544"/>
      <c r="DX185" s="544"/>
      <c r="DY185" s="544"/>
      <c r="DZ185" s="544"/>
      <c r="EA185" s="657"/>
      <c r="EB185" s="543"/>
      <c r="EC185" s="544"/>
      <c r="ED185" s="544"/>
      <c r="EE185" s="544"/>
      <c r="EF185" s="544"/>
      <c r="EG185" s="544"/>
      <c r="EH185" s="544"/>
      <c r="EI185" s="544"/>
      <c r="EJ185" s="544"/>
      <c r="EK185" s="657"/>
    </row>
    <row r="186" spans="1:141" s="139" customFormat="1" ht="36">
      <c r="A186" s="359">
        <f>Summary!A186</f>
        <v>0</v>
      </c>
      <c r="B186" s="378">
        <f>Summary!B186</f>
        <v>0</v>
      </c>
      <c r="C186" s="379" t="str">
        <f>Summary!C186</f>
        <v>4.8.15</v>
      </c>
      <c r="D186" s="380" t="str">
        <f>Summary!D186</f>
        <v>3000 - Landscape and ecology</v>
      </c>
      <c r="E186" s="381" t="str">
        <f>Summary!E186</f>
        <v>Woodlands and trees, including veteran trees</v>
      </c>
      <c r="F186" s="382" t="str">
        <f>Summary!F186</f>
        <v xml:space="preserve">Maintain habitat integrity, including removal of scrub encroachment </v>
      </c>
      <c r="G186" s="375">
        <f>Summary!G186</f>
        <v>0</v>
      </c>
      <c r="H186" s="540">
        <f t="shared" si="54"/>
        <v>0</v>
      </c>
      <c r="I186" s="541">
        <f t="shared" si="55"/>
        <v>0</v>
      </c>
      <c r="J186" s="541">
        <f t="shared" si="56"/>
        <v>0</v>
      </c>
      <c r="K186" s="541">
        <f t="shared" si="57"/>
        <v>0</v>
      </c>
      <c r="L186" s="541">
        <f t="shared" si="58"/>
        <v>0</v>
      </c>
      <c r="M186" s="541">
        <f t="shared" si="59"/>
        <v>0</v>
      </c>
      <c r="N186" s="541">
        <f t="shared" si="60"/>
        <v>0</v>
      </c>
      <c r="O186" s="541">
        <f t="shared" si="61"/>
        <v>0</v>
      </c>
      <c r="P186" s="541">
        <f t="shared" si="62"/>
        <v>0</v>
      </c>
      <c r="Q186" s="541">
        <f t="shared" si="63"/>
        <v>0</v>
      </c>
      <c r="R186" s="541">
        <f t="shared" si="64"/>
        <v>0</v>
      </c>
      <c r="S186" s="541">
        <f t="shared" si="65"/>
        <v>0</v>
      </c>
      <c r="T186" s="542">
        <f t="shared" si="66"/>
        <v>0</v>
      </c>
      <c r="U186" s="531"/>
      <c r="V186" s="543"/>
      <c r="W186" s="544"/>
      <c r="X186" s="544"/>
      <c r="Y186" s="544"/>
      <c r="Z186" s="544"/>
      <c r="AA186" s="544"/>
      <c r="AB186" s="544"/>
      <c r="AC186" s="544"/>
      <c r="AD186" s="544"/>
      <c r="AE186" s="657"/>
      <c r="AF186" s="543"/>
      <c r="AG186" s="544"/>
      <c r="AH186" s="544"/>
      <c r="AI186" s="544"/>
      <c r="AJ186" s="544"/>
      <c r="AK186" s="544"/>
      <c r="AL186" s="544"/>
      <c r="AM186" s="544"/>
      <c r="AN186" s="544"/>
      <c r="AO186" s="657"/>
      <c r="AP186" s="543"/>
      <c r="AQ186" s="544"/>
      <c r="AR186" s="544"/>
      <c r="AS186" s="544"/>
      <c r="AT186" s="544"/>
      <c r="AU186" s="544"/>
      <c r="AV186" s="544"/>
      <c r="AW186" s="544"/>
      <c r="AX186" s="544"/>
      <c r="AY186" s="657"/>
      <c r="AZ186" s="543"/>
      <c r="BA186" s="544"/>
      <c r="BB186" s="544"/>
      <c r="BC186" s="544"/>
      <c r="BD186" s="544"/>
      <c r="BE186" s="544"/>
      <c r="BF186" s="544"/>
      <c r="BG186" s="544"/>
      <c r="BH186" s="544"/>
      <c r="BI186" s="657"/>
      <c r="BJ186" s="543"/>
      <c r="BK186" s="544"/>
      <c r="BL186" s="544"/>
      <c r="BM186" s="544"/>
      <c r="BN186" s="544"/>
      <c r="BO186" s="544"/>
      <c r="BP186" s="544"/>
      <c r="BQ186" s="544"/>
      <c r="BR186" s="544"/>
      <c r="BS186" s="657"/>
      <c r="BT186" s="543"/>
      <c r="BU186" s="544"/>
      <c r="BV186" s="544"/>
      <c r="BW186" s="544"/>
      <c r="BX186" s="544"/>
      <c r="BY186" s="544"/>
      <c r="BZ186" s="544"/>
      <c r="CA186" s="544"/>
      <c r="CB186" s="544"/>
      <c r="CC186" s="657"/>
      <c r="CD186" s="543"/>
      <c r="CE186" s="544"/>
      <c r="CF186" s="544"/>
      <c r="CG186" s="544"/>
      <c r="CH186" s="544"/>
      <c r="CI186" s="544"/>
      <c r="CJ186" s="544"/>
      <c r="CK186" s="544"/>
      <c r="CL186" s="544"/>
      <c r="CM186" s="657"/>
      <c r="CN186" s="543"/>
      <c r="CO186" s="544"/>
      <c r="CP186" s="544"/>
      <c r="CQ186" s="544"/>
      <c r="CR186" s="544"/>
      <c r="CS186" s="544"/>
      <c r="CT186" s="544"/>
      <c r="CU186" s="544"/>
      <c r="CV186" s="544"/>
      <c r="CW186" s="657"/>
      <c r="CX186" s="543"/>
      <c r="CY186" s="544"/>
      <c r="CZ186" s="544"/>
      <c r="DA186" s="544"/>
      <c r="DB186" s="544"/>
      <c r="DC186" s="544"/>
      <c r="DD186" s="544"/>
      <c r="DE186" s="544"/>
      <c r="DF186" s="544"/>
      <c r="DG186" s="657"/>
      <c r="DH186" s="543"/>
      <c r="DI186" s="544"/>
      <c r="DJ186" s="544"/>
      <c r="DK186" s="544"/>
      <c r="DL186" s="544"/>
      <c r="DM186" s="544"/>
      <c r="DN186" s="544"/>
      <c r="DO186" s="544"/>
      <c r="DP186" s="544"/>
      <c r="DQ186" s="657"/>
      <c r="DR186" s="543"/>
      <c r="DS186" s="544"/>
      <c r="DT186" s="544"/>
      <c r="DU186" s="544"/>
      <c r="DV186" s="544"/>
      <c r="DW186" s="544"/>
      <c r="DX186" s="544"/>
      <c r="DY186" s="544"/>
      <c r="DZ186" s="544"/>
      <c r="EA186" s="657"/>
      <c r="EB186" s="543"/>
      <c r="EC186" s="544"/>
      <c r="ED186" s="544"/>
      <c r="EE186" s="544"/>
      <c r="EF186" s="544"/>
      <c r="EG186" s="544"/>
      <c r="EH186" s="544"/>
      <c r="EI186" s="544"/>
      <c r="EJ186" s="544"/>
      <c r="EK186" s="657"/>
    </row>
    <row r="187" spans="1:141" ht="36">
      <c r="A187" s="359">
        <f>Summary!A187</f>
        <v>0</v>
      </c>
      <c r="B187" s="378">
        <f>Summary!B187</f>
        <v>0</v>
      </c>
      <c r="C187" s="379" t="str">
        <f>Summary!C187</f>
        <v>4.8.16</v>
      </c>
      <c r="D187" s="380" t="str">
        <f>Summary!D187</f>
        <v>3000 - Landscape and ecology</v>
      </c>
      <c r="E187" s="381" t="str">
        <f>Summary!E187</f>
        <v>Hedgerows (Habitat)</v>
      </c>
      <c r="F187" s="382" t="str">
        <f>Summary!F187</f>
        <v>Maintain habitat integrity, including removal of undesirable species</v>
      </c>
      <c r="G187" s="375">
        <f>Summary!G187</f>
        <v>0</v>
      </c>
      <c r="H187" s="540">
        <f t="shared" si="54"/>
        <v>0</v>
      </c>
      <c r="I187" s="541">
        <f t="shared" si="55"/>
        <v>0</v>
      </c>
      <c r="J187" s="541">
        <f t="shared" si="56"/>
        <v>0</v>
      </c>
      <c r="K187" s="541">
        <f t="shared" si="57"/>
        <v>0</v>
      </c>
      <c r="L187" s="541">
        <f t="shared" si="58"/>
        <v>0</v>
      </c>
      <c r="M187" s="541">
        <f t="shared" si="59"/>
        <v>0</v>
      </c>
      <c r="N187" s="541">
        <f t="shared" si="60"/>
        <v>0</v>
      </c>
      <c r="O187" s="541">
        <f t="shared" si="61"/>
        <v>0</v>
      </c>
      <c r="P187" s="541">
        <f t="shared" si="62"/>
        <v>0</v>
      </c>
      <c r="Q187" s="541">
        <f t="shared" si="63"/>
        <v>0</v>
      </c>
      <c r="R187" s="541">
        <f t="shared" si="64"/>
        <v>0</v>
      </c>
      <c r="S187" s="541">
        <f t="shared" si="65"/>
        <v>0</v>
      </c>
      <c r="T187" s="542">
        <f t="shared" si="66"/>
        <v>0</v>
      </c>
      <c r="U187" s="531"/>
      <c r="V187" s="543"/>
      <c r="W187" s="544"/>
      <c r="X187" s="544"/>
      <c r="Y187" s="544"/>
      <c r="Z187" s="544"/>
      <c r="AA187" s="544"/>
      <c r="AB187" s="544"/>
      <c r="AC187" s="544"/>
      <c r="AD187" s="544"/>
      <c r="AE187" s="657"/>
      <c r="AF187" s="543"/>
      <c r="AG187" s="544"/>
      <c r="AH187" s="544"/>
      <c r="AI187" s="544"/>
      <c r="AJ187" s="544"/>
      <c r="AK187" s="544"/>
      <c r="AL187" s="544"/>
      <c r="AM187" s="544"/>
      <c r="AN187" s="544"/>
      <c r="AO187" s="657"/>
      <c r="AP187" s="543"/>
      <c r="AQ187" s="544"/>
      <c r="AR187" s="544"/>
      <c r="AS187" s="544"/>
      <c r="AT187" s="544"/>
      <c r="AU187" s="544"/>
      <c r="AV187" s="544"/>
      <c r="AW187" s="544"/>
      <c r="AX187" s="544"/>
      <c r="AY187" s="657"/>
      <c r="AZ187" s="543"/>
      <c r="BA187" s="544"/>
      <c r="BB187" s="544"/>
      <c r="BC187" s="544"/>
      <c r="BD187" s="544"/>
      <c r="BE187" s="544"/>
      <c r="BF187" s="544"/>
      <c r="BG187" s="544"/>
      <c r="BH187" s="544"/>
      <c r="BI187" s="657"/>
      <c r="BJ187" s="543"/>
      <c r="BK187" s="544"/>
      <c r="BL187" s="544"/>
      <c r="BM187" s="544"/>
      <c r="BN187" s="544"/>
      <c r="BO187" s="544"/>
      <c r="BP187" s="544"/>
      <c r="BQ187" s="544"/>
      <c r="BR187" s="544"/>
      <c r="BS187" s="657"/>
      <c r="BT187" s="543"/>
      <c r="BU187" s="544"/>
      <c r="BV187" s="544"/>
      <c r="BW187" s="544"/>
      <c r="BX187" s="544"/>
      <c r="BY187" s="544"/>
      <c r="BZ187" s="544"/>
      <c r="CA187" s="544"/>
      <c r="CB187" s="544"/>
      <c r="CC187" s="657"/>
      <c r="CD187" s="543"/>
      <c r="CE187" s="544"/>
      <c r="CF187" s="544"/>
      <c r="CG187" s="544"/>
      <c r="CH187" s="544"/>
      <c r="CI187" s="544"/>
      <c r="CJ187" s="544"/>
      <c r="CK187" s="544"/>
      <c r="CL187" s="544"/>
      <c r="CM187" s="657"/>
      <c r="CN187" s="543"/>
      <c r="CO187" s="544"/>
      <c r="CP187" s="544"/>
      <c r="CQ187" s="544"/>
      <c r="CR187" s="544"/>
      <c r="CS187" s="544"/>
      <c r="CT187" s="544"/>
      <c r="CU187" s="544"/>
      <c r="CV187" s="544"/>
      <c r="CW187" s="657"/>
      <c r="CX187" s="543"/>
      <c r="CY187" s="544"/>
      <c r="CZ187" s="544"/>
      <c r="DA187" s="544"/>
      <c r="DB187" s="544"/>
      <c r="DC187" s="544"/>
      <c r="DD187" s="544"/>
      <c r="DE187" s="544"/>
      <c r="DF187" s="544"/>
      <c r="DG187" s="657"/>
      <c r="DH187" s="543"/>
      <c r="DI187" s="544"/>
      <c r="DJ187" s="544"/>
      <c r="DK187" s="544"/>
      <c r="DL187" s="544"/>
      <c r="DM187" s="544"/>
      <c r="DN187" s="544"/>
      <c r="DO187" s="544"/>
      <c r="DP187" s="544"/>
      <c r="DQ187" s="657"/>
      <c r="DR187" s="543"/>
      <c r="DS187" s="544"/>
      <c r="DT187" s="544"/>
      <c r="DU187" s="544"/>
      <c r="DV187" s="544"/>
      <c r="DW187" s="544"/>
      <c r="DX187" s="544"/>
      <c r="DY187" s="544"/>
      <c r="DZ187" s="544"/>
      <c r="EA187" s="657"/>
      <c r="EB187" s="543"/>
      <c r="EC187" s="544"/>
      <c r="ED187" s="544"/>
      <c r="EE187" s="544"/>
      <c r="EF187" s="544"/>
      <c r="EG187" s="544"/>
      <c r="EH187" s="544"/>
      <c r="EI187" s="544"/>
      <c r="EJ187" s="544"/>
      <c r="EK187" s="657"/>
    </row>
    <row r="188" spans="1:141" ht="36">
      <c r="A188" s="359">
        <f>Summary!A188</f>
        <v>0</v>
      </c>
      <c r="B188" s="378">
        <f>Summary!B188</f>
        <v>0</v>
      </c>
      <c r="C188" s="379" t="str">
        <f>Summary!C188</f>
        <v>4.8.17</v>
      </c>
      <c r="D188" s="380" t="str">
        <f>Summary!D188</f>
        <v>3000 - Landscape and ecology</v>
      </c>
      <c r="E188" s="381" t="str">
        <f>Summary!E188</f>
        <v>Wildlife structures and tunnels</v>
      </c>
      <c r="F188" s="382" t="str">
        <f>Summary!F188</f>
        <v>Remove all material that could impair operation</v>
      </c>
      <c r="G188" s="375">
        <f>Summary!G188</f>
        <v>0</v>
      </c>
      <c r="H188" s="540">
        <f t="shared" si="54"/>
        <v>0</v>
      </c>
      <c r="I188" s="541">
        <f t="shared" si="55"/>
        <v>0</v>
      </c>
      <c r="J188" s="541">
        <f t="shared" si="56"/>
        <v>0</v>
      </c>
      <c r="K188" s="541">
        <f t="shared" si="57"/>
        <v>0</v>
      </c>
      <c r="L188" s="541">
        <f t="shared" si="58"/>
        <v>0</v>
      </c>
      <c r="M188" s="541">
        <f t="shared" si="59"/>
        <v>0</v>
      </c>
      <c r="N188" s="541">
        <f t="shared" si="60"/>
        <v>0</v>
      </c>
      <c r="O188" s="541">
        <f t="shared" si="61"/>
        <v>0</v>
      </c>
      <c r="P188" s="541">
        <f t="shared" si="62"/>
        <v>0</v>
      </c>
      <c r="Q188" s="541">
        <f t="shared" si="63"/>
        <v>0</v>
      </c>
      <c r="R188" s="541">
        <f t="shared" si="64"/>
        <v>0</v>
      </c>
      <c r="S188" s="541">
        <f t="shared" si="65"/>
        <v>0</v>
      </c>
      <c r="T188" s="542">
        <f t="shared" si="66"/>
        <v>0</v>
      </c>
      <c r="U188" s="531"/>
      <c r="V188" s="543"/>
      <c r="W188" s="544"/>
      <c r="X188" s="544"/>
      <c r="Y188" s="544"/>
      <c r="Z188" s="544"/>
      <c r="AA188" s="544"/>
      <c r="AB188" s="544"/>
      <c r="AC188" s="544"/>
      <c r="AD188" s="544"/>
      <c r="AE188" s="657"/>
      <c r="AF188" s="543"/>
      <c r="AG188" s="544"/>
      <c r="AH188" s="544"/>
      <c r="AI188" s="544"/>
      <c r="AJ188" s="544"/>
      <c r="AK188" s="544"/>
      <c r="AL188" s="544"/>
      <c r="AM188" s="544"/>
      <c r="AN188" s="544"/>
      <c r="AO188" s="657"/>
      <c r="AP188" s="543"/>
      <c r="AQ188" s="544"/>
      <c r="AR188" s="544"/>
      <c r="AS188" s="544"/>
      <c r="AT188" s="544"/>
      <c r="AU188" s="544"/>
      <c r="AV188" s="544"/>
      <c r="AW188" s="544"/>
      <c r="AX188" s="544"/>
      <c r="AY188" s="657"/>
      <c r="AZ188" s="543"/>
      <c r="BA188" s="544"/>
      <c r="BB188" s="544"/>
      <c r="BC188" s="544"/>
      <c r="BD188" s="544"/>
      <c r="BE188" s="544"/>
      <c r="BF188" s="544"/>
      <c r="BG188" s="544"/>
      <c r="BH188" s="544"/>
      <c r="BI188" s="657"/>
      <c r="BJ188" s="543"/>
      <c r="BK188" s="544"/>
      <c r="BL188" s="544"/>
      <c r="BM188" s="544"/>
      <c r="BN188" s="544"/>
      <c r="BO188" s="544"/>
      <c r="BP188" s="544"/>
      <c r="BQ188" s="544"/>
      <c r="BR188" s="544"/>
      <c r="BS188" s="657"/>
      <c r="BT188" s="543"/>
      <c r="BU188" s="544"/>
      <c r="BV188" s="544"/>
      <c r="BW188" s="544"/>
      <c r="BX188" s="544"/>
      <c r="BY188" s="544"/>
      <c r="BZ188" s="544"/>
      <c r="CA188" s="544"/>
      <c r="CB188" s="544"/>
      <c r="CC188" s="657"/>
      <c r="CD188" s="543"/>
      <c r="CE188" s="544"/>
      <c r="CF188" s="544"/>
      <c r="CG188" s="544"/>
      <c r="CH188" s="544"/>
      <c r="CI188" s="544"/>
      <c r="CJ188" s="544"/>
      <c r="CK188" s="544"/>
      <c r="CL188" s="544"/>
      <c r="CM188" s="657"/>
      <c r="CN188" s="543"/>
      <c r="CO188" s="544"/>
      <c r="CP188" s="544"/>
      <c r="CQ188" s="544"/>
      <c r="CR188" s="544"/>
      <c r="CS188" s="544"/>
      <c r="CT188" s="544"/>
      <c r="CU188" s="544"/>
      <c r="CV188" s="544"/>
      <c r="CW188" s="657"/>
      <c r="CX188" s="543"/>
      <c r="CY188" s="544"/>
      <c r="CZ188" s="544"/>
      <c r="DA188" s="544"/>
      <c r="DB188" s="544"/>
      <c r="DC188" s="544"/>
      <c r="DD188" s="544"/>
      <c r="DE188" s="544"/>
      <c r="DF188" s="544"/>
      <c r="DG188" s="657"/>
      <c r="DH188" s="543"/>
      <c r="DI188" s="544"/>
      <c r="DJ188" s="544"/>
      <c r="DK188" s="544"/>
      <c r="DL188" s="544"/>
      <c r="DM188" s="544"/>
      <c r="DN188" s="544"/>
      <c r="DO188" s="544"/>
      <c r="DP188" s="544"/>
      <c r="DQ188" s="657"/>
      <c r="DR188" s="543"/>
      <c r="DS188" s="544"/>
      <c r="DT188" s="544"/>
      <c r="DU188" s="544"/>
      <c r="DV188" s="544"/>
      <c r="DW188" s="544"/>
      <c r="DX188" s="544"/>
      <c r="DY188" s="544"/>
      <c r="DZ188" s="544"/>
      <c r="EA188" s="657"/>
      <c r="EB188" s="543"/>
      <c r="EC188" s="544"/>
      <c r="ED188" s="544"/>
      <c r="EE188" s="544"/>
      <c r="EF188" s="544"/>
      <c r="EG188" s="544"/>
      <c r="EH188" s="544"/>
      <c r="EI188" s="544"/>
      <c r="EJ188" s="544"/>
      <c r="EK188" s="657"/>
    </row>
    <row r="189" spans="1:141" s="139" customFormat="1" ht="36">
      <c r="A189" s="802" t="str">
        <f>Summary!A189</f>
        <v>18.14.1</v>
      </c>
      <c r="B189" s="815" t="str">
        <f>Summary!B189</f>
        <v>4.9</v>
      </c>
      <c r="C189" s="813">
        <f>Summary!C189</f>
        <v>0</v>
      </c>
      <c r="D189" s="816" t="str">
        <f>Summary!D189</f>
        <v>4000 - Sweeping and Cleaning</v>
      </c>
      <c r="E189" s="796" t="str">
        <f>Summary!E189</f>
        <v>Sweeping and Cleaning</v>
      </c>
      <c r="F189" s="796">
        <f>Summary!F189</f>
        <v>0</v>
      </c>
      <c r="G189" s="787">
        <f>Summary!G189</f>
        <v>0</v>
      </c>
      <c r="H189" s="299"/>
      <c r="I189" s="300"/>
      <c r="J189" s="300"/>
      <c r="K189" s="300"/>
      <c r="L189" s="300"/>
      <c r="M189" s="300"/>
      <c r="N189" s="300"/>
      <c r="O189" s="300"/>
      <c r="P189" s="300"/>
      <c r="Q189" s="300"/>
      <c r="R189" s="300"/>
      <c r="S189" s="300"/>
      <c r="T189" s="797"/>
      <c r="U189" s="531"/>
      <c r="V189" s="299"/>
      <c r="W189" s="300"/>
      <c r="X189" s="300"/>
      <c r="Y189" s="300"/>
      <c r="Z189" s="300"/>
      <c r="AA189" s="300"/>
      <c r="AB189" s="300"/>
      <c r="AC189" s="300"/>
      <c r="AD189" s="300"/>
      <c r="AE189" s="817"/>
      <c r="AF189" s="299"/>
      <c r="AG189" s="300"/>
      <c r="AH189" s="300"/>
      <c r="AI189" s="300"/>
      <c r="AJ189" s="300"/>
      <c r="AK189" s="300"/>
      <c r="AL189" s="300"/>
      <c r="AM189" s="300"/>
      <c r="AN189" s="300"/>
      <c r="AO189" s="817"/>
      <c r="AP189" s="299"/>
      <c r="AQ189" s="300"/>
      <c r="AR189" s="300"/>
      <c r="AS189" s="300"/>
      <c r="AT189" s="300"/>
      <c r="AU189" s="300"/>
      <c r="AV189" s="300"/>
      <c r="AW189" s="300"/>
      <c r="AX189" s="300"/>
      <c r="AY189" s="817"/>
      <c r="AZ189" s="299"/>
      <c r="BA189" s="300"/>
      <c r="BB189" s="300"/>
      <c r="BC189" s="300"/>
      <c r="BD189" s="300"/>
      <c r="BE189" s="300"/>
      <c r="BF189" s="300"/>
      <c r="BG189" s="300"/>
      <c r="BH189" s="300"/>
      <c r="BI189" s="817"/>
      <c r="BJ189" s="299"/>
      <c r="BK189" s="300"/>
      <c r="BL189" s="300"/>
      <c r="BM189" s="300"/>
      <c r="BN189" s="300"/>
      <c r="BO189" s="300"/>
      <c r="BP189" s="300"/>
      <c r="BQ189" s="300"/>
      <c r="BR189" s="300"/>
      <c r="BS189" s="817"/>
      <c r="BT189" s="299"/>
      <c r="BU189" s="300"/>
      <c r="BV189" s="300"/>
      <c r="BW189" s="300"/>
      <c r="BX189" s="300"/>
      <c r="BY189" s="300"/>
      <c r="BZ189" s="300"/>
      <c r="CA189" s="300"/>
      <c r="CB189" s="300"/>
      <c r="CC189" s="817"/>
      <c r="CD189" s="299"/>
      <c r="CE189" s="300"/>
      <c r="CF189" s="300"/>
      <c r="CG189" s="300"/>
      <c r="CH189" s="300"/>
      <c r="CI189" s="300"/>
      <c r="CJ189" s="300"/>
      <c r="CK189" s="300"/>
      <c r="CL189" s="300"/>
      <c r="CM189" s="817"/>
      <c r="CN189" s="299"/>
      <c r="CO189" s="300"/>
      <c r="CP189" s="300"/>
      <c r="CQ189" s="300"/>
      <c r="CR189" s="300"/>
      <c r="CS189" s="300"/>
      <c r="CT189" s="300"/>
      <c r="CU189" s="300"/>
      <c r="CV189" s="300"/>
      <c r="CW189" s="817"/>
      <c r="CX189" s="299"/>
      <c r="CY189" s="300"/>
      <c r="CZ189" s="300"/>
      <c r="DA189" s="300"/>
      <c r="DB189" s="300"/>
      <c r="DC189" s="300"/>
      <c r="DD189" s="300"/>
      <c r="DE189" s="300"/>
      <c r="DF189" s="300"/>
      <c r="DG189" s="817"/>
      <c r="DH189" s="299"/>
      <c r="DI189" s="300"/>
      <c r="DJ189" s="300"/>
      <c r="DK189" s="300"/>
      <c r="DL189" s="300"/>
      <c r="DM189" s="300"/>
      <c r="DN189" s="300"/>
      <c r="DO189" s="300"/>
      <c r="DP189" s="300"/>
      <c r="DQ189" s="817"/>
      <c r="DR189" s="299"/>
      <c r="DS189" s="300"/>
      <c r="DT189" s="300"/>
      <c r="DU189" s="300"/>
      <c r="DV189" s="300"/>
      <c r="DW189" s="300"/>
      <c r="DX189" s="300"/>
      <c r="DY189" s="300"/>
      <c r="DZ189" s="300"/>
      <c r="EA189" s="817"/>
      <c r="EB189" s="299"/>
      <c r="EC189" s="300"/>
      <c r="ED189" s="300"/>
      <c r="EE189" s="300"/>
      <c r="EF189" s="300"/>
      <c r="EG189" s="300"/>
      <c r="EH189" s="300"/>
      <c r="EI189" s="300"/>
      <c r="EJ189" s="300"/>
      <c r="EK189" s="817"/>
    </row>
    <row r="190" spans="1:141" s="139" customFormat="1" ht="20.25">
      <c r="A190" s="359">
        <f>Summary!A190</f>
        <v>0</v>
      </c>
      <c r="B190" s="378">
        <f>Summary!B190</f>
        <v>0</v>
      </c>
      <c r="C190" s="379" t="str">
        <f>Summary!C190</f>
        <v>4.9.1</v>
      </c>
      <c r="D190" s="380">
        <f>Summary!D190</f>
        <v>0</v>
      </c>
      <c r="E190" s="381" t="str">
        <f>Summary!E190</f>
        <v>Running lanes</v>
      </c>
      <c r="F190" s="382" t="str">
        <f>Summary!F190</f>
        <v>Full sweep</v>
      </c>
      <c r="G190" s="375">
        <f>Summary!G190</f>
        <v>0</v>
      </c>
      <c r="H190" s="540">
        <f t="shared" si="54"/>
        <v>0</v>
      </c>
      <c r="I190" s="541">
        <f t="shared" si="55"/>
        <v>0</v>
      </c>
      <c r="J190" s="541">
        <f t="shared" si="56"/>
        <v>0</v>
      </c>
      <c r="K190" s="541">
        <f t="shared" si="57"/>
        <v>0</v>
      </c>
      <c r="L190" s="541">
        <f t="shared" si="58"/>
        <v>0</v>
      </c>
      <c r="M190" s="541">
        <f t="shared" si="59"/>
        <v>0</v>
      </c>
      <c r="N190" s="541">
        <f t="shared" si="60"/>
        <v>0</v>
      </c>
      <c r="O190" s="541">
        <f t="shared" si="61"/>
        <v>0</v>
      </c>
      <c r="P190" s="541">
        <f t="shared" si="62"/>
        <v>0</v>
      </c>
      <c r="Q190" s="541">
        <f t="shared" si="63"/>
        <v>0</v>
      </c>
      <c r="R190" s="541">
        <f t="shared" si="64"/>
        <v>0</v>
      </c>
      <c r="S190" s="541">
        <f t="shared" si="65"/>
        <v>0</v>
      </c>
      <c r="T190" s="542">
        <f t="shared" si="66"/>
        <v>0</v>
      </c>
      <c r="U190" s="531"/>
      <c r="V190" s="543"/>
      <c r="W190" s="544"/>
      <c r="X190" s="544"/>
      <c r="Y190" s="544"/>
      <c r="Z190" s="544"/>
      <c r="AA190" s="544"/>
      <c r="AB190" s="544"/>
      <c r="AC190" s="544"/>
      <c r="AD190" s="544"/>
      <c r="AE190" s="657"/>
      <c r="AF190" s="543"/>
      <c r="AG190" s="544"/>
      <c r="AH190" s="544"/>
      <c r="AI190" s="544"/>
      <c r="AJ190" s="544"/>
      <c r="AK190" s="544"/>
      <c r="AL190" s="544"/>
      <c r="AM190" s="544"/>
      <c r="AN190" s="544"/>
      <c r="AO190" s="657"/>
      <c r="AP190" s="543"/>
      <c r="AQ190" s="544"/>
      <c r="AR190" s="544"/>
      <c r="AS190" s="544"/>
      <c r="AT190" s="544"/>
      <c r="AU190" s="544"/>
      <c r="AV190" s="544"/>
      <c r="AW190" s="544"/>
      <c r="AX190" s="544"/>
      <c r="AY190" s="657"/>
      <c r="AZ190" s="543"/>
      <c r="BA190" s="544"/>
      <c r="BB190" s="544"/>
      <c r="BC190" s="544"/>
      <c r="BD190" s="544"/>
      <c r="BE190" s="544"/>
      <c r="BF190" s="544"/>
      <c r="BG190" s="544"/>
      <c r="BH190" s="544"/>
      <c r="BI190" s="657"/>
      <c r="BJ190" s="543"/>
      <c r="BK190" s="544"/>
      <c r="BL190" s="544"/>
      <c r="BM190" s="544"/>
      <c r="BN190" s="544"/>
      <c r="BO190" s="544"/>
      <c r="BP190" s="544"/>
      <c r="BQ190" s="544"/>
      <c r="BR190" s="544"/>
      <c r="BS190" s="657"/>
      <c r="BT190" s="543"/>
      <c r="BU190" s="544"/>
      <c r="BV190" s="544"/>
      <c r="BW190" s="544"/>
      <c r="BX190" s="544"/>
      <c r="BY190" s="544"/>
      <c r="BZ190" s="544"/>
      <c r="CA190" s="544"/>
      <c r="CB190" s="544"/>
      <c r="CC190" s="657"/>
      <c r="CD190" s="543"/>
      <c r="CE190" s="544"/>
      <c r="CF190" s="544"/>
      <c r="CG190" s="544"/>
      <c r="CH190" s="544"/>
      <c r="CI190" s="544"/>
      <c r="CJ190" s="544"/>
      <c r="CK190" s="544"/>
      <c r="CL190" s="544"/>
      <c r="CM190" s="657"/>
      <c r="CN190" s="543"/>
      <c r="CO190" s="544"/>
      <c r="CP190" s="544"/>
      <c r="CQ190" s="544"/>
      <c r="CR190" s="544"/>
      <c r="CS190" s="544"/>
      <c r="CT190" s="544"/>
      <c r="CU190" s="544"/>
      <c r="CV190" s="544"/>
      <c r="CW190" s="657"/>
      <c r="CX190" s="543"/>
      <c r="CY190" s="544"/>
      <c r="CZ190" s="544"/>
      <c r="DA190" s="544"/>
      <c r="DB190" s="544"/>
      <c r="DC190" s="544"/>
      <c r="DD190" s="544"/>
      <c r="DE190" s="544"/>
      <c r="DF190" s="544"/>
      <c r="DG190" s="657"/>
      <c r="DH190" s="543"/>
      <c r="DI190" s="544"/>
      <c r="DJ190" s="544"/>
      <c r="DK190" s="544"/>
      <c r="DL190" s="544"/>
      <c r="DM190" s="544"/>
      <c r="DN190" s="544"/>
      <c r="DO190" s="544"/>
      <c r="DP190" s="544"/>
      <c r="DQ190" s="657"/>
      <c r="DR190" s="543"/>
      <c r="DS190" s="544"/>
      <c r="DT190" s="544"/>
      <c r="DU190" s="544"/>
      <c r="DV190" s="544"/>
      <c r="DW190" s="544"/>
      <c r="DX190" s="544"/>
      <c r="DY190" s="544"/>
      <c r="DZ190" s="544"/>
      <c r="EA190" s="657"/>
      <c r="EB190" s="543"/>
      <c r="EC190" s="544"/>
      <c r="ED190" s="544"/>
      <c r="EE190" s="544"/>
      <c r="EF190" s="544"/>
      <c r="EG190" s="544"/>
      <c r="EH190" s="544"/>
      <c r="EI190" s="544"/>
      <c r="EJ190" s="544"/>
      <c r="EK190" s="657"/>
    </row>
    <row r="191" spans="1:141" ht="20.25">
      <c r="A191" s="359">
        <f>Summary!A191</f>
        <v>0</v>
      </c>
      <c r="B191" s="378">
        <f>Summary!B191</f>
        <v>0</v>
      </c>
      <c r="C191" s="379" t="str">
        <f>Summary!C191</f>
        <v>4.9.2</v>
      </c>
      <c r="D191" s="380">
        <f>Summary!D191</f>
        <v>0</v>
      </c>
      <c r="E191" s="381" t="str">
        <f>Summary!E191</f>
        <v>Paved non-running areas</v>
      </c>
      <c r="F191" s="382" t="str">
        <f>Summary!F191</f>
        <v>Full sweep</v>
      </c>
      <c r="G191" s="375">
        <f>Summary!G191</f>
        <v>0</v>
      </c>
      <c r="H191" s="540">
        <f t="shared" si="54"/>
        <v>0</v>
      </c>
      <c r="I191" s="541">
        <f t="shared" si="55"/>
        <v>0</v>
      </c>
      <c r="J191" s="541">
        <f t="shared" si="56"/>
        <v>0</v>
      </c>
      <c r="K191" s="541">
        <f t="shared" si="57"/>
        <v>0</v>
      </c>
      <c r="L191" s="541">
        <f t="shared" si="58"/>
        <v>0</v>
      </c>
      <c r="M191" s="541">
        <f t="shared" si="59"/>
        <v>0</v>
      </c>
      <c r="N191" s="541">
        <f t="shared" si="60"/>
        <v>0</v>
      </c>
      <c r="O191" s="541">
        <f t="shared" si="61"/>
        <v>0</v>
      </c>
      <c r="P191" s="541">
        <f t="shared" si="62"/>
        <v>0</v>
      </c>
      <c r="Q191" s="541">
        <f t="shared" si="63"/>
        <v>0</v>
      </c>
      <c r="R191" s="541">
        <f t="shared" si="64"/>
        <v>0</v>
      </c>
      <c r="S191" s="541">
        <f t="shared" si="65"/>
        <v>0</v>
      </c>
      <c r="T191" s="542">
        <f t="shared" si="66"/>
        <v>0</v>
      </c>
      <c r="U191" s="531"/>
      <c r="V191" s="543"/>
      <c r="W191" s="544"/>
      <c r="X191" s="544"/>
      <c r="Y191" s="544"/>
      <c r="Z191" s="544"/>
      <c r="AA191" s="544"/>
      <c r="AB191" s="544"/>
      <c r="AC191" s="544"/>
      <c r="AD191" s="544"/>
      <c r="AE191" s="657"/>
      <c r="AF191" s="543"/>
      <c r="AG191" s="544"/>
      <c r="AH191" s="544"/>
      <c r="AI191" s="544"/>
      <c r="AJ191" s="544"/>
      <c r="AK191" s="544"/>
      <c r="AL191" s="544"/>
      <c r="AM191" s="544"/>
      <c r="AN191" s="544"/>
      <c r="AO191" s="657"/>
      <c r="AP191" s="543"/>
      <c r="AQ191" s="544"/>
      <c r="AR191" s="544"/>
      <c r="AS191" s="544"/>
      <c r="AT191" s="544"/>
      <c r="AU191" s="544"/>
      <c r="AV191" s="544"/>
      <c r="AW191" s="544"/>
      <c r="AX191" s="544"/>
      <c r="AY191" s="657"/>
      <c r="AZ191" s="543"/>
      <c r="BA191" s="544"/>
      <c r="BB191" s="544"/>
      <c r="BC191" s="544"/>
      <c r="BD191" s="544"/>
      <c r="BE191" s="544"/>
      <c r="BF191" s="544"/>
      <c r="BG191" s="544"/>
      <c r="BH191" s="544"/>
      <c r="BI191" s="657"/>
      <c r="BJ191" s="543"/>
      <c r="BK191" s="544"/>
      <c r="BL191" s="544"/>
      <c r="BM191" s="544"/>
      <c r="BN191" s="544"/>
      <c r="BO191" s="544"/>
      <c r="BP191" s="544"/>
      <c r="BQ191" s="544"/>
      <c r="BR191" s="544"/>
      <c r="BS191" s="657"/>
      <c r="BT191" s="543"/>
      <c r="BU191" s="544"/>
      <c r="BV191" s="544"/>
      <c r="BW191" s="544"/>
      <c r="BX191" s="544"/>
      <c r="BY191" s="544"/>
      <c r="BZ191" s="544"/>
      <c r="CA191" s="544"/>
      <c r="CB191" s="544"/>
      <c r="CC191" s="657"/>
      <c r="CD191" s="543"/>
      <c r="CE191" s="544"/>
      <c r="CF191" s="544"/>
      <c r="CG191" s="544"/>
      <c r="CH191" s="544"/>
      <c r="CI191" s="544"/>
      <c r="CJ191" s="544"/>
      <c r="CK191" s="544"/>
      <c r="CL191" s="544"/>
      <c r="CM191" s="657"/>
      <c r="CN191" s="543"/>
      <c r="CO191" s="544"/>
      <c r="CP191" s="544"/>
      <c r="CQ191" s="544"/>
      <c r="CR191" s="544"/>
      <c r="CS191" s="544"/>
      <c r="CT191" s="544"/>
      <c r="CU191" s="544"/>
      <c r="CV191" s="544"/>
      <c r="CW191" s="657"/>
      <c r="CX191" s="543"/>
      <c r="CY191" s="544"/>
      <c r="CZ191" s="544"/>
      <c r="DA191" s="544"/>
      <c r="DB191" s="544"/>
      <c r="DC191" s="544"/>
      <c r="DD191" s="544"/>
      <c r="DE191" s="544"/>
      <c r="DF191" s="544"/>
      <c r="DG191" s="657"/>
      <c r="DH191" s="543"/>
      <c r="DI191" s="544"/>
      <c r="DJ191" s="544"/>
      <c r="DK191" s="544"/>
      <c r="DL191" s="544"/>
      <c r="DM191" s="544"/>
      <c r="DN191" s="544"/>
      <c r="DO191" s="544"/>
      <c r="DP191" s="544"/>
      <c r="DQ191" s="657"/>
      <c r="DR191" s="543"/>
      <c r="DS191" s="544"/>
      <c r="DT191" s="544"/>
      <c r="DU191" s="544"/>
      <c r="DV191" s="544"/>
      <c r="DW191" s="544"/>
      <c r="DX191" s="544"/>
      <c r="DY191" s="544"/>
      <c r="DZ191" s="544"/>
      <c r="EA191" s="657"/>
      <c r="EB191" s="543"/>
      <c r="EC191" s="544"/>
      <c r="ED191" s="544"/>
      <c r="EE191" s="544"/>
      <c r="EF191" s="544"/>
      <c r="EG191" s="544"/>
      <c r="EH191" s="544"/>
      <c r="EI191" s="544"/>
      <c r="EJ191" s="544"/>
      <c r="EK191" s="657"/>
    </row>
    <row r="192" spans="1:141" ht="72">
      <c r="A192" s="359">
        <f>Summary!A192</f>
        <v>0</v>
      </c>
      <c r="B192" s="378">
        <f>Summary!B192</f>
        <v>0</v>
      </c>
      <c r="C192" s="379" t="str">
        <f>Summary!C192</f>
        <v>4.9.3</v>
      </c>
      <c r="D192" s="380">
        <f>Summary!D192</f>
        <v>0</v>
      </c>
      <c r="E192" s="381" t="str">
        <f>Summary!E192</f>
        <v>Carriageway, paved verges and paved central reservations of motorways and APTRs</v>
      </c>
      <c r="F192" s="382" t="str">
        <f>Summary!F192</f>
        <v>Litter pick to maintain to grade A</v>
      </c>
      <c r="G192" s="375">
        <f>Summary!G192</f>
        <v>0</v>
      </c>
      <c r="H192" s="540">
        <f t="shared" si="54"/>
        <v>0</v>
      </c>
      <c r="I192" s="541">
        <f t="shared" si="55"/>
        <v>0</v>
      </c>
      <c r="J192" s="541">
        <f t="shared" si="56"/>
        <v>0</v>
      </c>
      <c r="K192" s="541">
        <f t="shared" si="57"/>
        <v>0</v>
      </c>
      <c r="L192" s="541">
        <f t="shared" si="58"/>
        <v>0</v>
      </c>
      <c r="M192" s="541">
        <f t="shared" si="59"/>
        <v>0</v>
      </c>
      <c r="N192" s="541">
        <f t="shared" si="60"/>
        <v>0</v>
      </c>
      <c r="O192" s="541">
        <f t="shared" si="61"/>
        <v>0</v>
      </c>
      <c r="P192" s="541">
        <f t="shared" si="62"/>
        <v>0</v>
      </c>
      <c r="Q192" s="541">
        <f t="shared" si="63"/>
        <v>0</v>
      </c>
      <c r="R192" s="541">
        <f t="shared" si="64"/>
        <v>0</v>
      </c>
      <c r="S192" s="541">
        <f t="shared" si="65"/>
        <v>0</v>
      </c>
      <c r="T192" s="542">
        <f t="shared" si="66"/>
        <v>0</v>
      </c>
      <c r="U192" s="531"/>
      <c r="V192" s="543"/>
      <c r="W192" s="544"/>
      <c r="X192" s="544"/>
      <c r="Y192" s="544"/>
      <c r="Z192" s="544"/>
      <c r="AA192" s="544"/>
      <c r="AB192" s="544"/>
      <c r="AC192" s="544"/>
      <c r="AD192" s="544"/>
      <c r="AE192" s="657"/>
      <c r="AF192" s="543"/>
      <c r="AG192" s="544"/>
      <c r="AH192" s="544"/>
      <c r="AI192" s="544"/>
      <c r="AJ192" s="544"/>
      <c r="AK192" s="544"/>
      <c r="AL192" s="544"/>
      <c r="AM192" s="544"/>
      <c r="AN192" s="544"/>
      <c r="AO192" s="657"/>
      <c r="AP192" s="543"/>
      <c r="AQ192" s="544"/>
      <c r="AR192" s="544"/>
      <c r="AS192" s="544"/>
      <c r="AT192" s="544"/>
      <c r="AU192" s="544"/>
      <c r="AV192" s="544"/>
      <c r="AW192" s="544"/>
      <c r="AX192" s="544"/>
      <c r="AY192" s="657"/>
      <c r="AZ192" s="543"/>
      <c r="BA192" s="544"/>
      <c r="BB192" s="544"/>
      <c r="BC192" s="544"/>
      <c r="BD192" s="544"/>
      <c r="BE192" s="544"/>
      <c r="BF192" s="544"/>
      <c r="BG192" s="544"/>
      <c r="BH192" s="544"/>
      <c r="BI192" s="657"/>
      <c r="BJ192" s="543"/>
      <c r="BK192" s="544"/>
      <c r="BL192" s="544"/>
      <c r="BM192" s="544"/>
      <c r="BN192" s="544"/>
      <c r="BO192" s="544"/>
      <c r="BP192" s="544"/>
      <c r="BQ192" s="544"/>
      <c r="BR192" s="544"/>
      <c r="BS192" s="657"/>
      <c r="BT192" s="543"/>
      <c r="BU192" s="544"/>
      <c r="BV192" s="544"/>
      <c r="BW192" s="544"/>
      <c r="BX192" s="544"/>
      <c r="BY192" s="544"/>
      <c r="BZ192" s="544"/>
      <c r="CA192" s="544"/>
      <c r="CB192" s="544"/>
      <c r="CC192" s="657"/>
      <c r="CD192" s="543"/>
      <c r="CE192" s="544"/>
      <c r="CF192" s="544"/>
      <c r="CG192" s="544"/>
      <c r="CH192" s="544"/>
      <c r="CI192" s="544"/>
      <c r="CJ192" s="544"/>
      <c r="CK192" s="544"/>
      <c r="CL192" s="544"/>
      <c r="CM192" s="657"/>
      <c r="CN192" s="543"/>
      <c r="CO192" s="544"/>
      <c r="CP192" s="544"/>
      <c r="CQ192" s="544"/>
      <c r="CR192" s="544"/>
      <c r="CS192" s="544"/>
      <c r="CT192" s="544"/>
      <c r="CU192" s="544"/>
      <c r="CV192" s="544"/>
      <c r="CW192" s="657"/>
      <c r="CX192" s="543"/>
      <c r="CY192" s="544"/>
      <c r="CZ192" s="544"/>
      <c r="DA192" s="544"/>
      <c r="DB192" s="544"/>
      <c r="DC192" s="544"/>
      <c r="DD192" s="544"/>
      <c r="DE192" s="544"/>
      <c r="DF192" s="544"/>
      <c r="DG192" s="657"/>
      <c r="DH192" s="543"/>
      <c r="DI192" s="544"/>
      <c r="DJ192" s="544"/>
      <c r="DK192" s="544"/>
      <c r="DL192" s="544"/>
      <c r="DM192" s="544"/>
      <c r="DN192" s="544"/>
      <c r="DO192" s="544"/>
      <c r="DP192" s="544"/>
      <c r="DQ192" s="657"/>
      <c r="DR192" s="543"/>
      <c r="DS192" s="544"/>
      <c r="DT192" s="544"/>
      <c r="DU192" s="544"/>
      <c r="DV192" s="544"/>
      <c r="DW192" s="544"/>
      <c r="DX192" s="544"/>
      <c r="DY192" s="544"/>
      <c r="DZ192" s="544"/>
      <c r="EA192" s="657"/>
      <c r="EB192" s="543"/>
      <c r="EC192" s="544"/>
      <c r="ED192" s="544"/>
      <c r="EE192" s="544"/>
      <c r="EF192" s="544"/>
      <c r="EG192" s="544"/>
      <c r="EH192" s="544"/>
      <c r="EI192" s="544"/>
      <c r="EJ192" s="544"/>
      <c r="EK192" s="657"/>
    </row>
    <row r="193" spans="1:141" s="139" customFormat="1" ht="54">
      <c r="A193" s="359">
        <f>Summary!A193</f>
        <v>0</v>
      </c>
      <c r="B193" s="378">
        <f>Summary!B193</f>
        <v>0</v>
      </c>
      <c r="C193" s="379" t="str">
        <f>Summary!C193</f>
        <v>4.9.4</v>
      </c>
      <c r="D193" s="380">
        <f>Summary!D193</f>
        <v>0</v>
      </c>
      <c r="E193" s="381" t="str">
        <f>Summary!E193</f>
        <v>Motorway and APTR roundabouts and lay-bys, approach and slip roads</v>
      </c>
      <c r="F193" s="382" t="str">
        <f>Summary!F193</f>
        <v>Litter pick to maintain to grade A</v>
      </c>
      <c r="G193" s="375">
        <f>Summary!G193</f>
        <v>0</v>
      </c>
      <c r="H193" s="540">
        <f t="shared" si="54"/>
        <v>0</v>
      </c>
      <c r="I193" s="541">
        <f t="shared" si="55"/>
        <v>0</v>
      </c>
      <c r="J193" s="541">
        <f t="shared" si="56"/>
        <v>0</v>
      </c>
      <c r="K193" s="541">
        <f t="shared" si="57"/>
        <v>0</v>
      </c>
      <c r="L193" s="541">
        <f t="shared" si="58"/>
        <v>0</v>
      </c>
      <c r="M193" s="541">
        <f t="shared" si="59"/>
        <v>0</v>
      </c>
      <c r="N193" s="541">
        <f t="shared" si="60"/>
        <v>0</v>
      </c>
      <c r="O193" s="541">
        <f t="shared" si="61"/>
        <v>0</v>
      </c>
      <c r="P193" s="541">
        <f t="shared" si="62"/>
        <v>0</v>
      </c>
      <c r="Q193" s="541">
        <f t="shared" si="63"/>
        <v>0</v>
      </c>
      <c r="R193" s="541">
        <f t="shared" si="64"/>
        <v>0</v>
      </c>
      <c r="S193" s="541">
        <f t="shared" si="65"/>
        <v>0</v>
      </c>
      <c r="T193" s="542">
        <f t="shared" si="66"/>
        <v>0</v>
      </c>
      <c r="U193" s="531"/>
      <c r="V193" s="543"/>
      <c r="W193" s="544"/>
      <c r="X193" s="544"/>
      <c r="Y193" s="544"/>
      <c r="Z193" s="544"/>
      <c r="AA193" s="544"/>
      <c r="AB193" s="544"/>
      <c r="AC193" s="544"/>
      <c r="AD193" s="544"/>
      <c r="AE193" s="657"/>
      <c r="AF193" s="543"/>
      <c r="AG193" s="544"/>
      <c r="AH193" s="544"/>
      <c r="AI193" s="544"/>
      <c r="AJ193" s="544"/>
      <c r="AK193" s="544"/>
      <c r="AL193" s="544"/>
      <c r="AM193" s="544"/>
      <c r="AN193" s="544"/>
      <c r="AO193" s="657"/>
      <c r="AP193" s="543"/>
      <c r="AQ193" s="544"/>
      <c r="AR193" s="544"/>
      <c r="AS193" s="544"/>
      <c r="AT193" s="544"/>
      <c r="AU193" s="544"/>
      <c r="AV193" s="544"/>
      <c r="AW193" s="544"/>
      <c r="AX193" s="544"/>
      <c r="AY193" s="657"/>
      <c r="AZ193" s="543"/>
      <c r="BA193" s="544"/>
      <c r="BB193" s="544"/>
      <c r="BC193" s="544"/>
      <c r="BD193" s="544"/>
      <c r="BE193" s="544"/>
      <c r="BF193" s="544"/>
      <c r="BG193" s="544"/>
      <c r="BH193" s="544"/>
      <c r="BI193" s="657"/>
      <c r="BJ193" s="543"/>
      <c r="BK193" s="544"/>
      <c r="BL193" s="544"/>
      <c r="BM193" s="544"/>
      <c r="BN193" s="544"/>
      <c r="BO193" s="544"/>
      <c r="BP193" s="544"/>
      <c r="BQ193" s="544"/>
      <c r="BR193" s="544"/>
      <c r="BS193" s="657"/>
      <c r="BT193" s="543"/>
      <c r="BU193" s="544"/>
      <c r="BV193" s="544"/>
      <c r="BW193" s="544"/>
      <c r="BX193" s="544"/>
      <c r="BY193" s="544"/>
      <c r="BZ193" s="544"/>
      <c r="CA193" s="544"/>
      <c r="CB193" s="544"/>
      <c r="CC193" s="657"/>
      <c r="CD193" s="543"/>
      <c r="CE193" s="544"/>
      <c r="CF193" s="544"/>
      <c r="CG193" s="544"/>
      <c r="CH193" s="544"/>
      <c r="CI193" s="544"/>
      <c r="CJ193" s="544"/>
      <c r="CK193" s="544"/>
      <c r="CL193" s="544"/>
      <c r="CM193" s="657"/>
      <c r="CN193" s="543"/>
      <c r="CO193" s="544"/>
      <c r="CP193" s="544"/>
      <c r="CQ193" s="544"/>
      <c r="CR193" s="544"/>
      <c r="CS193" s="544"/>
      <c r="CT193" s="544"/>
      <c r="CU193" s="544"/>
      <c r="CV193" s="544"/>
      <c r="CW193" s="657"/>
      <c r="CX193" s="543"/>
      <c r="CY193" s="544"/>
      <c r="CZ193" s="544"/>
      <c r="DA193" s="544"/>
      <c r="DB193" s="544"/>
      <c r="DC193" s="544"/>
      <c r="DD193" s="544"/>
      <c r="DE193" s="544"/>
      <c r="DF193" s="544"/>
      <c r="DG193" s="657"/>
      <c r="DH193" s="543"/>
      <c r="DI193" s="544"/>
      <c r="DJ193" s="544"/>
      <c r="DK193" s="544"/>
      <c r="DL193" s="544"/>
      <c r="DM193" s="544"/>
      <c r="DN193" s="544"/>
      <c r="DO193" s="544"/>
      <c r="DP193" s="544"/>
      <c r="DQ193" s="657"/>
      <c r="DR193" s="543"/>
      <c r="DS193" s="544"/>
      <c r="DT193" s="544"/>
      <c r="DU193" s="544"/>
      <c r="DV193" s="544"/>
      <c r="DW193" s="544"/>
      <c r="DX193" s="544"/>
      <c r="DY193" s="544"/>
      <c r="DZ193" s="544"/>
      <c r="EA193" s="657"/>
      <c r="EB193" s="543"/>
      <c r="EC193" s="544"/>
      <c r="ED193" s="544"/>
      <c r="EE193" s="544"/>
      <c r="EF193" s="544"/>
      <c r="EG193" s="544"/>
      <c r="EH193" s="544"/>
      <c r="EI193" s="544"/>
      <c r="EJ193" s="544"/>
      <c r="EK193" s="657"/>
    </row>
    <row r="194" spans="1:141" s="139" customFormat="1" ht="126">
      <c r="A194" s="359">
        <f>Summary!A194</f>
        <v>0</v>
      </c>
      <c r="B194" s="378">
        <f>Summary!B194</f>
        <v>0</v>
      </c>
      <c r="C194" s="379" t="str">
        <f>Summary!C194</f>
        <v>4.9.5</v>
      </c>
      <c r="D194" s="380">
        <f>Summary!D194</f>
        <v>0</v>
      </c>
      <c r="E194" s="381" t="str">
        <f>Summary!E194</f>
        <v>Verges, non-paved central reservations and amenity grass areas, including gate way features, village verges and special landscape features</v>
      </c>
      <c r="F194" s="382" t="str">
        <f>Summary!F194</f>
        <v>Litter pick to maintain to grade A</v>
      </c>
      <c r="G194" s="375">
        <f>Summary!G194</f>
        <v>0</v>
      </c>
      <c r="H194" s="540">
        <f t="shared" si="54"/>
        <v>0</v>
      </c>
      <c r="I194" s="541">
        <f t="shared" si="55"/>
        <v>0</v>
      </c>
      <c r="J194" s="541">
        <f t="shared" si="56"/>
        <v>0</v>
      </c>
      <c r="K194" s="541">
        <f t="shared" si="57"/>
        <v>0</v>
      </c>
      <c r="L194" s="541">
        <f t="shared" si="58"/>
        <v>0</v>
      </c>
      <c r="M194" s="541">
        <f t="shared" si="59"/>
        <v>0</v>
      </c>
      <c r="N194" s="541">
        <f t="shared" si="60"/>
        <v>0</v>
      </c>
      <c r="O194" s="541">
        <f t="shared" si="61"/>
        <v>0</v>
      </c>
      <c r="P194" s="541">
        <f t="shared" si="62"/>
        <v>0</v>
      </c>
      <c r="Q194" s="541">
        <f t="shared" si="63"/>
        <v>0</v>
      </c>
      <c r="R194" s="541">
        <f t="shared" si="64"/>
        <v>0</v>
      </c>
      <c r="S194" s="541">
        <f t="shared" si="65"/>
        <v>0</v>
      </c>
      <c r="T194" s="542">
        <f t="shared" si="66"/>
        <v>0</v>
      </c>
      <c r="U194" s="531"/>
      <c r="V194" s="543"/>
      <c r="W194" s="544"/>
      <c r="X194" s="544"/>
      <c r="Y194" s="544"/>
      <c r="Z194" s="544"/>
      <c r="AA194" s="544"/>
      <c r="AB194" s="544"/>
      <c r="AC194" s="544"/>
      <c r="AD194" s="544"/>
      <c r="AE194" s="657"/>
      <c r="AF194" s="543"/>
      <c r="AG194" s="544"/>
      <c r="AH194" s="544"/>
      <c r="AI194" s="544"/>
      <c r="AJ194" s="544"/>
      <c r="AK194" s="544"/>
      <c r="AL194" s="544"/>
      <c r="AM194" s="544"/>
      <c r="AN194" s="544"/>
      <c r="AO194" s="657"/>
      <c r="AP194" s="543"/>
      <c r="AQ194" s="544"/>
      <c r="AR194" s="544"/>
      <c r="AS194" s="544"/>
      <c r="AT194" s="544"/>
      <c r="AU194" s="544"/>
      <c r="AV194" s="544"/>
      <c r="AW194" s="544"/>
      <c r="AX194" s="544"/>
      <c r="AY194" s="657"/>
      <c r="AZ194" s="543"/>
      <c r="BA194" s="544"/>
      <c r="BB194" s="544"/>
      <c r="BC194" s="544"/>
      <c r="BD194" s="544"/>
      <c r="BE194" s="544"/>
      <c r="BF194" s="544"/>
      <c r="BG194" s="544"/>
      <c r="BH194" s="544"/>
      <c r="BI194" s="657"/>
      <c r="BJ194" s="543"/>
      <c r="BK194" s="544"/>
      <c r="BL194" s="544"/>
      <c r="BM194" s="544"/>
      <c r="BN194" s="544"/>
      <c r="BO194" s="544"/>
      <c r="BP194" s="544"/>
      <c r="BQ194" s="544"/>
      <c r="BR194" s="544"/>
      <c r="BS194" s="657"/>
      <c r="BT194" s="543"/>
      <c r="BU194" s="544"/>
      <c r="BV194" s="544"/>
      <c r="BW194" s="544"/>
      <c r="BX194" s="544"/>
      <c r="BY194" s="544"/>
      <c r="BZ194" s="544"/>
      <c r="CA194" s="544"/>
      <c r="CB194" s="544"/>
      <c r="CC194" s="657"/>
      <c r="CD194" s="543"/>
      <c r="CE194" s="544"/>
      <c r="CF194" s="544"/>
      <c r="CG194" s="544"/>
      <c r="CH194" s="544"/>
      <c r="CI194" s="544"/>
      <c r="CJ194" s="544"/>
      <c r="CK194" s="544"/>
      <c r="CL194" s="544"/>
      <c r="CM194" s="657"/>
      <c r="CN194" s="543"/>
      <c r="CO194" s="544"/>
      <c r="CP194" s="544"/>
      <c r="CQ194" s="544"/>
      <c r="CR194" s="544"/>
      <c r="CS194" s="544"/>
      <c r="CT194" s="544"/>
      <c r="CU194" s="544"/>
      <c r="CV194" s="544"/>
      <c r="CW194" s="657"/>
      <c r="CX194" s="543"/>
      <c r="CY194" s="544"/>
      <c r="CZ194" s="544"/>
      <c r="DA194" s="544"/>
      <c r="DB194" s="544"/>
      <c r="DC194" s="544"/>
      <c r="DD194" s="544"/>
      <c r="DE194" s="544"/>
      <c r="DF194" s="544"/>
      <c r="DG194" s="657"/>
      <c r="DH194" s="543"/>
      <c r="DI194" s="544"/>
      <c r="DJ194" s="544"/>
      <c r="DK194" s="544"/>
      <c r="DL194" s="544"/>
      <c r="DM194" s="544"/>
      <c r="DN194" s="544"/>
      <c r="DO194" s="544"/>
      <c r="DP194" s="544"/>
      <c r="DQ194" s="657"/>
      <c r="DR194" s="543"/>
      <c r="DS194" s="544"/>
      <c r="DT194" s="544"/>
      <c r="DU194" s="544"/>
      <c r="DV194" s="544"/>
      <c r="DW194" s="544"/>
      <c r="DX194" s="544"/>
      <c r="DY194" s="544"/>
      <c r="DZ194" s="544"/>
      <c r="EA194" s="657"/>
      <c r="EB194" s="543"/>
      <c r="EC194" s="544"/>
      <c r="ED194" s="544"/>
      <c r="EE194" s="544"/>
      <c r="EF194" s="544"/>
      <c r="EG194" s="544"/>
      <c r="EH194" s="544"/>
      <c r="EI194" s="544"/>
      <c r="EJ194" s="544"/>
      <c r="EK194" s="657"/>
    </row>
    <row r="195" spans="1:141" ht="72">
      <c r="A195" s="359">
        <f>Summary!A195</f>
        <v>0</v>
      </c>
      <c r="B195" s="378">
        <f>Summary!B195</f>
        <v>0</v>
      </c>
      <c r="C195" s="379" t="str">
        <f>Summary!C195</f>
        <v>4.9.6</v>
      </c>
      <c r="D195" s="380">
        <f>Summary!D195</f>
        <v>0</v>
      </c>
      <c r="E195" s="381" t="str">
        <f>Summary!E195</f>
        <v>All other parts of the Affected Property (non-paved, excluding amenity areas)</v>
      </c>
      <c r="F195" s="382" t="str">
        <f>Summary!F195</f>
        <v>Litter pick to maintain to grade B</v>
      </c>
      <c r="G195" s="375">
        <f>Summary!G195</f>
        <v>0</v>
      </c>
      <c r="H195" s="540">
        <f t="shared" si="54"/>
        <v>0</v>
      </c>
      <c r="I195" s="541">
        <f t="shared" si="55"/>
        <v>0</v>
      </c>
      <c r="J195" s="541">
        <f t="shared" si="56"/>
        <v>0</v>
      </c>
      <c r="K195" s="541">
        <f t="shared" si="57"/>
        <v>0</v>
      </c>
      <c r="L195" s="541">
        <f t="shared" si="58"/>
        <v>0</v>
      </c>
      <c r="M195" s="541">
        <f t="shared" si="59"/>
        <v>0</v>
      </c>
      <c r="N195" s="541">
        <f t="shared" si="60"/>
        <v>0</v>
      </c>
      <c r="O195" s="541">
        <f t="shared" si="61"/>
        <v>0</v>
      </c>
      <c r="P195" s="541">
        <f t="shared" si="62"/>
        <v>0</v>
      </c>
      <c r="Q195" s="541">
        <f t="shared" si="63"/>
        <v>0</v>
      </c>
      <c r="R195" s="541">
        <f t="shared" si="64"/>
        <v>0</v>
      </c>
      <c r="S195" s="541">
        <f t="shared" si="65"/>
        <v>0</v>
      </c>
      <c r="T195" s="542">
        <f t="shared" si="66"/>
        <v>0</v>
      </c>
      <c r="U195" s="531"/>
      <c r="V195" s="543"/>
      <c r="W195" s="544"/>
      <c r="X195" s="544"/>
      <c r="Y195" s="544"/>
      <c r="Z195" s="544"/>
      <c r="AA195" s="544"/>
      <c r="AB195" s="544"/>
      <c r="AC195" s="544"/>
      <c r="AD195" s="544"/>
      <c r="AE195" s="657"/>
      <c r="AF195" s="543"/>
      <c r="AG195" s="544"/>
      <c r="AH195" s="544"/>
      <c r="AI195" s="544"/>
      <c r="AJ195" s="544"/>
      <c r="AK195" s="544"/>
      <c r="AL195" s="544"/>
      <c r="AM195" s="544"/>
      <c r="AN195" s="544"/>
      <c r="AO195" s="657"/>
      <c r="AP195" s="543"/>
      <c r="AQ195" s="544"/>
      <c r="AR195" s="544"/>
      <c r="AS195" s="544"/>
      <c r="AT195" s="544"/>
      <c r="AU195" s="544"/>
      <c r="AV195" s="544"/>
      <c r="AW195" s="544"/>
      <c r="AX195" s="544"/>
      <c r="AY195" s="657"/>
      <c r="AZ195" s="543"/>
      <c r="BA195" s="544"/>
      <c r="BB195" s="544"/>
      <c r="BC195" s="544"/>
      <c r="BD195" s="544"/>
      <c r="BE195" s="544"/>
      <c r="BF195" s="544"/>
      <c r="BG195" s="544"/>
      <c r="BH195" s="544"/>
      <c r="BI195" s="657"/>
      <c r="BJ195" s="543"/>
      <c r="BK195" s="544"/>
      <c r="BL195" s="544"/>
      <c r="BM195" s="544"/>
      <c r="BN195" s="544"/>
      <c r="BO195" s="544"/>
      <c r="BP195" s="544"/>
      <c r="BQ195" s="544"/>
      <c r="BR195" s="544"/>
      <c r="BS195" s="657"/>
      <c r="BT195" s="543"/>
      <c r="BU195" s="544"/>
      <c r="BV195" s="544"/>
      <c r="BW195" s="544"/>
      <c r="BX195" s="544"/>
      <c r="BY195" s="544"/>
      <c r="BZ195" s="544"/>
      <c r="CA195" s="544"/>
      <c r="CB195" s="544"/>
      <c r="CC195" s="657"/>
      <c r="CD195" s="543"/>
      <c r="CE195" s="544"/>
      <c r="CF195" s="544"/>
      <c r="CG195" s="544"/>
      <c r="CH195" s="544"/>
      <c r="CI195" s="544"/>
      <c r="CJ195" s="544"/>
      <c r="CK195" s="544"/>
      <c r="CL195" s="544"/>
      <c r="CM195" s="657"/>
      <c r="CN195" s="543"/>
      <c r="CO195" s="544"/>
      <c r="CP195" s="544"/>
      <c r="CQ195" s="544"/>
      <c r="CR195" s="544"/>
      <c r="CS195" s="544"/>
      <c r="CT195" s="544"/>
      <c r="CU195" s="544"/>
      <c r="CV195" s="544"/>
      <c r="CW195" s="657"/>
      <c r="CX195" s="543"/>
      <c r="CY195" s="544"/>
      <c r="CZ195" s="544"/>
      <c r="DA195" s="544"/>
      <c r="DB195" s="544"/>
      <c r="DC195" s="544"/>
      <c r="DD195" s="544"/>
      <c r="DE195" s="544"/>
      <c r="DF195" s="544"/>
      <c r="DG195" s="657"/>
      <c r="DH195" s="543"/>
      <c r="DI195" s="544"/>
      <c r="DJ195" s="544"/>
      <c r="DK195" s="544"/>
      <c r="DL195" s="544"/>
      <c r="DM195" s="544"/>
      <c r="DN195" s="544"/>
      <c r="DO195" s="544"/>
      <c r="DP195" s="544"/>
      <c r="DQ195" s="657"/>
      <c r="DR195" s="543"/>
      <c r="DS195" s="544"/>
      <c r="DT195" s="544"/>
      <c r="DU195" s="544"/>
      <c r="DV195" s="544"/>
      <c r="DW195" s="544"/>
      <c r="DX195" s="544"/>
      <c r="DY195" s="544"/>
      <c r="DZ195" s="544"/>
      <c r="EA195" s="657"/>
      <c r="EB195" s="543"/>
      <c r="EC195" s="544"/>
      <c r="ED195" s="544"/>
      <c r="EE195" s="544"/>
      <c r="EF195" s="544"/>
      <c r="EG195" s="544"/>
      <c r="EH195" s="544"/>
      <c r="EI195" s="544"/>
      <c r="EJ195" s="544"/>
      <c r="EK195" s="657"/>
    </row>
    <row r="196" spans="1:141" ht="20.25">
      <c r="A196" s="359">
        <f>Summary!A196</f>
        <v>0</v>
      </c>
      <c r="B196" s="378">
        <f>Summary!B196</f>
        <v>0</v>
      </c>
      <c r="C196" s="379" t="str">
        <f>Summary!C196</f>
        <v>4.9.7</v>
      </c>
      <c r="D196" s="380">
        <f>Summary!D196</f>
        <v>0</v>
      </c>
      <c r="E196" s="381" t="str">
        <f>Summary!E196</f>
        <v>Amenity areas</v>
      </c>
      <c r="F196" s="382" t="str">
        <f>Summary!F196</f>
        <v>Litter pick to maintain to grade A</v>
      </c>
      <c r="G196" s="375">
        <f>Summary!G196</f>
        <v>0</v>
      </c>
      <c r="H196" s="540">
        <f t="shared" si="54"/>
        <v>0</v>
      </c>
      <c r="I196" s="541">
        <f t="shared" si="55"/>
        <v>0</v>
      </c>
      <c r="J196" s="541">
        <f t="shared" si="56"/>
        <v>0</v>
      </c>
      <c r="K196" s="541">
        <f t="shared" si="57"/>
        <v>0</v>
      </c>
      <c r="L196" s="541">
        <f t="shared" si="58"/>
        <v>0</v>
      </c>
      <c r="M196" s="541">
        <f t="shared" si="59"/>
        <v>0</v>
      </c>
      <c r="N196" s="541">
        <f t="shared" si="60"/>
        <v>0</v>
      </c>
      <c r="O196" s="541">
        <f t="shared" si="61"/>
        <v>0</v>
      </c>
      <c r="P196" s="541">
        <f t="shared" si="62"/>
        <v>0</v>
      </c>
      <c r="Q196" s="541">
        <f t="shared" si="63"/>
        <v>0</v>
      </c>
      <c r="R196" s="541">
        <f t="shared" si="64"/>
        <v>0</v>
      </c>
      <c r="S196" s="541">
        <f t="shared" si="65"/>
        <v>0</v>
      </c>
      <c r="T196" s="542">
        <f t="shared" si="66"/>
        <v>0</v>
      </c>
      <c r="U196" s="531"/>
      <c r="V196" s="543"/>
      <c r="W196" s="544"/>
      <c r="X196" s="544"/>
      <c r="Y196" s="544"/>
      <c r="Z196" s="544"/>
      <c r="AA196" s="544"/>
      <c r="AB196" s="544"/>
      <c r="AC196" s="544"/>
      <c r="AD196" s="544"/>
      <c r="AE196" s="657"/>
      <c r="AF196" s="543"/>
      <c r="AG196" s="544"/>
      <c r="AH196" s="544"/>
      <c r="AI196" s="544"/>
      <c r="AJ196" s="544"/>
      <c r="AK196" s="544"/>
      <c r="AL196" s="544"/>
      <c r="AM196" s="544"/>
      <c r="AN196" s="544"/>
      <c r="AO196" s="657"/>
      <c r="AP196" s="543"/>
      <c r="AQ196" s="544"/>
      <c r="AR196" s="544"/>
      <c r="AS196" s="544"/>
      <c r="AT196" s="544"/>
      <c r="AU196" s="544"/>
      <c r="AV196" s="544"/>
      <c r="AW196" s="544"/>
      <c r="AX196" s="544"/>
      <c r="AY196" s="657"/>
      <c r="AZ196" s="543"/>
      <c r="BA196" s="544"/>
      <c r="BB196" s="544"/>
      <c r="BC196" s="544"/>
      <c r="BD196" s="544"/>
      <c r="BE196" s="544"/>
      <c r="BF196" s="544"/>
      <c r="BG196" s="544"/>
      <c r="BH196" s="544"/>
      <c r="BI196" s="657"/>
      <c r="BJ196" s="543"/>
      <c r="BK196" s="544"/>
      <c r="BL196" s="544"/>
      <c r="BM196" s="544"/>
      <c r="BN196" s="544"/>
      <c r="BO196" s="544"/>
      <c r="BP196" s="544"/>
      <c r="BQ196" s="544"/>
      <c r="BR196" s="544"/>
      <c r="BS196" s="657"/>
      <c r="BT196" s="543"/>
      <c r="BU196" s="544"/>
      <c r="BV196" s="544"/>
      <c r="BW196" s="544"/>
      <c r="BX196" s="544"/>
      <c r="BY196" s="544"/>
      <c r="BZ196" s="544"/>
      <c r="CA196" s="544"/>
      <c r="CB196" s="544"/>
      <c r="CC196" s="657"/>
      <c r="CD196" s="543"/>
      <c r="CE196" s="544"/>
      <c r="CF196" s="544"/>
      <c r="CG196" s="544"/>
      <c r="CH196" s="544"/>
      <c r="CI196" s="544"/>
      <c r="CJ196" s="544"/>
      <c r="CK196" s="544"/>
      <c r="CL196" s="544"/>
      <c r="CM196" s="657"/>
      <c r="CN196" s="543"/>
      <c r="CO196" s="544"/>
      <c r="CP196" s="544"/>
      <c r="CQ196" s="544"/>
      <c r="CR196" s="544"/>
      <c r="CS196" s="544"/>
      <c r="CT196" s="544"/>
      <c r="CU196" s="544"/>
      <c r="CV196" s="544"/>
      <c r="CW196" s="657"/>
      <c r="CX196" s="543"/>
      <c r="CY196" s="544"/>
      <c r="CZ196" s="544"/>
      <c r="DA196" s="544"/>
      <c r="DB196" s="544"/>
      <c r="DC196" s="544"/>
      <c r="DD196" s="544"/>
      <c r="DE196" s="544"/>
      <c r="DF196" s="544"/>
      <c r="DG196" s="657"/>
      <c r="DH196" s="543"/>
      <c r="DI196" s="544"/>
      <c r="DJ196" s="544"/>
      <c r="DK196" s="544"/>
      <c r="DL196" s="544"/>
      <c r="DM196" s="544"/>
      <c r="DN196" s="544"/>
      <c r="DO196" s="544"/>
      <c r="DP196" s="544"/>
      <c r="DQ196" s="657"/>
      <c r="DR196" s="543"/>
      <c r="DS196" s="544"/>
      <c r="DT196" s="544"/>
      <c r="DU196" s="544"/>
      <c r="DV196" s="544"/>
      <c r="DW196" s="544"/>
      <c r="DX196" s="544"/>
      <c r="DY196" s="544"/>
      <c r="DZ196" s="544"/>
      <c r="EA196" s="657"/>
      <c r="EB196" s="543"/>
      <c r="EC196" s="544"/>
      <c r="ED196" s="544"/>
      <c r="EE196" s="544"/>
      <c r="EF196" s="544"/>
      <c r="EG196" s="544"/>
      <c r="EH196" s="544"/>
      <c r="EI196" s="544"/>
      <c r="EJ196" s="544"/>
      <c r="EK196" s="657"/>
    </row>
    <row r="197" spans="1:141" s="139" customFormat="1" ht="20.25">
      <c r="A197" s="359">
        <f>Summary!A197</f>
        <v>0</v>
      </c>
      <c r="B197" s="378">
        <f>Summary!B197</f>
        <v>0</v>
      </c>
      <c r="C197" s="379" t="str">
        <f>Summary!C197</f>
        <v>4.9.8</v>
      </c>
      <c r="D197" s="380">
        <f>Summary!D197</f>
        <v>0</v>
      </c>
      <c r="E197" s="381" t="str">
        <f>Summary!E197</f>
        <v>Toilet blocks</v>
      </c>
      <c r="F197" s="382" t="str">
        <f>Summary!F197</f>
        <v>Clean and maintain toilet blocks</v>
      </c>
      <c r="G197" s="375">
        <f>Summary!G197</f>
        <v>0</v>
      </c>
      <c r="H197" s="540">
        <f t="shared" si="54"/>
        <v>0</v>
      </c>
      <c r="I197" s="541">
        <f t="shared" si="55"/>
        <v>0</v>
      </c>
      <c r="J197" s="541">
        <f t="shared" si="56"/>
        <v>0</v>
      </c>
      <c r="K197" s="541">
        <f t="shared" si="57"/>
        <v>0</v>
      </c>
      <c r="L197" s="541">
        <f t="shared" si="58"/>
        <v>0</v>
      </c>
      <c r="M197" s="541">
        <f t="shared" si="59"/>
        <v>0</v>
      </c>
      <c r="N197" s="541">
        <f t="shared" si="60"/>
        <v>0</v>
      </c>
      <c r="O197" s="541">
        <f t="shared" si="61"/>
        <v>0</v>
      </c>
      <c r="P197" s="541">
        <f t="shared" si="62"/>
        <v>0</v>
      </c>
      <c r="Q197" s="541">
        <f t="shared" si="63"/>
        <v>0</v>
      </c>
      <c r="R197" s="541">
        <f t="shared" si="64"/>
        <v>0</v>
      </c>
      <c r="S197" s="541">
        <f t="shared" si="65"/>
        <v>0</v>
      </c>
      <c r="T197" s="542">
        <f t="shared" si="66"/>
        <v>0</v>
      </c>
      <c r="U197" s="531"/>
      <c r="V197" s="543"/>
      <c r="W197" s="544"/>
      <c r="X197" s="544"/>
      <c r="Y197" s="544"/>
      <c r="Z197" s="544"/>
      <c r="AA197" s="544"/>
      <c r="AB197" s="544"/>
      <c r="AC197" s="544"/>
      <c r="AD197" s="544"/>
      <c r="AE197" s="657"/>
      <c r="AF197" s="543"/>
      <c r="AG197" s="544"/>
      <c r="AH197" s="544"/>
      <c r="AI197" s="544"/>
      <c r="AJ197" s="544"/>
      <c r="AK197" s="544"/>
      <c r="AL197" s="544"/>
      <c r="AM197" s="544"/>
      <c r="AN197" s="544"/>
      <c r="AO197" s="657"/>
      <c r="AP197" s="543"/>
      <c r="AQ197" s="544"/>
      <c r="AR197" s="544"/>
      <c r="AS197" s="544"/>
      <c r="AT197" s="544"/>
      <c r="AU197" s="544"/>
      <c r="AV197" s="544"/>
      <c r="AW197" s="544"/>
      <c r="AX197" s="544"/>
      <c r="AY197" s="657"/>
      <c r="AZ197" s="543"/>
      <c r="BA197" s="544"/>
      <c r="BB197" s="544"/>
      <c r="BC197" s="544"/>
      <c r="BD197" s="544"/>
      <c r="BE197" s="544"/>
      <c r="BF197" s="544"/>
      <c r="BG197" s="544"/>
      <c r="BH197" s="544"/>
      <c r="BI197" s="657"/>
      <c r="BJ197" s="543"/>
      <c r="BK197" s="544"/>
      <c r="BL197" s="544"/>
      <c r="BM197" s="544"/>
      <c r="BN197" s="544"/>
      <c r="BO197" s="544"/>
      <c r="BP197" s="544"/>
      <c r="BQ197" s="544"/>
      <c r="BR197" s="544"/>
      <c r="BS197" s="657"/>
      <c r="BT197" s="543"/>
      <c r="BU197" s="544"/>
      <c r="BV197" s="544"/>
      <c r="BW197" s="544"/>
      <c r="BX197" s="544"/>
      <c r="BY197" s="544"/>
      <c r="BZ197" s="544"/>
      <c r="CA197" s="544"/>
      <c r="CB197" s="544"/>
      <c r="CC197" s="657"/>
      <c r="CD197" s="543"/>
      <c r="CE197" s="544"/>
      <c r="CF197" s="544"/>
      <c r="CG197" s="544"/>
      <c r="CH197" s="544"/>
      <c r="CI197" s="544"/>
      <c r="CJ197" s="544"/>
      <c r="CK197" s="544"/>
      <c r="CL197" s="544"/>
      <c r="CM197" s="657"/>
      <c r="CN197" s="543"/>
      <c r="CO197" s="544"/>
      <c r="CP197" s="544"/>
      <c r="CQ197" s="544"/>
      <c r="CR197" s="544"/>
      <c r="CS197" s="544"/>
      <c r="CT197" s="544"/>
      <c r="CU197" s="544"/>
      <c r="CV197" s="544"/>
      <c r="CW197" s="657"/>
      <c r="CX197" s="543"/>
      <c r="CY197" s="544"/>
      <c r="CZ197" s="544"/>
      <c r="DA197" s="544"/>
      <c r="DB197" s="544"/>
      <c r="DC197" s="544"/>
      <c r="DD197" s="544"/>
      <c r="DE197" s="544"/>
      <c r="DF197" s="544"/>
      <c r="DG197" s="657"/>
      <c r="DH197" s="543"/>
      <c r="DI197" s="544"/>
      <c r="DJ197" s="544"/>
      <c r="DK197" s="544"/>
      <c r="DL197" s="544"/>
      <c r="DM197" s="544"/>
      <c r="DN197" s="544"/>
      <c r="DO197" s="544"/>
      <c r="DP197" s="544"/>
      <c r="DQ197" s="657"/>
      <c r="DR197" s="543"/>
      <c r="DS197" s="544"/>
      <c r="DT197" s="544"/>
      <c r="DU197" s="544"/>
      <c r="DV197" s="544"/>
      <c r="DW197" s="544"/>
      <c r="DX197" s="544"/>
      <c r="DY197" s="544"/>
      <c r="DZ197" s="544"/>
      <c r="EA197" s="657"/>
      <c r="EB197" s="543"/>
      <c r="EC197" s="544"/>
      <c r="ED197" s="544"/>
      <c r="EE197" s="544"/>
      <c r="EF197" s="544"/>
      <c r="EG197" s="544"/>
      <c r="EH197" s="544"/>
      <c r="EI197" s="544"/>
      <c r="EJ197" s="544"/>
      <c r="EK197" s="657"/>
    </row>
    <row r="198" spans="1:141" s="139" customFormat="1" ht="20.25">
      <c r="A198" s="786">
        <f>Summary!A198</f>
        <v>0</v>
      </c>
      <c r="B198" s="812">
        <f>Summary!B198</f>
        <v>0</v>
      </c>
      <c r="C198" s="813">
        <f>Summary!C198</f>
        <v>0</v>
      </c>
      <c r="D198" s="809">
        <f>Summary!D198</f>
        <v>0</v>
      </c>
      <c r="E198" s="810">
        <f>Summary!E198</f>
        <v>0</v>
      </c>
      <c r="F198" s="814">
        <f>Summary!F198</f>
        <v>0</v>
      </c>
      <c r="G198" s="801">
        <f>Summary!G198</f>
        <v>0</v>
      </c>
      <c r="H198" s="299"/>
      <c r="I198" s="300"/>
      <c r="J198" s="300"/>
      <c r="K198" s="300"/>
      <c r="L198" s="300"/>
      <c r="M198" s="300"/>
      <c r="N198" s="300"/>
      <c r="O198" s="300"/>
      <c r="P198" s="300"/>
      <c r="Q198" s="300"/>
      <c r="R198" s="300"/>
      <c r="S198" s="300"/>
      <c r="T198" s="797"/>
      <c r="U198" s="531"/>
      <c r="V198" s="299"/>
      <c r="W198" s="300"/>
      <c r="X198" s="300"/>
      <c r="Y198" s="300"/>
      <c r="Z198" s="300"/>
      <c r="AA198" s="300"/>
      <c r="AB198" s="300"/>
      <c r="AC198" s="300"/>
      <c r="AD198" s="300"/>
      <c r="AE198" s="817"/>
      <c r="AF198" s="299"/>
      <c r="AG198" s="300"/>
      <c r="AH198" s="300"/>
      <c r="AI198" s="300"/>
      <c r="AJ198" s="300"/>
      <c r="AK198" s="300"/>
      <c r="AL198" s="300"/>
      <c r="AM198" s="300"/>
      <c r="AN198" s="300"/>
      <c r="AO198" s="817"/>
      <c r="AP198" s="299"/>
      <c r="AQ198" s="300"/>
      <c r="AR198" s="300"/>
      <c r="AS198" s="300"/>
      <c r="AT198" s="300"/>
      <c r="AU198" s="300"/>
      <c r="AV198" s="300"/>
      <c r="AW198" s="300"/>
      <c r="AX198" s="300"/>
      <c r="AY198" s="817"/>
      <c r="AZ198" s="299"/>
      <c r="BA198" s="300"/>
      <c r="BB198" s="300"/>
      <c r="BC198" s="300"/>
      <c r="BD198" s="300"/>
      <c r="BE198" s="300"/>
      <c r="BF198" s="300"/>
      <c r="BG198" s="300"/>
      <c r="BH198" s="300"/>
      <c r="BI198" s="817"/>
      <c r="BJ198" s="299"/>
      <c r="BK198" s="300"/>
      <c r="BL198" s="300"/>
      <c r="BM198" s="300"/>
      <c r="BN198" s="300"/>
      <c r="BO198" s="300"/>
      <c r="BP198" s="300"/>
      <c r="BQ198" s="300"/>
      <c r="BR198" s="300"/>
      <c r="BS198" s="817"/>
      <c r="BT198" s="299"/>
      <c r="BU198" s="300"/>
      <c r="BV198" s="300"/>
      <c r="BW198" s="300"/>
      <c r="BX198" s="300"/>
      <c r="BY198" s="300"/>
      <c r="BZ198" s="300"/>
      <c r="CA198" s="300"/>
      <c r="CB198" s="300"/>
      <c r="CC198" s="817"/>
      <c r="CD198" s="299"/>
      <c r="CE198" s="300"/>
      <c r="CF198" s="300"/>
      <c r="CG198" s="300"/>
      <c r="CH198" s="300"/>
      <c r="CI198" s="300"/>
      <c r="CJ198" s="300"/>
      <c r="CK198" s="300"/>
      <c r="CL198" s="300"/>
      <c r="CM198" s="817"/>
      <c r="CN198" s="299"/>
      <c r="CO198" s="300"/>
      <c r="CP198" s="300"/>
      <c r="CQ198" s="300"/>
      <c r="CR198" s="300"/>
      <c r="CS198" s="300"/>
      <c r="CT198" s="300"/>
      <c r="CU198" s="300"/>
      <c r="CV198" s="300"/>
      <c r="CW198" s="817"/>
      <c r="CX198" s="299"/>
      <c r="CY198" s="300"/>
      <c r="CZ198" s="300"/>
      <c r="DA198" s="300"/>
      <c r="DB198" s="300"/>
      <c r="DC198" s="300"/>
      <c r="DD198" s="300"/>
      <c r="DE198" s="300"/>
      <c r="DF198" s="300"/>
      <c r="DG198" s="817"/>
      <c r="DH198" s="299"/>
      <c r="DI198" s="300"/>
      <c r="DJ198" s="300"/>
      <c r="DK198" s="300"/>
      <c r="DL198" s="300"/>
      <c r="DM198" s="300"/>
      <c r="DN198" s="300"/>
      <c r="DO198" s="300"/>
      <c r="DP198" s="300"/>
      <c r="DQ198" s="817"/>
      <c r="DR198" s="299"/>
      <c r="DS198" s="300"/>
      <c r="DT198" s="300"/>
      <c r="DU198" s="300"/>
      <c r="DV198" s="300"/>
      <c r="DW198" s="300"/>
      <c r="DX198" s="300"/>
      <c r="DY198" s="300"/>
      <c r="DZ198" s="300"/>
      <c r="EA198" s="817"/>
      <c r="EB198" s="299"/>
      <c r="EC198" s="300"/>
      <c r="ED198" s="300"/>
      <c r="EE198" s="300"/>
      <c r="EF198" s="300"/>
      <c r="EG198" s="300"/>
      <c r="EH198" s="300"/>
      <c r="EI198" s="300"/>
      <c r="EJ198" s="300"/>
      <c r="EK198" s="817"/>
    </row>
    <row r="199" spans="1:141" ht="20.25">
      <c r="A199" s="358">
        <f>Summary!A199</f>
        <v>0</v>
      </c>
      <c r="B199" s="360" t="str">
        <f>Summary!B199</f>
        <v>5</v>
      </c>
      <c r="C199" s="360">
        <f>Summary!C199</f>
        <v>0</v>
      </c>
      <c r="D199" s="385" t="str">
        <f>Summary!D199</f>
        <v>Manage Premises</v>
      </c>
      <c r="E199" s="386">
        <f>Summary!E199</f>
        <v>0</v>
      </c>
      <c r="F199" s="387">
        <f>Summary!F199</f>
        <v>0</v>
      </c>
      <c r="G199" s="374">
        <f>Summary!G199</f>
        <v>0</v>
      </c>
      <c r="H199" s="291"/>
      <c r="I199" s="292"/>
      <c r="J199" s="292"/>
      <c r="K199" s="292"/>
      <c r="L199" s="292"/>
      <c r="M199" s="292"/>
      <c r="N199" s="292"/>
      <c r="O199" s="292"/>
      <c r="P199" s="292"/>
      <c r="Q199" s="292"/>
      <c r="R199" s="292"/>
      <c r="S199" s="292"/>
      <c r="T199" s="552"/>
      <c r="U199" s="531"/>
      <c r="V199" s="291"/>
      <c r="W199" s="292"/>
      <c r="X199" s="292"/>
      <c r="Y199" s="292"/>
      <c r="Z199" s="292"/>
      <c r="AA199" s="292"/>
      <c r="AB199" s="292"/>
      <c r="AC199" s="292"/>
      <c r="AD199" s="292"/>
      <c r="AE199" s="658"/>
      <c r="AF199" s="291"/>
      <c r="AG199" s="292"/>
      <c r="AH199" s="292"/>
      <c r="AI199" s="292"/>
      <c r="AJ199" s="292"/>
      <c r="AK199" s="292"/>
      <c r="AL199" s="292"/>
      <c r="AM199" s="292"/>
      <c r="AN199" s="292"/>
      <c r="AO199" s="658"/>
      <c r="AP199" s="291"/>
      <c r="AQ199" s="292"/>
      <c r="AR199" s="292"/>
      <c r="AS199" s="292"/>
      <c r="AT199" s="292"/>
      <c r="AU199" s="292"/>
      <c r="AV199" s="292"/>
      <c r="AW199" s="292"/>
      <c r="AX199" s="292"/>
      <c r="AY199" s="658"/>
      <c r="AZ199" s="291"/>
      <c r="BA199" s="292"/>
      <c r="BB199" s="292"/>
      <c r="BC199" s="292"/>
      <c r="BD199" s="292"/>
      <c r="BE199" s="292"/>
      <c r="BF199" s="292"/>
      <c r="BG199" s="292"/>
      <c r="BH199" s="292"/>
      <c r="BI199" s="658"/>
      <c r="BJ199" s="291"/>
      <c r="BK199" s="292"/>
      <c r="BL199" s="292"/>
      <c r="BM199" s="292"/>
      <c r="BN199" s="292"/>
      <c r="BO199" s="292"/>
      <c r="BP199" s="292"/>
      <c r="BQ199" s="292"/>
      <c r="BR199" s="292"/>
      <c r="BS199" s="658"/>
      <c r="BT199" s="291"/>
      <c r="BU199" s="292"/>
      <c r="BV199" s="292"/>
      <c r="BW199" s="292"/>
      <c r="BX199" s="292"/>
      <c r="BY199" s="292"/>
      <c r="BZ199" s="292"/>
      <c r="CA199" s="292"/>
      <c r="CB199" s="292"/>
      <c r="CC199" s="658"/>
      <c r="CD199" s="291"/>
      <c r="CE199" s="292"/>
      <c r="CF199" s="292"/>
      <c r="CG199" s="292"/>
      <c r="CH199" s="292"/>
      <c r="CI199" s="292"/>
      <c r="CJ199" s="292"/>
      <c r="CK199" s="292"/>
      <c r="CL199" s="292"/>
      <c r="CM199" s="658"/>
      <c r="CN199" s="291"/>
      <c r="CO199" s="292"/>
      <c r="CP199" s="292"/>
      <c r="CQ199" s="292"/>
      <c r="CR199" s="292"/>
      <c r="CS199" s="292"/>
      <c r="CT199" s="292"/>
      <c r="CU199" s="292"/>
      <c r="CV199" s="292"/>
      <c r="CW199" s="658"/>
      <c r="CX199" s="291"/>
      <c r="CY199" s="292"/>
      <c r="CZ199" s="292"/>
      <c r="DA199" s="292"/>
      <c r="DB199" s="292"/>
      <c r="DC199" s="292"/>
      <c r="DD199" s="292"/>
      <c r="DE199" s="292"/>
      <c r="DF199" s="292"/>
      <c r="DG199" s="658"/>
      <c r="DH199" s="291"/>
      <c r="DI199" s="292"/>
      <c r="DJ199" s="292"/>
      <c r="DK199" s="292"/>
      <c r="DL199" s="292"/>
      <c r="DM199" s="292"/>
      <c r="DN199" s="292"/>
      <c r="DO199" s="292"/>
      <c r="DP199" s="292"/>
      <c r="DQ199" s="658"/>
      <c r="DR199" s="291"/>
      <c r="DS199" s="292"/>
      <c r="DT199" s="292"/>
      <c r="DU199" s="292"/>
      <c r="DV199" s="292"/>
      <c r="DW199" s="292"/>
      <c r="DX199" s="292"/>
      <c r="DY199" s="292"/>
      <c r="DZ199" s="292"/>
      <c r="EA199" s="658"/>
      <c r="EB199" s="291"/>
      <c r="EC199" s="292"/>
      <c r="ED199" s="292"/>
      <c r="EE199" s="292"/>
      <c r="EF199" s="292"/>
      <c r="EG199" s="292"/>
      <c r="EH199" s="292"/>
      <c r="EI199" s="292"/>
      <c r="EJ199" s="292"/>
      <c r="EK199" s="658"/>
    </row>
    <row r="200" spans="1:141" s="139" customFormat="1" ht="20.25">
      <c r="A200" s="802">
        <f>Summary!A200</f>
        <v>0</v>
      </c>
      <c r="B200" s="815" t="str">
        <f>Summary!B200</f>
        <v>5.1</v>
      </c>
      <c r="C200" s="813">
        <f>Summary!C200</f>
        <v>0</v>
      </c>
      <c r="D200" s="816">
        <f>Summary!D200</f>
        <v>0</v>
      </c>
      <c r="E200" s="796">
        <f>Summary!E200</f>
        <v>0</v>
      </c>
      <c r="F200" s="796">
        <f>Summary!F200</f>
        <v>0</v>
      </c>
      <c r="G200" s="787">
        <f>Summary!G200</f>
        <v>0</v>
      </c>
      <c r="H200" s="299"/>
      <c r="I200" s="300"/>
      <c r="J200" s="300"/>
      <c r="K200" s="300"/>
      <c r="L200" s="300"/>
      <c r="M200" s="300"/>
      <c r="N200" s="300"/>
      <c r="O200" s="300"/>
      <c r="P200" s="300"/>
      <c r="Q200" s="300"/>
      <c r="R200" s="300"/>
      <c r="S200" s="300"/>
      <c r="T200" s="797"/>
      <c r="U200" s="531"/>
      <c r="V200" s="299"/>
      <c r="W200" s="300"/>
      <c r="X200" s="300"/>
      <c r="Y200" s="300"/>
      <c r="Z200" s="300"/>
      <c r="AA200" s="300"/>
      <c r="AB200" s="300"/>
      <c r="AC200" s="300"/>
      <c r="AD200" s="300"/>
      <c r="AE200" s="817"/>
      <c r="AF200" s="299"/>
      <c r="AG200" s="300"/>
      <c r="AH200" s="300"/>
      <c r="AI200" s="300"/>
      <c r="AJ200" s="300"/>
      <c r="AK200" s="300"/>
      <c r="AL200" s="300"/>
      <c r="AM200" s="300"/>
      <c r="AN200" s="300"/>
      <c r="AO200" s="817"/>
      <c r="AP200" s="299"/>
      <c r="AQ200" s="300"/>
      <c r="AR200" s="300"/>
      <c r="AS200" s="300"/>
      <c r="AT200" s="300"/>
      <c r="AU200" s="300"/>
      <c r="AV200" s="300"/>
      <c r="AW200" s="300"/>
      <c r="AX200" s="300"/>
      <c r="AY200" s="817"/>
      <c r="AZ200" s="299"/>
      <c r="BA200" s="300"/>
      <c r="BB200" s="300"/>
      <c r="BC200" s="300"/>
      <c r="BD200" s="300"/>
      <c r="BE200" s="300"/>
      <c r="BF200" s="300"/>
      <c r="BG200" s="300"/>
      <c r="BH200" s="300"/>
      <c r="BI200" s="817"/>
      <c r="BJ200" s="299"/>
      <c r="BK200" s="300"/>
      <c r="BL200" s="300"/>
      <c r="BM200" s="300"/>
      <c r="BN200" s="300"/>
      <c r="BO200" s="300"/>
      <c r="BP200" s="300"/>
      <c r="BQ200" s="300"/>
      <c r="BR200" s="300"/>
      <c r="BS200" s="817"/>
      <c r="BT200" s="299"/>
      <c r="BU200" s="300"/>
      <c r="BV200" s="300"/>
      <c r="BW200" s="300"/>
      <c r="BX200" s="300"/>
      <c r="BY200" s="300"/>
      <c r="BZ200" s="300"/>
      <c r="CA200" s="300"/>
      <c r="CB200" s="300"/>
      <c r="CC200" s="817"/>
      <c r="CD200" s="299"/>
      <c r="CE200" s="300"/>
      <c r="CF200" s="300"/>
      <c r="CG200" s="300"/>
      <c r="CH200" s="300"/>
      <c r="CI200" s="300"/>
      <c r="CJ200" s="300"/>
      <c r="CK200" s="300"/>
      <c r="CL200" s="300"/>
      <c r="CM200" s="817"/>
      <c r="CN200" s="299"/>
      <c r="CO200" s="300"/>
      <c r="CP200" s="300"/>
      <c r="CQ200" s="300"/>
      <c r="CR200" s="300"/>
      <c r="CS200" s="300"/>
      <c r="CT200" s="300"/>
      <c r="CU200" s="300"/>
      <c r="CV200" s="300"/>
      <c r="CW200" s="817"/>
      <c r="CX200" s="299"/>
      <c r="CY200" s="300"/>
      <c r="CZ200" s="300"/>
      <c r="DA200" s="300"/>
      <c r="DB200" s="300"/>
      <c r="DC200" s="300"/>
      <c r="DD200" s="300"/>
      <c r="DE200" s="300"/>
      <c r="DF200" s="300"/>
      <c r="DG200" s="817"/>
      <c r="DH200" s="299"/>
      <c r="DI200" s="300"/>
      <c r="DJ200" s="300"/>
      <c r="DK200" s="300"/>
      <c r="DL200" s="300"/>
      <c r="DM200" s="300"/>
      <c r="DN200" s="300"/>
      <c r="DO200" s="300"/>
      <c r="DP200" s="300"/>
      <c r="DQ200" s="817"/>
      <c r="DR200" s="299"/>
      <c r="DS200" s="300"/>
      <c r="DT200" s="300"/>
      <c r="DU200" s="300"/>
      <c r="DV200" s="300"/>
      <c r="DW200" s="300"/>
      <c r="DX200" s="300"/>
      <c r="DY200" s="300"/>
      <c r="DZ200" s="300"/>
      <c r="EA200" s="817"/>
      <c r="EB200" s="299"/>
      <c r="EC200" s="300"/>
      <c r="ED200" s="300"/>
      <c r="EE200" s="300"/>
      <c r="EF200" s="300"/>
      <c r="EG200" s="300"/>
      <c r="EH200" s="300"/>
      <c r="EI200" s="300"/>
      <c r="EJ200" s="300"/>
      <c r="EK200" s="817"/>
    </row>
    <row r="201" spans="1:141" ht="20.25">
      <c r="A201" s="359" t="str">
        <f>Summary!A201</f>
        <v>9.1.1 &amp; 9.1.3</v>
      </c>
      <c r="B201" s="378">
        <f>Summary!B201</f>
        <v>0</v>
      </c>
      <c r="C201" s="379" t="str">
        <f>Summary!C201</f>
        <v>5.1.1</v>
      </c>
      <c r="D201" s="380">
        <f>Summary!D201</f>
        <v>0</v>
      </c>
      <c r="E201" s="381" t="str">
        <f>Summary!E201</f>
        <v>Premises Management</v>
      </c>
      <c r="F201" s="382" t="str">
        <f>Summary!F201</f>
        <v xml:space="preserve">Manage the Clients premises </v>
      </c>
      <c r="G201" s="375" t="str">
        <f>Summary!G201</f>
        <v>Schedule Ref 25 to 41</v>
      </c>
      <c r="H201" s="540">
        <f t="shared" ref="H201" si="93">SUM(V201:AD201)</f>
        <v>0</v>
      </c>
      <c r="I201" s="541">
        <f t="shared" ref="I201" si="94">SUM(AF201:AN201)</f>
        <v>0</v>
      </c>
      <c r="J201" s="541">
        <f t="shared" ref="J201" si="95">SUM(AP201:AX201)</f>
        <v>0</v>
      </c>
      <c r="K201" s="541">
        <f t="shared" ref="K201" si="96">SUM(AZ201:BH201)</f>
        <v>0</v>
      </c>
      <c r="L201" s="541">
        <f t="shared" ref="L201" si="97">SUM(BJ201:BR201)</f>
        <v>0</v>
      </c>
      <c r="M201" s="541">
        <f t="shared" ref="M201" si="98">SUM(BT201:CB201)</f>
        <v>0</v>
      </c>
      <c r="N201" s="541">
        <f t="shared" ref="N201" si="99">SUM(CD201:CL201)</f>
        <v>0</v>
      </c>
      <c r="O201" s="541">
        <f t="shared" ref="O201" si="100">SUM(CN201:CV201)</f>
        <v>0</v>
      </c>
      <c r="P201" s="541">
        <f t="shared" ref="P201" si="101">SUM(CX201:DF201)</f>
        <v>0</v>
      </c>
      <c r="Q201" s="541">
        <f t="shared" ref="Q201" si="102">SUM(DH201:DP201)</f>
        <v>0</v>
      </c>
      <c r="R201" s="541">
        <f t="shared" ref="R201" si="103">SUM(DR201:DZ201)</f>
        <v>0</v>
      </c>
      <c r="S201" s="541">
        <f t="shared" ref="S201" si="104">SUM(EB201:EJ201)</f>
        <v>0</v>
      </c>
      <c r="T201" s="542">
        <f t="shared" ref="T201" si="105">SUM(H201:S201)</f>
        <v>0</v>
      </c>
      <c r="U201" s="531"/>
      <c r="V201" s="543"/>
      <c r="W201" s="544"/>
      <c r="X201" s="544"/>
      <c r="Y201" s="544"/>
      <c r="Z201" s="544"/>
      <c r="AA201" s="544"/>
      <c r="AB201" s="544"/>
      <c r="AC201" s="544"/>
      <c r="AD201" s="544"/>
      <c r="AE201" s="657"/>
      <c r="AF201" s="543"/>
      <c r="AG201" s="544"/>
      <c r="AH201" s="544"/>
      <c r="AI201" s="544"/>
      <c r="AJ201" s="544"/>
      <c r="AK201" s="544"/>
      <c r="AL201" s="544"/>
      <c r="AM201" s="544"/>
      <c r="AN201" s="544"/>
      <c r="AO201" s="657"/>
      <c r="AP201" s="543"/>
      <c r="AQ201" s="544"/>
      <c r="AR201" s="544"/>
      <c r="AS201" s="544"/>
      <c r="AT201" s="544"/>
      <c r="AU201" s="544"/>
      <c r="AV201" s="544"/>
      <c r="AW201" s="544"/>
      <c r="AX201" s="544"/>
      <c r="AY201" s="657"/>
      <c r="AZ201" s="543"/>
      <c r="BA201" s="544"/>
      <c r="BB201" s="544"/>
      <c r="BC201" s="544"/>
      <c r="BD201" s="544"/>
      <c r="BE201" s="544"/>
      <c r="BF201" s="544"/>
      <c r="BG201" s="544"/>
      <c r="BH201" s="544"/>
      <c r="BI201" s="657"/>
      <c r="BJ201" s="543"/>
      <c r="BK201" s="544"/>
      <c r="BL201" s="544"/>
      <c r="BM201" s="544"/>
      <c r="BN201" s="544"/>
      <c r="BO201" s="544"/>
      <c r="BP201" s="544"/>
      <c r="BQ201" s="544"/>
      <c r="BR201" s="544"/>
      <c r="BS201" s="657"/>
      <c r="BT201" s="543"/>
      <c r="BU201" s="544"/>
      <c r="BV201" s="544"/>
      <c r="BW201" s="544"/>
      <c r="BX201" s="544"/>
      <c r="BY201" s="544"/>
      <c r="BZ201" s="544"/>
      <c r="CA201" s="544"/>
      <c r="CB201" s="544"/>
      <c r="CC201" s="657"/>
      <c r="CD201" s="543"/>
      <c r="CE201" s="544"/>
      <c r="CF201" s="544"/>
      <c r="CG201" s="544"/>
      <c r="CH201" s="544"/>
      <c r="CI201" s="544"/>
      <c r="CJ201" s="544"/>
      <c r="CK201" s="544"/>
      <c r="CL201" s="544"/>
      <c r="CM201" s="657"/>
      <c r="CN201" s="543"/>
      <c r="CO201" s="544"/>
      <c r="CP201" s="544"/>
      <c r="CQ201" s="544"/>
      <c r="CR201" s="544"/>
      <c r="CS201" s="544"/>
      <c r="CT201" s="544"/>
      <c r="CU201" s="544"/>
      <c r="CV201" s="544"/>
      <c r="CW201" s="657"/>
      <c r="CX201" s="543"/>
      <c r="CY201" s="544"/>
      <c r="CZ201" s="544"/>
      <c r="DA201" s="544"/>
      <c r="DB201" s="544"/>
      <c r="DC201" s="544"/>
      <c r="DD201" s="544"/>
      <c r="DE201" s="544"/>
      <c r="DF201" s="544"/>
      <c r="DG201" s="657"/>
      <c r="DH201" s="543"/>
      <c r="DI201" s="544"/>
      <c r="DJ201" s="544"/>
      <c r="DK201" s="544"/>
      <c r="DL201" s="544"/>
      <c r="DM201" s="544"/>
      <c r="DN201" s="544"/>
      <c r="DO201" s="544"/>
      <c r="DP201" s="544"/>
      <c r="DQ201" s="657"/>
      <c r="DR201" s="543"/>
      <c r="DS201" s="544"/>
      <c r="DT201" s="544"/>
      <c r="DU201" s="544"/>
      <c r="DV201" s="544"/>
      <c r="DW201" s="544"/>
      <c r="DX201" s="544"/>
      <c r="DY201" s="544"/>
      <c r="DZ201" s="544"/>
      <c r="EA201" s="657"/>
      <c r="EB201" s="543"/>
      <c r="EC201" s="544"/>
      <c r="ED201" s="544"/>
      <c r="EE201" s="544"/>
      <c r="EF201" s="544"/>
      <c r="EG201" s="544"/>
      <c r="EH201" s="544"/>
      <c r="EI201" s="544"/>
      <c r="EJ201" s="544"/>
      <c r="EK201" s="657"/>
    </row>
    <row r="202" spans="1:141" s="139" customFormat="1" ht="20.25">
      <c r="A202" s="802">
        <f>Summary!A202</f>
        <v>0</v>
      </c>
      <c r="B202" s="815">
        <f>Summary!B202</f>
        <v>0</v>
      </c>
      <c r="C202" s="813">
        <f>Summary!C202</f>
        <v>0</v>
      </c>
      <c r="D202" s="816">
        <f>Summary!D202</f>
        <v>0</v>
      </c>
      <c r="E202" s="796">
        <f>Summary!E202</f>
        <v>0</v>
      </c>
      <c r="F202" s="796">
        <f>Summary!F202</f>
        <v>0</v>
      </c>
      <c r="G202" s="787">
        <f>Summary!G202</f>
        <v>0</v>
      </c>
      <c r="H202" s="299"/>
      <c r="I202" s="300"/>
      <c r="J202" s="300"/>
      <c r="K202" s="300"/>
      <c r="L202" s="300"/>
      <c r="M202" s="300"/>
      <c r="N202" s="300"/>
      <c r="O202" s="300"/>
      <c r="P202" s="300"/>
      <c r="Q202" s="300"/>
      <c r="R202" s="300"/>
      <c r="S202" s="300"/>
      <c r="T202" s="797"/>
      <c r="U202" s="531"/>
      <c r="V202" s="818"/>
      <c r="W202" s="819"/>
      <c r="X202" s="819"/>
      <c r="Y202" s="819"/>
      <c r="Z202" s="819"/>
      <c r="AA202" s="819"/>
      <c r="AB202" s="819"/>
      <c r="AC202" s="819"/>
      <c r="AD202" s="819"/>
      <c r="AE202" s="820"/>
      <c r="AF202" s="821"/>
      <c r="AG202" s="819"/>
      <c r="AH202" s="819"/>
      <c r="AI202" s="819"/>
      <c r="AJ202" s="819"/>
      <c r="AK202" s="819"/>
      <c r="AL202" s="819"/>
      <c r="AM202" s="819"/>
      <c r="AN202" s="819"/>
      <c r="AO202" s="820"/>
      <c r="AP202" s="821"/>
      <c r="AQ202" s="819"/>
      <c r="AR202" s="819"/>
      <c r="AS202" s="819"/>
      <c r="AT202" s="819"/>
      <c r="AU202" s="819"/>
      <c r="AV202" s="819"/>
      <c r="AW202" s="819"/>
      <c r="AX202" s="819"/>
      <c r="AY202" s="820"/>
      <c r="AZ202" s="821"/>
      <c r="BA202" s="819"/>
      <c r="BB202" s="819"/>
      <c r="BC202" s="819"/>
      <c r="BD202" s="819"/>
      <c r="BE202" s="819"/>
      <c r="BF202" s="819"/>
      <c r="BG202" s="819"/>
      <c r="BH202" s="819"/>
      <c r="BI202" s="820"/>
      <c r="BJ202" s="821"/>
      <c r="BK202" s="819"/>
      <c r="BL202" s="819"/>
      <c r="BM202" s="819"/>
      <c r="BN202" s="819"/>
      <c r="BO202" s="819"/>
      <c r="BP202" s="819"/>
      <c r="BQ202" s="819"/>
      <c r="BR202" s="819"/>
      <c r="BS202" s="820"/>
      <c r="BT202" s="821"/>
      <c r="BU202" s="819"/>
      <c r="BV202" s="819"/>
      <c r="BW202" s="819"/>
      <c r="BX202" s="819"/>
      <c r="BY202" s="819"/>
      <c r="BZ202" s="819"/>
      <c r="CA202" s="819"/>
      <c r="CB202" s="819"/>
      <c r="CC202" s="817"/>
      <c r="CD202" s="819"/>
      <c r="CE202" s="819"/>
      <c r="CF202" s="819"/>
      <c r="CG202" s="819"/>
      <c r="CH202" s="819"/>
      <c r="CI202" s="819"/>
      <c r="CJ202" s="819"/>
      <c r="CK202" s="819"/>
      <c r="CL202" s="819"/>
      <c r="CM202" s="817"/>
      <c r="CN202" s="819"/>
      <c r="CO202" s="819"/>
      <c r="CP202" s="819"/>
      <c r="CQ202" s="819"/>
      <c r="CR202" s="819"/>
      <c r="CS202" s="819"/>
      <c r="CT202" s="819"/>
      <c r="CU202" s="819"/>
      <c r="CV202" s="819"/>
      <c r="CW202" s="817"/>
      <c r="CX202" s="819"/>
      <c r="CY202" s="819"/>
      <c r="CZ202" s="819"/>
      <c r="DA202" s="819"/>
      <c r="DB202" s="819"/>
      <c r="DC202" s="819"/>
      <c r="DD202" s="819"/>
      <c r="DE202" s="819"/>
      <c r="DF202" s="819"/>
      <c r="DG202" s="817"/>
      <c r="DH202" s="819"/>
      <c r="DI202" s="819"/>
      <c r="DJ202" s="819"/>
      <c r="DK202" s="819"/>
      <c r="DL202" s="819"/>
      <c r="DM202" s="819"/>
      <c r="DN202" s="819"/>
      <c r="DO202" s="819"/>
      <c r="DP202" s="819"/>
      <c r="DQ202" s="817"/>
      <c r="DR202" s="819"/>
      <c r="DS202" s="819"/>
      <c r="DT202" s="819"/>
      <c r="DU202" s="819"/>
      <c r="DV202" s="819"/>
      <c r="DW202" s="819"/>
      <c r="DX202" s="819"/>
      <c r="DY202" s="819"/>
      <c r="DZ202" s="819"/>
      <c r="EA202" s="817"/>
      <c r="EB202" s="819"/>
      <c r="EC202" s="819"/>
      <c r="ED202" s="819"/>
      <c r="EE202" s="819"/>
      <c r="EF202" s="819"/>
      <c r="EG202" s="819"/>
      <c r="EH202" s="819"/>
      <c r="EI202" s="819"/>
      <c r="EJ202" s="819"/>
      <c r="EK202" s="822"/>
    </row>
    <row r="203" spans="1:141" ht="21" thickBot="1">
      <c r="A203" s="388">
        <f>Summary!A203</f>
        <v>0</v>
      </c>
      <c r="B203" s="389">
        <f>Summary!B203</f>
        <v>0</v>
      </c>
      <c r="C203" s="389">
        <f>Summary!C203</f>
        <v>0</v>
      </c>
      <c r="D203" s="389">
        <f>Summary!D203</f>
        <v>0</v>
      </c>
      <c r="E203" s="390">
        <f>Summary!E203</f>
        <v>0</v>
      </c>
      <c r="F203" s="390">
        <f>Summary!F203</f>
        <v>0</v>
      </c>
      <c r="G203" s="391">
        <f>Summary!G203</f>
        <v>0</v>
      </c>
      <c r="H203" s="704">
        <f t="shared" ref="H203:T203" si="106">SUM(H11:H202)</f>
        <v>0</v>
      </c>
      <c r="I203" s="705">
        <f t="shared" si="106"/>
        <v>0</v>
      </c>
      <c r="J203" s="705">
        <f t="shared" si="106"/>
        <v>0</v>
      </c>
      <c r="K203" s="705">
        <f t="shared" si="106"/>
        <v>0</v>
      </c>
      <c r="L203" s="705">
        <f t="shared" si="106"/>
        <v>0</v>
      </c>
      <c r="M203" s="705">
        <f t="shared" si="106"/>
        <v>0</v>
      </c>
      <c r="N203" s="705">
        <f t="shared" si="106"/>
        <v>0</v>
      </c>
      <c r="O203" s="705">
        <f t="shared" si="106"/>
        <v>0</v>
      </c>
      <c r="P203" s="705">
        <f t="shared" si="106"/>
        <v>0</v>
      </c>
      <c r="Q203" s="705">
        <f t="shared" si="106"/>
        <v>0</v>
      </c>
      <c r="R203" s="705">
        <f t="shared" si="106"/>
        <v>0</v>
      </c>
      <c r="S203" s="705">
        <f t="shared" si="106"/>
        <v>0</v>
      </c>
      <c r="T203" s="706">
        <f t="shared" si="106"/>
        <v>0</v>
      </c>
      <c r="U203" s="531"/>
      <c r="V203" s="395"/>
      <c r="W203" s="396"/>
      <c r="X203" s="396"/>
      <c r="Y203" s="396"/>
      <c r="Z203" s="396"/>
      <c r="AA203" s="396"/>
      <c r="AB203" s="396"/>
      <c r="AC203" s="396"/>
      <c r="AD203" s="396"/>
      <c r="AE203" s="659"/>
      <c r="AF203" s="395"/>
      <c r="AG203" s="396"/>
      <c r="AH203" s="396"/>
      <c r="AI203" s="396"/>
      <c r="AJ203" s="396"/>
      <c r="AK203" s="396"/>
      <c r="AL203" s="396"/>
      <c r="AM203" s="396"/>
      <c r="AN203" s="396"/>
      <c r="AO203" s="659"/>
      <c r="AP203" s="395"/>
      <c r="AQ203" s="396"/>
      <c r="AR203" s="396"/>
      <c r="AS203" s="396"/>
      <c r="AT203" s="396"/>
      <c r="AU203" s="396"/>
      <c r="AV203" s="396"/>
      <c r="AW203" s="396"/>
      <c r="AX203" s="396"/>
      <c r="AY203" s="659"/>
      <c r="AZ203" s="395"/>
      <c r="BA203" s="396"/>
      <c r="BB203" s="396"/>
      <c r="BC203" s="396"/>
      <c r="BD203" s="396"/>
      <c r="BE203" s="396"/>
      <c r="BF203" s="396"/>
      <c r="BG203" s="396"/>
      <c r="BH203" s="396"/>
      <c r="BI203" s="659"/>
      <c r="BJ203" s="395"/>
      <c r="BK203" s="396"/>
      <c r="BL203" s="396"/>
      <c r="BM203" s="396"/>
      <c r="BN203" s="396"/>
      <c r="BO203" s="396"/>
      <c r="BP203" s="396"/>
      <c r="BQ203" s="396"/>
      <c r="BR203" s="396"/>
      <c r="BS203" s="659"/>
      <c r="BT203" s="395"/>
      <c r="BU203" s="396"/>
      <c r="BV203" s="396"/>
      <c r="BW203" s="396"/>
      <c r="BX203" s="396"/>
      <c r="BY203" s="396"/>
      <c r="BZ203" s="396"/>
      <c r="CA203" s="396"/>
      <c r="CB203" s="396"/>
      <c r="CC203" s="659"/>
      <c r="CD203" s="395"/>
      <c r="CE203" s="396"/>
      <c r="CF203" s="396"/>
      <c r="CG203" s="396"/>
      <c r="CH203" s="396"/>
      <c r="CI203" s="396"/>
      <c r="CJ203" s="396"/>
      <c r="CK203" s="396"/>
      <c r="CL203" s="396"/>
      <c r="CM203" s="659"/>
      <c r="CN203" s="395"/>
      <c r="CO203" s="396"/>
      <c r="CP203" s="396"/>
      <c r="CQ203" s="396"/>
      <c r="CR203" s="396"/>
      <c r="CS203" s="396"/>
      <c r="CT203" s="396"/>
      <c r="CU203" s="396"/>
      <c r="CV203" s="396"/>
      <c r="CW203" s="659"/>
      <c r="CX203" s="395"/>
      <c r="CY203" s="396"/>
      <c r="CZ203" s="396"/>
      <c r="DA203" s="396"/>
      <c r="DB203" s="396"/>
      <c r="DC203" s="396"/>
      <c r="DD203" s="396"/>
      <c r="DE203" s="396"/>
      <c r="DF203" s="396"/>
      <c r="DG203" s="659"/>
      <c r="DH203" s="395"/>
      <c r="DI203" s="396"/>
      <c r="DJ203" s="396"/>
      <c r="DK203" s="396"/>
      <c r="DL203" s="396"/>
      <c r="DM203" s="396"/>
      <c r="DN203" s="396"/>
      <c r="DO203" s="396"/>
      <c r="DP203" s="396"/>
      <c r="DQ203" s="659"/>
      <c r="DR203" s="395"/>
      <c r="DS203" s="396"/>
      <c r="DT203" s="396"/>
      <c r="DU203" s="396"/>
      <c r="DV203" s="396"/>
      <c r="DW203" s="396"/>
      <c r="DX203" s="396"/>
      <c r="DY203" s="396"/>
      <c r="DZ203" s="396"/>
      <c r="EA203" s="659"/>
      <c r="EB203" s="395"/>
      <c r="EC203" s="396"/>
      <c r="ED203" s="396"/>
      <c r="EE203" s="396"/>
      <c r="EF203" s="396"/>
      <c r="EG203" s="396"/>
      <c r="EH203" s="396"/>
      <c r="EI203" s="396"/>
      <c r="EJ203" s="396"/>
      <c r="EK203" s="659"/>
    </row>
  </sheetData>
  <sheetProtection algorithmName="SHA-512" hashValue="vMDNHHllIKWcJqKz4LNzO6bvMTttFzpaNY53jj6PGpEzWiBSZgi4BeghxyQg4gTPX6lrP11NgytYzvAJfzL7UQ==" saltValue="9knD0dHobWGxNTM+hsOOmA==" spinCount="100000" sheet="1" objects="1" scenarios="1"/>
  <mergeCells count="22">
    <mergeCell ref="A1:T1"/>
    <mergeCell ref="A4:A7"/>
    <mergeCell ref="B4:C7"/>
    <mergeCell ref="D4:F5"/>
    <mergeCell ref="G4:G5"/>
    <mergeCell ref="H4:T5"/>
    <mergeCell ref="D6:D7"/>
    <mergeCell ref="E6:E7"/>
    <mergeCell ref="F6:F7"/>
    <mergeCell ref="G6:G7"/>
    <mergeCell ref="EB4:EK5"/>
    <mergeCell ref="V4:AE5"/>
    <mergeCell ref="AF4:AO5"/>
    <mergeCell ref="AP4:AY5"/>
    <mergeCell ref="AZ4:BI5"/>
    <mergeCell ref="BJ4:BS5"/>
    <mergeCell ref="BT4:CC5"/>
    <mergeCell ref="CD4:CM5"/>
    <mergeCell ref="CN4:CW5"/>
    <mergeCell ref="CX4:DG5"/>
    <mergeCell ref="DH4:DQ5"/>
    <mergeCell ref="DR4:EA5"/>
  </mergeCells>
  <conditionalFormatting sqref="A8:G8 A17:G27 B16 A14:G15 B13 A11:G12 B10 D13 D16 B29 D29 B64 B60 A57:G59 B56 D56 D60 D64 A9 A28 A55:G55 A30:G53 A61:G63 A65:G88 A200:G203 A90:G148 A153:G198">
    <cfRule type="cellIs" dxfId="35" priority="20" operator="equal">
      <formula>0</formula>
    </cfRule>
  </conditionalFormatting>
  <conditionalFormatting sqref="A64 A60 A56 C64 C60 C56 E56:G56 E60:G60 E64:G64 E29:G29 C29 A29 A10 A13 A16 C16 C13 C10:G10 E13:G13 E16:G16">
    <cfRule type="cellIs" dxfId="34" priority="18" operator="equal">
      <formula>0</formula>
    </cfRule>
  </conditionalFormatting>
  <conditionalFormatting sqref="B28:G28 B9:G9">
    <cfRule type="cellIs" dxfId="33" priority="17" operator="equal">
      <formula>0</formula>
    </cfRule>
  </conditionalFormatting>
  <conditionalFormatting sqref="A54:G54">
    <cfRule type="cellIs" dxfId="32" priority="15" operator="equal">
      <formula>0</formula>
    </cfRule>
  </conditionalFormatting>
  <conditionalFormatting sqref="B199 D199">
    <cfRule type="cellIs" dxfId="31" priority="5" operator="equal">
      <formula>0</formula>
    </cfRule>
  </conditionalFormatting>
  <conditionalFormatting sqref="E199:G199 C199 A199">
    <cfRule type="cellIs" dxfId="30" priority="4" operator="equal">
      <formula>0</formula>
    </cfRule>
  </conditionalFormatting>
  <conditionalFormatting sqref="A89:G89">
    <cfRule type="cellIs" dxfId="29" priority="3" operator="equal">
      <formula>0</formula>
    </cfRule>
  </conditionalFormatting>
  <conditionalFormatting sqref="A149:B152">
    <cfRule type="cellIs" dxfId="28" priority="2" operator="equal">
      <formula>0</formula>
    </cfRule>
  </conditionalFormatting>
  <conditionalFormatting sqref="C149:G152">
    <cfRule type="cellIs" dxfId="27" priority="1" operator="equal">
      <formula>0</formula>
    </cfRule>
  </conditionalFormatting>
  <pageMargins left="0.7" right="0.7" top="0.75" bottom="0.75" header="0.3" footer="0.3"/>
  <pageSetup paperSize="9"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203"/>
  <sheetViews>
    <sheetView topLeftCell="J136" zoomScale="50" zoomScaleNormal="50" workbookViewId="0">
      <selection activeCell="C18" sqref="C18"/>
    </sheetView>
  </sheetViews>
  <sheetFormatPr defaultColWidth="9.140625" defaultRowHeight="18"/>
  <cols>
    <col min="1" max="1" width="23.5703125" style="141" customWidth="1"/>
    <col min="2" max="2" width="10" style="136" bestFit="1" customWidth="1"/>
    <col min="3" max="3" width="12.5703125" style="136" customWidth="1"/>
    <col min="4" max="4" width="29.140625" style="136" customWidth="1"/>
    <col min="5" max="5" width="33.5703125" style="135" customWidth="1"/>
    <col min="6" max="6" width="67.42578125" style="776" customWidth="1"/>
    <col min="7" max="7" width="45.5703125" style="138" bestFit="1" customWidth="1"/>
    <col min="8" max="19" width="20.5703125" style="138" customWidth="1"/>
    <col min="20" max="20" width="23.5703125" style="138" customWidth="1"/>
    <col min="21" max="21" width="9.140625" style="175"/>
    <col min="22" max="30" width="26.5703125" style="139" customWidth="1"/>
    <col min="31" max="31" width="33.42578125" style="139" customWidth="1"/>
    <col min="32" max="40" width="26.5703125" style="139" customWidth="1"/>
    <col min="41" max="41" width="33.5703125" style="139" customWidth="1"/>
    <col min="42" max="50" width="26.5703125" style="139" customWidth="1"/>
    <col min="51" max="51" width="33.5703125" style="139" customWidth="1"/>
    <col min="52" max="60" width="26.5703125" style="139" customWidth="1"/>
    <col min="61" max="61" width="33.5703125" style="139" customWidth="1"/>
    <col min="62" max="70" width="26.5703125" style="139" customWidth="1"/>
    <col min="71" max="71" width="33.5703125" style="139" customWidth="1"/>
    <col min="72" max="80" width="26.5703125" style="139" customWidth="1"/>
    <col min="81" max="81" width="33.5703125" style="139" customWidth="1"/>
    <col min="82" max="90" width="26.5703125" style="139" customWidth="1"/>
    <col min="91" max="91" width="33.5703125" style="139" customWidth="1"/>
    <col min="92" max="100" width="26.5703125" style="139" customWidth="1"/>
    <col min="101" max="101" width="33.5703125" style="139" customWidth="1"/>
    <col min="102" max="110" width="26.5703125" style="139" customWidth="1"/>
    <col min="111" max="111" width="33.5703125" style="139" customWidth="1"/>
    <col min="112" max="120" width="26.5703125" style="139" customWidth="1"/>
    <col min="121" max="121" width="33.5703125" style="139" customWidth="1"/>
    <col min="122" max="130" width="26.5703125" style="139" customWidth="1"/>
    <col min="131" max="131" width="33.5703125" style="139" customWidth="1"/>
    <col min="132" max="140" width="26.5703125" style="139" customWidth="1"/>
    <col min="141" max="141" width="33.5703125" style="139" customWidth="1"/>
    <col min="142" max="16384" width="9.140625" style="135"/>
  </cols>
  <sheetData>
    <row r="1" spans="1:146" ht="113.25" customHeight="1" thickBot="1">
      <c r="A1" s="1007" t="s">
        <v>275</v>
      </c>
      <c r="B1" s="1007"/>
      <c r="C1" s="1007"/>
      <c r="D1" s="1007"/>
      <c r="E1" s="1007"/>
      <c r="F1" s="1007"/>
      <c r="G1" s="1007"/>
      <c r="H1" s="1007"/>
      <c r="I1" s="1007"/>
      <c r="J1" s="1007"/>
      <c r="K1" s="1007"/>
      <c r="L1" s="1007"/>
      <c r="M1" s="1007"/>
      <c r="N1" s="1007"/>
      <c r="O1" s="1007"/>
      <c r="P1" s="1007"/>
      <c r="Q1" s="1007"/>
      <c r="R1" s="1007"/>
      <c r="S1" s="1007"/>
      <c r="T1" s="1007"/>
      <c r="U1" s="174"/>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4"/>
      <c r="EM1" s="134"/>
      <c r="EN1" s="134"/>
      <c r="EO1" s="134"/>
      <c r="EP1" s="134"/>
    </row>
    <row r="2" spans="1:146" ht="113.25" hidden="1" customHeight="1">
      <c r="A2" s="674"/>
      <c r="B2" s="674"/>
      <c r="C2" s="674"/>
      <c r="D2" s="674"/>
      <c r="E2" s="674"/>
      <c r="F2" s="771"/>
      <c r="G2" s="674"/>
      <c r="H2" s="674"/>
      <c r="I2" s="674"/>
      <c r="J2" s="674"/>
      <c r="K2" s="674"/>
      <c r="L2" s="674"/>
      <c r="M2" s="674"/>
      <c r="N2" s="674"/>
      <c r="O2" s="674"/>
      <c r="P2" s="674"/>
      <c r="Q2" s="674"/>
      <c r="R2" s="674"/>
      <c r="S2" s="674"/>
      <c r="T2" s="674"/>
      <c r="U2" s="174"/>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4"/>
      <c r="EM2" s="134"/>
      <c r="EN2" s="134"/>
      <c r="EO2" s="134"/>
      <c r="EP2" s="134"/>
    </row>
    <row r="3" spans="1:146" ht="18.75" hidden="1" thickBot="1">
      <c r="A3" s="854">
        <f>'Year 5'!$A$3+1</f>
        <v>2026</v>
      </c>
      <c r="G3" s="137"/>
    </row>
    <row r="4" spans="1:146" ht="22.35" customHeight="1">
      <c r="A4" s="1008" t="s">
        <v>483</v>
      </c>
      <c r="B4" s="1011" t="s">
        <v>259</v>
      </c>
      <c r="C4" s="1011"/>
      <c r="D4" s="1012" t="s">
        <v>274</v>
      </c>
      <c r="E4" s="1012"/>
      <c r="F4" s="1012"/>
      <c r="G4" s="1013" t="s">
        <v>289</v>
      </c>
      <c r="H4" s="1014" t="str">
        <f ca="1">MID(CELL("filename",A1),FIND("]",CELL("filename",A1))+1,255)</f>
        <v>Year 6</v>
      </c>
      <c r="I4" s="1015"/>
      <c r="J4" s="1015"/>
      <c r="K4" s="1015"/>
      <c r="L4" s="1015"/>
      <c r="M4" s="1015"/>
      <c r="N4" s="1015"/>
      <c r="O4" s="1015"/>
      <c r="P4" s="1015"/>
      <c r="Q4" s="1015"/>
      <c r="R4" s="1015"/>
      <c r="S4" s="1015"/>
      <c r="T4" s="1016"/>
      <c r="V4" s="995" t="str">
        <f>CONCATENATE($H$7," ",$A$3)</f>
        <v>June 2026</v>
      </c>
      <c r="W4" s="996"/>
      <c r="X4" s="996"/>
      <c r="Y4" s="996"/>
      <c r="Z4" s="996"/>
      <c r="AA4" s="996"/>
      <c r="AB4" s="996"/>
      <c r="AC4" s="996"/>
      <c r="AD4" s="996"/>
      <c r="AE4" s="997"/>
      <c r="AF4" s="995" t="str">
        <f>CONCATENATE($I$7," ",$A$3)</f>
        <v>July 2026</v>
      </c>
      <c r="AG4" s="996"/>
      <c r="AH4" s="996"/>
      <c r="AI4" s="996"/>
      <c r="AJ4" s="996"/>
      <c r="AK4" s="996"/>
      <c r="AL4" s="996"/>
      <c r="AM4" s="996"/>
      <c r="AN4" s="996"/>
      <c r="AO4" s="997"/>
      <c r="AP4" s="995" t="str">
        <f>CONCATENATE($J$7," ",$A$3)</f>
        <v>August 2026</v>
      </c>
      <c r="AQ4" s="996"/>
      <c r="AR4" s="996"/>
      <c r="AS4" s="996"/>
      <c r="AT4" s="996"/>
      <c r="AU4" s="996"/>
      <c r="AV4" s="996"/>
      <c r="AW4" s="996"/>
      <c r="AX4" s="996"/>
      <c r="AY4" s="997"/>
      <c r="AZ4" s="995" t="str">
        <f>CONCATENATE($K$7," ",$A$3)</f>
        <v>September 2026</v>
      </c>
      <c r="BA4" s="996"/>
      <c r="BB4" s="996"/>
      <c r="BC4" s="996"/>
      <c r="BD4" s="996"/>
      <c r="BE4" s="996"/>
      <c r="BF4" s="996"/>
      <c r="BG4" s="996"/>
      <c r="BH4" s="996"/>
      <c r="BI4" s="997"/>
      <c r="BJ4" s="995" t="str">
        <f>CONCATENATE($L$7," ",$A$3)</f>
        <v>October 2026</v>
      </c>
      <c r="BK4" s="996"/>
      <c r="BL4" s="996"/>
      <c r="BM4" s="996"/>
      <c r="BN4" s="996"/>
      <c r="BO4" s="996"/>
      <c r="BP4" s="996"/>
      <c r="BQ4" s="996"/>
      <c r="BR4" s="996"/>
      <c r="BS4" s="997"/>
      <c r="BT4" s="995" t="str">
        <f>CONCATENATE($M$7," ",$A$3)</f>
        <v>November 2026</v>
      </c>
      <c r="BU4" s="996"/>
      <c r="BV4" s="996"/>
      <c r="BW4" s="996"/>
      <c r="BX4" s="996"/>
      <c r="BY4" s="996"/>
      <c r="BZ4" s="996"/>
      <c r="CA4" s="996"/>
      <c r="CB4" s="996"/>
      <c r="CC4" s="997"/>
      <c r="CD4" s="995" t="str">
        <f>CONCATENATE($N$7," ",$A$3)</f>
        <v>December 2026</v>
      </c>
      <c r="CE4" s="996"/>
      <c r="CF4" s="996"/>
      <c r="CG4" s="996"/>
      <c r="CH4" s="996"/>
      <c r="CI4" s="996"/>
      <c r="CJ4" s="996"/>
      <c r="CK4" s="996"/>
      <c r="CL4" s="996"/>
      <c r="CM4" s="997"/>
      <c r="CN4" s="995" t="str">
        <f>CONCATENATE($O$7," ",$A$3+1)</f>
        <v>January 2027</v>
      </c>
      <c r="CO4" s="996"/>
      <c r="CP4" s="996"/>
      <c r="CQ4" s="996"/>
      <c r="CR4" s="996"/>
      <c r="CS4" s="996"/>
      <c r="CT4" s="996"/>
      <c r="CU4" s="996"/>
      <c r="CV4" s="996"/>
      <c r="CW4" s="997"/>
      <c r="CX4" s="995" t="str">
        <f>CONCATENATE($P$7," ",$A$3+1)</f>
        <v>February 2027</v>
      </c>
      <c r="CY4" s="996"/>
      <c r="CZ4" s="996"/>
      <c r="DA4" s="996"/>
      <c r="DB4" s="996"/>
      <c r="DC4" s="996"/>
      <c r="DD4" s="996"/>
      <c r="DE4" s="996"/>
      <c r="DF4" s="996"/>
      <c r="DG4" s="997"/>
      <c r="DH4" s="995" t="str">
        <f>CONCATENATE($Q$7," ",$A$3+1)</f>
        <v>March 2027</v>
      </c>
      <c r="DI4" s="996"/>
      <c r="DJ4" s="996"/>
      <c r="DK4" s="996"/>
      <c r="DL4" s="996"/>
      <c r="DM4" s="996"/>
      <c r="DN4" s="996"/>
      <c r="DO4" s="996"/>
      <c r="DP4" s="996"/>
      <c r="DQ4" s="997"/>
      <c r="DR4" s="995" t="str">
        <f>CONCATENATE($R$7," ",$A$3+1)</f>
        <v>April 2027</v>
      </c>
      <c r="DS4" s="996"/>
      <c r="DT4" s="996"/>
      <c r="DU4" s="996"/>
      <c r="DV4" s="996"/>
      <c r="DW4" s="996"/>
      <c r="DX4" s="996"/>
      <c r="DY4" s="996"/>
      <c r="DZ4" s="996"/>
      <c r="EA4" s="997"/>
      <c r="EB4" s="995" t="str">
        <f>CONCATENATE($S$7," ",$A$3+1)</f>
        <v>May 2027</v>
      </c>
      <c r="EC4" s="996"/>
      <c r="ED4" s="996"/>
      <c r="EE4" s="996"/>
      <c r="EF4" s="996"/>
      <c r="EG4" s="996"/>
      <c r="EH4" s="996"/>
      <c r="EI4" s="996"/>
      <c r="EJ4" s="996"/>
      <c r="EK4" s="997"/>
    </row>
    <row r="5" spans="1:146" ht="22.35" customHeight="1" thickBot="1">
      <c r="A5" s="1009"/>
      <c r="B5" s="1001"/>
      <c r="C5" s="1001"/>
      <c r="D5" s="1003"/>
      <c r="E5" s="1003"/>
      <c r="F5" s="1003"/>
      <c r="G5" s="1005"/>
      <c r="H5" s="1017"/>
      <c r="I5" s="1018"/>
      <c r="J5" s="1018"/>
      <c r="K5" s="1018"/>
      <c r="L5" s="1018"/>
      <c r="M5" s="1018"/>
      <c r="N5" s="1018"/>
      <c r="O5" s="1018"/>
      <c r="P5" s="1018"/>
      <c r="Q5" s="1018"/>
      <c r="R5" s="1018"/>
      <c r="S5" s="1018"/>
      <c r="T5" s="1019"/>
      <c r="V5" s="998"/>
      <c r="W5" s="999"/>
      <c r="X5" s="999"/>
      <c r="Y5" s="999"/>
      <c r="Z5" s="999"/>
      <c r="AA5" s="999"/>
      <c r="AB5" s="999"/>
      <c r="AC5" s="999"/>
      <c r="AD5" s="999"/>
      <c r="AE5" s="1000"/>
      <c r="AF5" s="998"/>
      <c r="AG5" s="999"/>
      <c r="AH5" s="999"/>
      <c r="AI5" s="999"/>
      <c r="AJ5" s="999"/>
      <c r="AK5" s="999"/>
      <c r="AL5" s="999"/>
      <c r="AM5" s="999"/>
      <c r="AN5" s="999"/>
      <c r="AO5" s="1000"/>
      <c r="AP5" s="998"/>
      <c r="AQ5" s="999"/>
      <c r="AR5" s="999"/>
      <c r="AS5" s="999"/>
      <c r="AT5" s="999"/>
      <c r="AU5" s="999"/>
      <c r="AV5" s="999"/>
      <c r="AW5" s="999"/>
      <c r="AX5" s="999"/>
      <c r="AY5" s="1000"/>
      <c r="AZ5" s="998"/>
      <c r="BA5" s="999"/>
      <c r="BB5" s="999"/>
      <c r="BC5" s="999"/>
      <c r="BD5" s="999"/>
      <c r="BE5" s="999"/>
      <c r="BF5" s="999"/>
      <c r="BG5" s="999"/>
      <c r="BH5" s="999"/>
      <c r="BI5" s="1000"/>
      <c r="BJ5" s="998"/>
      <c r="BK5" s="999"/>
      <c r="BL5" s="999"/>
      <c r="BM5" s="999"/>
      <c r="BN5" s="999"/>
      <c r="BO5" s="999"/>
      <c r="BP5" s="999"/>
      <c r="BQ5" s="999"/>
      <c r="BR5" s="999"/>
      <c r="BS5" s="1000"/>
      <c r="BT5" s="998"/>
      <c r="BU5" s="999"/>
      <c r="BV5" s="999"/>
      <c r="BW5" s="999"/>
      <c r="BX5" s="999"/>
      <c r="BY5" s="999"/>
      <c r="BZ5" s="999"/>
      <c r="CA5" s="999"/>
      <c r="CB5" s="999"/>
      <c r="CC5" s="1000"/>
      <c r="CD5" s="998"/>
      <c r="CE5" s="999"/>
      <c r="CF5" s="999"/>
      <c r="CG5" s="999"/>
      <c r="CH5" s="999"/>
      <c r="CI5" s="999"/>
      <c r="CJ5" s="999"/>
      <c r="CK5" s="999"/>
      <c r="CL5" s="999"/>
      <c r="CM5" s="1000"/>
      <c r="CN5" s="998"/>
      <c r="CO5" s="999"/>
      <c r="CP5" s="999"/>
      <c r="CQ5" s="999"/>
      <c r="CR5" s="999"/>
      <c r="CS5" s="999"/>
      <c r="CT5" s="999"/>
      <c r="CU5" s="999"/>
      <c r="CV5" s="999"/>
      <c r="CW5" s="1000"/>
      <c r="CX5" s="998"/>
      <c r="CY5" s="999"/>
      <c r="CZ5" s="999"/>
      <c r="DA5" s="999"/>
      <c r="DB5" s="999"/>
      <c r="DC5" s="999"/>
      <c r="DD5" s="999"/>
      <c r="DE5" s="999"/>
      <c r="DF5" s="999"/>
      <c r="DG5" s="1000"/>
      <c r="DH5" s="998"/>
      <c r="DI5" s="999"/>
      <c r="DJ5" s="999"/>
      <c r="DK5" s="999"/>
      <c r="DL5" s="999"/>
      <c r="DM5" s="999"/>
      <c r="DN5" s="999"/>
      <c r="DO5" s="999"/>
      <c r="DP5" s="999"/>
      <c r="DQ5" s="1000"/>
      <c r="DR5" s="998"/>
      <c r="DS5" s="999"/>
      <c r="DT5" s="999"/>
      <c r="DU5" s="999"/>
      <c r="DV5" s="999"/>
      <c r="DW5" s="999"/>
      <c r="DX5" s="999"/>
      <c r="DY5" s="999"/>
      <c r="DZ5" s="999"/>
      <c r="EA5" s="1000"/>
      <c r="EB5" s="998"/>
      <c r="EC5" s="999"/>
      <c r="ED5" s="999"/>
      <c r="EE5" s="999"/>
      <c r="EF5" s="999"/>
      <c r="EG5" s="999"/>
      <c r="EH5" s="999"/>
      <c r="EI5" s="999"/>
      <c r="EJ5" s="999"/>
      <c r="EK5" s="1000"/>
    </row>
    <row r="6" spans="1:146" ht="46.35" customHeight="1">
      <c r="A6" s="1009"/>
      <c r="B6" s="1001"/>
      <c r="C6" s="1001"/>
      <c r="D6" s="1001" t="s">
        <v>278</v>
      </c>
      <c r="E6" s="1003" t="s">
        <v>227</v>
      </c>
      <c r="F6" s="1003" t="s">
        <v>279</v>
      </c>
      <c r="G6" s="1005" t="str">
        <f>Summary!G6</f>
        <v>Schedule Reference
(Refer to Cost Reimbursable Table in the Price List)</v>
      </c>
      <c r="H6" s="841">
        <f>$A$3</f>
        <v>2026</v>
      </c>
      <c r="I6" s="842">
        <f t="shared" ref="I6" si="0">$A$3</f>
        <v>2026</v>
      </c>
      <c r="J6" s="842">
        <f>$A$3</f>
        <v>2026</v>
      </c>
      <c r="K6" s="842">
        <f>$A$3</f>
        <v>2026</v>
      </c>
      <c r="L6" s="842">
        <f>$A$3</f>
        <v>2026</v>
      </c>
      <c r="M6" s="842">
        <f>$A$3</f>
        <v>2026</v>
      </c>
      <c r="N6" s="842">
        <f>$A$3</f>
        <v>2026</v>
      </c>
      <c r="O6" s="842">
        <f t="shared" ref="O6:S6" si="1">$A$3+1</f>
        <v>2027</v>
      </c>
      <c r="P6" s="842">
        <f t="shared" si="1"/>
        <v>2027</v>
      </c>
      <c r="Q6" s="842">
        <f t="shared" si="1"/>
        <v>2027</v>
      </c>
      <c r="R6" s="842">
        <f t="shared" si="1"/>
        <v>2027</v>
      </c>
      <c r="S6" s="842">
        <f t="shared" si="1"/>
        <v>2027</v>
      </c>
      <c r="T6" s="186"/>
      <c r="V6" s="269" t="s">
        <v>435</v>
      </c>
      <c r="W6" s="270" t="s">
        <v>435</v>
      </c>
      <c r="X6" s="270" t="s">
        <v>435</v>
      </c>
      <c r="Y6" s="270" t="s">
        <v>436</v>
      </c>
      <c r="Z6" s="270" t="s">
        <v>437</v>
      </c>
      <c r="AA6" s="270" t="s">
        <v>437</v>
      </c>
      <c r="AB6" s="270" t="s">
        <v>438</v>
      </c>
      <c r="AC6" s="270" t="s">
        <v>439</v>
      </c>
      <c r="AD6" s="670" t="s">
        <v>420</v>
      </c>
      <c r="AE6" s="271" t="s">
        <v>427</v>
      </c>
      <c r="AF6" s="269" t="s">
        <v>435</v>
      </c>
      <c r="AG6" s="270" t="s">
        <v>435</v>
      </c>
      <c r="AH6" s="270" t="s">
        <v>435</v>
      </c>
      <c r="AI6" s="270" t="s">
        <v>436</v>
      </c>
      <c r="AJ6" s="270" t="s">
        <v>437</v>
      </c>
      <c r="AK6" s="270" t="s">
        <v>437</v>
      </c>
      <c r="AL6" s="270" t="s">
        <v>438</v>
      </c>
      <c r="AM6" s="270" t="s">
        <v>439</v>
      </c>
      <c r="AN6" s="670" t="s">
        <v>420</v>
      </c>
      <c r="AO6" s="271" t="s">
        <v>427</v>
      </c>
      <c r="AP6" s="269" t="s">
        <v>435</v>
      </c>
      <c r="AQ6" s="270" t="s">
        <v>435</v>
      </c>
      <c r="AR6" s="270" t="s">
        <v>435</v>
      </c>
      <c r="AS6" s="270" t="s">
        <v>436</v>
      </c>
      <c r="AT6" s="270" t="s">
        <v>437</v>
      </c>
      <c r="AU6" s="270" t="s">
        <v>437</v>
      </c>
      <c r="AV6" s="270" t="s">
        <v>438</v>
      </c>
      <c r="AW6" s="270" t="s">
        <v>439</v>
      </c>
      <c r="AX6" s="670" t="s">
        <v>420</v>
      </c>
      <c r="AY6" s="271" t="s">
        <v>427</v>
      </c>
      <c r="AZ6" s="269" t="s">
        <v>435</v>
      </c>
      <c r="BA6" s="270" t="s">
        <v>435</v>
      </c>
      <c r="BB6" s="270" t="s">
        <v>435</v>
      </c>
      <c r="BC6" s="270" t="s">
        <v>436</v>
      </c>
      <c r="BD6" s="270" t="s">
        <v>437</v>
      </c>
      <c r="BE6" s="270" t="s">
        <v>437</v>
      </c>
      <c r="BF6" s="270" t="s">
        <v>438</v>
      </c>
      <c r="BG6" s="270" t="s">
        <v>439</v>
      </c>
      <c r="BH6" s="670" t="s">
        <v>420</v>
      </c>
      <c r="BI6" s="271" t="s">
        <v>427</v>
      </c>
      <c r="BJ6" s="269" t="s">
        <v>435</v>
      </c>
      <c r="BK6" s="270" t="s">
        <v>435</v>
      </c>
      <c r="BL6" s="270" t="s">
        <v>435</v>
      </c>
      <c r="BM6" s="270" t="s">
        <v>436</v>
      </c>
      <c r="BN6" s="270" t="s">
        <v>437</v>
      </c>
      <c r="BO6" s="270" t="s">
        <v>437</v>
      </c>
      <c r="BP6" s="270" t="s">
        <v>438</v>
      </c>
      <c r="BQ6" s="270" t="s">
        <v>439</v>
      </c>
      <c r="BR6" s="670" t="s">
        <v>420</v>
      </c>
      <c r="BS6" s="271" t="s">
        <v>427</v>
      </c>
      <c r="BT6" s="269" t="s">
        <v>435</v>
      </c>
      <c r="BU6" s="270" t="s">
        <v>435</v>
      </c>
      <c r="BV6" s="270" t="s">
        <v>435</v>
      </c>
      <c r="BW6" s="270" t="s">
        <v>436</v>
      </c>
      <c r="BX6" s="270" t="s">
        <v>437</v>
      </c>
      <c r="BY6" s="270" t="s">
        <v>437</v>
      </c>
      <c r="BZ6" s="270" t="s">
        <v>438</v>
      </c>
      <c r="CA6" s="270" t="s">
        <v>439</v>
      </c>
      <c r="CB6" s="670" t="s">
        <v>420</v>
      </c>
      <c r="CC6" s="271" t="s">
        <v>427</v>
      </c>
      <c r="CD6" s="269" t="s">
        <v>435</v>
      </c>
      <c r="CE6" s="270" t="s">
        <v>435</v>
      </c>
      <c r="CF6" s="270" t="s">
        <v>435</v>
      </c>
      <c r="CG6" s="270" t="s">
        <v>436</v>
      </c>
      <c r="CH6" s="270" t="s">
        <v>437</v>
      </c>
      <c r="CI6" s="270" t="s">
        <v>437</v>
      </c>
      <c r="CJ6" s="270" t="s">
        <v>438</v>
      </c>
      <c r="CK6" s="270" t="s">
        <v>439</v>
      </c>
      <c r="CL6" s="670" t="s">
        <v>420</v>
      </c>
      <c r="CM6" s="271" t="s">
        <v>427</v>
      </c>
      <c r="CN6" s="269" t="s">
        <v>435</v>
      </c>
      <c r="CO6" s="270" t="s">
        <v>435</v>
      </c>
      <c r="CP6" s="270" t="s">
        <v>435</v>
      </c>
      <c r="CQ6" s="270" t="s">
        <v>436</v>
      </c>
      <c r="CR6" s="270" t="s">
        <v>437</v>
      </c>
      <c r="CS6" s="270" t="s">
        <v>437</v>
      </c>
      <c r="CT6" s="270" t="s">
        <v>438</v>
      </c>
      <c r="CU6" s="270" t="s">
        <v>439</v>
      </c>
      <c r="CV6" s="670" t="s">
        <v>420</v>
      </c>
      <c r="CW6" s="271" t="s">
        <v>427</v>
      </c>
      <c r="CX6" s="269" t="s">
        <v>435</v>
      </c>
      <c r="CY6" s="270" t="s">
        <v>435</v>
      </c>
      <c r="CZ6" s="270" t="s">
        <v>435</v>
      </c>
      <c r="DA6" s="270" t="s">
        <v>436</v>
      </c>
      <c r="DB6" s="270" t="s">
        <v>437</v>
      </c>
      <c r="DC6" s="270" t="s">
        <v>437</v>
      </c>
      <c r="DD6" s="270" t="s">
        <v>438</v>
      </c>
      <c r="DE6" s="270" t="s">
        <v>439</v>
      </c>
      <c r="DF6" s="670" t="s">
        <v>420</v>
      </c>
      <c r="DG6" s="271" t="s">
        <v>427</v>
      </c>
      <c r="DH6" s="269" t="s">
        <v>435</v>
      </c>
      <c r="DI6" s="270" t="s">
        <v>435</v>
      </c>
      <c r="DJ6" s="270" t="s">
        <v>435</v>
      </c>
      <c r="DK6" s="270" t="s">
        <v>436</v>
      </c>
      <c r="DL6" s="270" t="s">
        <v>437</v>
      </c>
      <c r="DM6" s="270" t="s">
        <v>437</v>
      </c>
      <c r="DN6" s="270" t="s">
        <v>438</v>
      </c>
      <c r="DO6" s="270" t="s">
        <v>439</v>
      </c>
      <c r="DP6" s="670" t="s">
        <v>420</v>
      </c>
      <c r="DQ6" s="271" t="s">
        <v>427</v>
      </c>
      <c r="DR6" s="269" t="s">
        <v>435</v>
      </c>
      <c r="DS6" s="270" t="s">
        <v>435</v>
      </c>
      <c r="DT6" s="270" t="s">
        <v>435</v>
      </c>
      <c r="DU6" s="270" t="s">
        <v>436</v>
      </c>
      <c r="DV6" s="270" t="s">
        <v>437</v>
      </c>
      <c r="DW6" s="270" t="s">
        <v>437</v>
      </c>
      <c r="DX6" s="270" t="s">
        <v>438</v>
      </c>
      <c r="DY6" s="270" t="s">
        <v>439</v>
      </c>
      <c r="DZ6" s="670" t="s">
        <v>420</v>
      </c>
      <c r="EA6" s="271" t="s">
        <v>427</v>
      </c>
      <c r="EB6" s="269" t="s">
        <v>435</v>
      </c>
      <c r="EC6" s="270" t="s">
        <v>435</v>
      </c>
      <c r="ED6" s="270" t="s">
        <v>435</v>
      </c>
      <c r="EE6" s="270" t="s">
        <v>436</v>
      </c>
      <c r="EF6" s="270" t="s">
        <v>437</v>
      </c>
      <c r="EG6" s="270" t="s">
        <v>437</v>
      </c>
      <c r="EH6" s="270" t="s">
        <v>438</v>
      </c>
      <c r="EI6" s="270" t="s">
        <v>439</v>
      </c>
      <c r="EJ6" s="670" t="s">
        <v>420</v>
      </c>
      <c r="EK6" s="271" t="s">
        <v>427</v>
      </c>
    </row>
    <row r="7" spans="1:146" ht="53.45" customHeight="1" thickBot="1">
      <c r="A7" s="1010"/>
      <c r="B7" s="1002"/>
      <c r="C7" s="1002"/>
      <c r="D7" s="1002"/>
      <c r="E7" s="1004"/>
      <c r="F7" s="1004"/>
      <c r="G7" s="1006"/>
      <c r="H7" s="856" t="s">
        <v>772</v>
      </c>
      <c r="I7" s="855" t="s">
        <v>773</v>
      </c>
      <c r="J7" s="855" t="s">
        <v>774</v>
      </c>
      <c r="K7" s="855" t="s">
        <v>775</v>
      </c>
      <c r="L7" s="855" t="s">
        <v>776</v>
      </c>
      <c r="M7" s="855" t="s">
        <v>777</v>
      </c>
      <c r="N7" s="855" t="s">
        <v>769</v>
      </c>
      <c r="O7" s="855" t="s">
        <v>770</v>
      </c>
      <c r="P7" s="855" t="s">
        <v>771</v>
      </c>
      <c r="Q7" s="855" t="s">
        <v>273</v>
      </c>
      <c r="R7" s="855" t="s">
        <v>277</v>
      </c>
      <c r="S7" s="855" t="s">
        <v>272</v>
      </c>
      <c r="T7" s="268" t="s">
        <v>29</v>
      </c>
      <c r="V7" s="272" t="s">
        <v>430</v>
      </c>
      <c r="W7" s="267" t="s">
        <v>431</v>
      </c>
      <c r="X7" s="267" t="s">
        <v>293</v>
      </c>
      <c r="Y7" s="267"/>
      <c r="Z7" s="267" t="s">
        <v>295</v>
      </c>
      <c r="AA7" s="267" t="s">
        <v>296</v>
      </c>
      <c r="AB7" s="267"/>
      <c r="AC7" s="267"/>
      <c r="AD7" s="267"/>
      <c r="AE7" s="273"/>
      <c r="AF7" s="344" t="str">
        <f>V7</f>
        <v>Staff (Office)</v>
      </c>
      <c r="AG7" s="345" t="str">
        <f>W7</f>
        <v>Staff(Site)</v>
      </c>
      <c r="AH7" s="345" t="str">
        <f>X7</f>
        <v>Labour</v>
      </c>
      <c r="AI7" s="274"/>
      <c r="AJ7" s="274" t="str">
        <f>Z7</f>
        <v>Plant</v>
      </c>
      <c r="AK7" s="274" t="str">
        <f>AA7</f>
        <v>Material</v>
      </c>
      <c r="AL7" s="274"/>
      <c r="AM7" s="274"/>
      <c r="AN7" s="274"/>
      <c r="AO7" s="273"/>
      <c r="AP7" s="344" t="str">
        <f>V7</f>
        <v>Staff (Office)</v>
      </c>
      <c r="AQ7" s="345" t="str">
        <f>W7</f>
        <v>Staff(Site)</v>
      </c>
      <c r="AR7" s="345" t="str">
        <f>X7</f>
        <v>Labour</v>
      </c>
      <c r="AS7" s="274"/>
      <c r="AT7" s="274" t="str">
        <f>AJ7</f>
        <v>Plant</v>
      </c>
      <c r="AU7" s="274" t="str">
        <f>AK7</f>
        <v>Material</v>
      </c>
      <c r="AV7" s="274"/>
      <c r="AW7" s="274"/>
      <c r="AX7" s="274"/>
      <c r="AY7" s="273"/>
      <c r="AZ7" s="344" t="str">
        <f>AF7</f>
        <v>Staff (Office)</v>
      </c>
      <c r="BA7" s="345" t="str">
        <f>AG7</f>
        <v>Staff(Site)</v>
      </c>
      <c r="BB7" s="345" t="str">
        <f>AH7</f>
        <v>Labour</v>
      </c>
      <c r="BC7" s="274"/>
      <c r="BD7" s="274" t="str">
        <f>AT7</f>
        <v>Plant</v>
      </c>
      <c r="BE7" s="274" t="str">
        <f>AU7</f>
        <v>Material</v>
      </c>
      <c r="BF7" s="274"/>
      <c r="BG7" s="274"/>
      <c r="BH7" s="274"/>
      <c r="BI7" s="273"/>
      <c r="BJ7" s="344" t="str">
        <f>AP7</f>
        <v>Staff (Office)</v>
      </c>
      <c r="BK7" s="345" t="str">
        <f>AQ7</f>
        <v>Staff(Site)</v>
      </c>
      <c r="BL7" s="345" t="str">
        <f>AR7</f>
        <v>Labour</v>
      </c>
      <c r="BM7" s="274"/>
      <c r="BN7" s="274" t="str">
        <f>BD7</f>
        <v>Plant</v>
      </c>
      <c r="BO7" s="274" t="str">
        <f>BE7</f>
        <v>Material</v>
      </c>
      <c r="BP7" s="274"/>
      <c r="BQ7" s="274"/>
      <c r="BR7" s="274"/>
      <c r="BS7" s="273"/>
      <c r="BT7" s="344" t="str">
        <f>AZ7</f>
        <v>Staff (Office)</v>
      </c>
      <c r="BU7" s="345" t="str">
        <f>BA7</f>
        <v>Staff(Site)</v>
      </c>
      <c r="BV7" s="345" t="str">
        <f>BB7</f>
        <v>Labour</v>
      </c>
      <c r="BW7" s="274"/>
      <c r="BX7" s="274" t="str">
        <f>BN7</f>
        <v>Plant</v>
      </c>
      <c r="BY7" s="274" t="str">
        <f>BO7</f>
        <v>Material</v>
      </c>
      <c r="BZ7" s="274"/>
      <c r="CA7" s="274"/>
      <c r="CB7" s="274"/>
      <c r="CC7" s="273"/>
      <c r="CD7" s="344" t="str">
        <f>BJ7</f>
        <v>Staff (Office)</v>
      </c>
      <c r="CE7" s="345" t="str">
        <f>BK7</f>
        <v>Staff(Site)</v>
      </c>
      <c r="CF7" s="345" t="str">
        <f>BL7</f>
        <v>Labour</v>
      </c>
      <c r="CG7" s="274"/>
      <c r="CH7" s="274" t="str">
        <f>BX7</f>
        <v>Plant</v>
      </c>
      <c r="CI7" s="274" t="str">
        <f>BY7</f>
        <v>Material</v>
      </c>
      <c r="CJ7" s="274"/>
      <c r="CK7" s="274"/>
      <c r="CL7" s="274"/>
      <c r="CM7" s="273"/>
      <c r="CN7" s="344" t="str">
        <f>BT7</f>
        <v>Staff (Office)</v>
      </c>
      <c r="CO7" s="345" t="str">
        <f>BU7</f>
        <v>Staff(Site)</v>
      </c>
      <c r="CP7" s="345" t="str">
        <f>BV7</f>
        <v>Labour</v>
      </c>
      <c r="CQ7" s="274"/>
      <c r="CR7" s="274" t="str">
        <f>CH7</f>
        <v>Plant</v>
      </c>
      <c r="CS7" s="274" t="str">
        <f>CI7</f>
        <v>Material</v>
      </c>
      <c r="CT7" s="274"/>
      <c r="CU7" s="274"/>
      <c r="CV7" s="274"/>
      <c r="CW7" s="273"/>
      <c r="CX7" s="344" t="str">
        <f>CD7</f>
        <v>Staff (Office)</v>
      </c>
      <c r="CY7" s="345" t="str">
        <f>CE7</f>
        <v>Staff(Site)</v>
      </c>
      <c r="CZ7" s="345" t="str">
        <f>CF7</f>
        <v>Labour</v>
      </c>
      <c r="DA7" s="274"/>
      <c r="DB7" s="274" t="str">
        <f>CR7</f>
        <v>Plant</v>
      </c>
      <c r="DC7" s="274" t="str">
        <f>CS7</f>
        <v>Material</v>
      </c>
      <c r="DD7" s="274"/>
      <c r="DE7" s="274"/>
      <c r="DF7" s="274"/>
      <c r="DG7" s="273"/>
      <c r="DH7" s="344" t="str">
        <f>CN7</f>
        <v>Staff (Office)</v>
      </c>
      <c r="DI7" s="345" t="str">
        <f>CO7</f>
        <v>Staff(Site)</v>
      </c>
      <c r="DJ7" s="345" t="str">
        <f>CP7</f>
        <v>Labour</v>
      </c>
      <c r="DK7" s="274"/>
      <c r="DL7" s="274" t="str">
        <f>DB7</f>
        <v>Plant</v>
      </c>
      <c r="DM7" s="274" t="str">
        <f>DC7</f>
        <v>Material</v>
      </c>
      <c r="DN7" s="274"/>
      <c r="DO7" s="274"/>
      <c r="DP7" s="274"/>
      <c r="DQ7" s="273"/>
      <c r="DR7" s="344" t="str">
        <f>CX7</f>
        <v>Staff (Office)</v>
      </c>
      <c r="DS7" s="345" t="str">
        <f>CY7</f>
        <v>Staff(Site)</v>
      </c>
      <c r="DT7" s="345" t="str">
        <f>CZ7</f>
        <v>Labour</v>
      </c>
      <c r="DU7" s="274"/>
      <c r="DV7" s="274" t="str">
        <f>DL7</f>
        <v>Plant</v>
      </c>
      <c r="DW7" s="274" t="str">
        <f>DM7</f>
        <v>Material</v>
      </c>
      <c r="DX7" s="274"/>
      <c r="DY7" s="274"/>
      <c r="DZ7" s="274"/>
      <c r="EA7" s="273"/>
      <c r="EB7" s="344" t="str">
        <f>DH7</f>
        <v>Staff (Office)</v>
      </c>
      <c r="EC7" s="345" t="str">
        <f>DI7</f>
        <v>Staff(Site)</v>
      </c>
      <c r="ED7" s="345" t="str">
        <f>DJ7</f>
        <v>Labour</v>
      </c>
      <c r="EE7" s="274"/>
      <c r="EF7" s="274" t="str">
        <f>DV7</f>
        <v>Plant</v>
      </c>
      <c r="EG7" s="274" t="str">
        <f>DW7</f>
        <v>Material</v>
      </c>
      <c r="EH7" s="274"/>
      <c r="EI7" s="274"/>
      <c r="EJ7" s="274"/>
      <c r="EK7" s="273"/>
    </row>
    <row r="8" spans="1:146">
      <c r="A8" s="356">
        <f>Summary!A8</f>
        <v>0</v>
      </c>
      <c r="B8" s="346">
        <f>Summary!B8</f>
        <v>0</v>
      </c>
      <c r="C8" s="346">
        <f>Summary!C8</f>
        <v>0</v>
      </c>
      <c r="D8" s="346">
        <f>Summary!D8</f>
        <v>0</v>
      </c>
      <c r="E8" s="347">
        <f>Summary!E8</f>
        <v>0</v>
      </c>
      <c r="F8" s="347">
        <f>Summary!F8</f>
        <v>0</v>
      </c>
      <c r="G8" s="490">
        <f>Summary!G8</f>
        <v>0</v>
      </c>
      <c r="H8" s="152"/>
      <c r="I8" s="153"/>
      <c r="J8" s="153"/>
      <c r="K8" s="153"/>
      <c r="L8" s="153"/>
      <c r="M8" s="153"/>
      <c r="N8" s="153"/>
      <c r="O8" s="153"/>
      <c r="P8" s="153"/>
      <c r="Q8" s="153"/>
      <c r="R8" s="153"/>
      <c r="S8" s="153"/>
      <c r="T8" s="166"/>
      <c r="V8" s="211"/>
      <c r="W8" s="212"/>
      <c r="X8" s="212"/>
      <c r="Y8" s="212"/>
      <c r="Z8" s="212"/>
      <c r="AA8" s="212"/>
      <c r="AB8" s="212"/>
      <c r="AC8" s="212"/>
      <c r="AD8" s="212"/>
      <c r="AE8" s="213"/>
      <c r="AF8" s="211"/>
      <c r="AG8" s="212"/>
      <c r="AH8" s="212"/>
      <c r="AI8" s="212"/>
      <c r="AJ8" s="212"/>
      <c r="AK8" s="212"/>
      <c r="AL8" s="212"/>
      <c r="AM8" s="212"/>
      <c r="AN8" s="212"/>
      <c r="AO8" s="213"/>
      <c r="AP8" s="211"/>
      <c r="AQ8" s="212"/>
      <c r="AR8" s="212"/>
      <c r="AS8" s="212"/>
      <c r="AT8" s="212"/>
      <c r="AU8" s="212"/>
      <c r="AV8" s="212"/>
      <c r="AW8" s="212"/>
      <c r="AX8" s="212"/>
      <c r="AY8" s="213"/>
      <c r="AZ8" s="211"/>
      <c r="BA8" s="212"/>
      <c r="BB8" s="212"/>
      <c r="BC8" s="212"/>
      <c r="BD8" s="212"/>
      <c r="BE8" s="212"/>
      <c r="BF8" s="212"/>
      <c r="BG8" s="212"/>
      <c r="BH8" s="212"/>
      <c r="BI8" s="213"/>
      <c r="BJ8" s="211"/>
      <c r="BK8" s="212"/>
      <c r="BL8" s="212"/>
      <c r="BM8" s="212"/>
      <c r="BN8" s="212"/>
      <c r="BO8" s="212"/>
      <c r="BP8" s="212"/>
      <c r="BQ8" s="212"/>
      <c r="BR8" s="212"/>
      <c r="BS8" s="213"/>
      <c r="BT8" s="211"/>
      <c r="BU8" s="212"/>
      <c r="BV8" s="212"/>
      <c r="BW8" s="212"/>
      <c r="BX8" s="212"/>
      <c r="BY8" s="212"/>
      <c r="BZ8" s="212"/>
      <c r="CA8" s="212"/>
      <c r="CB8" s="212"/>
      <c r="CC8" s="213"/>
      <c r="CD8" s="211"/>
      <c r="CE8" s="212"/>
      <c r="CF8" s="212"/>
      <c r="CG8" s="212"/>
      <c r="CH8" s="212"/>
      <c r="CI8" s="212"/>
      <c r="CJ8" s="212"/>
      <c r="CK8" s="212"/>
      <c r="CL8" s="212"/>
      <c r="CM8" s="213"/>
      <c r="CN8" s="211"/>
      <c r="CO8" s="212"/>
      <c r="CP8" s="212"/>
      <c r="CQ8" s="212"/>
      <c r="CR8" s="212"/>
      <c r="CS8" s="212"/>
      <c r="CT8" s="212"/>
      <c r="CU8" s="212"/>
      <c r="CV8" s="212"/>
      <c r="CW8" s="213"/>
      <c r="CX8" s="211"/>
      <c r="CY8" s="212"/>
      <c r="CZ8" s="212"/>
      <c r="DA8" s="212"/>
      <c r="DB8" s="212"/>
      <c r="DC8" s="212"/>
      <c r="DD8" s="212"/>
      <c r="DE8" s="212"/>
      <c r="DF8" s="212"/>
      <c r="DG8" s="213"/>
      <c r="DH8" s="211"/>
      <c r="DI8" s="212"/>
      <c r="DJ8" s="212"/>
      <c r="DK8" s="212"/>
      <c r="DL8" s="212"/>
      <c r="DM8" s="212"/>
      <c r="DN8" s="212"/>
      <c r="DO8" s="212"/>
      <c r="DP8" s="212"/>
      <c r="DQ8" s="213"/>
      <c r="DR8" s="211"/>
      <c r="DS8" s="212"/>
      <c r="DT8" s="212"/>
      <c r="DU8" s="212"/>
      <c r="DV8" s="212"/>
      <c r="DW8" s="212"/>
      <c r="DX8" s="212"/>
      <c r="DY8" s="212"/>
      <c r="DZ8" s="212"/>
      <c r="EA8" s="213"/>
      <c r="EB8" s="211"/>
      <c r="EC8" s="212"/>
      <c r="ED8" s="212"/>
      <c r="EE8" s="212"/>
      <c r="EF8" s="212"/>
      <c r="EG8" s="212"/>
      <c r="EH8" s="212"/>
      <c r="EI8" s="212"/>
      <c r="EJ8" s="212"/>
      <c r="EK8" s="213"/>
    </row>
    <row r="9" spans="1:146" s="209" customFormat="1">
      <c r="A9" s="357" t="str">
        <f>Summary!A9</f>
        <v xml:space="preserve">  NON OPERATIONAL ITEMS</v>
      </c>
      <c r="B9" s="207">
        <f>Summary!B9</f>
        <v>0</v>
      </c>
      <c r="C9" s="207">
        <f>Summary!C9</f>
        <v>0</v>
      </c>
      <c r="D9" s="207">
        <f>Summary!D9</f>
        <v>0</v>
      </c>
      <c r="E9" s="348">
        <f>Summary!E9</f>
        <v>0</v>
      </c>
      <c r="F9" s="777">
        <f>Summary!F9</f>
        <v>0</v>
      </c>
      <c r="G9" s="371">
        <f>Summary!G9</f>
        <v>0</v>
      </c>
      <c r="H9" s="154"/>
      <c r="I9" s="155"/>
      <c r="J9" s="155"/>
      <c r="K9" s="155"/>
      <c r="L9" s="155"/>
      <c r="M9" s="155"/>
      <c r="N9" s="155"/>
      <c r="O9" s="155"/>
      <c r="P9" s="155"/>
      <c r="Q9" s="155"/>
      <c r="R9" s="155"/>
      <c r="S9" s="155"/>
      <c r="T9" s="167"/>
      <c r="U9" s="175"/>
      <c r="V9" s="154"/>
      <c r="W9" s="155"/>
      <c r="X9" s="155"/>
      <c r="Y9" s="155"/>
      <c r="Z9" s="155"/>
      <c r="AA9" s="155"/>
      <c r="AB9" s="155"/>
      <c r="AC9" s="155"/>
      <c r="AD9" s="155"/>
      <c r="AE9" s="167"/>
      <c r="AF9" s="154"/>
      <c r="AG9" s="155"/>
      <c r="AH9" s="155"/>
      <c r="AI9" s="155"/>
      <c r="AJ9" s="155"/>
      <c r="AK9" s="155"/>
      <c r="AL9" s="155"/>
      <c r="AM9" s="155"/>
      <c r="AN9" s="155"/>
      <c r="AO9" s="167"/>
      <c r="AP9" s="154"/>
      <c r="AQ9" s="155"/>
      <c r="AR9" s="155"/>
      <c r="AS9" s="155"/>
      <c r="AT9" s="155"/>
      <c r="AU9" s="155"/>
      <c r="AV9" s="155"/>
      <c r="AW9" s="155"/>
      <c r="AX9" s="155"/>
      <c r="AY9" s="167"/>
      <c r="AZ9" s="154"/>
      <c r="BA9" s="155"/>
      <c r="BB9" s="155"/>
      <c r="BC9" s="155"/>
      <c r="BD9" s="155"/>
      <c r="BE9" s="155"/>
      <c r="BF9" s="155"/>
      <c r="BG9" s="155"/>
      <c r="BH9" s="155"/>
      <c r="BI9" s="167"/>
      <c r="BJ9" s="154"/>
      <c r="BK9" s="155"/>
      <c r="BL9" s="155"/>
      <c r="BM9" s="155"/>
      <c r="BN9" s="155"/>
      <c r="BO9" s="155"/>
      <c r="BP9" s="155"/>
      <c r="BQ9" s="155"/>
      <c r="BR9" s="155"/>
      <c r="BS9" s="167"/>
      <c r="BT9" s="154"/>
      <c r="BU9" s="155"/>
      <c r="BV9" s="155"/>
      <c r="BW9" s="155"/>
      <c r="BX9" s="155"/>
      <c r="BY9" s="155"/>
      <c r="BZ9" s="155"/>
      <c r="CA9" s="155"/>
      <c r="CB9" s="155"/>
      <c r="CC9" s="167"/>
      <c r="CD9" s="154"/>
      <c r="CE9" s="155"/>
      <c r="CF9" s="155"/>
      <c r="CG9" s="155"/>
      <c r="CH9" s="155"/>
      <c r="CI9" s="155"/>
      <c r="CJ9" s="155"/>
      <c r="CK9" s="155"/>
      <c r="CL9" s="155"/>
      <c r="CM9" s="167"/>
      <c r="CN9" s="154"/>
      <c r="CO9" s="155"/>
      <c r="CP9" s="155"/>
      <c r="CQ9" s="155"/>
      <c r="CR9" s="155"/>
      <c r="CS9" s="155"/>
      <c r="CT9" s="155"/>
      <c r="CU9" s="155"/>
      <c r="CV9" s="155"/>
      <c r="CW9" s="167"/>
      <c r="CX9" s="154"/>
      <c r="CY9" s="155"/>
      <c r="CZ9" s="155"/>
      <c r="DA9" s="155"/>
      <c r="DB9" s="155"/>
      <c r="DC9" s="155"/>
      <c r="DD9" s="155"/>
      <c r="DE9" s="155"/>
      <c r="DF9" s="155"/>
      <c r="DG9" s="167"/>
      <c r="DH9" s="154"/>
      <c r="DI9" s="155"/>
      <c r="DJ9" s="155"/>
      <c r="DK9" s="155"/>
      <c r="DL9" s="155"/>
      <c r="DM9" s="155"/>
      <c r="DN9" s="155"/>
      <c r="DO9" s="155"/>
      <c r="DP9" s="155"/>
      <c r="DQ9" s="167"/>
      <c r="DR9" s="154"/>
      <c r="DS9" s="155"/>
      <c r="DT9" s="155"/>
      <c r="DU9" s="155"/>
      <c r="DV9" s="155"/>
      <c r="DW9" s="155"/>
      <c r="DX9" s="155"/>
      <c r="DY9" s="155"/>
      <c r="DZ9" s="155"/>
      <c r="EA9" s="167"/>
      <c r="EB9" s="154"/>
      <c r="EC9" s="155"/>
      <c r="ED9" s="155"/>
      <c r="EE9" s="155"/>
      <c r="EF9" s="155"/>
      <c r="EG9" s="155"/>
      <c r="EH9" s="155"/>
      <c r="EI9" s="155"/>
      <c r="EJ9" s="155"/>
      <c r="EK9" s="167"/>
    </row>
    <row r="10" spans="1:146" s="209" customFormat="1" ht="18" customHeight="1">
      <c r="A10" s="358">
        <f>Summary!A10</f>
        <v>0</v>
      </c>
      <c r="B10" s="349" t="str">
        <f>Summary!B10</f>
        <v>1.1</v>
      </c>
      <c r="C10" s="349">
        <f>Summary!C10</f>
        <v>0</v>
      </c>
      <c r="D10" s="350" t="str">
        <f>Summary!D10</f>
        <v>Mobilisation and Demobilisation</v>
      </c>
      <c r="E10" s="198">
        <f>Summary!E10</f>
        <v>0</v>
      </c>
      <c r="F10" s="778">
        <f>Summary!F10</f>
        <v>0</v>
      </c>
      <c r="G10" s="372">
        <f>Summary!G10</f>
        <v>0</v>
      </c>
      <c r="H10" s="264"/>
      <c r="I10" s="265"/>
      <c r="J10" s="265"/>
      <c r="K10" s="265"/>
      <c r="L10" s="265"/>
      <c r="M10" s="265"/>
      <c r="N10" s="265"/>
      <c r="O10" s="265"/>
      <c r="P10" s="265"/>
      <c r="Q10" s="265"/>
      <c r="R10" s="265"/>
      <c r="S10" s="265"/>
      <c r="T10" s="266"/>
      <c r="U10" s="531"/>
      <c r="V10" s="293"/>
      <c r="W10" s="294"/>
      <c r="X10" s="294"/>
      <c r="Y10" s="294"/>
      <c r="Z10" s="294"/>
      <c r="AA10" s="294"/>
      <c r="AB10" s="294"/>
      <c r="AC10" s="294"/>
      <c r="AD10" s="294"/>
      <c r="AE10" s="539"/>
      <c r="AF10" s="293"/>
      <c r="AG10" s="294"/>
      <c r="AH10" s="294"/>
      <c r="AI10" s="294"/>
      <c r="AJ10" s="294"/>
      <c r="AK10" s="294"/>
      <c r="AL10" s="294"/>
      <c r="AM10" s="294"/>
      <c r="AN10" s="294"/>
      <c r="AO10" s="660"/>
      <c r="AP10" s="293"/>
      <c r="AQ10" s="294"/>
      <c r="AR10" s="294"/>
      <c r="AS10" s="294"/>
      <c r="AT10" s="294"/>
      <c r="AU10" s="294"/>
      <c r="AV10" s="294"/>
      <c r="AW10" s="294"/>
      <c r="AX10" s="294"/>
      <c r="AY10" s="660"/>
      <c r="AZ10" s="293"/>
      <c r="BA10" s="294"/>
      <c r="BB10" s="294"/>
      <c r="BC10" s="294"/>
      <c r="BD10" s="294"/>
      <c r="BE10" s="294"/>
      <c r="BF10" s="294"/>
      <c r="BG10" s="294"/>
      <c r="BH10" s="294"/>
      <c r="BI10" s="660"/>
      <c r="BJ10" s="293"/>
      <c r="BK10" s="294"/>
      <c r="BL10" s="294"/>
      <c r="BM10" s="294"/>
      <c r="BN10" s="294"/>
      <c r="BO10" s="294"/>
      <c r="BP10" s="294"/>
      <c r="BQ10" s="294"/>
      <c r="BR10" s="294"/>
      <c r="BS10" s="660"/>
      <c r="BT10" s="293"/>
      <c r="BU10" s="294"/>
      <c r="BV10" s="294"/>
      <c r="BW10" s="294"/>
      <c r="BX10" s="294"/>
      <c r="BY10" s="294"/>
      <c r="BZ10" s="294"/>
      <c r="CA10" s="294"/>
      <c r="CB10" s="294"/>
      <c r="CC10" s="660"/>
      <c r="CD10" s="293"/>
      <c r="CE10" s="294"/>
      <c r="CF10" s="294"/>
      <c r="CG10" s="294"/>
      <c r="CH10" s="294"/>
      <c r="CI10" s="294"/>
      <c r="CJ10" s="294"/>
      <c r="CK10" s="294"/>
      <c r="CL10" s="294"/>
      <c r="CM10" s="660"/>
      <c r="CN10" s="293"/>
      <c r="CO10" s="294"/>
      <c r="CP10" s="294"/>
      <c r="CQ10" s="294"/>
      <c r="CR10" s="294"/>
      <c r="CS10" s="294"/>
      <c r="CT10" s="294"/>
      <c r="CU10" s="294"/>
      <c r="CV10" s="294"/>
      <c r="CW10" s="660"/>
      <c r="CX10" s="293"/>
      <c r="CY10" s="294"/>
      <c r="CZ10" s="294"/>
      <c r="DA10" s="294"/>
      <c r="DB10" s="294"/>
      <c r="DC10" s="294"/>
      <c r="DD10" s="294"/>
      <c r="DE10" s="294"/>
      <c r="DF10" s="294"/>
      <c r="DG10" s="660"/>
      <c r="DH10" s="293"/>
      <c r="DI10" s="294"/>
      <c r="DJ10" s="294"/>
      <c r="DK10" s="294"/>
      <c r="DL10" s="294"/>
      <c r="DM10" s="294"/>
      <c r="DN10" s="294"/>
      <c r="DO10" s="294"/>
      <c r="DP10" s="294"/>
      <c r="DQ10" s="660"/>
      <c r="DR10" s="293"/>
      <c r="DS10" s="294"/>
      <c r="DT10" s="294"/>
      <c r="DU10" s="294"/>
      <c r="DV10" s="294"/>
      <c r="DW10" s="294"/>
      <c r="DX10" s="294"/>
      <c r="DY10" s="294"/>
      <c r="DZ10" s="294"/>
      <c r="EA10" s="660"/>
      <c r="EB10" s="293"/>
      <c r="EC10" s="294"/>
      <c r="ED10" s="294"/>
      <c r="EE10" s="294"/>
      <c r="EF10" s="294"/>
      <c r="EG10" s="294"/>
      <c r="EH10" s="294"/>
      <c r="EI10" s="294"/>
      <c r="EJ10" s="294"/>
      <c r="EK10" s="660"/>
    </row>
    <row r="11" spans="1:146" ht="20.25">
      <c r="A11" s="359">
        <f>Summary!A11</f>
        <v>16</v>
      </c>
      <c r="B11" s="351">
        <f>Summary!B11</f>
        <v>0</v>
      </c>
      <c r="C11" s="351" t="str">
        <f>Summary!C11</f>
        <v>1.1.1</v>
      </c>
      <c r="D11" s="351">
        <f>Summary!D11</f>
        <v>0</v>
      </c>
      <c r="E11" s="352">
        <f>Summary!E11</f>
        <v>0</v>
      </c>
      <c r="F11" s="352" t="str">
        <f>Summary!F11</f>
        <v>Mobilisation</v>
      </c>
      <c r="G11" s="373" t="str">
        <f>Summary!G11</f>
        <v>Schedule Ref 61</v>
      </c>
      <c r="H11" s="247"/>
      <c r="I11" s="248"/>
      <c r="J11" s="248"/>
      <c r="K11" s="248"/>
      <c r="L11" s="248"/>
      <c r="M11" s="248"/>
      <c r="N11" s="248"/>
      <c r="O11" s="248"/>
      <c r="P11" s="248"/>
      <c r="Q11" s="248"/>
      <c r="R11" s="248"/>
      <c r="S11" s="248"/>
      <c r="T11" s="255"/>
      <c r="U11" s="531"/>
      <c r="V11" s="295"/>
      <c r="W11" s="296"/>
      <c r="X11" s="296"/>
      <c r="Y11" s="296"/>
      <c r="Z11" s="296"/>
      <c r="AA11" s="296"/>
      <c r="AB11" s="296"/>
      <c r="AC11" s="296"/>
      <c r="AD11" s="296"/>
      <c r="AE11" s="639"/>
      <c r="AF11" s="295"/>
      <c r="AG11" s="296"/>
      <c r="AH11" s="296"/>
      <c r="AI11" s="296"/>
      <c r="AJ11" s="296"/>
      <c r="AK11" s="296"/>
      <c r="AL11" s="296"/>
      <c r="AM11" s="296"/>
      <c r="AN11" s="296"/>
      <c r="AO11" s="639"/>
      <c r="AP11" s="295"/>
      <c r="AQ11" s="296"/>
      <c r="AR11" s="296"/>
      <c r="AS11" s="296"/>
      <c r="AT11" s="296"/>
      <c r="AU11" s="296"/>
      <c r="AV11" s="296"/>
      <c r="AW11" s="296"/>
      <c r="AX11" s="296"/>
      <c r="AY11" s="639"/>
      <c r="AZ11" s="295"/>
      <c r="BA11" s="296"/>
      <c r="BB11" s="296"/>
      <c r="BC11" s="296"/>
      <c r="BD11" s="296"/>
      <c r="BE11" s="296"/>
      <c r="BF11" s="296"/>
      <c r="BG11" s="296"/>
      <c r="BH11" s="296"/>
      <c r="BI11" s="639"/>
      <c r="BJ11" s="295"/>
      <c r="BK11" s="296"/>
      <c r="BL11" s="296"/>
      <c r="BM11" s="296"/>
      <c r="BN11" s="296"/>
      <c r="BO11" s="296"/>
      <c r="BP11" s="296"/>
      <c r="BQ11" s="296"/>
      <c r="BR11" s="296"/>
      <c r="BS11" s="639"/>
      <c r="BT11" s="295"/>
      <c r="BU11" s="296"/>
      <c r="BV11" s="296"/>
      <c r="BW11" s="296"/>
      <c r="BX11" s="296"/>
      <c r="BY11" s="296"/>
      <c r="BZ11" s="296"/>
      <c r="CA11" s="296"/>
      <c r="CB11" s="296"/>
      <c r="CC11" s="639"/>
      <c r="CD11" s="295"/>
      <c r="CE11" s="296"/>
      <c r="CF11" s="296"/>
      <c r="CG11" s="296"/>
      <c r="CH11" s="296"/>
      <c r="CI11" s="296"/>
      <c r="CJ11" s="296"/>
      <c r="CK11" s="296"/>
      <c r="CL11" s="296"/>
      <c r="CM11" s="639"/>
      <c r="CN11" s="295"/>
      <c r="CO11" s="296"/>
      <c r="CP11" s="296"/>
      <c r="CQ11" s="296"/>
      <c r="CR11" s="296"/>
      <c r="CS11" s="296"/>
      <c r="CT11" s="296"/>
      <c r="CU11" s="296"/>
      <c r="CV11" s="296"/>
      <c r="CW11" s="639"/>
      <c r="CX11" s="295"/>
      <c r="CY11" s="296"/>
      <c r="CZ11" s="296"/>
      <c r="DA11" s="296"/>
      <c r="DB11" s="296"/>
      <c r="DC11" s="296"/>
      <c r="DD11" s="296"/>
      <c r="DE11" s="296"/>
      <c r="DF11" s="296"/>
      <c r="DG11" s="639"/>
      <c r="DH11" s="295"/>
      <c r="DI11" s="296"/>
      <c r="DJ11" s="296"/>
      <c r="DK11" s="296"/>
      <c r="DL11" s="296"/>
      <c r="DM11" s="296"/>
      <c r="DN11" s="296"/>
      <c r="DO11" s="296"/>
      <c r="DP11" s="296"/>
      <c r="DQ11" s="639"/>
      <c r="DR11" s="295"/>
      <c r="DS11" s="296"/>
      <c r="DT11" s="296"/>
      <c r="DU11" s="296"/>
      <c r="DV11" s="296"/>
      <c r="DW11" s="296"/>
      <c r="DX11" s="296"/>
      <c r="DY11" s="296"/>
      <c r="DZ11" s="296"/>
      <c r="EA11" s="639"/>
      <c r="EB11" s="295"/>
      <c r="EC11" s="296"/>
      <c r="ED11" s="296"/>
      <c r="EE11" s="296"/>
      <c r="EF11" s="296"/>
      <c r="EG11" s="296"/>
      <c r="EH11" s="296"/>
      <c r="EI11" s="296"/>
      <c r="EJ11" s="296"/>
      <c r="EK11" s="639"/>
    </row>
    <row r="12" spans="1:146" ht="20.25">
      <c r="A12" s="359">
        <f>Summary!A12</f>
        <v>17</v>
      </c>
      <c r="B12" s="351">
        <f>Summary!B12</f>
        <v>0</v>
      </c>
      <c r="C12" s="351" t="str">
        <f>Summary!C12</f>
        <v>1.1.2</v>
      </c>
      <c r="D12" s="351">
        <f>Summary!D12</f>
        <v>0</v>
      </c>
      <c r="E12" s="352">
        <f>Summary!E12</f>
        <v>0</v>
      </c>
      <c r="F12" s="352" t="str">
        <f>Summary!F12</f>
        <v>Demobilisation</v>
      </c>
      <c r="G12" s="373">
        <f>Summary!G12</f>
        <v>0</v>
      </c>
      <c r="H12" s="247"/>
      <c r="I12" s="248"/>
      <c r="J12" s="248"/>
      <c r="K12" s="248"/>
      <c r="L12" s="248"/>
      <c r="M12" s="248"/>
      <c r="N12" s="248"/>
      <c r="O12" s="248"/>
      <c r="P12" s="248"/>
      <c r="Q12" s="248"/>
      <c r="R12" s="248"/>
      <c r="S12" s="248"/>
      <c r="T12" s="255"/>
      <c r="U12" s="531"/>
      <c r="V12" s="295"/>
      <c r="W12" s="296"/>
      <c r="X12" s="296"/>
      <c r="Y12" s="296"/>
      <c r="Z12" s="296"/>
      <c r="AA12" s="296"/>
      <c r="AB12" s="296"/>
      <c r="AC12" s="296"/>
      <c r="AD12" s="296"/>
      <c r="AE12" s="639"/>
      <c r="AF12" s="295"/>
      <c r="AG12" s="296"/>
      <c r="AH12" s="296"/>
      <c r="AI12" s="296"/>
      <c r="AJ12" s="296"/>
      <c r="AK12" s="296"/>
      <c r="AL12" s="296"/>
      <c r="AM12" s="296"/>
      <c r="AN12" s="296"/>
      <c r="AO12" s="639"/>
      <c r="AP12" s="295"/>
      <c r="AQ12" s="296"/>
      <c r="AR12" s="296"/>
      <c r="AS12" s="296"/>
      <c r="AT12" s="296"/>
      <c r="AU12" s="296"/>
      <c r="AV12" s="296"/>
      <c r="AW12" s="296"/>
      <c r="AX12" s="296"/>
      <c r="AY12" s="639"/>
      <c r="AZ12" s="295"/>
      <c r="BA12" s="296"/>
      <c r="BB12" s="296"/>
      <c r="BC12" s="296"/>
      <c r="BD12" s="296"/>
      <c r="BE12" s="296"/>
      <c r="BF12" s="296"/>
      <c r="BG12" s="296"/>
      <c r="BH12" s="296"/>
      <c r="BI12" s="639"/>
      <c r="BJ12" s="295"/>
      <c r="BK12" s="296"/>
      <c r="BL12" s="296"/>
      <c r="BM12" s="296"/>
      <c r="BN12" s="296"/>
      <c r="BO12" s="296"/>
      <c r="BP12" s="296"/>
      <c r="BQ12" s="296"/>
      <c r="BR12" s="296"/>
      <c r="BS12" s="639"/>
      <c r="BT12" s="295"/>
      <c r="BU12" s="296"/>
      <c r="BV12" s="296"/>
      <c r="BW12" s="296"/>
      <c r="BX12" s="296"/>
      <c r="BY12" s="296"/>
      <c r="BZ12" s="296"/>
      <c r="CA12" s="296"/>
      <c r="CB12" s="296"/>
      <c r="CC12" s="639"/>
      <c r="CD12" s="295"/>
      <c r="CE12" s="296"/>
      <c r="CF12" s="296"/>
      <c r="CG12" s="296"/>
      <c r="CH12" s="296"/>
      <c r="CI12" s="296"/>
      <c r="CJ12" s="296"/>
      <c r="CK12" s="296"/>
      <c r="CL12" s="296"/>
      <c r="CM12" s="639"/>
      <c r="CN12" s="295"/>
      <c r="CO12" s="296"/>
      <c r="CP12" s="296"/>
      <c r="CQ12" s="296"/>
      <c r="CR12" s="296"/>
      <c r="CS12" s="296"/>
      <c r="CT12" s="296"/>
      <c r="CU12" s="296"/>
      <c r="CV12" s="296"/>
      <c r="CW12" s="639"/>
      <c r="CX12" s="295"/>
      <c r="CY12" s="296"/>
      <c r="CZ12" s="296"/>
      <c r="DA12" s="296"/>
      <c r="DB12" s="296"/>
      <c r="DC12" s="296"/>
      <c r="DD12" s="296"/>
      <c r="DE12" s="296"/>
      <c r="DF12" s="296"/>
      <c r="DG12" s="639"/>
      <c r="DH12" s="295"/>
      <c r="DI12" s="296"/>
      <c r="DJ12" s="296"/>
      <c r="DK12" s="296"/>
      <c r="DL12" s="296"/>
      <c r="DM12" s="296"/>
      <c r="DN12" s="296"/>
      <c r="DO12" s="296"/>
      <c r="DP12" s="296"/>
      <c r="DQ12" s="639"/>
      <c r="DR12" s="295"/>
      <c r="DS12" s="296"/>
      <c r="DT12" s="296"/>
      <c r="DU12" s="296"/>
      <c r="DV12" s="296"/>
      <c r="DW12" s="296"/>
      <c r="DX12" s="296"/>
      <c r="DY12" s="296"/>
      <c r="DZ12" s="296"/>
      <c r="EA12" s="639"/>
      <c r="EB12" s="295"/>
      <c r="EC12" s="296"/>
      <c r="ED12" s="296"/>
      <c r="EE12" s="296"/>
      <c r="EF12" s="296"/>
      <c r="EG12" s="296"/>
      <c r="EH12" s="296"/>
      <c r="EI12" s="296"/>
      <c r="EJ12" s="296"/>
      <c r="EK12" s="639"/>
    </row>
    <row r="13" spans="1:146" s="209" customFormat="1" ht="20.25">
      <c r="A13" s="358">
        <f>Summary!A13</f>
        <v>0</v>
      </c>
      <c r="B13" s="349" t="str">
        <f>Summary!B13</f>
        <v>1.2</v>
      </c>
      <c r="C13" s="349">
        <f>Summary!C13</f>
        <v>0</v>
      </c>
      <c r="D13" s="350" t="str">
        <f>Summary!D13</f>
        <v>Overheads</v>
      </c>
      <c r="E13" s="231">
        <f>Summary!E13</f>
        <v>0</v>
      </c>
      <c r="F13" s="779">
        <f>Summary!F13</f>
        <v>0</v>
      </c>
      <c r="G13" s="372">
        <f>Summary!G13</f>
        <v>0</v>
      </c>
      <c r="H13" s="156"/>
      <c r="I13" s="157"/>
      <c r="J13" s="157"/>
      <c r="K13" s="157"/>
      <c r="L13" s="157"/>
      <c r="M13" s="157"/>
      <c r="N13" s="157"/>
      <c r="O13" s="157"/>
      <c r="P13" s="157"/>
      <c r="Q13" s="157"/>
      <c r="R13" s="157"/>
      <c r="S13" s="157"/>
      <c r="T13" s="168"/>
      <c r="U13" s="531"/>
      <c r="V13" s="297"/>
      <c r="W13" s="298"/>
      <c r="X13" s="298"/>
      <c r="Y13" s="298"/>
      <c r="Z13" s="298"/>
      <c r="AA13" s="298"/>
      <c r="AB13" s="298"/>
      <c r="AC13" s="298"/>
      <c r="AD13" s="298"/>
      <c r="AE13" s="640"/>
      <c r="AF13" s="297"/>
      <c r="AG13" s="298"/>
      <c r="AH13" s="298"/>
      <c r="AI13" s="298"/>
      <c r="AJ13" s="298"/>
      <c r="AK13" s="298"/>
      <c r="AL13" s="298"/>
      <c r="AM13" s="298"/>
      <c r="AN13" s="298"/>
      <c r="AO13" s="640"/>
      <c r="AP13" s="297"/>
      <c r="AQ13" s="298"/>
      <c r="AR13" s="298"/>
      <c r="AS13" s="298"/>
      <c r="AT13" s="298"/>
      <c r="AU13" s="298"/>
      <c r="AV13" s="298"/>
      <c r="AW13" s="298"/>
      <c r="AX13" s="298"/>
      <c r="AY13" s="640"/>
      <c r="AZ13" s="297"/>
      <c r="BA13" s="298"/>
      <c r="BB13" s="298"/>
      <c r="BC13" s="298"/>
      <c r="BD13" s="298"/>
      <c r="BE13" s="298"/>
      <c r="BF13" s="298"/>
      <c r="BG13" s="298"/>
      <c r="BH13" s="298"/>
      <c r="BI13" s="640"/>
      <c r="BJ13" s="297"/>
      <c r="BK13" s="298"/>
      <c r="BL13" s="298"/>
      <c r="BM13" s="298"/>
      <c r="BN13" s="298"/>
      <c r="BO13" s="298"/>
      <c r="BP13" s="298"/>
      <c r="BQ13" s="298"/>
      <c r="BR13" s="298"/>
      <c r="BS13" s="640"/>
      <c r="BT13" s="297"/>
      <c r="BU13" s="298"/>
      <c r="BV13" s="298"/>
      <c r="BW13" s="298"/>
      <c r="BX13" s="298"/>
      <c r="BY13" s="298"/>
      <c r="BZ13" s="298"/>
      <c r="CA13" s="298"/>
      <c r="CB13" s="298"/>
      <c r="CC13" s="640"/>
      <c r="CD13" s="297"/>
      <c r="CE13" s="298"/>
      <c r="CF13" s="298"/>
      <c r="CG13" s="298"/>
      <c r="CH13" s="298"/>
      <c r="CI13" s="298"/>
      <c r="CJ13" s="298"/>
      <c r="CK13" s="298"/>
      <c r="CL13" s="298"/>
      <c r="CM13" s="640"/>
      <c r="CN13" s="297"/>
      <c r="CO13" s="298"/>
      <c r="CP13" s="298"/>
      <c r="CQ13" s="298"/>
      <c r="CR13" s="298"/>
      <c r="CS13" s="298"/>
      <c r="CT13" s="298"/>
      <c r="CU13" s="298"/>
      <c r="CV13" s="298"/>
      <c r="CW13" s="640"/>
      <c r="CX13" s="297"/>
      <c r="CY13" s="298"/>
      <c r="CZ13" s="298"/>
      <c r="DA13" s="298"/>
      <c r="DB13" s="298"/>
      <c r="DC13" s="298"/>
      <c r="DD13" s="298"/>
      <c r="DE13" s="298"/>
      <c r="DF13" s="298"/>
      <c r="DG13" s="640"/>
      <c r="DH13" s="297"/>
      <c r="DI13" s="298"/>
      <c r="DJ13" s="298"/>
      <c r="DK13" s="298"/>
      <c r="DL13" s="298"/>
      <c r="DM13" s="298"/>
      <c r="DN13" s="298"/>
      <c r="DO13" s="298"/>
      <c r="DP13" s="298"/>
      <c r="DQ13" s="640"/>
      <c r="DR13" s="297"/>
      <c r="DS13" s="298"/>
      <c r="DT13" s="298"/>
      <c r="DU13" s="298"/>
      <c r="DV13" s="298"/>
      <c r="DW13" s="298"/>
      <c r="DX13" s="298"/>
      <c r="DY13" s="298"/>
      <c r="DZ13" s="298"/>
      <c r="EA13" s="640"/>
      <c r="EB13" s="297"/>
      <c r="EC13" s="298"/>
      <c r="ED13" s="298"/>
      <c r="EE13" s="298"/>
      <c r="EF13" s="298"/>
      <c r="EG13" s="298"/>
      <c r="EH13" s="298"/>
      <c r="EI13" s="298"/>
      <c r="EJ13" s="298"/>
      <c r="EK13" s="640"/>
    </row>
    <row r="14" spans="1:146" ht="36">
      <c r="A14" s="786">
        <f>Summary!A14</f>
        <v>0</v>
      </c>
      <c r="B14" s="196">
        <f>Summary!B14</f>
        <v>0</v>
      </c>
      <c r="C14" s="196" t="str">
        <f>Summary!C14</f>
        <v>Not Used</v>
      </c>
      <c r="D14" s="196">
        <f>Summary!D14</f>
        <v>0</v>
      </c>
      <c r="E14" s="197">
        <f>Summary!E14</f>
        <v>0</v>
      </c>
      <c r="F14" s="197">
        <f>Summary!F14</f>
        <v>0</v>
      </c>
      <c r="G14" s="787">
        <f>Summary!G14</f>
        <v>0</v>
      </c>
      <c r="H14" s="131"/>
      <c r="I14" s="132"/>
      <c r="J14" s="132"/>
      <c r="K14" s="132"/>
      <c r="L14" s="132"/>
      <c r="M14" s="132"/>
      <c r="N14" s="132"/>
      <c r="O14" s="132"/>
      <c r="P14" s="132"/>
      <c r="Q14" s="132"/>
      <c r="R14" s="132"/>
      <c r="S14" s="132"/>
      <c r="T14" s="169"/>
      <c r="U14" s="531"/>
      <c r="V14" s="299"/>
      <c r="W14" s="300"/>
      <c r="X14" s="300"/>
      <c r="Y14" s="300"/>
      <c r="Z14" s="300"/>
      <c r="AA14" s="300"/>
      <c r="AB14" s="300"/>
      <c r="AC14" s="300"/>
      <c r="AD14" s="300"/>
      <c r="AE14" s="641"/>
      <c r="AF14" s="299"/>
      <c r="AG14" s="300"/>
      <c r="AH14" s="300"/>
      <c r="AI14" s="300"/>
      <c r="AJ14" s="300"/>
      <c r="AK14" s="300"/>
      <c r="AL14" s="300"/>
      <c r="AM14" s="300"/>
      <c r="AN14" s="300"/>
      <c r="AO14" s="641"/>
      <c r="AP14" s="299"/>
      <c r="AQ14" s="300"/>
      <c r="AR14" s="300"/>
      <c r="AS14" s="300"/>
      <c r="AT14" s="300"/>
      <c r="AU14" s="300"/>
      <c r="AV14" s="300"/>
      <c r="AW14" s="300"/>
      <c r="AX14" s="300"/>
      <c r="AY14" s="641"/>
      <c r="AZ14" s="299"/>
      <c r="BA14" s="300"/>
      <c r="BB14" s="300"/>
      <c r="BC14" s="300"/>
      <c r="BD14" s="300"/>
      <c r="BE14" s="300"/>
      <c r="BF14" s="300"/>
      <c r="BG14" s="300"/>
      <c r="BH14" s="300"/>
      <c r="BI14" s="641"/>
      <c r="BJ14" s="299"/>
      <c r="BK14" s="300"/>
      <c r="BL14" s="300"/>
      <c r="BM14" s="300"/>
      <c r="BN14" s="300"/>
      <c r="BO14" s="300"/>
      <c r="BP14" s="300"/>
      <c r="BQ14" s="300"/>
      <c r="BR14" s="300"/>
      <c r="BS14" s="641"/>
      <c r="BT14" s="299"/>
      <c r="BU14" s="300"/>
      <c r="BV14" s="300"/>
      <c r="BW14" s="300"/>
      <c r="BX14" s="300"/>
      <c r="BY14" s="300"/>
      <c r="BZ14" s="300"/>
      <c r="CA14" s="300"/>
      <c r="CB14" s="300"/>
      <c r="CC14" s="641"/>
      <c r="CD14" s="299"/>
      <c r="CE14" s="300"/>
      <c r="CF14" s="300"/>
      <c r="CG14" s="300"/>
      <c r="CH14" s="300"/>
      <c r="CI14" s="300"/>
      <c r="CJ14" s="300"/>
      <c r="CK14" s="300"/>
      <c r="CL14" s="300"/>
      <c r="CM14" s="641"/>
      <c r="CN14" s="299"/>
      <c r="CO14" s="300"/>
      <c r="CP14" s="300"/>
      <c r="CQ14" s="300"/>
      <c r="CR14" s="300"/>
      <c r="CS14" s="300"/>
      <c r="CT14" s="300"/>
      <c r="CU14" s="300"/>
      <c r="CV14" s="300"/>
      <c r="CW14" s="641"/>
      <c r="CX14" s="299"/>
      <c r="CY14" s="300"/>
      <c r="CZ14" s="300"/>
      <c r="DA14" s="300"/>
      <c r="DB14" s="300"/>
      <c r="DC14" s="300"/>
      <c r="DD14" s="300"/>
      <c r="DE14" s="300"/>
      <c r="DF14" s="300"/>
      <c r="DG14" s="641"/>
      <c r="DH14" s="299"/>
      <c r="DI14" s="300"/>
      <c r="DJ14" s="300"/>
      <c r="DK14" s="300"/>
      <c r="DL14" s="300"/>
      <c r="DM14" s="300"/>
      <c r="DN14" s="300"/>
      <c r="DO14" s="300"/>
      <c r="DP14" s="300"/>
      <c r="DQ14" s="641"/>
      <c r="DR14" s="299"/>
      <c r="DS14" s="300"/>
      <c r="DT14" s="300"/>
      <c r="DU14" s="300"/>
      <c r="DV14" s="300"/>
      <c r="DW14" s="300"/>
      <c r="DX14" s="300"/>
      <c r="DY14" s="300"/>
      <c r="DZ14" s="300"/>
      <c r="EA14" s="641"/>
      <c r="EB14" s="299"/>
      <c r="EC14" s="300"/>
      <c r="ED14" s="300"/>
      <c r="EE14" s="300"/>
      <c r="EF14" s="300"/>
      <c r="EG14" s="300"/>
      <c r="EH14" s="300"/>
      <c r="EI14" s="300"/>
      <c r="EJ14" s="300"/>
      <c r="EK14" s="641"/>
    </row>
    <row r="15" spans="1:146" ht="36">
      <c r="A15" s="786">
        <f>Summary!A15</f>
        <v>0</v>
      </c>
      <c r="B15" s="196">
        <f>Summary!B15</f>
        <v>0</v>
      </c>
      <c r="C15" s="196" t="str">
        <f>Summary!C15</f>
        <v>Not Used</v>
      </c>
      <c r="D15" s="196">
        <f>Summary!D15</f>
        <v>0</v>
      </c>
      <c r="E15" s="197">
        <f>Summary!E15</f>
        <v>0</v>
      </c>
      <c r="F15" s="197">
        <f>Summary!F15</f>
        <v>0</v>
      </c>
      <c r="G15" s="787">
        <f>Summary!G15</f>
        <v>0</v>
      </c>
      <c r="H15" s="131"/>
      <c r="I15" s="132"/>
      <c r="J15" s="132"/>
      <c r="K15" s="132"/>
      <c r="L15" s="132"/>
      <c r="M15" s="132"/>
      <c r="N15" s="132"/>
      <c r="O15" s="132"/>
      <c r="P15" s="132"/>
      <c r="Q15" s="132"/>
      <c r="R15" s="132"/>
      <c r="S15" s="132"/>
      <c r="T15" s="169"/>
      <c r="U15" s="531"/>
      <c r="V15" s="299"/>
      <c r="W15" s="300"/>
      <c r="X15" s="300"/>
      <c r="Y15" s="300"/>
      <c r="Z15" s="300"/>
      <c r="AA15" s="300"/>
      <c r="AB15" s="300"/>
      <c r="AC15" s="300"/>
      <c r="AD15" s="300"/>
      <c r="AE15" s="641"/>
      <c r="AF15" s="299"/>
      <c r="AG15" s="300"/>
      <c r="AH15" s="300"/>
      <c r="AI15" s="300"/>
      <c r="AJ15" s="300"/>
      <c r="AK15" s="300"/>
      <c r="AL15" s="300"/>
      <c r="AM15" s="300"/>
      <c r="AN15" s="300"/>
      <c r="AO15" s="641"/>
      <c r="AP15" s="299"/>
      <c r="AQ15" s="300"/>
      <c r="AR15" s="300"/>
      <c r="AS15" s="300"/>
      <c r="AT15" s="300"/>
      <c r="AU15" s="300"/>
      <c r="AV15" s="300"/>
      <c r="AW15" s="300"/>
      <c r="AX15" s="300"/>
      <c r="AY15" s="641"/>
      <c r="AZ15" s="299"/>
      <c r="BA15" s="300"/>
      <c r="BB15" s="300"/>
      <c r="BC15" s="300"/>
      <c r="BD15" s="300"/>
      <c r="BE15" s="300"/>
      <c r="BF15" s="300"/>
      <c r="BG15" s="300"/>
      <c r="BH15" s="300"/>
      <c r="BI15" s="641"/>
      <c r="BJ15" s="299"/>
      <c r="BK15" s="300"/>
      <c r="BL15" s="300"/>
      <c r="BM15" s="300"/>
      <c r="BN15" s="300"/>
      <c r="BO15" s="300"/>
      <c r="BP15" s="300"/>
      <c r="BQ15" s="300"/>
      <c r="BR15" s="300"/>
      <c r="BS15" s="641"/>
      <c r="BT15" s="299"/>
      <c r="BU15" s="300"/>
      <c r="BV15" s="300"/>
      <c r="BW15" s="300"/>
      <c r="BX15" s="300"/>
      <c r="BY15" s="300"/>
      <c r="BZ15" s="300"/>
      <c r="CA15" s="300"/>
      <c r="CB15" s="300"/>
      <c r="CC15" s="641"/>
      <c r="CD15" s="299"/>
      <c r="CE15" s="300"/>
      <c r="CF15" s="300"/>
      <c r="CG15" s="300"/>
      <c r="CH15" s="300"/>
      <c r="CI15" s="300"/>
      <c r="CJ15" s="300"/>
      <c r="CK15" s="300"/>
      <c r="CL15" s="300"/>
      <c r="CM15" s="641"/>
      <c r="CN15" s="299"/>
      <c r="CO15" s="300"/>
      <c r="CP15" s="300"/>
      <c r="CQ15" s="300"/>
      <c r="CR15" s="300"/>
      <c r="CS15" s="300"/>
      <c r="CT15" s="300"/>
      <c r="CU15" s="300"/>
      <c r="CV15" s="300"/>
      <c r="CW15" s="641"/>
      <c r="CX15" s="299"/>
      <c r="CY15" s="300"/>
      <c r="CZ15" s="300"/>
      <c r="DA15" s="300"/>
      <c r="DB15" s="300"/>
      <c r="DC15" s="300"/>
      <c r="DD15" s="300"/>
      <c r="DE15" s="300"/>
      <c r="DF15" s="300"/>
      <c r="DG15" s="641"/>
      <c r="DH15" s="299"/>
      <c r="DI15" s="300"/>
      <c r="DJ15" s="300"/>
      <c r="DK15" s="300"/>
      <c r="DL15" s="300"/>
      <c r="DM15" s="300"/>
      <c r="DN15" s="300"/>
      <c r="DO15" s="300"/>
      <c r="DP15" s="300"/>
      <c r="DQ15" s="641"/>
      <c r="DR15" s="299"/>
      <c r="DS15" s="300"/>
      <c r="DT15" s="300"/>
      <c r="DU15" s="300"/>
      <c r="DV15" s="300"/>
      <c r="DW15" s="300"/>
      <c r="DX15" s="300"/>
      <c r="DY15" s="300"/>
      <c r="DZ15" s="300"/>
      <c r="EA15" s="641"/>
      <c r="EB15" s="299"/>
      <c r="EC15" s="300"/>
      <c r="ED15" s="300"/>
      <c r="EE15" s="300"/>
      <c r="EF15" s="300"/>
      <c r="EG15" s="300"/>
      <c r="EH15" s="300"/>
      <c r="EI15" s="300"/>
      <c r="EJ15" s="300"/>
      <c r="EK15" s="641"/>
    </row>
    <row r="16" spans="1:146" s="209" customFormat="1" ht="20.25">
      <c r="A16" s="358">
        <f>Summary!A16</f>
        <v>0</v>
      </c>
      <c r="B16" s="349" t="str">
        <f>Summary!B16</f>
        <v>1.3</v>
      </c>
      <c r="C16" s="349">
        <f>Summary!C16</f>
        <v>0</v>
      </c>
      <c r="D16" s="350" t="str">
        <f>Summary!D16</f>
        <v>Management and Systems</v>
      </c>
      <c r="E16" s="198">
        <f>Summary!E16</f>
        <v>0</v>
      </c>
      <c r="F16" s="778">
        <f>Summary!F16</f>
        <v>0</v>
      </c>
      <c r="G16" s="372">
        <f>Summary!G16</f>
        <v>0</v>
      </c>
      <c r="H16" s="275"/>
      <c r="I16" s="276"/>
      <c r="J16" s="276"/>
      <c r="K16" s="276"/>
      <c r="L16" s="276"/>
      <c r="M16" s="276"/>
      <c r="N16" s="276"/>
      <c r="O16" s="276"/>
      <c r="P16" s="276"/>
      <c r="Q16" s="276"/>
      <c r="R16" s="276"/>
      <c r="S16" s="276"/>
      <c r="T16" s="277"/>
      <c r="U16" s="531"/>
      <c r="V16" s="275"/>
      <c r="W16" s="276"/>
      <c r="X16" s="276"/>
      <c r="Y16" s="276"/>
      <c r="Z16" s="276"/>
      <c r="AA16" s="276"/>
      <c r="AB16" s="276"/>
      <c r="AC16" s="276"/>
      <c r="AD16" s="276"/>
      <c r="AE16" s="642"/>
      <c r="AF16" s="275"/>
      <c r="AG16" s="276"/>
      <c r="AH16" s="276"/>
      <c r="AI16" s="276"/>
      <c r="AJ16" s="276"/>
      <c r="AK16" s="276"/>
      <c r="AL16" s="276"/>
      <c r="AM16" s="276"/>
      <c r="AN16" s="276"/>
      <c r="AO16" s="642"/>
      <c r="AP16" s="275"/>
      <c r="AQ16" s="276"/>
      <c r="AR16" s="276"/>
      <c r="AS16" s="276"/>
      <c r="AT16" s="276"/>
      <c r="AU16" s="276"/>
      <c r="AV16" s="276"/>
      <c r="AW16" s="276"/>
      <c r="AX16" s="276"/>
      <c r="AY16" s="642"/>
      <c r="AZ16" s="275"/>
      <c r="BA16" s="276"/>
      <c r="BB16" s="276"/>
      <c r="BC16" s="276"/>
      <c r="BD16" s="276"/>
      <c r="BE16" s="276"/>
      <c r="BF16" s="276"/>
      <c r="BG16" s="276"/>
      <c r="BH16" s="276"/>
      <c r="BI16" s="642"/>
      <c r="BJ16" s="275"/>
      <c r="BK16" s="276"/>
      <c r="BL16" s="276"/>
      <c r="BM16" s="276"/>
      <c r="BN16" s="276"/>
      <c r="BO16" s="276"/>
      <c r="BP16" s="276"/>
      <c r="BQ16" s="276"/>
      <c r="BR16" s="276"/>
      <c r="BS16" s="642"/>
      <c r="BT16" s="275"/>
      <c r="BU16" s="276"/>
      <c r="BV16" s="276"/>
      <c r="BW16" s="276"/>
      <c r="BX16" s="276"/>
      <c r="BY16" s="276"/>
      <c r="BZ16" s="276"/>
      <c r="CA16" s="276"/>
      <c r="CB16" s="276"/>
      <c r="CC16" s="642"/>
      <c r="CD16" s="275"/>
      <c r="CE16" s="276"/>
      <c r="CF16" s="276"/>
      <c r="CG16" s="276"/>
      <c r="CH16" s="276"/>
      <c r="CI16" s="276"/>
      <c r="CJ16" s="276"/>
      <c r="CK16" s="276"/>
      <c r="CL16" s="276"/>
      <c r="CM16" s="642"/>
      <c r="CN16" s="275"/>
      <c r="CO16" s="276"/>
      <c r="CP16" s="276"/>
      <c r="CQ16" s="276"/>
      <c r="CR16" s="276"/>
      <c r="CS16" s="276"/>
      <c r="CT16" s="276"/>
      <c r="CU16" s="276"/>
      <c r="CV16" s="276"/>
      <c r="CW16" s="642"/>
      <c r="CX16" s="275"/>
      <c r="CY16" s="276"/>
      <c r="CZ16" s="276"/>
      <c r="DA16" s="276"/>
      <c r="DB16" s="276"/>
      <c r="DC16" s="276"/>
      <c r="DD16" s="276"/>
      <c r="DE16" s="276"/>
      <c r="DF16" s="276"/>
      <c r="DG16" s="642"/>
      <c r="DH16" s="275"/>
      <c r="DI16" s="276"/>
      <c r="DJ16" s="276"/>
      <c r="DK16" s="276"/>
      <c r="DL16" s="276"/>
      <c r="DM16" s="276"/>
      <c r="DN16" s="276"/>
      <c r="DO16" s="276"/>
      <c r="DP16" s="276"/>
      <c r="DQ16" s="642"/>
      <c r="DR16" s="275"/>
      <c r="DS16" s="276"/>
      <c r="DT16" s="276"/>
      <c r="DU16" s="276"/>
      <c r="DV16" s="276"/>
      <c r="DW16" s="276"/>
      <c r="DX16" s="276"/>
      <c r="DY16" s="276"/>
      <c r="DZ16" s="276"/>
      <c r="EA16" s="642"/>
      <c r="EB16" s="275"/>
      <c r="EC16" s="276"/>
      <c r="ED16" s="276"/>
      <c r="EE16" s="276"/>
      <c r="EF16" s="276"/>
      <c r="EG16" s="276"/>
      <c r="EH16" s="276"/>
      <c r="EI16" s="276"/>
      <c r="EJ16" s="276"/>
      <c r="EK16" s="642"/>
    </row>
    <row r="17" spans="1:141" ht="20.25">
      <c r="A17" s="359">
        <f>Summary!A17</f>
        <v>2</v>
      </c>
      <c r="B17" s="351">
        <f>Summary!B17</f>
        <v>0</v>
      </c>
      <c r="C17" s="351" t="str">
        <f>Summary!C17</f>
        <v>1.3.1</v>
      </c>
      <c r="D17" s="351">
        <f>Summary!D17</f>
        <v>0</v>
      </c>
      <c r="E17" s="352">
        <f>Summary!E17</f>
        <v>0</v>
      </c>
      <c r="F17" s="352" t="str">
        <f>Summary!F17</f>
        <v>Information Technology</v>
      </c>
      <c r="G17" s="373">
        <f>Summary!G17</f>
        <v>0</v>
      </c>
      <c r="H17" s="540">
        <f t="shared" ref="H17:H26" si="2">SUM(V17:AD17)</f>
        <v>0</v>
      </c>
      <c r="I17" s="541">
        <f t="shared" ref="I17:I26" si="3">SUM(AF17:AN17)</f>
        <v>0</v>
      </c>
      <c r="J17" s="541">
        <f t="shared" ref="J17:J26" si="4">SUM(AP17:AX17)</f>
        <v>0</v>
      </c>
      <c r="K17" s="541">
        <f t="shared" ref="K17:K26" si="5">SUM(AZ17:BH17)</f>
        <v>0</v>
      </c>
      <c r="L17" s="541">
        <f t="shared" ref="L17:L26" si="6">SUM(BJ17:BR17)</f>
        <v>0</v>
      </c>
      <c r="M17" s="541">
        <f t="shared" ref="M17:M26" si="7">SUM(BT17:CB17)</f>
        <v>0</v>
      </c>
      <c r="N17" s="541">
        <f t="shared" ref="N17:N26" si="8">SUM(CD17:CL17)</f>
        <v>0</v>
      </c>
      <c r="O17" s="541">
        <f t="shared" ref="O17:O26" si="9">SUM(CN17:CV17)</f>
        <v>0</v>
      </c>
      <c r="P17" s="541">
        <f t="shared" ref="P17:P26" si="10">SUM(CX17:DF17)</f>
        <v>0</v>
      </c>
      <c r="Q17" s="541">
        <f t="shared" ref="Q17:Q26" si="11">SUM(DH17:DP17)</f>
        <v>0</v>
      </c>
      <c r="R17" s="541">
        <f t="shared" ref="R17:R26" si="12">SUM(DR17:DZ17)</f>
        <v>0</v>
      </c>
      <c r="S17" s="541">
        <f t="shared" ref="S17:S26" si="13">SUM(EB17:EJ17)</f>
        <v>0</v>
      </c>
      <c r="T17" s="542">
        <f>SUM(H17:S17)</f>
        <v>0</v>
      </c>
      <c r="U17" s="531"/>
      <c r="V17" s="543"/>
      <c r="W17" s="544"/>
      <c r="X17" s="544"/>
      <c r="Y17" s="544"/>
      <c r="Z17" s="544"/>
      <c r="AA17" s="544"/>
      <c r="AB17" s="544"/>
      <c r="AC17" s="544"/>
      <c r="AD17" s="544"/>
      <c r="AE17" s="643"/>
      <c r="AF17" s="543"/>
      <c r="AG17" s="544"/>
      <c r="AH17" s="544"/>
      <c r="AI17" s="544"/>
      <c r="AJ17" s="544"/>
      <c r="AK17" s="544"/>
      <c r="AL17" s="544"/>
      <c r="AM17" s="544"/>
      <c r="AN17" s="544"/>
      <c r="AO17" s="643"/>
      <c r="AP17" s="543"/>
      <c r="AQ17" s="544"/>
      <c r="AR17" s="544"/>
      <c r="AS17" s="544"/>
      <c r="AT17" s="544"/>
      <c r="AU17" s="544"/>
      <c r="AV17" s="544"/>
      <c r="AW17" s="544"/>
      <c r="AX17" s="544"/>
      <c r="AY17" s="643"/>
      <c r="AZ17" s="543"/>
      <c r="BA17" s="544"/>
      <c r="BB17" s="544"/>
      <c r="BC17" s="544"/>
      <c r="BD17" s="544"/>
      <c r="BE17" s="544"/>
      <c r="BF17" s="544"/>
      <c r="BG17" s="544"/>
      <c r="BH17" s="544"/>
      <c r="BI17" s="643"/>
      <c r="BJ17" s="543"/>
      <c r="BK17" s="544"/>
      <c r="BL17" s="544"/>
      <c r="BM17" s="544"/>
      <c r="BN17" s="544"/>
      <c r="BO17" s="544"/>
      <c r="BP17" s="544"/>
      <c r="BQ17" s="544"/>
      <c r="BR17" s="544"/>
      <c r="BS17" s="643"/>
      <c r="BT17" s="543"/>
      <c r="BU17" s="544"/>
      <c r="BV17" s="544"/>
      <c r="BW17" s="544"/>
      <c r="BX17" s="544"/>
      <c r="BY17" s="544"/>
      <c r="BZ17" s="544"/>
      <c r="CA17" s="544"/>
      <c r="CB17" s="544"/>
      <c r="CC17" s="643"/>
      <c r="CD17" s="543"/>
      <c r="CE17" s="544"/>
      <c r="CF17" s="544"/>
      <c r="CG17" s="544"/>
      <c r="CH17" s="544"/>
      <c r="CI17" s="544"/>
      <c r="CJ17" s="544"/>
      <c r="CK17" s="544"/>
      <c r="CL17" s="544"/>
      <c r="CM17" s="643"/>
      <c r="CN17" s="543"/>
      <c r="CO17" s="544"/>
      <c r="CP17" s="544"/>
      <c r="CQ17" s="544"/>
      <c r="CR17" s="544"/>
      <c r="CS17" s="544"/>
      <c r="CT17" s="544"/>
      <c r="CU17" s="544"/>
      <c r="CV17" s="544"/>
      <c r="CW17" s="643"/>
      <c r="CX17" s="543"/>
      <c r="CY17" s="544"/>
      <c r="CZ17" s="544"/>
      <c r="DA17" s="544"/>
      <c r="DB17" s="544"/>
      <c r="DC17" s="544"/>
      <c r="DD17" s="544"/>
      <c r="DE17" s="544"/>
      <c r="DF17" s="544"/>
      <c r="DG17" s="643"/>
      <c r="DH17" s="543"/>
      <c r="DI17" s="544"/>
      <c r="DJ17" s="544"/>
      <c r="DK17" s="544"/>
      <c r="DL17" s="544"/>
      <c r="DM17" s="544"/>
      <c r="DN17" s="544"/>
      <c r="DO17" s="544"/>
      <c r="DP17" s="544"/>
      <c r="DQ17" s="643"/>
      <c r="DR17" s="543"/>
      <c r="DS17" s="544"/>
      <c r="DT17" s="544"/>
      <c r="DU17" s="544"/>
      <c r="DV17" s="544"/>
      <c r="DW17" s="544"/>
      <c r="DX17" s="544"/>
      <c r="DY17" s="544"/>
      <c r="DZ17" s="544"/>
      <c r="EA17" s="643"/>
      <c r="EB17" s="543"/>
      <c r="EC17" s="544"/>
      <c r="ED17" s="544"/>
      <c r="EE17" s="544"/>
      <c r="EF17" s="544"/>
      <c r="EG17" s="544"/>
      <c r="EH17" s="544"/>
      <c r="EI17" s="544"/>
      <c r="EJ17" s="544"/>
      <c r="EK17" s="643"/>
    </row>
    <row r="18" spans="1:141" ht="20.25">
      <c r="A18" s="359">
        <f>Summary!A18</f>
        <v>3</v>
      </c>
      <c r="B18" s="351">
        <f>Summary!B18</f>
        <v>0</v>
      </c>
      <c r="C18" s="351" t="str">
        <f>Summary!C18</f>
        <v>1.3.2</v>
      </c>
      <c r="D18" s="351">
        <f>Summary!D18</f>
        <v>0</v>
      </c>
      <c r="E18" s="352">
        <f>Summary!E18</f>
        <v>0</v>
      </c>
      <c r="F18" s="352" t="str">
        <f>Summary!F18</f>
        <v>Confidentiality, Security and Conflict of Interest</v>
      </c>
      <c r="G18" s="373" t="str">
        <f>Summary!G18</f>
        <v>Schedule Ref 19 to 22</v>
      </c>
      <c r="H18" s="540">
        <f t="shared" si="2"/>
        <v>0</v>
      </c>
      <c r="I18" s="541">
        <f t="shared" si="3"/>
        <v>0</v>
      </c>
      <c r="J18" s="541">
        <f t="shared" si="4"/>
        <v>0</v>
      </c>
      <c r="K18" s="541">
        <f t="shared" si="5"/>
        <v>0</v>
      </c>
      <c r="L18" s="541">
        <f t="shared" si="6"/>
        <v>0</v>
      </c>
      <c r="M18" s="541">
        <f t="shared" si="7"/>
        <v>0</v>
      </c>
      <c r="N18" s="541">
        <f t="shared" si="8"/>
        <v>0</v>
      </c>
      <c r="O18" s="541">
        <f t="shared" si="9"/>
        <v>0</v>
      </c>
      <c r="P18" s="541">
        <f t="shared" si="10"/>
        <v>0</v>
      </c>
      <c r="Q18" s="541">
        <f t="shared" si="11"/>
        <v>0</v>
      </c>
      <c r="R18" s="541">
        <f t="shared" si="12"/>
        <v>0</v>
      </c>
      <c r="S18" s="541">
        <f t="shared" si="13"/>
        <v>0</v>
      </c>
      <c r="T18" s="542">
        <f t="shared" ref="T18:T26" si="14">SUM(H18:S18)</f>
        <v>0</v>
      </c>
      <c r="U18" s="531"/>
      <c r="V18" s="543"/>
      <c r="W18" s="544"/>
      <c r="X18" s="544"/>
      <c r="Y18" s="544"/>
      <c r="Z18" s="544"/>
      <c r="AA18" s="544"/>
      <c r="AB18" s="544"/>
      <c r="AC18" s="544"/>
      <c r="AD18" s="544"/>
      <c r="AE18" s="644"/>
      <c r="AF18" s="543"/>
      <c r="AG18" s="544"/>
      <c r="AH18" s="544"/>
      <c r="AI18" s="544"/>
      <c r="AJ18" s="544"/>
      <c r="AK18" s="544"/>
      <c r="AL18" s="544"/>
      <c r="AM18" s="544"/>
      <c r="AN18" s="544"/>
      <c r="AO18" s="644"/>
      <c r="AP18" s="543"/>
      <c r="AQ18" s="544"/>
      <c r="AR18" s="544"/>
      <c r="AS18" s="544"/>
      <c r="AT18" s="544"/>
      <c r="AU18" s="544"/>
      <c r="AV18" s="544"/>
      <c r="AW18" s="544"/>
      <c r="AX18" s="544"/>
      <c r="AY18" s="644"/>
      <c r="AZ18" s="543"/>
      <c r="BA18" s="544"/>
      <c r="BB18" s="544"/>
      <c r="BC18" s="544"/>
      <c r="BD18" s="544"/>
      <c r="BE18" s="544"/>
      <c r="BF18" s="544"/>
      <c r="BG18" s="544"/>
      <c r="BH18" s="544"/>
      <c r="BI18" s="644"/>
      <c r="BJ18" s="543"/>
      <c r="BK18" s="544"/>
      <c r="BL18" s="544"/>
      <c r="BM18" s="544"/>
      <c r="BN18" s="544"/>
      <c r="BO18" s="544"/>
      <c r="BP18" s="544"/>
      <c r="BQ18" s="544"/>
      <c r="BR18" s="544"/>
      <c r="BS18" s="644"/>
      <c r="BT18" s="543"/>
      <c r="BU18" s="544"/>
      <c r="BV18" s="544"/>
      <c r="BW18" s="544"/>
      <c r="BX18" s="544"/>
      <c r="BY18" s="544"/>
      <c r="BZ18" s="544"/>
      <c r="CA18" s="544"/>
      <c r="CB18" s="544"/>
      <c r="CC18" s="644"/>
      <c r="CD18" s="543"/>
      <c r="CE18" s="544"/>
      <c r="CF18" s="544"/>
      <c r="CG18" s="544"/>
      <c r="CH18" s="544"/>
      <c r="CI18" s="544"/>
      <c r="CJ18" s="544"/>
      <c r="CK18" s="544"/>
      <c r="CL18" s="544"/>
      <c r="CM18" s="644"/>
      <c r="CN18" s="543"/>
      <c r="CO18" s="544"/>
      <c r="CP18" s="544"/>
      <c r="CQ18" s="544"/>
      <c r="CR18" s="544"/>
      <c r="CS18" s="544"/>
      <c r="CT18" s="544"/>
      <c r="CU18" s="544"/>
      <c r="CV18" s="544"/>
      <c r="CW18" s="644"/>
      <c r="CX18" s="543"/>
      <c r="CY18" s="544"/>
      <c r="CZ18" s="544"/>
      <c r="DA18" s="544"/>
      <c r="DB18" s="544"/>
      <c r="DC18" s="544"/>
      <c r="DD18" s="544"/>
      <c r="DE18" s="544"/>
      <c r="DF18" s="544"/>
      <c r="DG18" s="644"/>
      <c r="DH18" s="543"/>
      <c r="DI18" s="544"/>
      <c r="DJ18" s="544"/>
      <c r="DK18" s="544"/>
      <c r="DL18" s="544"/>
      <c r="DM18" s="544"/>
      <c r="DN18" s="544"/>
      <c r="DO18" s="544"/>
      <c r="DP18" s="544"/>
      <c r="DQ18" s="644"/>
      <c r="DR18" s="543"/>
      <c r="DS18" s="544"/>
      <c r="DT18" s="544"/>
      <c r="DU18" s="544"/>
      <c r="DV18" s="544"/>
      <c r="DW18" s="544"/>
      <c r="DX18" s="544"/>
      <c r="DY18" s="544"/>
      <c r="DZ18" s="544"/>
      <c r="EA18" s="644"/>
      <c r="EB18" s="543"/>
      <c r="EC18" s="544"/>
      <c r="ED18" s="544"/>
      <c r="EE18" s="544"/>
      <c r="EF18" s="544"/>
      <c r="EG18" s="544"/>
      <c r="EH18" s="544"/>
      <c r="EI18" s="544"/>
      <c r="EJ18" s="544"/>
      <c r="EK18" s="644"/>
    </row>
    <row r="19" spans="1:141" ht="24.75" customHeight="1">
      <c r="A19" s="359" t="str">
        <f>Summary!A19</f>
        <v>4 &amp; 12</v>
      </c>
      <c r="B19" s="351">
        <f>Summary!B19</f>
        <v>0</v>
      </c>
      <c r="C19" s="351" t="str">
        <f>Summary!C19</f>
        <v>1.3.3</v>
      </c>
      <c r="D19" s="196">
        <f>Summary!D19</f>
        <v>0</v>
      </c>
      <c r="E19" s="197">
        <f>Summary!E19</f>
        <v>0</v>
      </c>
      <c r="F19" s="352" t="str">
        <f>Summary!F19</f>
        <v>Commercial Management  and Contract Plan</v>
      </c>
      <c r="G19" s="373">
        <f>Summary!G19</f>
        <v>0</v>
      </c>
      <c r="H19" s="540">
        <f t="shared" si="2"/>
        <v>0</v>
      </c>
      <c r="I19" s="541">
        <f t="shared" si="3"/>
        <v>0</v>
      </c>
      <c r="J19" s="541">
        <f t="shared" si="4"/>
        <v>0</v>
      </c>
      <c r="K19" s="541">
        <f t="shared" si="5"/>
        <v>0</v>
      </c>
      <c r="L19" s="541">
        <f t="shared" si="6"/>
        <v>0</v>
      </c>
      <c r="M19" s="541">
        <f t="shared" si="7"/>
        <v>0</v>
      </c>
      <c r="N19" s="541">
        <f t="shared" si="8"/>
        <v>0</v>
      </c>
      <c r="O19" s="541">
        <f t="shared" si="9"/>
        <v>0</v>
      </c>
      <c r="P19" s="541">
        <f t="shared" si="10"/>
        <v>0</v>
      </c>
      <c r="Q19" s="541">
        <f t="shared" si="11"/>
        <v>0</v>
      </c>
      <c r="R19" s="541">
        <f t="shared" si="12"/>
        <v>0</v>
      </c>
      <c r="S19" s="541">
        <f t="shared" si="13"/>
        <v>0</v>
      </c>
      <c r="T19" s="542">
        <f t="shared" si="14"/>
        <v>0</v>
      </c>
      <c r="U19" s="531"/>
      <c r="V19" s="543"/>
      <c r="W19" s="544"/>
      <c r="X19" s="544"/>
      <c r="Y19" s="544"/>
      <c r="Z19" s="544"/>
      <c r="AA19" s="544"/>
      <c r="AB19" s="544"/>
      <c r="AC19" s="544"/>
      <c r="AD19" s="544"/>
      <c r="AE19" s="644"/>
      <c r="AF19" s="543"/>
      <c r="AG19" s="544"/>
      <c r="AH19" s="544"/>
      <c r="AI19" s="544"/>
      <c r="AJ19" s="544"/>
      <c r="AK19" s="544"/>
      <c r="AL19" s="544"/>
      <c r="AM19" s="544"/>
      <c r="AN19" s="544"/>
      <c r="AO19" s="644"/>
      <c r="AP19" s="543"/>
      <c r="AQ19" s="544"/>
      <c r="AR19" s="544"/>
      <c r="AS19" s="544"/>
      <c r="AT19" s="544"/>
      <c r="AU19" s="544"/>
      <c r="AV19" s="544"/>
      <c r="AW19" s="544"/>
      <c r="AX19" s="544"/>
      <c r="AY19" s="644"/>
      <c r="AZ19" s="543"/>
      <c r="BA19" s="544"/>
      <c r="BB19" s="544"/>
      <c r="BC19" s="544"/>
      <c r="BD19" s="544"/>
      <c r="BE19" s="544"/>
      <c r="BF19" s="544"/>
      <c r="BG19" s="544"/>
      <c r="BH19" s="544"/>
      <c r="BI19" s="644"/>
      <c r="BJ19" s="543"/>
      <c r="BK19" s="544"/>
      <c r="BL19" s="544"/>
      <c r="BM19" s="544"/>
      <c r="BN19" s="544"/>
      <c r="BO19" s="544"/>
      <c r="BP19" s="544"/>
      <c r="BQ19" s="544"/>
      <c r="BR19" s="544"/>
      <c r="BS19" s="644"/>
      <c r="BT19" s="543"/>
      <c r="BU19" s="544"/>
      <c r="BV19" s="544"/>
      <c r="BW19" s="544"/>
      <c r="BX19" s="544"/>
      <c r="BY19" s="544"/>
      <c r="BZ19" s="544"/>
      <c r="CA19" s="544"/>
      <c r="CB19" s="544"/>
      <c r="CC19" s="644"/>
      <c r="CD19" s="543"/>
      <c r="CE19" s="544"/>
      <c r="CF19" s="544"/>
      <c r="CG19" s="544"/>
      <c r="CH19" s="544"/>
      <c r="CI19" s="544"/>
      <c r="CJ19" s="544"/>
      <c r="CK19" s="544"/>
      <c r="CL19" s="544"/>
      <c r="CM19" s="644"/>
      <c r="CN19" s="543"/>
      <c r="CO19" s="544"/>
      <c r="CP19" s="544"/>
      <c r="CQ19" s="544"/>
      <c r="CR19" s="544"/>
      <c r="CS19" s="544"/>
      <c r="CT19" s="544"/>
      <c r="CU19" s="544"/>
      <c r="CV19" s="544"/>
      <c r="CW19" s="644"/>
      <c r="CX19" s="543"/>
      <c r="CY19" s="544"/>
      <c r="CZ19" s="544"/>
      <c r="DA19" s="544"/>
      <c r="DB19" s="544"/>
      <c r="DC19" s="544"/>
      <c r="DD19" s="544"/>
      <c r="DE19" s="544"/>
      <c r="DF19" s="544"/>
      <c r="DG19" s="644"/>
      <c r="DH19" s="543"/>
      <c r="DI19" s="544"/>
      <c r="DJ19" s="544"/>
      <c r="DK19" s="544"/>
      <c r="DL19" s="544"/>
      <c r="DM19" s="544"/>
      <c r="DN19" s="544"/>
      <c r="DO19" s="544"/>
      <c r="DP19" s="544"/>
      <c r="DQ19" s="644"/>
      <c r="DR19" s="543"/>
      <c r="DS19" s="544"/>
      <c r="DT19" s="544"/>
      <c r="DU19" s="544"/>
      <c r="DV19" s="544"/>
      <c r="DW19" s="544"/>
      <c r="DX19" s="544"/>
      <c r="DY19" s="544"/>
      <c r="DZ19" s="544"/>
      <c r="EA19" s="644"/>
      <c r="EB19" s="543"/>
      <c r="EC19" s="544"/>
      <c r="ED19" s="544"/>
      <c r="EE19" s="544"/>
      <c r="EF19" s="544"/>
      <c r="EG19" s="544"/>
      <c r="EH19" s="544"/>
      <c r="EI19" s="544"/>
      <c r="EJ19" s="544"/>
      <c r="EK19" s="644"/>
    </row>
    <row r="20" spans="1:141" ht="20.25">
      <c r="A20" s="359" t="str">
        <f>Summary!A20</f>
        <v>5 &amp; 11</v>
      </c>
      <c r="B20" s="353">
        <f>Summary!B20</f>
        <v>0</v>
      </c>
      <c r="C20" s="351" t="str">
        <f>Summary!C20</f>
        <v>1.3.4</v>
      </c>
      <c r="D20" s="351">
        <f>Summary!D20</f>
        <v>0</v>
      </c>
      <c r="E20" s="355">
        <f>Summary!E20</f>
        <v>0</v>
      </c>
      <c r="F20" s="352" t="str">
        <f>Summary!F20</f>
        <v>Risk Management and Business Continuity</v>
      </c>
      <c r="G20" s="373" t="str">
        <f>Summary!G20</f>
        <v>Schedule Ref 4</v>
      </c>
      <c r="H20" s="540">
        <f t="shared" si="2"/>
        <v>0</v>
      </c>
      <c r="I20" s="541">
        <f t="shared" si="3"/>
        <v>0</v>
      </c>
      <c r="J20" s="541">
        <f t="shared" si="4"/>
        <v>0</v>
      </c>
      <c r="K20" s="541">
        <f t="shared" si="5"/>
        <v>0</v>
      </c>
      <c r="L20" s="541">
        <f t="shared" si="6"/>
        <v>0</v>
      </c>
      <c r="M20" s="541">
        <f t="shared" si="7"/>
        <v>0</v>
      </c>
      <c r="N20" s="541">
        <f t="shared" si="8"/>
        <v>0</v>
      </c>
      <c r="O20" s="541">
        <f t="shared" si="9"/>
        <v>0</v>
      </c>
      <c r="P20" s="541">
        <f t="shared" si="10"/>
        <v>0</v>
      </c>
      <c r="Q20" s="541">
        <f t="shared" si="11"/>
        <v>0</v>
      </c>
      <c r="R20" s="541">
        <f t="shared" si="12"/>
        <v>0</v>
      </c>
      <c r="S20" s="541">
        <f t="shared" si="13"/>
        <v>0</v>
      </c>
      <c r="T20" s="542">
        <f t="shared" si="14"/>
        <v>0</v>
      </c>
      <c r="U20" s="531"/>
      <c r="V20" s="543"/>
      <c r="W20" s="544"/>
      <c r="X20" s="544"/>
      <c r="Y20" s="544"/>
      <c r="Z20" s="544"/>
      <c r="AA20" s="544"/>
      <c r="AB20" s="544"/>
      <c r="AC20" s="544"/>
      <c r="AD20" s="544"/>
      <c r="AE20" s="644"/>
      <c r="AF20" s="543"/>
      <c r="AG20" s="544"/>
      <c r="AH20" s="544"/>
      <c r="AI20" s="544"/>
      <c r="AJ20" s="544"/>
      <c r="AK20" s="544"/>
      <c r="AL20" s="544"/>
      <c r="AM20" s="544"/>
      <c r="AN20" s="544"/>
      <c r="AO20" s="644"/>
      <c r="AP20" s="543"/>
      <c r="AQ20" s="544"/>
      <c r="AR20" s="544"/>
      <c r="AS20" s="544"/>
      <c r="AT20" s="544"/>
      <c r="AU20" s="544"/>
      <c r="AV20" s="544"/>
      <c r="AW20" s="544"/>
      <c r="AX20" s="544"/>
      <c r="AY20" s="644"/>
      <c r="AZ20" s="543"/>
      <c r="BA20" s="544"/>
      <c r="BB20" s="544"/>
      <c r="BC20" s="544"/>
      <c r="BD20" s="544"/>
      <c r="BE20" s="544"/>
      <c r="BF20" s="544"/>
      <c r="BG20" s="544"/>
      <c r="BH20" s="544"/>
      <c r="BI20" s="644"/>
      <c r="BJ20" s="543"/>
      <c r="BK20" s="544"/>
      <c r="BL20" s="544"/>
      <c r="BM20" s="544"/>
      <c r="BN20" s="544"/>
      <c r="BO20" s="544"/>
      <c r="BP20" s="544"/>
      <c r="BQ20" s="544"/>
      <c r="BR20" s="544"/>
      <c r="BS20" s="644"/>
      <c r="BT20" s="543"/>
      <c r="BU20" s="544"/>
      <c r="BV20" s="544"/>
      <c r="BW20" s="544"/>
      <c r="BX20" s="544"/>
      <c r="BY20" s="544"/>
      <c r="BZ20" s="544"/>
      <c r="CA20" s="544"/>
      <c r="CB20" s="544"/>
      <c r="CC20" s="644"/>
      <c r="CD20" s="543"/>
      <c r="CE20" s="544"/>
      <c r="CF20" s="544"/>
      <c r="CG20" s="544"/>
      <c r="CH20" s="544"/>
      <c r="CI20" s="544"/>
      <c r="CJ20" s="544"/>
      <c r="CK20" s="544"/>
      <c r="CL20" s="544"/>
      <c r="CM20" s="644"/>
      <c r="CN20" s="543"/>
      <c r="CO20" s="544"/>
      <c r="CP20" s="544"/>
      <c r="CQ20" s="544"/>
      <c r="CR20" s="544"/>
      <c r="CS20" s="544"/>
      <c r="CT20" s="544"/>
      <c r="CU20" s="544"/>
      <c r="CV20" s="544"/>
      <c r="CW20" s="644"/>
      <c r="CX20" s="543"/>
      <c r="CY20" s="544"/>
      <c r="CZ20" s="544"/>
      <c r="DA20" s="544"/>
      <c r="DB20" s="544"/>
      <c r="DC20" s="544"/>
      <c r="DD20" s="544"/>
      <c r="DE20" s="544"/>
      <c r="DF20" s="544"/>
      <c r="DG20" s="644"/>
      <c r="DH20" s="543"/>
      <c r="DI20" s="544"/>
      <c r="DJ20" s="544"/>
      <c r="DK20" s="544"/>
      <c r="DL20" s="544"/>
      <c r="DM20" s="544"/>
      <c r="DN20" s="544"/>
      <c r="DO20" s="544"/>
      <c r="DP20" s="544"/>
      <c r="DQ20" s="644"/>
      <c r="DR20" s="543"/>
      <c r="DS20" s="544"/>
      <c r="DT20" s="544"/>
      <c r="DU20" s="544"/>
      <c r="DV20" s="544"/>
      <c r="DW20" s="544"/>
      <c r="DX20" s="544"/>
      <c r="DY20" s="544"/>
      <c r="DZ20" s="544"/>
      <c r="EA20" s="644"/>
      <c r="EB20" s="543"/>
      <c r="EC20" s="544"/>
      <c r="ED20" s="544"/>
      <c r="EE20" s="544"/>
      <c r="EF20" s="544"/>
      <c r="EG20" s="544"/>
      <c r="EH20" s="544"/>
      <c r="EI20" s="544"/>
      <c r="EJ20" s="544"/>
      <c r="EK20" s="644"/>
    </row>
    <row r="21" spans="1:141" ht="20.25">
      <c r="A21" s="359">
        <f>Summary!A21</f>
        <v>6</v>
      </c>
      <c r="B21" s="353">
        <f>Summary!B21</f>
        <v>0</v>
      </c>
      <c r="C21" s="351" t="str">
        <f>Summary!C21</f>
        <v>1.3.5</v>
      </c>
      <c r="D21" s="351">
        <f>Summary!D21</f>
        <v>0</v>
      </c>
      <c r="E21" s="355">
        <f>Summary!E21</f>
        <v>0</v>
      </c>
      <c r="F21" s="352" t="str">
        <f>Summary!F21</f>
        <v>Community</v>
      </c>
      <c r="G21" s="373">
        <f>Summary!G21</f>
        <v>0</v>
      </c>
      <c r="H21" s="540">
        <f t="shared" si="2"/>
        <v>0</v>
      </c>
      <c r="I21" s="541">
        <f t="shared" si="3"/>
        <v>0</v>
      </c>
      <c r="J21" s="541">
        <f t="shared" si="4"/>
        <v>0</v>
      </c>
      <c r="K21" s="541">
        <f t="shared" si="5"/>
        <v>0</v>
      </c>
      <c r="L21" s="541">
        <f t="shared" si="6"/>
        <v>0</v>
      </c>
      <c r="M21" s="541">
        <f t="shared" si="7"/>
        <v>0</v>
      </c>
      <c r="N21" s="541">
        <f t="shared" si="8"/>
        <v>0</v>
      </c>
      <c r="O21" s="541">
        <f t="shared" si="9"/>
        <v>0</v>
      </c>
      <c r="P21" s="541">
        <f t="shared" si="10"/>
        <v>0</v>
      </c>
      <c r="Q21" s="541">
        <f t="shared" si="11"/>
        <v>0</v>
      </c>
      <c r="R21" s="541">
        <f t="shared" si="12"/>
        <v>0</v>
      </c>
      <c r="S21" s="541">
        <f t="shared" si="13"/>
        <v>0</v>
      </c>
      <c r="T21" s="542">
        <f t="shared" si="14"/>
        <v>0</v>
      </c>
      <c r="U21" s="531"/>
      <c r="V21" s="543"/>
      <c r="W21" s="544"/>
      <c r="X21" s="544"/>
      <c r="Y21" s="544"/>
      <c r="Z21" s="544"/>
      <c r="AA21" s="544"/>
      <c r="AB21" s="544"/>
      <c r="AC21" s="544"/>
      <c r="AD21" s="544"/>
      <c r="AE21" s="644"/>
      <c r="AF21" s="543"/>
      <c r="AG21" s="544"/>
      <c r="AH21" s="544"/>
      <c r="AI21" s="544"/>
      <c r="AJ21" s="544"/>
      <c r="AK21" s="544"/>
      <c r="AL21" s="544"/>
      <c r="AM21" s="544"/>
      <c r="AN21" s="544"/>
      <c r="AO21" s="644"/>
      <c r="AP21" s="543"/>
      <c r="AQ21" s="544"/>
      <c r="AR21" s="544"/>
      <c r="AS21" s="544"/>
      <c r="AT21" s="544"/>
      <c r="AU21" s="544"/>
      <c r="AV21" s="544"/>
      <c r="AW21" s="544"/>
      <c r="AX21" s="544"/>
      <c r="AY21" s="644"/>
      <c r="AZ21" s="543"/>
      <c r="BA21" s="544"/>
      <c r="BB21" s="544"/>
      <c r="BC21" s="544"/>
      <c r="BD21" s="544"/>
      <c r="BE21" s="544"/>
      <c r="BF21" s="544"/>
      <c r="BG21" s="544"/>
      <c r="BH21" s="544"/>
      <c r="BI21" s="644"/>
      <c r="BJ21" s="543"/>
      <c r="BK21" s="544"/>
      <c r="BL21" s="544"/>
      <c r="BM21" s="544"/>
      <c r="BN21" s="544"/>
      <c r="BO21" s="544"/>
      <c r="BP21" s="544"/>
      <c r="BQ21" s="544"/>
      <c r="BR21" s="544"/>
      <c r="BS21" s="644"/>
      <c r="BT21" s="543"/>
      <c r="BU21" s="544"/>
      <c r="BV21" s="544"/>
      <c r="BW21" s="544"/>
      <c r="BX21" s="544"/>
      <c r="BY21" s="544"/>
      <c r="BZ21" s="544"/>
      <c r="CA21" s="544"/>
      <c r="CB21" s="544"/>
      <c r="CC21" s="644"/>
      <c r="CD21" s="543"/>
      <c r="CE21" s="544"/>
      <c r="CF21" s="544"/>
      <c r="CG21" s="544"/>
      <c r="CH21" s="544"/>
      <c r="CI21" s="544"/>
      <c r="CJ21" s="544"/>
      <c r="CK21" s="544"/>
      <c r="CL21" s="544"/>
      <c r="CM21" s="644"/>
      <c r="CN21" s="543"/>
      <c r="CO21" s="544"/>
      <c r="CP21" s="544"/>
      <c r="CQ21" s="544"/>
      <c r="CR21" s="544"/>
      <c r="CS21" s="544"/>
      <c r="CT21" s="544"/>
      <c r="CU21" s="544"/>
      <c r="CV21" s="544"/>
      <c r="CW21" s="644"/>
      <c r="CX21" s="543"/>
      <c r="CY21" s="544"/>
      <c r="CZ21" s="544"/>
      <c r="DA21" s="544"/>
      <c r="DB21" s="544"/>
      <c r="DC21" s="544"/>
      <c r="DD21" s="544"/>
      <c r="DE21" s="544"/>
      <c r="DF21" s="544"/>
      <c r="DG21" s="644"/>
      <c r="DH21" s="543"/>
      <c r="DI21" s="544"/>
      <c r="DJ21" s="544"/>
      <c r="DK21" s="544"/>
      <c r="DL21" s="544"/>
      <c r="DM21" s="544"/>
      <c r="DN21" s="544"/>
      <c r="DO21" s="544"/>
      <c r="DP21" s="544"/>
      <c r="DQ21" s="644"/>
      <c r="DR21" s="543"/>
      <c r="DS21" s="544"/>
      <c r="DT21" s="544"/>
      <c r="DU21" s="544"/>
      <c r="DV21" s="544"/>
      <c r="DW21" s="544"/>
      <c r="DX21" s="544"/>
      <c r="DY21" s="544"/>
      <c r="DZ21" s="544"/>
      <c r="EA21" s="644"/>
      <c r="EB21" s="543"/>
      <c r="EC21" s="544"/>
      <c r="ED21" s="544"/>
      <c r="EE21" s="544"/>
      <c r="EF21" s="544"/>
      <c r="EG21" s="544"/>
      <c r="EH21" s="544"/>
      <c r="EI21" s="544"/>
      <c r="EJ21" s="544"/>
      <c r="EK21" s="644"/>
    </row>
    <row r="22" spans="1:141" ht="20.25">
      <c r="A22" s="359" t="str">
        <f>Summary!A22</f>
        <v>7 &amp; 23</v>
      </c>
      <c r="B22" s="353">
        <f>Summary!B22</f>
        <v>0</v>
      </c>
      <c r="C22" s="351" t="str">
        <f>Summary!C22</f>
        <v>1.3.6</v>
      </c>
      <c r="D22" s="351">
        <f>Summary!D22</f>
        <v>0</v>
      </c>
      <c r="E22" s="355">
        <f>Summary!E22</f>
        <v>0</v>
      </c>
      <c r="F22" s="355" t="str">
        <f>Summary!F22</f>
        <v>Customer and Stakeholder Liaison</v>
      </c>
      <c r="G22" s="373" t="str">
        <f>Summary!G22</f>
        <v>Schedule Ref 5 &amp; 6</v>
      </c>
      <c r="H22" s="540">
        <f t="shared" si="2"/>
        <v>0</v>
      </c>
      <c r="I22" s="541">
        <f t="shared" si="3"/>
        <v>0</v>
      </c>
      <c r="J22" s="541">
        <f t="shared" si="4"/>
        <v>0</v>
      </c>
      <c r="K22" s="541">
        <f t="shared" si="5"/>
        <v>0</v>
      </c>
      <c r="L22" s="541">
        <f t="shared" si="6"/>
        <v>0</v>
      </c>
      <c r="M22" s="541">
        <f t="shared" si="7"/>
        <v>0</v>
      </c>
      <c r="N22" s="541">
        <f t="shared" si="8"/>
        <v>0</v>
      </c>
      <c r="O22" s="541">
        <f t="shared" si="9"/>
        <v>0</v>
      </c>
      <c r="P22" s="541">
        <f t="shared" si="10"/>
        <v>0</v>
      </c>
      <c r="Q22" s="541">
        <f t="shared" si="11"/>
        <v>0</v>
      </c>
      <c r="R22" s="541">
        <f t="shared" si="12"/>
        <v>0</v>
      </c>
      <c r="S22" s="541">
        <f t="shared" si="13"/>
        <v>0</v>
      </c>
      <c r="T22" s="542">
        <f t="shared" si="14"/>
        <v>0</v>
      </c>
      <c r="U22" s="531"/>
      <c r="V22" s="543"/>
      <c r="W22" s="544"/>
      <c r="X22" s="544"/>
      <c r="Y22" s="544"/>
      <c r="Z22" s="544"/>
      <c r="AA22" s="544"/>
      <c r="AB22" s="544"/>
      <c r="AC22" s="544"/>
      <c r="AD22" s="544"/>
      <c r="AE22" s="644"/>
      <c r="AF22" s="543"/>
      <c r="AG22" s="544"/>
      <c r="AH22" s="544"/>
      <c r="AI22" s="544"/>
      <c r="AJ22" s="544"/>
      <c r="AK22" s="544"/>
      <c r="AL22" s="544"/>
      <c r="AM22" s="544"/>
      <c r="AN22" s="544"/>
      <c r="AO22" s="644"/>
      <c r="AP22" s="543"/>
      <c r="AQ22" s="544"/>
      <c r="AR22" s="544"/>
      <c r="AS22" s="544"/>
      <c r="AT22" s="544"/>
      <c r="AU22" s="544"/>
      <c r="AV22" s="544"/>
      <c r="AW22" s="544"/>
      <c r="AX22" s="544"/>
      <c r="AY22" s="644"/>
      <c r="AZ22" s="543"/>
      <c r="BA22" s="544"/>
      <c r="BB22" s="544"/>
      <c r="BC22" s="544"/>
      <c r="BD22" s="544"/>
      <c r="BE22" s="544"/>
      <c r="BF22" s="544"/>
      <c r="BG22" s="544"/>
      <c r="BH22" s="544"/>
      <c r="BI22" s="644"/>
      <c r="BJ22" s="543"/>
      <c r="BK22" s="544"/>
      <c r="BL22" s="544"/>
      <c r="BM22" s="544"/>
      <c r="BN22" s="544"/>
      <c r="BO22" s="544"/>
      <c r="BP22" s="544"/>
      <c r="BQ22" s="544"/>
      <c r="BR22" s="544"/>
      <c r="BS22" s="644"/>
      <c r="BT22" s="543"/>
      <c r="BU22" s="544"/>
      <c r="BV22" s="544"/>
      <c r="BW22" s="544"/>
      <c r="BX22" s="544"/>
      <c r="BY22" s="544"/>
      <c r="BZ22" s="544"/>
      <c r="CA22" s="544"/>
      <c r="CB22" s="544"/>
      <c r="CC22" s="644"/>
      <c r="CD22" s="543"/>
      <c r="CE22" s="544"/>
      <c r="CF22" s="544"/>
      <c r="CG22" s="544"/>
      <c r="CH22" s="544"/>
      <c r="CI22" s="544"/>
      <c r="CJ22" s="544"/>
      <c r="CK22" s="544"/>
      <c r="CL22" s="544"/>
      <c r="CM22" s="644"/>
      <c r="CN22" s="543"/>
      <c r="CO22" s="544"/>
      <c r="CP22" s="544"/>
      <c r="CQ22" s="544"/>
      <c r="CR22" s="544"/>
      <c r="CS22" s="544"/>
      <c r="CT22" s="544"/>
      <c r="CU22" s="544"/>
      <c r="CV22" s="544"/>
      <c r="CW22" s="644"/>
      <c r="CX22" s="543"/>
      <c r="CY22" s="544"/>
      <c r="CZ22" s="544"/>
      <c r="DA22" s="544"/>
      <c r="DB22" s="544"/>
      <c r="DC22" s="544"/>
      <c r="DD22" s="544"/>
      <c r="DE22" s="544"/>
      <c r="DF22" s="544"/>
      <c r="DG22" s="644"/>
      <c r="DH22" s="543"/>
      <c r="DI22" s="544"/>
      <c r="DJ22" s="544"/>
      <c r="DK22" s="544"/>
      <c r="DL22" s="544"/>
      <c r="DM22" s="544"/>
      <c r="DN22" s="544"/>
      <c r="DO22" s="544"/>
      <c r="DP22" s="544"/>
      <c r="DQ22" s="644"/>
      <c r="DR22" s="543"/>
      <c r="DS22" s="544"/>
      <c r="DT22" s="544"/>
      <c r="DU22" s="544"/>
      <c r="DV22" s="544"/>
      <c r="DW22" s="544"/>
      <c r="DX22" s="544"/>
      <c r="DY22" s="544"/>
      <c r="DZ22" s="544"/>
      <c r="EA22" s="644"/>
      <c r="EB22" s="543"/>
      <c r="EC22" s="544"/>
      <c r="ED22" s="544"/>
      <c r="EE22" s="544"/>
      <c r="EF22" s="544"/>
      <c r="EG22" s="544"/>
      <c r="EH22" s="544"/>
      <c r="EI22" s="544"/>
      <c r="EJ22" s="544"/>
      <c r="EK22" s="644"/>
    </row>
    <row r="23" spans="1:141" s="614" customFormat="1" ht="20.25">
      <c r="A23" s="611">
        <f>Summary!A23</f>
        <v>8</v>
      </c>
      <c r="B23" s="612">
        <f>Summary!B23</f>
        <v>0</v>
      </c>
      <c r="C23" s="383" t="str">
        <f>Summary!C23</f>
        <v>1.3.7</v>
      </c>
      <c r="D23" s="383">
        <f>Summary!D23</f>
        <v>0</v>
      </c>
      <c r="E23" s="381">
        <f>Summary!E23</f>
        <v>0</v>
      </c>
      <c r="F23" s="363" t="str">
        <f>Summary!F23</f>
        <v xml:space="preserve">Health and Safety </v>
      </c>
      <c r="G23" s="493" t="str">
        <f>Summary!G23</f>
        <v>Schedule Ref 23, 24 &amp; 48</v>
      </c>
      <c r="H23" s="553">
        <f t="shared" si="2"/>
        <v>0</v>
      </c>
      <c r="I23" s="554">
        <f t="shared" si="3"/>
        <v>0</v>
      </c>
      <c r="J23" s="554">
        <f t="shared" si="4"/>
        <v>0</v>
      </c>
      <c r="K23" s="554">
        <f t="shared" si="5"/>
        <v>0</v>
      </c>
      <c r="L23" s="554">
        <f t="shared" si="6"/>
        <v>0</v>
      </c>
      <c r="M23" s="554">
        <f t="shared" si="7"/>
        <v>0</v>
      </c>
      <c r="N23" s="554">
        <f t="shared" si="8"/>
        <v>0</v>
      </c>
      <c r="O23" s="554">
        <f t="shared" si="9"/>
        <v>0</v>
      </c>
      <c r="P23" s="554">
        <f t="shared" si="10"/>
        <v>0</v>
      </c>
      <c r="Q23" s="541">
        <f t="shared" si="11"/>
        <v>0</v>
      </c>
      <c r="R23" s="541">
        <f t="shared" si="12"/>
        <v>0</v>
      </c>
      <c r="S23" s="541">
        <f t="shared" si="13"/>
        <v>0</v>
      </c>
      <c r="T23" s="542">
        <f t="shared" si="14"/>
        <v>0</v>
      </c>
      <c r="U23" s="613"/>
      <c r="V23" s="543"/>
      <c r="W23" s="544"/>
      <c r="X23" s="544"/>
      <c r="Y23" s="544"/>
      <c r="Z23" s="544"/>
      <c r="AA23" s="544"/>
      <c r="AB23" s="544"/>
      <c r="AC23" s="544"/>
      <c r="AD23" s="544"/>
      <c r="AE23" s="645"/>
      <c r="AF23" s="543"/>
      <c r="AG23" s="544"/>
      <c r="AH23" s="544"/>
      <c r="AI23" s="544"/>
      <c r="AJ23" s="544"/>
      <c r="AK23" s="544"/>
      <c r="AL23" s="544"/>
      <c r="AM23" s="544"/>
      <c r="AN23" s="544"/>
      <c r="AO23" s="645"/>
      <c r="AP23" s="543"/>
      <c r="AQ23" s="544"/>
      <c r="AR23" s="544"/>
      <c r="AS23" s="544"/>
      <c r="AT23" s="544"/>
      <c r="AU23" s="544"/>
      <c r="AV23" s="544"/>
      <c r="AW23" s="544"/>
      <c r="AX23" s="544"/>
      <c r="AY23" s="645"/>
      <c r="AZ23" s="543"/>
      <c r="BA23" s="544"/>
      <c r="BB23" s="544"/>
      <c r="BC23" s="544"/>
      <c r="BD23" s="544"/>
      <c r="BE23" s="544"/>
      <c r="BF23" s="544"/>
      <c r="BG23" s="544"/>
      <c r="BH23" s="544"/>
      <c r="BI23" s="645"/>
      <c r="BJ23" s="543"/>
      <c r="BK23" s="544"/>
      <c r="BL23" s="544"/>
      <c r="BM23" s="544"/>
      <c r="BN23" s="544"/>
      <c r="BO23" s="544"/>
      <c r="BP23" s="544"/>
      <c r="BQ23" s="544"/>
      <c r="BR23" s="544"/>
      <c r="BS23" s="645"/>
      <c r="BT23" s="543"/>
      <c r="BU23" s="544"/>
      <c r="BV23" s="544"/>
      <c r="BW23" s="544"/>
      <c r="BX23" s="544"/>
      <c r="BY23" s="544"/>
      <c r="BZ23" s="544"/>
      <c r="CA23" s="544"/>
      <c r="CB23" s="544"/>
      <c r="CC23" s="645"/>
      <c r="CD23" s="543"/>
      <c r="CE23" s="544"/>
      <c r="CF23" s="544"/>
      <c r="CG23" s="544"/>
      <c r="CH23" s="544"/>
      <c r="CI23" s="544"/>
      <c r="CJ23" s="544"/>
      <c r="CK23" s="544"/>
      <c r="CL23" s="544"/>
      <c r="CM23" s="645"/>
      <c r="CN23" s="543"/>
      <c r="CO23" s="544"/>
      <c r="CP23" s="544"/>
      <c r="CQ23" s="544"/>
      <c r="CR23" s="544"/>
      <c r="CS23" s="544"/>
      <c r="CT23" s="544"/>
      <c r="CU23" s="544"/>
      <c r="CV23" s="544"/>
      <c r="CW23" s="645"/>
      <c r="CX23" s="543"/>
      <c r="CY23" s="544"/>
      <c r="CZ23" s="544"/>
      <c r="DA23" s="544"/>
      <c r="DB23" s="544"/>
      <c r="DC23" s="544"/>
      <c r="DD23" s="544"/>
      <c r="DE23" s="544"/>
      <c r="DF23" s="544"/>
      <c r="DG23" s="645"/>
      <c r="DH23" s="543"/>
      <c r="DI23" s="544"/>
      <c r="DJ23" s="544"/>
      <c r="DK23" s="544"/>
      <c r="DL23" s="544"/>
      <c r="DM23" s="544"/>
      <c r="DN23" s="544"/>
      <c r="DO23" s="544"/>
      <c r="DP23" s="544"/>
      <c r="DQ23" s="645"/>
      <c r="DR23" s="543"/>
      <c r="DS23" s="544"/>
      <c r="DT23" s="544"/>
      <c r="DU23" s="544"/>
      <c r="DV23" s="544"/>
      <c r="DW23" s="544"/>
      <c r="DX23" s="544"/>
      <c r="DY23" s="544"/>
      <c r="DZ23" s="544"/>
      <c r="EA23" s="645"/>
      <c r="EB23" s="543"/>
      <c r="EC23" s="544"/>
      <c r="ED23" s="544"/>
      <c r="EE23" s="544"/>
      <c r="EF23" s="544"/>
      <c r="EG23" s="544"/>
      <c r="EH23" s="544"/>
      <c r="EI23" s="544"/>
      <c r="EJ23" s="544"/>
      <c r="EK23" s="645"/>
    </row>
    <row r="24" spans="1:141" ht="20.25">
      <c r="A24" s="359">
        <f>Summary!A24</f>
        <v>10</v>
      </c>
      <c r="B24" s="353">
        <f>Summary!B24</f>
        <v>0</v>
      </c>
      <c r="C24" s="351" t="str">
        <f>Summary!C24</f>
        <v>1.3.8</v>
      </c>
      <c r="D24" s="351">
        <f>Summary!D24</f>
        <v>0</v>
      </c>
      <c r="E24" s="355">
        <f>Summary!E24</f>
        <v>0</v>
      </c>
      <c r="F24" s="355" t="str">
        <f>Summary!F24</f>
        <v>Managing Network Occupancy</v>
      </c>
      <c r="G24" s="373">
        <f>Summary!G24</f>
        <v>0</v>
      </c>
      <c r="H24" s="540">
        <f t="shared" si="2"/>
        <v>0</v>
      </c>
      <c r="I24" s="541">
        <f t="shared" si="3"/>
        <v>0</v>
      </c>
      <c r="J24" s="541">
        <f t="shared" si="4"/>
        <v>0</v>
      </c>
      <c r="K24" s="541">
        <f t="shared" si="5"/>
        <v>0</v>
      </c>
      <c r="L24" s="541">
        <f t="shared" si="6"/>
        <v>0</v>
      </c>
      <c r="M24" s="541">
        <f t="shared" si="7"/>
        <v>0</v>
      </c>
      <c r="N24" s="541">
        <f t="shared" si="8"/>
        <v>0</v>
      </c>
      <c r="O24" s="541">
        <f t="shared" si="9"/>
        <v>0</v>
      </c>
      <c r="P24" s="541">
        <f t="shared" si="10"/>
        <v>0</v>
      </c>
      <c r="Q24" s="541">
        <f t="shared" si="11"/>
        <v>0</v>
      </c>
      <c r="R24" s="541">
        <f t="shared" si="12"/>
        <v>0</v>
      </c>
      <c r="S24" s="541">
        <f t="shared" si="13"/>
        <v>0</v>
      </c>
      <c r="T24" s="542">
        <f t="shared" si="14"/>
        <v>0</v>
      </c>
      <c r="U24" s="531"/>
      <c r="V24" s="543"/>
      <c r="W24" s="544"/>
      <c r="X24" s="544"/>
      <c r="Y24" s="544"/>
      <c r="Z24" s="544"/>
      <c r="AA24" s="544"/>
      <c r="AB24" s="544"/>
      <c r="AC24" s="544"/>
      <c r="AD24" s="544"/>
      <c r="AE24" s="644"/>
      <c r="AF24" s="543"/>
      <c r="AG24" s="544"/>
      <c r="AH24" s="544"/>
      <c r="AI24" s="544"/>
      <c r="AJ24" s="544"/>
      <c r="AK24" s="544"/>
      <c r="AL24" s="544"/>
      <c r="AM24" s="544"/>
      <c r="AN24" s="544"/>
      <c r="AO24" s="644"/>
      <c r="AP24" s="543"/>
      <c r="AQ24" s="544"/>
      <c r="AR24" s="544"/>
      <c r="AS24" s="544"/>
      <c r="AT24" s="544"/>
      <c r="AU24" s="544"/>
      <c r="AV24" s="544"/>
      <c r="AW24" s="544"/>
      <c r="AX24" s="544"/>
      <c r="AY24" s="644"/>
      <c r="AZ24" s="543"/>
      <c r="BA24" s="544"/>
      <c r="BB24" s="544"/>
      <c r="BC24" s="544"/>
      <c r="BD24" s="544"/>
      <c r="BE24" s="544"/>
      <c r="BF24" s="544"/>
      <c r="BG24" s="544"/>
      <c r="BH24" s="544"/>
      <c r="BI24" s="644"/>
      <c r="BJ24" s="543"/>
      <c r="BK24" s="544"/>
      <c r="BL24" s="544"/>
      <c r="BM24" s="544"/>
      <c r="BN24" s="544"/>
      <c r="BO24" s="544"/>
      <c r="BP24" s="544"/>
      <c r="BQ24" s="544"/>
      <c r="BR24" s="544"/>
      <c r="BS24" s="644"/>
      <c r="BT24" s="543"/>
      <c r="BU24" s="544"/>
      <c r="BV24" s="544"/>
      <c r="BW24" s="544"/>
      <c r="BX24" s="544"/>
      <c r="BY24" s="544"/>
      <c r="BZ24" s="544"/>
      <c r="CA24" s="544"/>
      <c r="CB24" s="544"/>
      <c r="CC24" s="644"/>
      <c r="CD24" s="543"/>
      <c r="CE24" s="544"/>
      <c r="CF24" s="544"/>
      <c r="CG24" s="544"/>
      <c r="CH24" s="544"/>
      <c r="CI24" s="544"/>
      <c r="CJ24" s="544"/>
      <c r="CK24" s="544"/>
      <c r="CL24" s="544"/>
      <c r="CM24" s="644"/>
      <c r="CN24" s="543"/>
      <c r="CO24" s="544"/>
      <c r="CP24" s="544"/>
      <c r="CQ24" s="544"/>
      <c r="CR24" s="544"/>
      <c r="CS24" s="544"/>
      <c r="CT24" s="544"/>
      <c r="CU24" s="544"/>
      <c r="CV24" s="544"/>
      <c r="CW24" s="644"/>
      <c r="CX24" s="543"/>
      <c r="CY24" s="544"/>
      <c r="CZ24" s="544"/>
      <c r="DA24" s="544"/>
      <c r="DB24" s="544"/>
      <c r="DC24" s="544"/>
      <c r="DD24" s="544"/>
      <c r="DE24" s="544"/>
      <c r="DF24" s="544"/>
      <c r="DG24" s="644"/>
      <c r="DH24" s="543"/>
      <c r="DI24" s="544"/>
      <c r="DJ24" s="544"/>
      <c r="DK24" s="544"/>
      <c r="DL24" s="544"/>
      <c r="DM24" s="544"/>
      <c r="DN24" s="544"/>
      <c r="DO24" s="544"/>
      <c r="DP24" s="544"/>
      <c r="DQ24" s="644"/>
      <c r="DR24" s="543"/>
      <c r="DS24" s="544"/>
      <c r="DT24" s="544"/>
      <c r="DU24" s="544"/>
      <c r="DV24" s="544"/>
      <c r="DW24" s="544"/>
      <c r="DX24" s="544"/>
      <c r="DY24" s="544"/>
      <c r="DZ24" s="544"/>
      <c r="EA24" s="644"/>
      <c r="EB24" s="543"/>
      <c r="EC24" s="544"/>
      <c r="ED24" s="544"/>
      <c r="EE24" s="544"/>
      <c r="EF24" s="544"/>
      <c r="EG24" s="544"/>
      <c r="EH24" s="544"/>
      <c r="EI24" s="544"/>
      <c r="EJ24" s="544"/>
      <c r="EK24" s="644"/>
    </row>
    <row r="25" spans="1:141" ht="36">
      <c r="A25" s="359" t="str">
        <f>Summary!A25</f>
        <v>13, 14 &amp; 15</v>
      </c>
      <c r="B25" s="353">
        <f>Summary!B25</f>
        <v>0</v>
      </c>
      <c r="C25" s="354" t="str">
        <f>Summary!C25</f>
        <v>1.3.9</v>
      </c>
      <c r="D25" s="351">
        <f>Summary!D25</f>
        <v>0</v>
      </c>
      <c r="E25" s="355">
        <f>Summary!E25</f>
        <v>0</v>
      </c>
      <c r="F25" s="355" t="str">
        <f>Summary!F25</f>
        <v>Quality Management, Performance Management and Continual Improvement</v>
      </c>
      <c r="G25" s="373" t="str">
        <f>Summary!G25</f>
        <v>Schedule Ref 17 &amp; 18</v>
      </c>
      <c r="H25" s="540">
        <f t="shared" si="2"/>
        <v>0</v>
      </c>
      <c r="I25" s="541">
        <f t="shared" si="3"/>
        <v>0</v>
      </c>
      <c r="J25" s="541">
        <f t="shared" si="4"/>
        <v>0</v>
      </c>
      <c r="K25" s="541">
        <f t="shared" si="5"/>
        <v>0</v>
      </c>
      <c r="L25" s="541">
        <f t="shared" si="6"/>
        <v>0</v>
      </c>
      <c r="M25" s="541">
        <f t="shared" si="7"/>
        <v>0</v>
      </c>
      <c r="N25" s="541">
        <f t="shared" si="8"/>
        <v>0</v>
      </c>
      <c r="O25" s="541">
        <f t="shared" si="9"/>
        <v>0</v>
      </c>
      <c r="P25" s="541">
        <f t="shared" si="10"/>
        <v>0</v>
      </c>
      <c r="Q25" s="541">
        <f t="shared" si="11"/>
        <v>0</v>
      </c>
      <c r="R25" s="541">
        <f t="shared" si="12"/>
        <v>0</v>
      </c>
      <c r="S25" s="541">
        <f t="shared" si="13"/>
        <v>0</v>
      </c>
      <c r="T25" s="542">
        <f t="shared" si="14"/>
        <v>0</v>
      </c>
      <c r="U25" s="531"/>
      <c r="V25" s="543"/>
      <c r="W25" s="544"/>
      <c r="X25" s="544"/>
      <c r="Y25" s="544"/>
      <c r="Z25" s="544"/>
      <c r="AA25" s="544"/>
      <c r="AB25" s="544"/>
      <c r="AC25" s="544"/>
      <c r="AD25" s="544"/>
      <c r="AE25" s="644"/>
      <c r="AF25" s="543"/>
      <c r="AG25" s="544"/>
      <c r="AH25" s="544"/>
      <c r="AI25" s="544"/>
      <c r="AJ25" s="544"/>
      <c r="AK25" s="544"/>
      <c r="AL25" s="544"/>
      <c r="AM25" s="544"/>
      <c r="AN25" s="544"/>
      <c r="AO25" s="644"/>
      <c r="AP25" s="543"/>
      <c r="AQ25" s="544"/>
      <c r="AR25" s="544"/>
      <c r="AS25" s="544"/>
      <c r="AT25" s="544"/>
      <c r="AU25" s="544"/>
      <c r="AV25" s="544"/>
      <c r="AW25" s="544"/>
      <c r="AX25" s="544"/>
      <c r="AY25" s="644"/>
      <c r="AZ25" s="543"/>
      <c r="BA25" s="544"/>
      <c r="BB25" s="544"/>
      <c r="BC25" s="544"/>
      <c r="BD25" s="544"/>
      <c r="BE25" s="544"/>
      <c r="BF25" s="544"/>
      <c r="BG25" s="544"/>
      <c r="BH25" s="544"/>
      <c r="BI25" s="644"/>
      <c r="BJ25" s="543"/>
      <c r="BK25" s="544"/>
      <c r="BL25" s="544"/>
      <c r="BM25" s="544"/>
      <c r="BN25" s="544"/>
      <c r="BO25" s="544"/>
      <c r="BP25" s="544"/>
      <c r="BQ25" s="544"/>
      <c r="BR25" s="544"/>
      <c r="BS25" s="644"/>
      <c r="BT25" s="543"/>
      <c r="BU25" s="544"/>
      <c r="BV25" s="544"/>
      <c r="BW25" s="544"/>
      <c r="BX25" s="544"/>
      <c r="BY25" s="544"/>
      <c r="BZ25" s="544"/>
      <c r="CA25" s="544"/>
      <c r="CB25" s="544"/>
      <c r="CC25" s="644"/>
      <c r="CD25" s="543"/>
      <c r="CE25" s="544"/>
      <c r="CF25" s="544"/>
      <c r="CG25" s="544"/>
      <c r="CH25" s="544"/>
      <c r="CI25" s="544"/>
      <c r="CJ25" s="544"/>
      <c r="CK25" s="544"/>
      <c r="CL25" s="544"/>
      <c r="CM25" s="644"/>
      <c r="CN25" s="543"/>
      <c r="CO25" s="544"/>
      <c r="CP25" s="544"/>
      <c r="CQ25" s="544"/>
      <c r="CR25" s="544"/>
      <c r="CS25" s="544"/>
      <c r="CT25" s="544"/>
      <c r="CU25" s="544"/>
      <c r="CV25" s="544"/>
      <c r="CW25" s="644"/>
      <c r="CX25" s="543"/>
      <c r="CY25" s="544"/>
      <c r="CZ25" s="544"/>
      <c r="DA25" s="544"/>
      <c r="DB25" s="544"/>
      <c r="DC25" s="544"/>
      <c r="DD25" s="544"/>
      <c r="DE25" s="544"/>
      <c r="DF25" s="544"/>
      <c r="DG25" s="644"/>
      <c r="DH25" s="543"/>
      <c r="DI25" s="544"/>
      <c r="DJ25" s="544"/>
      <c r="DK25" s="544"/>
      <c r="DL25" s="544"/>
      <c r="DM25" s="544"/>
      <c r="DN25" s="544"/>
      <c r="DO25" s="544"/>
      <c r="DP25" s="544"/>
      <c r="DQ25" s="644"/>
      <c r="DR25" s="543"/>
      <c r="DS25" s="544"/>
      <c r="DT25" s="544"/>
      <c r="DU25" s="544"/>
      <c r="DV25" s="544"/>
      <c r="DW25" s="544"/>
      <c r="DX25" s="544"/>
      <c r="DY25" s="544"/>
      <c r="DZ25" s="544"/>
      <c r="EA25" s="644"/>
      <c r="EB25" s="543"/>
      <c r="EC25" s="544"/>
      <c r="ED25" s="544"/>
      <c r="EE25" s="544"/>
      <c r="EF25" s="544"/>
      <c r="EG25" s="544"/>
      <c r="EH25" s="544"/>
      <c r="EI25" s="544"/>
      <c r="EJ25" s="544"/>
      <c r="EK25" s="644"/>
    </row>
    <row r="26" spans="1:141" ht="20.25">
      <c r="A26" s="359">
        <f>Summary!A26</f>
        <v>24</v>
      </c>
      <c r="B26" s="353">
        <f>Summary!B26</f>
        <v>0</v>
      </c>
      <c r="C26" s="353" t="str">
        <f>Summary!C26</f>
        <v>1.3.10</v>
      </c>
      <c r="D26" s="353">
        <f>Summary!D26</f>
        <v>0</v>
      </c>
      <c r="E26" s="355">
        <f>Summary!E26</f>
        <v>0</v>
      </c>
      <c r="F26" s="355" t="str">
        <f>Summary!F26</f>
        <v>Sustainability</v>
      </c>
      <c r="G26" s="375">
        <f>Summary!G26</f>
        <v>0</v>
      </c>
      <c r="H26" s="540">
        <f t="shared" si="2"/>
        <v>0</v>
      </c>
      <c r="I26" s="541">
        <f t="shared" si="3"/>
        <v>0</v>
      </c>
      <c r="J26" s="541">
        <f t="shared" si="4"/>
        <v>0</v>
      </c>
      <c r="K26" s="541">
        <f t="shared" si="5"/>
        <v>0</v>
      </c>
      <c r="L26" s="541">
        <f t="shared" si="6"/>
        <v>0</v>
      </c>
      <c r="M26" s="541">
        <f t="shared" si="7"/>
        <v>0</v>
      </c>
      <c r="N26" s="541">
        <f t="shared" si="8"/>
        <v>0</v>
      </c>
      <c r="O26" s="541">
        <f t="shared" si="9"/>
        <v>0</v>
      </c>
      <c r="P26" s="541">
        <f t="shared" si="10"/>
        <v>0</v>
      </c>
      <c r="Q26" s="541">
        <f t="shared" si="11"/>
        <v>0</v>
      </c>
      <c r="R26" s="541">
        <f t="shared" si="12"/>
        <v>0</v>
      </c>
      <c r="S26" s="541">
        <f t="shared" si="13"/>
        <v>0</v>
      </c>
      <c r="T26" s="542">
        <f t="shared" si="14"/>
        <v>0</v>
      </c>
      <c r="U26" s="531"/>
      <c r="V26" s="543"/>
      <c r="W26" s="544"/>
      <c r="X26" s="544"/>
      <c r="Y26" s="544"/>
      <c r="Z26" s="544"/>
      <c r="AA26" s="544"/>
      <c r="AB26" s="544"/>
      <c r="AC26" s="544"/>
      <c r="AD26" s="544"/>
      <c r="AE26" s="646"/>
      <c r="AF26" s="543"/>
      <c r="AG26" s="544"/>
      <c r="AH26" s="544"/>
      <c r="AI26" s="544"/>
      <c r="AJ26" s="544"/>
      <c r="AK26" s="544"/>
      <c r="AL26" s="544"/>
      <c r="AM26" s="544"/>
      <c r="AN26" s="544"/>
      <c r="AO26" s="646"/>
      <c r="AP26" s="543"/>
      <c r="AQ26" s="544"/>
      <c r="AR26" s="544"/>
      <c r="AS26" s="544"/>
      <c r="AT26" s="544"/>
      <c r="AU26" s="544"/>
      <c r="AV26" s="544"/>
      <c r="AW26" s="544"/>
      <c r="AX26" s="544"/>
      <c r="AY26" s="646"/>
      <c r="AZ26" s="543"/>
      <c r="BA26" s="544"/>
      <c r="BB26" s="544"/>
      <c r="BC26" s="544"/>
      <c r="BD26" s="544"/>
      <c r="BE26" s="544"/>
      <c r="BF26" s="544"/>
      <c r="BG26" s="544"/>
      <c r="BH26" s="544"/>
      <c r="BI26" s="646"/>
      <c r="BJ26" s="543"/>
      <c r="BK26" s="544"/>
      <c r="BL26" s="544"/>
      <c r="BM26" s="544"/>
      <c r="BN26" s="544"/>
      <c r="BO26" s="544"/>
      <c r="BP26" s="544"/>
      <c r="BQ26" s="544"/>
      <c r="BR26" s="544"/>
      <c r="BS26" s="646"/>
      <c r="BT26" s="543"/>
      <c r="BU26" s="544"/>
      <c r="BV26" s="544"/>
      <c r="BW26" s="544"/>
      <c r="BX26" s="544"/>
      <c r="BY26" s="544"/>
      <c r="BZ26" s="544"/>
      <c r="CA26" s="544"/>
      <c r="CB26" s="544"/>
      <c r="CC26" s="646"/>
      <c r="CD26" s="543"/>
      <c r="CE26" s="544"/>
      <c r="CF26" s="544"/>
      <c r="CG26" s="544"/>
      <c r="CH26" s="544"/>
      <c r="CI26" s="544"/>
      <c r="CJ26" s="544"/>
      <c r="CK26" s="544"/>
      <c r="CL26" s="544"/>
      <c r="CM26" s="646"/>
      <c r="CN26" s="543"/>
      <c r="CO26" s="544"/>
      <c r="CP26" s="544"/>
      <c r="CQ26" s="544"/>
      <c r="CR26" s="544"/>
      <c r="CS26" s="544"/>
      <c r="CT26" s="544"/>
      <c r="CU26" s="544"/>
      <c r="CV26" s="544"/>
      <c r="CW26" s="646"/>
      <c r="CX26" s="543"/>
      <c r="CY26" s="544"/>
      <c r="CZ26" s="544"/>
      <c r="DA26" s="544"/>
      <c r="DB26" s="544"/>
      <c r="DC26" s="544"/>
      <c r="DD26" s="544"/>
      <c r="DE26" s="544"/>
      <c r="DF26" s="544"/>
      <c r="DG26" s="646"/>
      <c r="DH26" s="543"/>
      <c r="DI26" s="544"/>
      <c r="DJ26" s="544"/>
      <c r="DK26" s="544"/>
      <c r="DL26" s="544"/>
      <c r="DM26" s="544"/>
      <c r="DN26" s="544"/>
      <c r="DO26" s="544"/>
      <c r="DP26" s="544"/>
      <c r="DQ26" s="646"/>
      <c r="DR26" s="543"/>
      <c r="DS26" s="544"/>
      <c r="DT26" s="544"/>
      <c r="DU26" s="544"/>
      <c r="DV26" s="544"/>
      <c r="DW26" s="544"/>
      <c r="DX26" s="544"/>
      <c r="DY26" s="544"/>
      <c r="DZ26" s="544"/>
      <c r="EA26" s="646"/>
      <c r="EB26" s="543"/>
      <c r="EC26" s="544"/>
      <c r="ED26" s="544"/>
      <c r="EE26" s="544"/>
      <c r="EF26" s="544"/>
      <c r="EG26" s="544"/>
      <c r="EH26" s="544"/>
      <c r="EI26" s="544"/>
      <c r="EJ26" s="544"/>
      <c r="EK26" s="646"/>
    </row>
    <row r="27" spans="1:141" ht="20.25">
      <c r="A27" s="788">
        <f>Summary!A27</f>
        <v>0</v>
      </c>
      <c r="B27" s="789">
        <f>Summary!B27</f>
        <v>0</v>
      </c>
      <c r="C27" s="789">
        <f>Summary!C27</f>
        <v>0</v>
      </c>
      <c r="D27" s="789">
        <f>Summary!D27</f>
        <v>0</v>
      </c>
      <c r="E27" s="790">
        <f>Summary!E27</f>
        <v>0</v>
      </c>
      <c r="F27" s="790">
        <f>Summary!F27</f>
        <v>0</v>
      </c>
      <c r="G27" s="791">
        <f>Summary!G27</f>
        <v>0</v>
      </c>
      <c r="H27" s="575"/>
      <c r="I27" s="576"/>
      <c r="J27" s="576"/>
      <c r="K27" s="576"/>
      <c r="L27" s="576"/>
      <c r="M27" s="576"/>
      <c r="N27" s="576"/>
      <c r="O27" s="576"/>
      <c r="P27" s="576"/>
      <c r="Q27" s="576"/>
      <c r="R27" s="576"/>
      <c r="S27" s="576"/>
      <c r="T27" s="577"/>
      <c r="U27" s="531"/>
      <c r="V27" s="575"/>
      <c r="W27" s="576"/>
      <c r="X27" s="576"/>
      <c r="Y27" s="576"/>
      <c r="Z27" s="576"/>
      <c r="AA27" s="576"/>
      <c r="AB27" s="576"/>
      <c r="AC27" s="576"/>
      <c r="AD27" s="576"/>
      <c r="AE27" s="647"/>
      <c r="AF27" s="575"/>
      <c r="AG27" s="576"/>
      <c r="AH27" s="576"/>
      <c r="AI27" s="576"/>
      <c r="AJ27" s="576"/>
      <c r="AK27" s="576"/>
      <c r="AL27" s="576"/>
      <c r="AM27" s="576"/>
      <c r="AN27" s="576"/>
      <c r="AO27" s="647"/>
      <c r="AP27" s="575"/>
      <c r="AQ27" s="576"/>
      <c r="AR27" s="576"/>
      <c r="AS27" s="576"/>
      <c r="AT27" s="576"/>
      <c r="AU27" s="576"/>
      <c r="AV27" s="576"/>
      <c r="AW27" s="576"/>
      <c r="AX27" s="576"/>
      <c r="AY27" s="647"/>
      <c r="AZ27" s="575"/>
      <c r="BA27" s="576"/>
      <c r="BB27" s="576"/>
      <c r="BC27" s="576"/>
      <c r="BD27" s="576"/>
      <c r="BE27" s="576"/>
      <c r="BF27" s="576"/>
      <c r="BG27" s="576"/>
      <c r="BH27" s="576"/>
      <c r="BI27" s="647"/>
      <c r="BJ27" s="575"/>
      <c r="BK27" s="576"/>
      <c r="BL27" s="576"/>
      <c r="BM27" s="576"/>
      <c r="BN27" s="576"/>
      <c r="BO27" s="576"/>
      <c r="BP27" s="576"/>
      <c r="BQ27" s="576"/>
      <c r="BR27" s="576"/>
      <c r="BS27" s="647"/>
      <c r="BT27" s="575"/>
      <c r="BU27" s="576"/>
      <c r="BV27" s="576"/>
      <c r="BW27" s="576"/>
      <c r="BX27" s="576"/>
      <c r="BY27" s="576"/>
      <c r="BZ27" s="576"/>
      <c r="CA27" s="576"/>
      <c r="CB27" s="576"/>
      <c r="CC27" s="647"/>
      <c r="CD27" s="575"/>
      <c r="CE27" s="576"/>
      <c r="CF27" s="576"/>
      <c r="CG27" s="576"/>
      <c r="CH27" s="576"/>
      <c r="CI27" s="576"/>
      <c r="CJ27" s="576"/>
      <c r="CK27" s="576"/>
      <c r="CL27" s="576"/>
      <c r="CM27" s="647"/>
      <c r="CN27" s="575"/>
      <c r="CO27" s="576"/>
      <c r="CP27" s="576"/>
      <c r="CQ27" s="576"/>
      <c r="CR27" s="576"/>
      <c r="CS27" s="576"/>
      <c r="CT27" s="576"/>
      <c r="CU27" s="576"/>
      <c r="CV27" s="576"/>
      <c r="CW27" s="647"/>
      <c r="CX27" s="575"/>
      <c r="CY27" s="576"/>
      <c r="CZ27" s="576"/>
      <c r="DA27" s="576"/>
      <c r="DB27" s="576"/>
      <c r="DC27" s="576"/>
      <c r="DD27" s="576"/>
      <c r="DE27" s="576"/>
      <c r="DF27" s="576"/>
      <c r="DG27" s="647"/>
      <c r="DH27" s="575"/>
      <c r="DI27" s="576"/>
      <c r="DJ27" s="576"/>
      <c r="DK27" s="576"/>
      <c r="DL27" s="576"/>
      <c r="DM27" s="576"/>
      <c r="DN27" s="576"/>
      <c r="DO27" s="576"/>
      <c r="DP27" s="576"/>
      <c r="DQ27" s="647"/>
      <c r="DR27" s="575"/>
      <c r="DS27" s="576"/>
      <c r="DT27" s="576"/>
      <c r="DU27" s="576"/>
      <c r="DV27" s="576"/>
      <c r="DW27" s="576"/>
      <c r="DX27" s="576"/>
      <c r="DY27" s="576"/>
      <c r="DZ27" s="576"/>
      <c r="EA27" s="647"/>
      <c r="EB27" s="575"/>
      <c r="EC27" s="576"/>
      <c r="ED27" s="576"/>
      <c r="EE27" s="576"/>
      <c r="EF27" s="576"/>
      <c r="EG27" s="576"/>
      <c r="EH27" s="576"/>
      <c r="EI27" s="576"/>
      <c r="EJ27" s="576"/>
      <c r="EK27" s="647"/>
    </row>
    <row r="28" spans="1:141" s="209" customFormat="1" ht="20.25">
      <c r="A28" s="357" t="str">
        <f>Summary!A28</f>
        <v xml:space="preserve"> OPERATIONAL ITEMS</v>
      </c>
      <c r="B28" s="207">
        <f>Summary!B28</f>
        <v>0</v>
      </c>
      <c r="C28" s="207">
        <f>Summary!C28</f>
        <v>0</v>
      </c>
      <c r="D28" s="348">
        <f>Summary!D28</f>
        <v>0</v>
      </c>
      <c r="E28" s="348">
        <f>Summary!E28</f>
        <v>0</v>
      </c>
      <c r="F28" s="777">
        <f>Summary!F28</f>
        <v>0</v>
      </c>
      <c r="G28" s="371">
        <f>Summary!G28</f>
        <v>0</v>
      </c>
      <c r="H28" s="278"/>
      <c r="I28" s="279"/>
      <c r="J28" s="279"/>
      <c r="K28" s="279"/>
      <c r="L28" s="279"/>
      <c r="M28" s="279"/>
      <c r="N28" s="279"/>
      <c r="O28" s="279"/>
      <c r="P28" s="279"/>
      <c r="Q28" s="279"/>
      <c r="R28" s="279"/>
      <c r="S28" s="279"/>
      <c r="T28" s="545"/>
      <c r="U28" s="531"/>
      <c r="V28" s="278"/>
      <c r="W28" s="279"/>
      <c r="X28" s="279"/>
      <c r="Y28" s="279"/>
      <c r="Z28" s="279"/>
      <c r="AA28" s="279"/>
      <c r="AB28" s="279"/>
      <c r="AC28" s="279"/>
      <c r="AD28" s="279"/>
      <c r="AE28" s="648"/>
      <c r="AF28" s="278"/>
      <c r="AG28" s="279"/>
      <c r="AH28" s="279"/>
      <c r="AI28" s="279"/>
      <c r="AJ28" s="279"/>
      <c r="AK28" s="279"/>
      <c r="AL28" s="279"/>
      <c r="AM28" s="279"/>
      <c r="AN28" s="279"/>
      <c r="AO28" s="648"/>
      <c r="AP28" s="278"/>
      <c r="AQ28" s="279"/>
      <c r="AR28" s="279"/>
      <c r="AS28" s="279"/>
      <c r="AT28" s="279"/>
      <c r="AU28" s="279"/>
      <c r="AV28" s="279"/>
      <c r="AW28" s="279"/>
      <c r="AX28" s="279"/>
      <c r="AY28" s="648"/>
      <c r="AZ28" s="278"/>
      <c r="BA28" s="279"/>
      <c r="BB28" s="279"/>
      <c r="BC28" s="279"/>
      <c r="BD28" s="279"/>
      <c r="BE28" s="279"/>
      <c r="BF28" s="279"/>
      <c r="BG28" s="279"/>
      <c r="BH28" s="279"/>
      <c r="BI28" s="648"/>
      <c r="BJ28" s="278"/>
      <c r="BK28" s="279"/>
      <c r="BL28" s="279"/>
      <c r="BM28" s="279"/>
      <c r="BN28" s="279"/>
      <c r="BO28" s="279"/>
      <c r="BP28" s="279"/>
      <c r="BQ28" s="279"/>
      <c r="BR28" s="279"/>
      <c r="BS28" s="648"/>
      <c r="BT28" s="278"/>
      <c r="BU28" s="279"/>
      <c r="BV28" s="279"/>
      <c r="BW28" s="279"/>
      <c r="BX28" s="279"/>
      <c r="BY28" s="279"/>
      <c r="BZ28" s="279"/>
      <c r="CA28" s="279"/>
      <c r="CB28" s="279"/>
      <c r="CC28" s="648"/>
      <c r="CD28" s="278"/>
      <c r="CE28" s="279"/>
      <c r="CF28" s="279"/>
      <c r="CG28" s="279"/>
      <c r="CH28" s="279"/>
      <c r="CI28" s="279"/>
      <c r="CJ28" s="279"/>
      <c r="CK28" s="279"/>
      <c r="CL28" s="279"/>
      <c r="CM28" s="648"/>
      <c r="CN28" s="278"/>
      <c r="CO28" s="279"/>
      <c r="CP28" s="279"/>
      <c r="CQ28" s="279"/>
      <c r="CR28" s="279"/>
      <c r="CS28" s="279"/>
      <c r="CT28" s="279"/>
      <c r="CU28" s="279"/>
      <c r="CV28" s="279"/>
      <c r="CW28" s="648"/>
      <c r="CX28" s="278"/>
      <c r="CY28" s="279"/>
      <c r="CZ28" s="279"/>
      <c r="DA28" s="279"/>
      <c r="DB28" s="279"/>
      <c r="DC28" s="279"/>
      <c r="DD28" s="279"/>
      <c r="DE28" s="279"/>
      <c r="DF28" s="279"/>
      <c r="DG28" s="648"/>
      <c r="DH28" s="278"/>
      <c r="DI28" s="279"/>
      <c r="DJ28" s="279"/>
      <c r="DK28" s="279"/>
      <c r="DL28" s="279"/>
      <c r="DM28" s="279"/>
      <c r="DN28" s="279"/>
      <c r="DO28" s="279"/>
      <c r="DP28" s="279"/>
      <c r="DQ28" s="648"/>
      <c r="DR28" s="278"/>
      <c r="DS28" s="279"/>
      <c r="DT28" s="279"/>
      <c r="DU28" s="279"/>
      <c r="DV28" s="279"/>
      <c r="DW28" s="279"/>
      <c r="DX28" s="279"/>
      <c r="DY28" s="279"/>
      <c r="DZ28" s="279"/>
      <c r="EA28" s="648"/>
      <c r="EB28" s="278"/>
      <c r="EC28" s="279"/>
      <c r="ED28" s="279"/>
      <c r="EE28" s="279"/>
      <c r="EF28" s="279"/>
      <c r="EG28" s="279"/>
      <c r="EH28" s="279"/>
      <c r="EI28" s="279"/>
      <c r="EJ28" s="279"/>
      <c r="EK28" s="648"/>
    </row>
    <row r="29" spans="1:141" s="209" customFormat="1" ht="20.25">
      <c r="A29" s="358">
        <f>Summary!A29</f>
        <v>19</v>
      </c>
      <c r="B29" s="360" t="str">
        <f>Summary!B29</f>
        <v>2.0</v>
      </c>
      <c r="C29" s="360">
        <f>Summary!C29</f>
        <v>0</v>
      </c>
      <c r="D29" s="370" t="str">
        <f>Summary!D29</f>
        <v>Deliver Severe Weather Plan</v>
      </c>
      <c r="E29" s="199">
        <f>Summary!E29</f>
        <v>0</v>
      </c>
      <c r="F29" s="780">
        <f>Summary!F29</f>
        <v>0</v>
      </c>
      <c r="G29" s="374">
        <f>Summary!G29</f>
        <v>0</v>
      </c>
      <c r="H29" s="280"/>
      <c r="I29" s="281"/>
      <c r="J29" s="281"/>
      <c r="K29" s="281"/>
      <c r="L29" s="281"/>
      <c r="M29" s="281"/>
      <c r="N29" s="281"/>
      <c r="O29" s="281"/>
      <c r="P29" s="281"/>
      <c r="Q29" s="281"/>
      <c r="R29" s="281"/>
      <c r="S29" s="281"/>
      <c r="T29" s="546"/>
      <c r="U29" s="531"/>
      <c r="V29" s="280"/>
      <c r="W29" s="281"/>
      <c r="X29" s="281"/>
      <c r="Y29" s="281"/>
      <c r="Z29" s="281"/>
      <c r="AA29" s="281"/>
      <c r="AB29" s="281"/>
      <c r="AC29" s="281"/>
      <c r="AD29" s="281"/>
      <c r="AE29" s="649"/>
      <c r="AF29" s="280"/>
      <c r="AG29" s="281"/>
      <c r="AH29" s="281"/>
      <c r="AI29" s="281"/>
      <c r="AJ29" s="281"/>
      <c r="AK29" s="281"/>
      <c r="AL29" s="281"/>
      <c r="AM29" s="281"/>
      <c r="AN29" s="281"/>
      <c r="AO29" s="649"/>
      <c r="AP29" s="280"/>
      <c r="AQ29" s="281"/>
      <c r="AR29" s="281"/>
      <c r="AS29" s="281"/>
      <c r="AT29" s="281"/>
      <c r="AU29" s="281"/>
      <c r="AV29" s="281"/>
      <c r="AW29" s="281"/>
      <c r="AX29" s="281"/>
      <c r="AY29" s="649"/>
      <c r="AZ29" s="280"/>
      <c r="BA29" s="281"/>
      <c r="BB29" s="281"/>
      <c r="BC29" s="281"/>
      <c r="BD29" s="281"/>
      <c r="BE29" s="281"/>
      <c r="BF29" s="281"/>
      <c r="BG29" s="281"/>
      <c r="BH29" s="281"/>
      <c r="BI29" s="649"/>
      <c r="BJ29" s="280"/>
      <c r="BK29" s="281"/>
      <c r="BL29" s="281"/>
      <c r="BM29" s="281"/>
      <c r="BN29" s="281"/>
      <c r="BO29" s="281"/>
      <c r="BP29" s="281"/>
      <c r="BQ29" s="281"/>
      <c r="BR29" s="281"/>
      <c r="BS29" s="649"/>
      <c r="BT29" s="280"/>
      <c r="BU29" s="281"/>
      <c r="BV29" s="281"/>
      <c r="BW29" s="281"/>
      <c r="BX29" s="281"/>
      <c r="BY29" s="281"/>
      <c r="BZ29" s="281"/>
      <c r="CA29" s="281"/>
      <c r="CB29" s="281"/>
      <c r="CC29" s="649"/>
      <c r="CD29" s="280"/>
      <c r="CE29" s="281"/>
      <c r="CF29" s="281"/>
      <c r="CG29" s="281"/>
      <c r="CH29" s="281"/>
      <c r="CI29" s="281"/>
      <c r="CJ29" s="281"/>
      <c r="CK29" s="281"/>
      <c r="CL29" s="281"/>
      <c r="CM29" s="649"/>
      <c r="CN29" s="280"/>
      <c r="CO29" s="281"/>
      <c r="CP29" s="281"/>
      <c r="CQ29" s="281"/>
      <c r="CR29" s="281"/>
      <c r="CS29" s="281"/>
      <c r="CT29" s="281"/>
      <c r="CU29" s="281"/>
      <c r="CV29" s="281"/>
      <c r="CW29" s="649"/>
      <c r="CX29" s="280"/>
      <c r="CY29" s="281"/>
      <c r="CZ29" s="281"/>
      <c r="DA29" s="281"/>
      <c r="DB29" s="281"/>
      <c r="DC29" s="281"/>
      <c r="DD29" s="281"/>
      <c r="DE29" s="281"/>
      <c r="DF29" s="281"/>
      <c r="DG29" s="649"/>
      <c r="DH29" s="280"/>
      <c r="DI29" s="281"/>
      <c r="DJ29" s="281"/>
      <c r="DK29" s="281"/>
      <c r="DL29" s="281"/>
      <c r="DM29" s="281"/>
      <c r="DN29" s="281"/>
      <c r="DO29" s="281"/>
      <c r="DP29" s="281"/>
      <c r="DQ29" s="649"/>
      <c r="DR29" s="280"/>
      <c r="DS29" s="281"/>
      <c r="DT29" s="281"/>
      <c r="DU29" s="281"/>
      <c r="DV29" s="281"/>
      <c r="DW29" s="281"/>
      <c r="DX29" s="281"/>
      <c r="DY29" s="281"/>
      <c r="DZ29" s="281"/>
      <c r="EA29" s="649"/>
      <c r="EB29" s="280"/>
      <c r="EC29" s="281"/>
      <c r="ED29" s="281"/>
      <c r="EE29" s="281"/>
      <c r="EF29" s="281"/>
      <c r="EG29" s="281"/>
      <c r="EH29" s="281"/>
      <c r="EI29" s="281"/>
      <c r="EJ29" s="281"/>
      <c r="EK29" s="649"/>
    </row>
    <row r="30" spans="1:141" ht="20.25">
      <c r="A30" s="786">
        <f>Summary!A30</f>
        <v>0</v>
      </c>
      <c r="B30" s="196">
        <f>Summary!B30</f>
        <v>0</v>
      </c>
      <c r="C30" s="196">
        <f>Summary!C30</f>
        <v>0</v>
      </c>
      <c r="D30" s="196">
        <f>Summary!D30</f>
        <v>0</v>
      </c>
      <c r="E30" s="792">
        <f>Summary!E30</f>
        <v>0</v>
      </c>
      <c r="F30" s="793">
        <f>Summary!F30</f>
        <v>0</v>
      </c>
      <c r="G30" s="794">
        <f>Summary!G30</f>
        <v>0</v>
      </c>
      <c r="H30" s="282"/>
      <c r="I30" s="283"/>
      <c r="J30" s="283"/>
      <c r="K30" s="283"/>
      <c r="L30" s="283"/>
      <c r="M30" s="283"/>
      <c r="N30" s="283"/>
      <c r="O30" s="283"/>
      <c r="P30" s="283"/>
      <c r="Q30" s="283"/>
      <c r="R30" s="283"/>
      <c r="S30" s="283"/>
      <c r="T30" s="547"/>
      <c r="U30" s="531"/>
      <c r="V30" s="282"/>
      <c r="W30" s="283"/>
      <c r="X30" s="283"/>
      <c r="Y30" s="283"/>
      <c r="Z30" s="283"/>
      <c r="AA30" s="283"/>
      <c r="AB30" s="283"/>
      <c r="AC30" s="283"/>
      <c r="AD30" s="283"/>
      <c r="AE30" s="650"/>
      <c r="AF30" s="282"/>
      <c r="AG30" s="283"/>
      <c r="AH30" s="283"/>
      <c r="AI30" s="283"/>
      <c r="AJ30" s="283"/>
      <c r="AK30" s="283"/>
      <c r="AL30" s="283"/>
      <c r="AM30" s="283"/>
      <c r="AN30" s="283"/>
      <c r="AO30" s="650"/>
      <c r="AP30" s="282"/>
      <c r="AQ30" s="283"/>
      <c r="AR30" s="283"/>
      <c r="AS30" s="283"/>
      <c r="AT30" s="283"/>
      <c r="AU30" s="283"/>
      <c r="AV30" s="283"/>
      <c r="AW30" s="283"/>
      <c r="AX30" s="283"/>
      <c r="AY30" s="650"/>
      <c r="AZ30" s="282"/>
      <c r="BA30" s="283"/>
      <c r="BB30" s="283"/>
      <c r="BC30" s="283"/>
      <c r="BD30" s="283"/>
      <c r="BE30" s="283"/>
      <c r="BF30" s="283"/>
      <c r="BG30" s="283"/>
      <c r="BH30" s="283"/>
      <c r="BI30" s="650"/>
      <c r="BJ30" s="282"/>
      <c r="BK30" s="283"/>
      <c r="BL30" s="283"/>
      <c r="BM30" s="283"/>
      <c r="BN30" s="283"/>
      <c r="BO30" s="283"/>
      <c r="BP30" s="283"/>
      <c r="BQ30" s="283"/>
      <c r="BR30" s="283"/>
      <c r="BS30" s="650"/>
      <c r="BT30" s="282"/>
      <c r="BU30" s="283"/>
      <c r="BV30" s="283"/>
      <c r="BW30" s="283"/>
      <c r="BX30" s="283"/>
      <c r="BY30" s="283"/>
      <c r="BZ30" s="283"/>
      <c r="CA30" s="283"/>
      <c r="CB30" s="283"/>
      <c r="CC30" s="650"/>
      <c r="CD30" s="282"/>
      <c r="CE30" s="283"/>
      <c r="CF30" s="283"/>
      <c r="CG30" s="283"/>
      <c r="CH30" s="283"/>
      <c r="CI30" s="283"/>
      <c r="CJ30" s="283"/>
      <c r="CK30" s="283"/>
      <c r="CL30" s="283"/>
      <c r="CM30" s="650"/>
      <c r="CN30" s="282"/>
      <c r="CO30" s="283"/>
      <c r="CP30" s="283"/>
      <c r="CQ30" s="283"/>
      <c r="CR30" s="283"/>
      <c r="CS30" s="283"/>
      <c r="CT30" s="283"/>
      <c r="CU30" s="283"/>
      <c r="CV30" s="283"/>
      <c r="CW30" s="650"/>
      <c r="CX30" s="282"/>
      <c r="CY30" s="283"/>
      <c r="CZ30" s="283"/>
      <c r="DA30" s="283"/>
      <c r="DB30" s="283"/>
      <c r="DC30" s="283"/>
      <c r="DD30" s="283"/>
      <c r="DE30" s="283"/>
      <c r="DF30" s="283"/>
      <c r="DG30" s="650"/>
      <c r="DH30" s="282"/>
      <c r="DI30" s="283"/>
      <c r="DJ30" s="283"/>
      <c r="DK30" s="283"/>
      <c r="DL30" s="283"/>
      <c r="DM30" s="283"/>
      <c r="DN30" s="283"/>
      <c r="DO30" s="283"/>
      <c r="DP30" s="283"/>
      <c r="DQ30" s="650"/>
      <c r="DR30" s="282"/>
      <c r="DS30" s="283"/>
      <c r="DT30" s="283"/>
      <c r="DU30" s="283"/>
      <c r="DV30" s="283"/>
      <c r="DW30" s="283"/>
      <c r="DX30" s="283"/>
      <c r="DY30" s="283"/>
      <c r="DZ30" s="283"/>
      <c r="EA30" s="650"/>
      <c r="EB30" s="282"/>
      <c r="EC30" s="283"/>
      <c r="ED30" s="283"/>
      <c r="EE30" s="283"/>
      <c r="EF30" s="283"/>
      <c r="EG30" s="283"/>
      <c r="EH30" s="283"/>
      <c r="EI30" s="283"/>
      <c r="EJ30" s="283"/>
      <c r="EK30" s="650"/>
    </row>
    <row r="31" spans="1:141" ht="20.25">
      <c r="A31" s="359">
        <f>Summary!A31</f>
        <v>19.100000000000001</v>
      </c>
      <c r="B31" s="362">
        <f>Summary!B31</f>
        <v>0</v>
      </c>
      <c r="C31" s="351" t="str">
        <f>Summary!C31</f>
        <v>2.1.1</v>
      </c>
      <c r="D31" s="351">
        <f>Summary!D31</f>
        <v>0</v>
      </c>
      <c r="E31" s="355">
        <f>Summary!E31</f>
        <v>0</v>
      </c>
      <c r="F31" s="363" t="str">
        <f>Summary!F31</f>
        <v>Take delivery of salt</v>
      </c>
      <c r="G31" s="491">
        <f>Summary!G31</f>
        <v>0</v>
      </c>
      <c r="H31" s="540">
        <f t="shared" ref="H31:H38" si="15">SUM(V31:AD31)</f>
        <v>0</v>
      </c>
      <c r="I31" s="541">
        <f t="shared" ref="I31:I38" si="16">SUM(AF31:AN31)</f>
        <v>0</v>
      </c>
      <c r="J31" s="541">
        <f t="shared" ref="J31:J38" si="17">SUM(AP31:AX31)</f>
        <v>0</v>
      </c>
      <c r="K31" s="541">
        <f t="shared" ref="K31:K38" si="18">SUM(AZ31:BH31)</f>
        <v>0</v>
      </c>
      <c r="L31" s="541">
        <f t="shared" ref="L31:L38" si="19">SUM(BJ31:BR31)</f>
        <v>0</v>
      </c>
      <c r="M31" s="541">
        <f t="shared" ref="M31:M38" si="20">SUM(BT31:CB31)</f>
        <v>0</v>
      </c>
      <c r="N31" s="541">
        <f t="shared" ref="N31:N38" si="21">SUM(CD31:CL31)</f>
        <v>0</v>
      </c>
      <c r="O31" s="541">
        <f t="shared" ref="O31:O38" si="22">SUM(CN31:CV31)</f>
        <v>0</v>
      </c>
      <c r="P31" s="541">
        <f t="shared" ref="P31:P38" si="23">SUM(CX31:DF31)</f>
        <v>0</v>
      </c>
      <c r="Q31" s="541">
        <f t="shared" ref="Q31:Q38" si="24">SUM(DH31:DP31)</f>
        <v>0</v>
      </c>
      <c r="R31" s="541">
        <f t="shared" ref="R31:R38" si="25">SUM(DR31:DZ31)</f>
        <v>0</v>
      </c>
      <c r="S31" s="541">
        <f t="shared" ref="S31:S38" si="26">SUM(EB31:EJ31)</f>
        <v>0</v>
      </c>
      <c r="T31" s="542">
        <f t="shared" ref="T31:T38" si="27">SUM(H31:S31)</f>
        <v>0</v>
      </c>
      <c r="U31" s="531"/>
      <c r="V31" s="543"/>
      <c r="W31" s="544"/>
      <c r="X31" s="544"/>
      <c r="Y31" s="544"/>
      <c r="Z31" s="544"/>
      <c r="AA31" s="544"/>
      <c r="AB31" s="544"/>
      <c r="AC31" s="544"/>
      <c r="AD31" s="544"/>
      <c r="AE31" s="643"/>
      <c r="AF31" s="543"/>
      <c r="AG31" s="544"/>
      <c r="AH31" s="544"/>
      <c r="AI31" s="544"/>
      <c r="AJ31" s="544"/>
      <c r="AK31" s="544"/>
      <c r="AL31" s="544"/>
      <c r="AM31" s="544"/>
      <c r="AN31" s="544"/>
      <c r="AO31" s="643"/>
      <c r="AP31" s="543"/>
      <c r="AQ31" s="544"/>
      <c r="AR31" s="544"/>
      <c r="AS31" s="544"/>
      <c r="AT31" s="544"/>
      <c r="AU31" s="544"/>
      <c r="AV31" s="544"/>
      <c r="AW31" s="544"/>
      <c r="AX31" s="544"/>
      <c r="AY31" s="643"/>
      <c r="AZ31" s="543"/>
      <c r="BA31" s="544"/>
      <c r="BB31" s="544"/>
      <c r="BC31" s="544"/>
      <c r="BD31" s="544"/>
      <c r="BE31" s="544"/>
      <c r="BF31" s="544"/>
      <c r="BG31" s="544"/>
      <c r="BH31" s="544"/>
      <c r="BI31" s="643"/>
      <c r="BJ31" s="543"/>
      <c r="BK31" s="544"/>
      <c r="BL31" s="544"/>
      <c r="BM31" s="544"/>
      <c r="BN31" s="544"/>
      <c r="BO31" s="544"/>
      <c r="BP31" s="544"/>
      <c r="BQ31" s="544"/>
      <c r="BR31" s="544"/>
      <c r="BS31" s="643"/>
      <c r="BT31" s="543"/>
      <c r="BU31" s="544"/>
      <c r="BV31" s="544"/>
      <c r="BW31" s="544"/>
      <c r="BX31" s="544"/>
      <c r="BY31" s="544"/>
      <c r="BZ31" s="544"/>
      <c r="CA31" s="544"/>
      <c r="CB31" s="544"/>
      <c r="CC31" s="643"/>
      <c r="CD31" s="543"/>
      <c r="CE31" s="544"/>
      <c r="CF31" s="544"/>
      <c r="CG31" s="544"/>
      <c r="CH31" s="544"/>
      <c r="CI31" s="544"/>
      <c r="CJ31" s="544"/>
      <c r="CK31" s="544"/>
      <c r="CL31" s="544"/>
      <c r="CM31" s="643"/>
      <c r="CN31" s="543"/>
      <c r="CO31" s="544"/>
      <c r="CP31" s="544"/>
      <c r="CQ31" s="544"/>
      <c r="CR31" s="544"/>
      <c r="CS31" s="544"/>
      <c r="CT31" s="544"/>
      <c r="CU31" s="544"/>
      <c r="CV31" s="544"/>
      <c r="CW31" s="643"/>
      <c r="CX31" s="543"/>
      <c r="CY31" s="544"/>
      <c r="CZ31" s="544"/>
      <c r="DA31" s="544"/>
      <c r="DB31" s="544"/>
      <c r="DC31" s="544"/>
      <c r="DD31" s="544"/>
      <c r="DE31" s="544"/>
      <c r="DF31" s="544"/>
      <c r="DG31" s="643"/>
      <c r="DH31" s="543"/>
      <c r="DI31" s="544"/>
      <c r="DJ31" s="544"/>
      <c r="DK31" s="544"/>
      <c r="DL31" s="544"/>
      <c r="DM31" s="544"/>
      <c r="DN31" s="544"/>
      <c r="DO31" s="544"/>
      <c r="DP31" s="544"/>
      <c r="DQ31" s="643"/>
      <c r="DR31" s="543"/>
      <c r="DS31" s="544"/>
      <c r="DT31" s="544"/>
      <c r="DU31" s="544"/>
      <c r="DV31" s="544"/>
      <c r="DW31" s="544"/>
      <c r="DX31" s="544"/>
      <c r="DY31" s="544"/>
      <c r="DZ31" s="544"/>
      <c r="EA31" s="643"/>
      <c r="EB31" s="543"/>
      <c r="EC31" s="544"/>
      <c r="ED31" s="544"/>
      <c r="EE31" s="544"/>
      <c r="EF31" s="544"/>
      <c r="EG31" s="544"/>
      <c r="EH31" s="544"/>
      <c r="EI31" s="544"/>
      <c r="EJ31" s="544"/>
      <c r="EK31" s="643"/>
    </row>
    <row r="32" spans="1:141" s="140" customFormat="1" ht="20.25">
      <c r="A32" s="359" t="str">
        <f>Summary!A32</f>
        <v>19.2.1 &amp; 19.2.2</v>
      </c>
      <c r="B32" s="362">
        <f>Summary!B32</f>
        <v>0</v>
      </c>
      <c r="C32" s="351" t="str">
        <f>Summary!C32</f>
        <v>2.1.2</v>
      </c>
      <c r="D32" s="351">
        <f>Summary!D32</f>
        <v>0</v>
      </c>
      <c r="E32" s="355">
        <f>Summary!E32</f>
        <v>0</v>
      </c>
      <c r="F32" s="363" t="str">
        <f>Summary!F32</f>
        <v>Salt management</v>
      </c>
      <c r="G32" s="491" t="str">
        <f>Summary!G32</f>
        <v>Schedule Ref 12</v>
      </c>
      <c r="H32" s="540">
        <f t="shared" si="15"/>
        <v>0</v>
      </c>
      <c r="I32" s="541">
        <f t="shared" si="16"/>
        <v>0</v>
      </c>
      <c r="J32" s="541">
        <f t="shared" si="17"/>
        <v>0</v>
      </c>
      <c r="K32" s="541">
        <f t="shared" si="18"/>
        <v>0</v>
      </c>
      <c r="L32" s="541">
        <f t="shared" si="19"/>
        <v>0</v>
      </c>
      <c r="M32" s="541">
        <f t="shared" si="20"/>
        <v>0</v>
      </c>
      <c r="N32" s="541">
        <f t="shared" si="21"/>
        <v>0</v>
      </c>
      <c r="O32" s="541">
        <f t="shared" si="22"/>
        <v>0</v>
      </c>
      <c r="P32" s="541">
        <f t="shared" si="23"/>
        <v>0</v>
      </c>
      <c r="Q32" s="541">
        <f t="shared" si="24"/>
        <v>0</v>
      </c>
      <c r="R32" s="541">
        <f t="shared" si="25"/>
        <v>0</v>
      </c>
      <c r="S32" s="541">
        <f t="shared" si="26"/>
        <v>0</v>
      </c>
      <c r="T32" s="542">
        <f t="shared" si="27"/>
        <v>0</v>
      </c>
      <c r="U32" s="535"/>
      <c r="V32" s="543"/>
      <c r="W32" s="544"/>
      <c r="X32" s="544"/>
      <c r="Y32" s="544"/>
      <c r="Z32" s="544"/>
      <c r="AA32" s="544"/>
      <c r="AB32" s="544"/>
      <c r="AC32" s="544"/>
      <c r="AD32" s="544"/>
      <c r="AE32" s="644"/>
      <c r="AF32" s="543"/>
      <c r="AG32" s="544"/>
      <c r="AH32" s="544"/>
      <c r="AI32" s="544"/>
      <c r="AJ32" s="544"/>
      <c r="AK32" s="544"/>
      <c r="AL32" s="544"/>
      <c r="AM32" s="544"/>
      <c r="AN32" s="544"/>
      <c r="AO32" s="644"/>
      <c r="AP32" s="543"/>
      <c r="AQ32" s="544"/>
      <c r="AR32" s="544"/>
      <c r="AS32" s="544"/>
      <c r="AT32" s="544"/>
      <c r="AU32" s="544"/>
      <c r="AV32" s="544"/>
      <c r="AW32" s="544"/>
      <c r="AX32" s="544"/>
      <c r="AY32" s="644"/>
      <c r="AZ32" s="543"/>
      <c r="BA32" s="544"/>
      <c r="BB32" s="544"/>
      <c r="BC32" s="544"/>
      <c r="BD32" s="544"/>
      <c r="BE32" s="544"/>
      <c r="BF32" s="544"/>
      <c r="BG32" s="544"/>
      <c r="BH32" s="544"/>
      <c r="BI32" s="644"/>
      <c r="BJ32" s="543"/>
      <c r="BK32" s="544"/>
      <c r="BL32" s="544"/>
      <c r="BM32" s="544"/>
      <c r="BN32" s="544"/>
      <c r="BO32" s="544"/>
      <c r="BP32" s="544"/>
      <c r="BQ32" s="544"/>
      <c r="BR32" s="544"/>
      <c r="BS32" s="644"/>
      <c r="BT32" s="543"/>
      <c r="BU32" s="544"/>
      <c r="BV32" s="544"/>
      <c r="BW32" s="544"/>
      <c r="BX32" s="544"/>
      <c r="BY32" s="544"/>
      <c r="BZ32" s="544"/>
      <c r="CA32" s="544"/>
      <c r="CB32" s="544"/>
      <c r="CC32" s="644"/>
      <c r="CD32" s="543"/>
      <c r="CE32" s="544"/>
      <c r="CF32" s="544"/>
      <c r="CG32" s="544"/>
      <c r="CH32" s="544"/>
      <c r="CI32" s="544"/>
      <c r="CJ32" s="544"/>
      <c r="CK32" s="544"/>
      <c r="CL32" s="544"/>
      <c r="CM32" s="644"/>
      <c r="CN32" s="543"/>
      <c r="CO32" s="544"/>
      <c r="CP32" s="544"/>
      <c r="CQ32" s="544"/>
      <c r="CR32" s="544"/>
      <c r="CS32" s="544"/>
      <c r="CT32" s="544"/>
      <c r="CU32" s="544"/>
      <c r="CV32" s="544"/>
      <c r="CW32" s="644"/>
      <c r="CX32" s="543"/>
      <c r="CY32" s="544"/>
      <c r="CZ32" s="544"/>
      <c r="DA32" s="544"/>
      <c r="DB32" s="544"/>
      <c r="DC32" s="544"/>
      <c r="DD32" s="544"/>
      <c r="DE32" s="544"/>
      <c r="DF32" s="544"/>
      <c r="DG32" s="644"/>
      <c r="DH32" s="543"/>
      <c r="DI32" s="544"/>
      <c r="DJ32" s="544"/>
      <c r="DK32" s="544"/>
      <c r="DL32" s="544"/>
      <c r="DM32" s="544"/>
      <c r="DN32" s="544"/>
      <c r="DO32" s="544"/>
      <c r="DP32" s="544"/>
      <c r="DQ32" s="644"/>
      <c r="DR32" s="543"/>
      <c r="DS32" s="544"/>
      <c r="DT32" s="544"/>
      <c r="DU32" s="544"/>
      <c r="DV32" s="544"/>
      <c r="DW32" s="544"/>
      <c r="DX32" s="544"/>
      <c r="DY32" s="544"/>
      <c r="DZ32" s="544"/>
      <c r="EA32" s="644"/>
      <c r="EB32" s="543"/>
      <c r="EC32" s="544"/>
      <c r="ED32" s="544"/>
      <c r="EE32" s="544"/>
      <c r="EF32" s="544"/>
      <c r="EG32" s="544"/>
      <c r="EH32" s="544"/>
      <c r="EI32" s="544"/>
      <c r="EJ32" s="544"/>
      <c r="EK32" s="644"/>
    </row>
    <row r="33" spans="1:141" ht="20.25">
      <c r="A33" s="615">
        <f>Summary!A33</f>
        <v>19.3</v>
      </c>
      <c r="B33" s="556">
        <f>Summary!B33</f>
        <v>0</v>
      </c>
      <c r="C33" s="383" t="str">
        <f>Summary!C33</f>
        <v>2.1.3</v>
      </c>
      <c r="D33" s="555">
        <f>Summary!D33</f>
        <v>0</v>
      </c>
      <c r="E33" s="384">
        <f>Summary!E33</f>
        <v>0</v>
      </c>
      <c r="F33" s="363" t="str">
        <f>Summary!F33</f>
        <v>Drivers on standby</v>
      </c>
      <c r="G33" s="493">
        <f>Summary!G33</f>
        <v>0</v>
      </c>
      <c r="H33" s="540">
        <f t="shared" si="15"/>
        <v>0</v>
      </c>
      <c r="I33" s="541">
        <f t="shared" si="16"/>
        <v>0</v>
      </c>
      <c r="J33" s="541">
        <f t="shared" si="17"/>
        <v>0</v>
      </c>
      <c r="K33" s="541">
        <f t="shared" si="18"/>
        <v>0</v>
      </c>
      <c r="L33" s="541">
        <f t="shared" si="19"/>
        <v>0</v>
      </c>
      <c r="M33" s="541">
        <f t="shared" si="20"/>
        <v>0</v>
      </c>
      <c r="N33" s="541">
        <f t="shared" si="21"/>
        <v>0</v>
      </c>
      <c r="O33" s="541">
        <f t="shared" si="22"/>
        <v>0</v>
      </c>
      <c r="P33" s="541">
        <f t="shared" si="23"/>
        <v>0</v>
      </c>
      <c r="Q33" s="541">
        <f t="shared" si="24"/>
        <v>0</v>
      </c>
      <c r="R33" s="541">
        <f t="shared" si="25"/>
        <v>0</v>
      </c>
      <c r="S33" s="541">
        <f t="shared" si="26"/>
        <v>0</v>
      </c>
      <c r="T33" s="542">
        <f t="shared" si="27"/>
        <v>0</v>
      </c>
      <c r="U33" s="531"/>
      <c r="V33" s="543"/>
      <c r="W33" s="544"/>
      <c r="X33" s="544"/>
      <c r="Y33" s="544"/>
      <c r="Z33" s="544"/>
      <c r="AA33" s="544"/>
      <c r="AB33" s="544"/>
      <c r="AC33" s="544"/>
      <c r="AD33" s="544"/>
      <c r="AE33" s="644"/>
      <c r="AF33" s="543"/>
      <c r="AG33" s="544"/>
      <c r="AH33" s="544"/>
      <c r="AI33" s="544"/>
      <c r="AJ33" s="544"/>
      <c r="AK33" s="544"/>
      <c r="AL33" s="544"/>
      <c r="AM33" s="544"/>
      <c r="AN33" s="544"/>
      <c r="AO33" s="644"/>
      <c r="AP33" s="543"/>
      <c r="AQ33" s="544"/>
      <c r="AR33" s="544"/>
      <c r="AS33" s="544"/>
      <c r="AT33" s="544"/>
      <c r="AU33" s="544"/>
      <c r="AV33" s="544"/>
      <c r="AW33" s="544"/>
      <c r="AX33" s="544"/>
      <c r="AY33" s="644"/>
      <c r="AZ33" s="543"/>
      <c r="BA33" s="544"/>
      <c r="BB33" s="544"/>
      <c r="BC33" s="544"/>
      <c r="BD33" s="544"/>
      <c r="BE33" s="544"/>
      <c r="BF33" s="544"/>
      <c r="BG33" s="544"/>
      <c r="BH33" s="544"/>
      <c r="BI33" s="644"/>
      <c r="BJ33" s="543"/>
      <c r="BK33" s="544"/>
      <c r="BL33" s="544"/>
      <c r="BM33" s="544"/>
      <c r="BN33" s="544"/>
      <c r="BO33" s="544"/>
      <c r="BP33" s="544"/>
      <c r="BQ33" s="544"/>
      <c r="BR33" s="544"/>
      <c r="BS33" s="644"/>
      <c r="BT33" s="543"/>
      <c r="BU33" s="544"/>
      <c r="BV33" s="544"/>
      <c r="BW33" s="544"/>
      <c r="BX33" s="544"/>
      <c r="BY33" s="544"/>
      <c r="BZ33" s="544"/>
      <c r="CA33" s="544"/>
      <c r="CB33" s="544"/>
      <c r="CC33" s="644"/>
      <c r="CD33" s="543"/>
      <c r="CE33" s="544"/>
      <c r="CF33" s="544"/>
      <c r="CG33" s="544"/>
      <c r="CH33" s="544"/>
      <c r="CI33" s="544"/>
      <c r="CJ33" s="544"/>
      <c r="CK33" s="544"/>
      <c r="CL33" s="544"/>
      <c r="CM33" s="644"/>
      <c r="CN33" s="543"/>
      <c r="CO33" s="544"/>
      <c r="CP33" s="544"/>
      <c r="CQ33" s="544"/>
      <c r="CR33" s="544"/>
      <c r="CS33" s="544"/>
      <c r="CT33" s="544"/>
      <c r="CU33" s="544"/>
      <c r="CV33" s="544"/>
      <c r="CW33" s="644"/>
      <c r="CX33" s="543"/>
      <c r="CY33" s="544"/>
      <c r="CZ33" s="544"/>
      <c r="DA33" s="544"/>
      <c r="DB33" s="544"/>
      <c r="DC33" s="544"/>
      <c r="DD33" s="544"/>
      <c r="DE33" s="544"/>
      <c r="DF33" s="544"/>
      <c r="DG33" s="644"/>
      <c r="DH33" s="543"/>
      <c r="DI33" s="544"/>
      <c r="DJ33" s="544"/>
      <c r="DK33" s="544"/>
      <c r="DL33" s="544"/>
      <c r="DM33" s="544"/>
      <c r="DN33" s="544"/>
      <c r="DO33" s="544"/>
      <c r="DP33" s="544"/>
      <c r="DQ33" s="644"/>
      <c r="DR33" s="543"/>
      <c r="DS33" s="544"/>
      <c r="DT33" s="544"/>
      <c r="DU33" s="544"/>
      <c r="DV33" s="544"/>
      <c r="DW33" s="544"/>
      <c r="DX33" s="544"/>
      <c r="DY33" s="544"/>
      <c r="DZ33" s="544"/>
      <c r="EA33" s="644"/>
      <c r="EB33" s="543"/>
      <c r="EC33" s="544"/>
      <c r="ED33" s="544"/>
      <c r="EE33" s="544"/>
      <c r="EF33" s="544"/>
      <c r="EG33" s="544"/>
      <c r="EH33" s="544"/>
      <c r="EI33" s="544"/>
      <c r="EJ33" s="544"/>
      <c r="EK33" s="644"/>
    </row>
    <row r="34" spans="1:141" ht="20.25">
      <c r="A34" s="616">
        <f>Summary!A34</f>
        <v>19.399999999999999</v>
      </c>
      <c r="B34" s="362">
        <f>Summary!B34</f>
        <v>0</v>
      </c>
      <c r="C34" s="351" t="str">
        <f>Summary!C34</f>
        <v>2.1.4</v>
      </c>
      <c r="D34" s="351">
        <f>Summary!D34</f>
        <v>0</v>
      </c>
      <c r="E34" s="355">
        <f>Summary!E34</f>
        <v>0</v>
      </c>
      <c r="F34" s="363" t="str">
        <f>Summary!F34</f>
        <v>Maintain winter fleet</v>
      </c>
      <c r="G34" s="493" t="str">
        <f>Summary!G34</f>
        <v>Schedule Ref 13, 58</v>
      </c>
      <c r="H34" s="540">
        <f t="shared" si="15"/>
        <v>0</v>
      </c>
      <c r="I34" s="541">
        <f t="shared" si="16"/>
        <v>0</v>
      </c>
      <c r="J34" s="541">
        <f t="shared" si="17"/>
        <v>0</v>
      </c>
      <c r="K34" s="541">
        <f t="shared" si="18"/>
        <v>0</v>
      </c>
      <c r="L34" s="541">
        <f t="shared" si="19"/>
        <v>0</v>
      </c>
      <c r="M34" s="541">
        <f t="shared" si="20"/>
        <v>0</v>
      </c>
      <c r="N34" s="541">
        <f t="shared" si="21"/>
        <v>0</v>
      </c>
      <c r="O34" s="541">
        <f t="shared" si="22"/>
        <v>0</v>
      </c>
      <c r="P34" s="541">
        <f t="shared" si="23"/>
        <v>0</v>
      </c>
      <c r="Q34" s="541">
        <f t="shared" si="24"/>
        <v>0</v>
      </c>
      <c r="R34" s="541">
        <f t="shared" si="25"/>
        <v>0</v>
      </c>
      <c r="S34" s="541">
        <f t="shared" si="26"/>
        <v>0</v>
      </c>
      <c r="T34" s="542">
        <f t="shared" si="27"/>
        <v>0</v>
      </c>
      <c r="U34" s="531"/>
      <c r="V34" s="543"/>
      <c r="W34" s="544"/>
      <c r="X34" s="544"/>
      <c r="Y34" s="544"/>
      <c r="Z34" s="544"/>
      <c r="AA34" s="544"/>
      <c r="AB34" s="544"/>
      <c r="AC34" s="544"/>
      <c r="AD34" s="544"/>
      <c r="AE34" s="644"/>
      <c r="AF34" s="543"/>
      <c r="AG34" s="544"/>
      <c r="AH34" s="544"/>
      <c r="AI34" s="544"/>
      <c r="AJ34" s="544"/>
      <c r="AK34" s="544"/>
      <c r="AL34" s="544"/>
      <c r="AM34" s="544"/>
      <c r="AN34" s="544"/>
      <c r="AO34" s="644"/>
      <c r="AP34" s="543"/>
      <c r="AQ34" s="544"/>
      <c r="AR34" s="544"/>
      <c r="AS34" s="544"/>
      <c r="AT34" s="544"/>
      <c r="AU34" s="544"/>
      <c r="AV34" s="544"/>
      <c r="AW34" s="544"/>
      <c r="AX34" s="544"/>
      <c r="AY34" s="644"/>
      <c r="AZ34" s="543"/>
      <c r="BA34" s="544"/>
      <c r="BB34" s="544"/>
      <c r="BC34" s="544"/>
      <c r="BD34" s="544"/>
      <c r="BE34" s="544"/>
      <c r="BF34" s="544"/>
      <c r="BG34" s="544"/>
      <c r="BH34" s="544"/>
      <c r="BI34" s="644"/>
      <c r="BJ34" s="543"/>
      <c r="BK34" s="544"/>
      <c r="BL34" s="544"/>
      <c r="BM34" s="544"/>
      <c r="BN34" s="544"/>
      <c r="BO34" s="544"/>
      <c r="BP34" s="544"/>
      <c r="BQ34" s="544"/>
      <c r="BR34" s="544"/>
      <c r="BS34" s="644"/>
      <c r="BT34" s="543"/>
      <c r="BU34" s="544"/>
      <c r="BV34" s="544"/>
      <c r="BW34" s="544"/>
      <c r="BX34" s="544"/>
      <c r="BY34" s="544"/>
      <c r="BZ34" s="544"/>
      <c r="CA34" s="544"/>
      <c r="CB34" s="544"/>
      <c r="CC34" s="644"/>
      <c r="CD34" s="543"/>
      <c r="CE34" s="544"/>
      <c r="CF34" s="544"/>
      <c r="CG34" s="544"/>
      <c r="CH34" s="544"/>
      <c r="CI34" s="544"/>
      <c r="CJ34" s="544"/>
      <c r="CK34" s="544"/>
      <c r="CL34" s="544"/>
      <c r="CM34" s="644"/>
      <c r="CN34" s="543"/>
      <c r="CO34" s="544"/>
      <c r="CP34" s="544"/>
      <c r="CQ34" s="544"/>
      <c r="CR34" s="544"/>
      <c r="CS34" s="544"/>
      <c r="CT34" s="544"/>
      <c r="CU34" s="544"/>
      <c r="CV34" s="544"/>
      <c r="CW34" s="644"/>
      <c r="CX34" s="543"/>
      <c r="CY34" s="544"/>
      <c r="CZ34" s="544"/>
      <c r="DA34" s="544"/>
      <c r="DB34" s="544"/>
      <c r="DC34" s="544"/>
      <c r="DD34" s="544"/>
      <c r="DE34" s="544"/>
      <c r="DF34" s="544"/>
      <c r="DG34" s="644"/>
      <c r="DH34" s="543"/>
      <c r="DI34" s="544"/>
      <c r="DJ34" s="544"/>
      <c r="DK34" s="544"/>
      <c r="DL34" s="544"/>
      <c r="DM34" s="544"/>
      <c r="DN34" s="544"/>
      <c r="DO34" s="544"/>
      <c r="DP34" s="544"/>
      <c r="DQ34" s="644"/>
      <c r="DR34" s="543"/>
      <c r="DS34" s="544"/>
      <c r="DT34" s="544"/>
      <c r="DU34" s="544"/>
      <c r="DV34" s="544"/>
      <c r="DW34" s="544"/>
      <c r="DX34" s="544"/>
      <c r="DY34" s="544"/>
      <c r="DZ34" s="544"/>
      <c r="EA34" s="644"/>
      <c r="EB34" s="543"/>
      <c r="EC34" s="544"/>
      <c r="ED34" s="544"/>
      <c r="EE34" s="544"/>
      <c r="EF34" s="544"/>
      <c r="EG34" s="544"/>
      <c r="EH34" s="544"/>
      <c r="EI34" s="544"/>
      <c r="EJ34" s="544"/>
      <c r="EK34" s="644"/>
    </row>
    <row r="35" spans="1:141" ht="20.25">
      <c r="A35" s="359" t="str">
        <f>Summary!A35</f>
        <v>NOT USED</v>
      </c>
      <c r="B35" s="362">
        <f>Summary!B35</f>
        <v>0</v>
      </c>
      <c r="C35" s="351" t="str">
        <f>Summary!C35</f>
        <v>2.1.5</v>
      </c>
      <c r="D35" s="351">
        <f>Summary!D35</f>
        <v>0</v>
      </c>
      <c r="E35" s="355">
        <f>Summary!E35</f>
        <v>0</v>
      </c>
      <c r="F35" s="363" t="str">
        <f>Summary!F35</f>
        <v>NOT USED</v>
      </c>
      <c r="G35" s="373">
        <f>Summary!G35</f>
        <v>0</v>
      </c>
      <c r="H35" s="540">
        <f t="shared" si="15"/>
        <v>0</v>
      </c>
      <c r="I35" s="541">
        <f t="shared" si="16"/>
        <v>0</v>
      </c>
      <c r="J35" s="541">
        <f t="shared" si="17"/>
        <v>0</v>
      </c>
      <c r="K35" s="541">
        <f t="shared" si="18"/>
        <v>0</v>
      </c>
      <c r="L35" s="541">
        <f t="shared" si="19"/>
        <v>0</v>
      </c>
      <c r="M35" s="541">
        <f t="shared" si="20"/>
        <v>0</v>
      </c>
      <c r="N35" s="541">
        <f t="shared" si="21"/>
        <v>0</v>
      </c>
      <c r="O35" s="541">
        <f t="shared" si="22"/>
        <v>0</v>
      </c>
      <c r="P35" s="541">
        <f t="shared" si="23"/>
        <v>0</v>
      </c>
      <c r="Q35" s="541">
        <f t="shared" si="24"/>
        <v>0</v>
      </c>
      <c r="R35" s="541">
        <f t="shared" si="25"/>
        <v>0</v>
      </c>
      <c r="S35" s="541">
        <f t="shared" si="26"/>
        <v>0</v>
      </c>
      <c r="T35" s="542">
        <f t="shared" si="27"/>
        <v>0</v>
      </c>
      <c r="U35" s="531"/>
      <c r="V35" s="543"/>
      <c r="W35" s="544"/>
      <c r="X35" s="544"/>
      <c r="Y35" s="544"/>
      <c r="Z35" s="544"/>
      <c r="AA35" s="544"/>
      <c r="AB35" s="544"/>
      <c r="AC35" s="544"/>
      <c r="AD35" s="544"/>
      <c r="AE35" s="644"/>
      <c r="AF35" s="543"/>
      <c r="AG35" s="544"/>
      <c r="AH35" s="544"/>
      <c r="AI35" s="544"/>
      <c r="AJ35" s="544"/>
      <c r="AK35" s="544"/>
      <c r="AL35" s="544"/>
      <c r="AM35" s="544"/>
      <c r="AN35" s="544"/>
      <c r="AO35" s="644"/>
      <c r="AP35" s="543"/>
      <c r="AQ35" s="544"/>
      <c r="AR35" s="544"/>
      <c r="AS35" s="544"/>
      <c r="AT35" s="544"/>
      <c r="AU35" s="544"/>
      <c r="AV35" s="544"/>
      <c r="AW35" s="544"/>
      <c r="AX35" s="544"/>
      <c r="AY35" s="644"/>
      <c r="AZ35" s="543"/>
      <c r="BA35" s="544"/>
      <c r="BB35" s="544"/>
      <c r="BC35" s="544"/>
      <c r="BD35" s="544"/>
      <c r="BE35" s="544"/>
      <c r="BF35" s="544"/>
      <c r="BG35" s="544"/>
      <c r="BH35" s="544"/>
      <c r="BI35" s="644"/>
      <c r="BJ35" s="543"/>
      <c r="BK35" s="544"/>
      <c r="BL35" s="544"/>
      <c r="BM35" s="544"/>
      <c r="BN35" s="544"/>
      <c r="BO35" s="544"/>
      <c r="BP35" s="544"/>
      <c r="BQ35" s="544"/>
      <c r="BR35" s="544"/>
      <c r="BS35" s="644"/>
      <c r="BT35" s="543"/>
      <c r="BU35" s="544"/>
      <c r="BV35" s="544"/>
      <c r="BW35" s="544"/>
      <c r="BX35" s="544"/>
      <c r="BY35" s="544"/>
      <c r="BZ35" s="544"/>
      <c r="CA35" s="544"/>
      <c r="CB35" s="544"/>
      <c r="CC35" s="644"/>
      <c r="CD35" s="543"/>
      <c r="CE35" s="544"/>
      <c r="CF35" s="544"/>
      <c r="CG35" s="544"/>
      <c r="CH35" s="544"/>
      <c r="CI35" s="544"/>
      <c r="CJ35" s="544"/>
      <c r="CK35" s="544"/>
      <c r="CL35" s="544"/>
      <c r="CM35" s="644"/>
      <c r="CN35" s="543"/>
      <c r="CO35" s="544"/>
      <c r="CP35" s="544"/>
      <c r="CQ35" s="544"/>
      <c r="CR35" s="544"/>
      <c r="CS35" s="544"/>
      <c r="CT35" s="544"/>
      <c r="CU35" s="544"/>
      <c r="CV35" s="544"/>
      <c r="CW35" s="644"/>
      <c r="CX35" s="543"/>
      <c r="CY35" s="544"/>
      <c r="CZ35" s="544"/>
      <c r="DA35" s="544"/>
      <c r="DB35" s="544"/>
      <c r="DC35" s="544"/>
      <c r="DD35" s="544"/>
      <c r="DE35" s="544"/>
      <c r="DF35" s="544"/>
      <c r="DG35" s="644"/>
      <c r="DH35" s="543"/>
      <c r="DI35" s="544"/>
      <c r="DJ35" s="544"/>
      <c r="DK35" s="544"/>
      <c r="DL35" s="544"/>
      <c r="DM35" s="544"/>
      <c r="DN35" s="544"/>
      <c r="DO35" s="544"/>
      <c r="DP35" s="544"/>
      <c r="DQ35" s="644"/>
      <c r="DR35" s="543"/>
      <c r="DS35" s="544"/>
      <c r="DT35" s="544"/>
      <c r="DU35" s="544"/>
      <c r="DV35" s="544"/>
      <c r="DW35" s="544"/>
      <c r="DX35" s="544"/>
      <c r="DY35" s="544"/>
      <c r="DZ35" s="544"/>
      <c r="EA35" s="644"/>
      <c r="EB35" s="543"/>
      <c r="EC35" s="544"/>
      <c r="ED35" s="544"/>
      <c r="EE35" s="544"/>
      <c r="EF35" s="544"/>
      <c r="EG35" s="544"/>
      <c r="EH35" s="544"/>
      <c r="EI35" s="544"/>
      <c r="EJ35" s="544"/>
      <c r="EK35" s="644"/>
    </row>
    <row r="36" spans="1:141" ht="20.25">
      <c r="A36" s="359">
        <f>Summary!A36</f>
        <v>19.5</v>
      </c>
      <c r="B36" s="362">
        <f>Summary!B36</f>
        <v>0</v>
      </c>
      <c r="C36" s="351" t="str">
        <f>Summary!C36</f>
        <v>2.1.6</v>
      </c>
      <c r="D36" s="351">
        <f>Summary!D36</f>
        <v>0</v>
      </c>
      <c r="E36" s="355">
        <f>Summary!E36</f>
        <v>0</v>
      </c>
      <c r="F36" s="363" t="str">
        <f>Summary!F36</f>
        <v>Manage brine</v>
      </c>
      <c r="G36" s="373" t="str">
        <f>Summary!G36</f>
        <v>Schedule Ref 34</v>
      </c>
      <c r="H36" s="540">
        <f t="shared" si="15"/>
        <v>0</v>
      </c>
      <c r="I36" s="541">
        <f t="shared" si="16"/>
        <v>0</v>
      </c>
      <c r="J36" s="541">
        <f t="shared" si="17"/>
        <v>0</v>
      </c>
      <c r="K36" s="541">
        <f t="shared" si="18"/>
        <v>0</v>
      </c>
      <c r="L36" s="541">
        <f t="shared" si="19"/>
        <v>0</v>
      </c>
      <c r="M36" s="541">
        <f t="shared" si="20"/>
        <v>0</v>
      </c>
      <c r="N36" s="541">
        <f t="shared" si="21"/>
        <v>0</v>
      </c>
      <c r="O36" s="541">
        <f t="shared" si="22"/>
        <v>0</v>
      </c>
      <c r="P36" s="541">
        <f t="shared" si="23"/>
        <v>0</v>
      </c>
      <c r="Q36" s="541">
        <f t="shared" si="24"/>
        <v>0</v>
      </c>
      <c r="R36" s="541">
        <f t="shared" si="25"/>
        <v>0</v>
      </c>
      <c r="S36" s="541">
        <f t="shared" si="26"/>
        <v>0</v>
      </c>
      <c r="T36" s="542">
        <f t="shared" si="27"/>
        <v>0</v>
      </c>
      <c r="U36" s="531"/>
      <c r="V36" s="543"/>
      <c r="W36" s="544"/>
      <c r="X36" s="544"/>
      <c r="Y36" s="544"/>
      <c r="Z36" s="544"/>
      <c r="AA36" s="544"/>
      <c r="AB36" s="544"/>
      <c r="AC36" s="544"/>
      <c r="AD36" s="544"/>
      <c r="AE36" s="644"/>
      <c r="AF36" s="543"/>
      <c r="AG36" s="544"/>
      <c r="AH36" s="544"/>
      <c r="AI36" s="544"/>
      <c r="AJ36" s="544"/>
      <c r="AK36" s="544"/>
      <c r="AL36" s="544"/>
      <c r="AM36" s="544"/>
      <c r="AN36" s="544"/>
      <c r="AO36" s="644"/>
      <c r="AP36" s="543"/>
      <c r="AQ36" s="544"/>
      <c r="AR36" s="544"/>
      <c r="AS36" s="544"/>
      <c r="AT36" s="544"/>
      <c r="AU36" s="544"/>
      <c r="AV36" s="544"/>
      <c r="AW36" s="544"/>
      <c r="AX36" s="544"/>
      <c r="AY36" s="644"/>
      <c r="AZ36" s="543"/>
      <c r="BA36" s="544"/>
      <c r="BB36" s="544"/>
      <c r="BC36" s="544"/>
      <c r="BD36" s="544"/>
      <c r="BE36" s="544"/>
      <c r="BF36" s="544"/>
      <c r="BG36" s="544"/>
      <c r="BH36" s="544"/>
      <c r="BI36" s="644"/>
      <c r="BJ36" s="543"/>
      <c r="BK36" s="544"/>
      <c r="BL36" s="544"/>
      <c r="BM36" s="544"/>
      <c r="BN36" s="544"/>
      <c r="BO36" s="544"/>
      <c r="BP36" s="544"/>
      <c r="BQ36" s="544"/>
      <c r="BR36" s="544"/>
      <c r="BS36" s="644"/>
      <c r="BT36" s="543"/>
      <c r="BU36" s="544"/>
      <c r="BV36" s="544"/>
      <c r="BW36" s="544"/>
      <c r="BX36" s="544"/>
      <c r="BY36" s="544"/>
      <c r="BZ36" s="544"/>
      <c r="CA36" s="544"/>
      <c r="CB36" s="544"/>
      <c r="CC36" s="644"/>
      <c r="CD36" s="543"/>
      <c r="CE36" s="544"/>
      <c r="CF36" s="544"/>
      <c r="CG36" s="544"/>
      <c r="CH36" s="544"/>
      <c r="CI36" s="544"/>
      <c r="CJ36" s="544"/>
      <c r="CK36" s="544"/>
      <c r="CL36" s="544"/>
      <c r="CM36" s="644"/>
      <c r="CN36" s="543"/>
      <c r="CO36" s="544"/>
      <c r="CP36" s="544"/>
      <c r="CQ36" s="544"/>
      <c r="CR36" s="544"/>
      <c r="CS36" s="544"/>
      <c r="CT36" s="544"/>
      <c r="CU36" s="544"/>
      <c r="CV36" s="544"/>
      <c r="CW36" s="644"/>
      <c r="CX36" s="543"/>
      <c r="CY36" s="544"/>
      <c r="CZ36" s="544"/>
      <c r="DA36" s="544"/>
      <c r="DB36" s="544"/>
      <c r="DC36" s="544"/>
      <c r="DD36" s="544"/>
      <c r="DE36" s="544"/>
      <c r="DF36" s="544"/>
      <c r="DG36" s="644"/>
      <c r="DH36" s="543"/>
      <c r="DI36" s="544"/>
      <c r="DJ36" s="544"/>
      <c r="DK36" s="544"/>
      <c r="DL36" s="544"/>
      <c r="DM36" s="544"/>
      <c r="DN36" s="544"/>
      <c r="DO36" s="544"/>
      <c r="DP36" s="544"/>
      <c r="DQ36" s="644"/>
      <c r="DR36" s="543"/>
      <c r="DS36" s="544"/>
      <c r="DT36" s="544"/>
      <c r="DU36" s="544"/>
      <c r="DV36" s="544"/>
      <c r="DW36" s="544"/>
      <c r="DX36" s="544"/>
      <c r="DY36" s="544"/>
      <c r="DZ36" s="544"/>
      <c r="EA36" s="644"/>
      <c r="EB36" s="543"/>
      <c r="EC36" s="544"/>
      <c r="ED36" s="544"/>
      <c r="EE36" s="544"/>
      <c r="EF36" s="544"/>
      <c r="EG36" s="544"/>
      <c r="EH36" s="544"/>
      <c r="EI36" s="544"/>
      <c r="EJ36" s="544"/>
      <c r="EK36" s="644"/>
    </row>
    <row r="37" spans="1:141" ht="20.25">
      <c r="A37" s="359">
        <f>Summary!A37</f>
        <v>19.600000000000001</v>
      </c>
      <c r="B37" s="362">
        <f>Summary!B37</f>
        <v>0</v>
      </c>
      <c r="C37" s="351" t="str">
        <f>Summary!C37</f>
        <v>2.1.7</v>
      </c>
      <c r="D37" s="351">
        <f>Summary!D37</f>
        <v>0</v>
      </c>
      <c r="E37" s="355">
        <f>Summary!E37</f>
        <v>0</v>
      </c>
      <c r="F37" s="363" t="str">
        <f>Summary!F37</f>
        <v>Maintain saturator</v>
      </c>
      <c r="G37" s="373" t="str">
        <f>Summary!G37</f>
        <v>Schedule Ref 34, 64</v>
      </c>
      <c r="H37" s="540">
        <f t="shared" si="15"/>
        <v>0</v>
      </c>
      <c r="I37" s="541">
        <f t="shared" si="16"/>
        <v>0</v>
      </c>
      <c r="J37" s="541">
        <f t="shared" si="17"/>
        <v>0</v>
      </c>
      <c r="K37" s="541">
        <f t="shared" si="18"/>
        <v>0</v>
      </c>
      <c r="L37" s="541">
        <f t="shared" si="19"/>
        <v>0</v>
      </c>
      <c r="M37" s="541">
        <f t="shared" si="20"/>
        <v>0</v>
      </c>
      <c r="N37" s="541">
        <f t="shared" si="21"/>
        <v>0</v>
      </c>
      <c r="O37" s="541">
        <f t="shared" si="22"/>
        <v>0</v>
      </c>
      <c r="P37" s="541">
        <f t="shared" si="23"/>
        <v>0</v>
      </c>
      <c r="Q37" s="541">
        <f t="shared" si="24"/>
        <v>0</v>
      </c>
      <c r="R37" s="541">
        <f t="shared" si="25"/>
        <v>0</v>
      </c>
      <c r="S37" s="541">
        <f t="shared" si="26"/>
        <v>0</v>
      </c>
      <c r="T37" s="542">
        <f t="shared" si="27"/>
        <v>0</v>
      </c>
      <c r="U37" s="531"/>
      <c r="V37" s="543"/>
      <c r="W37" s="544"/>
      <c r="X37" s="544"/>
      <c r="Y37" s="544"/>
      <c r="Z37" s="544"/>
      <c r="AA37" s="544"/>
      <c r="AB37" s="544"/>
      <c r="AC37" s="544"/>
      <c r="AD37" s="544"/>
      <c r="AE37" s="644"/>
      <c r="AF37" s="543"/>
      <c r="AG37" s="544"/>
      <c r="AH37" s="544"/>
      <c r="AI37" s="544"/>
      <c r="AJ37" s="544"/>
      <c r="AK37" s="544"/>
      <c r="AL37" s="544"/>
      <c r="AM37" s="544"/>
      <c r="AN37" s="544"/>
      <c r="AO37" s="644"/>
      <c r="AP37" s="543"/>
      <c r="AQ37" s="544"/>
      <c r="AR37" s="544"/>
      <c r="AS37" s="544"/>
      <c r="AT37" s="544"/>
      <c r="AU37" s="544"/>
      <c r="AV37" s="544"/>
      <c r="AW37" s="544"/>
      <c r="AX37" s="544"/>
      <c r="AY37" s="644"/>
      <c r="AZ37" s="543"/>
      <c r="BA37" s="544"/>
      <c r="BB37" s="544"/>
      <c r="BC37" s="544"/>
      <c r="BD37" s="544"/>
      <c r="BE37" s="544"/>
      <c r="BF37" s="544"/>
      <c r="BG37" s="544"/>
      <c r="BH37" s="544"/>
      <c r="BI37" s="644"/>
      <c r="BJ37" s="543"/>
      <c r="BK37" s="544"/>
      <c r="BL37" s="544"/>
      <c r="BM37" s="544"/>
      <c r="BN37" s="544"/>
      <c r="BO37" s="544"/>
      <c r="BP37" s="544"/>
      <c r="BQ37" s="544"/>
      <c r="BR37" s="544"/>
      <c r="BS37" s="644"/>
      <c r="BT37" s="543"/>
      <c r="BU37" s="544"/>
      <c r="BV37" s="544"/>
      <c r="BW37" s="544"/>
      <c r="BX37" s="544"/>
      <c r="BY37" s="544"/>
      <c r="BZ37" s="544"/>
      <c r="CA37" s="544"/>
      <c r="CB37" s="544"/>
      <c r="CC37" s="644"/>
      <c r="CD37" s="543"/>
      <c r="CE37" s="544"/>
      <c r="CF37" s="544"/>
      <c r="CG37" s="544"/>
      <c r="CH37" s="544"/>
      <c r="CI37" s="544"/>
      <c r="CJ37" s="544"/>
      <c r="CK37" s="544"/>
      <c r="CL37" s="544"/>
      <c r="CM37" s="644"/>
      <c r="CN37" s="543"/>
      <c r="CO37" s="544"/>
      <c r="CP37" s="544"/>
      <c r="CQ37" s="544"/>
      <c r="CR37" s="544"/>
      <c r="CS37" s="544"/>
      <c r="CT37" s="544"/>
      <c r="CU37" s="544"/>
      <c r="CV37" s="544"/>
      <c r="CW37" s="644"/>
      <c r="CX37" s="543"/>
      <c r="CY37" s="544"/>
      <c r="CZ37" s="544"/>
      <c r="DA37" s="544"/>
      <c r="DB37" s="544"/>
      <c r="DC37" s="544"/>
      <c r="DD37" s="544"/>
      <c r="DE37" s="544"/>
      <c r="DF37" s="544"/>
      <c r="DG37" s="644"/>
      <c r="DH37" s="543"/>
      <c r="DI37" s="544"/>
      <c r="DJ37" s="544"/>
      <c r="DK37" s="544"/>
      <c r="DL37" s="544"/>
      <c r="DM37" s="544"/>
      <c r="DN37" s="544"/>
      <c r="DO37" s="544"/>
      <c r="DP37" s="544"/>
      <c r="DQ37" s="644"/>
      <c r="DR37" s="543"/>
      <c r="DS37" s="544"/>
      <c r="DT37" s="544"/>
      <c r="DU37" s="544"/>
      <c r="DV37" s="544"/>
      <c r="DW37" s="544"/>
      <c r="DX37" s="544"/>
      <c r="DY37" s="544"/>
      <c r="DZ37" s="544"/>
      <c r="EA37" s="644"/>
      <c r="EB37" s="543"/>
      <c r="EC37" s="544"/>
      <c r="ED37" s="544"/>
      <c r="EE37" s="544"/>
      <c r="EF37" s="544"/>
      <c r="EG37" s="544"/>
      <c r="EH37" s="544"/>
      <c r="EI37" s="544"/>
      <c r="EJ37" s="544"/>
      <c r="EK37" s="644"/>
    </row>
    <row r="38" spans="1:141" ht="20.25">
      <c r="A38" s="359">
        <f>Summary!A38</f>
        <v>19.7</v>
      </c>
      <c r="B38" s="362">
        <f>Summary!B38</f>
        <v>0</v>
      </c>
      <c r="C38" s="351" t="str">
        <f>Summary!C38</f>
        <v>2.1.8</v>
      </c>
      <c r="D38" s="351">
        <f>Summary!D38</f>
        <v>0</v>
      </c>
      <c r="E38" s="355">
        <f>Summary!E38</f>
        <v>0</v>
      </c>
      <c r="F38" s="363" t="str">
        <f>Summary!F38</f>
        <v>Reporting</v>
      </c>
      <c r="G38" s="373">
        <f>Summary!G38</f>
        <v>0</v>
      </c>
      <c r="H38" s="540">
        <f t="shared" si="15"/>
        <v>0</v>
      </c>
      <c r="I38" s="541">
        <f t="shared" si="16"/>
        <v>0</v>
      </c>
      <c r="J38" s="541">
        <f t="shared" si="17"/>
        <v>0</v>
      </c>
      <c r="K38" s="541">
        <f t="shared" si="18"/>
        <v>0</v>
      </c>
      <c r="L38" s="541">
        <f t="shared" si="19"/>
        <v>0</v>
      </c>
      <c r="M38" s="541">
        <f t="shared" si="20"/>
        <v>0</v>
      </c>
      <c r="N38" s="541">
        <f t="shared" si="21"/>
        <v>0</v>
      </c>
      <c r="O38" s="541">
        <f t="shared" si="22"/>
        <v>0</v>
      </c>
      <c r="P38" s="541">
        <f t="shared" si="23"/>
        <v>0</v>
      </c>
      <c r="Q38" s="541">
        <f t="shared" si="24"/>
        <v>0</v>
      </c>
      <c r="R38" s="541">
        <f t="shared" si="25"/>
        <v>0</v>
      </c>
      <c r="S38" s="541">
        <f t="shared" si="26"/>
        <v>0</v>
      </c>
      <c r="T38" s="542">
        <f t="shared" si="27"/>
        <v>0</v>
      </c>
      <c r="U38" s="531"/>
      <c r="V38" s="543"/>
      <c r="W38" s="544"/>
      <c r="X38" s="544"/>
      <c r="Y38" s="544"/>
      <c r="Z38" s="544"/>
      <c r="AA38" s="544"/>
      <c r="AB38" s="544"/>
      <c r="AC38" s="544"/>
      <c r="AD38" s="544"/>
      <c r="AE38" s="644"/>
      <c r="AF38" s="543"/>
      <c r="AG38" s="544"/>
      <c r="AH38" s="544"/>
      <c r="AI38" s="544"/>
      <c r="AJ38" s="544"/>
      <c r="AK38" s="544"/>
      <c r="AL38" s="544"/>
      <c r="AM38" s="544"/>
      <c r="AN38" s="544"/>
      <c r="AO38" s="644"/>
      <c r="AP38" s="543"/>
      <c r="AQ38" s="544"/>
      <c r="AR38" s="544"/>
      <c r="AS38" s="544"/>
      <c r="AT38" s="544"/>
      <c r="AU38" s="544"/>
      <c r="AV38" s="544"/>
      <c r="AW38" s="544"/>
      <c r="AX38" s="544"/>
      <c r="AY38" s="644"/>
      <c r="AZ38" s="543"/>
      <c r="BA38" s="544"/>
      <c r="BB38" s="544"/>
      <c r="BC38" s="544"/>
      <c r="BD38" s="544"/>
      <c r="BE38" s="544"/>
      <c r="BF38" s="544"/>
      <c r="BG38" s="544"/>
      <c r="BH38" s="544"/>
      <c r="BI38" s="644"/>
      <c r="BJ38" s="543"/>
      <c r="BK38" s="544"/>
      <c r="BL38" s="544"/>
      <c r="BM38" s="544"/>
      <c r="BN38" s="544"/>
      <c r="BO38" s="544"/>
      <c r="BP38" s="544"/>
      <c r="BQ38" s="544"/>
      <c r="BR38" s="544"/>
      <c r="BS38" s="644"/>
      <c r="BT38" s="543"/>
      <c r="BU38" s="544"/>
      <c r="BV38" s="544"/>
      <c r="BW38" s="544"/>
      <c r="BX38" s="544"/>
      <c r="BY38" s="544"/>
      <c r="BZ38" s="544"/>
      <c r="CA38" s="544"/>
      <c r="CB38" s="544"/>
      <c r="CC38" s="644"/>
      <c r="CD38" s="543"/>
      <c r="CE38" s="544"/>
      <c r="CF38" s="544"/>
      <c r="CG38" s="544"/>
      <c r="CH38" s="544"/>
      <c r="CI38" s="544"/>
      <c r="CJ38" s="544"/>
      <c r="CK38" s="544"/>
      <c r="CL38" s="544"/>
      <c r="CM38" s="644"/>
      <c r="CN38" s="543"/>
      <c r="CO38" s="544"/>
      <c r="CP38" s="544"/>
      <c r="CQ38" s="544"/>
      <c r="CR38" s="544"/>
      <c r="CS38" s="544"/>
      <c r="CT38" s="544"/>
      <c r="CU38" s="544"/>
      <c r="CV38" s="544"/>
      <c r="CW38" s="644"/>
      <c r="CX38" s="543"/>
      <c r="CY38" s="544"/>
      <c r="CZ38" s="544"/>
      <c r="DA38" s="544"/>
      <c r="DB38" s="544"/>
      <c r="DC38" s="544"/>
      <c r="DD38" s="544"/>
      <c r="DE38" s="544"/>
      <c r="DF38" s="544"/>
      <c r="DG38" s="644"/>
      <c r="DH38" s="543"/>
      <c r="DI38" s="544"/>
      <c r="DJ38" s="544"/>
      <c r="DK38" s="544"/>
      <c r="DL38" s="544"/>
      <c r="DM38" s="544"/>
      <c r="DN38" s="544"/>
      <c r="DO38" s="544"/>
      <c r="DP38" s="544"/>
      <c r="DQ38" s="644"/>
      <c r="DR38" s="543"/>
      <c r="DS38" s="544"/>
      <c r="DT38" s="544"/>
      <c r="DU38" s="544"/>
      <c r="DV38" s="544"/>
      <c r="DW38" s="544"/>
      <c r="DX38" s="544"/>
      <c r="DY38" s="544"/>
      <c r="DZ38" s="544"/>
      <c r="EA38" s="644"/>
      <c r="EB38" s="543"/>
      <c r="EC38" s="544"/>
      <c r="ED38" s="544"/>
      <c r="EE38" s="544"/>
      <c r="EF38" s="544"/>
      <c r="EG38" s="544"/>
      <c r="EH38" s="544"/>
      <c r="EI38" s="544"/>
      <c r="EJ38" s="544"/>
      <c r="EK38" s="644"/>
    </row>
    <row r="39" spans="1:141" ht="36">
      <c r="A39" s="786">
        <f>Summary!A39</f>
        <v>19.8</v>
      </c>
      <c r="B39" s="795">
        <f>Summary!B39</f>
        <v>0</v>
      </c>
      <c r="C39" s="196" t="str">
        <f>Summary!C39</f>
        <v>2.1.9</v>
      </c>
      <c r="D39" s="196">
        <f>Summary!D39</f>
        <v>0</v>
      </c>
      <c r="E39" s="792">
        <f>Summary!E39</f>
        <v>0</v>
      </c>
      <c r="F39" s="796" t="str">
        <f>Summary!F39</f>
        <v>Other Severe Weather Duties (including but not limited to the following items)</v>
      </c>
      <c r="G39" s="787" t="str">
        <f>Summary!G39</f>
        <v>Schedule Ref 50, 51, 52, 53, 54, 55, 56, 57 and 62.</v>
      </c>
      <c r="H39" s="282"/>
      <c r="I39" s="283"/>
      <c r="J39" s="283"/>
      <c r="K39" s="283"/>
      <c r="L39" s="283"/>
      <c r="M39" s="283"/>
      <c r="N39" s="283"/>
      <c r="O39" s="283"/>
      <c r="P39" s="283"/>
      <c r="Q39" s="283"/>
      <c r="R39" s="283"/>
      <c r="S39" s="283"/>
      <c r="T39" s="547"/>
      <c r="U39" s="531"/>
      <c r="V39" s="282"/>
      <c r="W39" s="283"/>
      <c r="X39" s="283"/>
      <c r="Y39" s="283"/>
      <c r="Z39" s="283"/>
      <c r="AA39" s="283"/>
      <c r="AB39" s="283"/>
      <c r="AC39" s="283"/>
      <c r="AD39" s="283"/>
      <c r="AE39" s="650"/>
      <c r="AF39" s="282"/>
      <c r="AG39" s="283"/>
      <c r="AH39" s="283"/>
      <c r="AI39" s="283"/>
      <c r="AJ39" s="283"/>
      <c r="AK39" s="283"/>
      <c r="AL39" s="283"/>
      <c r="AM39" s="283"/>
      <c r="AN39" s="283"/>
      <c r="AO39" s="650"/>
      <c r="AP39" s="282"/>
      <c r="AQ39" s="283"/>
      <c r="AR39" s="283"/>
      <c r="AS39" s="283"/>
      <c r="AT39" s="283"/>
      <c r="AU39" s="283"/>
      <c r="AV39" s="283"/>
      <c r="AW39" s="283"/>
      <c r="AX39" s="283"/>
      <c r="AY39" s="650"/>
      <c r="AZ39" s="282"/>
      <c r="BA39" s="283"/>
      <c r="BB39" s="283"/>
      <c r="BC39" s="283"/>
      <c r="BD39" s="283"/>
      <c r="BE39" s="283"/>
      <c r="BF39" s="283"/>
      <c r="BG39" s="283"/>
      <c r="BH39" s="283"/>
      <c r="BI39" s="650"/>
      <c r="BJ39" s="282"/>
      <c r="BK39" s="283"/>
      <c r="BL39" s="283"/>
      <c r="BM39" s="283"/>
      <c r="BN39" s="283"/>
      <c r="BO39" s="283"/>
      <c r="BP39" s="283"/>
      <c r="BQ39" s="283"/>
      <c r="BR39" s="283"/>
      <c r="BS39" s="650"/>
      <c r="BT39" s="282"/>
      <c r="BU39" s="283"/>
      <c r="BV39" s="283"/>
      <c r="BW39" s="283"/>
      <c r="BX39" s="283"/>
      <c r="BY39" s="283"/>
      <c r="BZ39" s="283"/>
      <c r="CA39" s="283"/>
      <c r="CB39" s="283"/>
      <c r="CC39" s="650"/>
      <c r="CD39" s="282"/>
      <c r="CE39" s="283"/>
      <c r="CF39" s="283"/>
      <c r="CG39" s="283"/>
      <c r="CH39" s="283"/>
      <c r="CI39" s="283"/>
      <c r="CJ39" s="283"/>
      <c r="CK39" s="283"/>
      <c r="CL39" s="283"/>
      <c r="CM39" s="650"/>
      <c r="CN39" s="282"/>
      <c r="CO39" s="283"/>
      <c r="CP39" s="283"/>
      <c r="CQ39" s="283"/>
      <c r="CR39" s="283"/>
      <c r="CS39" s="283"/>
      <c r="CT39" s="283"/>
      <c r="CU39" s="283"/>
      <c r="CV39" s="283"/>
      <c r="CW39" s="650"/>
      <c r="CX39" s="282"/>
      <c r="CY39" s="283"/>
      <c r="CZ39" s="283"/>
      <c r="DA39" s="283"/>
      <c r="DB39" s="283"/>
      <c r="DC39" s="283"/>
      <c r="DD39" s="283"/>
      <c r="DE39" s="283"/>
      <c r="DF39" s="283"/>
      <c r="DG39" s="650"/>
      <c r="DH39" s="282"/>
      <c r="DI39" s="283"/>
      <c r="DJ39" s="283"/>
      <c r="DK39" s="283"/>
      <c r="DL39" s="283"/>
      <c r="DM39" s="283"/>
      <c r="DN39" s="283"/>
      <c r="DO39" s="283"/>
      <c r="DP39" s="283"/>
      <c r="DQ39" s="650"/>
      <c r="DR39" s="282"/>
      <c r="DS39" s="283"/>
      <c r="DT39" s="283"/>
      <c r="DU39" s="283"/>
      <c r="DV39" s="283"/>
      <c r="DW39" s="283"/>
      <c r="DX39" s="283"/>
      <c r="DY39" s="283"/>
      <c r="DZ39" s="283"/>
      <c r="EA39" s="650"/>
      <c r="EB39" s="282"/>
      <c r="EC39" s="283"/>
      <c r="ED39" s="283"/>
      <c r="EE39" s="283"/>
      <c r="EF39" s="283"/>
      <c r="EG39" s="283"/>
      <c r="EH39" s="283"/>
      <c r="EI39" s="283"/>
      <c r="EJ39" s="283"/>
      <c r="EK39" s="650"/>
    </row>
    <row r="40" spans="1:141" ht="20.25">
      <c r="A40" s="359">
        <f>Summary!A40</f>
        <v>19.8</v>
      </c>
      <c r="B40" s="362">
        <f>Summary!B40</f>
        <v>0</v>
      </c>
      <c r="C40" s="351" t="str">
        <f>Summary!C40</f>
        <v>2.1.9.1</v>
      </c>
      <c r="D40" s="351">
        <f>Summary!D40</f>
        <v>0</v>
      </c>
      <c r="E40" s="355">
        <f>Summary!E40</f>
        <v>0</v>
      </c>
      <c r="F40" s="363" t="str">
        <f>Summary!F40</f>
        <v>Key Personnel</v>
      </c>
      <c r="G40" s="373">
        <f>Summary!G40</f>
        <v>0</v>
      </c>
      <c r="H40" s="540">
        <f t="shared" ref="H40:H53" si="28">SUM(V40:AD40)</f>
        <v>0</v>
      </c>
      <c r="I40" s="541">
        <f t="shared" ref="I40:I53" si="29">SUM(AF40:AN40)</f>
        <v>0</v>
      </c>
      <c r="J40" s="541">
        <f t="shared" ref="J40:J53" si="30">SUM(AP40:AX40)</f>
        <v>0</v>
      </c>
      <c r="K40" s="541">
        <f t="shared" ref="K40:K53" si="31">SUM(AZ40:BH40)</f>
        <v>0</v>
      </c>
      <c r="L40" s="541">
        <f t="shared" ref="L40:L53" si="32">SUM(BJ40:BR40)</f>
        <v>0</v>
      </c>
      <c r="M40" s="541">
        <f t="shared" ref="M40:M53" si="33">SUM(BT40:CB40)</f>
        <v>0</v>
      </c>
      <c r="N40" s="541">
        <f t="shared" ref="N40:N53" si="34">SUM(CD40:CL40)</f>
        <v>0</v>
      </c>
      <c r="O40" s="541">
        <f t="shared" ref="O40:O53" si="35">SUM(CN40:CV40)</f>
        <v>0</v>
      </c>
      <c r="P40" s="541">
        <f t="shared" ref="P40:P53" si="36">SUM(CX40:DF40)</f>
        <v>0</v>
      </c>
      <c r="Q40" s="541">
        <f t="shared" ref="Q40:Q53" si="37">SUM(DH40:DP40)</f>
        <v>0</v>
      </c>
      <c r="R40" s="541">
        <f t="shared" ref="R40:R53" si="38">SUM(DR40:DZ40)</f>
        <v>0</v>
      </c>
      <c r="S40" s="541">
        <f t="shared" ref="S40:S53" si="39">SUM(EB40:EJ40)</f>
        <v>0</v>
      </c>
      <c r="T40" s="542">
        <f t="shared" ref="T40:T53" si="40">SUM(H40:S40)</f>
        <v>0</v>
      </c>
      <c r="U40" s="531"/>
      <c r="V40" s="543"/>
      <c r="W40" s="544"/>
      <c r="X40" s="544"/>
      <c r="Y40" s="544"/>
      <c r="Z40" s="544"/>
      <c r="AA40" s="544"/>
      <c r="AB40" s="544"/>
      <c r="AC40" s="544"/>
      <c r="AD40" s="544"/>
      <c r="AE40" s="644"/>
      <c r="AF40" s="543"/>
      <c r="AG40" s="544"/>
      <c r="AH40" s="544"/>
      <c r="AI40" s="544"/>
      <c r="AJ40" s="544"/>
      <c r="AK40" s="544"/>
      <c r="AL40" s="544"/>
      <c r="AM40" s="544"/>
      <c r="AN40" s="544"/>
      <c r="AO40" s="644"/>
      <c r="AP40" s="543"/>
      <c r="AQ40" s="544"/>
      <c r="AR40" s="544"/>
      <c r="AS40" s="544"/>
      <c r="AT40" s="544"/>
      <c r="AU40" s="544"/>
      <c r="AV40" s="544"/>
      <c r="AW40" s="544"/>
      <c r="AX40" s="544"/>
      <c r="AY40" s="644"/>
      <c r="AZ40" s="543"/>
      <c r="BA40" s="544"/>
      <c r="BB40" s="544"/>
      <c r="BC40" s="544"/>
      <c r="BD40" s="544"/>
      <c r="BE40" s="544"/>
      <c r="BF40" s="544"/>
      <c r="BG40" s="544"/>
      <c r="BH40" s="544"/>
      <c r="BI40" s="644"/>
      <c r="BJ40" s="543"/>
      <c r="BK40" s="544"/>
      <c r="BL40" s="544"/>
      <c r="BM40" s="544"/>
      <c r="BN40" s="544"/>
      <c r="BO40" s="544"/>
      <c r="BP40" s="544"/>
      <c r="BQ40" s="544"/>
      <c r="BR40" s="544"/>
      <c r="BS40" s="644"/>
      <c r="BT40" s="543"/>
      <c r="BU40" s="544"/>
      <c r="BV40" s="544"/>
      <c r="BW40" s="544"/>
      <c r="BX40" s="544"/>
      <c r="BY40" s="544"/>
      <c r="BZ40" s="544"/>
      <c r="CA40" s="544"/>
      <c r="CB40" s="544"/>
      <c r="CC40" s="644"/>
      <c r="CD40" s="543"/>
      <c r="CE40" s="544"/>
      <c r="CF40" s="544"/>
      <c r="CG40" s="544"/>
      <c r="CH40" s="544"/>
      <c r="CI40" s="544"/>
      <c r="CJ40" s="544"/>
      <c r="CK40" s="544"/>
      <c r="CL40" s="544"/>
      <c r="CM40" s="644"/>
      <c r="CN40" s="543"/>
      <c r="CO40" s="544"/>
      <c r="CP40" s="544"/>
      <c r="CQ40" s="544"/>
      <c r="CR40" s="544"/>
      <c r="CS40" s="544"/>
      <c r="CT40" s="544"/>
      <c r="CU40" s="544"/>
      <c r="CV40" s="544"/>
      <c r="CW40" s="644"/>
      <c r="CX40" s="543"/>
      <c r="CY40" s="544"/>
      <c r="CZ40" s="544"/>
      <c r="DA40" s="544"/>
      <c r="DB40" s="544"/>
      <c r="DC40" s="544"/>
      <c r="DD40" s="544"/>
      <c r="DE40" s="544"/>
      <c r="DF40" s="544"/>
      <c r="DG40" s="644"/>
      <c r="DH40" s="543"/>
      <c r="DI40" s="544"/>
      <c r="DJ40" s="544"/>
      <c r="DK40" s="544"/>
      <c r="DL40" s="544"/>
      <c r="DM40" s="544"/>
      <c r="DN40" s="544"/>
      <c r="DO40" s="544"/>
      <c r="DP40" s="544"/>
      <c r="DQ40" s="644"/>
      <c r="DR40" s="543"/>
      <c r="DS40" s="544"/>
      <c r="DT40" s="544"/>
      <c r="DU40" s="544"/>
      <c r="DV40" s="544"/>
      <c r="DW40" s="544"/>
      <c r="DX40" s="544"/>
      <c r="DY40" s="544"/>
      <c r="DZ40" s="544"/>
      <c r="EA40" s="644"/>
      <c r="EB40" s="543"/>
      <c r="EC40" s="544"/>
      <c r="ED40" s="544"/>
      <c r="EE40" s="544"/>
      <c r="EF40" s="544"/>
      <c r="EG40" s="544"/>
      <c r="EH40" s="544"/>
      <c r="EI40" s="544"/>
      <c r="EJ40" s="544"/>
      <c r="EK40" s="644"/>
    </row>
    <row r="41" spans="1:141" ht="20.25">
      <c r="A41" s="359">
        <f>Summary!A41</f>
        <v>19.8</v>
      </c>
      <c r="B41" s="362">
        <f>Summary!B41</f>
        <v>0</v>
      </c>
      <c r="C41" s="351" t="str">
        <f>Summary!C41</f>
        <v>2.1.9.2</v>
      </c>
      <c r="D41" s="351">
        <f>Summary!D41</f>
        <v>0</v>
      </c>
      <c r="E41" s="355">
        <f>Summary!E41</f>
        <v>0</v>
      </c>
      <c r="F41" s="363" t="str">
        <f>Summary!F41</f>
        <v>Staffing levels</v>
      </c>
      <c r="G41" s="373">
        <f>Summary!G41</f>
        <v>0</v>
      </c>
      <c r="H41" s="540">
        <f t="shared" si="28"/>
        <v>0</v>
      </c>
      <c r="I41" s="541">
        <f t="shared" si="29"/>
        <v>0</v>
      </c>
      <c r="J41" s="541">
        <f t="shared" si="30"/>
        <v>0</v>
      </c>
      <c r="K41" s="541">
        <f t="shared" si="31"/>
        <v>0</v>
      </c>
      <c r="L41" s="541">
        <f t="shared" si="32"/>
        <v>0</v>
      </c>
      <c r="M41" s="541">
        <f t="shared" si="33"/>
        <v>0</v>
      </c>
      <c r="N41" s="541">
        <f t="shared" si="34"/>
        <v>0</v>
      </c>
      <c r="O41" s="541">
        <f t="shared" si="35"/>
        <v>0</v>
      </c>
      <c r="P41" s="541">
        <f t="shared" si="36"/>
        <v>0</v>
      </c>
      <c r="Q41" s="541">
        <f t="shared" si="37"/>
        <v>0</v>
      </c>
      <c r="R41" s="541">
        <f t="shared" si="38"/>
        <v>0</v>
      </c>
      <c r="S41" s="541">
        <f t="shared" si="39"/>
        <v>0</v>
      </c>
      <c r="T41" s="542">
        <f t="shared" si="40"/>
        <v>0</v>
      </c>
      <c r="U41" s="531"/>
      <c r="V41" s="543"/>
      <c r="W41" s="544"/>
      <c r="X41" s="544"/>
      <c r="Y41" s="544"/>
      <c r="Z41" s="544"/>
      <c r="AA41" s="544"/>
      <c r="AB41" s="544"/>
      <c r="AC41" s="544"/>
      <c r="AD41" s="544"/>
      <c r="AE41" s="644"/>
      <c r="AF41" s="543"/>
      <c r="AG41" s="544"/>
      <c r="AH41" s="544"/>
      <c r="AI41" s="544"/>
      <c r="AJ41" s="544"/>
      <c r="AK41" s="544"/>
      <c r="AL41" s="544"/>
      <c r="AM41" s="544"/>
      <c r="AN41" s="544"/>
      <c r="AO41" s="644"/>
      <c r="AP41" s="543"/>
      <c r="AQ41" s="544"/>
      <c r="AR41" s="544"/>
      <c r="AS41" s="544"/>
      <c r="AT41" s="544"/>
      <c r="AU41" s="544"/>
      <c r="AV41" s="544"/>
      <c r="AW41" s="544"/>
      <c r="AX41" s="544"/>
      <c r="AY41" s="644"/>
      <c r="AZ41" s="543"/>
      <c r="BA41" s="544"/>
      <c r="BB41" s="544"/>
      <c r="BC41" s="544"/>
      <c r="BD41" s="544"/>
      <c r="BE41" s="544"/>
      <c r="BF41" s="544"/>
      <c r="BG41" s="544"/>
      <c r="BH41" s="544"/>
      <c r="BI41" s="644"/>
      <c r="BJ41" s="543"/>
      <c r="BK41" s="544"/>
      <c r="BL41" s="544"/>
      <c r="BM41" s="544"/>
      <c r="BN41" s="544"/>
      <c r="BO41" s="544"/>
      <c r="BP41" s="544"/>
      <c r="BQ41" s="544"/>
      <c r="BR41" s="544"/>
      <c r="BS41" s="644"/>
      <c r="BT41" s="543"/>
      <c r="BU41" s="544"/>
      <c r="BV41" s="544"/>
      <c r="BW41" s="544"/>
      <c r="BX41" s="544"/>
      <c r="BY41" s="544"/>
      <c r="BZ41" s="544"/>
      <c r="CA41" s="544"/>
      <c r="CB41" s="544"/>
      <c r="CC41" s="644"/>
      <c r="CD41" s="543"/>
      <c r="CE41" s="544"/>
      <c r="CF41" s="544"/>
      <c r="CG41" s="544"/>
      <c r="CH41" s="544"/>
      <c r="CI41" s="544"/>
      <c r="CJ41" s="544"/>
      <c r="CK41" s="544"/>
      <c r="CL41" s="544"/>
      <c r="CM41" s="644"/>
      <c r="CN41" s="543"/>
      <c r="CO41" s="544"/>
      <c r="CP41" s="544"/>
      <c r="CQ41" s="544"/>
      <c r="CR41" s="544"/>
      <c r="CS41" s="544"/>
      <c r="CT41" s="544"/>
      <c r="CU41" s="544"/>
      <c r="CV41" s="544"/>
      <c r="CW41" s="644"/>
      <c r="CX41" s="543"/>
      <c r="CY41" s="544"/>
      <c r="CZ41" s="544"/>
      <c r="DA41" s="544"/>
      <c r="DB41" s="544"/>
      <c r="DC41" s="544"/>
      <c r="DD41" s="544"/>
      <c r="DE41" s="544"/>
      <c r="DF41" s="544"/>
      <c r="DG41" s="644"/>
      <c r="DH41" s="543"/>
      <c r="DI41" s="544"/>
      <c r="DJ41" s="544"/>
      <c r="DK41" s="544"/>
      <c r="DL41" s="544"/>
      <c r="DM41" s="544"/>
      <c r="DN41" s="544"/>
      <c r="DO41" s="544"/>
      <c r="DP41" s="544"/>
      <c r="DQ41" s="644"/>
      <c r="DR41" s="543"/>
      <c r="DS41" s="544"/>
      <c r="DT41" s="544"/>
      <c r="DU41" s="544"/>
      <c r="DV41" s="544"/>
      <c r="DW41" s="544"/>
      <c r="DX41" s="544"/>
      <c r="DY41" s="544"/>
      <c r="DZ41" s="544"/>
      <c r="EA41" s="644"/>
      <c r="EB41" s="543"/>
      <c r="EC41" s="544"/>
      <c r="ED41" s="544"/>
      <c r="EE41" s="544"/>
      <c r="EF41" s="544"/>
      <c r="EG41" s="544"/>
      <c r="EH41" s="544"/>
      <c r="EI41" s="544"/>
      <c r="EJ41" s="544"/>
      <c r="EK41" s="644"/>
    </row>
    <row r="42" spans="1:141" ht="20.25">
      <c r="A42" s="359">
        <f>Summary!A42</f>
        <v>19.8</v>
      </c>
      <c r="B42" s="362">
        <f>Summary!B42</f>
        <v>0</v>
      </c>
      <c r="C42" s="351" t="str">
        <f>Summary!C42</f>
        <v>2.1.9.3</v>
      </c>
      <c r="D42" s="351">
        <f>Summary!D42</f>
        <v>0</v>
      </c>
      <c r="E42" s="355">
        <f>Summary!E42</f>
        <v>0</v>
      </c>
      <c r="F42" s="363" t="str">
        <f>Summary!F42</f>
        <v>Training</v>
      </c>
      <c r="G42" s="373">
        <f>Summary!G42</f>
        <v>0</v>
      </c>
      <c r="H42" s="540">
        <f t="shared" si="28"/>
        <v>0</v>
      </c>
      <c r="I42" s="541">
        <f t="shared" si="29"/>
        <v>0</v>
      </c>
      <c r="J42" s="541">
        <f t="shared" si="30"/>
        <v>0</v>
      </c>
      <c r="K42" s="541">
        <f t="shared" si="31"/>
        <v>0</v>
      </c>
      <c r="L42" s="541">
        <f t="shared" si="32"/>
        <v>0</v>
      </c>
      <c r="M42" s="541">
        <f t="shared" si="33"/>
        <v>0</v>
      </c>
      <c r="N42" s="541">
        <f t="shared" si="34"/>
        <v>0</v>
      </c>
      <c r="O42" s="541">
        <f t="shared" si="35"/>
        <v>0</v>
      </c>
      <c r="P42" s="541">
        <f t="shared" si="36"/>
        <v>0</v>
      </c>
      <c r="Q42" s="541">
        <f t="shared" si="37"/>
        <v>0</v>
      </c>
      <c r="R42" s="541">
        <f t="shared" si="38"/>
        <v>0</v>
      </c>
      <c r="S42" s="541">
        <f t="shared" si="39"/>
        <v>0</v>
      </c>
      <c r="T42" s="542">
        <f t="shared" si="40"/>
        <v>0</v>
      </c>
      <c r="U42" s="531"/>
      <c r="V42" s="543"/>
      <c r="W42" s="544"/>
      <c r="X42" s="544"/>
      <c r="Y42" s="544"/>
      <c r="Z42" s="544"/>
      <c r="AA42" s="544"/>
      <c r="AB42" s="544"/>
      <c r="AC42" s="544"/>
      <c r="AD42" s="544"/>
      <c r="AE42" s="644"/>
      <c r="AF42" s="543"/>
      <c r="AG42" s="544"/>
      <c r="AH42" s="544"/>
      <c r="AI42" s="544"/>
      <c r="AJ42" s="544"/>
      <c r="AK42" s="544"/>
      <c r="AL42" s="544"/>
      <c r="AM42" s="544"/>
      <c r="AN42" s="544"/>
      <c r="AO42" s="644"/>
      <c r="AP42" s="543"/>
      <c r="AQ42" s="544"/>
      <c r="AR42" s="544"/>
      <c r="AS42" s="544"/>
      <c r="AT42" s="544"/>
      <c r="AU42" s="544"/>
      <c r="AV42" s="544"/>
      <c r="AW42" s="544"/>
      <c r="AX42" s="544"/>
      <c r="AY42" s="644"/>
      <c r="AZ42" s="543"/>
      <c r="BA42" s="544"/>
      <c r="BB42" s="544"/>
      <c r="BC42" s="544"/>
      <c r="BD42" s="544"/>
      <c r="BE42" s="544"/>
      <c r="BF42" s="544"/>
      <c r="BG42" s="544"/>
      <c r="BH42" s="544"/>
      <c r="BI42" s="644"/>
      <c r="BJ42" s="543"/>
      <c r="BK42" s="544"/>
      <c r="BL42" s="544"/>
      <c r="BM42" s="544"/>
      <c r="BN42" s="544"/>
      <c r="BO42" s="544"/>
      <c r="BP42" s="544"/>
      <c r="BQ42" s="544"/>
      <c r="BR42" s="544"/>
      <c r="BS42" s="644"/>
      <c r="BT42" s="543"/>
      <c r="BU42" s="544"/>
      <c r="BV42" s="544"/>
      <c r="BW42" s="544"/>
      <c r="BX42" s="544"/>
      <c r="BY42" s="544"/>
      <c r="BZ42" s="544"/>
      <c r="CA42" s="544"/>
      <c r="CB42" s="544"/>
      <c r="CC42" s="644"/>
      <c r="CD42" s="543"/>
      <c r="CE42" s="544"/>
      <c r="CF42" s="544"/>
      <c r="CG42" s="544"/>
      <c r="CH42" s="544"/>
      <c r="CI42" s="544"/>
      <c r="CJ42" s="544"/>
      <c r="CK42" s="544"/>
      <c r="CL42" s="544"/>
      <c r="CM42" s="644"/>
      <c r="CN42" s="543"/>
      <c r="CO42" s="544"/>
      <c r="CP42" s="544"/>
      <c r="CQ42" s="544"/>
      <c r="CR42" s="544"/>
      <c r="CS42" s="544"/>
      <c r="CT42" s="544"/>
      <c r="CU42" s="544"/>
      <c r="CV42" s="544"/>
      <c r="CW42" s="644"/>
      <c r="CX42" s="543"/>
      <c r="CY42" s="544"/>
      <c r="CZ42" s="544"/>
      <c r="DA42" s="544"/>
      <c r="DB42" s="544"/>
      <c r="DC42" s="544"/>
      <c r="DD42" s="544"/>
      <c r="DE42" s="544"/>
      <c r="DF42" s="544"/>
      <c r="DG42" s="644"/>
      <c r="DH42" s="543"/>
      <c r="DI42" s="544"/>
      <c r="DJ42" s="544"/>
      <c r="DK42" s="544"/>
      <c r="DL42" s="544"/>
      <c r="DM42" s="544"/>
      <c r="DN42" s="544"/>
      <c r="DO42" s="544"/>
      <c r="DP42" s="544"/>
      <c r="DQ42" s="644"/>
      <c r="DR42" s="543"/>
      <c r="DS42" s="544"/>
      <c r="DT42" s="544"/>
      <c r="DU42" s="544"/>
      <c r="DV42" s="544"/>
      <c r="DW42" s="544"/>
      <c r="DX42" s="544"/>
      <c r="DY42" s="544"/>
      <c r="DZ42" s="544"/>
      <c r="EA42" s="644"/>
      <c r="EB42" s="543"/>
      <c r="EC42" s="544"/>
      <c r="ED42" s="544"/>
      <c r="EE42" s="544"/>
      <c r="EF42" s="544"/>
      <c r="EG42" s="544"/>
      <c r="EH42" s="544"/>
      <c r="EI42" s="544"/>
      <c r="EJ42" s="544"/>
      <c r="EK42" s="644"/>
    </row>
    <row r="43" spans="1:141" ht="20.25">
      <c r="A43" s="359">
        <f>Summary!A43</f>
        <v>19.8</v>
      </c>
      <c r="B43" s="362">
        <f>Summary!B43</f>
        <v>0</v>
      </c>
      <c r="C43" s="351" t="str">
        <f>Summary!C43</f>
        <v>2.1.9.4</v>
      </c>
      <c r="D43" s="351">
        <f>Summary!D43</f>
        <v>0</v>
      </c>
      <c r="E43" s="355">
        <f>Summary!E43</f>
        <v>0</v>
      </c>
      <c r="F43" s="363" t="str">
        <f>Summary!F43</f>
        <v>Health and Safety</v>
      </c>
      <c r="G43" s="373">
        <f>Summary!G43</f>
        <v>0</v>
      </c>
      <c r="H43" s="540">
        <f t="shared" si="28"/>
        <v>0</v>
      </c>
      <c r="I43" s="541">
        <f t="shared" si="29"/>
        <v>0</v>
      </c>
      <c r="J43" s="541">
        <f t="shared" si="30"/>
        <v>0</v>
      </c>
      <c r="K43" s="541">
        <f t="shared" si="31"/>
        <v>0</v>
      </c>
      <c r="L43" s="541">
        <f t="shared" si="32"/>
        <v>0</v>
      </c>
      <c r="M43" s="541">
        <f t="shared" si="33"/>
        <v>0</v>
      </c>
      <c r="N43" s="541">
        <f t="shared" si="34"/>
        <v>0</v>
      </c>
      <c r="O43" s="541">
        <f t="shared" si="35"/>
        <v>0</v>
      </c>
      <c r="P43" s="541">
        <f t="shared" si="36"/>
        <v>0</v>
      </c>
      <c r="Q43" s="541">
        <f t="shared" si="37"/>
        <v>0</v>
      </c>
      <c r="R43" s="541">
        <f t="shared" si="38"/>
        <v>0</v>
      </c>
      <c r="S43" s="541">
        <f t="shared" si="39"/>
        <v>0</v>
      </c>
      <c r="T43" s="542">
        <f t="shared" si="40"/>
        <v>0</v>
      </c>
      <c r="U43" s="531"/>
      <c r="V43" s="543"/>
      <c r="W43" s="544"/>
      <c r="X43" s="544"/>
      <c r="Y43" s="544"/>
      <c r="Z43" s="544"/>
      <c r="AA43" s="544"/>
      <c r="AB43" s="544"/>
      <c r="AC43" s="544"/>
      <c r="AD43" s="544"/>
      <c r="AE43" s="644"/>
      <c r="AF43" s="543"/>
      <c r="AG43" s="544"/>
      <c r="AH43" s="544"/>
      <c r="AI43" s="544"/>
      <c r="AJ43" s="544"/>
      <c r="AK43" s="544"/>
      <c r="AL43" s="544"/>
      <c r="AM43" s="544"/>
      <c r="AN43" s="544"/>
      <c r="AO43" s="644"/>
      <c r="AP43" s="543"/>
      <c r="AQ43" s="544"/>
      <c r="AR43" s="544"/>
      <c r="AS43" s="544"/>
      <c r="AT43" s="544"/>
      <c r="AU43" s="544"/>
      <c r="AV43" s="544"/>
      <c r="AW43" s="544"/>
      <c r="AX43" s="544"/>
      <c r="AY43" s="644"/>
      <c r="AZ43" s="543"/>
      <c r="BA43" s="544"/>
      <c r="BB43" s="544"/>
      <c r="BC43" s="544"/>
      <c r="BD43" s="544"/>
      <c r="BE43" s="544"/>
      <c r="BF43" s="544"/>
      <c r="BG43" s="544"/>
      <c r="BH43" s="544"/>
      <c r="BI43" s="644"/>
      <c r="BJ43" s="543"/>
      <c r="BK43" s="544"/>
      <c r="BL43" s="544"/>
      <c r="BM43" s="544"/>
      <c r="BN43" s="544"/>
      <c r="BO43" s="544"/>
      <c r="BP43" s="544"/>
      <c r="BQ43" s="544"/>
      <c r="BR43" s="544"/>
      <c r="BS43" s="644"/>
      <c r="BT43" s="543"/>
      <c r="BU43" s="544"/>
      <c r="BV43" s="544"/>
      <c r="BW43" s="544"/>
      <c r="BX43" s="544"/>
      <c r="BY43" s="544"/>
      <c r="BZ43" s="544"/>
      <c r="CA43" s="544"/>
      <c r="CB43" s="544"/>
      <c r="CC43" s="644"/>
      <c r="CD43" s="543"/>
      <c r="CE43" s="544"/>
      <c r="CF43" s="544"/>
      <c r="CG43" s="544"/>
      <c r="CH43" s="544"/>
      <c r="CI43" s="544"/>
      <c r="CJ43" s="544"/>
      <c r="CK43" s="544"/>
      <c r="CL43" s="544"/>
      <c r="CM43" s="644"/>
      <c r="CN43" s="543"/>
      <c r="CO43" s="544"/>
      <c r="CP43" s="544"/>
      <c r="CQ43" s="544"/>
      <c r="CR43" s="544"/>
      <c r="CS43" s="544"/>
      <c r="CT43" s="544"/>
      <c r="CU43" s="544"/>
      <c r="CV43" s="544"/>
      <c r="CW43" s="644"/>
      <c r="CX43" s="543"/>
      <c r="CY43" s="544"/>
      <c r="CZ43" s="544"/>
      <c r="DA43" s="544"/>
      <c r="DB43" s="544"/>
      <c r="DC43" s="544"/>
      <c r="DD43" s="544"/>
      <c r="DE43" s="544"/>
      <c r="DF43" s="544"/>
      <c r="DG43" s="644"/>
      <c r="DH43" s="543"/>
      <c r="DI43" s="544"/>
      <c r="DJ43" s="544"/>
      <c r="DK43" s="544"/>
      <c r="DL43" s="544"/>
      <c r="DM43" s="544"/>
      <c r="DN43" s="544"/>
      <c r="DO43" s="544"/>
      <c r="DP43" s="544"/>
      <c r="DQ43" s="644"/>
      <c r="DR43" s="543"/>
      <c r="DS43" s="544"/>
      <c r="DT43" s="544"/>
      <c r="DU43" s="544"/>
      <c r="DV43" s="544"/>
      <c r="DW43" s="544"/>
      <c r="DX43" s="544"/>
      <c r="DY43" s="544"/>
      <c r="DZ43" s="544"/>
      <c r="EA43" s="644"/>
      <c r="EB43" s="543"/>
      <c r="EC43" s="544"/>
      <c r="ED43" s="544"/>
      <c r="EE43" s="544"/>
      <c r="EF43" s="544"/>
      <c r="EG43" s="544"/>
      <c r="EH43" s="544"/>
      <c r="EI43" s="544"/>
      <c r="EJ43" s="544"/>
      <c r="EK43" s="644"/>
    </row>
    <row r="44" spans="1:141" ht="20.25">
      <c r="A44" s="359">
        <f>Summary!A44</f>
        <v>19.8</v>
      </c>
      <c r="B44" s="362">
        <f>Summary!B44</f>
        <v>0</v>
      </c>
      <c r="C44" s="351" t="str">
        <f>Summary!C44</f>
        <v>2.1.9.5</v>
      </c>
      <c r="D44" s="351">
        <f>Summary!D44</f>
        <v>0</v>
      </c>
      <c r="E44" s="355">
        <f>Summary!E44</f>
        <v>0</v>
      </c>
      <c r="F44" s="363" t="str">
        <f>Summary!F44</f>
        <v>Command and Control process</v>
      </c>
      <c r="G44" s="373">
        <f>Summary!G44</f>
        <v>0</v>
      </c>
      <c r="H44" s="540">
        <f t="shared" si="28"/>
        <v>0</v>
      </c>
      <c r="I44" s="541">
        <f t="shared" si="29"/>
        <v>0</v>
      </c>
      <c r="J44" s="541">
        <f t="shared" si="30"/>
        <v>0</v>
      </c>
      <c r="K44" s="541">
        <f t="shared" si="31"/>
        <v>0</v>
      </c>
      <c r="L44" s="541">
        <f t="shared" si="32"/>
        <v>0</v>
      </c>
      <c r="M44" s="541">
        <f t="shared" si="33"/>
        <v>0</v>
      </c>
      <c r="N44" s="541">
        <f t="shared" si="34"/>
        <v>0</v>
      </c>
      <c r="O44" s="541">
        <f t="shared" si="35"/>
        <v>0</v>
      </c>
      <c r="P44" s="541">
        <f t="shared" si="36"/>
        <v>0</v>
      </c>
      <c r="Q44" s="541">
        <f t="shared" si="37"/>
        <v>0</v>
      </c>
      <c r="R44" s="541">
        <f t="shared" si="38"/>
        <v>0</v>
      </c>
      <c r="S44" s="541">
        <f t="shared" si="39"/>
        <v>0</v>
      </c>
      <c r="T44" s="542">
        <f t="shared" si="40"/>
        <v>0</v>
      </c>
      <c r="U44" s="531"/>
      <c r="V44" s="543"/>
      <c r="W44" s="544"/>
      <c r="X44" s="544"/>
      <c r="Y44" s="544"/>
      <c r="Z44" s="544"/>
      <c r="AA44" s="544"/>
      <c r="AB44" s="544"/>
      <c r="AC44" s="544"/>
      <c r="AD44" s="544"/>
      <c r="AE44" s="644"/>
      <c r="AF44" s="543"/>
      <c r="AG44" s="544"/>
      <c r="AH44" s="544"/>
      <c r="AI44" s="544"/>
      <c r="AJ44" s="544"/>
      <c r="AK44" s="544"/>
      <c r="AL44" s="544"/>
      <c r="AM44" s="544"/>
      <c r="AN44" s="544"/>
      <c r="AO44" s="644"/>
      <c r="AP44" s="543"/>
      <c r="AQ44" s="544"/>
      <c r="AR44" s="544"/>
      <c r="AS44" s="544"/>
      <c r="AT44" s="544"/>
      <c r="AU44" s="544"/>
      <c r="AV44" s="544"/>
      <c r="AW44" s="544"/>
      <c r="AX44" s="544"/>
      <c r="AY44" s="644"/>
      <c r="AZ44" s="543"/>
      <c r="BA44" s="544"/>
      <c r="BB44" s="544"/>
      <c r="BC44" s="544"/>
      <c r="BD44" s="544"/>
      <c r="BE44" s="544"/>
      <c r="BF44" s="544"/>
      <c r="BG44" s="544"/>
      <c r="BH44" s="544"/>
      <c r="BI44" s="644"/>
      <c r="BJ44" s="543"/>
      <c r="BK44" s="544"/>
      <c r="BL44" s="544"/>
      <c r="BM44" s="544"/>
      <c r="BN44" s="544"/>
      <c r="BO44" s="544"/>
      <c r="BP44" s="544"/>
      <c r="BQ44" s="544"/>
      <c r="BR44" s="544"/>
      <c r="BS44" s="644"/>
      <c r="BT44" s="543"/>
      <c r="BU44" s="544"/>
      <c r="BV44" s="544"/>
      <c r="BW44" s="544"/>
      <c r="BX44" s="544"/>
      <c r="BY44" s="544"/>
      <c r="BZ44" s="544"/>
      <c r="CA44" s="544"/>
      <c r="CB44" s="544"/>
      <c r="CC44" s="644"/>
      <c r="CD44" s="543"/>
      <c r="CE44" s="544"/>
      <c r="CF44" s="544"/>
      <c r="CG44" s="544"/>
      <c r="CH44" s="544"/>
      <c r="CI44" s="544"/>
      <c r="CJ44" s="544"/>
      <c r="CK44" s="544"/>
      <c r="CL44" s="544"/>
      <c r="CM44" s="644"/>
      <c r="CN44" s="543"/>
      <c r="CO44" s="544"/>
      <c r="CP44" s="544"/>
      <c r="CQ44" s="544"/>
      <c r="CR44" s="544"/>
      <c r="CS44" s="544"/>
      <c r="CT44" s="544"/>
      <c r="CU44" s="544"/>
      <c r="CV44" s="544"/>
      <c r="CW44" s="644"/>
      <c r="CX44" s="543"/>
      <c r="CY44" s="544"/>
      <c r="CZ44" s="544"/>
      <c r="DA44" s="544"/>
      <c r="DB44" s="544"/>
      <c r="DC44" s="544"/>
      <c r="DD44" s="544"/>
      <c r="DE44" s="544"/>
      <c r="DF44" s="544"/>
      <c r="DG44" s="644"/>
      <c r="DH44" s="543"/>
      <c r="DI44" s="544"/>
      <c r="DJ44" s="544"/>
      <c r="DK44" s="544"/>
      <c r="DL44" s="544"/>
      <c r="DM44" s="544"/>
      <c r="DN44" s="544"/>
      <c r="DO44" s="544"/>
      <c r="DP44" s="544"/>
      <c r="DQ44" s="644"/>
      <c r="DR44" s="543"/>
      <c r="DS44" s="544"/>
      <c r="DT44" s="544"/>
      <c r="DU44" s="544"/>
      <c r="DV44" s="544"/>
      <c r="DW44" s="544"/>
      <c r="DX44" s="544"/>
      <c r="DY44" s="544"/>
      <c r="DZ44" s="544"/>
      <c r="EA44" s="644"/>
      <c r="EB44" s="543"/>
      <c r="EC44" s="544"/>
      <c r="ED44" s="544"/>
      <c r="EE44" s="544"/>
      <c r="EF44" s="544"/>
      <c r="EG44" s="544"/>
      <c r="EH44" s="544"/>
      <c r="EI44" s="544"/>
      <c r="EJ44" s="544"/>
      <c r="EK44" s="644"/>
    </row>
    <row r="45" spans="1:141" ht="20.25">
      <c r="A45" s="359">
        <f>Summary!A45</f>
        <v>19.8</v>
      </c>
      <c r="B45" s="362">
        <f>Summary!B45</f>
        <v>0</v>
      </c>
      <c r="C45" s="351" t="str">
        <f>Summary!C45</f>
        <v>2.1.9.6</v>
      </c>
      <c r="D45" s="351">
        <f>Summary!D45</f>
        <v>0</v>
      </c>
      <c r="E45" s="355">
        <f>Summary!E45</f>
        <v>0</v>
      </c>
      <c r="F45" s="363" t="str">
        <f>Summary!F45</f>
        <v>Liaison and Arrangements</v>
      </c>
      <c r="G45" s="373">
        <f>Summary!G45</f>
        <v>0</v>
      </c>
      <c r="H45" s="540">
        <f t="shared" si="28"/>
        <v>0</v>
      </c>
      <c r="I45" s="541">
        <f t="shared" si="29"/>
        <v>0</v>
      </c>
      <c r="J45" s="541">
        <f t="shared" si="30"/>
        <v>0</v>
      </c>
      <c r="K45" s="541">
        <f t="shared" si="31"/>
        <v>0</v>
      </c>
      <c r="L45" s="541">
        <f t="shared" si="32"/>
        <v>0</v>
      </c>
      <c r="M45" s="541">
        <f t="shared" si="33"/>
        <v>0</v>
      </c>
      <c r="N45" s="541">
        <f t="shared" si="34"/>
        <v>0</v>
      </c>
      <c r="O45" s="541">
        <f t="shared" si="35"/>
        <v>0</v>
      </c>
      <c r="P45" s="541">
        <f t="shared" si="36"/>
        <v>0</v>
      </c>
      <c r="Q45" s="541">
        <f t="shared" si="37"/>
        <v>0</v>
      </c>
      <c r="R45" s="541">
        <f t="shared" si="38"/>
        <v>0</v>
      </c>
      <c r="S45" s="541">
        <f t="shared" si="39"/>
        <v>0</v>
      </c>
      <c r="T45" s="542">
        <f t="shared" si="40"/>
        <v>0</v>
      </c>
      <c r="U45" s="531"/>
      <c r="V45" s="543"/>
      <c r="W45" s="544"/>
      <c r="X45" s="544"/>
      <c r="Y45" s="544"/>
      <c r="Z45" s="544"/>
      <c r="AA45" s="544"/>
      <c r="AB45" s="544"/>
      <c r="AC45" s="544"/>
      <c r="AD45" s="544"/>
      <c r="AE45" s="644"/>
      <c r="AF45" s="543"/>
      <c r="AG45" s="544"/>
      <c r="AH45" s="544"/>
      <c r="AI45" s="544"/>
      <c r="AJ45" s="544"/>
      <c r="AK45" s="544"/>
      <c r="AL45" s="544"/>
      <c r="AM45" s="544"/>
      <c r="AN45" s="544"/>
      <c r="AO45" s="644"/>
      <c r="AP45" s="543"/>
      <c r="AQ45" s="544"/>
      <c r="AR45" s="544"/>
      <c r="AS45" s="544"/>
      <c r="AT45" s="544"/>
      <c r="AU45" s="544"/>
      <c r="AV45" s="544"/>
      <c r="AW45" s="544"/>
      <c r="AX45" s="544"/>
      <c r="AY45" s="644"/>
      <c r="AZ45" s="543"/>
      <c r="BA45" s="544"/>
      <c r="BB45" s="544"/>
      <c r="BC45" s="544"/>
      <c r="BD45" s="544"/>
      <c r="BE45" s="544"/>
      <c r="BF45" s="544"/>
      <c r="BG45" s="544"/>
      <c r="BH45" s="544"/>
      <c r="BI45" s="644"/>
      <c r="BJ45" s="543"/>
      <c r="BK45" s="544"/>
      <c r="BL45" s="544"/>
      <c r="BM45" s="544"/>
      <c r="BN45" s="544"/>
      <c r="BO45" s="544"/>
      <c r="BP45" s="544"/>
      <c r="BQ45" s="544"/>
      <c r="BR45" s="544"/>
      <c r="BS45" s="644"/>
      <c r="BT45" s="543"/>
      <c r="BU45" s="544"/>
      <c r="BV45" s="544"/>
      <c r="BW45" s="544"/>
      <c r="BX45" s="544"/>
      <c r="BY45" s="544"/>
      <c r="BZ45" s="544"/>
      <c r="CA45" s="544"/>
      <c r="CB45" s="544"/>
      <c r="CC45" s="644"/>
      <c r="CD45" s="543"/>
      <c r="CE45" s="544"/>
      <c r="CF45" s="544"/>
      <c r="CG45" s="544"/>
      <c r="CH45" s="544"/>
      <c r="CI45" s="544"/>
      <c r="CJ45" s="544"/>
      <c r="CK45" s="544"/>
      <c r="CL45" s="544"/>
      <c r="CM45" s="644"/>
      <c r="CN45" s="543"/>
      <c r="CO45" s="544"/>
      <c r="CP45" s="544"/>
      <c r="CQ45" s="544"/>
      <c r="CR45" s="544"/>
      <c r="CS45" s="544"/>
      <c r="CT45" s="544"/>
      <c r="CU45" s="544"/>
      <c r="CV45" s="544"/>
      <c r="CW45" s="644"/>
      <c r="CX45" s="543"/>
      <c r="CY45" s="544"/>
      <c r="CZ45" s="544"/>
      <c r="DA45" s="544"/>
      <c r="DB45" s="544"/>
      <c r="DC45" s="544"/>
      <c r="DD45" s="544"/>
      <c r="DE45" s="544"/>
      <c r="DF45" s="544"/>
      <c r="DG45" s="644"/>
      <c r="DH45" s="543"/>
      <c r="DI45" s="544"/>
      <c r="DJ45" s="544"/>
      <c r="DK45" s="544"/>
      <c r="DL45" s="544"/>
      <c r="DM45" s="544"/>
      <c r="DN45" s="544"/>
      <c r="DO45" s="544"/>
      <c r="DP45" s="544"/>
      <c r="DQ45" s="644"/>
      <c r="DR45" s="543"/>
      <c r="DS45" s="544"/>
      <c r="DT45" s="544"/>
      <c r="DU45" s="544"/>
      <c r="DV45" s="544"/>
      <c r="DW45" s="544"/>
      <c r="DX45" s="544"/>
      <c r="DY45" s="544"/>
      <c r="DZ45" s="544"/>
      <c r="EA45" s="644"/>
      <c r="EB45" s="543"/>
      <c r="EC45" s="544"/>
      <c r="ED45" s="544"/>
      <c r="EE45" s="544"/>
      <c r="EF45" s="544"/>
      <c r="EG45" s="544"/>
      <c r="EH45" s="544"/>
      <c r="EI45" s="544"/>
      <c r="EJ45" s="544"/>
      <c r="EK45" s="644"/>
    </row>
    <row r="46" spans="1:141" ht="36">
      <c r="A46" s="359">
        <f>Summary!A46</f>
        <v>19.8</v>
      </c>
      <c r="B46" s="362">
        <f>Summary!B46</f>
        <v>0</v>
      </c>
      <c r="C46" s="351" t="str">
        <f>Summary!C46</f>
        <v>2.1.9.7</v>
      </c>
      <c r="D46" s="351">
        <f>Summary!D46</f>
        <v>0</v>
      </c>
      <c r="E46" s="355">
        <f>Summary!E46</f>
        <v>0</v>
      </c>
      <c r="F46" s="363" t="str">
        <f>Summary!F46</f>
        <v>Materials, storage and vehicles (excluding Salt Management in 2.1.2 and Manage brine in 2.1.6)</v>
      </c>
      <c r="G46" s="373">
        <f>Summary!G46</f>
        <v>0</v>
      </c>
      <c r="H46" s="540">
        <f t="shared" si="28"/>
        <v>0</v>
      </c>
      <c r="I46" s="541">
        <f t="shared" si="29"/>
        <v>0</v>
      </c>
      <c r="J46" s="541">
        <f t="shared" si="30"/>
        <v>0</v>
      </c>
      <c r="K46" s="541">
        <f t="shared" si="31"/>
        <v>0</v>
      </c>
      <c r="L46" s="541">
        <f t="shared" si="32"/>
        <v>0</v>
      </c>
      <c r="M46" s="541">
        <f t="shared" si="33"/>
        <v>0</v>
      </c>
      <c r="N46" s="541">
        <f t="shared" si="34"/>
        <v>0</v>
      </c>
      <c r="O46" s="541">
        <f t="shared" si="35"/>
        <v>0</v>
      </c>
      <c r="P46" s="541">
        <f t="shared" si="36"/>
        <v>0</v>
      </c>
      <c r="Q46" s="541">
        <f t="shared" si="37"/>
        <v>0</v>
      </c>
      <c r="R46" s="541">
        <f t="shared" si="38"/>
        <v>0</v>
      </c>
      <c r="S46" s="541">
        <f t="shared" si="39"/>
        <v>0</v>
      </c>
      <c r="T46" s="542">
        <f t="shared" si="40"/>
        <v>0</v>
      </c>
      <c r="U46" s="531"/>
      <c r="V46" s="543"/>
      <c r="W46" s="544"/>
      <c r="X46" s="544"/>
      <c r="Y46" s="544"/>
      <c r="Z46" s="544"/>
      <c r="AA46" s="544"/>
      <c r="AB46" s="544"/>
      <c r="AC46" s="544"/>
      <c r="AD46" s="544"/>
      <c r="AE46" s="644"/>
      <c r="AF46" s="543"/>
      <c r="AG46" s="544"/>
      <c r="AH46" s="544"/>
      <c r="AI46" s="544"/>
      <c r="AJ46" s="544"/>
      <c r="AK46" s="544"/>
      <c r="AL46" s="544"/>
      <c r="AM46" s="544"/>
      <c r="AN46" s="544"/>
      <c r="AO46" s="644"/>
      <c r="AP46" s="543"/>
      <c r="AQ46" s="544"/>
      <c r="AR46" s="544"/>
      <c r="AS46" s="544"/>
      <c r="AT46" s="544"/>
      <c r="AU46" s="544"/>
      <c r="AV46" s="544"/>
      <c r="AW46" s="544"/>
      <c r="AX46" s="544"/>
      <c r="AY46" s="644"/>
      <c r="AZ46" s="543"/>
      <c r="BA46" s="544"/>
      <c r="BB46" s="544"/>
      <c r="BC46" s="544"/>
      <c r="BD46" s="544"/>
      <c r="BE46" s="544"/>
      <c r="BF46" s="544"/>
      <c r="BG46" s="544"/>
      <c r="BH46" s="544"/>
      <c r="BI46" s="644"/>
      <c r="BJ46" s="543"/>
      <c r="BK46" s="544"/>
      <c r="BL46" s="544"/>
      <c r="BM46" s="544"/>
      <c r="BN46" s="544"/>
      <c r="BO46" s="544"/>
      <c r="BP46" s="544"/>
      <c r="BQ46" s="544"/>
      <c r="BR46" s="544"/>
      <c r="BS46" s="644"/>
      <c r="BT46" s="543"/>
      <c r="BU46" s="544"/>
      <c r="BV46" s="544"/>
      <c r="BW46" s="544"/>
      <c r="BX46" s="544"/>
      <c r="BY46" s="544"/>
      <c r="BZ46" s="544"/>
      <c r="CA46" s="544"/>
      <c r="CB46" s="544"/>
      <c r="CC46" s="644"/>
      <c r="CD46" s="543"/>
      <c r="CE46" s="544"/>
      <c r="CF46" s="544"/>
      <c r="CG46" s="544"/>
      <c r="CH46" s="544"/>
      <c r="CI46" s="544"/>
      <c r="CJ46" s="544"/>
      <c r="CK46" s="544"/>
      <c r="CL46" s="544"/>
      <c r="CM46" s="644"/>
      <c r="CN46" s="543"/>
      <c r="CO46" s="544"/>
      <c r="CP46" s="544"/>
      <c r="CQ46" s="544"/>
      <c r="CR46" s="544"/>
      <c r="CS46" s="544"/>
      <c r="CT46" s="544"/>
      <c r="CU46" s="544"/>
      <c r="CV46" s="544"/>
      <c r="CW46" s="644"/>
      <c r="CX46" s="543"/>
      <c r="CY46" s="544"/>
      <c r="CZ46" s="544"/>
      <c r="DA46" s="544"/>
      <c r="DB46" s="544"/>
      <c r="DC46" s="544"/>
      <c r="DD46" s="544"/>
      <c r="DE46" s="544"/>
      <c r="DF46" s="544"/>
      <c r="DG46" s="644"/>
      <c r="DH46" s="543"/>
      <c r="DI46" s="544"/>
      <c r="DJ46" s="544"/>
      <c r="DK46" s="544"/>
      <c r="DL46" s="544"/>
      <c r="DM46" s="544"/>
      <c r="DN46" s="544"/>
      <c r="DO46" s="544"/>
      <c r="DP46" s="544"/>
      <c r="DQ46" s="644"/>
      <c r="DR46" s="543"/>
      <c r="DS46" s="544"/>
      <c r="DT46" s="544"/>
      <c r="DU46" s="544"/>
      <c r="DV46" s="544"/>
      <c r="DW46" s="544"/>
      <c r="DX46" s="544"/>
      <c r="DY46" s="544"/>
      <c r="DZ46" s="544"/>
      <c r="EA46" s="644"/>
      <c r="EB46" s="543"/>
      <c r="EC46" s="544"/>
      <c r="ED46" s="544"/>
      <c r="EE46" s="544"/>
      <c r="EF46" s="544"/>
      <c r="EG46" s="544"/>
      <c r="EH46" s="544"/>
      <c r="EI46" s="544"/>
      <c r="EJ46" s="544"/>
      <c r="EK46" s="644"/>
    </row>
    <row r="47" spans="1:141" ht="54">
      <c r="A47" s="359">
        <f>Summary!A47</f>
        <v>19.8</v>
      </c>
      <c r="B47" s="362">
        <f>Summary!B47</f>
        <v>0</v>
      </c>
      <c r="C47" s="351" t="str">
        <f>Summary!C47</f>
        <v>2.1.9.8</v>
      </c>
      <c r="D47" s="351">
        <f>Summary!D47</f>
        <v>0</v>
      </c>
      <c r="E47" s="355">
        <f>Summary!E47</f>
        <v>0</v>
      </c>
      <c r="F47" s="363" t="str">
        <f>Summary!F47</f>
        <v>Vehicles and Plant (excluding Winter Fleet maintenance and Brine Production Plant which falls under Maintain winter fleet and Maintain saturator)</v>
      </c>
      <c r="G47" s="373">
        <f>Summary!G47</f>
        <v>0</v>
      </c>
      <c r="H47" s="540">
        <f t="shared" si="28"/>
        <v>0</v>
      </c>
      <c r="I47" s="541">
        <f t="shared" si="29"/>
        <v>0</v>
      </c>
      <c r="J47" s="541">
        <f t="shared" si="30"/>
        <v>0</v>
      </c>
      <c r="K47" s="541">
        <f t="shared" si="31"/>
        <v>0</v>
      </c>
      <c r="L47" s="541">
        <f t="shared" si="32"/>
        <v>0</v>
      </c>
      <c r="M47" s="541">
        <f t="shared" si="33"/>
        <v>0</v>
      </c>
      <c r="N47" s="541">
        <f t="shared" si="34"/>
        <v>0</v>
      </c>
      <c r="O47" s="541">
        <f t="shared" si="35"/>
        <v>0</v>
      </c>
      <c r="P47" s="541">
        <f t="shared" si="36"/>
        <v>0</v>
      </c>
      <c r="Q47" s="541">
        <f t="shared" si="37"/>
        <v>0</v>
      </c>
      <c r="R47" s="541">
        <f t="shared" si="38"/>
        <v>0</v>
      </c>
      <c r="S47" s="541">
        <f t="shared" si="39"/>
        <v>0</v>
      </c>
      <c r="T47" s="542">
        <f t="shared" si="40"/>
        <v>0</v>
      </c>
      <c r="U47" s="531"/>
      <c r="V47" s="543"/>
      <c r="W47" s="544"/>
      <c r="X47" s="544"/>
      <c r="Y47" s="544"/>
      <c r="Z47" s="544"/>
      <c r="AA47" s="544"/>
      <c r="AB47" s="544"/>
      <c r="AC47" s="544"/>
      <c r="AD47" s="544"/>
      <c r="AE47" s="644"/>
      <c r="AF47" s="543"/>
      <c r="AG47" s="544"/>
      <c r="AH47" s="544"/>
      <c r="AI47" s="544"/>
      <c r="AJ47" s="544"/>
      <c r="AK47" s="544"/>
      <c r="AL47" s="544"/>
      <c r="AM47" s="544"/>
      <c r="AN47" s="544"/>
      <c r="AO47" s="644"/>
      <c r="AP47" s="543"/>
      <c r="AQ47" s="544"/>
      <c r="AR47" s="544"/>
      <c r="AS47" s="544"/>
      <c r="AT47" s="544"/>
      <c r="AU47" s="544"/>
      <c r="AV47" s="544"/>
      <c r="AW47" s="544"/>
      <c r="AX47" s="544"/>
      <c r="AY47" s="644"/>
      <c r="AZ47" s="543"/>
      <c r="BA47" s="544"/>
      <c r="BB47" s="544"/>
      <c r="BC47" s="544"/>
      <c r="BD47" s="544"/>
      <c r="BE47" s="544"/>
      <c r="BF47" s="544"/>
      <c r="BG47" s="544"/>
      <c r="BH47" s="544"/>
      <c r="BI47" s="644"/>
      <c r="BJ47" s="543"/>
      <c r="BK47" s="544"/>
      <c r="BL47" s="544"/>
      <c r="BM47" s="544"/>
      <c r="BN47" s="544"/>
      <c r="BO47" s="544"/>
      <c r="BP47" s="544"/>
      <c r="BQ47" s="544"/>
      <c r="BR47" s="544"/>
      <c r="BS47" s="644"/>
      <c r="BT47" s="543"/>
      <c r="BU47" s="544"/>
      <c r="BV47" s="544"/>
      <c r="BW47" s="544"/>
      <c r="BX47" s="544"/>
      <c r="BY47" s="544"/>
      <c r="BZ47" s="544"/>
      <c r="CA47" s="544"/>
      <c r="CB47" s="544"/>
      <c r="CC47" s="644"/>
      <c r="CD47" s="543"/>
      <c r="CE47" s="544"/>
      <c r="CF47" s="544"/>
      <c r="CG47" s="544"/>
      <c r="CH47" s="544"/>
      <c r="CI47" s="544"/>
      <c r="CJ47" s="544"/>
      <c r="CK47" s="544"/>
      <c r="CL47" s="544"/>
      <c r="CM47" s="644"/>
      <c r="CN47" s="543"/>
      <c r="CO47" s="544"/>
      <c r="CP47" s="544"/>
      <c r="CQ47" s="544"/>
      <c r="CR47" s="544"/>
      <c r="CS47" s="544"/>
      <c r="CT47" s="544"/>
      <c r="CU47" s="544"/>
      <c r="CV47" s="544"/>
      <c r="CW47" s="644"/>
      <c r="CX47" s="543"/>
      <c r="CY47" s="544"/>
      <c r="CZ47" s="544"/>
      <c r="DA47" s="544"/>
      <c r="DB47" s="544"/>
      <c r="DC47" s="544"/>
      <c r="DD47" s="544"/>
      <c r="DE47" s="544"/>
      <c r="DF47" s="544"/>
      <c r="DG47" s="644"/>
      <c r="DH47" s="543"/>
      <c r="DI47" s="544"/>
      <c r="DJ47" s="544"/>
      <c r="DK47" s="544"/>
      <c r="DL47" s="544"/>
      <c r="DM47" s="544"/>
      <c r="DN47" s="544"/>
      <c r="DO47" s="544"/>
      <c r="DP47" s="544"/>
      <c r="DQ47" s="644"/>
      <c r="DR47" s="543"/>
      <c r="DS47" s="544"/>
      <c r="DT47" s="544"/>
      <c r="DU47" s="544"/>
      <c r="DV47" s="544"/>
      <c r="DW47" s="544"/>
      <c r="DX47" s="544"/>
      <c r="DY47" s="544"/>
      <c r="DZ47" s="544"/>
      <c r="EA47" s="644"/>
      <c r="EB47" s="543"/>
      <c r="EC47" s="544"/>
      <c r="ED47" s="544"/>
      <c r="EE47" s="544"/>
      <c r="EF47" s="544"/>
      <c r="EG47" s="544"/>
      <c r="EH47" s="544"/>
      <c r="EI47" s="544"/>
      <c r="EJ47" s="544"/>
      <c r="EK47" s="644"/>
    </row>
    <row r="48" spans="1:141" ht="20.25">
      <c r="A48" s="359">
        <f>Summary!A48</f>
        <v>19.8</v>
      </c>
      <c r="B48" s="362">
        <f>Summary!B48</f>
        <v>0</v>
      </c>
      <c r="C48" s="351" t="str">
        <f>Summary!C48</f>
        <v>2.1.9.9</v>
      </c>
      <c r="D48" s="351">
        <f>Summary!D48</f>
        <v>0</v>
      </c>
      <c r="E48" s="355">
        <f>Summary!E48</f>
        <v>0</v>
      </c>
      <c r="F48" s="363" t="str">
        <f>Summary!F48</f>
        <v>Winter decision making</v>
      </c>
      <c r="G48" s="373">
        <f>Summary!G48</f>
        <v>0</v>
      </c>
      <c r="H48" s="540">
        <f t="shared" si="28"/>
        <v>0</v>
      </c>
      <c r="I48" s="541">
        <f t="shared" si="29"/>
        <v>0</v>
      </c>
      <c r="J48" s="541">
        <f t="shared" si="30"/>
        <v>0</v>
      </c>
      <c r="K48" s="541">
        <f t="shared" si="31"/>
        <v>0</v>
      </c>
      <c r="L48" s="541">
        <f t="shared" si="32"/>
        <v>0</v>
      </c>
      <c r="M48" s="541">
        <f t="shared" si="33"/>
        <v>0</v>
      </c>
      <c r="N48" s="541">
        <f t="shared" si="34"/>
        <v>0</v>
      </c>
      <c r="O48" s="541">
        <f t="shared" si="35"/>
        <v>0</v>
      </c>
      <c r="P48" s="541">
        <f t="shared" si="36"/>
        <v>0</v>
      </c>
      <c r="Q48" s="541">
        <f t="shared" si="37"/>
        <v>0</v>
      </c>
      <c r="R48" s="541">
        <f t="shared" si="38"/>
        <v>0</v>
      </c>
      <c r="S48" s="541">
        <f t="shared" si="39"/>
        <v>0</v>
      </c>
      <c r="T48" s="542">
        <f t="shared" si="40"/>
        <v>0</v>
      </c>
      <c r="U48" s="531"/>
      <c r="V48" s="543"/>
      <c r="W48" s="544"/>
      <c r="X48" s="544"/>
      <c r="Y48" s="544"/>
      <c r="Z48" s="544"/>
      <c r="AA48" s="544"/>
      <c r="AB48" s="544"/>
      <c r="AC48" s="544"/>
      <c r="AD48" s="544"/>
      <c r="AE48" s="644"/>
      <c r="AF48" s="543"/>
      <c r="AG48" s="544"/>
      <c r="AH48" s="544"/>
      <c r="AI48" s="544"/>
      <c r="AJ48" s="544"/>
      <c r="AK48" s="544"/>
      <c r="AL48" s="544"/>
      <c r="AM48" s="544"/>
      <c r="AN48" s="544"/>
      <c r="AO48" s="644"/>
      <c r="AP48" s="543"/>
      <c r="AQ48" s="544"/>
      <c r="AR48" s="544"/>
      <c r="AS48" s="544"/>
      <c r="AT48" s="544"/>
      <c r="AU48" s="544"/>
      <c r="AV48" s="544"/>
      <c r="AW48" s="544"/>
      <c r="AX48" s="544"/>
      <c r="AY48" s="644"/>
      <c r="AZ48" s="543"/>
      <c r="BA48" s="544"/>
      <c r="BB48" s="544"/>
      <c r="BC48" s="544"/>
      <c r="BD48" s="544"/>
      <c r="BE48" s="544"/>
      <c r="BF48" s="544"/>
      <c r="BG48" s="544"/>
      <c r="BH48" s="544"/>
      <c r="BI48" s="644"/>
      <c r="BJ48" s="543"/>
      <c r="BK48" s="544"/>
      <c r="BL48" s="544"/>
      <c r="BM48" s="544"/>
      <c r="BN48" s="544"/>
      <c r="BO48" s="544"/>
      <c r="BP48" s="544"/>
      <c r="BQ48" s="544"/>
      <c r="BR48" s="544"/>
      <c r="BS48" s="644"/>
      <c r="BT48" s="543"/>
      <c r="BU48" s="544"/>
      <c r="BV48" s="544"/>
      <c r="BW48" s="544"/>
      <c r="BX48" s="544"/>
      <c r="BY48" s="544"/>
      <c r="BZ48" s="544"/>
      <c r="CA48" s="544"/>
      <c r="CB48" s="544"/>
      <c r="CC48" s="644"/>
      <c r="CD48" s="543"/>
      <c r="CE48" s="544"/>
      <c r="CF48" s="544"/>
      <c r="CG48" s="544"/>
      <c r="CH48" s="544"/>
      <c r="CI48" s="544"/>
      <c r="CJ48" s="544"/>
      <c r="CK48" s="544"/>
      <c r="CL48" s="544"/>
      <c r="CM48" s="644"/>
      <c r="CN48" s="543"/>
      <c r="CO48" s="544"/>
      <c r="CP48" s="544"/>
      <c r="CQ48" s="544"/>
      <c r="CR48" s="544"/>
      <c r="CS48" s="544"/>
      <c r="CT48" s="544"/>
      <c r="CU48" s="544"/>
      <c r="CV48" s="544"/>
      <c r="CW48" s="644"/>
      <c r="CX48" s="543"/>
      <c r="CY48" s="544"/>
      <c r="CZ48" s="544"/>
      <c r="DA48" s="544"/>
      <c r="DB48" s="544"/>
      <c r="DC48" s="544"/>
      <c r="DD48" s="544"/>
      <c r="DE48" s="544"/>
      <c r="DF48" s="544"/>
      <c r="DG48" s="644"/>
      <c r="DH48" s="543"/>
      <c r="DI48" s="544"/>
      <c r="DJ48" s="544"/>
      <c r="DK48" s="544"/>
      <c r="DL48" s="544"/>
      <c r="DM48" s="544"/>
      <c r="DN48" s="544"/>
      <c r="DO48" s="544"/>
      <c r="DP48" s="544"/>
      <c r="DQ48" s="644"/>
      <c r="DR48" s="543"/>
      <c r="DS48" s="544"/>
      <c r="DT48" s="544"/>
      <c r="DU48" s="544"/>
      <c r="DV48" s="544"/>
      <c r="DW48" s="544"/>
      <c r="DX48" s="544"/>
      <c r="DY48" s="544"/>
      <c r="DZ48" s="544"/>
      <c r="EA48" s="644"/>
      <c r="EB48" s="543"/>
      <c r="EC48" s="544"/>
      <c r="ED48" s="544"/>
      <c r="EE48" s="544"/>
      <c r="EF48" s="544"/>
      <c r="EG48" s="544"/>
      <c r="EH48" s="544"/>
      <c r="EI48" s="544"/>
      <c r="EJ48" s="544"/>
      <c r="EK48" s="644"/>
    </row>
    <row r="49" spans="1:141" ht="20.25">
      <c r="A49" s="359">
        <f>Summary!A49</f>
        <v>19.8</v>
      </c>
      <c r="B49" s="362">
        <f>Summary!B49</f>
        <v>0</v>
      </c>
      <c r="C49" s="351" t="str">
        <f>Summary!C49</f>
        <v>2.1.9.10</v>
      </c>
      <c r="D49" s="351">
        <f>Summary!D49</f>
        <v>0</v>
      </c>
      <c r="E49" s="355">
        <f>Summary!E49</f>
        <v>0</v>
      </c>
      <c r="F49" s="363" t="str">
        <f>Summary!F49</f>
        <v>Operational considerations - Advanced Planning</v>
      </c>
      <c r="G49" s="373">
        <f>Summary!G49</f>
        <v>0</v>
      </c>
      <c r="H49" s="540">
        <f t="shared" si="28"/>
        <v>0</v>
      </c>
      <c r="I49" s="541">
        <f t="shared" si="29"/>
        <v>0</v>
      </c>
      <c r="J49" s="541">
        <f t="shared" si="30"/>
        <v>0</v>
      </c>
      <c r="K49" s="541">
        <f t="shared" si="31"/>
        <v>0</v>
      </c>
      <c r="L49" s="541">
        <f t="shared" si="32"/>
        <v>0</v>
      </c>
      <c r="M49" s="541">
        <f t="shared" si="33"/>
        <v>0</v>
      </c>
      <c r="N49" s="541">
        <f t="shared" si="34"/>
        <v>0</v>
      </c>
      <c r="O49" s="541">
        <f t="shared" si="35"/>
        <v>0</v>
      </c>
      <c r="P49" s="541">
        <f t="shared" si="36"/>
        <v>0</v>
      </c>
      <c r="Q49" s="541">
        <f t="shared" si="37"/>
        <v>0</v>
      </c>
      <c r="R49" s="541">
        <f t="shared" si="38"/>
        <v>0</v>
      </c>
      <c r="S49" s="541">
        <f t="shared" si="39"/>
        <v>0</v>
      </c>
      <c r="T49" s="542">
        <f t="shared" si="40"/>
        <v>0</v>
      </c>
      <c r="U49" s="531"/>
      <c r="V49" s="543"/>
      <c r="W49" s="544"/>
      <c r="X49" s="544"/>
      <c r="Y49" s="544"/>
      <c r="Z49" s="544"/>
      <c r="AA49" s="544"/>
      <c r="AB49" s="544"/>
      <c r="AC49" s="544"/>
      <c r="AD49" s="544"/>
      <c r="AE49" s="644"/>
      <c r="AF49" s="543"/>
      <c r="AG49" s="544"/>
      <c r="AH49" s="544"/>
      <c r="AI49" s="544"/>
      <c r="AJ49" s="544"/>
      <c r="AK49" s="544"/>
      <c r="AL49" s="544"/>
      <c r="AM49" s="544"/>
      <c r="AN49" s="544"/>
      <c r="AO49" s="644"/>
      <c r="AP49" s="543"/>
      <c r="AQ49" s="544"/>
      <c r="AR49" s="544"/>
      <c r="AS49" s="544"/>
      <c r="AT49" s="544"/>
      <c r="AU49" s="544"/>
      <c r="AV49" s="544"/>
      <c r="AW49" s="544"/>
      <c r="AX49" s="544"/>
      <c r="AY49" s="644"/>
      <c r="AZ49" s="543"/>
      <c r="BA49" s="544"/>
      <c r="BB49" s="544"/>
      <c r="BC49" s="544"/>
      <c r="BD49" s="544"/>
      <c r="BE49" s="544"/>
      <c r="BF49" s="544"/>
      <c r="BG49" s="544"/>
      <c r="BH49" s="544"/>
      <c r="BI49" s="644"/>
      <c r="BJ49" s="543"/>
      <c r="BK49" s="544"/>
      <c r="BL49" s="544"/>
      <c r="BM49" s="544"/>
      <c r="BN49" s="544"/>
      <c r="BO49" s="544"/>
      <c r="BP49" s="544"/>
      <c r="BQ49" s="544"/>
      <c r="BR49" s="544"/>
      <c r="BS49" s="644"/>
      <c r="BT49" s="543"/>
      <c r="BU49" s="544"/>
      <c r="BV49" s="544"/>
      <c r="BW49" s="544"/>
      <c r="BX49" s="544"/>
      <c r="BY49" s="544"/>
      <c r="BZ49" s="544"/>
      <c r="CA49" s="544"/>
      <c r="CB49" s="544"/>
      <c r="CC49" s="644"/>
      <c r="CD49" s="543"/>
      <c r="CE49" s="544"/>
      <c r="CF49" s="544"/>
      <c r="CG49" s="544"/>
      <c r="CH49" s="544"/>
      <c r="CI49" s="544"/>
      <c r="CJ49" s="544"/>
      <c r="CK49" s="544"/>
      <c r="CL49" s="544"/>
      <c r="CM49" s="644"/>
      <c r="CN49" s="543"/>
      <c r="CO49" s="544"/>
      <c r="CP49" s="544"/>
      <c r="CQ49" s="544"/>
      <c r="CR49" s="544"/>
      <c r="CS49" s="544"/>
      <c r="CT49" s="544"/>
      <c r="CU49" s="544"/>
      <c r="CV49" s="544"/>
      <c r="CW49" s="644"/>
      <c r="CX49" s="543"/>
      <c r="CY49" s="544"/>
      <c r="CZ49" s="544"/>
      <c r="DA49" s="544"/>
      <c r="DB49" s="544"/>
      <c r="DC49" s="544"/>
      <c r="DD49" s="544"/>
      <c r="DE49" s="544"/>
      <c r="DF49" s="544"/>
      <c r="DG49" s="644"/>
      <c r="DH49" s="543"/>
      <c r="DI49" s="544"/>
      <c r="DJ49" s="544"/>
      <c r="DK49" s="544"/>
      <c r="DL49" s="544"/>
      <c r="DM49" s="544"/>
      <c r="DN49" s="544"/>
      <c r="DO49" s="544"/>
      <c r="DP49" s="544"/>
      <c r="DQ49" s="644"/>
      <c r="DR49" s="543"/>
      <c r="DS49" s="544"/>
      <c r="DT49" s="544"/>
      <c r="DU49" s="544"/>
      <c r="DV49" s="544"/>
      <c r="DW49" s="544"/>
      <c r="DX49" s="544"/>
      <c r="DY49" s="544"/>
      <c r="DZ49" s="544"/>
      <c r="EA49" s="644"/>
      <c r="EB49" s="543"/>
      <c r="EC49" s="544"/>
      <c r="ED49" s="544"/>
      <c r="EE49" s="544"/>
      <c r="EF49" s="544"/>
      <c r="EG49" s="544"/>
      <c r="EH49" s="544"/>
      <c r="EI49" s="544"/>
      <c r="EJ49" s="544"/>
      <c r="EK49" s="644"/>
    </row>
    <row r="50" spans="1:141" ht="20.25">
      <c r="A50" s="359">
        <f>Summary!A50</f>
        <v>19.8</v>
      </c>
      <c r="B50" s="362">
        <f>Summary!B50</f>
        <v>0</v>
      </c>
      <c r="C50" s="351" t="str">
        <f>Summary!C50</f>
        <v>2.1.9.11</v>
      </c>
      <c r="D50" s="351">
        <f>Summary!D50</f>
        <v>0</v>
      </c>
      <c r="E50" s="355">
        <f>Summary!E50</f>
        <v>0</v>
      </c>
      <c r="F50" s="363" t="str">
        <f>Summary!F50</f>
        <v>Operational considerations - High winds</v>
      </c>
      <c r="G50" s="373">
        <f>Summary!G50</f>
        <v>0</v>
      </c>
      <c r="H50" s="540">
        <f t="shared" si="28"/>
        <v>0</v>
      </c>
      <c r="I50" s="541">
        <f t="shared" si="29"/>
        <v>0</v>
      </c>
      <c r="J50" s="541">
        <f t="shared" si="30"/>
        <v>0</v>
      </c>
      <c r="K50" s="541">
        <f t="shared" si="31"/>
        <v>0</v>
      </c>
      <c r="L50" s="541">
        <f t="shared" si="32"/>
        <v>0</v>
      </c>
      <c r="M50" s="541">
        <f t="shared" si="33"/>
        <v>0</v>
      </c>
      <c r="N50" s="541">
        <f t="shared" si="34"/>
        <v>0</v>
      </c>
      <c r="O50" s="541">
        <f t="shared" si="35"/>
        <v>0</v>
      </c>
      <c r="P50" s="541">
        <f t="shared" si="36"/>
        <v>0</v>
      </c>
      <c r="Q50" s="541">
        <f t="shared" si="37"/>
        <v>0</v>
      </c>
      <c r="R50" s="541">
        <f t="shared" si="38"/>
        <v>0</v>
      </c>
      <c r="S50" s="541">
        <f t="shared" si="39"/>
        <v>0</v>
      </c>
      <c r="T50" s="542">
        <f t="shared" si="40"/>
        <v>0</v>
      </c>
      <c r="U50" s="531"/>
      <c r="V50" s="543"/>
      <c r="W50" s="544"/>
      <c r="X50" s="544"/>
      <c r="Y50" s="544"/>
      <c r="Z50" s="544"/>
      <c r="AA50" s="544"/>
      <c r="AB50" s="544"/>
      <c r="AC50" s="544"/>
      <c r="AD50" s="544"/>
      <c r="AE50" s="644"/>
      <c r="AF50" s="543"/>
      <c r="AG50" s="544"/>
      <c r="AH50" s="544"/>
      <c r="AI50" s="544"/>
      <c r="AJ50" s="544"/>
      <c r="AK50" s="544"/>
      <c r="AL50" s="544"/>
      <c r="AM50" s="544"/>
      <c r="AN50" s="544"/>
      <c r="AO50" s="644"/>
      <c r="AP50" s="543"/>
      <c r="AQ50" s="544"/>
      <c r="AR50" s="544"/>
      <c r="AS50" s="544"/>
      <c r="AT50" s="544"/>
      <c r="AU50" s="544"/>
      <c r="AV50" s="544"/>
      <c r="AW50" s="544"/>
      <c r="AX50" s="544"/>
      <c r="AY50" s="644"/>
      <c r="AZ50" s="543"/>
      <c r="BA50" s="544"/>
      <c r="BB50" s="544"/>
      <c r="BC50" s="544"/>
      <c r="BD50" s="544"/>
      <c r="BE50" s="544"/>
      <c r="BF50" s="544"/>
      <c r="BG50" s="544"/>
      <c r="BH50" s="544"/>
      <c r="BI50" s="644"/>
      <c r="BJ50" s="543"/>
      <c r="BK50" s="544"/>
      <c r="BL50" s="544"/>
      <c r="BM50" s="544"/>
      <c r="BN50" s="544"/>
      <c r="BO50" s="544"/>
      <c r="BP50" s="544"/>
      <c r="BQ50" s="544"/>
      <c r="BR50" s="544"/>
      <c r="BS50" s="644"/>
      <c r="BT50" s="543"/>
      <c r="BU50" s="544"/>
      <c r="BV50" s="544"/>
      <c r="BW50" s="544"/>
      <c r="BX50" s="544"/>
      <c r="BY50" s="544"/>
      <c r="BZ50" s="544"/>
      <c r="CA50" s="544"/>
      <c r="CB50" s="544"/>
      <c r="CC50" s="644"/>
      <c r="CD50" s="543"/>
      <c r="CE50" s="544"/>
      <c r="CF50" s="544"/>
      <c r="CG50" s="544"/>
      <c r="CH50" s="544"/>
      <c r="CI50" s="544"/>
      <c r="CJ50" s="544"/>
      <c r="CK50" s="544"/>
      <c r="CL50" s="544"/>
      <c r="CM50" s="644"/>
      <c r="CN50" s="543"/>
      <c r="CO50" s="544"/>
      <c r="CP50" s="544"/>
      <c r="CQ50" s="544"/>
      <c r="CR50" s="544"/>
      <c r="CS50" s="544"/>
      <c r="CT50" s="544"/>
      <c r="CU50" s="544"/>
      <c r="CV50" s="544"/>
      <c r="CW50" s="644"/>
      <c r="CX50" s="543"/>
      <c r="CY50" s="544"/>
      <c r="CZ50" s="544"/>
      <c r="DA50" s="544"/>
      <c r="DB50" s="544"/>
      <c r="DC50" s="544"/>
      <c r="DD50" s="544"/>
      <c r="DE50" s="544"/>
      <c r="DF50" s="544"/>
      <c r="DG50" s="644"/>
      <c r="DH50" s="543"/>
      <c r="DI50" s="544"/>
      <c r="DJ50" s="544"/>
      <c r="DK50" s="544"/>
      <c r="DL50" s="544"/>
      <c r="DM50" s="544"/>
      <c r="DN50" s="544"/>
      <c r="DO50" s="544"/>
      <c r="DP50" s="544"/>
      <c r="DQ50" s="644"/>
      <c r="DR50" s="543"/>
      <c r="DS50" s="544"/>
      <c r="DT50" s="544"/>
      <c r="DU50" s="544"/>
      <c r="DV50" s="544"/>
      <c r="DW50" s="544"/>
      <c r="DX50" s="544"/>
      <c r="DY50" s="544"/>
      <c r="DZ50" s="544"/>
      <c r="EA50" s="644"/>
      <c r="EB50" s="543"/>
      <c r="EC50" s="544"/>
      <c r="ED50" s="544"/>
      <c r="EE50" s="544"/>
      <c r="EF50" s="544"/>
      <c r="EG50" s="544"/>
      <c r="EH50" s="544"/>
      <c r="EI50" s="544"/>
      <c r="EJ50" s="544"/>
      <c r="EK50" s="644"/>
    </row>
    <row r="51" spans="1:141" ht="54">
      <c r="A51" s="359">
        <f>Summary!A51</f>
        <v>19.8</v>
      </c>
      <c r="B51" s="362">
        <f>Summary!B51</f>
        <v>0</v>
      </c>
      <c r="C51" s="351" t="str">
        <f>Summary!C51</f>
        <v>2.1.9.12</v>
      </c>
      <c r="D51" s="351">
        <f>Summary!D51</f>
        <v>0</v>
      </c>
      <c r="E51" s="355">
        <f>Summary!E51</f>
        <v>0</v>
      </c>
      <c r="F51" s="363" t="str">
        <f>Summary!F51</f>
        <v>Operational considerations - Heavy rain (excluding ref 56 &amp; 57 in the Cost Reimbursable Table of the Price List)</v>
      </c>
      <c r="G51" s="373" t="str">
        <f>Summary!G51</f>
        <v>Schedule 56 &amp; 57</v>
      </c>
      <c r="H51" s="540">
        <f t="shared" si="28"/>
        <v>0</v>
      </c>
      <c r="I51" s="541">
        <f t="shared" si="29"/>
        <v>0</v>
      </c>
      <c r="J51" s="541">
        <f t="shared" si="30"/>
        <v>0</v>
      </c>
      <c r="K51" s="541">
        <f t="shared" si="31"/>
        <v>0</v>
      </c>
      <c r="L51" s="541">
        <f t="shared" si="32"/>
        <v>0</v>
      </c>
      <c r="M51" s="541">
        <f t="shared" si="33"/>
        <v>0</v>
      </c>
      <c r="N51" s="541">
        <f t="shared" si="34"/>
        <v>0</v>
      </c>
      <c r="O51" s="541">
        <f t="shared" si="35"/>
        <v>0</v>
      </c>
      <c r="P51" s="541">
        <f t="shared" si="36"/>
        <v>0</v>
      </c>
      <c r="Q51" s="541">
        <f t="shared" si="37"/>
        <v>0</v>
      </c>
      <c r="R51" s="541">
        <f t="shared" si="38"/>
        <v>0</v>
      </c>
      <c r="S51" s="541">
        <f t="shared" si="39"/>
        <v>0</v>
      </c>
      <c r="T51" s="542">
        <f t="shared" si="40"/>
        <v>0</v>
      </c>
      <c r="U51" s="531"/>
      <c r="V51" s="543"/>
      <c r="W51" s="544"/>
      <c r="X51" s="544"/>
      <c r="Y51" s="544"/>
      <c r="Z51" s="544"/>
      <c r="AA51" s="544"/>
      <c r="AB51" s="544"/>
      <c r="AC51" s="544"/>
      <c r="AD51" s="544"/>
      <c r="AE51" s="644"/>
      <c r="AF51" s="543"/>
      <c r="AG51" s="544"/>
      <c r="AH51" s="544"/>
      <c r="AI51" s="544"/>
      <c r="AJ51" s="544"/>
      <c r="AK51" s="544"/>
      <c r="AL51" s="544"/>
      <c r="AM51" s="544"/>
      <c r="AN51" s="544"/>
      <c r="AO51" s="644"/>
      <c r="AP51" s="543"/>
      <c r="AQ51" s="544"/>
      <c r="AR51" s="544"/>
      <c r="AS51" s="544"/>
      <c r="AT51" s="544"/>
      <c r="AU51" s="544"/>
      <c r="AV51" s="544"/>
      <c r="AW51" s="544"/>
      <c r="AX51" s="544"/>
      <c r="AY51" s="644"/>
      <c r="AZ51" s="543"/>
      <c r="BA51" s="544"/>
      <c r="BB51" s="544"/>
      <c r="BC51" s="544"/>
      <c r="BD51" s="544"/>
      <c r="BE51" s="544"/>
      <c r="BF51" s="544"/>
      <c r="BG51" s="544"/>
      <c r="BH51" s="544"/>
      <c r="BI51" s="644"/>
      <c r="BJ51" s="543"/>
      <c r="BK51" s="544"/>
      <c r="BL51" s="544"/>
      <c r="BM51" s="544"/>
      <c r="BN51" s="544"/>
      <c r="BO51" s="544"/>
      <c r="BP51" s="544"/>
      <c r="BQ51" s="544"/>
      <c r="BR51" s="544"/>
      <c r="BS51" s="644"/>
      <c r="BT51" s="543"/>
      <c r="BU51" s="544"/>
      <c r="BV51" s="544"/>
      <c r="BW51" s="544"/>
      <c r="BX51" s="544"/>
      <c r="BY51" s="544"/>
      <c r="BZ51" s="544"/>
      <c r="CA51" s="544"/>
      <c r="CB51" s="544"/>
      <c r="CC51" s="644"/>
      <c r="CD51" s="543"/>
      <c r="CE51" s="544"/>
      <c r="CF51" s="544"/>
      <c r="CG51" s="544"/>
      <c r="CH51" s="544"/>
      <c r="CI51" s="544"/>
      <c r="CJ51" s="544"/>
      <c r="CK51" s="544"/>
      <c r="CL51" s="544"/>
      <c r="CM51" s="644"/>
      <c r="CN51" s="543"/>
      <c r="CO51" s="544"/>
      <c r="CP51" s="544"/>
      <c r="CQ51" s="544"/>
      <c r="CR51" s="544"/>
      <c r="CS51" s="544"/>
      <c r="CT51" s="544"/>
      <c r="CU51" s="544"/>
      <c r="CV51" s="544"/>
      <c r="CW51" s="644"/>
      <c r="CX51" s="543"/>
      <c r="CY51" s="544"/>
      <c r="CZ51" s="544"/>
      <c r="DA51" s="544"/>
      <c r="DB51" s="544"/>
      <c r="DC51" s="544"/>
      <c r="DD51" s="544"/>
      <c r="DE51" s="544"/>
      <c r="DF51" s="544"/>
      <c r="DG51" s="644"/>
      <c r="DH51" s="543"/>
      <c r="DI51" s="544"/>
      <c r="DJ51" s="544"/>
      <c r="DK51" s="544"/>
      <c r="DL51" s="544"/>
      <c r="DM51" s="544"/>
      <c r="DN51" s="544"/>
      <c r="DO51" s="544"/>
      <c r="DP51" s="544"/>
      <c r="DQ51" s="644"/>
      <c r="DR51" s="543"/>
      <c r="DS51" s="544"/>
      <c r="DT51" s="544"/>
      <c r="DU51" s="544"/>
      <c r="DV51" s="544"/>
      <c r="DW51" s="544"/>
      <c r="DX51" s="544"/>
      <c r="DY51" s="544"/>
      <c r="DZ51" s="544"/>
      <c r="EA51" s="644"/>
      <c r="EB51" s="543"/>
      <c r="EC51" s="544"/>
      <c r="ED51" s="544"/>
      <c r="EE51" s="544"/>
      <c r="EF51" s="544"/>
      <c r="EG51" s="544"/>
      <c r="EH51" s="544"/>
      <c r="EI51" s="544"/>
      <c r="EJ51" s="544"/>
      <c r="EK51" s="644"/>
    </row>
    <row r="52" spans="1:141" ht="20.25">
      <c r="A52" s="359">
        <f>Summary!A52</f>
        <v>19.8</v>
      </c>
      <c r="B52" s="362">
        <f>Summary!B52</f>
        <v>0</v>
      </c>
      <c r="C52" s="351" t="str">
        <f>Summary!C52</f>
        <v>2.1.9.13</v>
      </c>
      <c r="D52" s="351">
        <f>Summary!D52</f>
        <v>0</v>
      </c>
      <c r="E52" s="355">
        <f>Summary!E52</f>
        <v>0</v>
      </c>
      <c r="F52" s="363" t="str">
        <f>Summary!F52</f>
        <v>Fog</v>
      </c>
      <c r="G52" s="373">
        <f>Summary!G52</f>
        <v>0</v>
      </c>
      <c r="H52" s="540">
        <f t="shared" si="28"/>
        <v>0</v>
      </c>
      <c r="I52" s="541">
        <f t="shared" si="29"/>
        <v>0</v>
      </c>
      <c r="J52" s="541">
        <f t="shared" si="30"/>
        <v>0</v>
      </c>
      <c r="K52" s="541">
        <f t="shared" si="31"/>
        <v>0</v>
      </c>
      <c r="L52" s="541">
        <f t="shared" si="32"/>
        <v>0</v>
      </c>
      <c r="M52" s="541">
        <f t="shared" si="33"/>
        <v>0</v>
      </c>
      <c r="N52" s="541">
        <f t="shared" si="34"/>
        <v>0</v>
      </c>
      <c r="O52" s="541">
        <f t="shared" si="35"/>
        <v>0</v>
      </c>
      <c r="P52" s="541">
        <f t="shared" si="36"/>
        <v>0</v>
      </c>
      <c r="Q52" s="541">
        <f t="shared" si="37"/>
        <v>0</v>
      </c>
      <c r="R52" s="541">
        <f t="shared" si="38"/>
        <v>0</v>
      </c>
      <c r="S52" s="541">
        <f t="shared" si="39"/>
        <v>0</v>
      </c>
      <c r="T52" s="542">
        <f t="shared" si="40"/>
        <v>0</v>
      </c>
      <c r="U52" s="531"/>
      <c r="V52" s="543"/>
      <c r="W52" s="544"/>
      <c r="X52" s="544"/>
      <c r="Y52" s="544"/>
      <c r="Z52" s="544"/>
      <c r="AA52" s="544"/>
      <c r="AB52" s="544"/>
      <c r="AC52" s="544"/>
      <c r="AD52" s="544"/>
      <c r="AE52" s="644"/>
      <c r="AF52" s="543"/>
      <c r="AG52" s="544"/>
      <c r="AH52" s="544"/>
      <c r="AI52" s="544"/>
      <c r="AJ52" s="544"/>
      <c r="AK52" s="544"/>
      <c r="AL52" s="544"/>
      <c r="AM52" s="544"/>
      <c r="AN52" s="544"/>
      <c r="AO52" s="644"/>
      <c r="AP52" s="543"/>
      <c r="AQ52" s="544"/>
      <c r="AR52" s="544"/>
      <c r="AS52" s="544"/>
      <c r="AT52" s="544"/>
      <c r="AU52" s="544"/>
      <c r="AV52" s="544"/>
      <c r="AW52" s="544"/>
      <c r="AX52" s="544"/>
      <c r="AY52" s="644"/>
      <c r="AZ52" s="543"/>
      <c r="BA52" s="544"/>
      <c r="BB52" s="544"/>
      <c r="BC52" s="544"/>
      <c r="BD52" s="544"/>
      <c r="BE52" s="544"/>
      <c r="BF52" s="544"/>
      <c r="BG52" s="544"/>
      <c r="BH52" s="544"/>
      <c r="BI52" s="644"/>
      <c r="BJ52" s="543"/>
      <c r="BK52" s="544"/>
      <c r="BL52" s="544"/>
      <c r="BM52" s="544"/>
      <c r="BN52" s="544"/>
      <c r="BO52" s="544"/>
      <c r="BP52" s="544"/>
      <c r="BQ52" s="544"/>
      <c r="BR52" s="544"/>
      <c r="BS52" s="644"/>
      <c r="BT52" s="543"/>
      <c r="BU52" s="544"/>
      <c r="BV52" s="544"/>
      <c r="BW52" s="544"/>
      <c r="BX52" s="544"/>
      <c r="BY52" s="544"/>
      <c r="BZ52" s="544"/>
      <c r="CA52" s="544"/>
      <c r="CB52" s="544"/>
      <c r="CC52" s="644"/>
      <c r="CD52" s="543"/>
      <c r="CE52" s="544"/>
      <c r="CF52" s="544"/>
      <c r="CG52" s="544"/>
      <c r="CH52" s="544"/>
      <c r="CI52" s="544"/>
      <c r="CJ52" s="544"/>
      <c r="CK52" s="544"/>
      <c r="CL52" s="544"/>
      <c r="CM52" s="644"/>
      <c r="CN52" s="543"/>
      <c r="CO52" s="544"/>
      <c r="CP52" s="544"/>
      <c r="CQ52" s="544"/>
      <c r="CR52" s="544"/>
      <c r="CS52" s="544"/>
      <c r="CT52" s="544"/>
      <c r="CU52" s="544"/>
      <c r="CV52" s="544"/>
      <c r="CW52" s="644"/>
      <c r="CX52" s="543"/>
      <c r="CY52" s="544"/>
      <c r="CZ52" s="544"/>
      <c r="DA52" s="544"/>
      <c r="DB52" s="544"/>
      <c r="DC52" s="544"/>
      <c r="DD52" s="544"/>
      <c r="DE52" s="544"/>
      <c r="DF52" s="544"/>
      <c r="DG52" s="644"/>
      <c r="DH52" s="543"/>
      <c r="DI52" s="544"/>
      <c r="DJ52" s="544"/>
      <c r="DK52" s="544"/>
      <c r="DL52" s="544"/>
      <c r="DM52" s="544"/>
      <c r="DN52" s="544"/>
      <c r="DO52" s="544"/>
      <c r="DP52" s="544"/>
      <c r="DQ52" s="644"/>
      <c r="DR52" s="543"/>
      <c r="DS52" s="544"/>
      <c r="DT52" s="544"/>
      <c r="DU52" s="544"/>
      <c r="DV52" s="544"/>
      <c r="DW52" s="544"/>
      <c r="DX52" s="544"/>
      <c r="DY52" s="544"/>
      <c r="DZ52" s="544"/>
      <c r="EA52" s="644"/>
      <c r="EB52" s="543"/>
      <c r="EC52" s="544"/>
      <c r="ED52" s="544"/>
      <c r="EE52" s="544"/>
      <c r="EF52" s="544"/>
      <c r="EG52" s="544"/>
      <c r="EH52" s="544"/>
      <c r="EI52" s="544"/>
      <c r="EJ52" s="544"/>
      <c r="EK52" s="644"/>
    </row>
    <row r="53" spans="1:141" ht="20.25">
      <c r="A53" s="359">
        <f>Summary!A53</f>
        <v>19.8</v>
      </c>
      <c r="B53" s="362">
        <f>Summary!B53</f>
        <v>0</v>
      </c>
      <c r="C53" s="351" t="str">
        <f>Summary!C53</f>
        <v>2.1.9.14</v>
      </c>
      <c r="D53" s="351">
        <f>Summary!D53</f>
        <v>0</v>
      </c>
      <c r="E53" s="355">
        <f>Summary!E53</f>
        <v>0</v>
      </c>
      <c r="F53" s="363" t="str">
        <f>Summary!F53</f>
        <v>High temperatures</v>
      </c>
      <c r="G53" s="373">
        <f>Summary!G53</f>
        <v>0</v>
      </c>
      <c r="H53" s="540">
        <f t="shared" si="28"/>
        <v>0</v>
      </c>
      <c r="I53" s="541">
        <f t="shared" si="29"/>
        <v>0</v>
      </c>
      <c r="J53" s="541">
        <f t="shared" si="30"/>
        <v>0</v>
      </c>
      <c r="K53" s="541">
        <f t="shared" si="31"/>
        <v>0</v>
      </c>
      <c r="L53" s="541">
        <f t="shared" si="32"/>
        <v>0</v>
      </c>
      <c r="M53" s="541">
        <f t="shared" si="33"/>
        <v>0</v>
      </c>
      <c r="N53" s="541">
        <f t="shared" si="34"/>
        <v>0</v>
      </c>
      <c r="O53" s="541">
        <f t="shared" si="35"/>
        <v>0</v>
      </c>
      <c r="P53" s="541">
        <f t="shared" si="36"/>
        <v>0</v>
      </c>
      <c r="Q53" s="541">
        <f t="shared" si="37"/>
        <v>0</v>
      </c>
      <c r="R53" s="541">
        <f t="shared" si="38"/>
        <v>0</v>
      </c>
      <c r="S53" s="541">
        <f t="shared" si="39"/>
        <v>0</v>
      </c>
      <c r="T53" s="542">
        <f t="shared" si="40"/>
        <v>0</v>
      </c>
      <c r="U53" s="531"/>
      <c r="V53" s="543"/>
      <c r="W53" s="544"/>
      <c r="X53" s="544"/>
      <c r="Y53" s="544"/>
      <c r="Z53" s="544"/>
      <c r="AA53" s="544"/>
      <c r="AB53" s="544"/>
      <c r="AC53" s="544"/>
      <c r="AD53" s="544"/>
      <c r="AE53" s="644"/>
      <c r="AF53" s="543"/>
      <c r="AG53" s="544"/>
      <c r="AH53" s="544"/>
      <c r="AI53" s="544"/>
      <c r="AJ53" s="544"/>
      <c r="AK53" s="544"/>
      <c r="AL53" s="544"/>
      <c r="AM53" s="544"/>
      <c r="AN53" s="544"/>
      <c r="AO53" s="644"/>
      <c r="AP53" s="543"/>
      <c r="AQ53" s="544"/>
      <c r="AR53" s="544"/>
      <c r="AS53" s="544"/>
      <c r="AT53" s="544"/>
      <c r="AU53" s="544"/>
      <c r="AV53" s="544"/>
      <c r="AW53" s="544"/>
      <c r="AX53" s="544"/>
      <c r="AY53" s="644"/>
      <c r="AZ53" s="543"/>
      <c r="BA53" s="544"/>
      <c r="BB53" s="544"/>
      <c r="BC53" s="544"/>
      <c r="BD53" s="544"/>
      <c r="BE53" s="544"/>
      <c r="BF53" s="544"/>
      <c r="BG53" s="544"/>
      <c r="BH53" s="544"/>
      <c r="BI53" s="644"/>
      <c r="BJ53" s="543"/>
      <c r="BK53" s="544"/>
      <c r="BL53" s="544"/>
      <c r="BM53" s="544"/>
      <c r="BN53" s="544"/>
      <c r="BO53" s="544"/>
      <c r="BP53" s="544"/>
      <c r="BQ53" s="544"/>
      <c r="BR53" s="544"/>
      <c r="BS53" s="644"/>
      <c r="BT53" s="543"/>
      <c r="BU53" s="544"/>
      <c r="BV53" s="544"/>
      <c r="BW53" s="544"/>
      <c r="BX53" s="544"/>
      <c r="BY53" s="544"/>
      <c r="BZ53" s="544"/>
      <c r="CA53" s="544"/>
      <c r="CB53" s="544"/>
      <c r="CC53" s="644"/>
      <c r="CD53" s="543"/>
      <c r="CE53" s="544"/>
      <c r="CF53" s="544"/>
      <c r="CG53" s="544"/>
      <c r="CH53" s="544"/>
      <c r="CI53" s="544"/>
      <c r="CJ53" s="544"/>
      <c r="CK53" s="544"/>
      <c r="CL53" s="544"/>
      <c r="CM53" s="644"/>
      <c r="CN53" s="543"/>
      <c r="CO53" s="544"/>
      <c r="CP53" s="544"/>
      <c r="CQ53" s="544"/>
      <c r="CR53" s="544"/>
      <c r="CS53" s="544"/>
      <c r="CT53" s="544"/>
      <c r="CU53" s="544"/>
      <c r="CV53" s="544"/>
      <c r="CW53" s="644"/>
      <c r="CX53" s="543"/>
      <c r="CY53" s="544"/>
      <c r="CZ53" s="544"/>
      <c r="DA53" s="544"/>
      <c r="DB53" s="544"/>
      <c r="DC53" s="544"/>
      <c r="DD53" s="544"/>
      <c r="DE53" s="544"/>
      <c r="DF53" s="544"/>
      <c r="DG53" s="644"/>
      <c r="DH53" s="543"/>
      <c r="DI53" s="544"/>
      <c r="DJ53" s="544"/>
      <c r="DK53" s="544"/>
      <c r="DL53" s="544"/>
      <c r="DM53" s="544"/>
      <c r="DN53" s="544"/>
      <c r="DO53" s="544"/>
      <c r="DP53" s="544"/>
      <c r="DQ53" s="644"/>
      <c r="DR53" s="543"/>
      <c r="DS53" s="544"/>
      <c r="DT53" s="544"/>
      <c r="DU53" s="544"/>
      <c r="DV53" s="544"/>
      <c r="DW53" s="544"/>
      <c r="DX53" s="544"/>
      <c r="DY53" s="544"/>
      <c r="DZ53" s="544"/>
      <c r="EA53" s="644"/>
      <c r="EB53" s="543"/>
      <c r="EC53" s="544"/>
      <c r="ED53" s="544"/>
      <c r="EE53" s="544"/>
      <c r="EF53" s="544"/>
      <c r="EG53" s="544"/>
      <c r="EH53" s="544"/>
      <c r="EI53" s="544"/>
      <c r="EJ53" s="544"/>
      <c r="EK53" s="644"/>
    </row>
    <row r="54" spans="1:141" ht="20.25">
      <c r="A54" s="786">
        <f>Summary!A54</f>
        <v>0</v>
      </c>
      <c r="B54" s="795">
        <f>Summary!B54</f>
        <v>0</v>
      </c>
      <c r="C54" s="196">
        <f>Summary!C54</f>
        <v>0</v>
      </c>
      <c r="D54" s="196">
        <f>Summary!D54</f>
        <v>0</v>
      </c>
      <c r="E54" s="792">
        <f>Summary!E54</f>
        <v>0</v>
      </c>
      <c r="F54" s="796">
        <f>Summary!F54</f>
        <v>0</v>
      </c>
      <c r="G54" s="787">
        <f>Summary!G54</f>
        <v>0</v>
      </c>
      <c r="H54" s="299"/>
      <c r="I54" s="300"/>
      <c r="J54" s="300"/>
      <c r="K54" s="300"/>
      <c r="L54" s="300"/>
      <c r="M54" s="300"/>
      <c r="N54" s="300"/>
      <c r="O54" s="300"/>
      <c r="P54" s="300"/>
      <c r="Q54" s="300"/>
      <c r="R54" s="300"/>
      <c r="S54" s="300"/>
      <c r="T54" s="797"/>
      <c r="U54" s="531"/>
      <c r="V54" s="299"/>
      <c r="W54" s="300"/>
      <c r="X54" s="300"/>
      <c r="Y54" s="300"/>
      <c r="Z54" s="300"/>
      <c r="AA54" s="300"/>
      <c r="AB54" s="300"/>
      <c r="AC54" s="300"/>
      <c r="AD54" s="300"/>
      <c r="AE54" s="703"/>
      <c r="AF54" s="299"/>
      <c r="AG54" s="300"/>
      <c r="AH54" s="300"/>
      <c r="AI54" s="300"/>
      <c r="AJ54" s="300"/>
      <c r="AK54" s="300"/>
      <c r="AL54" s="300"/>
      <c r="AM54" s="300"/>
      <c r="AN54" s="300"/>
      <c r="AO54" s="703"/>
      <c r="AP54" s="299"/>
      <c r="AQ54" s="300"/>
      <c r="AR54" s="300"/>
      <c r="AS54" s="300"/>
      <c r="AT54" s="300"/>
      <c r="AU54" s="300"/>
      <c r="AV54" s="300"/>
      <c r="AW54" s="300"/>
      <c r="AX54" s="300"/>
      <c r="AY54" s="703"/>
      <c r="AZ54" s="299"/>
      <c r="BA54" s="300"/>
      <c r="BB54" s="300"/>
      <c r="BC54" s="300"/>
      <c r="BD54" s="300"/>
      <c r="BE54" s="300"/>
      <c r="BF54" s="300"/>
      <c r="BG54" s="300"/>
      <c r="BH54" s="300"/>
      <c r="BI54" s="703"/>
      <c r="BJ54" s="299"/>
      <c r="BK54" s="300"/>
      <c r="BL54" s="300"/>
      <c r="BM54" s="300"/>
      <c r="BN54" s="300"/>
      <c r="BO54" s="300"/>
      <c r="BP54" s="300"/>
      <c r="BQ54" s="300"/>
      <c r="BR54" s="300"/>
      <c r="BS54" s="703"/>
      <c r="BT54" s="299"/>
      <c r="BU54" s="300"/>
      <c r="BV54" s="300"/>
      <c r="BW54" s="300"/>
      <c r="BX54" s="300"/>
      <c r="BY54" s="300"/>
      <c r="BZ54" s="300"/>
      <c r="CA54" s="300"/>
      <c r="CB54" s="300"/>
      <c r="CC54" s="703"/>
      <c r="CD54" s="299"/>
      <c r="CE54" s="300"/>
      <c r="CF54" s="300"/>
      <c r="CG54" s="300"/>
      <c r="CH54" s="300"/>
      <c r="CI54" s="300"/>
      <c r="CJ54" s="300"/>
      <c r="CK54" s="300"/>
      <c r="CL54" s="300"/>
      <c r="CM54" s="703"/>
      <c r="CN54" s="299"/>
      <c r="CO54" s="300"/>
      <c r="CP54" s="300"/>
      <c r="CQ54" s="300"/>
      <c r="CR54" s="300"/>
      <c r="CS54" s="300"/>
      <c r="CT54" s="300"/>
      <c r="CU54" s="300"/>
      <c r="CV54" s="300"/>
      <c r="CW54" s="703"/>
      <c r="CX54" s="299"/>
      <c r="CY54" s="300"/>
      <c r="CZ54" s="300"/>
      <c r="DA54" s="300"/>
      <c r="DB54" s="300"/>
      <c r="DC54" s="300"/>
      <c r="DD54" s="300"/>
      <c r="DE54" s="300"/>
      <c r="DF54" s="300"/>
      <c r="DG54" s="703"/>
      <c r="DH54" s="299"/>
      <c r="DI54" s="300"/>
      <c r="DJ54" s="300"/>
      <c r="DK54" s="300"/>
      <c r="DL54" s="300"/>
      <c r="DM54" s="300"/>
      <c r="DN54" s="300"/>
      <c r="DO54" s="300"/>
      <c r="DP54" s="300"/>
      <c r="DQ54" s="703"/>
      <c r="DR54" s="299"/>
      <c r="DS54" s="300"/>
      <c r="DT54" s="300"/>
      <c r="DU54" s="300"/>
      <c r="DV54" s="300"/>
      <c r="DW54" s="300"/>
      <c r="DX54" s="300"/>
      <c r="DY54" s="300"/>
      <c r="DZ54" s="300"/>
      <c r="EA54" s="703"/>
      <c r="EB54" s="299"/>
      <c r="EC54" s="300"/>
      <c r="ED54" s="300"/>
      <c r="EE54" s="300"/>
      <c r="EF54" s="300"/>
      <c r="EG54" s="300"/>
      <c r="EH54" s="300"/>
      <c r="EI54" s="300"/>
      <c r="EJ54" s="300"/>
      <c r="EK54" s="703"/>
    </row>
    <row r="55" spans="1:141" ht="20.25">
      <c r="A55" s="786">
        <f>Summary!A55</f>
        <v>0</v>
      </c>
      <c r="B55" s="795">
        <f>Summary!B55</f>
        <v>0</v>
      </c>
      <c r="C55" s="196">
        <f>Summary!C55</f>
        <v>0</v>
      </c>
      <c r="D55" s="196">
        <f>Summary!D55</f>
        <v>0</v>
      </c>
      <c r="E55" s="792">
        <f>Summary!E55</f>
        <v>0</v>
      </c>
      <c r="F55" s="798">
        <f>Summary!F55</f>
        <v>0</v>
      </c>
      <c r="G55" s="799">
        <f>Summary!G55</f>
        <v>0</v>
      </c>
      <c r="H55" s="562"/>
      <c r="I55" s="563"/>
      <c r="J55" s="563"/>
      <c r="K55" s="563"/>
      <c r="L55" s="563"/>
      <c r="M55" s="563"/>
      <c r="N55" s="563"/>
      <c r="O55" s="563"/>
      <c r="P55" s="563"/>
      <c r="Q55" s="563"/>
      <c r="R55" s="563"/>
      <c r="S55" s="563"/>
      <c r="T55" s="564"/>
      <c r="U55" s="531"/>
      <c r="V55" s="562"/>
      <c r="W55" s="563"/>
      <c r="X55" s="563"/>
      <c r="Y55" s="563"/>
      <c r="Z55" s="563"/>
      <c r="AA55" s="563"/>
      <c r="AB55" s="563"/>
      <c r="AC55" s="563"/>
      <c r="AD55" s="563"/>
      <c r="AE55" s="651"/>
      <c r="AF55" s="562"/>
      <c r="AG55" s="563"/>
      <c r="AH55" s="563"/>
      <c r="AI55" s="563"/>
      <c r="AJ55" s="563"/>
      <c r="AK55" s="563"/>
      <c r="AL55" s="563"/>
      <c r="AM55" s="563"/>
      <c r="AN55" s="563"/>
      <c r="AO55" s="651"/>
      <c r="AP55" s="562"/>
      <c r="AQ55" s="563"/>
      <c r="AR55" s="563"/>
      <c r="AS55" s="563"/>
      <c r="AT55" s="563"/>
      <c r="AU55" s="563"/>
      <c r="AV55" s="563"/>
      <c r="AW55" s="563"/>
      <c r="AX55" s="563"/>
      <c r="AY55" s="651"/>
      <c r="AZ55" s="562"/>
      <c r="BA55" s="563"/>
      <c r="BB55" s="563"/>
      <c r="BC55" s="563"/>
      <c r="BD55" s="563"/>
      <c r="BE55" s="563"/>
      <c r="BF55" s="563"/>
      <c r="BG55" s="563"/>
      <c r="BH55" s="563"/>
      <c r="BI55" s="651"/>
      <c r="BJ55" s="562"/>
      <c r="BK55" s="563"/>
      <c r="BL55" s="563"/>
      <c r="BM55" s="563"/>
      <c r="BN55" s="563"/>
      <c r="BO55" s="563"/>
      <c r="BP55" s="563"/>
      <c r="BQ55" s="563"/>
      <c r="BR55" s="563"/>
      <c r="BS55" s="651"/>
      <c r="BT55" s="562"/>
      <c r="BU55" s="563"/>
      <c r="BV55" s="563"/>
      <c r="BW55" s="563"/>
      <c r="BX55" s="563"/>
      <c r="BY55" s="563"/>
      <c r="BZ55" s="563"/>
      <c r="CA55" s="563"/>
      <c r="CB55" s="563"/>
      <c r="CC55" s="651"/>
      <c r="CD55" s="562"/>
      <c r="CE55" s="563"/>
      <c r="CF55" s="563"/>
      <c r="CG55" s="563"/>
      <c r="CH55" s="563"/>
      <c r="CI55" s="563"/>
      <c r="CJ55" s="563"/>
      <c r="CK55" s="563"/>
      <c r="CL55" s="563"/>
      <c r="CM55" s="651"/>
      <c r="CN55" s="562"/>
      <c r="CO55" s="563"/>
      <c r="CP55" s="563"/>
      <c r="CQ55" s="563"/>
      <c r="CR55" s="563"/>
      <c r="CS55" s="563"/>
      <c r="CT55" s="563"/>
      <c r="CU55" s="563"/>
      <c r="CV55" s="563"/>
      <c r="CW55" s="651"/>
      <c r="CX55" s="562"/>
      <c r="CY55" s="563"/>
      <c r="CZ55" s="563"/>
      <c r="DA55" s="563"/>
      <c r="DB55" s="563"/>
      <c r="DC55" s="563"/>
      <c r="DD55" s="563"/>
      <c r="DE55" s="563"/>
      <c r="DF55" s="563"/>
      <c r="DG55" s="651"/>
      <c r="DH55" s="562"/>
      <c r="DI55" s="563"/>
      <c r="DJ55" s="563"/>
      <c r="DK55" s="563"/>
      <c r="DL55" s="563"/>
      <c r="DM55" s="563"/>
      <c r="DN55" s="563"/>
      <c r="DO55" s="563"/>
      <c r="DP55" s="563"/>
      <c r="DQ55" s="651"/>
      <c r="DR55" s="562"/>
      <c r="DS55" s="563"/>
      <c r="DT55" s="563"/>
      <c r="DU55" s="563"/>
      <c r="DV55" s="563"/>
      <c r="DW55" s="563"/>
      <c r="DX55" s="563"/>
      <c r="DY55" s="563"/>
      <c r="DZ55" s="563"/>
      <c r="EA55" s="651"/>
      <c r="EB55" s="562"/>
      <c r="EC55" s="563"/>
      <c r="ED55" s="563"/>
      <c r="EE55" s="563"/>
      <c r="EF55" s="563"/>
      <c r="EG55" s="563"/>
      <c r="EH55" s="563"/>
      <c r="EI55" s="563"/>
      <c r="EJ55" s="563"/>
      <c r="EK55" s="651"/>
    </row>
    <row r="56" spans="1:141" s="209" customFormat="1" ht="20.25">
      <c r="A56" s="358">
        <f>Summary!A56</f>
        <v>20</v>
      </c>
      <c r="B56" s="360" t="str">
        <f>Summary!B56</f>
        <v>3.0</v>
      </c>
      <c r="C56" s="360">
        <f>Summary!C56</f>
        <v>0</v>
      </c>
      <c r="D56" s="350" t="str">
        <f>Summary!D56</f>
        <v>Deliver Incident Response</v>
      </c>
      <c r="E56" s="199">
        <f>Summary!E56</f>
        <v>0</v>
      </c>
      <c r="F56" s="780">
        <f>Summary!F56</f>
        <v>0</v>
      </c>
      <c r="G56" s="374">
        <f>Summary!G56</f>
        <v>0</v>
      </c>
      <c r="H56" s="284"/>
      <c r="I56" s="285"/>
      <c r="J56" s="285"/>
      <c r="K56" s="285"/>
      <c r="L56" s="285"/>
      <c r="M56" s="285"/>
      <c r="N56" s="285"/>
      <c r="O56" s="285"/>
      <c r="P56" s="285"/>
      <c r="Q56" s="285"/>
      <c r="R56" s="285"/>
      <c r="S56" s="285"/>
      <c r="T56" s="548"/>
      <c r="U56" s="531"/>
      <c r="V56" s="284"/>
      <c r="W56" s="285"/>
      <c r="X56" s="285"/>
      <c r="Y56" s="285"/>
      <c r="Z56" s="285"/>
      <c r="AA56" s="285"/>
      <c r="AB56" s="285"/>
      <c r="AC56" s="285"/>
      <c r="AD56" s="285"/>
      <c r="AE56" s="652"/>
      <c r="AF56" s="284"/>
      <c r="AG56" s="285"/>
      <c r="AH56" s="285"/>
      <c r="AI56" s="285"/>
      <c r="AJ56" s="285"/>
      <c r="AK56" s="285"/>
      <c r="AL56" s="285"/>
      <c r="AM56" s="285"/>
      <c r="AN56" s="285"/>
      <c r="AO56" s="652"/>
      <c r="AP56" s="284"/>
      <c r="AQ56" s="285"/>
      <c r="AR56" s="285"/>
      <c r="AS56" s="285"/>
      <c r="AT56" s="285"/>
      <c r="AU56" s="285"/>
      <c r="AV56" s="285"/>
      <c r="AW56" s="285"/>
      <c r="AX56" s="285"/>
      <c r="AY56" s="652"/>
      <c r="AZ56" s="284"/>
      <c r="BA56" s="285"/>
      <c r="BB56" s="285"/>
      <c r="BC56" s="285"/>
      <c r="BD56" s="285"/>
      <c r="BE56" s="285"/>
      <c r="BF56" s="285"/>
      <c r="BG56" s="285"/>
      <c r="BH56" s="285"/>
      <c r="BI56" s="652"/>
      <c r="BJ56" s="284"/>
      <c r="BK56" s="285"/>
      <c r="BL56" s="285"/>
      <c r="BM56" s="285"/>
      <c r="BN56" s="285"/>
      <c r="BO56" s="285"/>
      <c r="BP56" s="285"/>
      <c r="BQ56" s="285"/>
      <c r="BR56" s="285"/>
      <c r="BS56" s="652"/>
      <c r="BT56" s="284"/>
      <c r="BU56" s="285"/>
      <c r="BV56" s="285"/>
      <c r="BW56" s="285"/>
      <c r="BX56" s="285"/>
      <c r="BY56" s="285"/>
      <c r="BZ56" s="285"/>
      <c r="CA56" s="285"/>
      <c r="CB56" s="285"/>
      <c r="CC56" s="652"/>
      <c r="CD56" s="284"/>
      <c r="CE56" s="285"/>
      <c r="CF56" s="285"/>
      <c r="CG56" s="285"/>
      <c r="CH56" s="285"/>
      <c r="CI56" s="285"/>
      <c r="CJ56" s="285"/>
      <c r="CK56" s="285"/>
      <c r="CL56" s="285"/>
      <c r="CM56" s="652"/>
      <c r="CN56" s="284"/>
      <c r="CO56" s="285"/>
      <c r="CP56" s="285"/>
      <c r="CQ56" s="285"/>
      <c r="CR56" s="285"/>
      <c r="CS56" s="285"/>
      <c r="CT56" s="285"/>
      <c r="CU56" s="285"/>
      <c r="CV56" s="285"/>
      <c r="CW56" s="652"/>
      <c r="CX56" s="284"/>
      <c r="CY56" s="285"/>
      <c r="CZ56" s="285"/>
      <c r="DA56" s="285"/>
      <c r="DB56" s="285"/>
      <c r="DC56" s="285"/>
      <c r="DD56" s="285"/>
      <c r="DE56" s="285"/>
      <c r="DF56" s="285"/>
      <c r="DG56" s="652"/>
      <c r="DH56" s="284"/>
      <c r="DI56" s="285"/>
      <c r="DJ56" s="285"/>
      <c r="DK56" s="285"/>
      <c r="DL56" s="285"/>
      <c r="DM56" s="285"/>
      <c r="DN56" s="285"/>
      <c r="DO56" s="285"/>
      <c r="DP56" s="285"/>
      <c r="DQ56" s="652"/>
      <c r="DR56" s="284"/>
      <c r="DS56" s="285"/>
      <c r="DT56" s="285"/>
      <c r="DU56" s="285"/>
      <c r="DV56" s="285"/>
      <c r="DW56" s="285"/>
      <c r="DX56" s="285"/>
      <c r="DY56" s="285"/>
      <c r="DZ56" s="285"/>
      <c r="EA56" s="652"/>
      <c r="EB56" s="284"/>
      <c r="EC56" s="285"/>
      <c r="ED56" s="285"/>
      <c r="EE56" s="285"/>
      <c r="EF56" s="285"/>
      <c r="EG56" s="285"/>
      <c r="EH56" s="285"/>
      <c r="EI56" s="285"/>
      <c r="EJ56" s="285"/>
      <c r="EK56" s="652"/>
    </row>
    <row r="57" spans="1:141" ht="20.25">
      <c r="A57" s="786">
        <f>Summary!A57</f>
        <v>0</v>
      </c>
      <c r="B57" s="196" t="str">
        <f>Summary!B57</f>
        <v>3.1</v>
      </c>
      <c r="C57" s="800">
        <f>Summary!C57</f>
        <v>0</v>
      </c>
      <c r="D57" s="800">
        <f>Summary!D57</f>
        <v>0</v>
      </c>
      <c r="E57" s="792">
        <f>Summary!E57</f>
        <v>0</v>
      </c>
      <c r="F57" s="792">
        <f>Summary!F57</f>
        <v>0</v>
      </c>
      <c r="G57" s="801">
        <f>Summary!G57</f>
        <v>0</v>
      </c>
      <c r="H57" s="282"/>
      <c r="I57" s="283"/>
      <c r="J57" s="283"/>
      <c r="K57" s="283"/>
      <c r="L57" s="283"/>
      <c r="M57" s="283"/>
      <c r="N57" s="283"/>
      <c r="O57" s="283"/>
      <c r="P57" s="283"/>
      <c r="Q57" s="283"/>
      <c r="R57" s="283"/>
      <c r="S57" s="283"/>
      <c r="T57" s="547"/>
      <c r="U57" s="531"/>
      <c r="V57" s="282"/>
      <c r="W57" s="283"/>
      <c r="X57" s="283"/>
      <c r="Y57" s="283"/>
      <c r="Z57" s="283"/>
      <c r="AA57" s="283"/>
      <c r="AB57" s="283"/>
      <c r="AC57" s="283"/>
      <c r="AD57" s="283"/>
      <c r="AE57" s="650"/>
      <c r="AF57" s="282"/>
      <c r="AG57" s="283"/>
      <c r="AH57" s="283"/>
      <c r="AI57" s="283"/>
      <c r="AJ57" s="283"/>
      <c r="AK57" s="283"/>
      <c r="AL57" s="283"/>
      <c r="AM57" s="283"/>
      <c r="AN57" s="283"/>
      <c r="AO57" s="650"/>
      <c r="AP57" s="282"/>
      <c r="AQ57" s="283"/>
      <c r="AR57" s="283"/>
      <c r="AS57" s="283"/>
      <c r="AT57" s="283"/>
      <c r="AU57" s="283"/>
      <c r="AV57" s="283"/>
      <c r="AW57" s="283"/>
      <c r="AX57" s="283"/>
      <c r="AY57" s="650"/>
      <c r="AZ57" s="282"/>
      <c r="BA57" s="283"/>
      <c r="BB57" s="283"/>
      <c r="BC57" s="283"/>
      <c r="BD57" s="283"/>
      <c r="BE57" s="283"/>
      <c r="BF57" s="283"/>
      <c r="BG57" s="283"/>
      <c r="BH57" s="283"/>
      <c r="BI57" s="650"/>
      <c r="BJ57" s="282"/>
      <c r="BK57" s="283"/>
      <c r="BL57" s="283"/>
      <c r="BM57" s="283"/>
      <c r="BN57" s="283"/>
      <c r="BO57" s="283"/>
      <c r="BP57" s="283"/>
      <c r="BQ57" s="283"/>
      <c r="BR57" s="283"/>
      <c r="BS57" s="650"/>
      <c r="BT57" s="282"/>
      <c r="BU57" s="283"/>
      <c r="BV57" s="283"/>
      <c r="BW57" s="283"/>
      <c r="BX57" s="283"/>
      <c r="BY57" s="283"/>
      <c r="BZ57" s="283"/>
      <c r="CA57" s="283"/>
      <c r="CB57" s="283"/>
      <c r="CC57" s="650"/>
      <c r="CD57" s="282"/>
      <c r="CE57" s="283"/>
      <c r="CF57" s="283"/>
      <c r="CG57" s="283"/>
      <c r="CH57" s="283"/>
      <c r="CI57" s="283"/>
      <c r="CJ57" s="283"/>
      <c r="CK57" s="283"/>
      <c r="CL57" s="283"/>
      <c r="CM57" s="650"/>
      <c r="CN57" s="282"/>
      <c r="CO57" s="283"/>
      <c r="CP57" s="283"/>
      <c r="CQ57" s="283"/>
      <c r="CR57" s="283"/>
      <c r="CS57" s="283"/>
      <c r="CT57" s="283"/>
      <c r="CU57" s="283"/>
      <c r="CV57" s="283"/>
      <c r="CW57" s="650"/>
      <c r="CX57" s="282"/>
      <c r="CY57" s="283"/>
      <c r="CZ57" s="283"/>
      <c r="DA57" s="283"/>
      <c r="DB57" s="283"/>
      <c r="DC57" s="283"/>
      <c r="DD57" s="283"/>
      <c r="DE57" s="283"/>
      <c r="DF57" s="283"/>
      <c r="DG57" s="650"/>
      <c r="DH57" s="282"/>
      <c r="DI57" s="283"/>
      <c r="DJ57" s="283"/>
      <c r="DK57" s="283"/>
      <c r="DL57" s="283"/>
      <c r="DM57" s="283"/>
      <c r="DN57" s="283"/>
      <c r="DO57" s="283"/>
      <c r="DP57" s="283"/>
      <c r="DQ57" s="650"/>
      <c r="DR57" s="282"/>
      <c r="DS57" s="283"/>
      <c r="DT57" s="283"/>
      <c r="DU57" s="283"/>
      <c r="DV57" s="283"/>
      <c r="DW57" s="283"/>
      <c r="DX57" s="283"/>
      <c r="DY57" s="283"/>
      <c r="DZ57" s="283"/>
      <c r="EA57" s="650"/>
      <c r="EB57" s="282"/>
      <c r="EC57" s="283"/>
      <c r="ED57" s="283"/>
      <c r="EE57" s="283"/>
      <c r="EF57" s="283"/>
      <c r="EG57" s="283"/>
      <c r="EH57" s="283"/>
      <c r="EI57" s="283"/>
      <c r="EJ57" s="283"/>
      <c r="EK57" s="650"/>
    </row>
    <row r="58" spans="1:141" ht="36">
      <c r="A58" s="359" t="str">
        <f>Summary!A58</f>
        <v>20.1 and 20.2</v>
      </c>
      <c r="B58" s="351">
        <f>Summary!B58</f>
        <v>0</v>
      </c>
      <c r="C58" s="351" t="str">
        <f>Summary!C58</f>
        <v>3.1.1</v>
      </c>
      <c r="D58" s="351">
        <f>Summary!D58</f>
        <v>0</v>
      </c>
      <c r="E58" s="355">
        <f>Summary!E58</f>
        <v>0</v>
      </c>
      <c r="F58" s="363" t="str">
        <f>Summary!F58</f>
        <v>Incident response (attend, 3rd party reporting and advise repair) and Green Claims</v>
      </c>
      <c r="G58" s="375" t="str">
        <f>Summary!G58</f>
        <v xml:space="preserve">Schedule Ref 15 </v>
      </c>
      <c r="H58" s="540">
        <f>SUM(V58:AD58)</f>
        <v>0</v>
      </c>
      <c r="I58" s="541">
        <f>SUM(AF58:AN58)</f>
        <v>0</v>
      </c>
      <c r="J58" s="541">
        <f>SUM(AP58:AX58)</f>
        <v>0</v>
      </c>
      <c r="K58" s="541">
        <f>SUM(AZ58:BH58)</f>
        <v>0</v>
      </c>
      <c r="L58" s="541">
        <f>SUM(BJ58:BR58)</f>
        <v>0</v>
      </c>
      <c r="M58" s="541">
        <f>SUM(BT58:CB58)</f>
        <v>0</v>
      </c>
      <c r="N58" s="541">
        <f>SUM(CD58:CL58)</f>
        <v>0</v>
      </c>
      <c r="O58" s="541">
        <f>SUM(CN58:CV58)</f>
        <v>0</v>
      </c>
      <c r="P58" s="541">
        <f>SUM(CX58:DF58)</f>
        <v>0</v>
      </c>
      <c r="Q58" s="541">
        <f>SUM(DH58:DP58)</f>
        <v>0</v>
      </c>
      <c r="R58" s="541">
        <f>SUM(DR58:DZ58)</f>
        <v>0</v>
      </c>
      <c r="S58" s="541">
        <f>SUM(EB58:EJ58)</f>
        <v>0</v>
      </c>
      <c r="T58" s="542">
        <f>SUM(H58:S58)</f>
        <v>0</v>
      </c>
      <c r="U58" s="531"/>
      <c r="V58" s="543"/>
      <c r="W58" s="544"/>
      <c r="X58" s="544"/>
      <c r="Y58" s="544"/>
      <c r="Z58" s="544"/>
      <c r="AA58" s="544"/>
      <c r="AB58" s="544"/>
      <c r="AC58" s="544"/>
      <c r="AD58" s="544"/>
      <c r="AE58" s="653"/>
      <c r="AF58" s="543"/>
      <c r="AG58" s="544"/>
      <c r="AH58" s="544"/>
      <c r="AI58" s="544"/>
      <c r="AJ58" s="544"/>
      <c r="AK58" s="544"/>
      <c r="AL58" s="544"/>
      <c r="AM58" s="544"/>
      <c r="AN58" s="544"/>
      <c r="AO58" s="653"/>
      <c r="AP58" s="543"/>
      <c r="AQ58" s="544"/>
      <c r="AR58" s="544"/>
      <c r="AS58" s="544"/>
      <c r="AT58" s="544"/>
      <c r="AU58" s="544"/>
      <c r="AV58" s="544"/>
      <c r="AW58" s="544"/>
      <c r="AX58" s="544"/>
      <c r="AY58" s="653"/>
      <c r="AZ58" s="543"/>
      <c r="BA58" s="544"/>
      <c r="BB58" s="544"/>
      <c r="BC58" s="544"/>
      <c r="BD58" s="544"/>
      <c r="BE58" s="544"/>
      <c r="BF58" s="544"/>
      <c r="BG58" s="544"/>
      <c r="BH58" s="544"/>
      <c r="BI58" s="653"/>
      <c r="BJ58" s="543"/>
      <c r="BK58" s="544"/>
      <c r="BL58" s="544"/>
      <c r="BM58" s="544"/>
      <c r="BN58" s="544"/>
      <c r="BO58" s="544"/>
      <c r="BP58" s="544"/>
      <c r="BQ58" s="544"/>
      <c r="BR58" s="544"/>
      <c r="BS58" s="653"/>
      <c r="BT58" s="543"/>
      <c r="BU58" s="544"/>
      <c r="BV58" s="544"/>
      <c r="BW58" s="544"/>
      <c r="BX58" s="544"/>
      <c r="BY58" s="544"/>
      <c r="BZ58" s="544"/>
      <c r="CA58" s="544"/>
      <c r="CB58" s="544"/>
      <c r="CC58" s="653"/>
      <c r="CD58" s="543"/>
      <c r="CE58" s="544"/>
      <c r="CF58" s="544"/>
      <c r="CG58" s="544"/>
      <c r="CH58" s="544"/>
      <c r="CI58" s="544"/>
      <c r="CJ58" s="544"/>
      <c r="CK58" s="544"/>
      <c r="CL58" s="544"/>
      <c r="CM58" s="653"/>
      <c r="CN58" s="543"/>
      <c r="CO58" s="544"/>
      <c r="CP58" s="544"/>
      <c r="CQ58" s="544"/>
      <c r="CR58" s="544"/>
      <c r="CS58" s="544"/>
      <c r="CT58" s="544"/>
      <c r="CU58" s="544"/>
      <c r="CV58" s="544"/>
      <c r="CW58" s="653"/>
      <c r="CX58" s="543"/>
      <c r="CY58" s="544"/>
      <c r="CZ58" s="544"/>
      <c r="DA58" s="544"/>
      <c r="DB58" s="544"/>
      <c r="DC58" s="544"/>
      <c r="DD58" s="544"/>
      <c r="DE58" s="544"/>
      <c r="DF58" s="544"/>
      <c r="DG58" s="653"/>
      <c r="DH58" s="543"/>
      <c r="DI58" s="544"/>
      <c r="DJ58" s="544"/>
      <c r="DK58" s="544"/>
      <c r="DL58" s="544"/>
      <c r="DM58" s="544"/>
      <c r="DN58" s="544"/>
      <c r="DO58" s="544"/>
      <c r="DP58" s="544"/>
      <c r="DQ58" s="653"/>
      <c r="DR58" s="543"/>
      <c r="DS58" s="544"/>
      <c r="DT58" s="544"/>
      <c r="DU58" s="544"/>
      <c r="DV58" s="544"/>
      <c r="DW58" s="544"/>
      <c r="DX58" s="544"/>
      <c r="DY58" s="544"/>
      <c r="DZ58" s="544"/>
      <c r="EA58" s="653"/>
      <c r="EB58" s="543"/>
      <c r="EC58" s="544"/>
      <c r="ED58" s="544"/>
      <c r="EE58" s="544"/>
      <c r="EF58" s="544"/>
      <c r="EG58" s="544"/>
      <c r="EH58" s="544"/>
      <c r="EI58" s="544"/>
      <c r="EJ58" s="544"/>
      <c r="EK58" s="653"/>
    </row>
    <row r="59" spans="1:141" s="140" customFormat="1" ht="20.25">
      <c r="A59" s="786">
        <f>Summary!A59</f>
        <v>0</v>
      </c>
      <c r="B59" s="196">
        <f>Summary!B59</f>
        <v>0</v>
      </c>
      <c r="C59" s="196">
        <f>Summary!C59</f>
        <v>0</v>
      </c>
      <c r="D59" s="196">
        <f>Summary!D59</f>
        <v>0</v>
      </c>
      <c r="E59" s="792">
        <f>Summary!E59</f>
        <v>0</v>
      </c>
      <c r="F59" s="792">
        <f>Summary!F59</f>
        <v>0</v>
      </c>
      <c r="G59" s="801">
        <f>Summary!G59</f>
        <v>0</v>
      </c>
      <c r="H59" s="282"/>
      <c r="I59" s="283"/>
      <c r="J59" s="283"/>
      <c r="K59" s="283"/>
      <c r="L59" s="283"/>
      <c r="M59" s="283"/>
      <c r="N59" s="283"/>
      <c r="O59" s="283"/>
      <c r="P59" s="283"/>
      <c r="Q59" s="283"/>
      <c r="R59" s="283"/>
      <c r="S59" s="283"/>
      <c r="T59" s="547"/>
      <c r="U59" s="535"/>
      <c r="V59" s="282"/>
      <c r="W59" s="283"/>
      <c r="X59" s="283"/>
      <c r="Y59" s="283"/>
      <c r="Z59" s="283"/>
      <c r="AA59" s="283"/>
      <c r="AB59" s="283"/>
      <c r="AC59" s="283"/>
      <c r="AD59" s="283"/>
      <c r="AE59" s="650"/>
      <c r="AF59" s="282"/>
      <c r="AG59" s="283"/>
      <c r="AH59" s="283"/>
      <c r="AI59" s="283"/>
      <c r="AJ59" s="283"/>
      <c r="AK59" s="283"/>
      <c r="AL59" s="283"/>
      <c r="AM59" s="283"/>
      <c r="AN59" s="283"/>
      <c r="AO59" s="650"/>
      <c r="AP59" s="282"/>
      <c r="AQ59" s="283"/>
      <c r="AR59" s="283"/>
      <c r="AS59" s="283"/>
      <c r="AT59" s="283"/>
      <c r="AU59" s="283"/>
      <c r="AV59" s="283"/>
      <c r="AW59" s="283"/>
      <c r="AX59" s="283"/>
      <c r="AY59" s="650"/>
      <c r="AZ59" s="282"/>
      <c r="BA59" s="283"/>
      <c r="BB59" s="283"/>
      <c r="BC59" s="283"/>
      <c r="BD59" s="283"/>
      <c r="BE59" s="283"/>
      <c r="BF59" s="283"/>
      <c r="BG59" s="283"/>
      <c r="BH59" s="283"/>
      <c r="BI59" s="650"/>
      <c r="BJ59" s="282"/>
      <c r="BK59" s="283"/>
      <c r="BL59" s="283"/>
      <c r="BM59" s="283"/>
      <c r="BN59" s="283"/>
      <c r="BO59" s="283"/>
      <c r="BP59" s="283"/>
      <c r="BQ59" s="283"/>
      <c r="BR59" s="283"/>
      <c r="BS59" s="650"/>
      <c r="BT59" s="282"/>
      <c r="BU59" s="283"/>
      <c r="BV59" s="283"/>
      <c r="BW59" s="283"/>
      <c r="BX59" s="283"/>
      <c r="BY59" s="283"/>
      <c r="BZ59" s="283"/>
      <c r="CA59" s="283"/>
      <c r="CB59" s="283"/>
      <c r="CC59" s="650"/>
      <c r="CD59" s="282"/>
      <c r="CE59" s="283"/>
      <c r="CF59" s="283"/>
      <c r="CG59" s="283"/>
      <c r="CH59" s="283"/>
      <c r="CI59" s="283"/>
      <c r="CJ59" s="283"/>
      <c r="CK59" s="283"/>
      <c r="CL59" s="283"/>
      <c r="CM59" s="650"/>
      <c r="CN59" s="282"/>
      <c r="CO59" s="283"/>
      <c r="CP59" s="283"/>
      <c r="CQ59" s="283"/>
      <c r="CR59" s="283"/>
      <c r="CS59" s="283"/>
      <c r="CT59" s="283"/>
      <c r="CU59" s="283"/>
      <c r="CV59" s="283"/>
      <c r="CW59" s="650"/>
      <c r="CX59" s="282"/>
      <c r="CY59" s="283"/>
      <c r="CZ59" s="283"/>
      <c r="DA59" s="283"/>
      <c r="DB59" s="283"/>
      <c r="DC59" s="283"/>
      <c r="DD59" s="283"/>
      <c r="DE59" s="283"/>
      <c r="DF59" s="283"/>
      <c r="DG59" s="650"/>
      <c r="DH59" s="282"/>
      <c r="DI59" s="283"/>
      <c r="DJ59" s="283"/>
      <c r="DK59" s="283"/>
      <c r="DL59" s="283"/>
      <c r="DM59" s="283"/>
      <c r="DN59" s="283"/>
      <c r="DO59" s="283"/>
      <c r="DP59" s="283"/>
      <c r="DQ59" s="650"/>
      <c r="DR59" s="282"/>
      <c r="DS59" s="283"/>
      <c r="DT59" s="283"/>
      <c r="DU59" s="283"/>
      <c r="DV59" s="283"/>
      <c r="DW59" s="283"/>
      <c r="DX59" s="283"/>
      <c r="DY59" s="283"/>
      <c r="DZ59" s="283"/>
      <c r="EA59" s="650"/>
      <c r="EB59" s="282"/>
      <c r="EC59" s="283"/>
      <c r="ED59" s="283"/>
      <c r="EE59" s="283"/>
      <c r="EF59" s="283"/>
      <c r="EG59" s="283"/>
      <c r="EH59" s="283"/>
      <c r="EI59" s="283"/>
      <c r="EJ59" s="283"/>
      <c r="EK59" s="650"/>
    </row>
    <row r="60" spans="1:141" s="210" customFormat="1" ht="20.25">
      <c r="A60" s="358">
        <f>Summary!A60</f>
        <v>18</v>
      </c>
      <c r="B60" s="360" t="str">
        <f>Summary!B60</f>
        <v>4</v>
      </c>
      <c r="C60" s="360">
        <f>Summary!C60</f>
        <v>0</v>
      </c>
      <c r="D60" s="350" t="str">
        <f>Summary!D60</f>
        <v>Deliver Maintenance Solutions (Cyclic Items)</v>
      </c>
      <c r="E60" s="199">
        <f>Summary!E60</f>
        <v>0</v>
      </c>
      <c r="F60" s="781">
        <f>Summary!F60</f>
        <v>0</v>
      </c>
      <c r="G60" s="376">
        <f>Summary!G60</f>
        <v>0</v>
      </c>
      <c r="H60" s="284"/>
      <c r="I60" s="285"/>
      <c r="J60" s="285"/>
      <c r="K60" s="285"/>
      <c r="L60" s="285"/>
      <c r="M60" s="285"/>
      <c r="N60" s="285"/>
      <c r="O60" s="285"/>
      <c r="P60" s="285"/>
      <c r="Q60" s="285"/>
      <c r="R60" s="285"/>
      <c r="S60" s="285"/>
      <c r="T60" s="548"/>
      <c r="U60" s="535"/>
      <c r="V60" s="284"/>
      <c r="W60" s="285"/>
      <c r="X60" s="285"/>
      <c r="Y60" s="285"/>
      <c r="Z60" s="285"/>
      <c r="AA60" s="285"/>
      <c r="AB60" s="285"/>
      <c r="AC60" s="285"/>
      <c r="AD60" s="285"/>
      <c r="AE60" s="652"/>
      <c r="AF60" s="284"/>
      <c r="AG60" s="285"/>
      <c r="AH60" s="285"/>
      <c r="AI60" s="285"/>
      <c r="AJ60" s="285"/>
      <c r="AK60" s="285"/>
      <c r="AL60" s="285"/>
      <c r="AM60" s="285"/>
      <c r="AN60" s="285"/>
      <c r="AO60" s="652"/>
      <c r="AP60" s="284"/>
      <c r="AQ60" s="285"/>
      <c r="AR60" s="285"/>
      <c r="AS60" s="285"/>
      <c r="AT60" s="285"/>
      <c r="AU60" s="285"/>
      <c r="AV60" s="285"/>
      <c r="AW60" s="285"/>
      <c r="AX60" s="285"/>
      <c r="AY60" s="652"/>
      <c r="AZ60" s="284"/>
      <c r="BA60" s="285"/>
      <c r="BB60" s="285"/>
      <c r="BC60" s="285"/>
      <c r="BD60" s="285"/>
      <c r="BE60" s="285"/>
      <c r="BF60" s="285"/>
      <c r="BG60" s="285"/>
      <c r="BH60" s="285"/>
      <c r="BI60" s="652"/>
      <c r="BJ60" s="284"/>
      <c r="BK60" s="285"/>
      <c r="BL60" s="285"/>
      <c r="BM60" s="285"/>
      <c r="BN60" s="285"/>
      <c r="BO60" s="285"/>
      <c r="BP60" s="285"/>
      <c r="BQ60" s="285"/>
      <c r="BR60" s="285"/>
      <c r="BS60" s="652"/>
      <c r="BT60" s="284"/>
      <c r="BU60" s="285"/>
      <c r="BV60" s="285"/>
      <c r="BW60" s="285"/>
      <c r="BX60" s="285"/>
      <c r="BY60" s="285"/>
      <c r="BZ60" s="285"/>
      <c r="CA60" s="285"/>
      <c r="CB60" s="285"/>
      <c r="CC60" s="652"/>
      <c r="CD60" s="284"/>
      <c r="CE60" s="285"/>
      <c r="CF60" s="285"/>
      <c r="CG60" s="285"/>
      <c r="CH60" s="285"/>
      <c r="CI60" s="285"/>
      <c r="CJ60" s="285"/>
      <c r="CK60" s="285"/>
      <c r="CL60" s="285"/>
      <c r="CM60" s="652"/>
      <c r="CN60" s="284"/>
      <c r="CO60" s="285"/>
      <c r="CP60" s="285"/>
      <c r="CQ60" s="285"/>
      <c r="CR60" s="285"/>
      <c r="CS60" s="285"/>
      <c r="CT60" s="285"/>
      <c r="CU60" s="285"/>
      <c r="CV60" s="285"/>
      <c r="CW60" s="652"/>
      <c r="CX60" s="284"/>
      <c r="CY60" s="285"/>
      <c r="CZ60" s="285"/>
      <c r="DA60" s="285"/>
      <c r="DB60" s="285"/>
      <c r="DC60" s="285"/>
      <c r="DD60" s="285"/>
      <c r="DE60" s="285"/>
      <c r="DF60" s="285"/>
      <c r="DG60" s="652"/>
      <c r="DH60" s="284"/>
      <c r="DI60" s="285"/>
      <c r="DJ60" s="285"/>
      <c r="DK60" s="285"/>
      <c r="DL60" s="285"/>
      <c r="DM60" s="285"/>
      <c r="DN60" s="285"/>
      <c r="DO60" s="285"/>
      <c r="DP60" s="285"/>
      <c r="DQ60" s="652"/>
      <c r="DR60" s="284"/>
      <c r="DS60" s="285"/>
      <c r="DT60" s="285"/>
      <c r="DU60" s="285"/>
      <c r="DV60" s="285"/>
      <c r="DW60" s="285"/>
      <c r="DX60" s="285"/>
      <c r="DY60" s="285"/>
      <c r="DZ60" s="285"/>
      <c r="EA60" s="652"/>
      <c r="EB60" s="284"/>
      <c r="EC60" s="285"/>
      <c r="ED60" s="285"/>
      <c r="EE60" s="285"/>
      <c r="EF60" s="285"/>
      <c r="EG60" s="285"/>
      <c r="EH60" s="285"/>
      <c r="EI60" s="285"/>
      <c r="EJ60" s="285"/>
      <c r="EK60" s="652"/>
    </row>
    <row r="61" spans="1:141" ht="20.25">
      <c r="A61" s="802">
        <f>Summary!A61</f>
        <v>0</v>
      </c>
      <c r="B61" s="803" t="str">
        <f>Summary!B61</f>
        <v>4.1</v>
      </c>
      <c r="C61" s="803">
        <f>Summary!C61</f>
        <v>0</v>
      </c>
      <c r="D61" s="800">
        <f>Summary!D61</f>
        <v>0</v>
      </c>
      <c r="E61" s="804">
        <f>Summary!E61</f>
        <v>0</v>
      </c>
      <c r="F61" s="805">
        <f>Summary!F61</f>
        <v>0</v>
      </c>
      <c r="G61" s="787">
        <f>Summary!G61</f>
        <v>0</v>
      </c>
      <c r="H61" s="282"/>
      <c r="I61" s="283"/>
      <c r="J61" s="283"/>
      <c r="K61" s="283"/>
      <c r="L61" s="283"/>
      <c r="M61" s="283"/>
      <c r="N61" s="283"/>
      <c r="O61" s="283"/>
      <c r="P61" s="283"/>
      <c r="Q61" s="283"/>
      <c r="R61" s="283"/>
      <c r="S61" s="283"/>
      <c r="T61" s="549"/>
      <c r="U61" s="531"/>
      <c r="V61" s="301"/>
      <c r="W61" s="286"/>
      <c r="X61" s="286"/>
      <c r="Y61" s="286"/>
      <c r="Z61" s="286"/>
      <c r="AA61" s="286"/>
      <c r="AB61" s="286"/>
      <c r="AC61" s="286"/>
      <c r="AD61" s="286"/>
      <c r="AE61" s="654"/>
      <c r="AF61" s="301"/>
      <c r="AG61" s="286"/>
      <c r="AH61" s="286"/>
      <c r="AI61" s="286"/>
      <c r="AJ61" s="286"/>
      <c r="AK61" s="286"/>
      <c r="AL61" s="286"/>
      <c r="AM61" s="286"/>
      <c r="AN61" s="286"/>
      <c r="AO61" s="654"/>
      <c r="AP61" s="301"/>
      <c r="AQ61" s="286"/>
      <c r="AR61" s="286"/>
      <c r="AS61" s="286"/>
      <c r="AT61" s="286"/>
      <c r="AU61" s="286"/>
      <c r="AV61" s="286"/>
      <c r="AW61" s="286"/>
      <c r="AX61" s="286"/>
      <c r="AY61" s="654"/>
      <c r="AZ61" s="301"/>
      <c r="BA61" s="286"/>
      <c r="BB61" s="286"/>
      <c r="BC61" s="286"/>
      <c r="BD61" s="286"/>
      <c r="BE61" s="286"/>
      <c r="BF61" s="286"/>
      <c r="BG61" s="286"/>
      <c r="BH61" s="286"/>
      <c r="BI61" s="654"/>
      <c r="BJ61" s="301"/>
      <c r="BK61" s="286"/>
      <c r="BL61" s="286"/>
      <c r="BM61" s="286"/>
      <c r="BN61" s="286"/>
      <c r="BO61" s="286"/>
      <c r="BP61" s="286"/>
      <c r="BQ61" s="286"/>
      <c r="BR61" s="286"/>
      <c r="BS61" s="654"/>
      <c r="BT61" s="301"/>
      <c r="BU61" s="286"/>
      <c r="BV61" s="286"/>
      <c r="BW61" s="286"/>
      <c r="BX61" s="286"/>
      <c r="BY61" s="286"/>
      <c r="BZ61" s="286"/>
      <c r="CA61" s="286"/>
      <c r="CB61" s="286"/>
      <c r="CC61" s="654"/>
      <c r="CD61" s="301"/>
      <c r="CE61" s="286"/>
      <c r="CF61" s="286"/>
      <c r="CG61" s="286"/>
      <c r="CH61" s="286"/>
      <c r="CI61" s="286"/>
      <c r="CJ61" s="286"/>
      <c r="CK61" s="286"/>
      <c r="CL61" s="286"/>
      <c r="CM61" s="654"/>
      <c r="CN61" s="301"/>
      <c r="CO61" s="286"/>
      <c r="CP61" s="286"/>
      <c r="CQ61" s="286"/>
      <c r="CR61" s="286"/>
      <c r="CS61" s="286"/>
      <c r="CT61" s="286"/>
      <c r="CU61" s="286"/>
      <c r="CV61" s="286"/>
      <c r="CW61" s="654"/>
      <c r="CX61" s="301"/>
      <c r="CY61" s="286"/>
      <c r="CZ61" s="286"/>
      <c r="DA61" s="286"/>
      <c r="DB61" s="286"/>
      <c r="DC61" s="286"/>
      <c r="DD61" s="286"/>
      <c r="DE61" s="286"/>
      <c r="DF61" s="286"/>
      <c r="DG61" s="654"/>
      <c r="DH61" s="301"/>
      <c r="DI61" s="286"/>
      <c r="DJ61" s="286"/>
      <c r="DK61" s="286"/>
      <c r="DL61" s="286"/>
      <c r="DM61" s="286"/>
      <c r="DN61" s="286"/>
      <c r="DO61" s="286"/>
      <c r="DP61" s="286"/>
      <c r="DQ61" s="654"/>
      <c r="DR61" s="301"/>
      <c r="DS61" s="286"/>
      <c r="DT61" s="286"/>
      <c r="DU61" s="286"/>
      <c r="DV61" s="286"/>
      <c r="DW61" s="286"/>
      <c r="DX61" s="286"/>
      <c r="DY61" s="286"/>
      <c r="DZ61" s="286"/>
      <c r="EA61" s="654"/>
      <c r="EB61" s="301"/>
      <c r="EC61" s="286"/>
      <c r="ED61" s="286"/>
      <c r="EE61" s="286"/>
      <c r="EF61" s="286"/>
      <c r="EG61" s="286"/>
      <c r="EH61" s="286"/>
      <c r="EI61" s="286"/>
      <c r="EJ61" s="286"/>
      <c r="EK61" s="654"/>
    </row>
    <row r="62" spans="1:141" ht="20.25">
      <c r="A62" s="359" t="str">
        <f>Summary!A62</f>
        <v>18.1.1</v>
      </c>
      <c r="B62" s="354">
        <f>Summary!B62</f>
        <v>0</v>
      </c>
      <c r="C62" s="351" t="str">
        <f>Summary!C62</f>
        <v>4.1.1</v>
      </c>
      <c r="D62" s="364">
        <f>Summary!D62</f>
        <v>0</v>
      </c>
      <c r="E62" s="367">
        <f>Summary!E62</f>
        <v>0</v>
      </c>
      <c r="F62" s="368" t="str">
        <f>Summary!F62</f>
        <v>Stock maintenance</v>
      </c>
      <c r="G62" s="377">
        <f>Summary!G62</f>
        <v>0</v>
      </c>
      <c r="H62" s="540">
        <f>SUM(V62:AD62)</f>
        <v>0</v>
      </c>
      <c r="I62" s="541">
        <f>SUM(AF62:AN62)</f>
        <v>0</v>
      </c>
      <c r="J62" s="541">
        <f>SUM(AP62:AX62)</f>
        <v>0</v>
      </c>
      <c r="K62" s="541">
        <f>SUM(AZ62:BH62)</f>
        <v>0</v>
      </c>
      <c r="L62" s="541">
        <f>SUM(BJ62:BR62)</f>
        <v>0</v>
      </c>
      <c r="M62" s="541">
        <f>SUM(BT62:CB62)</f>
        <v>0</v>
      </c>
      <c r="N62" s="541">
        <f>SUM(CD62:CL62)</f>
        <v>0</v>
      </c>
      <c r="O62" s="541">
        <f>SUM(CN62:CV62)</f>
        <v>0</v>
      </c>
      <c r="P62" s="541">
        <f>SUM(CX62:DF62)</f>
        <v>0</v>
      </c>
      <c r="Q62" s="541">
        <f>SUM(DH62:DP62)</f>
        <v>0</v>
      </c>
      <c r="R62" s="541">
        <f>SUM(DR62:DZ62)</f>
        <v>0</v>
      </c>
      <c r="S62" s="541">
        <f>SUM(EB62:EJ62)</f>
        <v>0</v>
      </c>
      <c r="T62" s="542">
        <f>SUM(H62:S62)</f>
        <v>0</v>
      </c>
      <c r="U62" s="531"/>
      <c r="V62" s="543"/>
      <c r="W62" s="544"/>
      <c r="X62" s="544"/>
      <c r="Y62" s="544"/>
      <c r="Z62" s="544"/>
      <c r="AA62" s="544"/>
      <c r="AB62" s="544"/>
      <c r="AC62" s="544"/>
      <c r="AD62" s="544"/>
      <c r="AE62" s="653"/>
      <c r="AF62" s="543"/>
      <c r="AG62" s="544"/>
      <c r="AH62" s="544"/>
      <c r="AI62" s="544"/>
      <c r="AJ62" s="544"/>
      <c r="AK62" s="544"/>
      <c r="AL62" s="544"/>
      <c r="AM62" s="544"/>
      <c r="AN62" s="544"/>
      <c r="AO62" s="653"/>
      <c r="AP62" s="543"/>
      <c r="AQ62" s="544"/>
      <c r="AR62" s="544"/>
      <c r="AS62" s="544"/>
      <c r="AT62" s="544"/>
      <c r="AU62" s="544"/>
      <c r="AV62" s="544"/>
      <c r="AW62" s="544"/>
      <c r="AX62" s="544"/>
      <c r="AY62" s="653"/>
      <c r="AZ62" s="543"/>
      <c r="BA62" s="544"/>
      <c r="BB62" s="544"/>
      <c r="BC62" s="544"/>
      <c r="BD62" s="544"/>
      <c r="BE62" s="544"/>
      <c r="BF62" s="544"/>
      <c r="BG62" s="544"/>
      <c r="BH62" s="544"/>
      <c r="BI62" s="653"/>
      <c r="BJ62" s="543"/>
      <c r="BK62" s="544"/>
      <c r="BL62" s="544"/>
      <c r="BM62" s="544"/>
      <c r="BN62" s="544"/>
      <c r="BO62" s="544"/>
      <c r="BP62" s="544"/>
      <c r="BQ62" s="544"/>
      <c r="BR62" s="544"/>
      <c r="BS62" s="653"/>
      <c r="BT62" s="543"/>
      <c r="BU62" s="544"/>
      <c r="BV62" s="544"/>
      <c r="BW62" s="544"/>
      <c r="BX62" s="544"/>
      <c r="BY62" s="544"/>
      <c r="BZ62" s="544"/>
      <c r="CA62" s="544"/>
      <c r="CB62" s="544"/>
      <c r="CC62" s="653"/>
      <c r="CD62" s="543"/>
      <c r="CE62" s="544"/>
      <c r="CF62" s="544"/>
      <c r="CG62" s="544"/>
      <c r="CH62" s="544"/>
      <c r="CI62" s="544"/>
      <c r="CJ62" s="544"/>
      <c r="CK62" s="544"/>
      <c r="CL62" s="544"/>
      <c r="CM62" s="653"/>
      <c r="CN62" s="543"/>
      <c r="CO62" s="544"/>
      <c r="CP62" s="544"/>
      <c r="CQ62" s="544"/>
      <c r="CR62" s="544"/>
      <c r="CS62" s="544"/>
      <c r="CT62" s="544"/>
      <c r="CU62" s="544"/>
      <c r="CV62" s="544"/>
      <c r="CW62" s="653"/>
      <c r="CX62" s="543"/>
      <c r="CY62" s="544"/>
      <c r="CZ62" s="544"/>
      <c r="DA62" s="544"/>
      <c r="DB62" s="544"/>
      <c r="DC62" s="544"/>
      <c r="DD62" s="544"/>
      <c r="DE62" s="544"/>
      <c r="DF62" s="544"/>
      <c r="DG62" s="653"/>
      <c r="DH62" s="543"/>
      <c r="DI62" s="544"/>
      <c r="DJ62" s="544"/>
      <c r="DK62" s="544"/>
      <c r="DL62" s="544"/>
      <c r="DM62" s="544"/>
      <c r="DN62" s="544"/>
      <c r="DO62" s="544"/>
      <c r="DP62" s="544"/>
      <c r="DQ62" s="653"/>
      <c r="DR62" s="543"/>
      <c r="DS62" s="544"/>
      <c r="DT62" s="544"/>
      <c r="DU62" s="544"/>
      <c r="DV62" s="544"/>
      <c r="DW62" s="544"/>
      <c r="DX62" s="544"/>
      <c r="DY62" s="544"/>
      <c r="DZ62" s="544"/>
      <c r="EA62" s="653"/>
      <c r="EB62" s="543"/>
      <c r="EC62" s="544"/>
      <c r="ED62" s="544"/>
      <c r="EE62" s="544"/>
      <c r="EF62" s="544"/>
      <c r="EG62" s="544"/>
      <c r="EH62" s="544"/>
      <c r="EI62" s="544"/>
      <c r="EJ62" s="544"/>
      <c r="EK62" s="653"/>
    </row>
    <row r="63" spans="1:141" ht="20.25">
      <c r="A63" s="806">
        <f>Summary!A63</f>
        <v>0</v>
      </c>
      <c r="B63" s="807">
        <f>Summary!B63</f>
        <v>0</v>
      </c>
      <c r="C63" s="808">
        <f>Summary!C63</f>
        <v>0</v>
      </c>
      <c r="D63" s="809">
        <f>Summary!D63</f>
        <v>0</v>
      </c>
      <c r="E63" s="810">
        <f>Summary!E63</f>
        <v>0</v>
      </c>
      <c r="F63" s="796">
        <f>Summary!F63</f>
        <v>0</v>
      </c>
      <c r="G63" s="811">
        <f>Summary!G63</f>
        <v>0</v>
      </c>
      <c r="H63" s="282"/>
      <c r="I63" s="283"/>
      <c r="J63" s="283"/>
      <c r="K63" s="283"/>
      <c r="L63" s="283"/>
      <c r="M63" s="283"/>
      <c r="N63" s="283"/>
      <c r="O63" s="283"/>
      <c r="P63" s="283"/>
      <c r="Q63" s="283"/>
      <c r="R63" s="283"/>
      <c r="S63" s="283"/>
      <c r="T63" s="547"/>
      <c r="U63" s="531"/>
      <c r="V63" s="282"/>
      <c r="W63" s="283"/>
      <c r="X63" s="283"/>
      <c r="Y63" s="283"/>
      <c r="Z63" s="283"/>
      <c r="AA63" s="283"/>
      <c r="AB63" s="283"/>
      <c r="AC63" s="283"/>
      <c r="AD63" s="283"/>
      <c r="AE63" s="650"/>
      <c r="AF63" s="282"/>
      <c r="AG63" s="283"/>
      <c r="AH63" s="283"/>
      <c r="AI63" s="283"/>
      <c r="AJ63" s="283"/>
      <c r="AK63" s="283"/>
      <c r="AL63" s="283"/>
      <c r="AM63" s="283"/>
      <c r="AN63" s="283"/>
      <c r="AO63" s="650"/>
      <c r="AP63" s="282"/>
      <c r="AQ63" s="283"/>
      <c r="AR63" s="283"/>
      <c r="AS63" s="283"/>
      <c r="AT63" s="283"/>
      <c r="AU63" s="283"/>
      <c r="AV63" s="283"/>
      <c r="AW63" s="283"/>
      <c r="AX63" s="283"/>
      <c r="AY63" s="650"/>
      <c r="AZ63" s="282"/>
      <c r="BA63" s="283"/>
      <c r="BB63" s="283"/>
      <c r="BC63" s="283"/>
      <c r="BD63" s="283"/>
      <c r="BE63" s="283"/>
      <c r="BF63" s="283"/>
      <c r="BG63" s="283"/>
      <c r="BH63" s="283"/>
      <c r="BI63" s="650"/>
      <c r="BJ63" s="282"/>
      <c r="BK63" s="283"/>
      <c r="BL63" s="283"/>
      <c r="BM63" s="283"/>
      <c r="BN63" s="283"/>
      <c r="BO63" s="283"/>
      <c r="BP63" s="283"/>
      <c r="BQ63" s="283"/>
      <c r="BR63" s="283"/>
      <c r="BS63" s="650"/>
      <c r="BT63" s="282"/>
      <c r="BU63" s="283"/>
      <c r="BV63" s="283"/>
      <c r="BW63" s="283"/>
      <c r="BX63" s="283"/>
      <c r="BY63" s="283"/>
      <c r="BZ63" s="283"/>
      <c r="CA63" s="283"/>
      <c r="CB63" s="283"/>
      <c r="CC63" s="650"/>
      <c r="CD63" s="282"/>
      <c r="CE63" s="283"/>
      <c r="CF63" s="283"/>
      <c r="CG63" s="283"/>
      <c r="CH63" s="283"/>
      <c r="CI63" s="283"/>
      <c r="CJ63" s="283"/>
      <c r="CK63" s="283"/>
      <c r="CL63" s="283"/>
      <c r="CM63" s="650"/>
      <c r="CN63" s="282"/>
      <c r="CO63" s="283"/>
      <c r="CP63" s="283"/>
      <c r="CQ63" s="283"/>
      <c r="CR63" s="283"/>
      <c r="CS63" s="283"/>
      <c r="CT63" s="283"/>
      <c r="CU63" s="283"/>
      <c r="CV63" s="283"/>
      <c r="CW63" s="650"/>
      <c r="CX63" s="282"/>
      <c r="CY63" s="283"/>
      <c r="CZ63" s="283"/>
      <c r="DA63" s="283"/>
      <c r="DB63" s="283"/>
      <c r="DC63" s="283"/>
      <c r="DD63" s="283"/>
      <c r="DE63" s="283"/>
      <c r="DF63" s="283"/>
      <c r="DG63" s="650"/>
      <c r="DH63" s="282"/>
      <c r="DI63" s="283"/>
      <c r="DJ63" s="283"/>
      <c r="DK63" s="283"/>
      <c r="DL63" s="283"/>
      <c r="DM63" s="283"/>
      <c r="DN63" s="283"/>
      <c r="DO63" s="283"/>
      <c r="DP63" s="283"/>
      <c r="DQ63" s="650"/>
      <c r="DR63" s="282"/>
      <c r="DS63" s="283"/>
      <c r="DT63" s="283"/>
      <c r="DU63" s="283"/>
      <c r="DV63" s="283"/>
      <c r="DW63" s="283"/>
      <c r="DX63" s="283"/>
      <c r="DY63" s="283"/>
      <c r="DZ63" s="283"/>
      <c r="EA63" s="650"/>
      <c r="EB63" s="282"/>
      <c r="EC63" s="283"/>
      <c r="ED63" s="283"/>
      <c r="EE63" s="283"/>
      <c r="EF63" s="283"/>
      <c r="EG63" s="283"/>
      <c r="EH63" s="283"/>
      <c r="EI63" s="283"/>
      <c r="EJ63" s="283"/>
      <c r="EK63" s="650"/>
    </row>
    <row r="64" spans="1:141" s="209" customFormat="1" ht="20.25">
      <c r="A64" s="358">
        <f>Summary!A64</f>
        <v>0</v>
      </c>
      <c r="B64" s="369" t="str">
        <f>Summary!B64</f>
        <v>4</v>
      </c>
      <c r="C64" s="369">
        <f>Summary!C64</f>
        <v>0</v>
      </c>
      <c r="D64" s="370" t="str">
        <f>Summary!D64</f>
        <v>Deliver Maintenance Solutions (Cyclic Activities)</v>
      </c>
      <c r="E64" s="200">
        <f>Summary!E64</f>
        <v>0</v>
      </c>
      <c r="F64" s="200">
        <f>Summary!F64</f>
        <v>0</v>
      </c>
      <c r="G64" s="492">
        <f>Summary!G64</f>
        <v>0</v>
      </c>
      <c r="H64" s="287"/>
      <c r="I64" s="288"/>
      <c r="J64" s="288"/>
      <c r="K64" s="288"/>
      <c r="L64" s="288"/>
      <c r="M64" s="288"/>
      <c r="N64" s="288"/>
      <c r="O64" s="288"/>
      <c r="P64" s="288"/>
      <c r="Q64" s="288"/>
      <c r="R64" s="288"/>
      <c r="S64" s="288"/>
      <c r="T64" s="550"/>
      <c r="U64" s="531"/>
      <c r="V64" s="287"/>
      <c r="W64" s="288"/>
      <c r="X64" s="288"/>
      <c r="Y64" s="288"/>
      <c r="Z64" s="288"/>
      <c r="AA64" s="288"/>
      <c r="AB64" s="288"/>
      <c r="AC64" s="288"/>
      <c r="AD64" s="288"/>
      <c r="AE64" s="655"/>
      <c r="AF64" s="287"/>
      <c r="AG64" s="288"/>
      <c r="AH64" s="288"/>
      <c r="AI64" s="288"/>
      <c r="AJ64" s="288"/>
      <c r="AK64" s="288"/>
      <c r="AL64" s="288"/>
      <c r="AM64" s="288"/>
      <c r="AN64" s="288"/>
      <c r="AO64" s="655"/>
      <c r="AP64" s="287"/>
      <c r="AQ64" s="288"/>
      <c r="AR64" s="288"/>
      <c r="AS64" s="288"/>
      <c r="AT64" s="288"/>
      <c r="AU64" s="288"/>
      <c r="AV64" s="288"/>
      <c r="AW64" s="288"/>
      <c r="AX64" s="288"/>
      <c r="AY64" s="655"/>
      <c r="AZ64" s="287"/>
      <c r="BA64" s="288"/>
      <c r="BB64" s="288"/>
      <c r="BC64" s="288"/>
      <c r="BD64" s="288"/>
      <c r="BE64" s="288"/>
      <c r="BF64" s="288"/>
      <c r="BG64" s="288"/>
      <c r="BH64" s="288"/>
      <c r="BI64" s="655"/>
      <c r="BJ64" s="287"/>
      <c r="BK64" s="288"/>
      <c r="BL64" s="288"/>
      <c r="BM64" s="288"/>
      <c r="BN64" s="288"/>
      <c r="BO64" s="288"/>
      <c r="BP64" s="288"/>
      <c r="BQ64" s="288"/>
      <c r="BR64" s="288"/>
      <c r="BS64" s="655"/>
      <c r="BT64" s="287"/>
      <c r="BU64" s="288"/>
      <c r="BV64" s="288"/>
      <c r="BW64" s="288"/>
      <c r="BX64" s="288"/>
      <c r="BY64" s="288"/>
      <c r="BZ64" s="288"/>
      <c r="CA64" s="288"/>
      <c r="CB64" s="288"/>
      <c r="CC64" s="655"/>
      <c r="CD64" s="287"/>
      <c r="CE64" s="288"/>
      <c r="CF64" s="288"/>
      <c r="CG64" s="288"/>
      <c r="CH64" s="288"/>
      <c r="CI64" s="288"/>
      <c r="CJ64" s="288"/>
      <c r="CK64" s="288"/>
      <c r="CL64" s="288"/>
      <c r="CM64" s="655"/>
      <c r="CN64" s="287"/>
      <c r="CO64" s="288"/>
      <c r="CP64" s="288"/>
      <c r="CQ64" s="288"/>
      <c r="CR64" s="288"/>
      <c r="CS64" s="288"/>
      <c r="CT64" s="288"/>
      <c r="CU64" s="288"/>
      <c r="CV64" s="288"/>
      <c r="CW64" s="655"/>
      <c r="CX64" s="287"/>
      <c r="CY64" s="288"/>
      <c r="CZ64" s="288"/>
      <c r="DA64" s="288"/>
      <c r="DB64" s="288"/>
      <c r="DC64" s="288"/>
      <c r="DD64" s="288"/>
      <c r="DE64" s="288"/>
      <c r="DF64" s="288"/>
      <c r="DG64" s="655"/>
      <c r="DH64" s="287"/>
      <c r="DI64" s="288"/>
      <c r="DJ64" s="288"/>
      <c r="DK64" s="288"/>
      <c r="DL64" s="288"/>
      <c r="DM64" s="288"/>
      <c r="DN64" s="288"/>
      <c r="DO64" s="288"/>
      <c r="DP64" s="288"/>
      <c r="DQ64" s="655"/>
      <c r="DR64" s="287"/>
      <c r="DS64" s="288"/>
      <c r="DT64" s="288"/>
      <c r="DU64" s="288"/>
      <c r="DV64" s="288"/>
      <c r="DW64" s="288"/>
      <c r="DX64" s="288"/>
      <c r="DY64" s="288"/>
      <c r="DZ64" s="288"/>
      <c r="EA64" s="655"/>
      <c r="EB64" s="287"/>
      <c r="EC64" s="288"/>
      <c r="ED64" s="288"/>
      <c r="EE64" s="288"/>
      <c r="EF64" s="288"/>
      <c r="EG64" s="288"/>
      <c r="EH64" s="288"/>
      <c r="EI64" s="288"/>
      <c r="EJ64" s="288"/>
      <c r="EK64" s="655"/>
    </row>
    <row r="65" spans="1:141" ht="72">
      <c r="A65" s="786" t="str">
        <f>Summary!A65</f>
        <v>18.3.1</v>
      </c>
      <c r="B65" s="812">
        <f>Summary!B65</f>
        <v>4.2</v>
      </c>
      <c r="C65" s="813">
        <f>Summary!C65</f>
        <v>0</v>
      </c>
      <c r="D65" s="809" t="str">
        <f>Summary!D65</f>
        <v xml:space="preserve">400 - Road Restraint System </v>
      </c>
      <c r="E65" s="810" t="str">
        <f>Summary!E65</f>
        <v>Road restraint system, and all barrier systems (excluding concrete barriers)</v>
      </c>
      <c r="F65" s="814">
        <f>Summary!F65</f>
        <v>0</v>
      </c>
      <c r="G65" s="801">
        <f>Summary!G65</f>
        <v>0</v>
      </c>
      <c r="H65" s="289"/>
      <c r="I65" s="290"/>
      <c r="J65" s="290"/>
      <c r="K65" s="290"/>
      <c r="L65" s="290"/>
      <c r="M65" s="290"/>
      <c r="N65" s="290"/>
      <c r="O65" s="290"/>
      <c r="P65" s="290"/>
      <c r="Q65" s="290"/>
      <c r="R65" s="290"/>
      <c r="S65" s="290"/>
      <c r="T65" s="551"/>
      <c r="U65" s="531"/>
      <c r="V65" s="289"/>
      <c r="W65" s="290"/>
      <c r="X65" s="290"/>
      <c r="Y65" s="290"/>
      <c r="Z65" s="290"/>
      <c r="AA65" s="290"/>
      <c r="AB65" s="290"/>
      <c r="AC65" s="290"/>
      <c r="AD65" s="290"/>
      <c r="AE65" s="656"/>
      <c r="AF65" s="289"/>
      <c r="AG65" s="290"/>
      <c r="AH65" s="290"/>
      <c r="AI65" s="290"/>
      <c r="AJ65" s="290"/>
      <c r="AK65" s="290"/>
      <c r="AL65" s="290"/>
      <c r="AM65" s="290"/>
      <c r="AN65" s="290"/>
      <c r="AO65" s="656"/>
      <c r="AP65" s="289"/>
      <c r="AQ65" s="290"/>
      <c r="AR65" s="290"/>
      <c r="AS65" s="290"/>
      <c r="AT65" s="290"/>
      <c r="AU65" s="290"/>
      <c r="AV65" s="290"/>
      <c r="AW65" s="290"/>
      <c r="AX65" s="290"/>
      <c r="AY65" s="656"/>
      <c r="AZ65" s="289"/>
      <c r="BA65" s="290"/>
      <c r="BB65" s="290"/>
      <c r="BC65" s="290"/>
      <c r="BD65" s="290"/>
      <c r="BE65" s="290"/>
      <c r="BF65" s="290"/>
      <c r="BG65" s="290"/>
      <c r="BH65" s="290"/>
      <c r="BI65" s="656"/>
      <c r="BJ65" s="289"/>
      <c r="BK65" s="290"/>
      <c r="BL65" s="290"/>
      <c r="BM65" s="290"/>
      <c r="BN65" s="290"/>
      <c r="BO65" s="290"/>
      <c r="BP65" s="290"/>
      <c r="BQ65" s="290"/>
      <c r="BR65" s="290"/>
      <c r="BS65" s="656"/>
      <c r="BT65" s="289"/>
      <c r="BU65" s="290"/>
      <c r="BV65" s="290"/>
      <c r="BW65" s="290"/>
      <c r="BX65" s="290"/>
      <c r="BY65" s="290"/>
      <c r="BZ65" s="290"/>
      <c r="CA65" s="290"/>
      <c r="CB65" s="290"/>
      <c r="CC65" s="656"/>
      <c r="CD65" s="289"/>
      <c r="CE65" s="290"/>
      <c r="CF65" s="290"/>
      <c r="CG65" s="290"/>
      <c r="CH65" s="290"/>
      <c r="CI65" s="290"/>
      <c r="CJ65" s="290"/>
      <c r="CK65" s="290"/>
      <c r="CL65" s="290"/>
      <c r="CM65" s="656"/>
      <c r="CN65" s="289"/>
      <c r="CO65" s="290"/>
      <c r="CP65" s="290"/>
      <c r="CQ65" s="290"/>
      <c r="CR65" s="290"/>
      <c r="CS65" s="290"/>
      <c r="CT65" s="290"/>
      <c r="CU65" s="290"/>
      <c r="CV65" s="290"/>
      <c r="CW65" s="656"/>
      <c r="CX65" s="289"/>
      <c r="CY65" s="290"/>
      <c r="CZ65" s="290"/>
      <c r="DA65" s="290"/>
      <c r="DB65" s="290"/>
      <c r="DC65" s="290"/>
      <c r="DD65" s="290"/>
      <c r="DE65" s="290"/>
      <c r="DF65" s="290"/>
      <c r="DG65" s="656"/>
      <c r="DH65" s="289"/>
      <c r="DI65" s="290"/>
      <c r="DJ65" s="290"/>
      <c r="DK65" s="290"/>
      <c r="DL65" s="290"/>
      <c r="DM65" s="290"/>
      <c r="DN65" s="290"/>
      <c r="DO65" s="290"/>
      <c r="DP65" s="290"/>
      <c r="DQ65" s="656"/>
      <c r="DR65" s="289"/>
      <c r="DS65" s="290"/>
      <c r="DT65" s="290"/>
      <c r="DU65" s="290"/>
      <c r="DV65" s="290"/>
      <c r="DW65" s="290"/>
      <c r="DX65" s="290"/>
      <c r="DY65" s="290"/>
      <c r="DZ65" s="290"/>
      <c r="EA65" s="656"/>
      <c r="EB65" s="289"/>
      <c r="EC65" s="290"/>
      <c r="ED65" s="290"/>
      <c r="EE65" s="290"/>
      <c r="EF65" s="290"/>
      <c r="EG65" s="290"/>
      <c r="EH65" s="290"/>
      <c r="EI65" s="290"/>
      <c r="EJ65" s="290"/>
      <c r="EK65" s="656"/>
    </row>
    <row r="66" spans="1:141" ht="20.25">
      <c r="A66" s="359">
        <f>Summary!A66</f>
        <v>0</v>
      </c>
      <c r="B66" s="378">
        <f>Summary!B66</f>
        <v>0</v>
      </c>
      <c r="C66" s="379" t="str">
        <f>Summary!C66</f>
        <v>4.2.1</v>
      </c>
      <c r="D66" s="380">
        <f>Summary!D66</f>
        <v>0</v>
      </c>
      <c r="E66" s="381">
        <f>Summary!E66</f>
        <v>0</v>
      </c>
      <c r="F66" s="382" t="str">
        <f>Summary!F66</f>
        <v xml:space="preserve">Check all Road Restraint System </v>
      </c>
      <c r="G66" s="375">
        <f>Summary!G66</f>
        <v>0</v>
      </c>
      <c r="H66" s="540">
        <f>SUM(V66:AD66)</f>
        <v>0</v>
      </c>
      <c r="I66" s="541">
        <f>SUM(AF66:AN66)</f>
        <v>0</v>
      </c>
      <c r="J66" s="541">
        <f>SUM(AP66:AX66)</f>
        <v>0</v>
      </c>
      <c r="K66" s="541">
        <f>SUM(AZ66:BH66)</f>
        <v>0</v>
      </c>
      <c r="L66" s="541">
        <f>SUM(BJ66:BR66)</f>
        <v>0</v>
      </c>
      <c r="M66" s="541">
        <f>SUM(BT66:CB66)</f>
        <v>0</v>
      </c>
      <c r="N66" s="541">
        <f>SUM(CD66:CL66)</f>
        <v>0</v>
      </c>
      <c r="O66" s="541">
        <f>SUM(CN66:CV66)</f>
        <v>0</v>
      </c>
      <c r="P66" s="541">
        <f>SUM(CX66:DF66)</f>
        <v>0</v>
      </c>
      <c r="Q66" s="541">
        <f>SUM(DH66:DP66)</f>
        <v>0</v>
      </c>
      <c r="R66" s="541">
        <f>SUM(DR66:DZ66)</f>
        <v>0</v>
      </c>
      <c r="S66" s="541">
        <f>SUM(EB66:EJ66)</f>
        <v>0</v>
      </c>
      <c r="T66" s="542">
        <f>SUM(H66:S66)</f>
        <v>0</v>
      </c>
      <c r="U66" s="531"/>
      <c r="V66" s="543"/>
      <c r="W66" s="544"/>
      <c r="X66" s="544"/>
      <c r="Y66" s="544"/>
      <c r="Z66" s="544"/>
      <c r="AA66" s="544"/>
      <c r="AB66" s="544"/>
      <c r="AC66" s="544"/>
      <c r="AD66" s="544"/>
      <c r="AE66" s="657"/>
      <c r="AF66" s="543"/>
      <c r="AG66" s="544"/>
      <c r="AH66" s="544"/>
      <c r="AI66" s="544"/>
      <c r="AJ66" s="544"/>
      <c r="AK66" s="544"/>
      <c r="AL66" s="544"/>
      <c r="AM66" s="544"/>
      <c r="AN66" s="544"/>
      <c r="AO66" s="657"/>
      <c r="AP66" s="543"/>
      <c r="AQ66" s="544"/>
      <c r="AR66" s="544"/>
      <c r="AS66" s="544"/>
      <c r="AT66" s="544"/>
      <c r="AU66" s="544"/>
      <c r="AV66" s="544"/>
      <c r="AW66" s="544"/>
      <c r="AX66" s="544"/>
      <c r="AY66" s="657"/>
      <c r="AZ66" s="543"/>
      <c r="BA66" s="544"/>
      <c r="BB66" s="544"/>
      <c r="BC66" s="544"/>
      <c r="BD66" s="544"/>
      <c r="BE66" s="544"/>
      <c r="BF66" s="544"/>
      <c r="BG66" s="544"/>
      <c r="BH66" s="544"/>
      <c r="BI66" s="657"/>
      <c r="BJ66" s="543"/>
      <c r="BK66" s="544"/>
      <c r="BL66" s="544"/>
      <c r="BM66" s="544"/>
      <c r="BN66" s="544"/>
      <c r="BO66" s="544"/>
      <c r="BP66" s="544"/>
      <c r="BQ66" s="544"/>
      <c r="BR66" s="544"/>
      <c r="BS66" s="657"/>
      <c r="BT66" s="543"/>
      <c r="BU66" s="544"/>
      <c r="BV66" s="544"/>
      <c r="BW66" s="544"/>
      <c r="BX66" s="544"/>
      <c r="BY66" s="544"/>
      <c r="BZ66" s="544"/>
      <c r="CA66" s="544"/>
      <c r="CB66" s="544"/>
      <c r="CC66" s="657"/>
      <c r="CD66" s="543"/>
      <c r="CE66" s="544"/>
      <c r="CF66" s="544"/>
      <c r="CG66" s="544"/>
      <c r="CH66" s="544"/>
      <c r="CI66" s="544"/>
      <c r="CJ66" s="544"/>
      <c r="CK66" s="544"/>
      <c r="CL66" s="544"/>
      <c r="CM66" s="657"/>
      <c r="CN66" s="543"/>
      <c r="CO66" s="544"/>
      <c r="CP66" s="544"/>
      <c r="CQ66" s="544"/>
      <c r="CR66" s="544"/>
      <c r="CS66" s="544"/>
      <c r="CT66" s="544"/>
      <c r="CU66" s="544"/>
      <c r="CV66" s="544"/>
      <c r="CW66" s="657"/>
      <c r="CX66" s="543"/>
      <c r="CY66" s="544"/>
      <c r="CZ66" s="544"/>
      <c r="DA66" s="544"/>
      <c r="DB66" s="544"/>
      <c r="DC66" s="544"/>
      <c r="DD66" s="544"/>
      <c r="DE66" s="544"/>
      <c r="DF66" s="544"/>
      <c r="DG66" s="657"/>
      <c r="DH66" s="543"/>
      <c r="DI66" s="544"/>
      <c r="DJ66" s="544"/>
      <c r="DK66" s="544"/>
      <c r="DL66" s="544"/>
      <c r="DM66" s="544"/>
      <c r="DN66" s="544"/>
      <c r="DO66" s="544"/>
      <c r="DP66" s="544"/>
      <c r="DQ66" s="657"/>
      <c r="DR66" s="543"/>
      <c r="DS66" s="544"/>
      <c r="DT66" s="544"/>
      <c r="DU66" s="544"/>
      <c r="DV66" s="544"/>
      <c r="DW66" s="544"/>
      <c r="DX66" s="544"/>
      <c r="DY66" s="544"/>
      <c r="DZ66" s="544"/>
      <c r="EA66" s="657"/>
      <c r="EB66" s="543"/>
      <c r="EC66" s="544"/>
      <c r="ED66" s="544"/>
      <c r="EE66" s="544"/>
      <c r="EF66" s="544"/>
      <c r="EG66" s="544"/>
      <c r="EH66" s="544"/>
      <c r="EI66" s="544"/>
      <c r="EJ66" s="544"/>
      <c r="EK66" s="657"/>
    </row>
    <row r="67" spans="1:141" ht="90">
      <c r="A67" s="359">
        <f>Summary!A67</f>
        <v>0</v>
      </c>
      <c r="B67" s="378">
        <f>Summary!B67</f>
        <v>0</v>
      </c>
      <c r="C67" s="379" t="str">
        <f>Summary!C67</f>
        <v>4.2.2</v>
      </c>
      <c r="D67" s="380">
        <f>Summary!D67</f>
        <v>0</v>
      </c>
      <c r="E67" s="381" t="str">
        <f>Summary!E67</f>
        <v>Tighten or replace screws and bolts and re-tension Road Restraint System requiring re-tensioning.</v>
      </c>
      <c r="F67" s="382">
        <f>Summary!F67</f>
        <v>0</v>
      </c>
      <c r="G67" s="375">
        <f>Summary!G67</f>
        <v>0</v>
      </c>
      <c r="H67" s="700"/>
      <c r="I67" s="701"/>
      <c r="J67" s="701"/>
      <c r="K67" s="701"/>
      <c r="L67" s="701"/>
      <c r="M67" s="701"/>
      <c r="N67" s="701"/>
      <c r="O67" s="701"/>
      <c r="P67" s="701"/>
      <c r="Q67" s="701"/>
      <c r="R67" s="701"/>
      <c r="S67" s="701"/>
      <c r="T67" s="702"/>
      <c r="U67" s="823"/>
      <c r="V67" s="700"/>
      <c r="W67" s="701"/>
      <c r="X67" s="701"/>
      <c r="Y67" s="701"/>
      <c r="Z67" s="701"/>
      <c r="AA67" s="701"/>
      <c r="AB67" s="701"/>
      <c r="AC67" s="701"/>
      <c r="AD67" s="701"/>
      <c r="AE67" s="824"/>
      <c r="AF67" s="700"/>
      <c r="AG67" s="701"/>
      <c r="AH67" s="701"/>
      <c r="AI67" s="701"/>
      <c r="AJ67" s="701"/>
      <c r="AK67" s="701"/>
      <c r="AL67" s="701"/>
      <c r="AM67" s="701"/>
      <c r="AN67" s="701"/>
      <c r="AO67" s="824"/>
      <c r="AP67" s="700"/>
      <c r="AQ67" s="701"/>
      <c r="AR67" s="701"/>
      <c r="AS67" s="701"/>
      <c r="AT67" s="701"/>
      <c r="AU67" s="701"/>
      <c r="AV67" s="701"/>
      <c r="AW67" s="701"/>
      <c r="AX67" s="701"/>
      <c r="AY67" s="824"/>
      <c r="AZ67" s="700"/>
      <c r="BA67" s="701"/>
      <c r="BB67" s="701"/>
      <c r="BC67" s="701"/>
      <c r="BD67" s="701"/>
      <c r="BE67" s="701"/>
      <c r="BF67" s="701"/>
      <c r="BG67" s="701"/>
      <c r="BH67" s="701"/>
      <c r="BI67" s="824"/>
      <c r="BJ67" s="700"/>
      <c r="BK67" s="701"/>
      <c r="BL67" s="701"/>
      <c r="BM67" s="701"/>
      <c r="BN67" s="701"/>
      <c r="BO67" s="701"/>
      <c r="BP67" s="701"/>
      <c r="BQ67" s="701"/>
      <c r="BR67" s="701"/>
      <c r="BS67" s="824"/>
      <c r="BT67" s="700"/>
      <c r="BU67" s="701"/>
      <c r="BV67" s="701"/>
      <c r="BW67" s="701"/>
      <c r="BX67" s="701"/>
      <c r="BY67" s="701"/>
      <c r="BZ67" s="701"/>
      <c r="CA67" s="701"/>
      <c r="CB67" s="701"/>
      <c r="CC67" s="824"/>
      <c r="CD67" s="700"/>
      <c r="CE67" s="701"/>
      <c r="CF67" s="701"/>
      <c r="CG67" s="701"/>
      <c r="CH67" s="701"/>
      <c r="CI67" s="701"/>
      <c r="CJ67" s="701"/>
      <c r="CK67" s="701"/>
      <c r="CL67" s="701"/>
      <c r="CM67" s="824"/>
      <c r="CN67" s="700"/>
      <c r="CO67" s="701"/>
      <c r="CP67" s="701"/>
      <c r="CQ67" s="701"/>
      <c r="CR67" s="701"/>
      <c r="CS67" s="701"/>
      <c r="CT67" s="701"/>
      <c r="CU67" s="701"/>
      <c r="CV67" s="701"/>
      <c r="CW67" s="824"/>
      <c r="CX67" s="700"/>
      <c r="CY67" s="701"/>
      <c r="CZ67" s="701"/>
      <c r="DA67" s="701"/>
      <c r="DB67" s="701"/>
      <c r="DC67" s="701"/>
      <c r="DD67" s="701"/>
      <c r="DE67" s="701"/>
      <c r="DF67" s="701"/>
      <c r="DG67" s="824"/>
      <c r="DH67" s="700"/>
      <c r="DI67" s="701"/>
      <c r="DJ67" s="701"/>
      <c r="DK67" s="701"/>
      <c r="DL67" s="701"/>
      <c r="DM67" s="701"/>
      <c r="DN67" s="701"/>
      <c r="DO67" s="701"/>
      <c r="DP67" s="701"/>
      <c r="DQ67" s="824"/>
      <c r="DR67" s="700"/>
      <c r="DS67" s="701"/>
      <c r="DT67" s="701"/>
      <c r="DU67" s="701"/>
      <c r="DV67" s="701"/>
      <c r="DW67" s="701"/>
      <c r="DX67" s="701"/>
      <c r="DY67" s="701"/>
      <c r="DZ67" s="701"/>
      <c r="EA67" s="824"/>
      <c r="EB67" s="700"/>
      <c r="EC67" s="701"/>
      <c r="ED67" s="701"/>
      <c r="EE67" s="701"/>
      <c r="EF67" s="701"/>
      <c r="EG67" s="701"/>
      <c r="EH67" s="701"/>
      <c r="EI67" s="701"/>
      <c r="EJ67" s="701"/>
      <c r="EK67" s="824"/>
    </row>
    <row r="68" spans="1:141" ht="36">
      <c r="A68" s="359">
        <f>Summary!A68</f>
        <v>0</v>
      </c>
      <c r="B68" s="378">
        <f>Summary!B68</f>
        <v>0</v>
      </c>
      <c r="C68" s="379" t="str">
        <f>Summary!C68</f>
        <v>4.2.2.1</v>
      </c>
      <c r="D68" s="380">
        <f>Summary!D68</f>
        <v>0</v>
      </c>
      <c r="E68" s="381">
        <f>Summary!E68</f>
        <v>0</v>
      </c>
      <c r="F68" s="382" t="str">
        <f>Summary!F68</f>
        <v>RRS - Tensioned Corrugated Beam (includes barrier length, transitions and Terminals)</v>
      </c>
      <c r="G68" s="375">
        <f>Summary!G68</f>
        <v>0</v>
      </c>
      <c r="H68" s="540">
        <f t="shared" ref="H68:H127" si="41">SUM(V68:AD68)</f>
        <v>0</v>
      </c>
      <c r="I68" s="541">
        <f t="shared" ref="I68:I127" si="42">SUM(AF68:AN68)</f>
        <v>0</v>
      </c>
      <c r="J68" s="541">
        <f t="shared" ref="J68:J127" si="43">SUM(AP68:AX68)</f>
        <v>0</v>
      </c>
      <c r="K68" s="541">
        <f t="shared" ref="K68:K127" si="44">SUM(AZ68:BH68)</f>
        <v>0</v>
      </c>
      <c r="L68" s="541">
        <f t="shared" ref="L68:L127" si="45">SUM(BJ68:BR68)</f>
        <v>0</v>
      </c>
      <c r="M68" s="541">
        <f t="shared" ref="M68:M127" si="46">SUM(BT68:CB68)</f>
        <v>0</v>
      </c>
      <c r="N68" s="541">
        <f t="shared" ref="N68:N127" si="47">SUM(CD68:CL68)</f>
        <v>0</v>
      </c>
      <c r="O68" s="541">
        <f t="shared" ref="O68:O127" si="48">SUM(CN68:CV68)</f>
        <v>0</v>
      </c>
      <c r="P68" s="541">
        <f t="shared" ref="P68:P127" si="49">SUM(CX68:DF68)</f>
        <v>0</v>
      </c>
      <c r="Q68" s="541">
        <f t="shared" ref="Q68:Q127" si="50">SUM(DH68:DP68)</f>
        <v>0</v>
      </c>
      <c r="R68" s="541">
        <f t="shared" ref="R68:R127" si="51">SUM(DR68:DZ68)</f>
        <v>0</v>
      </c>
      <c r="S68" s="541">
        <f t="shared" ref="S68:S127" si="52">SUM(EB68:EJ68)</f>
        <v>0</v>
      </c>
      <c r="T68" s="542">
        <f t="shared" ref="T68:T127" si="53">SUM(H68:S68)</f>
        <v>0</v>
      </c>
      <c r="U68" s="531"/>
      <c r="V68" s="543"/>
      <c r="W68" s="544"/>
      <c r="X68" s="544"/>
      <c r="Y68" s="544"/>
      <c r="Z68" s="544"/>
      <c r="AA68" s="544"/>
      <c r="AB68" s="544"/>
      <c r="AC68" s="544"/>
      <c r="AD68" s="544"/>
      <c r="AE68" s="657"/>
      <c r="AF68" s="543"/>
      <c r="AG68" s="544"/>
      <c r="AH68" s="544"/>
      <c r="AI68" s="544"/>
      <c r="AJ68" s="544"/>
      <c r="AK68" s="544"/>
      <c r="AL68" s="544"/>
      <c r="AM68" s="544"/>
      <c r="AN68" s="544"/>
      <c r="AO68" s="657"/>
      <c r="AP68" s="543"/>
      <c r="AQ68" s="544"/>
      <c r="AR68" s="544"/>
      <c r="AS68" s="544"/>
      <c r="AT68" s="544"/>
      <c r="AU68" s="544"/>
      <c r="AV68" s="544"/>
      <c r="AW68" s="544"/>
      <c r="AX68" s="544"/>
      <c r="AY68" s="657"/>
      <c r="AZ68" s="543"/>
      <c r="BA68" s="544"/>
      <c r="BB68" s="544"/>
      <c r="BC68" s="544"/>
      <c r="BD68" s="544"/>
      <c r="BE68" s="544"/>
      <c r="BF68" s="544"/>
      <c r="BG68" s="544"/>
      <c r="BH68" s="544"/>
      <c r="BI68" s="657"/>
      <c r="BJ68" s="543"/>
      <c r="BK68" s="544"/>
      <c r="BL68" s="544"/>
      <c r="BM68" s="544"/>
      <c r="BN68" s="544"/>
      <c r="BO68" s="544"/>
      <c r="BP68" s="544"/>
      <c r="BQ68" s="544"/>
      <c r="BR68" s="544"/>
      <c r="BS68" s="657"/>
      <c r="BT68" s="543"/>
      <c r="BU68" s="544"/>
      <c r="BV68" s="544"/>
      <c r="BW68" s="544"/>
      <c r="BX68" s="544"/>
      <c r="BY68" s="544"/>
      <c r="BZ68" s="544"/>
      <c r="CA68" s="544"/>
      <c r="CB68" s="544"/>
      <c r="CC68" s="657"/>
      <c r="CD68" s="543"/>
      <c r="CE68" s="544"/>
      <c r="CF68" s="544"/>
      <c r="CG68" s="544"/>
      <c r="CH68" s="544"/>
      <c r="CI68" s="544"/>
      <c r="CJ68" s="544"/>
      <c r="CK68" s="544"/>
      <c r="CL68" s="544"/>
      <c r="CM68" s="657"/>
      <c r="CN68" s="543"/>
      <c r="CO68" s="544"/>
      <c r="CP68" s="544"/>
      <c r="CQ68" s="544"/>
      <c r="CR68" s="544"/>
      <c r="CS68" s="544"/>
      <c r="CT68" s="544"/>
      <c r="CU68" s="544"/>
      <c r="CV68" s="544"/>
      <c r="CW68" s="657"/>
      <c r="CX68" s="543"/>
      <c r="CY68" s="544"/>
      <c r="CZ68" s="544"/>
      <c r="DA68" s="544"/>
      <c r="DB68" s="544"/>
      <c r="DC68" s="544"/>
      <c r="DD68" s="544"/>
      <c r="DE68" s="544"/>
      <c r="DF68" s="544"/>
      <c r="DG68" s="657"/>
      <c r="DH68" s="543"/>
      <c r="DI68" s="544"/>
      <c r="DJ68" s="544"/>
      <c r="DK68" s="544"/>
      <c r="DL68" s="544"/>
      <c r="DM68" s="544"/>
      <c r="DN68" s="544"/>
      <c r="DO68" s="544"/>
      <c r="DP68" s="544"/>
      <c r="DQ68" s="657"/>
      <c r="DR68" s="543"/>
      <c r="DS68" s="544"/>
      <c r="DT68" s="544"/>
      <c r="DU68" s="544"/>
      <c r="DV68" s="544"/>
      <c r="DW68" s="544"/>
      <c r="DX68" s="544"/>
      <c r="DY68" s="544"/>
      <c r="DZ68" s="544"/>
      <c r="EA68" s="657"/>
      <c r="EB68" s="543"/>
      <c r="EC68" s="544"/>
      <c r="ED68" s="544"/>
      <c r="EE68" s="544"/>
      <c r="EF68" s="544"/>
      <c r="EG68" s="544"/>
      <c r="EH68" s="544"/>
      <c r="EI68" s="544"/>
      <c r="EJ68" s="544"/>
      <c r="EK68" s="657"/>
    </row>
    <row r="69" spans="1:141" ht="36">
      <c r="A69" s="359">
        <f>Summary!A69</f>
        <v>0</v>
      </c>
      <c r="B69" s="378">
        <f>Summary!B69</f>
        <v>0</v>
      </c>
      <c r="C69" s="379" t="str">
        <f>Summary!C69</f>
        <v>4.2.2.2</v>
      </c>
      <c r="D69" s="380">
        <f>Summary!D69</f>
        <v>0</v>
      </c>
      <c r="E69" s="381">
        <f>Summary!E69</f>
        <v>0</v>
      </c>
      <c r="F69" s="382" t="str">
        <f>Summary!F69</f>
        <v>RRS - Wire Rope Safety Barrier (includes barrier length, transitions and Terminals)</v>
      </c>
      <c r="G69" s="375">
        <f>Summary!G69</f>
        <v>0</v>
      </c>
      <c r="H69" s="540">
        <f t="shared" si="41"/>
        <v>0</v>
      </c>
      <c r="I69" s="541">
        <f t="shared" si="42"/>
        <v>0</v>
      </c>
      <c r="J69" s="541">
        <f t="shared" si="43"/>
        <v>0</v>
      </c>
      <c r="K69" s="541">
        <f t="shared" si="44"/>
        <v>0</v>
      </c>
      <c r="L69" s="541">
        <f t="shared" si="45"/>
        <v>0</v>
      </c>
      <c r="M69" s="541">
        <f t="shared" si="46"/>
        <v>0</v>
      </c>
      <c r="N69" s="541">
        <f t="shared" si="47"/>
        <v>0</v>
      </c>
      <c r="O69" s="541">
        <f t="shared" si="48"/>
        <v>0</v>
      </c>
      <c r="P69" s="541">
        <f t="shared" si="49"/>
        <v>0</v>
      </c>
      <c r="Q69" s="541">
        <f t="shared" si="50"/>
        <v>0</v>
      </c>
      <c r="R69" s="541">
        <f t="shared" si="51"/>
        <v>0</v>
      </c>
      <c r="S69" s="541">
        <f t="shared" si="52"/>
        <v>0</v>
      </c>
      <c r="T69" s="542">
        <f t="shared" si="53"/>
        <v>0</v>
      </c>
      <c r="U69" s="531"/>
      <c r="V69" s="543"/>
      <c r="W69" s="544"/>
      <c r="X69" s="544"/>
      <c r="Y69" s="544"/>
      <c r="Z69" s="544"/>
      <c r="AA69" s="544"/>
      <c r="AB69" s="544"/>
      <c r="AC69" s="544"/>
      <c r="AD69" s="544"/>
      <c r="AE69" s="657"/>
      <c r="AF69" s="543"/>
      <c r="AG69" s="544"/>
      <c r="AH69" s="544"/>
      <c r="AI69" s="544"/>
      <c r="AJ69" s="544"/>
      <c r="AK69" s="544"/>
      <c r="AL69" s="544"/>
      <c r="AM69" s="544"/>
      <c r="AN69" s="544"/>
      <c r="AO69" s="657"/>
      <c r="AP69" s="543"/>
      <c r="AQ69" s="544"/>
      <c r="AR69" s="544"/>
      <c r="AS69" s="544"/>
      <c r="AT69" s="544"/>
      <c r="AU69" s="544"/>
      <c r="AV69" s="544"/>
      <c r="AW69" s="544"/>
      <c r="AX69" s="544"/>
      <c r="AY69" s="657"/>
      <c r="AZ69" s="543"/>
      <c r="BA69" s="544"/>
      <c r="BB69" s="544"/>
      <c r="BC69" s="544"/>
      <c r="BD69" s="544"/>
      <c r="BE69" s="544"/>
      <c r="BF69" s="544"/>
      <c r="BG69" s="544"/>
      <c r="BH69" s="544"/>
      <c r="BI69" s="657"/>
      <c r="BJ69" s="543"/>
      <c r="BK69" s="544"/>
      <c r="BL69" s="544"/>
      <c r="BM69" s="544"/>
      <c r="BN69" s="544"/>
      <c r="BO69" s="544"/>
      <c r="BP69" s="544"/>
      <c r="BQ69" s="544"/>
      <c r="BR69" s="544"/>
      <c r="BS69" s="657"/>
      <c r="BT69" s="543"/>
      <c r="BU69" s="544"/>
      <c r="BV69" s="544"/>
      <c r="BW69" s="544"/>
      <c r="BX69" s="544"/>
      <c r="BY69" s="544"/>
      <c r="BZ69" s="544"/>
      <c r="CA69" s="544"/>
      <c r="CB69" s="544"/>
      <c r="CC69" s="657"/>
      <c r="CD69" s="543"/>
      <c r="CE69" s="544"/>
      <c r="CF69" s="544"/>
      <c r="CG69" s="544"/>
      <c r="CH69" s="544"/>
      <c r="CI69" s="544"/>
      <c r="CJ69" s="544"/>
      <c r="CK69" s="544"/>
      <c r="CL69" s="544"/>
      <c r="CM69" s="657"/>
      <c r="CN69" s="543"/>
      <c r="CO69" s="544"/>
      <c r="CP69" s="544"/>
      <c r="CQ69" s="544"/>
      <c r="CR69" s="544"/>
      <c r="CS69" s="544"/>
      <c r="CT69" s="544"/>
      <c r="CU69" s="544"/>
      <c r="CV69" s="544"/>
      <c r="CW69" s="657"/>
      <c r="CX69" s="543"/>
      <c r="CY69" s="544"/>
      <c r="CZ69" s="544"/>
      <c r="DA69" s="544"/>
      <c r="DB69" s="544"/>
      <c r="DC69" s="544"/>
      <c r="DD69" s="544"/>
      <c r="DE69" s="544"/>
      <c r="DF69" s="544"/>
      <c r="DG69" s="657"/>
      <c r="DH69" s="543"/>
      <c r="DI69" s="544"/>
      <c r="DJ69" s="544"/>
      <c r="DK69" s="544"/>
      <c r="DL69" s="544"/>
      <c r="DM69" s="544"/>
      <c r="DN69" s="544"/>
      <c r="DO69" s="544"/>
      <c r="DP69" s="544"/>
      <c r="DQ69" s="657"/>
      <c r="DR69" s="543"/>
      <c r="DS69" s="544"/>
      <c r="DT69" s="544"/>
      <c r="DU69" s="544"/>
      <c r="DV69" s="544"/>
      <c r="DW69" s="544"/>
      <c r="DX69" s="544"/>
      <c r="DY69" s="544"/>
      <c r="DZ69" s="544"/>
      <c r="EA69" s="657"/>
      <c r="EB69" s="543"/>
      <c r="EC69" s="544"/>
      <c r="ED69" s="544"/>
      <c r="EE69" s="544"/>
      <c r="EF69" s="544"/>
      <c r="EG69" s="544"/>
      <c r="EH69" s="544"/>
      <c r="EI69" s="544"/>
      <c r="EJ69" s="544"/>
      <c r="EK69" s="657"/>
    </row>
    <row r="70" spans="1:141" ht="36">
      <c r="A70" s="359">
        <f>Summary!A70</f>
        <v>0</v>
      </c>
      <c r="B70" s="378">
        <f>Summary!B70</f>
        <v>0</v>
      </c>
      <c r="C70" s="379" t="str">
        <f>Summary!C70</f>
        <v>4.2.3</v>
      </c>
      <c r="D70" s="380">
        <f>Summary!D70</f>
        <v>0</v>
      </c>
      <c r="E70" s="381" t="str">
        <f>Summary!E70</f>
        <v>Arrester beds</v>
      </c>
      <c r="F70" s="382" t="str">
        <f>Summary!F70</f>
        <v>Treatment of weeds, remove scattered aggregate from carriageway and reprofile gravel bed</v>
      </c>
      <c r="G70" s="375">
        <f>Summary!G70</f>
        <v>0</v>
      </c>
      <c r="H70" s="540">
        <f t="shared" si="41"/>
        <v>0</v>
      </c>
      <c r="I70" s="541">
        <f t="shared" si="42"/>
        <v>0</v>
      </c>
      <c r="J70" s="541">
        <f t="shared" si="43"/>
        <v>0</v>
      </c>
      <c r="K70" s="541">
        <f t="shared" si="44"/>
        <v>0</v>
      </c>
      <c r="L70" s="541">
        <f t="shared" si="45"/>
        <v>0</v>
      </c>
      <c r="M70" s="541">
        <f t="shared" si="46"/>
        <v>0</v>
      </c>
      <c r="N70" s="541">
        <f t="shared" si="47"/>
        <v>0</v>
      </c>
      <c r="O70" s="541">
        <f t="shared" si="48"/>
        <v>0</v>
      </c>
      <c r="P70" s="541">
        <f t="shared" si="49"/>
        <v>0</v>
      </c>
      <c r="Q70" s="541">
        <f t="shared" si="50"/>
        <v>0</v>
      </c>
      <c r="R70" s="541">
        <f t="shared" si="51"/>
        <v>0</v>
      </c>
      <c r="S70" s="541">
        <f t="shared" si="52"/>
        <v>0</v>
      </c>
      <c r="T70" s="542">
        <f t="shared" si="53"/>
        <v>0</v>
      </c>
      <c r="U70" s="531"/>
      <c r="V70" s="543"/>
      <c r="W70" s="544"/>
      <c r="X70" s="544"/>
      <c r="Y70" s="544"/>
      <c r="Z70" s="544"/>
      <c r="AA70" s="544"/>
      <c r="AB70" s="544"/>
      <c r="AC70" s="544"/>
      <c r="AD70" s="544"/>
      <c r="AE70" s="657"/>
      <c r="AF70" s="543"/>
      <c r="AG70" s="544"/>
      <c r="AH70" s="544"/>
      <c r="AI70" s="544"/>
      <c r="AJ70" s="544"/>
      <c r="AK70" s="544"/>
      <c r="AL70" s="544"/>
      <c r="AM70" s="544"/>
      <c r="AN70" s="544"/>
      <c r="AO70" s="657"/>
      <c r="AP70" s="543"/>
      <c r="AQ70" s="544"/>
      <c r="AR70" s="544"/>
      <c r="AS70" s="544"/>
      <c r="AT70" s="544"/>
      <c r="AU70" s="544"/>
      <c r="AV70" s="544"/>
      <c r="AW70" s="544"/>
      <c r="AX70" s="544"/>
      <c r="AY70" s="657"/>
      <c r="AZ70" s="543"/>
      <c r="BA70" s="544"/>
      <c r="BB70" s="544"/>
      <c r="BC70" s="544"/>
      <c r="BD70" s="544"/>
      <c r="BE70" s="544"/>
      <c r="BF70" s="544"/>
      <c r="BG70" s="544"/>
      <c r="BH70" s="544"/>
      <c r="BI70" s="657"/>
      <c r="BJ70" s="543"/>
      <c r="BK70" s="544"/>
      <c r="BL70" s="544"/>
      <c r="BM70" s="544"/>
      <c r="BN70" s="544"/>
      <c r="BO70" s="544"/>
      <c r="BP70" s="544"/>
      <c r="BQ70" s="544"/>
      <c r="BR70" s="544"/>
      <c r="BS70" s="657"/>
      <c r="BT70" s="543"/>
      <c r="BU70" s="544"/>
      <c r="BV70" s="544"/>
      <c r="BW70" s="544"/>
      <c r="BX70" s="544"/>
      <c r="BY70" s="544"/>
      <c r="BZ70" s="544"/>
      <c r="CA70" s="544"/>
      <c r="CB70" s="544"/>
      <c r="CC70" s="657"/>
      <c r="CD70" s="543"/>
      <c r="CE70" s="544"/>
      <c r="CF70" s="544"/>
      <c r="CG70" s="544"/>
      <c r="CH70" s="544"/>
      <c r="CI70" s="544"/>
      <c r="CJ70" s="544"/>
      <c r="CK70" s="544"/>
      <c r="CL70" s="544"/>
      <c r="CM70" s="657"/>
      <c r="CN70" s="543"/>
      <c r="CO70" s="544"/>
      <c r="CP70" s="544"/>
      <c r="CQ70" s="544"/>
      <c r="CR70" s="544"/>
      <c r="CS70" s="544"/>
      <c r="CT70" s="544"/>
      <c r="CU70" s="544"/>
      <c r="CV70" s="544"/>
      <c r="CW70" s="657"/>
      <c r="CX70" s="543"/>
      <c r="CY70" s="544"/>
      <c r="CZ70" s="544"/>
      <c r="DA70" s="544"/>
      <c r="DB70" s="544"/>
      <c r="DC70" s="544"/>
      <c r="DD70" s="544"/>
      <c r="DE70" s="544"/>
      <c r="DF70" s="544"/>
      <c r="DG70" s="657"/>
      <c r="DH70" s="543"/>
      <c r="DI70" s="544"/>
      <c r="DJ70" s="544"/>
      <c r="DK70" s="544"/>
      <c r="DL70" s="544"/>
      <c r="DM70" s="544"/>
      <c r="DN70" s="544"/>
      <c r="DO70" s="544"/>
      <c r="DP70" s="544"/>
      <c r="DQ70" s="657"/>
      <c r="DR70" s="543"/>
      <c r="DS70" s="544"/>
      <c r="DT70" s="544"/>
      <c r="DU70" s="544"/>
      <c r="DV70" s="544"/>
      <c r="DW70" s="544"/>
      <c r="DX70" s="544"/>
      <c r="DY70" s="544"/>
      <c r="DZ70" s="544"/>
      <c r="EA70" s="657"/>
      <c r="EB70" s="543"/>
      <c r="EC70" s="544"/>
      <c r="ED70" s="544"/>
      <c r="EE70" s="544"/>
      <c r="EF70" s="544"/>
      <c r="EG70" s="544"/>
      <c r="EH70" s="544"/>
      <c r="EI70" s="544"/>
      <c r="EJ70" s="544"/>
      <c r="EK70" s="657"/>
    </row>
    <row r="71" spans="1:141" s="139" customFormat="1" ht="36">
      <c r="A71" s="802" t="str">
        <f>Summary!A71</f>
        <v>18.4.1</v>
      </c>
      <c r="B71" s="815">
        <f>Summary!B71</f>
        <v>4.3</v>
      </c>
      <c r="C71" s="813">
        <f>Summary!C71</f>
        <v>0</v>
      </c>
      <c r="D71" s="816" t="str">
        <f>Summary!D71</f>
        <v>0500 - Drainage and Service Ducts</v>
      </c>
      <c r="E71" s="796" t="str">
        <f>Summary!E71</f>
        <v xml:space="preserve">Drainage </v>
      </c>
      <c r="F71" s="796">
        <f>Summary!F71</f>
        <v>0</v>
      </c>
      <c r="G71" s="787" t="str">
        <f>Summary!G71</f>
        <v>Schedule Ref 7</v>
      </c>
      <c r="H71" s="299"/>
      <c r="I71" s="300"/>
      <c r="J71" s="300"/>
      <c r="K71" s="300"/>
      <c r="L71" s="300"/>
      <c r="M71" s="300"/>
      <c r="N71" s="300"/>
      <c r="O71" s="300"/>
      <c r="P71" s="300"/>
      <c r="Q71" s="300"/>
      <c r="R71" s="300"/>
      <c r="S71" s="300"/>
      <c r="T71" s="797"/>
      <c r="U71" s="531"/>
      <c r="V71" s="299"/>
      <c r="W71" s="300"/>
      <c r="X71" s="300"/>
      <c r="Y71" s="300"/>
      <c r="Z71" s="300"/>
      <c r="AA71" s="300"/>
      <c r="AB71" s="300"/>
      <c r="AC71" s="300"/>
      <c r="AD71" s="300"/>
      <c r="AE71" s="817"/>
      <c r="AF71" s="299"/>
      <c r="AG71" s="300"/>
      <c r="AH71" s="300"/>
      <c r="AI71" s="300"/>
      <c r="AJ71" s="300"/>
      <c r="AK71" s="300"/>
      <c r="AL71" s="300"/>
      <c r="AM71" s="300"/>
      <c r="AN71" s="300"/>
      <c r="AO71" s="817"/>
      <c r="AP71" s="299"/>
      <c r="AQ71" s="300"/>
      <c r="AR71" s="300"/>
      <c r="AS71" s="300"/>
      <c r="AT71" s="300"/>
      <c r="AU71" s="300"/>
      <c r="AV71" s="300"/>
      <c r="AW71" s="300"/>
      <c r="AX71" s="300"/>
      <c r="AY71" s="817"/>
      <c r="AZ71" s="299"/>
      <c r="BA71" s="300"/>
      <c r="BB71" s="300"/>
      <c r="BC71" s="300"/>
      <c r="BD71" s="300"/>
      <c r="BE71" s="300"/>
      <c r="BF71" s="300"/>
      <c r="BG71" s="300"/>
      <c r="BH71" s="300"/>
      <c r="BI71" s="817"/>
      <c r="BJ71" s="299"/>
      <c r="BK71" s="300"/>
      <c r="BL71" s="300"/>
      <c r="BM71" s="300"/>
      <c r="BN71" s="300"/>
      <c r="BO71" s="300"/>
      <c r="BP71" s="300"/>
      <c r="BQ71" s="300"/>
      <c r="BR71" s="300"/>
      <c r="BS71" s="817"/>
      <c r="BT71" s="299"/>
      <c r="BU71" s="300"/>
      <c r="BV71" s="300"/>
      <c r="BW71" s="300"/>
      <c r="BX71" s="300"/>
      <c r="BY71" s="300"/>
      <c r="BZ71" s="300"/>
      <c r="CA71" s="300"/>
      <c r="CB71" s="300"/>
      <c r="CC71" s="817"/>
      <c r="CD71" s="299"/>
      <c r="CE71" s="300"/>
      <c r="CF71" s="300"/>
      <c r="CG71" s="300"/>
      <c r="CH71" s="300"/>
      <c r="CI71" s="300"/>
      <c r="CJ71" s="300"/>
      <c r="CK71" s="300"/>
      <c r="CL71" s="300"/>
      <c r="CM71" s="817"/>
      <c r="CN71" s="299"/>
      <c r="CO71" s="300"/>
      <c r="CP71" s="300"/>
      <c r="CQ71" s="300"/>
      <c r="CR71" s="300"/>
      <c r="CS71" s="300"/>
      <c r="CT71" s="300"/>
      <c r="CU71" s="300"/>
      <c r="CV71" s="300"/>
      <c r="CW71" s="817"/>
      <c r="CX71" s="299"/>
      <c r="CY71" s="300"/>
      <c r="CZ71" s="300"/>
      <c r="DA71" s="300"/>
      <c r="DB71" s="300"/>
      <c r="DC71" s="300"/>
      <c r="DD71" s="300"/>
      <c r="DE71" s="300"/>
      <c r="DF71" s="300"/>
      <c r="DG71" s="817"/>
      <c r="DH71" s="299"/>
      <c r="DI71" s="300"/>
      <c r="DJ71" s="300"/>
      <c r="DK71" s="300"/>
      <c r="DL71" s="300"/>
      <c r="DM71" s="300"/>
      <c r="DN71" s="300"/>
      <c r="DO71" s="300"/>
      <c r="DP71" s="300"/>
      <c r="DQ71" s="817"/>
      <c r="DR71" s="299"/>
      <c r="DS71" s="300"/>
      <c r="DT71" s="300"/>
      <c r="DU71" s="300"/>
      <c r="DV71" s="300"/>
      <c r="DW71" s="300"/>
      <c r="DX71" s="300"/>
      <c r="DY71" s="300"/>
      <c r="DZ71" s="300"/>
      <c r="EA71" s="817"/>
      <c r="EB71" s="299"/>
      <c r="EC71" s="300"/>
      <c r="ED71" s="300"/>
      <c r="EE71" s="300"/>
      <c r="EF71" s="300"/>
      <c r="EG71" s="300"/>
      <c r="EH71" s="300"/>
      <c r="EI71" s="300"/>
      <c r="EJ71" s="300"/>
      <c r="EK71" s="817"/>
    </row>
    <row r="72" spans="1:141" s="139" customFormat="1" ht="36">
      <c r="A72" s="802">
        <f>Summary!A72</f>
        <v>0</v>
      </c>
      <c r="B72" s="815">
        <f>Summary!B72</f>
        <v>0</v>
      </c>
      <c r="C72" s="813" t="str">
        <f>Summary!C72</f>
        <v>4.3.1</v>
      </c>
      <c r="D72" s="816" t="str">
        <f>Summary!D72</f>
        <v>500 - Drainage and Service Ducts</v>
      </c>
      <c r="E72" s="796" t="str">
        <f>Summary!E72</f>
        <v>Gullies</v>
      </c>
      <c r="F72" s="796">
        <f>Summary!F72</f>
        <v>0</v>
      </c>
      <c r="G72" s="787">
        <f>Summary!G72</f>
        <v>0</v>
      </c>
      <c r="H72" s="299"/>
      <c r="I72" s="300"/>
      <c r="J72" s="300"/>
      <c r="K72" s="300"/>
      <c r="L72" s="300"/>
      <c r="M72" s="300"/>
      <c r="N72" s="300"/>
      <c r="O72" s="300"/>
      <c r="P72" s="300"/>
      <c r="Q72" s="300"/>
      <c r="R72" s="300"/>
      <c r="S72" s="300"/>
      <c r="T72" s="797"/>
      <c r="U72" s="531"/>
      <c r="V72" s="299"/>
      <c r="W72" s="300"/>
      <c r="X72" s="300"/>
      <c r="Y72" s="300"/>
      <c r="Z72" s="300"/>
      <c r="AA72" s="300"/>
      <c r="AB72" s="300"/>
      <c r="AC72" s="300"/>
      <c r="AD72" s="300"/>
      <c r="AE72" s="817"/>
      <c r="AF72" s="299"/>
      <c r="AG72" s="300"/>
      <c r="AH72" s="300"/>
      <c r="AI72" s="300"/>
      <c r="AJ72" s="300"/>
      <c r="AK72" s="300"/>
      <c r="AL72" s="300"/>
      <c r="AM72" s="300"/>
      <c r="AN72" s="300"/>
      <c r="AO72" s="817"/>
      <c r="AP72" s="299"/>
      <c r="AQ72" s="300"/>
      <c r="AR72" s="300"/>
      <c r="AS72" s="300"/>
      <c r="AT72" s="300"/>
      <c r="AU72" s="300"/>
      <c r="AV72" s="300"/>
      <c r="AW72" s="300"/>
      <c r="AX72" s="300"/>
      <c r="AY72" s="817"/>
      <c r="AZ72" s="299"/>
      <c r="BA72" s="300"/>
      <c r="BB72" s="300"/>
      <c r="BC72" s="300"/>
      <c r="BD72" s="300"/>
      <c r="BE72" s="300"/>
      <c r="BF72" s="300"/>
      <c r="BG72" s="300"/>
      <c r="BH72" s="300"/>
      <c r="BI72" s="817"/>
      <c r="BJ72" s="299"/>
      <c r="BK72" s="300"/>
      <c r="BL72" s="300"/>
      <c r="BM72" s="300"/>
      <c r="BN72" s="300"/>
      <c r="BO72" s="300"/>
      <c r="BP72" s="300"/>
      <c r="BQ72" s="300"/>
      <c r="BR72" s="300"/>
      <c r="BS72" s="817"/>
      <c r="BT72" s="299"/>
      <c r="BU72" s="300"/>
      <c r="BV72" s="300"/>
      <c r="BW72" s="300"/>
      <c r="BX72" s="300"/>
      <c r="BY72" s="300"/>
      <c r="BZ72" s="300"/>
      <c r="CA72" s="300"/>
      <c r="CB72" s="300"/>
      <c r="CC72" s="817"/>
      <c r="CD72" s="299"/>
      <c r="CE72" s="300"/>
      <c r="CF72" s="300"/>
      <c r="CG72" s="300"/>
      <c r="CH72" s="300"/>
      <c r="CI72" s="300"/>
      <c r="CJ72" s="300"/>
      <c r="CK72" s="300"/>
      <c r="CL72" s="300"/>
      <c r="CM72" s="817"/>
      <c r="CN72" s="299"/>
      <c r="CO72" s="300"/>
      <c r="CP72" s="300"/>
      <c r="CQ72" s="300"/>
      <c r="CR72" s="300"/>
      <c r="CS72" s="300"/>
      <c r="CT72" s="300"/>
      <c r="CU72" s="300"/>
      <c r="CV72" s="300"/>
      <c r="CW72" s="817"/>
      <c r="CX72" s="299"/>
      <c r="CY72" s="300"/>
      <c r="CZ72" s="300"/>
      <c r="DA72" s="300"/>
      <c r="DB72" s="300"/>
      <c r="DC72" s="300"/>
      <c r="DD72" s="300"/>
      <c r="DE72" s="300"/>
      <c r="DF72" s="300"/>
      <c r="DG72" s="817"/>
      <c r="DH72" s="299"/>
      <c r="DI72" s="300"/>
      <c r="DJ72" s="300"/>
      <c r="DK72" s="300"/>
      <c r="DL72" s="300"/>
      <c r="DM72" s="300"/>
      <c r="DN72" s="300"/>
      <c r="DO72" s="300"/>
      <c r="DP72" s="300"/>
      <c r="DQ72" s="817"/>
      <c r="DR72" s="299"/>
      <c r="DS72" s="300"/>
      <c r="DT72" s="300"/>
      <c r="DU72" s="300"/>
      <c r="DV72" s="300"/>
      <c r="DW72" s="300"/>
      <c r="DX72" s="300"/>
      <c r="DY72" s="300"/>
      <c r="DZ72" s="300"/>
      <c r="EA72" s="817"/>
      <c r="EB72" s="299"/>
      <c r="EC72" s="300"/>
      <c r="ED72" s="300"/>
      <c r="EE72" s="300"/>
      <c r="EF72" s="300"/>
      <c r="EG72" s="300"/>
      <c r="EH72" s="300"/>
      <c r="EI72" s="300"/>
      <c r="EJ72" s="300"/>
      <c r="EK72" s="817"/>
    </row>
    <row r="73" spans="1:141" ht="36">
      <c r="A73" s="359">
        <f>Summary!A73</f>
        <v>0</v>
      </c>
      <c r="B73" s="378">
        <f>Summary!B73</f>
        <v>0</v>
      </c>
      <c r="C73" s="379" t="str">
        <f>Summary!C73</f>
        <v>4.3.1.1</v>
      </c>
      <c r="D73" s="380">
        <f>Summary!D73</f>
        <v>0</v>
      </c>
      <c r="E73" s="381">
        <f>Summary!E73</f>
        <v>0</v>
      </c>
      <c r="F73" s="382" t="str">
        <f>Summary!F73</f>
        <v>Gully Emptying, including clearing aprons, covers and obstructions</v>
      </c>
      <c r="G73" s="375">
        <f>Summary!G73</f>
        <v>0</v>
      </c>
      <c r="H73" s="540">
        <f t="shared" si="41"/>
        <v>0</v>
      </c>
      <c r="I73" s="541">
        <f t="shared" si="42"/>
        <v>0</v>
      </c>
      <c r="J73" s="541">
        <f t="shared" si="43"/>
        <v>0</v>
      </c>
      <c r="K73" s="541">
        <f t="shared" si="44"/>
        <v>0</v>
      </c>
      <c r="L73" s="541">
        <f t="shared" si="45"/>
        <v>0</v>
      </c>
      <c r="M73" s="541">
        <f t="shared" si="46"/>
        <v>0</v>
      </c>
      <c r="N73" s="541">
        <f t="shared" si="47"/>
        <v>0</v>
      </c>
      <c r="O73" s="541">
        <f t="shared" si="48"/>
        <v>0</v>
      </c>
      <c r="P73" s="541">
        <f t="shared" si="49"/>
        <v>0</v>
      </c>
      <c r="Q73" s="541">
        <f t="shared" si="50"/>
        <v>0</v>
      </c>
      <c r="R73" s="541">
        <f t="shared" si="51"/>
        <v>0</v>
      </c>
      <c r="S73" s="541">
        <f t="shared" si="52"/>
        <v>0</v>
      </c>
      <c r="T73" s="542">
        <f t="shared" si="53"/>
        <v>0</v>
      </c>
      <c r="U73" s="531"/>
      <c r="V73" s="543"/>
      <c r="W73" s="544"/>
      <c r="X73" s="544"/>
      <c r="Y73" s="544"/>
      <c r="Z73" s="544"/>
      <c r="AA73" s="544"/>
      <c r="AB73" s="544"/>
      <c r="AC73" s="544"/>
      <c r="AD73" s="544"/>
      <c r="AE73" s="657"/>
      <c r="AF73" s="543"/>
      <c r="AG73" s="544"/>
      <c r="AH73" s="544"/>
      <c r="AI73" s="544"/>
      <c r="AJ73" s="544"/>
      <c r="AK73" s="544"/>
      <c r="AL73" s="544"/>
      <c r="AM73" s="544"/>
      <c r="AN73" s="544"/>
      <c r="AO73" s="657"/>
      <c r="AP73" s="543"/>
      <c r="AQ73" s="544"/>
      <c r="AR73" s="544"/>
      <c r="AS73" s="544"/>
      <c r="AT73" s="544"/>
      <c r="AU73" s="544"/>
      <c r="AV73" s="544"/>
      <c r="AW73" s="544"/>
      <c r="AX73" s="544"/>
      <c r="AY73" s="657"/>
      <c r="AZ73" s="543"/>
      <c r="BA73" s="544"/>
      <c r="BB73" s="544"/>
      <c r="BC73" s="544"/>
      <c r="BD73" s="544"/>
      <c r="BE73" s="544"/>
      <c r="BF73" s="544"/>
      <c r="BG73" s="544"/>
      <c r="BH73" s="544"/>
      <c r="BI73" s="657"/>
      <c r="BJ73" s="543"/>
      <c r="BK73" s="544"/>
      <c r="BL73" s="544"/>
      <c r="BM73" s="544"/>
      <c r="BN73" s="544"/>
      <c r="BO73" s="544"/>
      <c r="BP73" s="544"/>
      <c r="BQ73" s="544"/>
      <c r="BR73" s="544"/>
      <c r="BS73" s="657"/>
      <c r="BT73" s="543"/>
      <c r="BU73" s="544"/>
      <c r="BV73" s="544"/>
      <c r="BW73" s="544"/>
      <c r="BX73" s="544"/>
      <c r="BY73" s="544"/>
      <c r="BZ73" s="544"/>
      <c r="CA73" s="544"/>
      <c r="CB73" s="544"/>
      <c r="CC73" s="657"/>
      <c r="CD73" s="543"/>
      <c r="CE73" s="544"/>
      <c r="CF73" s="544"/>
      <c r="CG73" s="544"/>
      <c r="CH73" s="544"/>
      <c r="CI73" s="544"/>
      <c r="CJ73" s="544"/>
      <c r="CK73" s="544"/>
      <c r="CL73" s="544"/>
      <c r="CM73" s="657"/>
      <c r="CN73" s="543"/>
      <c r="CO73" s="544"/>
      <c r="CP73" s="544"/>
      <c r="CQ73" s="544"/>
      <c r="CR73" s="544"/>
      <c r="CS73" s="544"/>
      <c r="CT73" s="544"/>
      <c r="CU73" s="544"/>
      <c r="CV73" s="544"/>
      <c r="CW73" s="657"/>
      <c r="CX73" s="543"/>
      <c r="CY73" s="544"/>
      <c r="CZ73" s="544"/>
      <c r="DA73" s="544"/>
      <c r="DB73" s="544"/>
      <c r="DC73" s="544"/>
      <c r="DD73" s="544"/>
      <c r="DE73" s="544"/>
      <c r="DF73" s="544"/>
      <c r="DG73" s="657"/>
      <c r="DH73" s="543"/>
      <c r="DI73" s="544"/>
      <c r="DJ73" s="544"/>
      <c r="DK73" s="544"/>
      <c r="DL73" s="544"/>
      <c r="DM73" s="544"/>
      <c r="DN73" s="544"/>
      <c r="DO73" s="544"/>
      <c r="DP73" s="544"/>
      <c r="DQ73" s="657"/>
      <c r="DR73" s="543"/>
      <c r="DS73" s="544"/>
      <c r="DT73" s="544"/>
      <c r="DU73" s="544"/>
      <c r="DV73" s="544"/>
      <c r="DW73" s="544"/>
      <c r="DX73" s="544"/>
      <c r="DY73" s="544"/>
      <c r="DZ73" s="544"/>
      <c r="EA73" s="657"/>
      <c r="EB73" s="543"/>
      <c r="EC73" s="544"/>
      <c r="ED73" s="544"/>
      <c r="EE73" s="544"/>
      <c r="EF73" s="544"/>
      <c r="EG73" s="544"/>
      <c r="EH73" s="544"/>
      <c r="EI73" s="544"/>
      <c r="EJ73" s="544"/>
      <c r="EK73" s="657"/>
    </row>
    <row r="74" spans="1:141" ht="20.25">
      <c r="A74" s="359">
        <f>Summary!A74</f>
        <v>0</v>
      </c>
      <c r="B74" s="378">
        <f>Summary!B74</f>
        <v>0</v>
      </c>
      <c r="C74" s="379" t="str">
        <f>Summary!C74</f>
        <v>4.3.1.2</v>
      </c>
      <c r="D74" s="380">
        <f>Summary!D74</f>
        <v>0</v>
      </c>
      <c r="E74" s="381">
        <f>Summary!E74</f>
        <v>0</v>
      </c>
      <c r="F74" s="382" t="str">
        <f>Summary!F74</f>
        <v>Clear gully aprons, covers and obstructions</v>
      </c>
      <c r="G74" s="375">
        <f>Summary!G74</f>
        <v>0</v>
      </c>
      <c r="H74" s="540">
        <f t="shared" si="41"/>
        <v>0</v>
      </c>
      <c r="I74" s="541">
        <f t="shared" si="42"/>
        <v>0</v>
      </c>
      <c r="J74" s="541">
        <f t="shared" si="43"/>
        <v>0</v>
      </c>
      <c r="K74" s="541">
        <f t="shared" si="44"/>
        <v>0</v>
      </c>
      <c r="L74" s="541">
        <f t="shared" si="45"/>
        <v>0</v>
      </c>
      <c r="M74" s="541">
        <f t="shared" si="46"/>
        <v>0</v>
      </c>
      <c r="N74" s="541">
        <f t="shared" si="47"/>
        <v>0</v>
      </c>
      <c r="O74" s="541">
        <f t="shared" si="48"/>
        <v>0</v>
      </c>
      <c r="P74" s="541">
        <f t="shared" si="49"/>
        <v>0</v>
      </c>
      <c r="Q74" s="541">
        <f t="shared" si="50"/>
        <v>0</v>
      </c>
      <c r="R74" s="541">
        <f t="shared" si="51"/>
        <v>0</v>
      </c>
      <c r="S74" s="541">
        <f t="shared" si="52"/>
        <v>0</v>
      </c>
      <c r="T74" s="542">
        <f t="shared" si="53"/>
        <v>0</v>
      </c>
      <c r="U74" s="531"/>
      <c r="V74" s="543"/>
      <c r="W74" s="544"/>
      <c r="X74" s="544"/>
      <c r="Y74" s="544"/>
      <c r="Z74" s="544"/>
      <c r="AA74" s="544"/>
      <c r="AB74" s="544"/>
      <c r="AC74" s="544"/>
      <c r="AD74" s="544"/>
      <c r="AE74" s="657"/>
      <c r="AF74" s="543"/>
      <c r="AG74" s="544"/>
      <c r="AH74" s="544"/>
      <c r="AI74" s="544"/>
      <c r="AJ74" s="544"/>
      <c r="AK74" s="544"/>
      <c r="AL74" s="544"/>
      <c r="AM74" s="544"/>
      <c r="AN74" s="544"/>
      <c r="AO74" s="657"/>
      <c r="AP74" s="543"/>
      <c r="AQ74" s="544"/>
      <c r="AR74" s="544"/>
      <c r="AS74" s="544"/>
      <c r="AT74" s="544"/>
      <c r="AU74" s="544"/>
      <c r="AV74" s="544"/>
      <c r="AW74" s="544"/>
      <c r="AX74" s="544"/>
      <c r="AY74" s="657"/>
      <c r="AZ74" s="543"/>
      <c r="BA74" s="544"/>
      <c r="BB74" s="544"/>
      <c r="BC74" s="544"/>
      <c r="BD74" s="544"/>
      <c r="BE74" s="544"/>
      <c r="BF74" s="544"/>
      <c r="BG74" s="544"/>
      <c r="BH74" s="544"/>
      <c r="BI74" s="657"/>
      <c r="BJ74" s="543"/>
      <c r="BK74" s="544"/>
      <c r="BL74" s="544"/>
      <c r="BM74" s="544"/>
      <c r="BN74" s="544"/>
      <c r="BO74" s="544"/>
      <c r="BP74" s="544"/>
      <c r="BQ74" s="544"/>
      <c r="BR74" s="544"/>
      <c r="BS74" s="657"/>
      <c r="BT74" s="543"/>
      <c r="BU74" s="544"/>
      <c r="BV74" s="544"/>
      <c r="BW74" s="544"/>
      <c r="BX74" s="544"/>
      <c r="BY74" s="544"/>
      <c r="BZ74" s="544"/>
      <c r="CA74" s="544"/>
      <c r="CB74" s="544"/>
      <c r="CC74" s="657"/>
      <c r="CD74" s="543"/>
      <c r="CE74" s="544"/>
      <c r="CF74" s="544"/>
      <c r="CG74" s="544"/>
      <c r="CH74" s="544"/>
      <c r="CI74" s="544"/>
      <c r="CJ74" s="544"/>
      <c r="CK74" s="544"/>
      <c r="CL74" s="544"/>
      <c r="CM74" s="657"/>
      <c r="CN74" s="543"/>
      <c r="CO74" s="544"/>
      <c r="CP74" s="544"/>
      <c r="CQ74" s="544"/>
      <c r="CR74" s="544"/>
      <c r="CS74" s="544"/>
      <c r="CT74" s="544"/>
      <c r="CU74" s="544"/>
      <c r="CV74" s="544"/>
      <c r="CW74" s="657"/>
      <c r="CX74" s="543"/>
      <c r="CY74" s="544"/>
      <c r="CZ74" s="544"/>
      <c r="DA74" s="544"/>
      <c r="DB74" s="544"/>
      <c r="DC74" s="544"/>
      <c r="DD74" s="544"/>
      <c r="DE74" s="544"/>
      <c r="DF74" s="544"/>
      <c r="DG74" s="657"/>
      <c r="DH74" s="543"/>
      <c r="DI74" s="544"/>
      <c r="DJ74" s="544"/>
      <c r="DK74" s="544"/>
      <c r="DL74" s="544"/>
      <c r="DM74" s="544"/>
      <c r="DN74" s="544"/>
      <c r="DO74" s="544"/>
      <c r="DP74" s="544"/>
      <c r="DQ74" s="657"/>
      <c r="DR74" s="543"/>
      <c r="DS74" s="544"/>
      <c r="DT74" s="544"/>
      <c r="DU74" s="544"/>
      <c r="DV74" s="544"/>
      <c r="DW74" s="544"/>
      <c r="DX74" s="544"/>
      <c r="DY74" s="544"/>
      <c r="DZ74" s="544"/>
      <c r="EA74" s="657"/>
      <c r="EB74" s="543"/>
      <c r="EC74" s="544"/>
      <c r="ED74" s="544"/>
      <c r="EE74" s="544"/>
      <c r="EF74" s="544"/>
      <c r="EG74" s="544"/>
      <c r="EH74" s="544"/>
      <c r="EI74" s="544"/>
      <c r="EJ74" s="544"/>
      <c r="EK74" s="657"/>
    </row>
    <row r="75" spans="1:141" s="139" customFormat="1" ht="36">
      <c r="A75" s="802">
        <f>Summary!A75</f>
        <v>0</v>
      </c>
      <c r="B75" s="815">
        <f>Summary!B75</f>
        <v>0</v>
      </c>
      <c r="C75" s="813" t="str">
        <f>Summary!C75</f>
        <v>4.3.2</v>
      </c>
      <c r="D75" s="816" t="str">
        <f>Summary!D75</f>
        <v>500 - Drainage and Service Ducts</v>
      </c>
      <c r="E75" s="796" t="str">
        <f>Summary!E75</f>
        <v>Linear drainage systems</v>
      </c>
      <c r="F75" s="796">
        <f>Summary!F75</f>
        <v>0</v>
      </c>
      <c r="G75" s="787">
        <f>Summary!G75</f>
        <v>0</v>
      </c>
      <c r="H75" s="299"/>
      <c r="I75" s="300"/>
      <c r="J75" s="300"/>
      <c r="K75" s="300"/>
      <c r="L75" s="300"/>
      <c r="M75" s="300"/>
      <c r="N75" s="300"/>
      <c r="O75" s="300"/>
      <c r="P75" s="300"/>
      <c r="Q75" s="300"/>
      <c r="R75" s="300"/>
      <c r="S75" s="300"/>
      <c r="T75" s="797"/>
      <c r="U75" s="531"/>
      <c r="V75" s="299"/>
      <c r="W75" s="300"/>
      <c r="X75" s="300"/>
      <c r="Y75" s="300"/>
      <c r="Z75" s="300"/>
      <c r="AA75" s="300"/>
      <c r="AB75" s="300"/>
      <c r="AC75" s="300"/>
      <c r="AD75" s="300"/>
      <c r="AE75" s="817"/>
      <c r="AF75" s="299"/>
      <c r="AG75" s="300"/>
      <c r="AH75" s="300"/>
      <c r="AI75" s="300"/>
      <c r="AJ75" s="300"/>
      <c r="AK75" s="300"/>
      <c r="AL75" s="300"/>
      <c r="AM75" s="300"/>
      <c r="AN75" s="300"/>
      <c r="AO75" s="817"/>
      <c r="AP75" s="299"/>
      <c r="AQ75" s="300"/>
      <c r="AR75" s="300"/>
      <c r="AS75" s="300"/>
      <c r="AT75" s="300"/>
      <c r="AU75" s="300"/>
      <c r="AV75" s="300"/>
      <c r="AW75" s="300"/>
      <c r="AX75" s="300"/>
      <c r="AY75" s="817"/>
      <c r="AZ75" s="299"/>
      <c r="BA75" s="300"/>
      <c r="BB75" s="300"/>
      <c r="BC75" s="300"/>
      <c r="BD75" s="300"/>
      <c r="BE75" s="300"/>
      <c r="BF75" s="300"/>
      <c r="BG75" s="300"/>
      <c r="BH75" s="300"/>
      <c r="BI75" s="817"/>
      <c r="BJ75" s="299"/>
      <c r="BK75" s="300"/>
      <c r="BL75" s="300"/>
      <c r="BM75" s="300"/>
      <c r="BN75" s="300"/>
      <c r="BO75" s="300"/>
      <c r="BP75" s="300"/>
      <c r="BQ75" s="300"/>
      <c r="BR75" s="300"/>
      <c r="BS75" s="817"/>
      <c r="BT75" s="299"/>
      <c r="BU75" s="300"/>
      <c r="BV75" s="300"/>
      <c r="BW75" s="300"/>
      <c r="BX75" s="300"/>
      <c r="BY75" s="300"/>
      <c r="BZ75" s="300"/>
      <c r="CA75" s="300"/>
      <c r="CB75" s="300"/>
      <c r="CC75" s="817"/>
      <c r="CD75" s="299"/>
      <c r="CE75" s="300"/>
      <c r="CF75" s="300"/>
      <c r="CG75" s="300"/>
      <c r="CH75" s="300"/>
      <c r="CI75" s="300"/>
      <c r="CJ75" s="300"/>
      <c r="CK75" s="300"/>
      <c r="CL75" s="300"/>
      <c r="CM75" s="817"/>
      <c r="CN75" s="299"/>
      <c r="CO75" s="300"/>
      <c r="CP75" s="300"/>
      <c r="CQ75" s="300"/>
      <c r="CR75" s="300"/>
      <c r="CS75" s="300"/>
      <c r="CT75" s="300"/>
      <c r="CU75" s="300"/>
      <c r="CV75" s="300"/>
      <c r="CW75" s="817"/>
      <c r="CX75" s="299"/>
      <c r="CY75" s="300"/>
      <c r="CZ75" s="300"/>
      <c r="DA75" s="300"/>
      <c r="DB75" s="300"/>
      <c r="DC75" s="300"/>
      <c r="DD75" s="300"/>
      <c r="DE75" s="300"/>
      <c r="DF75" s="300"/>
      <c r="DG75" s="817"/>
      <c r="DH75" s="299"/>
      <c r="DI75" s="300"/>
      <c r="DJ75" s="300"/>
      <c r="DK75" s="300"/>
      <c r="DL75" s="300"/>
      <c r="DM75" s="300"/>
      <c r="DN75" s="300"/>
      <c r="DO75" s="300"/>
      <c r="DP75" s="300"/>
      <c r="DQ75" s="817"/>
      <c r="DR75" s="299"/>
      <c r="DS75" s="300"/>
      <c r="DT75" s="300"/>
      <c r="DU75" s="300"/>
      <c r="DV75" s="300"/>
      <c r="DW75" s="300"/>
      <c r="DX75" s="300"/>
      <c r="DY75" s="300"/>
      <c r="DZ75" s="300"/>
      <c r="EA75" s="817"/>
      <c r="EB75" s="299"/>
      <c r="EC75" s="300"/>
      <c r="ED75" s="300"/>
      <c r="EE75" s="300"/>
      <c r="EF75" s="300"/>
      <c r="EG75" s="300"/>
      <c r="EH75" s="300"/>
      <c r="EI75" s="300"/>
      <c r="EJ75" s="300"/>
      <c r="EK75" s="817"/>
    </row>
    <row r="76" spans="1:141" ht="36">
      <c r="A76" s="359">
        <f>Summary!A76</f>
        <v>0</v>
      </c>
      <c r="B76" s="378">
        <f>Summary!B76</f>
        <v>0</v>
      </c>
      <c r="C76" s="379" t="str">
        <f>Summary!C76</f>
        <v>4.3.2.1</v>
      </c>
      <c r="D76" s="380">
        <f>Summary!D76</f>
        <v>0</v>
      </c>
      <c r="E76" s="381">
        <f>Summary!E76</f>
        <v>0</v>
      </c>
      <c r="F76" s="382" t="str">
        <f>Summary!F76</f>
        <v>Clearing, rodding, low pressure / high volume jetting and proving Combined Kerb and Drainage System</v>
      </c>
      <c r="G76" s="375">
        <f>Summary!G76</f>
        <v>0</v>
      </c>
      <c r="H76" s="540">
        <f t="shared" si="41"/>
        <v>0</v>
      </c>
      <c r="I76" s="541">
        <f t="shared" si="42"/>
        <v>0</v>
      </c>
      <c r="J76" s="541">
        <f t="shared" si="43"/>
        <v>0</v>
      </c>
      <c r="K76" s="541">
        <f t="shared" si="44"/>
        <v>0</v>
      </c>
      <c r="L76" s="541">
        <f t="shared" si="45"/>
        <v>0</v>
      </c>
      <c r="M76" s="541">
        <f t="shared" si="46"/>
        <v>0</v>
      </c>
      <c r="N76" s="541">
        <f t="shared" si="47"/>
        <v>0</v>
      </c>
      <c r="O76" s="541">
        <f t="shared" si="48"/>
        <v>0</v>
      </c>
      <c r="P76" s="541">
        <f t="shared" si="49"/>
        <v>0</v>
      </c>
      <c r="Q76" s="541">
        <f t="shared" si="50"/>
        <v>0</v>
      </c>
      <c r="R76" s="541">
        <f t="shared" si="51"/>
        <v>0</v>
      </c>
      <c r="S76" s="541">
        <f t="shared" si="52"/>
        <v>0</v>
      </c>
      <c r="T76" s="542">
        <f t="shared" si="53"/>
        <v>0</v>
      </c>
      <c r="U76" s="531"/>
      <c r="V76" s="543"/>
      <c r="W76" s="544"/>
      <c r="X76" s="544"/>
      <c r="Y76" s="544"/>
      <c r="Z76" s="544"/>
      <c r="AA76" s="544"/>
      <c r="AB76" s="544"/>
      <c r="AC76" s="544"/>
      <c r="AD76" s="544"/>
      <c r="AE76" s="657"/>
      <c r="AF76" s="543"/>
      <c r="AG76" s="544"/>
      <c r="AH76" s="544"/>
      <c r="AI76" s="544"/>
      <c r="AJ76" s="544"/>
      <c r="AK76" s="544"/>
      <c r="AL76" s="544"/>
      <c r="AM76" s="544"/>
      <c r="AN76" s="544"/>
      <c r="AO76" s="657"/>
      <c r="AP76" s="543"/>
      <c r="AQ76" s="544"/>
      <c r="AR76" s="544"/>
      <c r="AS76" s="544"/>
      <c r="AT76" s="544"/>
      <c r="AU76" s="544"/>
      <c r="AV76" s="544"/>
      <c r="AW76" s="544"/>
      <c r="AX76" s="544"/>
      <c r="AY76" s="657"/>
      <c r="AZ76" s="543"/>
      <c r="BA76" s="544"/>
      <c r="BB76" s="544"/>
      <c r="BC76" s="544"/>
      <c r="BD76" s="544"/>
      <c r="BE76" s="544"/>
      <c r="BF76" s="544"/>
      <c r="BG76" s="544"/>
      <c r="BH76" s="544"/>
      <c r="BI76" s="657"/>
      <c r="BJ76" s="543"/>
      <c r="BK76" s="544"/>
      <c r="BL76" s="544"/>
      <c r="BM76" s="544"/>
      <c r="BN76" s="544"/>
      <c r="BO76" s="544"/>
      <c r="BP76" s="544"/>
      <c r="BQ76" s="544"/>
      <c r="BR76" s="544"/>
      <c r="BS76" s="657"/>
      <c r="BT76" s="543"/>
      <c r="BU76" s="544"/>
      <c r="BV76" s="544"/>
      <c r="BW76" s="544"/>
      <c r="BX76" s="544"/>
      <c r="BY76" s="544"/>
      <c r="BZ76" s="544"/>
      <c r="CA76" s="544"/>
      <c r="CB76" s="544"/>
      <c r="CC76" s="657"/>
      <c r="CD76" s="543"/>
      <c r="CE76" s="544"/>
      <c r="CF76" s="544"/>
      <c r="CG76" s="544"/>
      <c r="CH76" s="544"/>
      <c r="CI76" s="544"/>
      <c r="CJ76" s="544"/>
      <c r="CK76" s="544"/>
      <c r="CL76" s="544"/>
      <c r="CM76" s="657"/>
      <c r="CN76" s="543"/>
      <c r="CO76" s="544"/>
      <c r="CP76" s="544"/>
      <c r="CQ76" s="544"/>
      <c r="CR76" s="544"/>
      <c r="CS76" s="544"/>
      <c r="CT76" s="544"/>
      <c r="CU76" s="544"/>
      <c r="CV76" s="544"/>
      <c r="CW76" s="657"/>
      <c r="CX76" s="543"/>
      <c r="CY76" s="544"/>
      <c r="CZ76" s="544"/>
      <c r="DA76" s="544"/>
      <c r="DB76" s="544"/>
      <c r="DC76" s="544"/>
      <c r="DD76" s="544"/>
      <c r="DE76" s="544"/>
      <c r="DF76" s="544"/>
      <c r="DG76" s="657"/>
      <c r="DH76" s="543"/>
      <c r="DI76" s="544"/>
      <c r="DJ76" s="544"/>
      <c r="DK76" s="544"/>
      <c r="DL76" s="544"/>
      <c r="DM76" s="544"/>
      <c r="DN76" s="544"/>
      <c r="DO76" s="544"/>
      <c r="DP76" s="544"/>
      <c r="DQ76" s="657"/>
      <c r="DR76" s="543"/>
      <c r="DS76" s="544"/>
      <c r="DT76" s="544"/>
      <c r="DU76" s="544"/>
      <c r="DV76" s="544"/>
      <c r="DW76" s="544"/>
      <c r="DX76" s="544"/>
      <c r="DY76" s="544"/>
      <c r="DZ76" s="544"/>
      <c r="EA76" s="657"/>
      <c r="EB76" s="543"/>
      <c r="EC76" s="544"/>
      <c r="ED76" s="544"/>
      <c r="EE76" s="544"/>
      <c r="EF76" s="544"/>
      <c r="EG76" s="544"/>
      <c r="EH76" s="544"/>
      <c r="EI76" s="544"/>
      <c r="EJ76" s="544"/>
      <c r="EK76" s="657"/>
    </row>
    <row r="77" spans="1:141" ht="36">
      <c r="A77" s="359">
        <f>Summary!A77</f>
        <v>0</v>
      </c>
      <c r="B77" s="378">
        <f>Summary!B77</f>
        <v>0</v>
      </c>
      <c r="C77" s="379" t="str">
        <f>Summary!C77</f>
        <v>4.3.2.2</v>
      </c>
      <c r="D77" s="380">
        <f>Summary!D77</f>
        <v>0</v>
      </c>
      <c r="E77" s="381">
        <f>Summary!E77</f>
        <v>0</v>
      </c>
      <c r="F77" s="382" t="str">
        <f>Summary!F77</f>
        <v>Clearing, rodding, jetting and proving Linear Drainage Channels (slot drains)</v>
      </c>
      <c r="G77" s="375">
        <f>Summary!G77</f>
        <v>0</v>
      </c>
      <c r="H77" s="540">
        <f t="shared" si="41"/>
        <v>0</v>
      </c>
      <c r="I77" s="541">
        <f t="shared" si="42"/>
        <v>0</v>
      </c>
      <c r="J77" s="541">
        <f t="shared" si="43"/>
        <v>0</v>
      </c>
      <c r="K77" s="541">
        <f t="shared" si="44"/>
        <v>0</v>
      </c>
      <c r="L77" s="541">
        <f t="shared" si="45"/>
        <v>0</v>
      </c>
      <c r="M77" s="541">
        <f t="shared" si="46"/>
        <v>0</v>
      </c>
      <c r="N77" s="541">
        <f t="shared" si="47"/>
        <v>0</v>
      </c>
      <c r="O77" s="541">
        <f t="shared" si="48"/>
        <v>0</v>
      </c>
      <c r="P77" s="541">
        <f t="shared" si="49"/>
        <v>0</v>
      </c>
      <c r="Q77" s="541">
        <f t="shared" si="50"/>
        <v>0</v>
      </c>
      <c r="R77" s="541">
        <f t="shared" si="51"/>
        <v>0</v>
      </c>
      <c r="S77" s="541">
        <f t="shared" si="52"/>
        <v>0</v>
      </c>
      <c r="T77" s="542">
        <f t="shared" si="53"/>
        <v>0</v>
      </c>
      <c r="U77" s="531"/>
      <c r="V77" s="543"/>
      <c r="W77" s="544"/>
      <c r="X77" s="544"/>
      <c r="Y77" s="544"/>
      <c r="Z77" s="544"/>
      <c r="AA77" s="544"/>
      <c r="AB77" s="544"/>
      <c r="AC77" s="544"/>
      <c r="AD77" s="544"/>
      <c r="AE77" s="657"/>
      <c r="AF77" s="543"/>
      <c r="AG77" s="544"/>
      <c r="AH77" s="544"/>
      <c r="AI77" s="544"/>
      <c r="AJ77" s="544"/>
      <c r="AK77" s="544"/>
      <c r="AL77" s="544"/>
      <c r="AM77" s="544"/>
      <c r="AN77" s="544"/>
      <c r="AO77" s="657"/>
      <c r="AP77" s="543"/>
      <c r="AQ77" s="544"/>
      <c r="AR77" s="544"/>
      <c r="AS77" s="544"/>
      <c r="AT77" s="544"/>
      <c r="AU77" s="544"/>
      <c r="AV77" s="544"/>
      <c r="AW77" s="544"/>
      <c r="AX77" s="544"/>
      <c r="AY77" s="657"/>
      <c r="AZ77" s="543"/>
      <c r="BA77" s="544"/>
      <c r="BB77" s="544"/>
      <c r="BC77" s="544"/>
      <c r="BD77" s="544"/>
      <c r="BE77" s="544"/>
      <c r="BF77" s="544"/>
      <c r="BG77" s="544"/>
      <c r="BH77" s="544"/>
      <c r="BI77" s="657"/>
      <c r="BJ77" s="543"/>
      <c r="BK77" s="544"/>
      <c r="BL77" s="544"/>
      <c r="BM77" s="544"/>
      <c r="BN77" s="544"/>
      <c r="BO77" s="544"/>
      <c r="BP77" s="544"/>
      <c r="BQ77" s="544"/>
      <c r="BR77" s="544"/>
      <c r="BS77" s="657"/>
      <c r="BT77" s="543"/>
      <c r="BU77" s="544"/>
      <c r="BV77" s="544"/>
      <c r="BW77" s="544"/>
      <c r="BX77" s="544"/>
      <c r="BY77" s="544"/>
      <c r="BZ77" s="544"/>
      <c r="CA77" s="544"/>
      <c r="CB77" s="544"/>
      <c r="CC77" s="657"/>
      <c r="CD77" s="543"/>
      <c r="CE77" s="544"/>
      <c r="CF77" s="544"/>
      <c r="CG77" s="544"/>
      <c r="CH77" s="544"/>
      <c r="CI77" s="544"/>
      <c r="CJ77" s="544"/>
      <c r="CK77" s="544"/>
      <c r="CL77" s="544"/>
      <c r="CM77" s="657"/>
      <c r="CN77" s="543"/>
      <c r="CO77" s="544"/>
      <c r="CP77" s="544"/>
      <c r="CQ77" s="544"/>
      <c r="CR77" s="544"/>
      <c r="CS77" s="544"/>
      <c r="CT77" s="544"/>
      <c r="CU77" s="544"/>
      <c r="CV77" s="544"/>
      <c r="CW77" s="657"/>
      <c r="CX77" s="543"/>
      <c r="CY77" s="544"/>
      <c r="CZ77" s="544"/>
      <c r="DA77" s="544"/>
      <c r="DB77" s="544"/>
      <c r="DC77" s="544"/>
      <c r="DD77" s="544"/>
      <c r="DE77" s="544"/>
      <c r="DF77" s="544"/>
      <c r="DG77" s="657"/>
      <c r="DH77" s="543"/>
      <c r="DI77" s="544"/>
      <c r="DJ77" s="544"/>
      <c r="DK77" s="544"/>
      <c r="DL77" s="544"/>
      <c r="DM77" s="544"/>
      <c r="DN77" s="544"/>
      <c r="DO77" s="544"/>
      <c r="DP77" s="544"/>
      <c r="DQ77" s="657"/>
      <c r="DR77" s="543"/>
      <c r="DS77" s="544"/>
      <c r="DT77" s="544"/>
      <c r="DU77" s="544"/>
      <c r="DV77" s="544"/>
      <c r="DW77" s="544"/>
      <c r="DX77" s="544"/>
      <c r="DY77" s="544"/>
      <c r="DZ77" s="544"/>
      <c r="EA77" s="657"/>
      <c r="EB77" s="543"/>
      <c r="EC77" s="544"/>
      <c r="ED77" s="544"/>
      <c r="EE77" s="544"/>
      <c r="EF77" s="544"/>
      <c r="EG77" s="544"/>
      <c r="EH77" s="544"/>
      <c r="EI77" s="544"/>
      <c r="EJ77" s="544"/>
      <c r="EK77" s="657"/>
    </row>
    <row r="78" spans="1:141" ht="36">
      <c r="A78" s="359">
        <f>Summary!A78</f>
        <v>0</v>
      </c>
      <c r="B78" s="378">
        <f>Summary!B78</f>
        <v>0</v>
      </c>
      <c r="C78" s="379" t="str">
        <f>Summary!C78</f>
        <v>4.3.2.3</v>
      </c>
      <c r="D78" s="380">
        <f>Summary!D78</f>
        <v>0</v>
      </c>
      <c r="E78" s="381">
        <f>Summary!E78</f>
        <v>0</v>
      </c>
      <c r="F78" s="382" t="str">
        <f>Summary!F78</f>
        <v>Remove debris, obstructions and sweep formed concrete drainage channel (concrete 'V' channel)</v>
      </c>
      <c r="G78" s="375">
        <f>Summary!G78</f>
        <v>0</v>
      </c>
      <c r="H78" s="540">
        <f t="shared" si="41"/>
        <v>0</v>
      </c>
      <c r="I78" s="541">
        <f t="shared" si="42"/>
        <v>0</v>
      </c>
      <c r="J78" s="541">
        <f t="shared" si="43"/>
        <v>0</v>
      </c>
      <c r="K78" s="541">
        <f t="shared" si="44"/>
        <v>0</v>
      </c>
      <c r="L78" s="541">
        <f t="shared" si="45"/>
        <v>0</v>
      </c>
      <c r="M78" s="541">
        <f t="shared" si="46"/>
        <v>0</v>
      </c>
      <c r="N78" s="541">
        <f t="shared" si="47"/>
        <v>0</v>
      </c>
      <c r="O78" s="541">
        <f t="shared" si="48"/>
        <v>0</v>
      </c>
      <c r="P78" s="541">
        <f t="shared" si="49"/>
        <v>0</v>
      </c>
      <c r="Q78" s="541">
        <f t="shared" si="50"/>
        <v>0</v>
      </c>
      <c r="R78" s="541">
        <f t="shared" si="51"/>
        <v>0</v>
      </c>
      <c r="S78" s="541">
        <f t="shared" si="52"/>
        <v>0</v>
      </c>
      <c r="T78" s="542">
        <f t="shared" si="53"/>
        <v>0</v>
      </c>
      <c r="U78" s="531"/>
      <c r="V78" s="543"/>
      <c r="W78" s="544"/>
      <c r="X78" s="544"/>
      <c r="Y78" s="544"/>
      <c r="Z78" s="544"/>
      <c r="AA78" s="544"/>
      <c r="AB78" s="544"/>
      <c r="AC78" s="544"/>
      <c r="AD78" s="544"/>
      <c r="AE78" s="657"/>
      <c r="AF78" s="543"/>
      <c r="AG78" s="544"/>
      <c r="AH78" s="544"/>
      <c r="AI78" s="544"/>
      <c r="AJ78" s="544"/>
      <c r="AK78" s="544"/>
      <c r="AL78" s="544"/>
      <c r="AM78" s="544"/>
      <c r="AN78" s="544"/>
      <c r="AO78" s="657"/>
      <c r="AP78" s="543"/>
      <c r="AQ78" s="544"/>
      <c r="AR78" s="544"/>
      <c r="AS78" s="544"/>
      <c r="AT78" s="544"/>
      <c r="AU78" s="544"/>
      <c r="AV78" s="544"/>
      <c r="AW78" s="544"/>
      <c r="AX78" s="544"/>
      <c r="AY78" s="657"/>
      <c r="AZ78" s="543"/>
      <c r="BA78" s="544"/>
      <c r="BB78" s="544"/>
      <c r="BC78" s="544"/>
      <c r="BD78" s="544"/>
      <c r="BE78" s="544"/>
      <c r="BF78" s="544"/>
      <c r="BG78" s="544"/>
      <c r="BH78" s="544"/>
      <c r="BI78" s="657"/>
      <c r="BJ78" s="543"/>
      <c r="BK78" s="544"/>
      <c r="BL78" s="544"/>
      <c r="BM78" s="544"/>
      <c r="BN78" s="544"/>
      <c r="BO78" s="544"/>
      <c r="BP78" s="544"/>
      <c r="BQ78" s="544"/>
      <c r="BR78" s="544"/>
      <c r="BS78" s="657"/>
      <c r="BT78" s="543"/>
      <c r="BU78" s="544"/>
      <c r="BV78" s="544"/>
      <c r="BW78" s="544"/>
      <c r="BX78" s="544"/>
      <c r="BY78" s="544"/>
      <c r="BZ78" s="544"/>
      <c r="CA78" s="544"/>
      <c r="CB78" s="544"/>
      <c r="CC78" s="657"/>
      <c r="CD78" s="543"/>
      <c r="CE78" s="544"/>
      <c r="CF78" s="544"/>
      <c r="CG78" s="544"/>
      <c r="CH78" s="544"/>
      <c r="CI78" s="544"/>
      <c r="CJ78" s="544"/>
      <c r="CK78" s="544"/>
      <c r="CL78" s="544"/>
      <c r="CM78" s="657"/>
      <c r="CN78" s="543"/>
      <c r="CO78" s="544"/>
      <c r="CP78" s="544"/>
      <c r="CQ78" s="544"/>
      <c r="CR78" s="544"/>
      <c r="CS78" s="544"/>
      <c r="CT78" s="544"/>
      <c r="CU78" s="544"/>
      <c r="CV78" s="544"/>
      <c r="CW78" s="657"/>
      <c r="CX78" s="543"/>
      <c r="CY78" s="544"/>
      <c r="CZ78" s="544"/>
      <c r="DA78" s="544"/>
      <c r="DB78" s="544"/>
      <c r="DC78" s="544"/>
      <c r="DD78" s="544"/>
      <c r="DE78" s="544"/>
      <c r="DF78" s="544"/>
      <c r="DG78" s="657"/>
      <c r="DH78" s="543"/>
      <c r="DI78" s="544"/>
      <c r="DJ78" s="544"/>
      <c r="DK78" s="544"/>
      <c r="DL78" s="544"/>
      <c r="DM78" s="544"/>
      <c r="DN78" s="544"/>
      <c r="DO78" s="544"/>
      <c r="DP78" s="544"/>
      <c r="DQ78" s="657"/>
      <c r="DR78" s="543"/>
      <c r="DS78" s="544"/>
      <c r="DT78" s="544"/>
      <c r="DU78" s="544"/>
      <c r="DV78" s="544"/>
      <c r="DW78" s="544"/>
      <c r="DX78" s="544"/>
      <c r="DY78" s="544"/>
      <c r="DZ78" s="544"/>
      <c r="EA78" s="657"/>
      <c r="EB78" s="543"/>
      <c r="EC78" s="544"/>
      <c r="ED78" s="544"/>
      <c r="EE78" s="544"/>
      <c r="EF78" s="544"/>
      <c r="EG78" s="544"/>
      <c r="EH78" s="544"/>
      <c r="EI78" s="544"/>
      <c r="EJ78" s="544"/>
      <c r="EK78" s="657"/>
    </row>
    <row r="79" spans="1:141" s="139" customFormat="1" ht="36">
      <c r="A79" s="802">
        <f>Summary!A79</f>
        <v>0</v>
      </c>
      <c r="B79" s="815">
        <f>Summary!B79</f>
        <v>0</v>
      </c>
      <c r="C79" s="813" t="str">
        <f>Summary!C79</f>
        <v>4.3.3</v>
      </c>
      <c r="D79" s="816" t="str">
        <f>Summary!D79</f>
        <v>500 - Drainage and Service Ducts</v>
      </c>
      <c r="E79" s="796" t="str">
        <f>Summary!E79</f>
        <v>Grips and counterfort drains</v>
      </c>
      <c r="F79" s="796">
        <f>Summary!F79</f>
        <v>0</v>
      </c>
      <c r="G79" s="787">
        <f>Summary!G79</f>
        <v>0</v>
      </c>
      <c r="H79" s="299"/>
      <c r="I79" s="300"/>
      <c r="J79" s="300"/>
      <c r="K79" s="300"/>
      <c r="L79" s="300"/>
      <c r="M79" s="300"/>
      <c r="N79" s="300"/>
      <c r="O79" s="300"/>
      <c r="P79" s="300"/>
      <c r="Q79" s="300"/>
      <c r="R79" s="300"/>
      <c r="S79" s="300"/>
      <c r="T79" s="797"/>
      <c r="U79" s="531"/>
      <c r="V79" s="299"/>
      <c r="W79" s="300"/>
      <c r="X79" s="300"/>
      <c r="Y79" s="300"/>
      <c r="Z79" s="300"/>
      <c r="AA79" s="300"/>
      <c r="AB79" s="300"/>
      <c r="AC79" s="300"/>
      <c r="AD79" s="300"/>
      <c r="AE79" s="817"/>
      <c r="AF79" s="299"/>
      <c r="AG79" s="300"/>
      <c r="AH79" s="300"/>
      <c r="AI79" s="300"/>
      <c r="AJ79" s="300"/>
      <c r="AK79" s="300"/>
      <c r="AL79" s="300"/>
      <c r="AM79" s="300"/>
      <c r="AN79" s="300"/>
      <c r="AO79" s="817"/>
      <c r="AP79" s="299"/>
      <c r="AQ79" s="300"/>
      <c r="AR79" s="300"/>
      <c r="AS79" s="300"/>
      <c r="AT79" s="300"/>
      <c r="AU79" s="300"/>
      <c r="AV79" s="300"/>
      <c r="AW79" s="300"/>
      <c r="AX79" s="300"/>
      <c r="AY79" s="817"/>
      <c r="AZ79" s="299"/>
      <c r="BA79" s="300"/>
      <c r="BB79" s="300"/>
      <c r="BC79" s="300"/>
      <c r="BD79" s="300"/>
      <c r="BE79" s="300"/>
      <c r="BF79" s="300"/>
      <c r="BG79" s="300"/>
      <c r="BH79" s="300"/>
      <c r="BI79" s="817"/>
      <c r="BJ79" s="299"/>
      <c r="BK79" s="300"/>
      <c r="BL79" s="300"/>
      <c r="BM79" s="300"/>
      <c r="BN79" s="300"/>
      <c r="BO79" s="300"/>
      <c r="BP79" s="300"/>
      <c r="BQ79" s="300"/>
      <c r="BR79" s="300"/>
      <c r="BS79" s="817"/>
      <c r="BT79" s="299"/>
      <c r="BU79" s="300"/>
      <c r="BV79" s="300"/>
      <c r="BW79" s="300"/>
      <c r="BX79" s="300"/>
      <c r="BY79" s="300"/>
      <c r="BZ79" s="300"/>
      <c r="CA79" s="300"/>
      <c r="CB79" s="300"/>
      <c r="CC79" s="817"/>
      <c r="CD79" s="299"/>
      <c r="CE79" s="300"/>
      <c r="CF79" s="300"/>
      <c r="CG79" s="300"/>
      <c r="CH79" s="300"/>
      <c r="CI79" s="300"/>
      <c r="CJ79" s="300"/>
      <c r="CK79" s="300"/>
      <c r="CL79" s="300"/>
      <c r="CM79" s="817"/>
      <c r="CN79" s="299"/>
      <c r="CO79" s="300"/>
      <c r="CP79" s="300"/>
      <c r="CQ79" s="300"/>
      <c r="CR79" s="300"/>
      <c r="CS79" s="300"/>
      <c r="CT79" s="300"/>
      <c r="CU79" s="300"/>
      <c r="CV79" s="300"/>
      <c r="CW79" s="817"/>
      <c r="CX79" s="299"/>
      <c r="CY79" s="300"/>
      <c r="CZ79" s="300"/>
      <c r="DA79" s="300"/>
      <c r="DB79" s="300"/>
      <c r="DC79" s="300"/>
      <c r="DD79" s="300"/>
      <c r="DE79" s="300"/>
      <c r="DF79" s="300"/>
      <c r="DG79" s="817"/>
      <c r="DH79" s="299"/>
      <c r="DI79" s="300"/>
      <c r="DJ79" s="300"/>
      <c r="DK79" s="300"/>
      <c r="DL79" s="300"/>
      <c r="DM79" s="300"/>
      <c r="DN79" s="300"/>
      <c r="DO79" s="300"/>
      <c r="DP79" s="300"/>
      <c r="DQ79" s="817"/>
      <c r="DR79" s="299"/>
      <c r="DS79" s="300"/>
      <c r="DT79" s="300"/>
      <c r="DU79" s="300"/>
      <c r="DV79" s="300"/>
      <c r="DW79" s="300"/>
      <c r="DX79" s="300"/>
      <c r="DY79" s="300"/>
      <c r="DZ79" s="300"/>
      <c r="EA79" s="817"/>
      <c r="EB79" s="299"/>
      <c r="EC79" s="300"/>
      <c r="ED79" s="300"/>
      <c r="EE79" s="300"/>
      <c r="EF79" s="300"/>
      <c r="EG79" s="300"/>
      <c r="EH79" s="300"/>
      <c r="EI79" s="300"/>
      <c r="EJ79" s="300"/>
      <c r="EK79" s="817"/>
    </row>
    <row r="80" spans="1:141" ht="54">
      <c r="A80" s="359">
        <f>Summary!A80</f>
        <v>0</v>
      </c>
      <c r="B80" s="378">
        <f>Summary!B80</f>
        <v>0</v>
      </c>
      <c r="C80" s="379" t="str">
        <f>Summary!C80</f>
        <v>4.3.3.1</v>
      </c>
      <c r="D80" s="380">
        <f>Summary!D80</f>
        <v>0</v>
      </c>
      <c r="E80" s="381">
        <f>Summary!E80</f>
        <v>0</v>
      </c>
      <c r="F80" s="382" t="str">
        <f>Summary!F80</f>
        <v xml:space="preserve">Clear weed/vegetation growth and debris, clear, recut drainage Grip inlet and non piped drainage Grip </v>
      </c>
      <c r="G80" s="375">
        <f>Summary!G80</f>
        <v>0</v>
      </c>
      <c r="H80" s="540">
        <f t="shared" si="41"/>
        <v>0</v>
      </c>
      <c r="I80" s="541">
        <f t="shared" si="42"/>
        <v>0</v>
      </c>
      <c r="J80" s="541">
        <f t="shared" si="43"/>
        <v>0</v>
      </c>
      <c r="K80" s="541">
        <f t="shared" si="44"/>
        <v>0</v>
      </c>
      <c r="L80" s="541">
        <f t="shared" si="45"/>
        <v>0</v>
      </c>
      <c r="M80" s="541">
        <f t="shared" si="46"/>
        <v>0</v>
      </c>
      <c r="N80" s="541">
        <f t="shared" si="47"/>
        <v>0</v>
      </c>
      <c r="O80" s="541">
        <f t="shared" si="48"/>
        <v>0</v>
      </c>
      <c r="P80" s="541">
        <f t="shared" si="49"/>
        <v>0</v>
      </c>
      <c r="Q80" s="541">
        <f t="shared" si="50"/>
        <v>0</v>
      </c>
      <c r="R80" s="541">
        <f t="shared" si="51"/>
        <v>0</v>
      </c>
      <c r="S80" s="541">
        <f t="shared" si="52"/>
        <v>0</v>
      </c>
      <c r="T80" s="542">
        <f t="shared" si="53"/>
        <v>0</v>
      </c>
      <c r="U80" s="531"/>
      <c r="V80" s="543"/>
      <c r="W80" s="544"/>
      <c r="X80" s="544"/>
      <c r="Y80" s="544"/>
      <c r="Z80" s="544"/>
      <c r="AA80" s="544"/>
      <c r="AB80" s="544"/>
      <c r="AC80" s="544"/>
      <c r="AD80" s="544"/>
      <c r="AE80" s="657"/>
      <c r="AF80" s="543"/>
      <c r="AG80" s="544"/>
      <c r="AH80" s="544"/>
      <c r="AI80" s="544"/>
      <c r="AJ80" s="544"/>
      <c r="AK80" s="544"/>
      <c r="AL80" s="544"/>
      <c r="AM80" s="544"/>
      <c r="AN80" s="544"/>
      <c r="AO80" s="657"/>
      <c r="AP80" s="543"/>
      <c r="AQ80" s="544"/>
      <c r="AR80" s="544"/>
      <c r="AS80" s="544"/>
      <c r="AT80" s="544"/>
      <c r="AU80" s="544"/>
      <c r="AV80" s="544"/>
      <c r="AW80" s="544"/>
      <c r="AX80" s="544"/>
      <c r="AY80" s="657"/>
      <c r="AZ80" s="543"/>
      <c r="BA80" s="544"/>
      <c r="BB80" s="544"/>
      <c r="BC80" s="544"/>
      <c r="BD80" s="544"/>
      <c r="BE80" s="544"/>
      <c r="BF80" s="544"/>
      <c r="BG80" s="544"/>
      <c r="BH80" s="544"/>
      <c r="BI80" s="657"/>
      <c r="BJ80" s="543"/>
      <c r="BK80" s="544"/>
      <c r="BL80" s="544"/>
      <c r="BM80" s="544"/>
      <c r="BN80" s="544"/>
      <c r="BO80" s="544"/>
      <c r="BP80" s="544"/>
      <c r="BQ80" s="544"/>
      <c r="BR80" s="544"/>
      <c r="BS80" s="657"/>
      <c r="BT80" s="543"/>
      <c r="BU80" s="544"/>
      <c r="BV80" s="544"/>
      <c r="BW80" s="544"/>
      <c r="BX80" s="544"/>
      <c r="BY80" s="544"/>
      <c r="BZ80" s="544"/>
      <c r="CA80" s="544"/>
      <c r="CB80" s="544"/>
      <c r="CC80" s="657"/>
      <c r="CD80" s="543"/>
      <c r="CE80" s="544"/>
      <c r="CF80" s="544"/>
      <c r="CG80" s="544"/>
      <c r="CH80" s="544"/>
      <c r="CI80" s="544"/>
      <c r="CJ80" s="544"/>
      <c r="CK80" s="544"/>
      <c r="CL80" s="544"/>
      <c r="CM80" s="657"/>
      <c r="CN80" s="543"/>
      <c r="CO80" s="544"/>
      <c r="CP80" s="544"/>
      <c r="CQ80" s="544"/>
      <c r="CR80" s="544"/>
      <c r="CS80" s="544"/>
      <c r="CT80" s="544"/>
      <c r="CU80" s="544"/>
      <c r="CV80" s="544"/>
      <c r="CW80" s="657"/>
      <c r="CX80" s="543"/>
      <c r="CY80" s="544"/>
      <c r="CZ80" s="544"/>
      <c r="DA80" s="544"/>
      <c r="DB80" s="544"/>
      <c r="DC80" s="544"/>
      <c r="DD80" s="544"/>
      <c r="DE80" s="544"/>
      <c r="DF80" s="544"/>
      <c r="DG80" s="657"/>
      <c r="DH80" s="543"/>
      <c r="DI80" s="544"/>
      <c r="DJ80" s="544"/>
      <c r="DK80" s="544"/>
      <c r="DL80" s="544"/>
      <c r="DM80" s="544"/>
      <c r="DN80" s="544"/>
      <c r="DO80" s="544"/>
      <c r="DP80" s="544"/>
      <c r="DQ80" s="657"/>
      <c r="DR80" s="543"/>
      <c r="DS80" s="544"/>
      <c r="DT80" s="544"/>
      <c r="DU80" s="544"/>
      <c r="DV80" s="544"/>
      <c r="DW80" s="544"/>
      <c r="DX80" s="544"/>
      <c r="DY80" s="544"/>
      <c r="DZ80" s="544"/>
      <c r="EA80" s="657"/>
      <c r="EB80" s="543"/>
      <c r="EC80" s="544"/>
      <c r="ED80" s="544"/>
      <c r="EE80" s="544"/>
      <c r="EF80" s="544"/>
      <c r="EG80" s="544"/>
      <c r="EH80" s="544"/>
      <c r="EI80" s="544"/>
      <c r="EJ80" s="544"/>
      <c r="EK80" s="657"/>
    </row>
    <row r="81" spans="1:141" ht="54">
      <c r="A81" s="359">
        <f>Summary!A81</f>
        <v>0</v>
      </c>
      <c r="B81" s="378">
        <f>Summary!B81</f>
        <v>0</v>
      </c>
      <c r="C81" s="379" t="str">
        <f>Summary!C81</f>
        <v>4.3.3.2</v>
      </c>
      <c r="D81" s="380">
        <f>Summary!D81</f>
        <v>0</v>
      </c>
      <c r="E81" s="381">
        <f>Summary!E81</f>
        <v>0</v>
      </c>
      <c r="F81" s="382" t="str">
        <f>Summary!F81</f>
        <v>Clear weed/vegetation growth and debris clearing, rodding, jetting and proving of drainage Grip inlet and piped drainage Grip</v>
      </c>
      <c r="G81" s="375">
        <f>Summary!G81</f>
        <v>0</v>
      </c>
      <c r="H81" s="540">
        <f t="shared" si="41"/>
        <v>0</v>
      </c>
      <c r="I81" s="541">
        <f t="shared" si="42"/>
        <v>0</v>
      </c>
      <c r="J81" s="541">
        <f t="shared" si="43"/>
        <v>0</v>
      </c>
      <c r="K81" s="541">
        <f t="shared" si="44"/>
        <v>0</v>
      </c>
      <c r="L81" s="541">
        <f t="shared" si="45"/>
        <v>0</v>
      </c>
      <c r="M81" s="541">
        <f t="shared" si="46"/>
        <v>0</v>
      </c>
      <c r="N81" s="541">
        <f t="shared" si="47"/>
        <v>0</v>
      </c>
      <c r="O81" s="541">
        <f t="shared" si="48"/>
        <v>0</v>
      </c>
      <c r="P81" s="541">
        <f t="shared" si="49"/>
        <v>0</v>
      </c>
      <c r="Q81" s="541">
        <f t="shared" si="50"/>
        <v>0</v>
      </c>
      <c r="R81" s="541">
        <f t="shared" si="51"/>
        <v>0</v>
      </c>
      <c r="S81" s="541">
        <f t="shared" si="52"/>
        <v>0</v>
      </c>
      <c r="T81" s="542">
        <f t="shared" si="53"/>
        <v>0</v>
      </c>
      <c r="U81" s="531"/>
      <c r="V81" s="543"/>
      <c r="W81" s="544"/>
      <c r="X81" s="544"/>
      <c r="Y81" s="544"/>
      <c r="Z81" s="544"/>
      <c r="AA81" s="544"/>
      <c r="AB81" s="544"/>
      <c r="AC81" s="544"/>
      <c r="AD81" s="544"/>
      <c r="AE81" s="657"/>
      <c r="AF81" s="543"/>
      <c r="AG81" s="544"/>
      <c r="AH81" s="544"/>
      <c r="AI81" s="544"/>
      <c r="AJ81" s="544"/>
      <c r="AK81" s="544"/>
      <c r="AL81" s="544"/>
      <c r="AM81" s="544"/>
      <c r="AN81" s="544"/>
      <c r="AO81" s="657"/>
      <c r="AP81" s="543"/>
      <c r="AQ81" s="544"/>
      <c r="AR81" s="544"/>
      <c r="AS81" s="544"/>
      <c r="AT81" s="544"/>
      <c r="AU81" s="544"/>
      <c r="AV81" s="544"/>
      <c r="AW81" s="544"/>
      <c r="AX81" s="544"/>
      <c r="AY81" s="657"/>
      <c r="AZ81" s="543"/>
      <c r="BA81" s="544"/>
      <c r="BB81" s="544"/>
      <c r="BC81" s="544"/>
      <c r="BD81" s="544"/>
      <c r="BE81" s="544"/>
      <c r="BF81" s="544"/>
      <c r="BG81" s="544"/>
      <c r="BH81" s="544"/>
      <c r="BI81" s="657"/>
      <c r="BJ81" s="543"/>
      <c r="BK81" s="544"/>
      <c r="BL81" s="544"/>
      <c r="BM81" s="544"/>
      <c r="BN81" s="544"/>
      <c r="BO81" s="544"/>
      <c r="BP81" s="544"/>
      <c r="BQ81" s="544"/>
      <c r="BR81" s="544"/>
      <c r="BS81" s="657"/>
      <c r="BT81" s="543"/>
      <c r="BU81" s="544"/>
      <c r="BV81" s="544"/>
      <c r="BW81" s="544"/>
      <c r="BX81" s="544"/>
      <c r="BY81" s="544"/>
      <c r="BZ81" s="544"/>
      <c r="CA81" s="544"/>
      <c r="CB81" s="544"/>
      <c r="CC81" s="657"/>
      <c r="CD81" s="543"/>
      <c r="CE81" s="544"/>
      <c r="CF81" s="544"/>
      <c r="CG81" s="544"/>
      <c r="CH81" s="544"/>
      <c r="CI81" s="544"/>
      <c r="CJ81" s="544"/>
      <c r="CK81" s="544"/>
      <c r="CL81" s="544"/>
      <c r="CM81" s="657"/>
      <c r="CN81" s="543"/>
      <c r="CO81" s="544"/>
      <c r="CP81" s="544"/>
      <c r="CQ81" s="544"/>
      <c r="CR81" s="544"/>
      <c r="CS81" s="544"/>
      <c r="CT81" s="544"/>
      <c r="CU81" s="544"/>
      <c r="CV81" s="544"/>
      <c r="CW81" s="657"/>
      <c r="CX81" s="543"/>
      <c r="CY81" s="544"/>
      <c r="CZ81" s="544"/>
      <c r="DA81" s="544"/>
      <c r="DB81" s="544"/>
      <c r="DC81" s="544"/>
      <c r="DD81" s="544"/>
      <c r="DE81" s="544"/>
      <c r="DF81" s="544"/>
      <c r="DG81" s="657"/>
      <c r="DH81" s="543"/>
      <c r="DI81" s="544"/>
      <c r="DJ81" s="544"/>
      <c r="DK81" s="544"/>
      <c r="DL81" s="544"/>
      <c r="DM81" s="544"/>
      <c r="DN81" s="544"/>
      <c r="DO81" s="544"/>
      <c r="DP81" s="544"/>
      <c r="DQ81" s="657"/>
      <c r="DR81" s="543"/>
      <c r="DS81" s="544"/>
      <c r="DT81" s="544"/>
      <c r="DU81" s="544"/>
      <c r="DV81" s="544"/>
      <c r="DW81" s="544"/>
      <c r="DX81" s="544"/>
      <c r="DY81" s="544"/>
      <c r="DZ81" s="544"/>
      <c r="EA81" s="657"/>
      <c r="EB81" s="543"/>
      <c r="EC81" s="544"/>
      <c r="ED81" s="544"/>
      <c r="EE81" s="544"/>
      <c r="EF81" s="544"/>
      <c r="EG81" s="544"/>
      <c r="EH81" s="544"/>
      <c r="EI81" s="544"/>
      <c r="EJ81" s="544"/>
      <c r="EK81" s="657"/>
    </row>
    <row r="82" spans="1:141" ht="36">
      <c r="A82" s="359">
        <f>Summary!A82</f>
        <v>0</v>
      </c>
      <c r="B82" s="378">
        <f>Summary!B82</f>
        <v>0</v>
      </c>
      <c r="C82" s="379" t="str">
        <f>Summary!C82</f>
        <v>4.3.3.3</v>
      </c>
      <c r="D82" s="380">
        <f>Summary!D82</f>
        <v>0</v>
      </c>
      <c r="E82" s="381">
        <f>Summary!E82</f>
        <v>0</v>
      </c>
      <c r="F82" s="382" t="str">
        <f>Summary!F82</f>
        <v>Clear weed/vegetation growth and debris, clear, recut Counterfort drains</v>
      </c>
      <c r="G82" s="375">
        <f>Summary!G82</f>
        <v>0</v>
      </c>
      <c r="H82" s="540">
        <f t="shared" si="41"/>
        <v>0</v>
      </c>
      <c r="I82" s="541">
        <f t="shared" si="42"/>
        <v>0</v>
      </c>
      <c r="J82" s="541">
        <f t="shared" si="43"/>
        <v>0</v>
      </c>
      <c r="K82" s="541">
        <f t="shared" si="44"/>
        <v>0</v>
      </c>
      <c r="L82" s="541">
        <f t="shared" si="45"/>
        <v>0</v>
      </c>
      <c r="M82" s="541">
        <f t="shared" si="46"/>
        <v>0</v>
      </c>
      <c r="N82" s="541">
        <f t="shared" si="47"/>
        <v>0</v>
      </c>
      <c r="O82" s="541">
        <f t="shared" si="48"/>
        <v>0</v>
      </c>
      <c r="P82" s="541">
        <f t="shared" si="49"/>
        <v>0</v>
      </c>
      <c r="Q82" s="541">
        <f t="shared" si="50"/>
        <v>0</v>
      </c>
      <c r="R82" s="541">
        <f t="shared" si="51"/>
        <v>0</v>
      </c>
      <c r="S82" s="541">
        <f t="shared" si="52"/>
        <v>0</v>
      </c>
      <c r="T82" s="542">
        <f t="shared" si="53"/>
        <v>0</v>
      </c>
      <c r="U82" s="531"/>
      <c r="V82" s="543"/>
      <c r="W82" s="544"/>
      <c r="X82" s="544"/>
      <c r="Y82" s="544"/>
      <c r="Z82" s="544"/>
      <c r="AA82" s="544"/>
      <c r="AB82" s="544"/>
      <c r="AC82" s="544"/>
      <c r="AD82" s="544"/>
      <c r="AE82" s="657"/>
      <c r="AF82" s="543"/>
      <c r="AG82" s="544"/>
      <c r="AH82" s="544"/>
      <c r="AI82" s="544"/>
      <c r="AJ82" s="544"/>
      <c r="AK82" s="544"/>
      <c r="AL82" s="544"/>
      <c r="AM82" s="544"/>
      <c r="AN82" s="544"/>
      <c r="AO82" s="657"/>
      <c r="AP82" s="543"/>
      <c r="AQ82" s="544"/>
      <c r="AR82" s="544"/>
      <c r="AS82" s="544"/>
      <c r="AT82" s="544"/>
      <c r="AU82" s="544"/>
      <c r="AV82" s="544"/>
      <c r="AW82" s="544"/>
      <c r="AX82" s="544"/>
      <c r="AY82" s="657"/>
      <c r="AZ82" s="543"/>
      <c r="BA82" s="544"/>
      <c r="BB82" s="544"/>
      <c r="BC82" s="544"/>
      <c r="BD82" s="544"/>
      <c r="BE82" s="544"/>
      <c r="BF82" s="544"/>
      <c r="BG82" s="544"/>
      <c r="BH82" s="544"/>
      <c r="BI82" s="657"/>
      <c r="BJ82" s="543"/>
      <c r="BK82" s="544"/>
      <c r="BL82" s="544"/>
      <c r="BM82" s="544"/>
      <c r="BN82" s="544"/>
      <c r="BO82" s="544"/>
      <c r="BP82" s="544"/>
      <c r="BQ82" s="544"/>
      <c r="BR82" s="544"/>
      <c r="BS82" s="657"/>
      <c r="BT82" s="543"/>
      <c r="BU82" s="544"/>
      <c r="BV82" s="544"/>
      <c r="BW82" s="544"/>
      <c r="BX82" s="544"/>
      <c r="BY82" s="544"/>
      <c r="BZ82" s="544"/>
      <c r="CA82" s="544"/>
      <c r="CB82" s="544"/>
      <c r="CC82" s="657"/>
      <c r="CD82" s="543"/>
      <c r="CE82" s="544"/>
      <c r="CF82" s="544"/>
      <c r="CG82" s="544"/>
      <c r="CH82" s="544"/>
      <c r="CI82" s="544"/>
      <c r="CJ82" s="544"/>
      <c r="CK82" s="544"/>
      <c r="CL82" s="544"/>
      <c r="CM82" s="657"/>
      <c r="CN82" s="543"/>
      <c r="CO82" s="544"/>
      <c r="CP82" s="544"/>
      <c r="CQ82" s="544"/>
      <c r="CR82" s="544"/>
      <c r="CS82" s="544"/>
      <c r="CT82" s="544"/>
      <c r="CU82" s="544"/>
      <c r="CV82" s="544"/>
      <c r="CW82" s="657"/>
      <c r="CX82" s="543"/>
      <c r="CY82" s="544"/>
      <c r="CZ82" s="544"/>
      <c r="DA82" s="544"/>
      <c r="DB82" s="544"/>
      <c r="DC82" s="544"/>
      <c r="DD82" s="544"/>
      <c r="DE82" s="544"/>
      <c r="DF82" s="544"/>
      <c r="DG82" s="657"/>
      <c r="DH82" s="543"/>
      <c r="DI82" s="544"/>
      <c r="DJ82" s="544"/>
      <c r="DK82" s="544"/>
      <c r="DL82" s="544"/>
      <c r="DM82" s="544"/>
      <c r="DN82" s="544"/>
      <c r="DO82" s="544"/>
      <c r="DP82" s="544"/>
      <c r="DQ82" s="657"/>
      <c r="DR82" s="543"/>
      <c r="DS82" s="544"/>
      <c r="DT82" s="544"/>
      <c r="DU82" s="544"/>
      <c r="DV82" s="544"/>
      <c r="DW82" s="544"/>
      <c r="DX82" s="544"/>
      <c r="DY82" s="544"/>
      <c r="DZ82" s="544"/>
      <c r="EA82" s="657"/>
      <c r="EB82" s="543"/>
      <c r="EC82" s="544"/>
      <c r="ED82" s="544"/>
      <c r="EE82" s="544"/>
      <c r="EF82" s="544"/>
      <c r="EG82" s="544"/>
      <c r="EH82" s="544"/>
      <c r="EI82" s="544"/>
      <c r="EJ82" s="544"/>
      <c r="EK82" s="657"/>
    </row>
    <row r="83" spans="1:141" ht="36">
      <c r="A83" s="359">
        <f>Summary!A83</f>
        <v>0</v>
      </c>
      <c r="B83" s="378">
        <f>Summary!B83</f>
        <v>0</v>
      </c>
      <c r="C83" s="379" t="str">
        <f>Summary!C83</f>
        <v>4.3.4</v>
      </c>
      <c r="D83" s="380" t="str">
        <f>Summary!D83</f>
        <v>500 - Drainage and Service Ducts</v>
      </c>
      <c r="E83" s="381" t="str">
        <f>Summary!E83</f>
        <v>Catch Pits</v>
      </c>
      <c r="F83" s="382" t="str">
        <f>Summary!F83</f>
        <v>Clear weed / vegetation growth around frames, clear,  empty silt and debris from Catch Pits</v>
      </c>
      <c r="G83" s="375">
        <f>Summary!G83</f>
        <v>0</v>
      </c>
      <c r="H83" s="540">
        <f t="shared" si="41"/>
        <v>0</v>
      </c>
      <c r="I83" s="541">
        <f t="shared" si="42"/>
        <v>0</v>
      </c>
      <c r="J83" s="541">
        <f t="shared" si="43"/>
        <v>0</v>
      </c>
      <c r="K83" s="541">
        <f t="shared" si="44"/>
        <v>0</v>
      </c>
      <c r="L83" s="541">
        <f t="shared" si="45"/>
        <v>0</v>
      </c>
      <c r="M83" s="541">
        <f t="shared" si="46"/>
        <v>0</v>
      </c>
      <c r="N83" s="541">
        <f t="shared" si="47"/>
        <v>0</v>
      </c>
      <c r="O83" s="541">
        <f t="shared" si="48"/>
        <v>0</v>
      </c>
      <c r="P83" s="541">
        <f t="shared" si="49"/>
        <v>0</v>
      </c>
      <c r="Q83" s="541">
        <f t="shared" si="50"/>
        <v>0</v>
      </c>
      <c r="R83" s="541">
        <f t="shared" si="51"/>
        <v>0</v>
      </c>
      <c r="S83" s="541">
        <f t="shared" si="52"/>
        <v>0</v>
      </c>
      <c r="T83" s="542">
        <f t="shared" si="53"/>
        <v>0</v>
      </c>
      <c r="U83" s="531"/>
      <c r="V83" s="543"/>
      <c r="W83" s="544"/>
      <c r="X83" s="544"/>
      <c r="Y83" s="544"/>
      <c r="Z83" s="544"/>
      <c r="AA83" s="544"/>
      <c r="AB83" s="544"/>
      <c r="AC83" s="544"/>
      <c r="AD83" s="544"/>
      <c r="AE83" s="657"/>
      <c r="AF83" s="543"/>
      <c r="AG83" s="544"/>
      <c r="AH83" s="544"/>
      <c r="AI83" s="544"/>
      <c r="AJ83" s="544"/>
      <c r="AK83" s="544"/>
      <c r="AL83" s="544"/>
      <c r="AM83" s="544"/>
      <c r="AN83" s="544"/>
      <c r="AO83" s="657"/>
      <c r="AP83" s="543"/>
      <c r="AQ83" s="544"/>
      <c r="AR83" s="544"/>
      <c r="AS83" s="544"/>
      <c r="AT83" s="544"/>
      <c r="AU83" s="544"/>
      <c r="AV83" s="544"/>
      <c r="AW83" s="544"/>
      <c r="AX83" s="544"/>
      <c r="AY83" s="657"/>
      <c r="AZ83" s="543"/>
      <c r="BA83" s="544"/>
      <c r="BB83" s="544"/>
      <c r="BC83" s="544"/>
      <c r="BD83" s="544"/>
      <c r="BE83" s="544"/>
      <c r="BF83" s="544"/>
      <c r="BG83" s="544"/>
      <c r="BH83" s="544"/>
      <c r="BI83" s="657"/>
      <c r="BJ83" s="543"/>
      <c r="BK83" s="544"/>
      <c r="BL83" s="544"/>
      <c r="BM83" s="544"/>
      <c r="BN83" s="544"/>
      <c r="BO83" s="544"/>
      <c r="BP83" s="544"/>
      <c r="BQ83" s="544"/>
      <c r="BR83" s="544"/>
      <c r="BS83" s="657"/>
      <c r="BT83" s="543"/>
      <c r="BU83" s="544"/>
      <c r="BV83" s="544"/>
      <c r="BW83" s="544"/>
      <c r="BX83" s="544"/>
      <c r="BY83" s="544"/>
      <c r="BZ83" s="544"/>
      <c r="CA83" s="544"/>
      <c r="CB83" s="544"/>
      <c r="CC83" s="657"/>
      <c r="CD83" s="543"/>
      <c r="CE83" s="544"/>
      <c r="CF83" s="544"/>
      <c r="CG83" s="544"/>
      <c r="CH83" s="544"/>
      <c r="CI83" s="544"/>
      <c r="CJ83" s="544"/>
      <c r="CK83" s="544"/>
      <c r="CL83" s="544"/>
      <c r="CM83" s="657"/>
      <c r="CN83" s="543"/>
      <c r="CO83" s="544"/>
      <c r="CP83" s="544"/>
      <c r="CQ83" s="544"/>
      <c r="CR83" s="544"/>
      <c r="CS83" s="544"/>
      <c r="CT83" s="544"/>
      <c r="CU83" s="544"/>
      <c r="CV83" s="544"/>
      <c r="CW83" s="657"/>
      <c r="CX83" s="543"/>
      <c r="CY83" s="544"/>
      <c r="CZ83" s="544"/>
      <c r="DA83" s="544"/>
      <c r="DB83" s="544"/>
      <c r="DC83" s="544"/>
      <c r="DD83" s="544"/>
      <c r="DE83" s="544"/>
      <c r="DF83" s="544"/>
      <c r="DG83" s="657"/>
      <c r="DH83" s="543"/>
      <c r="DI83" s="544"/>
      <c r="DJ83" s="544"/>
      <c r="DK83" s="544"/>
      <c r="DL83" s="544"/>
      <c r="DM83" s="544"/>
      <c r="DN83" s="544"/>
      <c r="DO83" s="544"/>
      <c r="DP83" s="544"/>
      <c r="DQ83" s="657"/>
      <c r="DR83" s="543"/>
      <c r="DS83" s="544"/>
      <c r="DT83" s="544"/>
      <c r="DU83" s="544"/>
      <c r="DV83" s="544"/>
      <c r="DW83" s="544"/>
      <c r="DX83" s="544"/>
      <c r="DY83" s="544"/>
      <c r="DZ83" s="544"/>
      <c r="EA83" s="657"/>
      <c r="EB83" s="543"/>
      <c r="EC83" s="544"/>
      <c r="ED83" s="544"/>
      <c r="EE83" s="544"/>
      <c r="EF83" s="544"/>
      <c r="EG83" s="544"/>
      <c r="EH83" s="544"/>
      <c r="EI83" s="544"/>
      <c r="EJ83" s="544"/>
      <c r="EK83" s="657"/>
    </row>
    <row r="84" spans="1:141" ht="72">
      <c r="A84" s="359">
        <f>Summary!A84</f>
        <v>0</v>
      </c>
      <c r="B84" s="378">
        <f>Summary!B84</f>
        <v>0</v>
      </c>
      <c r="C84" s="379" t="str">
        <f>Summary!C84</f>
        <v>4.3.5</v>
      </c>
      <c r="D84" s="380" t="str">
        <f>Summary!D84</f>
        <v>500 - Drainage and Service Ducts</v>
      </c>
      <c r="E84" s="381" t="str">
        <f>Summary!E84</f>
        <v>Ditches</v>
      </c>
      <c r="F84" s="382" t="str">
        <f>Summary!F84</f>
        <v>Clear ditches by removing all material that could impair operation (weed / vegetation growth, silt, debris/rubbish, or eroded banks where present that impede flow and impair operation)</v>
      </c>
      <c r="G84" s="375">
        <f>Summary!G84</f>
        <v>0</v>
      </c>
      <c r="H84" s="540">
        <f t="shared" si="41"/>
        <v>0</v>
      </c>
      <c r="I84" s="541">
        <f t="shared" si="42"/>
        <v>0</v>
      </c>
      <c r="J84" s="541">
        <f t="shared" si="43"/>
        <v>0</v>
      </c>
      <c r="K84" s="541">
        <f t="shared" si="44"/>
        <v>0</v>
      </c>
      <c r="L84" s="541">
        <f t="shared" si="45"/>
        <v>0</v>
      </c>
      <c r="M84" s="541">
        <f t="shared" si="46"/>
        <v>0</v>
      </c>
      <c r="N84" s="541">
        <f t="shared" si="47"/>
        <v>0</v>
      </c>
      <c r="O84" s="541">
        <f t="shared" si="48"/>
        <v>0</v>
      </c>
      <c r="P84" s="541">
        <f t="shared" si="49"/>
        <v>0</v>
      </c>
      <c r="Q84" s="541">
        <f t="shared" si="50"/>
        <v>0</v>
      </c>
      <c r="R84" s="541">
        <f t="shared" si="51"/>
        <v>0</v>
      </c>
      <c r="S84" s="541">
        <f t="shared" si="52"/>
        <v>0</v>
      </c>
      <c r="T84" s="542">
        <f t="shared" si="53"/>
        <v>0</v>
      </c>
      <c r="U84" s="531"/>
      <c r="V84" s="543"/>
      <c r="W84" s="544"/>
      <c r="X84" s="544"/>
      <c r="Y84" s="544"/>
      <c r="Z84" s="544"/>
      <c r="AA84" s="544"/>
      <c r="AB84" s="544"/>
      <c r="AC84" s="544"/>
      <c r="AD84" s="544"/>
      <c r="AE84" s="657"/>
      <c r="AF84" s="543"/>
      <c r="AG84" s="544"/>
      <c r="AH84" s="544"/>
      <c r="AI84" s="544"/>
      <c r="AJ84" s="544"/>
      <c r="AK84" s="544"/>
      <c r="AL84" s="544"/>
      <c r="AM84" s="544"/>
      <c r="AN84" s="544"/>
      <c r="AO84" s="657"/>
      <c r="AP84" s="543"/>
      <c r="AQ84" s="544"/>
      <c r="AR84" s="544"/>
      <c r="AS84" s="544"/>
      <c r="AT84" s="544"/>
      <c r="AU84" s="544"/>
      <c r="AV84" s="544"/>
      <c r="AW84" s="544"/>
      <c r="AX84" s="544"/>
      <c r="AY84" s="657"/>
      <c r="AZ84" s="543"/>
      <c r="BA84" s="544"/>
      <c r="BB84" s="544"/>
      <c r="BC84" s="544"/>
      <c r="BD84" s="544"/>
      <c r="BE84" s="544"/>
      <c r="BF84" s="544"/>
      <c r="BG84" s="544"/>
      <c r="BH84" s="544"/>
      <c r="BI84" s="657"/>
      <c r="BJ84" s="543"/>
      <c r="BK84" s="544"/>
      <c r="BL84" s="544"/>
      <c r="BM84" s="544"/>
      <c r="BN84" s="544"/>
      <c r="BO84" s="544"/>
      <c r="BP84" s="544"/>
      <c r="BQ84" s="544"/>
      <c r="BR84" s="544"/>
      <c r="BS84" s="657"/>
      <c r="BT84" s="543"/>
      <c r="BU84" s="544"/>
      <c r="BV84" s="544"/>
      <c r="BW84" s="544"/>
      <c r="BX84" s="544"/>
      <c r="BY84" s="544"/>
      <c r="BZ84" s="544"/>
      <c r="CA84" s="544"/>
      <c r="CB84" s="544"/>
      <c r="CC84" s="657"/>
      <c r="CD84" s="543"/>
      <c r="CE84" s="544"/>
      <c r="CF84" s="544"/>
      <c r="CG84" s="544"/>
      <c r="CH84" s="544"/>
      <c r="CI84" s="544"/>
      <c r="CJ84" s="544"/>
      <c r="CK84" s="544"/>
      <c r="CL84" s="544"/>
      <c r="CM84" s="657"/>
      <c r="CN84" s="543"/>
      <c r="CO84" s="544"/>
      <c r="CP84" s="544"/>
      <c r="CQ84" s="544"/>
      <c r="CR84" s="544"/>
      <c r="CS84" s="544"/>
      <c r="CT84" s="544"/>
      <c r="CU84" s="544"/>
      <c r="CV84" s="544"/>
      <c r="CW84" s="657"/>
      <c r="CX84" s="543"/>
      <c r="CY84" s="544"/>
      <c r="CZ84" s="544"/>
      <c r="DA84" s="544"/>
      <c r="DB84" s="544"/>
      <c r="DC84" s="544"/>
      <c r="DD84" s="544"/>
      <c r="DE84" s="544"/>
      <c r="DF84" s="544"/>
      <c r="DG84" s="657"/>
      <c r="DH84" s="543"/>
      <c r="DI84" s="544"/>
      <c r="DJ84" s="544"/>
      <c r="DK84" s="544"/>
      <c r="DL84" s="544"/>
      <c r="DM84" s="544"/>
      <c r="DN84" s="544"/>
      <c r="DO84" s="544"/>
      <c r="DP84" s="544"/>
      <c r="DQ84" s="657"/>
      <c r="DR84" s="543"/>
      <c r="DS84" s="544"/>
      <c r="DT84" s="544"/>
      <c r="DU84" s="544"/>
      <c r="DV84" s="544"/>
      <c r="DW84" s="544"/>
      <c r="DX84" s="544"/>
      <c r="DY84" s="544"/>
      <c r="DZ84" s="544"/>
      <c r="EA84" s="657"/>
      <c r="EB84" s="543"/>
      <c r="EC84" s="544"/>
      <c r="ED84" s="544"/>
      <c r="EE84" s="544"/>
      <c r="EF84" s="544"/>
      <c r="EG84" s="544"/>
      <c r="EH84" s="544"/>
      <c r="EI84" s="544"/>
      <c r="EJ84" s="544"/>
      <c r="EK84" s="657"/>
    </row>
    <row r="85" spans="1:141" ht="72">
      <c r="A85" s="359">
        <f>Summary!A85</f>
        <v>0</v>
      </c>
      <c r="B85" s="378">
        <f>Summary!B85</f>
        <v>0</v>
      </c>
      <c r="C85" s="379" t="str">
        <f>Summary!C85</f>
        <v>4.3.6</v>
      </c>
      <c r="D85" s="380" t="str">
        <f>Summary!D85</f>
        <v>500 - Drainage and Service Ducts</v>
      </c>
      <c r="E85" s="381" t="str">
        <f>Summary!E85</f>
        <v>Outfalls, including infiltration tanks/stilling basins and/or settlement ponds</v>
      </c>
      <c r="F85" s="382" t="str">
        <f>Summary!F85</f>
        <v>Clear outfalls by removing all material that could impair operation (Headwalls, Pipe outfall)</v>
      </c>
      <c r="G85" s="375">
        <f>Summary!G85</f>
        <v>0</v>
      </c>
      <c r="H85" s="540">
        <f t="shared" si="41"/>
        <v>0</v>
      </c>
      <c r="I85" s="541">
        <f t="shared" si="42"/>
        <v>0</v>
      </c>
      <c r="J85" s="541">
        <f t="shared" si="43"/>
        <v>0</v>
      </c>
      <c r="K85" s="541">
        <f t="shared" si="44"/>
        <v>0</v>
      </c>
      <c r="L85" s="541">
        <f t="shared" si="45"/>
        <v>0</v>
      </c>
      <c r="M85" s="541">
        <f t="shared" si="46"/>
        <v>0</v>
      </c>
      <c r="N85" s="541">
        <f t="shared" si="47"/>
        <v>0</v>
      </c>
      <c r="O85" s="541">
        <f t="shared" si="48"/>
        <v>0</v>
      </c>
      <c r="P85" s="541">
        <f t="shared" si="49"/>
        <v>0</v>
      </c>
      <c r="Q85" s="541">
        <f t="shared" si="50"/>
        <v>0</v>
      </c>
      <c r="R85" s="541">
        <f t="shared" si="51"/>
        <v>0</v>
      </c>
      <c r="S85" s="541">
        <f t="shared" si="52"/>
        <v>0</v>
      </c>
      <c r="T85" s="542">
        <f t="shared" si="53"/>
        <v>0</v>
      </c>
      <c r="U85" s="531"/>
      <c r="V85" s="543"/>
      <c r="W85" s="544"/>
      <c r="X85" s="544"/>
      <c r="Y85" s="544"/>
      <c r="Z85" s="544"/>
      <c r="AA85" s="544"/>
      <c r="AB85" s="544"/>
      <c r="AC85" s="544"/>
      <c r="AD85" s="544"/>
      <c r="AE85" s="657"/>
      <c r="AF85" s="543"/>
      <c r="AG85" s="544"/>
      <c r="AH85" s="544"/>
      <c r="AI85" s="544"/>
      <c r="AJ85" s="544"/>
      <c r="AK85" s="544"/>
      <c r="AL85" s="544"/>
      <c r="AM85" s="544"/>
      <c r="AN85" s="544"/>
      <c r="AO85" s="657"/>
      <c r="AP85" s="543"/>
      <c r="AQ85" s="544"/>
      <c r="AR85" s="544"/>
      <c r="AS85" s="544"/>
      <c r="AT85" s="544"/>
      <c r="AU85" s="544"/>
      <c r="AV85" s="544"/>
      <c r="AW85" s="544"/>
      <c r="AX85" s="544"/>
      <c r="AY85" s="657"/>
      <c r="AZ85" s="543"/>
      <c r="BA85" s="544"/>
      <c r="BB85" s="544"/>
      <c r="BC85" s="544"/>
      <c r="BD85" s="544"/>
      <c r="BE85" s="544"/>
      <c r="BF85" s="544"/>
      <c r="BG85" s="544"/>
      <c r="BH85" s="544"/>
      <c r="BI85" s="657"/>
      <c r="BJ85" s="543"/>
      <c r="BK85" s="544"/>
      <c r="BL85" s="544"/>
      <c r="BM85" s="544"/>
      <c r="BN85" s="544"/>
      <c r="BO85" s="544"/>
      <c r="BP85" s="544"/>
      <c r="BQ85" s="544"/>
      <c r="BR85" s="544"/>
      <c r="BS85" s="657"/>
      <c r="BT85" s="543"/>
      <c r="BU85" s="544"/>
      <c r="BV85" s="544"/>
      <c r="BW85" s="544"/>
      <c r="BX85" s="544"/>
      <c r="BY85" s="544"/>
      <c r="BZ85" s="544"/>
      <c r="CA85" s="544"/>
      <c r="CB85" s="544"/>
      <c r="CC85" s="657"/>
      <c r="CD85" s="543"/>
      <c r="CE85" s="544"/>
      <c r="CF85" s="544"/>
      <c r="CG85" s="544"/>
      <c r="CH85" s="544"/>
      <c r="CI85" s="544"/>
      <c r="CJ85" s="544"/>
      <c r="CK85" s="544"/>
      <c r="CL85" s="544"/>
      <c r="CM85" s="657"/>
      <c r="CN85" s="543"/>
      <c r="CO85" s="544"/>
      <c r="CP85" s="544"/>
      <c r="CQ85" s="544"/>
      <c r="CR85" s="544"/>
      <c r="CS85" s="544"/>
      <c r="CT85" s="544"/>
      <c r="CU85" s="544"/>
      <c r="CV85" s="544"/>
      <c r="CW85" s="657"/>
      <c r="CX85" s="543"/>
      <c r="CY85" s="544"/>
      <c r="CZ85" s="544"/>
      <c r="DA85" s="544"/>
      <c r="DB85" s="544"/>
      <c r="DC85" s="544"/>
      <c r="DD85" s="544"/>
      <c r="DE85" s="544"/>
      <c r="DF85" s="544"/>
      <c r="DG85" s="657"/>
      <c r="DH85" s="543"/>
      <c r="DI85" s="544"/>
      <c r="DJ85" s="544"/>
      <c r="DK85" s="544"/>
      <c r="DL85" s="544"/>
      <c r="DM85" s="544"/>
      <c r="DN85" s="544"/>
      <c r="DO85" s="544"/>
      <c r="DP85" s="544"/>
      <c r="DQ85" s="657"/>
      <c r="DR85" s="543"/>
      <c r="DS85" s="544"/>
      <c r="DT85" s="544"/>
      <c r="DU85" s="544"/>
      <c r="DV85" s="544"/>
      <c r="DW85" s="544"/>
      <c r="DX85" s="544"/>
      <c r="DY85" s="544"/>
      <c r="DZ85" s="544"/>
      <c r="EA85" s="657"/>
      <c r="EB85" s="543"/>
      <c r="EC85" s="544"/>
      <c r="ED85" s="544"/>
      <c r="EE85" s="544"/>
      <c r="EF85" s="544"/>
      <c r="EG85" s="544"/>
      <c r="EH85" s="544"/>
      <c r="EI85" s="544"/>
      <c r="EJ85" s="544"/>
      <c r="EK85" s="657"/>
    </row>
    <row r="86" spans="1:141" s="139" customFormat="1" ht="36">
      <c r="A86" s="359">
        <f>Summary!A86</f>
        <v>0</v>
      </c>
      <c r="B86" s="378">
        <f>Summary!B86</f>
        <v>0</v>
      </c>
      <c r="C86" s="379" t="str">
        <f>Summary!C86</f>
        <v>4.3.7</v>
      </c>
      <c r="D86" s="380" t="str">
        <f>Summary!D86</f>
        <v>500 - Drainage and Service Ducts</v>
      </c>
      <c r="E86" s="381" t="str">
        <f>Summary!E86</f>
        <v>Interceptors</v>
      </c>
      <c r="F86" s="382" t="str">
        <f>Summary!F86</f>
        <v>Clear weed / vegetation growth, around frames, clear, empty trapped material from Interceptors</v>
      </c>
      <c r="G86" s="375">
        <f>Summary!G86</f>
        <v>0</v>
      </c>
      <c r="H86" s="540">
        <f t="shared" si="41"/>
        <v>0</v>
      </c>
      <c r="I86" s="541">
        <f t="shared" si="42"/>
        <v>0</v>
      </c>
      <c r="J86" s="541">
        <f t="shared" si="43"/>
        <v>0</v>
      </c>
      <c r="K86" s="541">
        <f t="shared" si="44"/>
        <v>0</v>
      </c>
      <c r="L86" s="541">
        <f t="shared" si="45"/>
        <v>0</v>
      </c>
      <c r="M86" s="541">
        <f t="shared" si="46"/>
        <v>0</v>
      </c>
      <c r="N86" s="541">
        <f t="shared" si="47"/>
        <v>0</v>
      </c>
      <c r="O86" s="541">
        <f t="shared" si="48"/>
        <v>0</v>
      </c>
      <c r="P86" s="541">
        <f t="shared" si="49"/>
        <v>0</v>
      </c>
      <c r="Q86" s="541">
        <f t="shared" si="50"/>
        <v>0</v>
      </c>
      <c r="R86" s="541">
        <f t="shared" si="51"/>
        <v>0</v>
      </c>
      <c r="S86" s="541">
        <f t="shared" si="52"/>
        <v>0</v>
      </c>
      <c r="T86" s="542">
        <f t="shared" si="53"/>
        <v>0</v>
      </c>
      <c r="U86" s="531"/>
      <c r="V86" s="543"/>
      <c r="W86" s="544"/>
      <c r="X86" s="544"/>
      <c r="Y86" s="544"/>
      <c r="Z86" s="544"/>
      <c r="AA86" s="544"/>
      <c r="AB86" s="544"/>
      <c r="AC86" s="544"/>
      <c r="AD86" s="544"/>
      <c r="AE86" s="657"/>
      <c r="AF86" s="543"/>
      <c r="AG86" s="544"/>
      <c r="AH86" s="544"/>
      <c r="AI86" s="544"/>
      <c r="AJ86" s="544"/>
      <c r="AK86" s="544"/>
      <c r="AL86" s="544"/>
      <c r="AM86" s="544"/>
      <c r="AN86" s="544"/>
      <c r="AO86" s="657"/>
      <c r="AP86" s="543"/>
      <c r="AQ86" s="544"/>
      <c r="AR86" s="544"/>
      <c r="AS86" s="544"/>
      <c r="AT86" s="544"/>
      <c r="AU86" s="544"/>
      <c r="AV86" s="544"/>
      <c r="AW86" s="544"/>
      <c r="AX86" s="544"/>
      <c r="AY86" s="657"/>
      <c r="AZ86" s="543"/>
      <c r="BA86" s="544"/>
      <c r="BB86" s="544"/>
      <c r="BC86" s="544"/>
      <c r="BD86" s="544"/>
      <c r="BE86" s="544"/>
      <c r="BF86" s="544"/>
      <c r="BG86" s="544"/>
      <c r="BH86" s="544"/>
      <c r="BI86" s="657"/>
      <c r="BJ86" s="543"/>
      <c r="BK86" s="544"/>
      <c r="BL86" s="544"/>
      <c r="BM86" s="544"/>
      <c r="BN86" s="544"/>
      <c r="BO86" s="544"/>
      <c r="BP86" s="544"/>
      <c r="BQ86" s="544"/>
      <c r="BR86" s="544"/>
      <c r="BS86" s="657"/>
      <c r="BT86" s="543"/>
      <c r="BU86" s="544"/>
      <c r="BV86" s="544"/>
      <c r="BW86" s="544"/>
      <c r="BX86" s="544"/>
      <c r="BY86" s="544"/>
      <c r="BZ86" s="544"/>
      <c r="CA86" s="544"/>
      <c r="CB86" s="544"/>
      <c r="CC86" s="657"/>
      <c r="CD86" s="543"/>
      <c r="CE86" s="544"/>
      <c r="CF86" s="544"/>
      <c r="CG86" s="544"/>
      <c r="CH86" s="544"/>
      <c r="CI86" s="544"/>
      <c r="CJ86" s="544"/>
      <c r="CK86" s="544"/>
      <c r="CL86" s="544"/>
      <c r="CM86" s="657"/>
      <c r="CN86" s="543"/>
      <c r="CO86" s="544"/>
      <c r="CP86" s="544"/>
      <c r="CQ86" s="544"/>
      <c r="CR86" s="544"/>
      <c r="CS86" s="544"/>
      <c r="CT86" s="544"/>
      <c r="CU86" s="544"/>
      <c r="CV86" s="544"/>
      <c r="CW86" s="657"/>
      <c r="CX86" s="543"/>
      <c r="CY86" s="544"/>
      <c r="CZ86" s="544"/>
      <c r="DA86" s="544"/>
      <c r="DB86" s="544"/>
      <c r="DC86" s="544"/>
      <c r="DD86" s="544"/>
      <c r="DE86" s="544"/>
      <c r="DF86" s="544"/>
      <c r="DG86" s="657"/>
      <c r="DH86" s="543"/>
      <c r="DI86" s="544"/>
      <c r="DJ86" s="544"/>
      <c r="DK86" s="544"/>
      <c r="DL86" s="544"/>
      <c r="DM86" s="544"/>
      <c r="DN86" s="544"/>
      <c r="DO86" s="544"/>
      <c r="DP86" s="544"/>
      <c r="DQ86" s="657"/>
      <c r="DR86" s="543"/>
      <c r="DS86" s="544"/>
      <c r="DT86" s="544"/>
      <c r="DU86" s="544"/>
      <c r="DV86" s="544"/>
      <c r="DW86" s="544"/>
      <c r="DX86" s="544"/>
      <c r="DY86" s="544"/>
      <c r="DZ86" s="544"/>
      <c r="EA86" s="657"/>
      <c r="EB86" s="543"/>
      <c r="EC86" s="544"/>
      <c r="ED86" s="544"/>
      <c r="EE86" s="544"/>
      <c r="EF86" s="544"/>
      <c r="EG86" s="544"/>
      <c r="EH86" s="544"/>
      <c r="EI86" s="544"/>
      <c r="EJ86" s="544"/>
      <c r="EK86" s="657"/>
    </row>
    <row r="87" spans="1:141" ht="54">
      <c r="A87" s="359">
        <f>Summary!A87</f>
        <v>0</v>
      </c>
      <c r="B87" s="378">
        <f>Summary!B87</f>
        <v>0</v>
      </c>
      <c r="C87" s="379" t="str">
        <f>Summary!C87</f>
        <v>4.3.8</v>
      </c>
      <c r="D87" s="380" t="str">
        <f>Summary!D87</f>
        <v>500 - Drainage and Service Ducts</v>
      </c>
      <c r="E87" s="381" t="str">
        <f>Summary!E87</f>
        <v>Manholes</v>
      </c>
      <c r="F87" s="382" t="str">
        <f>Summary!F87</f>
        <v>Clear manholes by removing all material that could impair operation (overgrown vegetation / weed, silt, debris / rubbish)</v>
      </c>
      <c r="G87" s="375">
        <f>Summary!G87</f>
        <v>0</v>
      </c>
      <c r="H87" s="540">
        <f t="shared" si="41"/>
        <v>0</v>
      </c>
      <c r="I87" s="541">
        <f t="shared" si="42"/>
        <v>0</v>
      </c>
      <c r="J87" s="541">
        <f t="shared" si="43"/>
        <v>0</v>
      </c>
      <c r="K87" s="541">
        <f t="shared" si="44"/>
        <v>0</v>
      </c>
      <c r="L87" s="541">
        <f t="shared" si="45"/>
        <v>0</v>
      </c>
      <c r="M87" s="541">
        <f t="shared" si="46"/>
        <v>0</v>
      </c>
      <c r="N87" s="541">
        <f t="shared" si="47"/>
        <v>0</v>
      </c>
      <c r="O87" s="541">
        <f t="shared" si="48"/>
        <v>0</v>
      </c>
      <c r="P87" s="541">
        <f t="shared" si="49"/>
        <v>0</v>
      </c>
      <c r="Q87" s="541">
        <f t="shared" si="50"/>
        <v>0</v>
      </c>
      <c r="R87" s="541">
        <f t="shared" si="51"/>
        <v>0</v>
      </c>
      <c r="S87" s="541">
        <f t="shared" si="52"/>
        <v>0</v>
      </c>
      <c r="T87" s="542">
        <f t="shared" si="53"/>
        <v>0</v>
      </c>
      <c r="U87" s="531"/>
      <c r="V87" s="543"/>
      <c r="W87" s="544"/>
      <c r="X87" s="544"/>
      <c r="Y87" s="544"/>
      <c r="Z87" s="544"/>
      <c r="AA87" s="544"/>
      <c r="AB87" s="544"/>
      <c r="AC87" s="544"/>
      <c r="AD87" s="544"/>
      <c r="AE87" s="657"/>
      <c r="AF87" s="543"/>
      <c r="AG87" s="544"/>
      <c r="AH87" s="544"/>
      <c r="AI87" s="544"/>
      <c r="AJ87" s="544"/>
      <c r="AK87" s="544"/>
      <c r="AL87" s="544"/>
      <c r="AM87" s="544"/>
      <c r="AN87" s="544"/>
      <c r="AO87" s="657"/>
      <c r="AP87" s="543"/>
      <c r="AQ87" s="544"/>
      <c r="AR87" s="544"/>
      <c r="AS87" s="544"/>
      <c r="AT87" s="544"/>
      <c r="AU87" s="544"/>
      <c r="AV87" s="544"/>
      <c r="AW87" s="544"/>
      <c r="AX87" s="544"/>
      <c r="AY87" s="657"/>
      <c r="AZ87" s="543"/>
      <c r="BA87" s="544"/>
      <c r="BB87" s="544"/>
      <c r="BC87" s="544"/>
      <c r="BD87" s="544"/>
      <c r="BE87" s="544"/>
      <c r="BF87" s="544"/>
      <c r="BG87" s="544"/>
      <c r="BH87" s="544"/>
      <c r="BI87" s="657"/>
      <c r="BJ87" s="543"/>
      <c r="BK87" s="544"/>
      <c r="BL87" s="544"/>
      <c r="BM87" s="544"/>
      <c r="BN87" s="544"/>
      <c r="BO87" s="544"/>
      <c r="BP87" s="544"/>
      <c r="BQ87" s="544"/>
      <c r="BR87" s="544"/>
      <c r="BS87" s="657"/>
      <c r="BT87" s="543"/>
      <c r="BU87" s="544"/>
      <c r="BV87" s="544"/>
      <c r="BW87" s="544"/>
      <c r="BX87" s="544"/>
      <c r="BY87" s="544"/>
      <c r="BZ87" s="544"/>
      <c r="CA87" s="544"/>
      <c r="CB87" s="544"/>
      <c r="CC87" s="657"/>
      <c r="CD87" s="543"/>
      <c r="CE87" s="544"/>
      <c r="CF87" s="544"/>
      <c r="CG87" s="544"/>
      <c r="CH87" s="544"/>
      <c r="CI87" s="544"/>
      <c r="CJ87" s="544"/>
      <c r="CK87" s="544"/>
      <c r="CL87" s="544"/>
      <c r="CM87" s="657"/>
      <c r="CN87" s="543"/>
      <c r="CO87" s="544"/>
      <c r="CP87" s="544"/>
      <c r="CQ87" s="544"/>
      <c r="CR87" s="544"/>
      <c r="CS87" s="544"/>
      <c r="CT87" s="544"/>
      <c r="CU87" s="544"/>
      <c r="CV87" s="544"/>
      <c r="CW87" s="657"/>
      <c r="CX87" s="543"/>
      <c r="CY87" s="544"/>
      <c r="CZ87" s="544"/>
      <c r="DA87" s="544"/>
      <c r="DB87" s="544"/>
      <c r="DC87" s="544"/>
      <c r="DD87" s="544"/>
      <c r="DE87" s="544"/>
      <c r="DF87" s="544"/>
      <c r="DG87" s="657"/>
      <c r="DH87" s="543"/>
      <c r="DI87" s="544"/>
      <c r="DJ87" s="544"/>
      <c r="DK87" s="544"/>
      <c r="DL87" s="544"/>
      <c r="DM87" s="544"/>
      <c r="DN87" s="544"/>
      <c r="DO87" s="544"/>
      <c r="DP87" s="544"/>
      <c r="DQ87" s="657"/>
      <c r="DR87" s="543"/>
      <c r="DS87" s="544"/>
      <c r="DT87" s="544"/>
      <c r="DU87" s="544"/>
      <c r="DV87" s="544"/>
      <c r="DW87" s="544"/>
      <c r="DX87" s="544"/>
      <c r="DY87" s="544"/>
      <c r="DZ87" s="544"/>
      <c r="EA87" s="657"/>
      <c r="EB87" s="543"/>
      <c r="EC87" s="544"/>
      <c r="ED87" s="544"/>
      <c r="EE87" s="544"/>
      <c r="EF87" s="544"/>
      <c r="EG87" s="544"/>
      <c r="EH87" s="544"/>
      <c r="EI87" s="544"/>
      <c r="EJ87" s="544"/>
      <c r="EK87" s="657"/>
    </row>
    <row r="88" spans="1:141" ht="72">
      <c r="A88" s="359">
        <f>Summary!A88</f>
        <v>0</v>
      </c>
      <c r="B88" s="378">
        <f>Summary!B88</f>
        <v>0</v>
      </c>
      <c r="C88" s="379" t="str">
        <f>Summary!C88</f>
        <v>4.3.9</v>
      </c>
      <c r="D88" s="380" t="str">
        <f>Summary!D88</f>
        <v>500 - Drainage and Service Ducts</v>
      </c>
      <c r="E88" s="381" t="str">
        <f>Summary!E88</f>
        <v>Culverts</v>
      </c>
      <c r="F88" s="382" t="str">
        <f>Summary!F88</f>
        <v>De-silt and remove all material that could impair operation (silt, weed / vegetation growth, debris / rubbish, eroded bank material restricting the free flow of water through the culvert)</v>
      </c>
      <c r="G88" s="375">
        <f>Summary!G88</f>
        <v>0</v>
      </c>
      <c r="H88" s="540">
        <f t="shared" si="41"/>
        <v>0</v>
      </c>
      <c r="I88" s="541">
        <f t="shared" si="42"/>
        <v>0</v>
      </c>
      <c r="J88" s="541">
        <f t="shared" si="43"/>
        <v>0</v>
      </c>
      <c r="K88" s="541">
        <f t="shared" si="44"/>
        <v>0</v>
      </c>
      <c r="L88" s="541">
        <f t="shared" si="45"/>
        <v>0</v>
      </c>
      <c r="M88" s="541">
        <f t="shared" si="46"/>
        <v>0</v>
      </c>
      <c r="N88" s="541">
        <f t="shared" si="47"/>
        <v>0</v>
      </c>
      <c r="O88" s="541">
        <f t="shared" si="48"/>
        <v>0</v>
      </c>
      <c r="P88" s="541">
        <f t="shared" si="49"/>
        <v>0</v>
      </c>
      <c r="Q88" s="541">
        <f t="shared" si="50"/>
        <v>0</v>
      </c>
      <c r="R88" s="541">
        <f t="shared" si="51"/>
        <v>0</v>
      </c>
      <c r="S88" s="541">
        <f t="shared" si="52"/>
        <v>0</v>
      </c>
      <c r="T88" s="542">
        <f t="shared" si="53"/>
        <v>0</v>
      </c>
      <c r="U88" s="531"/>
      <c r="V88" s="543"/>
      <c r="W88" s="544"/>
      <c r="X88" s="544"/>
      <c r="Y88" s="544"/>
      <c r="Z88" s="544"/>
      <c r="AA88" s="544"/>
      <c r="AB88" s="544"/>
      <c r="AC88" s="544"/>
      <c r="AD88" s="544"/>
      <c r="AE88" s="657"/>
      <c r="AF88" s="543"/>
      <c r="AG88" s="544"/>
      <c r="AH88" s="544"/>
      <c r="AI88" s="544"/>
      <c r="AJ88" s="544"/>
      <c r="AK88" s="544"/>
      <c r="AL88" s="544"/>
      <c r="AM88" s="544"/>
      <c r="AN88" s="544"/>
      <c r="AO88" s="657"/>
      <c r="AP88" s="543"/>
      <c r="AQ88" s="544"/>
      <c r="AR88" s="544"/>
      <c r="AS88" s="544"/>
      <c r="AT88" s="544"/>
      <c r="AU88" s="544"/>
      <c r="AV88" s="544"/>
      <c r="AW88" s="544"/>
      <c r="AX88" s="544"/>
      <c r="AY88" s="657"/>
      <c r="AZ88" s="543"/>
      <c r="BA88" s="544"/>
      <c r="BB88" s="544"/>
      <c r="BC88" s="544"/>
      <c r="BD88" s="544"/>
      <c r="BE88" s="544"/>
      <c r="BF88" s="544"/>
      <c r="BG88" s="544"/>
      <c r="BH88" s="544"/>
      <c r="BI88" s="657"/>
      <c r="BJ88" s="543"/>
      <c r="BK88" s="544"/>
      <c r="BL88" s="544"/>
      <c r="BM88" s="544"/>
      <c r="BN88" s="544"/>
      <c r="BO88" s="544"/>
      <c r="BP88" s="544"/>
      <c r="BQ88" s="544"/>
      <c r="BR88" s="544"/>
      <c r="BS88" s="657"/>
      <c r="BT88" s="543"/>
      <c r="BU88" s="544"/>
      <c r="BV88" s="544"/>
      <c r="BW88" s="544"/>
      <c r="BX88" s="544"/>
      <c r="BY88" s="544"/>
      <c r="BZ88" s="544"/>
      <c r="CA88" s="544"/>
      <c r="CB88" s="544"/>
      <c r="CC88" s="657"/>
      <c r="CD88" s="543"/>
      <c r="CE88" s="544"/>
      <c r="CF88" s="544"/>
      <c r="CG88" s="544"/>
      <c r="CH88" s="544"/>
      <c r="CI88" s="544"/>
      <c r="CJ88" s="544"/>
      <c r="CK88" s="544"/>
      <c r="CL88" s="544"/>
      <c r="CM88" s="657"/>
      <c r="CN88" s="543"/>
      <c r="CO88" s="544"/>
      <c r="CP88" s="544"/>
      <c r="CQ88" s="544"/>
      <c r="CR88" s="544"/>
      <c r="CS88" s="544"/>
      <c r="CT88" s="544"/>
      <c r="CU88" s="544"/>
      <c r="CV88" s="544"/>
      <c r="CW88" s="657"/>
      <c r="CX88" s="543"/>
      <c r="CY88" s="544"/>
      <c r="CZ88" s="544"/>
      <c r="DA88" s="544"/>
      <c r="DB88" s="544"/>
      <c r="DC88" s="544"/>
      <c r="DD88" s="544"/>
      <c r="DE88" s="544"/>
      <c r="DF88" s="544"/>
      <c r="DG88" s="657"/>
      <c r="DH88" s="543"/>
      <c r="DI88" s="544"/>
      <c r="DJ88" s="544"/>
      <c r="DK88" s="544"/>
      <c r="DL88" s="544"/>
      <c r="DM88" s="544"/>
      <c r="DN88" s="544"/>
      <c r="DO88" s="544"/>
      <c r="DP88" s="544"/>
      <c r="DQ88" s="657"/>
      <c r="DR88" s="543"/>
      <c r="DS88" s="544"/>
      <c r="DT88" s="544"/>
      <c r="DU88" s="544"/>
      <c r="DV88" s="544"/>
      <c r="DW88" s="544"/>
      <c r="DX88" s="544"/>
      <c r="DY88" s="544"/>
      <c r="DZ88" s="544"/>
      <c r="EA88" s="657"/>
      <c r="EB88" s="543"/>
      <c r="EC88" s="544"/>
      <c r="ED88" s="544"/>
      <c r="EE88" s="544"/>
      <c r="EF88" s="544"/>
      <c r="EG88" s="544"/>
      <c r="EH88" s="544"/>
      <c r="EI88" s="544"/>
      <c r="EJ88" s="544"/>
      <c r="EK88" s="657"/>
    </row>
    <row r="89" spans="1:141" s="139" customFormat="1" ht="20.25">
      <c r="A89" s="802">
        <f>Summary!A89</f>
        <v>0</v>
      </c>
      <c r="B89" s="815">
        <f>Summary!B89</f>
        <v>0</v>
      </c>
      <c r="C89" s="813" t="str">
        <f>Summary!C89</f>
        <v>4.3.10</v>
      </c>
      <c r="D89" s="816" t="str">
        <f>Summary!D89</f>
        <v>NOT USED</v>
      </c>
      <c r="E89" s="796">
        <f>Summary!E89</f>
        <v>0</v>
      </c>
      <c r="F89" s="796">
        <f>Summary!F89</f>
        <v>0</v>
      </c>
      <c r="G89" s="787">
        <f>Summary!G89</f>
        <v>0</v>
      </c>
      <c r="H89" s="299"/>
      <c r="I89" s="300"/>
      <c r="J89" s="300"/>
      <c r="K89" s="300"/>
      <c r="L89" s="300"/>
      <c r="M89" s="300"/>
      <c r="N89" s="300"/>
      <c r="O89" s="300"/>
      <c r="P89" s="300"/>
      <c r="Q89" s="300"/>
      <c r="R89" s="300"/>
      <c r="S89" s="300"/>
      <c r="T89" s="797"/>
      <c r="U89" s="531"/>
      <c r="V89" s="299"/>
      <c r="W89" s="300"/>
      <c r="X89" s="300"/>
      <c r="Y89" s="300"/>
      <c r="Z89" s="300"/>
      <c r="AA89" s="300"/>
      <c r="AB89" s="300"/>
      <c r="AC89" s="300"/>
      <c r="AD89" s="300"/>
      <c r="AE89" s="817"/>
      <c r="AF89" s="299"/>
      <c r="AG89" s="300"/>
      <c r="AH89" s="300"/>
      <c r="AI89" s="300"/>
      <c r="AJ89" s="300"/>
      <c r="AK89" s="300"/>
      <c r="AL89" s="300"/>
      <c r="AM89" s="300"/>
      <c r="AN89" s="300"/>
      <c r="AO89" s="817"/>
      <c r="AP89" s="299"/>
      <c r="AQ89" s="300"/>
      <c r="AR89" s="300"/>
      <c r="AS89" s="300"/>
      <c r="AT89" s="300"/>
      <c r="AU89" s="300"/>
      <c r="AV89" s="300"/>
      <c r="AW89" s="300"/>
      <c r="AX89" s="300"/>
      <c r="AY89" s="817"/>
      <c r="AZ89" s="299"/>
      <c r="BA89" s="300"/>
      <c r="BB89" s="300"/>
      <c r="BC89" s="300"/>
      <c r="BD89" s="300"/>
      <c r="BE89" s="300"/>
      <c r="BF89" s="300"/>
      <c r="BG89" s="300"/>
      <c r="BH89" s="300"/>
      <c r="BI89" s="817"/>
      <c r="BJ89" s="299"/>
      <c r="BK89" s="300"/>
      <c r="BL89" s="300"/>
      <c r="BM89" s="300"/>
      <c r="BN89" s="300"/>
      <c r="BO89" s="300"/>
      <c r="BP89" s="300"/>
      <c r="BQ89" s="300"/>
      <c r="BR89" s="300"/>
      <c r="BS89" s="817"/>
      <c r="BT89" s="299"/>
      <c r="BU89" s="300"/>
      <c r="BV89" s="300"/>
      <c r="BW89" s="300"/>
      <c r="BX89" s="300"/>
      <c r="BY89" s="300"/>
      <c r="BZ89" s="300"/>
      <c r="CA89" s="300"/>
      <c r="CB89" s="300"/>
      <c r="CC89" s="817"/>
      <c r="CD89" s="299"/>
      <c r="CE89" s="300"/>
      <c r="CF89" s="300"/>
      <c r="CG89" s="300"/>
      <c r="CH89" s="300"/>
      <c r="CI89" s="300"/>
      <c r="CJ89" s="300"/>
      <c r="CK89" s="300"/>
      <c r="CL89" s="300"/>
      <c r="CM89" s="817"/>
      <c r="CN89" s="299"/>
      <c r="CO89" s="300"/>
      <c r="CP89" s="300"/>
      <c r="CQ89" s="300"/>
      <c r="CR89" s="300"/>
      <c r="CS89" s="300"/>
      <c r="CT89" s="300"/>
      <c r="CU89" s="300"/>
      <c r="CV89" s="300"/>
      <c r="CW89" s="817"/>
      <c r="CX89" s="299"/>
      <c r="CY89" s="300"/>
      <c r="CZ89" s="300"/>
      <c r="DA89" s="300"/>
      <c r="DB89" s="300"/>
      <c r="DC89" s="300"/>
      <c r="DD89" s="300"/>
      <c r="DE89" s="300"/>
      <c r="DF89" s="300"/>
      <c r="DG89" s="817"/>
      <c r="DH89" s="299"/>
      <c r="DI89" s="300"/>
      <c r="DJ89" s="300"/>
      <c r="DK89" s="300"/>
      <c r="DL89" s="300"/>
      <c r="DM89" s="300"/>
      <c r="DN89" s="300"/>
      <c r="DO89" s="300"/>
      <c r="DP89" s="300"/>
      <c r="DQ89" s="817"/>
      <c r="DR89" s="299"/>
      <c r="DS89" s="300"/>
      <c r="DT89" s="300"/>
      <c r="DU89" s="300"/>
      <c r="DV89" s="300"/>
      <c r="DW89" s="300"/>
      <c r="DX89" s="300"/>
      <c r="DY89" s="300"/>
      <c r="DZ89" s="300"/>
      <c r="EA89" s="817"/>
      <c r="EB89" s="299"/>
      <c r="EC89" s="300"/>
      <c r="ED89" s="300"/>
      <c r="EE89" s="300"/>
      <c r="EF89" s="300"/>
      <c r="EG89" s="300"/>
      <c r="EH89" s="300"/>
      <c r="EI89" s="300"/>
      <c r="EJ89" s="300"/>
      <c r="EK89" s="817"/>
    </row>
    <row r="90" spans="1:141" s="139" customFormat="1" ht="36">
      <c r="A90" s="802">
        <f>Summary!A90</f>
        <v>0</v>
      </c>
      <c r="B90" s="815">
        <f>Summary!B90</f>
        <v>0</v>
      </c>
      <c r="C90" s="813" t="str">
        <f>Summary!C90</f>
        <v>4.3.11</v>
      </c>
      <c r="D90" s="816" t="str">
        <f>Summary!D90</f>
        <v>500 - Drainage and Service Ducts</v>
      </c>
      <c r="E90" s="796" t="str">
        <f>Summary!E90</f>
        <v>Filter drains</v>
      </c>
      <c r="F90" s="796">
        <f>Summary!F90</f>
        <v>0</v>
      </c>
      <c r="G90" s="787">
        <f>Summary!G90</f>
        <v>0</v>
      </c>
      <c r="H90" s="299"/>
      <c r="I90" s="300"/>
      <c r="J90" s="300"/>
      <c r="K90" s="300"/>
      <c r="L90" s="300"/>
      <c r="M90" s="300"/>
      <c r="N90" s="300"/>
      <c r="O90" s="300"/>
      <c r="P90" s="300"/>
      <c r="Q90" s="300"/>
      <c r="R90" s="300"/>
      <c r="S90" s="300"/>
      <c r="T90" s="797"/>
      <c r="U90" s="531"/>
      <c r="V90" s="299"/>
      <c r="W90" s="300"/>
      <c r="X90" s="300"/>
      <c r="Y90" s="300"/>
      <c r="Z90" s="300"/>
      <c r="AA90" s="300"/>
      <c r="AB90" s="300"/>
      <c r="AC90" s="300"/>
      <c r="AD90" s="300"/>
      <c r="AE90" s="817"/>
      <c r="AF90" s="299"/>
      <c r="AG90" s="300"/>
      <c r="AH90" s="300"/>
      <c r="AI90" s="300"/>
      <c r="AJ90" s="300"/>
      <c r="AK90" s="300"/>
      <c r="AL90" s="300"/>
      <c r="AM90" s="300"/>
      <c r="AN90" s="300"/>
      <c r="AO90" s="817"/>
      <c r="AP90" s="299"/>
      <c r="AQ90" s="300"/>
      <c r="AR90" s="300"/>
      <c r="AS90" s="300"/>
      <c r="AT90" s="300"/>
      <c r="AU90" s="300"/>
      <c r="AV90" s="300"/>
      <c r="AW90" s="300"/>
      <c r="AX90" s="300"/>
      <c r="AY90" s="817"/>
      <c r="AZ90" s="299"/>
      <c r="BA90" s="300"/>
      <c r="BB90" s="300"/>
      <c r="BC90" s="300"/>
      <c r="BD90" s="300"/>
      <c r="BE90" s="300"/>
      <c r="BF90" s="300"/>
      <c r="BG90" s="300"/>
      <c r="BH90" s="300"/>
      <c r="BI90" s="817"/>
      <c r="BJ90" s="299"/>
      <c r="BK90" s="300"/>
      <c r="BL90" s="300"/>
      <c r="BM90" s="300"/>
      <c r="BN90" s="300"/>
      <c r="BO90" s="300"/>
      <c r="BP90" s="300"/>
      <c r="BQ90" s="300"/>
      <c r="BR90" s="300"/>
      <c r="BS90" s="817"/>
      <c r="BT90" s="299"/>
      <c r="BU90" s="300"/>
      <c r="BV90" s="300"/>
      <c r="BW90" s="300"/>
      <c r="BX90" s="300"/>
      <c r="BY90" s="300"/>
      <c r="BZ90" s="300"/>
      <c r="CA90" s="300"/>
      <c r="CB90" s="300"/>
      <c r="CC90" s="817"/>
      <c r="CD90" s="299"/>
      <c r="CE90" s="300"/>
      <c r="CF90" s="300"/>
      <c r="CG90" s="300"/>
      <c r="CH90" s="300"/>
      <c r="CI90" s="300"/>
      <c r="CJ90" s="300"/>
      <c r="CK90" s="300"/>
      <c r="CL90" s="300"/>
      <c r="CM90" s="817"/>
      <c r="CN90" s="299"/>
      <c r="CO90" s="300"/>
      <c r="CP90" s="300"/>
      <c r="CQ90" s="300"/>
      <c r="CR90" s="300"/>
      <c r="CS90" s="300"/>
      <c r="CT90" s="300"/>
      <c r="CU90" s="300"/>
      <c r="CV90" s="300"/>
      <c r="CW90" s="817"/>
      <c r="CX90" s="299"/>
      <c r="CY90" s="300"/>
      <c r="CZ90" s="300"/>
      <c r="DA90" s="300"/>
      <c r="DB90" s="300"/>
      <c r="DC90" s="300"/>
      <c r="DD90" s="300"/>
      <c r="DE90" s="300"/>
      <c r="DF90" s="300"/>
      <c r="DG90" s="817"/>
      <c r="DH90" s="299"/>
      <c r="DI90" s="300"/>
      <c r="DJ90" s="300"/>
      <c r="DK90" s="300"/>
      <c r="DL90" s="300"/>
      <c r="DM90" s="300"/>
      <c r="DN90" s="300"/>
      <c r="DO90" s="300"/>
      <c r="DP90" s="300"/>
      <c r="DQ90" s="817"/>
      <c r="DR90" s="299"/>
      <c r="DS90" s="300"/>
      <c r="DT90" s="300"/>
      <c r="DU90" s="300"/>
      <c r="DV90" s="300"/>
      <c r="DW90" s="300"/>
      <c r="DX90" s="300"/>
      <c r="DY90" s="300"/>
      <c r="DZ90" s="300"/>
      <c r="EA90" s="817"/>
      <c r="EB90" s="299"/>
      <c r="EC90" s="300"/>
      <c r="ED90" s="300"/>
      <c r="EE90" s="300"/>
      <c r="EF90" s="300"/>
      <c r="EG90" s="300"/>
      <c r="EH90" s="300"/>
      <c r="EI90" s="300"/>
      <c r="EJ90" s="300"/>
      <c r="EK90" s="817"/>
    </row>
    <row r="91" spans="1:141" ht="90">
      <c r="A91" s="359">
        <f>Summary!A91</f>
        <v>0</v>
      </c>
      <c r="B91" s="378">
        <f>Summary!B91</f>
        <v>0</v>
      </c>
      <c r="C91" s="379" t="str">
        <f>Summary!C91</f>
        <v>4.3.11.1</v>
      </c>
      <c r="D91" s="380">
        <f>Summary!D91</f>
        <v>0</v>
      </c>
      <c r="E91" s="381">
        <f>Summary!E91</f>
        <v>0</v>
      </c>
      <c r="F91" s="382" t="str">
        <f>Summary!F91</f>
        <v xml:space="preserve">Edge scrape, clear weed / vegetation growth, cut back to remove build up of material from edge of carriage way through to filter material (Filter Drain and Combined carrier and Filter drain) that could impair operation </v>
      </c>
      <c r="G91" s="375">
        <f>Summary!G91</f>
        <v>0</v>
      </c>
      <c r="H91" s="540">
        <f t="shared" si="41"/>
        <v>0</v>
      </c>
      <c r="I91" s="541">
        <f t="shared" si="42"/>
        <v>0</v>
      </c>
      <c r="J91" s="541">
        <f t="shared" si="43"/>
        <v>0</v>
      </c>
      <c r="K91" s="541">
        <f t="shared" si="44"/>
        <v>0</v>
      </c>
      <c r="L91" s="541">
        <f t="shared" si="45"/>
        <v>0</v>
      </c>
      <c r="M91" s="541">
        <f t="shared" si="46"/>
        <v>0</v>
      </c>
      <c r="N91" s="541">
        <f t="shared" si="47"/>
        <v>0</v>
      </c>
      <c r="O91" s="541">
        <f t="shared" si="48"/>
        <v>0</v>
      </c>
      <c r="P91" s="541">
        <f t="shared" si="49"/>
        <v>0</v>
      </c>
      <c r="Q91" s="541">
        <f t="shared" si="50"/>
        <v>0</v>
      </c>
      <c r="R91" s="541">
        <f t="shared" si="51"/>
        <v>0</v>
      </c>
      <c r="S91" s="541">
        <f t="shared" si="52"/>
        <v>0</v>
      </c>
      <c r="T91" s="542">
        <f t="shared" si="53"/>
        <v>0</v>
      </c>
      <c r="U91" s="531"/>
      <c r="V91" s="543"/>
      <c r="W91" s="544"/>
      <c r="X91" s="544"/>
      <c r="Y91" s="544"/>
      <c r="Z91" s="544"/>
      <c r="AA91" s="544"/>
      <c r="AB91" s="544"/>
      <c r="AC91" s="544"/>
      <c r="AD91" s="544"/>
      <c r="AE91" s="657"/>
      <c r="AF91" s="543"/>
      <c r="AG91" s="544"/>
      <c r="AH91" s="544"/>
      <c r="AI91" s="544"/>
      <c r="AJ91" s="544"/>
      <c r="AK91" s="544"/>
      <c r="AL91" s="544"/>
      <c r="AM91" s="544"/>
      <c r="AN91" s="544"/>
      <c r="AO91" s="657"/>
      <c r="AP91" s="543"/>
      <c r="AQ91" s="544"/>
      <c r="AR91" s="544"/>
      <c r="AS91" s="544"/>
      <c r="AT91" s="544"/>
      <c r="AU91" s="544"/>
      <c r="AV91" s="544"/>
      <c r="AW91" s="544"/>
      <c r="AX91" s="544"/>
      <c r="AY91" s="657"/>
      <c r="AZ91" s="543"/>
      <c r="BA91" s="544"/>
      <c r="BB91" s="544"/>
      <c r="BC91" s="544"/>
      <c r="BD91" s="544"/>
      <c r="BE91" s="544"/>
      <c r="BF91" s="544"/>
      <c r="BG91" s="544"/>
      <c r="BH91" s="544"/>
      <c r="BI91" s="657"/>
      <c r="BJ91" s="543"/>
      <c r="BK91" s="544"/>
      <c r="BL91" s="544"/>
      <c r="BM91" s="544"/>
      <c r="BN91" s="544"/>
      <c r="BO91" s="544"/>
      <c r="BP91" s="544"/>
      <c r="BQ91" s="544"/>
      <c r="BR91" s="544"/>
      <c r="BS91" s="657"/>
      <c r="BT91" s="543"/>
      <c r="BU91" s="544"/>
      <c r="BV91" s="544"/>
      <c r="BW91" s="544"/>
      <c r="BX91" s="544"/>
      <c r="BY91" s="544"/>
      <c r="BZ91" s="544"/>
      <c r="CA91" s="544"/>
      <c r="CB91" s="544"/>
      <c r="CC91" s="657"/>
      <c r="CD91" s="543"/>
      <c r="CE91" s="544"/>
      <c r="CF91" s="544"/>
      <c r="CG91" s="544"/>
      <c r="CH91" s="544"/>
      <c r="CI91" s="544"/>
      <c r="CJ91" s="544"/>
      <c r="CK91" s="544"/>
      <c r="CL91" s="544"/>
      <c r="CM91" s="657"/>
      <c r="CN91" s="543"/>
      <c r="CO91" s="544"/>
      <c r="CP91" s="544"/>
      <c r="CQ91" s="544"/>
      <c r="CR91" s="544"/>
      <c r="CS91" s="544"/>
      <c r="CT91" s="544"/>
      <c r="CU91" s="544"/>
      <c r="CV91" s="544"/>
      <c r="CW91" s="657"/>
      <c r="CX91" s="543"/>
      <c r="CY91" s="544"/>
      <c r="CZ91" s="544"/>
      <c r="DA91" s="544"/>
      <c r="DB91" s="544"/>
      <c r="DC91" s="544"/>
      <c r="DD91" s="544"/>
      <c r="DE91" s="544"/>
      <c r="DF91" s="544"/>
      <c r="DG91" s="657"/>
      <c r="DH91" s="543"/>
      <c r="DI91" s="544"/>
      <c r="DJ91" s="544"/>
      <c r="DK91" s="544"/>
      <c r="DL91" s="544"/>
      <c r="DM91" s="544"/>
      <c r="DN91" s="544"/>
      <c r="DO91" s="544"/>
      <c r="DP91" s="544"/>
      <c r="DQ91" s="657"/>
      <c r="DR91" s="543"/>
      <c r="DS91" s="544"/>
      <c r="DT91" s="544"/>
      <c r="DU91" s="544"/>
      <c r="DV91" s="544"/>
      <c r="DW91" s="544"/>
      <c r="DX91" s="544"/>
      <c r="DY91" s="544"/>
      <c r="DZ91" s="544"/>
      <c r="EA91" s="657"/>
      <c r="EB91" s="543"/>
      <c r="EC91" s="544"/>
      <c r="ED91" s="544"/>
      <c r="EE91" s="544"/>
      <c r="EF91" s="544"/>
      <c r="EG91" s="544"/>
      <c r="EH91" s="544"/>
      <c r="EI91" s="544"/>
      <c r="EJ91" s="544"/>
      <c r="EK91" s="657"/>
    </row>
    <row r="92" spans="1:141" ht="36">
      <c r="A92" s="359">
        <f>Summary!A92</f>
        <v>0</v>
      </c>
      <c r="B92" s="378">
        <f>Summary!B92</f>
        <v>0</v>
      </c>
      <c r="C92" s="379" t="str">
        <f>Summary!C92</f>
        <v>4.3.11.2</v>
      </c>
      <c r="D92" s="380">
        <f>Summary!D92</f>
        <v>0</v>
      </c>
      <c r="E92" s="381">
        <f>Summary!E92</f>
        <v>0</v>
      </c>
      <c r="F92" s="382" t="str">
        <f>Summary!F92</f>
        <v>Weed spray along Filter Drain and Combined carrier and Filter drain</v>
      </c>
      <c r="G92" s="375">
        <f>Summary!G92</f>
        <v>0</v>
      </c>
      <c r="H92" s="540">
        <f t="shared" si="41"/>
        <v>0</v>
      </c>
      <c r="I92" s="541">
        <f t="shared" si="42"/>
        <v>0</v>
      </c>
      <c r="J92" s="541">
        <f t="shared" si="43"/>
        <v>0</v>
      </c>
      <c r="K92" s="541">
        <f t="shared" si="44"/>
        <v>0</v>
      </c>
      <c r="L92" s="541">
        <f t="shared" si="45"/>
        <v>0</v>
      </c>
      <c r="M92" s="541">
        <f t="shared" si="46"/>
        <v>0</v>
      </c>
      <c r="N92" s="541">
        <f t="shared" si="47"/>
        <v>0</v>
      </c>
      <c r="O92" s="541">
        <f t="shared" si="48"/>
        <v>0</v>
      </c>
      <c r="P92" s="541">
        <f t="shared" si="49"/>
        <v>0</v>
      </c>
      <c r="Q92" s="541">
        <f t="shared" si="50"/>
        <v>0</v>
      </c>
      <c r="R92" s="541">
        <f t="shared" si="51"/>
        <v>0</v>
      </c>
      <c r="S92" s="541">
        <f t="shared" si="52"/>
        <v>0</v>
      </c>
      <c r="T92" s="542">
        <f t="shared" si="53"/>
        <v>0</v>
      </c>
      <c r="U92" s="531"/>
      <c r="V92" s="543"/>
      <c r="W92" s="544"/>
      <c r="X92" s="544"/>
      <c r="Y92" s="544"/>
      <c r="Z92" s="544"/>
      <c r="AA92" s="544"/>
      <c r="AB92" s="544"/>
      <c r="AC92" s="544"/>
      <c r="AD92" s="544"/>
      <c r="AE92" s="657"/>
      <c r="AF92" s="543"/>
      <c r="AG92" s="544"/>
      <c r="AH92" s="544"/>
      <c r="AI92" s="544"/>
      <c r="AJ92" s="544"/>
      <c r="AK92" s="544"/>
      <c r="AL92" s="544"/>
      <c r="AM92" s="544"/>
      <c r="AN92" s="544"/>
      <c r="AO92" s="657"/>
      <c r="AP92" s="543"/>
      <c r="AQ92" s="544"/>
      <c r="AR92" s="544"/>
      <c r="AS92" s="544"/>
      <c r="AT92" s="544"/>
      <c r="AU92" s="544"/>
      <c r="AV92" s="544"/>
      <c r="AW92" s="544"/>
      <c r="AX92" s="544"/>
      <c r="AY92" s="657"/>
      <c r="AZ92" s="543"/>
      <c r="BA92" s="544"/>
      <c r="BB92" s="544"/>
      <c r="BC92" s="544"/>
      <c r="BD92" s="544"/>
      <c r="BE92" s="544"/>
      <c r="BF92" s="544"/>
      <c r="BG92" s="544"/>
      <c r="BH92" s="544"/>
      <c r="BI92" s="657"/>
      <c r="BJ92" s="543"/>
      <c r="BK92" s="544"/>
      <c r="BL92" s="544"/>
      <c r="BM92" s="544"/>
      <c r="BN92" s="544"/>
      <c r="BO92" s="544"/>
      <c r="BP92" s="544"/>
      <c r="BQ92" s="544"/>
      <c r="BR92" s="544"/>
      <c r="BS92" s="657"/>
      <c r="BT92" s="543"/>
      <c r="BU92" s="544"/>
      <c r="BV92" s="544"/>
      <c r="BW92" s="544"/>
      <c r="BX92" s="544"/>
      <c r="BY92" s="544"/>
      <c r="BZ92" s="544"/>
      <c r="CA92" s="544"/>
      <c r="CB92" s="544"/>
      <c r="CC92" s="657"/>
      <c r="CD92" s="543"/>
      <c r="CE92" s="544"/>
      <c r="CF92" s="544"/>
      <c r="CG92" s="544"/>
      <c r="CH92" s="544"/>
      <c r="CI92" s="544"/>
      <c r="CJ92" s="544"/>
      <c r="CK92" s="544"/>
      <c r="CL92" s="544"/>
      <c r="CM92" s="657"/>
      <c r="CN92" s="543"/>
      <c r="CO92" s="544"/>
      <c r="CP92" s="544"/>
      <c r="CQ92" s="544"/>
      <c r="CR92" s="544"/>
      <c r="CS92" s="544"/>
      <c r="CT92" s="544"/>
      <c r="CU92" s="544"/>
      <c r="CV92" s="544"/>
      <c r="CW92" s="657"/>
      <c r="CX92" s="543"/>
      <c r="CY92" s="544"/>
      <c r="CZ92" s="544"/>
      <c r="DA92" s="544"/>
      <c r="DB92" s="544"/>
      <c r="DC92" s="544"/>
      <c r="DD92" s="544"/>
      <c r="DE92" s="544"/>
      <c r="DF92" s="544"/>
      <c r="DG92" s="657"/>
      <c r="DH92" s="543"/>
      <c r="DI92" s="544"/>
      <c r="DJ92" s="544"/>
      <c r="DK92" s="544"/>
      <c r="DL92" s="544"/>
      <c r="DM92" s="544"/>
      <c r="DN92" s="544"/>
      <c r="DO92" s="544"/>
      <c r="DP92" s="544"/>
      <c r="DQ92" s="657"/>
      <c r="DR92" s="543"/>
      <c r="DS92" s="544"/>
      <c r="DT92" s="544"/>
      <c r="DU92" s="544"/>
      <c r="DV92" s="544"/>
      <c r="DW92" s="544"/>
      <c r="DX92" s="544"/>
      <c r="DY92" s="544"/>
      <c r="DZ92" s="544"/>
      <c r="EA92" s="657"/>
      <c r="EB92" s="543"/>
      <c r="EC92" s="544"/>
      <c r="ED92" s="544"/>
      <c r="EE92" s="544"/>
      <c r="EF92" s="544"/>
      <c r="EG92" s="544"/>
      <c r="EH92" s="544"/>
      <c r="EI92" s="544"/>
      <c r="EJ92" s="544"/>
      <c r="EK92" s="657"/>
    </row>
    <row r="93" spans="1:141" ht="36">
      <c r="A93" s="359">
        <f>Summary!A93</f>
        <v>0</v>
      </c>
      <c r="B93" s="378">
        <f>Summary!B93</f>
        <v>0</v>
      </c>
      <c r="C93" s="379" t="str">
        <f>Summary!C93</f>
        <v>4.3.12</v>
      </c>
      <c r="D93" s="380" t="str">
        <f>Summary!D93</f>
        <v>500 - Drainage and Service Ducts</v>
      </c>
      <c r="E93" s="381" t="str">
        <f>Summary!E93</f>
        <v>Balancing / attenuation ponds</v>
      </c>
      <c r="F93" s="382" t="str">
        <f>Summary!F93</f>
        <v>Cycle isolation valves</v>
      </c>
      <c r="G93" s="375">
        <f>Summary!G93</f>
        <v>0</v>
      </c>
      <c r="H93" s="540">
        <f t="shared" si="41"/>
        <v>0</v>
      </c>
      <c r="I93" s="541">
        <f t="shared" si="42"/>
        <v>0</v>
      </c>
      <c r="J93" s="541">
        <f t="shared" si="43"/>
        <v>0</v>
      </c>
      <c r="K93" s="541">
        <f t="shared" si="44"/>
        <v>0</v>
      </c>
      <c r="L93" s="541">
        <f t="shared" si="45"/>
        <v>0</v>
      </c>
      <c r="M93" s="541">
        <f t="shared" si="46"/>
        <v>0</v>
      </c>
      <c r="N93" s="541">
        <f t="shared" si="47"/>
        <v>0</v>
      </c>
      <c r="O93" s="541">
        <f t="shared" si="48"/>
        <v>0</v>
      </c>
      <c r="P93" s="541">
        <f t="shared" si="49"/>
        <v>0</v>
      </c>
      <c r="Q93" s="541">
        <f t="shared" si="50"/>
        <v>0</v>
      </c>
      <c r="R93" s="541">
        <f t="shared" si="51"/>
        <v>0</v>
      </c>
      <c r="S93" s="541">
        <f t="shared" si="52"/>
        <v>0</v>
      </c>
      <c r="T93" s="542">
        <f t="shared" si="53"/>
        <v>0</v>
      </c>
      <c r="U93" s="531"/>
      <c r="V93" s="543"/>
      <c r="W93" s="544"/>
      <c r="X93" s="544"/>
      <c r="Y93" s="544"/>
      <c r="Z93" s="544"/>
      <c r="AA93" s="544"/>
      <c r="AB93" s="544"/>
      <c r="AC93" s="544"/>
      <c r="AD93" s="544"/>
      <c r="AE93" s="657"/>
      <c r="AF93" s="543"/>
      <c r="AG93" s="544"/>
      <c r="AH93" s="544"/>
      <c r="AI93" s="544"/>
      <c r="AJ93" s="544"/>
      <c r="AK93" s="544"/>
      <c r="AL93" s="544"/>
      <c r="AM93" s="544"/>
      <c r="AN93" s="544"/>
      <c r="AO93" s="657"/>
      <c r="AP93" s="543"/>
      <c r="AQ93" s="544"/>
      <c r="AR93" s="544"/>
      <c r="AS93" s="544"/>
      <c r="AT93" s="544"/>
      <c r="AU93" s="544"/>
      <c r="AV93" s="544"/>
      <c r="AW93" s="544"/>
      <c r="AX93" s="544"/>
      <c r="AY93" s="657"/>
      <c r="AZ93" s="543"/>
      <c r="BA93" s="544"/>
      <c r="BB93" s="544"/>
      <c r="BC93" s="544"/>
      <c r="BD93" s="544"/>
      <c r="BE93" s="544"/>
      <c r="BF93" s="544"/>
      <c r="BG93" s="544"/>
      <c r="BH93" s="544"/>
      <c r="BI93" s="657"/>
      <c r="BJ93" s="543"/>
      <c r="BK93" s="544"/>
      <c r="BL93" s="544"/>
      <c r="BM93" s="544"/>
      <c r="BN93" s="544"/>
      <c r="BO93" s="544"/>
      <c r="BP93" s="544"/>
      <c r="BQ93" s="544"/>
      <c r="BR93" s="544"/>
      <c r="BS93" s="657"/>
      <c r="BT93" s="543"/>
      <c r="BU93" s="544"/>
      <c r="BV93" s="544"/>
      <c r="BW93" s="544"/>
      <c r="BX93" s="544"/>
      <c r="BY93" s="544"/>
      <c r="BZ93" s="544"/>
      <c r="CA93" s="544"/>
      <c r="CB93" s="544"/>
      <c r="CC93" s="657"/>
      <c r="CD93" s="543"/>
      <c r="CE93" s="544"/>
      <c r="CF93" s="544"/>
      <c r="CG93" s="544"/>
      <c r="CH93" s="544"/>
      <c r="CI93" s="544"/>
      <c r="CJ93" s="544"/>
      <c r="CK93" s="544"/>
      <c r="CL93" s="544"/>
      <c r="CM93" s="657"/>
      <c r="CN93" s="543"/>
      <c r="CO93" s="544"/>
      <c r="CP93" s="544"/>
      <c r="CQ93" s="544"/>
      <c r="CR93" s="544"/>
      <c r="CS93" s="544"/>
      <c r="CT93" s="544"/>
      <c r="CU93" s="544"/>
      <c r="CV93" s="544"/>
      <c r="CW93" s="657"/>
      <c r="CX93" s="543"/>
      <c r="CY93" s="544"/>
      <c r="CZ93" s="544"/>
      <c r="DA93" s="544"/>
      <c r="DB93" s="544"/>
      <c r="DC93" s="544"/>
      <c r="DD93" s="544"/>
      <c r="DE93" s="544"/>
      <c r="DF93" s="544"/>
      <c r="DG93" s="657"/>
      <c r="DH93" s="543"/>
      <c r="DI93" s="544"/>
      <c r="DJ93" s="544"/>
      <c r="DK93" s="544"/>
      <c r="DL93" s="544"/>
      <c r="DM93" s="544"/>
      <c r="DN93" s="544"/>
      <c r="DO93" s="544"/>
      <c r="DP93" s="544"/>
      <c r="DQ93" s="657"/>
      <c r="DR93" s="543"/>
      <c r="DS93" s="544"/>
      <c r="DT93" s="544"/>
      <c r="DU93" s="544"/>
      <c r="DV93" s="544"/>
      <c r="DW93" s="544"/>
      <c r="DX93" s="544"/>
      <c r="DY93" s="544"/>
      <c r="DZ93" s="544"/>
      <c r="EA93" s="657"/>
      <c r="EB93" s="543"/>
      <c r="EC93" s="544"/>
      <c r="ED93" s="544"/>
      <c r="EE93" s="544"/>
      <c r="EF93" s="544"/>
      <c r="EG93" s="544"/>
      <c r="EH93" s="544"/>
      <c r="EI93" s="544"/>
      <c r="EJ93" s="544"/>
      <c r="EK93" s="657"/>
    </row>
    <row r="94" spans="1:141" s="139" customFormat="1" ht="54">
      <c r="A94" s="359">
        <f>Summary!A94</f>
        <v>0</v>
      </c>
      <c r="B94" s="378">
        <f>Summary!B94</f>
        <v>0</v>
      </c>
      <c r="C94" s="379" t="str">
        <f>Summary!C94</f>
        <v>4.3.13</v>
      </c>
      <c r="D94" s="380" t="str">
        <f>Summary!D94</f>
        <v>500 - Drainage and Service Ducts</v>
      </c>
      <c r="E94" s="381" t="str">
        <f>Summary!E94</f>
        <v>Ancillary items (PCDs, siphons, trash screens, penstocks)</v>
      </c>
      <c r="F94" s="382" t="str">
        <f>Summary!F94</f>
        <v xml:space="preserve">Clear all material that could impair operation and ensure fit for operation </v>
      </c>
      <c r="G94" s="375">
        <f>Summary!G94</f>
        <v>0</v>
      </c>
      <c r="H94" s="540">
        <f t="shared" si="41"/>
        <v>0</v>
      </c>
      <c r="I94" s="541">
        <f t="shared" si="42"/>
        <v>0</v>
      </c>
      <c r="J94" s="541">
        <f t="shared" si="43"/>
        <v>0</v>
      </c>
      <c r="K94" s="541">
        <f t="shared" si="44"/>
        <v>0</v>
      </c>
      <c r="L94" s="541">
        <f t="shared" si="45"/>
        <v>0</v>
      </c>
      <c r="M94" s="541">
        <f t="shared" si="46"/>
        <v>0</v>
      </c>
      <c r="N94" s="541">
        <f t="shared" si="47"/>
        <v>0</v>
      </c>
      <c r="O94" s="541">
        <f t="shared" si="48"/>
        <v>0</v>
      </c>
      <c r="P94" s="541">
        <f t="shared" si="49"/>
        <v>0</v>
      </c>
      <c r="Q94" s="541">
        <f t="shared" si="50"/>
        <v>0</v>
      </c>
      <c r="R94" s="541">
        <f t="shared" si="51"/>
        <v>0</v>
      </c>
      <c r="S94" s="541">
        <f t="shared" si="52"/>
        <v>0</v>
      </c>
      <c r="T94" s="542">
        <f t="shared" si="53"/>
        <v>0</v>
      </c>
      <c r="U94" s="531"/>
      <c r="V94" s="543"/>
      <c r="W94" s="544"/>
      <c r="X94" s="544"/>
      <c r="Y94" s="544"/>
      <c r="Z94" s="544"/>
      <c r="AA94" s="544"/>
      <c r="AB94" s="544"/>
      <c r="AC94" s="544"/>
      <c r="AD94" s="544"/>
      <c r="AE94" s="657"/>
      <c r="AF94" s="543"/>
      <c r="AG94" s="544"/>
      <c r="AH94" s="544"/>
      <c r="AI94" s="544"/>
      <c r="AJ94" s="544"/>
      <c r="AK94" s="544"/>
      <c r="AL94" s="544"/>
      <c r="AM94" s="544"/>
      <c r="AN94" s="544"/>
      <c r="AO94" s="657"/>
      <c r="AP94" s="543"/>
      <c r="AQ94" s="544"/>
      <c r="AR94" s="544"/>
      <c r="AS94" s="544"/>
      <c r="AT94" s="544"/>
      <c r="AU94" s="544"/>
      <c r="AV94" s="544"/>
      <c r="AW94" s="544"/>
      <c r="AX94" s="544"/>
      <c r="AY94" s="657"/>
      <c r="AZ94" s="543"/>
      <c r="BA94" s="544"/>
      <c r="BB94" s="544"/>
      <c r="BC94" s="544"/>
      <c r="BD94" s="544"/>
      <c r="BE94" s="544"/>
      <c r="BF94" s="544"/>
      <c r="BG94" s="544"/>
      <c r="BH94" s="544"/>
      <c r="BI94" s="657"/>
      <c r="BJ94" s="543"/>
      <c r="BK94" s="544"/>
      <c r="BL94" s="544"/>
      <c r="BM94" s="544"/>
      <c r="BN94" s="544"/>
      <c r="BO94" s="544"/>
      <c r="BP94" s="544"/>
      <c r="BQ94" s="544"/>
      <c r="BR94" s="544"/>
      <c r="BS94" s="657"/>
      <c r="BT94" s="543"/>
      <c r="BU94" s="544"/>
      <c r="BV94" s="544"/>
      <c r="BW94" s="544"/>
      <c r="BX94" s="544"/>
      <c r="BY94" s="544"/>
      <c r="BZ94" s="544"/>
      <c r="CA94" s="544"/>
      <c r="CB94" s="544"/>
      <c r="CC94" s="657"/>
      <c r="CD94" s="543"/>
      <c r="CE94" s="544"/>
      <c r="CF94" s="544"/>
      <c r="CG94" s="544"/>
      <c r="CH94" s="544"/>
      <c r="CI94" s="544"/>
      <c r="CJ94" s="544"/>
      <c r="CK94" s="544"/>
      <c r="CL94" s="544"/>
      <c r="CM94" s="657"/>
      <c r="CN94" s="543"/>
      <c r="CO94" s="544"/>
      <c r="CP94" s="544"/>
      <c r="CQ94" s="544"/>
      <c r="CR94" s="544"/>
      <c r="CS94" s="544"/>
      <c r="CT94" s="544"/>
      <c r="CU94" s="544"/>
      <c r="CV94" s="544"/>
      <c r="CW94" s="657"/>
      <c r="CX94" s="543"/>
      <c r="CY94" s="544"/>
      <c r="CZ94" s="544"/>
      <c r="DA94" s="544"/>
      <c r="DB94" s="544"/>
      <c r="DC94" s="544"/>
      <c r="DD94" s="544"/>
      <c r="DE94" s="544"/>
      <c r="DF94" s="544"/>
      <c r="DG94" s="657"/>
      <c r="DH94" s="543"/>
      <c r="DI94" s="544"/>
      <c r="DJ94" s="544"/>
      <c r="DK94" s="544"/>
      <c r="DL94" s="544"/>
      <c r="DM94" s="544"/>
      <c r="DN94" s="544"/>
      <c r="DO94" s="544"/>
      <c r="DP94" s="544"/>
      <c r="DQ94" s="657"/>
      <c r="DR94" s="543"/>
      <c r="DS94" s="544"/>
      <c r="DT94" s="544"/>
      <c r="DU94" s="544"/>
      <c r="DV94" s="544"/>
      <c r="DW94" s="544"/>
      <c r="DX94" s="544"/>
      <c r="DY94" s="544"/>
      <c r="DZ94" s="544"/>
      <c r="EA94" s="657"/>
      <c r="EB94" s="543"/>
      <c r="EC94" s="544"/>
      <c r="ED94" s="544"/>
      <c r="EE94" s="544"/>
      <c r="EF94" s="544"/>
      <c r="EG94" s="544"/>
      <c r="EH94" s="544"/>
      <c r="EI94" s="544"/>
      <c r="EJ94" s="544"/>
      <c r="EK94" s="657"/>
    </row>
    <row r="95" spans="1:141" s="139" customFormat="1" ht="36">
      <c r="A95" s="802">
        <f>Summary!A95</f>
        <v>0</v>
      </c>
      <c r="B95" s="815">
        <f>Summary!B95</f>
        <v>0</v>
      </c>
      <c r="C95" s="813" t="str">
        <f>Summary!C95</f>
        <v>4.3.14</v>
      </c>
      <c r="D95" s="816" t="str">
        <f>Summary!D95</f>
        <v>500 - Drainage and Service Ducts</v>
      </c>
      <c r="E95" s="796" t="str">
        <f>Summary!E95</f>
        <v>Swales</v>
      </c>
      <c r="F95" s="796">
        <f>Summary!F95</f>
        <v>0</v>
      </c>
      <c r="G95" s="787">
        <f>Summary!G95</f>
        <v>0</v>
      </c>
      <c r="H95" s="299"/>
      <c r="I95" s="300"/>
      <c r="J95" s="300"/>
      <c r="K95" s="300"/>
      <c r="L95" s="300"/>
      <c r="M95" s="300"/>
      <c r="N95" s="300"/>
      <c r="O95" s="300"/>
      <c r="P95" s="300"/>
      <c r="Q95" s="300"/>
      <c r="R95" s="300"/>
      <c r="S95" s="300"/>
      <c r="T95" s="797"/>
      <c r="U95" s="531"/>
      <c r="V95" s="299"/>
      <c r="W95" s="300"/>
      <c r="X95" s="300"/>
      <c r="Y95" s="300"/>
      <c r="Z95" s="300"/>
      <c r="AA95" s="300"/>
      <c r="AB95" s="300"/>
      <c r="AC95" s="300"/>
      <c r="AD95" s="300"/>
      <c r="AE95" s="817"/>
      <c r="AF95" s="299"/>
      <c r="AG95" s="300"/>
      <c r="AH95" s="300"/>
      <c r="AI95" s="300"/>
      <c r="AJ95" s="300"/>
      <c r="AK95" s="300"/>
      <c r="AL95" s="300"/>
      <c r="AM95" s="300"/>
      <c r="AN95" s="300"/>
      <c r="AO95" s="817"/>
      <c r="AP95" s="299"/>
      <c r="AQ95" s="300"/>
      <c r="AR95" s="300"/>
      <c r="AS95" s="300"/>
      <c r="AT95" s="300"/>
      <c r="AU95" s="300"/>
      <c r="AV95" s="300"/>
      <c r="AW95" s="300"/>
      <c r="AX95" s="300"/>
      <c r="AY95" s="817"/>
      <c r="AZ95" s="299"/>
      <c r="BA95" s="300"/>
      <c r="BB95" s="300"/>
      <c r="BC95" s="300"/>
      <c r="BD95" s="300"/>
      <c r="BE95" s="300"/>
      <c r="BF95" s="300"/>
      <c r="BG95" s="300"/>
      <c r="BH95" s="300"/>
      <c r="BI95" s="817"/>
      <c r="BJ95" s="299"/>
      <c r="BK95" s="300"/>
      <c r="BL95" s="300"/>
      <c r="BM95" s="300"/>
      <c r="BN95" s="300"/>
      <c r="BO95" s="300"/>
      <c r="BP95" s="300"/>
      <c r="BQ95" s="300"/>
      <c r="BR95" s="300"/>
      <c r="BS95" s="817"/>
      <c r="BT95" s="299"/>
      <c r="BU95" s="300"/>
      <c r="BV95" s="300"/>
      <c r="BW95" s="300"/>
      <c r="BX95" s="300"/>
      <c r="BY95" s="300"/>
      <c r="BZ95" s="300"/>
      <c r="CA95" s="300"/>
      <c r="CB95" s="300"/>
      <c r="CC95" s="817"/>
      <c r="CD95" s="299"/>
      <c r="CE95" s="300"/>
      <c r="CF95" s="300"/>
      <c r="CG95" s="300"/>
      <c r="CH95" s="300"/>
      <c r="CI95" s="300"/>
      <c r="CJ95" s="300"/>
      <c r="CK95" s="300"/>
      <c r="CL95" s="300"/>
      <c r="CM95" s="817"/>
      <c r="CN95" s="299"/>
      <c r="CO95" s="300"/>
      <c r="CP95" s="300"/>
      <c r="CQ95" s="300"/>
      <c r="CR95" s="300"/>
      <c r="CS95" s="300"/>
      <c r="CT95" s="300"/>
      <c r="CU95" s="300"/>
      <c r="CV95" s="300"/>
      <c r="CW95" s="817"/>
      <c r="CX95" s="299"/>
      <c r="CY95" s="300"/>
      <c r="CZ95" s="300"/>
      <c r="DA95" s="300"/>
      <c r="DB95" s="300"/>
      <c r="DC95" s="300"/>
      <c r="DD95" s="300"/>
      <c r="DE95" s="300"/>
      <c r="DF95" s="300"/>
      <c r="DG95" s="817"/>
      <c r="DH95" s="299"/>
      <c r="DI95" s="300"/>
      <c r="DJ95" s="300"/>
      <c r="DK95" s="300"/>
      <c r="DL95" s="300"/>
      <c r="DM95" s="300"/>
      <c r="DN95" s="300"/>
      <c r="DO95" s="300"/>
      <c r="DP95" s="300"/>
      <c r="DQ95" s="817"/>
      <c r="DR95" s="299"/>
      <c r="DS95" s="300"/>
      <c r="DT95" s="300"/>
      <c r="DU95" s="300"/>
      <c r="DV95" s="300"/>
      <c r="DW95" s="300"/>
      <c r="DX95" s="300"/>
      <c r="DY95" s="300"/>
      <c r="DZ95" s="300"/>
      <c r="EA95" s="817"/>
      <c r="EB95" s="299"/>
      <c r="EC95" s="300"/>
      <c r="ED95" s="300"/>
      <c r="EE95" s="300"/>
      <c r="EF95" s="300"/>
      <c r="EG95" s="300"/>
      <c r="EH95" s="300"/>
      <c r="EI95" s="300"/>
      <c r="EJ95" s="300"/>
      <c r="EK95" s="817"/>
    </row>
    <row r="96" spans="1:141" ht="36">
      <c r="A96" s="359">
        <f>Summary!A96</f>
        <v>0</v>
      </c>
      <c r="B96" s="378">
        <f>Summary!B96</f>
        <v>0</v>
      </c>
      <c r="C96" s="379" t="str">
        <f>Summary!C96</f>
        <v>4.3.14.1</v>
      </c>
      <c r="D96" s="380">
        <f>Summary!D96</f>
        <v>0</v>
      </c>
      <c r="E96" s="381">
        <f>Summary!E96</f>
        <v>0</v>
      </c>
      <c r="F96" s="382" t="str">
        <f>Summary!F96</f>
        <v>Clear weed / vegetation growth, remove any litter, debris and sediment that could impair operation</v>
      </c>
      <c r="G96" s="375">
        <f>Summary!G96</f>
        <v>0</v>
      </c>
      <c r="H96" s="540">
        <f t="shared" si="41"/>
        <v>0</v>
      </c>
      <c r="I96" s="541">
        <f t="shared" si="42"/>
        <v>0</v>
      </c>
      <c r="J96" s="541">
        <f t="shared" si="43"/>
        <v>0</v>
      </c>
      <c r="K96" s="541">
        <f t="shared" si="44"/>
        <v>0</v>
      </c>
      <c r="L96" s="541">
        <f t="shared" si="45"/>
        <v>0</v>
      </c>
      <c r="M96" s="541">
        <f t="shared" si="46"/>
        <v>0</v>
      </c>
      <c r="N96" s="541">
        <f t="shared" si="47"/>
        <v>0</v>
      </c>
      <c r="O96" s="541">
        <f t="shared" si="48"/>
        <v>0</v>
      </c>
      <c r="P96" s="541">
        <f t="shared" si="49"/>
        <v>0</v>
      </c>
      <c r="Q96" s="541">
        <f t="shared" si="50"/>
        <v>0</v>
      </c>
      <c r="R96" s="541">
        <f t="shared" si="51"/>
        <v>0</v>
      </c>
      <c r="S96" s="541">
        <f t="shared" si="52"/>
        <v>0</v>
      </c>
      <c r="T96" s="542">
        <f t="shared" si="53"/>
        <v>0</v>
      </c>
      <c r="U96" s="531"/>
      <c r="V96" s="543"/>
      <c r="W96" s="544"/>
      <c r="X96" s="544"/>
      <c r="Y96" s="544"/>
      <c r="Z96" s="544"/>
      <c r="AA96" s="544"/>
      <c r="AB96" s="544"/>
      <c r="AC96" s="544"/>
      <c r="AD96" s="544"/>
      <c r="AE96" s="657"/>
      <c r="AF96" s="543"/>
      <c r="AG96" s="544"/>
      <c r="AH96" s="544"/>
      <c r="AI96" s="544"/>
      <c r="AJ96" s="544"/>
      <c r="AK96" s="544"/>
      <c r="AL96" s="544"/>
      <c r="AM96" s="544"/>
      <c r="AN96" s="544"/>
      <c r="AO96" s="657"/>
      <c r="AP96" s="543"/>
      <c r="AQ96" s="544"/>
      <c r="AR96" s="544"/>
      <c r="AS96" s="544"/>
      <c r="AT96" s="544"/>
      <c r="AU96" s="544"/>
      <c r="AV96" s="544"/>
      <c r="AW96" s="544"/>
      <c r="AX96" s="544"/>
      <c r="AY96" s="657"/>
      <c r="AZ96" s="543"/>
      <c r="BA96" s="544"/>
      <c r="BB96" s="544"/>
      <c r="BC96" s="544"/>
      <c r="BD96" s="544"/>
      <c r="BE96" s="544"/>
      <c r="BF96" s="544"/>
      <c r="BG96" s="544"/>
      <c r="BH96" s="544"/>
      <c r="BI96" s="657"/>
      <c r="BJ96" s="543"/>
      <c r="BK96" s="544"/>
      <c r="BL96" s="544"/>
      <c r="BM96" s="544"/>
      <c r="BN96" s="544"/>
      <c r="BO96" s="544"/>
      <c r="BP96" s="544"/>
      <c r="BQ96" s="544"/>
      <c r="BR96" s="544"/>
      <c r="BS96" s="657"/>
      <c r="BT96" s="543"/>
      <c r="BU96" s="544"/>
      <c r="BV96" s="544"/>
      <c r="BW96" s="544"/>
      <c r="BX96" s="544"/>
      <c r="BY96" s="544"/>
      <c r="BZ96" s="544"/>
      <c r="CA96" s="544"/>
      <c r="CB96" s="544"/>
      <c r="CC96" s="657"/>
      <c r="CD96" s="543"/>
      <c r="CE96" s="544"/>
      <c r="CF96" s="544"/>
      <c r="CG96" s="544"/>
      <c r="CH96" s="544"/>
      <c r="CI96" s="544"/>
      <c r="CJ96" s="544"/>
      <c r="CK96" s="544"/>
      <c r="CL96" s="544"/>
      <c r="CM96" s="657"/>
      <c r="CN96" s="543"/>
      <c r="CO96" s="544"/>
      <c r="CP96" s="544"/>
      <c r="CQ96" s="544"/>
      <c r="CR96" s="544"/>
      <c r="CS96" s="544"/>
      <c r="CT96" s="544"/>
      <c r="CU96" s="544"/>
      <c r="CV96" s="544"/>
      <c r="CW96" s="657"/>
      <c r="CX96" s="543"/>
      <c r="CY96" s="544"/>
      <c r="CZ96" s="544"/>
      <c r="DA96" s="544"/>
      <c r="DB96" s="544"/>
      <c r="DC96" s="544"/>
      <c r="DD96" s="544"/>
      <c r="DE96" s="544"/>
      <c r="DF96" s="544"/>
      <c r="DG96" s="657"/>
      <c r="DH96" s="543"/>
      <c r="DI96" s="544"/>
      <c r="DJ96" s="544"/>
      <c r="DK96" s="544"/>
      <c r="DL96" s="544"/>
      <c r="DM96" s="544"/>
      <c r="DN96" s="544"/>
      <c r="DO96" s="544"/>
      <c r="DP96" s="544"/>
      <c r="DQ96" s="657"/>
      <c r="DR96" s="543"/>
      <c r="DS96" s="544"/>
      <c r="DT96" s="544"/>
      <c r="DU96" s="544"/>
      <c r="DV96" s="544"/>
      <c r="DW96" s="544"/>
      <c r="DX96" s="544"/>
      <c r="DY96" s="544"/>
      <c r="DZ96" s="544"/>
      <c r="EA96" s="657"/>
      <c r="EB96" s="543"/>
      <c r="EC96" s="544"/>
      <c r="ED96" s="544"/>
      <c r="EE96" s="544"/>
      <c r="EF96" s="544"/>
      <c r="EG96" s="544"/>
      <c r="EH96" s="544"/>
      <c r="EI96" s="544"/>
      <c r="EJ96" s="544"/>
      <c r="EK96" s="657"/>
    </row>
    <row r="97" spans="1:141" s="139" customFormat="1" ht="36">
      <c r="A97" s="359">
        <f>Summary!A97</f>
        <v>0</v>
      </c>
      <c r="B97" s="378">
        <f>Summary!B97</f>
        <v>0</v>
      </c>
      <c r="C97" s="379" t="str">
        <f>Summary!C97</f>
        <v>4.3.14.2</v>
      </c>
      <c r="D97" s="380">
        <f>Summary!D97</f>
        <v>0</v>
      </c>
      <c r="E97" s="381">
        <f>Summary!E97</f>
        <v>0</v>
      </c>
      <c r="F97" s="382" t="str">
        <f>Summary!F97</f>
        <v>Undertake a grass cut of the swale to maintain the grass sward between 100mm and 200mm in height</v>
      </c>
      <c r="G97" s="375">
        <f>Summary!G97</f>
        <v>0</v>
      </c>
      <c r="H97" s="540">
        <f t="shared" si="41"/>
        <v>0</v>
      </c>
      <c r="I97" s="541">
        <f t="shared" si="42"/>
        <v>0</v>
      </c>
      <c r="J97" s="541">
        <f t="shared" si="43"/>
        <v>0</v>
      </c>
      <c r="K97" s="541">
        <f t="shared" si="44"/>
        <v>0</v>
      </c>
      <c r="L97" s="541">
        <f t="shared" si="45"/>
        <v>0</v>
      </c>
      <c r="M97" s="541">
        <f t="shared" si="46"/>
        <v>0</v>
      </c>
      <c r="N97" s="541">
        <f t="shared" si="47"/>
        <v>0</v>
      </c>
      <c r="O97" s="541">
        <f t="shared" si="48"/>
        <v>0</v>
      </c>
      <c r="P97" s="541">
        <f t="shared" si="49"/>
        <v>0</v>
      </c>
      <c r="Q97" s="541">
        <f t="shared" si="50"/>
        <v>0</v>
      </c>
      <c r="R97" s="541">
        <f t="shared" si="51"/>
        <v>0</v>
      </c>
      <c r="S97" s="541">
        <f t="shared" si="52"/>
        <v>0</v>
      </c>
      <c r="T97" s="542">
        <f t="shared" si="53"/>
        <v>0</v>
      </c>
      <c r="U97" s="531"/>
      <c r="V97" s="543"/>
      <c r="W97" s="544"/>
      <c r="X97" s="544"/>
      <c r="Y97" s="544"/>
      <c r="Z97" s="544"/>
      <c r="AA97" s="544"/>
      <c r="AB97" s="544"/>
      <c r="AC97" s="544"/>
      <c r="AD97" s="544"/>
      <c r="AE97" s="657"/>
      <c r="AF97" s="543"/>
      <c r="AG97" s="544"/>
      <c r="AH97" s="544"/>
      <c r="AI97" s="544"/>
      <c r="AJ97" s="544"/>
      <c r="AK97" s="544"/>
      <c r="AL97" s="544"/>
      <c r="AM97" s="544"/>
      <c r="AN97" s="544"/>
      <c r="AO97" s="657"/>
      <c r="AP97" s="543"/>
      <c r="AQ97" s="544"/>
      <c r="AR97" s="544"/>
      <c r="AS97" s="544"/>
      <c r="AT97" s="544"/>
      <c r="AU97" s="544"/>
      <c r="AV97" s="544"/>
      <c r="AW97" s="544"/>
      <c r="AX97" s="544"/>
      <c r="AY97" s="657"/>
      <c r="AZ97" s="543"/>
      <c r="BA97" s="544"/>
      <c r="BB97" s="544"/>
      <c r="BC97" s="544"/>
      <c r="BD97" s="544"/>
      <c r="BE97" s="544"/>
      <c r="BF97" s="544"/>
      <c r="BG97" s="544"/>
      <c r="BH97" s="544"/>
      <c r="BI97" s="657"/>
      <c r="BJ97" s="543"/>
      <c r="BK97" s="544"/>
      <c r="BL97" s="544"/>
      <c r="BM97" s="544"/>
      <c r="BN97" s="544"/>
      <c r="BO97" s="544"/>
      <c r="BP97" s="544"/>
      <c r="BQ97" s="544"/>
      <c r="BR97" s="544"/>
      <c r="BS97" s="657"/>
      <c r="BT97" s="543"/>
      <c r="BU97" s="544"/>
      <c r="BV97" s="544"/>
      <c r="BW97" s="544"/>
      <c r="BX97" s="544"/>
      <c r="BY97" s="544"/>
      <c r="BZ97" s="544"/>
      <c r="CA97" s="544"/>
      <c r="CB97" s="544"/>
      <c r="CC97" s="657"/>
      <c r="CD97" s="543"/>
      <c r="CE97" s="544"/>
      <c r="CF97" s="544"/>
      <c r="CG97" s="544"/>
      <c r="CH97" s="544"/>
      <c r="CI97" s="544"/>
      <c r="CJ97" s="544"/>
      <c r="CK97" s="544"/>
      <c r="CL97" s="544"/>
      <c r="CM97" s="657"/>
      <c r="CN97" s="543"/>
      <c r="CO97" s="544"/>
      <c r="CP97" s="544"/>
      <c r="CQ97" s="544"/>
      <c r="CR97" s="544"/>
      <c r="CS97" s="544"/>
      <c r="CT97" s="544"/>
      <c r="CU97" s="544"/>
      <c r="CV97" s="544"/>
      <c r="CW97" s="657"/>
      <c r="CX97" s="543"/>
      <c r="CY97" s="544"/>
      <c r="CZ97" s="544"/>
      <c r="DA97" s="544"/>
      <c r="DB97" s="544"/>
      <c r="DC97" s="544"/>
      <c r="DD97" s="544"/>
      <c r="DE97" s="544"/>
      <c r="DF97" s="544"/>
      <c r="DG97" s="657"/>
      <c r="DH97" s="543"/>
      <c r="DI97" s="544"/>
      <c r="DJ97" s="544"/>
      <c r="DK97" s="544"/>
      <c r="DL97" s="544"/>
      <c r="DM97" s="544"/>
      <c r="DN97" s="544"/>
      <c r="DO97" s="544"/>
      <c r="DP97" s="544"/>
      <c r="DQ97" s="657"/>
      <c r="DR97" s="543"/>
      <c r="DS97" s="544"/>
      <c r="DT97" s="544"/>
      <c r="DU97" s="544"/>
      <c r="DV97" s="544"/>
      <c r="DW97" s="544"/>
      <c r="DX97" s="544"/>
      <c r="DY97" s="544"/>
      <c r="DZ97" s="544"/>
      <c r="EA97" s="657"/>
      <c r="EB97" s="543"/>
      <c r="EC97" s="544"/>
      <c r="ED97" s="544"/>
      <c r="EE97" s="544"/>
      <c r="EF97" s="544"/>
      <c r="EG97" s="544"/>
      <c r="EH97" s="544"/>
      <c r="EI97" s="544"/>
      <c r="EJ97" s="544"/>
      <c r="EK97" s="657"/>
    </row>
    <row r="98" spans="1:141" s="139" customFormat="1" ht="36">
      <c r="A98" s="802">
        <f>Summary!A98</f>
        <v>0</v>
      </c>
      <c r="B98" s="815">
        <f>Summary!B98</f>
        <v>0</v>
      </c>
      <c r="C98" s="813" t="str">
        <f>Summary!C98</f>
        <v>4.3.15</v>
      </c>
      <c r="D98" s="816" t="str">
        <f>Summary!D98</f>
        <v>500 - Drainage and Service Ducts</v>
      </c>
      <c r="E98" s="796" t="str">
        <f>Summary!E98</f>
        <v>Basins</v>
      </c>
      <c r="F98" s="796">
        <f>Summary!F98</f>
        <v>0</v>
      </c>
      <c r="G98" s="787">
        <f>Summary!G98</f>
        <v>0</v>
      </c>
      <c r="H98" s="299"/>
      <c r="I98" s="300"/>
      <c r="J98" s="300"/>
      <c r="K98" s="300"/>
      <c r="L98" s="300"/>
      <c r="M98" s="300"/>
      <c r="N98" s="300"/>
      <c r="O98" s="300"/>
      <c r="P98" s="300"/>
      <c r="Q98" s="300"/>
      <c r="R98" s="300"/>
      <c r="S98" s="300"/>
      <c r="T98" s="797"/>
      <c r="U98" s="531"/>
      <c r="V98" s="299"/>
      <c r="W98" s="300"/>
      <c r="X98" s="300"/>
      <c r="Y98" s="300"/>
      <c r="Z98" s="300"/>
      <c r="AA98" s="300"/>
      <c r="AB98" s="300"/>
      <c r="AC98" s="300"/>
      <c r="AD98" s="300"/>
      <c r="AE98" s="817"/>
      <c r="AF98" s="299"/>
      <c r="AG98" s="300"/>
      <c r="AH98" s="300"/>
      <c r="AI98" s="300"/>
      <c r="AJ98" s="300"/>
      <c r="AK98" s="300"/>
      <c r="AL98" s="300"/>
      <c r="AM98" s="300"/>
      <c r="AN98" s="300"/>
      <c r="AO98" s="817"/>
      <c r="AP98" s="299"/>
      <c r="AQ98" s="300"/>
      <c r="AR98" s="300"/>
      <c r="AS98" s="300"/>
      <c r="AT98" s="300"/>
      <c r="AU98" s="300"/>
      <c r="AV98" s="300"/>
      <c r="AW98" s="300"/>
      <c r="AX98" s="300"/>
      <c r="AY98" s="817"/>
      <c r="AZ98" s="299"/>
      <c r="BA98" s="300"/>
      <c r="BB98" s="300"/>
      <c r="BC98" s="300"/>
      <c r="BD98" s="300"/>
      <c r="BE98" s="300"/>
      <c r="BF98" s="300"/>
      <c r="BG98" s="300"/>
      <c r="BH98" s="300"/>
      <c r="BI98" s="817"/>
      <c r="BJ98" s="299"/>
      <c r="BK98" s="300"/>
      <c r="BL98" s="300"/>
      <c r="BM98" s="300"/>
      <c r="BN98" s="300"/>
      <c r="BO98" s="300"/>
      <c r="BP98" s="300"/>
      <c r="BQ98" s="300"/>
      <c r="BR98" s="300"/>
      <c r="BS98" s="817"/>
      <c r="BT98" s="299"/>
      <c r="BU98" s="300"/>
      <c r="BV98" s="300"/>
      <c r="BW98" s="300"/>
      <c r="BX98" s="300"/>
      <c r="BY98" s="300"/>
      <c r="BZ98" s="300"/>
      <c r="CA98" s="300"/>
      <c r="CB98" s="300"/>
      <c r="CC98" s="817"/>
      <c r="CD98" s="299"/>
      <c r="CE98" s="300"/>
      <c r="CF98" s="300"/>
      <c r="CG98" s="300"/>
      <c r="CH98" s="300"/>
      <c r="CI98" s="300"/>
      <c r="CJ98" s="300"/>
      <c r="CK98" s="300"/>
      <c r="CL98" s="300"/>
      <c r="CM98" s="817"/>
      <c r="CN98" s="299"/>
      <c r="CO98" s="300"/>
      <c r="CP98" s="300"/>
      <c r="CQ98" s="300"/>
      <c r="CR98" s="300"/>
      <c r="CS98" s="300"/>
      <c r="CT98" s="300"/>
      <c r="CU98" s="300"/>
      <c r="CV98" s="300"/>
      <c r="CW98" s="817"/>
      <c r="CX98" s="299"/>
      <c r="CY98" s="300"/>
      <c r="CZ98" s="300"/>
      <c r="DA98" s="300"/>
      <c r="DB98" s="300"/>
      <c r="DC98" s="300"/>
      <c r="DD98" s="300"/>
      <c r="DE98" s="300"/>
      <c r="DF98" s="300"/>
      <c r="DG98" s="817"/>
      <c r="DH98" s="299"/>
      <c r="DI98" s="300"/>
      <c r="DJ98" s="300"/>
      <c r="DK98" s="300"/>
      <c r="DL98" s="300"/>
      <c r="DM98" s="300"/>
      <c r="DN98" s="300"/>
      <c r="DO98" s="300"/>
      <c r="DP98" s="300"/>
      <c r="DQ98" s="817"/>
      <c r="DR98" s="299"/>
      <c r="DS98" s="300"/>
      <c r="DT98" s="300"/>
      <c r="DU98" s="300"/>
      <c r="DV98" s="300"/>
      <c r="DW98" s="300"/>
      <c r="DX98" s="300"/>
      <c r="DY98" s="300"/>
      <c r="DZ98" s="300"/>
      <c r="EA98" s="817"/>
      <c r="EB98" s="299"/>
      <c r="EC98" s="300"/>
      <c r="ED98" s="300"/>
      <c r="EE98" s="300"/>
      <c r="EF98" s="300"/>
      <c r="EG98" s="300"/>
      <c r="EH98" s="300"/>
      <c r="EI98" s="300"/>
      <c r="EJ98" s="300"/>
      <c r="EK98" s="817"/>
    </row>
    <row r="99" spans="1:141" ht="36">
      <c r="A99" s="359">
        <f>Summary!A99</f>
        <v>0</v>
      </c>
      <c r="B99" s="378">
        <f>Summary!B99</f>
        <v>0</v>
      </c>
      <c r="C99" s="379" t="str">
        <f>Summary!C99</f>
        <v>4.3.15.1</v>
      </c>
      <c r="D99" s="380">
        <f>Summary!D99</f>
        <v>0</v>
      </c>
      <c r="E99" s="381">
        <f>Summary!E99</f>
        <v>0</v>
      </c>
      <c r="F99" s="382" t="str">
        <f>Summary!F99</f>
        <v>Clear weed / vegetation growth, remove any litter, debris and sediment that could impair operation</v>
      </c>
      <c r="G99" s="375">
        <f>Summary!G99</f>
        <v>0</v>
      </c>
      <c r="H99" s="540">
        <f t="shared" si="41"/>
        <v>0</v>
      </c>
      <c r="I99" s="541">
        <f t="shared" si="42"/>
        <v>0</v>
      </c>
      <c r="J99" s="541">
        <f t="shared" si="43"/>
        <v>0</v>
      </c>
      <c r="K99" s="541">
        <f t="shared" si="44"/>
        <v>0</v>
      </c>
      <c r="L99" s="541">
        <f t="shared" si="45"/>
        <v>0</v>
      </c>
      <c r="M99" s="541">
        <f t="shared" si="46"/>
        <v>0</v>
      </c>
      <c r="N99" s="541">
        <f t="shared" si="47"/>
        <v>0</v>
      </c>
      <c r="O99" s="541">
        <f t="shared" si="48"/>
        <v>0</v>
      </c>
      <c r="P99" s="541">
        <f t="shared" si="49"/>
        <v>0</v>
      </c>
      <c r="Q99" s="541">
        <f t="shared" si="50"/>
        <v>0</v>
      </c>
      <c r="R99" s="541">
        <f t="shared" si="51"/>
        <v>0</v>
      </c>
      <c r="S99" s="541">
        <f t="shared" si="52"/>
        <v>0</v>
      </c>
      <c r="T99" s="542">
        <f t="shared" si="53"/>
        <v>0</v>
      </c>
      <c r="U99" s="531"/>
      <c r="V99" s="543"/>
      <c r="W99" s="544"/>
      <c r="X99" s="544"/>
      <c r="Y99" s="544"/>
      <c r="Z99" s="544"/>
      <c r="AA99" s="544"/>
      <c r="AB99" s="544"/>
      <c r="AC99" s="544"/>
      <c r="AD99" s="544"/>
      <c r="AE99" s="657"/>
      <c r="AF99" s="543"/>
      <c r="AG99" s="544"/>
      <c r="AH99" s="544"/>
      <c r="AI99" s="544"/>
      <c r="AJ99" s="544"/>
      <c r="AK99" s="544"/>
      <c r="AL99" s="544"/>
      <c r="AM99" s="544"/>
      <c r="AN99" s="544"/>
      <c r="AO99" s="657"/>
      <c r="AP99" s="543"/>
      <c r="AQ99" s="544"/>
      <c r="AR99" s="544"/>
      <c r="AS99" s="544"/>
      <c r="AT99" s="544"/>
      <c r="AU99" s="544"/>
      <c r="AV99" s="544"/>
      <c r="AW99" s="544"/>
      <c r="AX99" s="544"/>
      <c r="AY99" s="657"/>
      <c r="AZ99" s="543"/>
      <c r="BA99" s="544"/>
      <c r="BB99" s="544"/>
      <c r="BC99" s="544"/>
      <c r="BD99" s="544"/>
      <c r="BE99" s="544"/>
      <c r="BF99" s="544"/>
      <c r="BG99" s="544"/>
      <c r="BH99" s="544"/>
      <c r="BI99" s="657"/>
      <c r="BJ99" s="543"/>
      <c r="BK99" s="544"/>
      <c r="BL99" s="544"/>
      <c r="BM99" s="544"/>
      <c r="BN99" s="544"/>
      <c r="BO99" s="544"/>
      <c r="BP99" s="544"/>
      <c r="BQ99" s="544"/>
      <c r="BR99" s="544"/>
      <c r="BS99" s="657"/>
      <c r="BT99" s="543"/>
      <c r="BU99" s="544"/>
      <c r="BV99" s="544"/>
      <c r="BW99" s="544"/>
      <c r="BX99" s="544"/>
      <c r="BY99" s="544"/>
      <c r="BZ99" s="544"/>
      <c r="CA99" s="544"/>
      <c r="CB99" s="544"/>
      <c r="CC99" s="657"/>
      <c r="CD99" s="543"/>
      <c r="CE99" s="544"/>
      <c r="CF99" s="544"/>
      <c r="CG99" s="544"/>
      <c r="CH99" s="544"/>
      <c r="CI99" s="544"/>
      <c r="CJ99" s="544"/>
      <c r="CK99" s="544"/>
      <c r="CL99" s="544"/>
      <c r="CM99" s="657"/>
      <c r="CN99" s="543"/>
      <c r="CO99" s="544"/>
      <c r="CP99" s="544"/>
      <c r="CQ99" s="544"/>
      <c r="CR99" s="544"/>
      <c r="CS99" s="544"/>
      <c r="CT99" s="544"/>
      <c r="CU99" s="544"/>
      <c r="CV99" s="544"/>
      <c r="CW99" s="657"/>
      <c r="CX99" s="543"/>
      <c r="CY99" s="544"/>
      <c r="CZ99" s="544"/>
      <c r="DA99" s="544"/>
      <c r="DB99" s="544"/>
      <c r="DC99" s="544"/>
      <c r="DD99" s="544"/>
      <c r="DE99" s="544"/>
      <c r="DF99" s="544"/>
      <c r="DG99" s="657"/>
      <c r="DH99" s="543"/>
      <c r="DI99" s="544"/>
      <c r="DJ99" s="544"/>
      <c r="DK99" s="544"/>
      <c r="DL99" s="544"/>
      <c r="DM99" s="544"/>
      <c r="DN99" s="544"/>
      <c r="DO99" s="544"/>
      <c r="DP99" s="544"/>
      <c r="DQ99" s="657"/>
      <c r="DR99" s="543"/>
      <c r="DS99" s="544"/>
      <c r="DT99" s="544"/>
      <c r="DU99" s="544"/>
      <c r="DV99" s="544"/>
      <c r="DW99" s="544"/>
      <c r="DX99" s="544"/>
      <c r="DY99" s="544"/>
      <c r="DZ99" s="544"/>
      <c r="EA99" s="657"/>
      <c r="EB99" s="543"/>
      <c r="EC99" s="544"/>
      <c r="ED99" s="544"/>
      <c r="EE99" s="544"/>
      <c r="EF99" s="544"/>
      <c r="EG99" s="544"/>
      <c r="EH99" s="544"/>
      <c r="EI99" s="544"/>
      <c r="EJ99" s="544"/>
      <c r="EK99" s="657"/>
    </row>
    <row r="100" spans="1:141" s="139" customFormat="1" ht="54">
      <c r="A100" s="359">
        <f>Summary!A100</f>
        <v>0</v>
      </c>
      <c r="B100" s="378">
        <f>Summary!B100</f>
        <v>0</v>
      </c>
      <c r="C100" s="379" t="str">
        <f>Summary!C100</f>
        <v>4.3.15.2</v>
      </c>
      <c r="D100" s="380">
        <f>Summary!D100</f>
        <v>0</v>
      </c>
      <c r="E100" s="381">
        <f>Summary!E100</f>
        <v>0</v>
      </c>
      <c r="F100" s="382" t="str">
        <f>Summary!F100</f>
        <v>Undertake a grass cut of the grassed areas of the basin to maintain the grass sward between 100mm and 200mm in height</v>
      </c>
      <c r="G100" s="375">
        <f>Summary!G100</f>
        <v>0</v>
      </c>
      <c r="H100" s="540">
        <f t="shared" si="41"/>
        <v>0</v>
      </c>
      <c r="I100" s="541">
        <f t="shared" si="42"/>
        <v>0</v>
      </c>
      <c r="J100" s="541">
        <f t="shared" si="43"/>
        <v>0</v>
      </c>
      <c r="K100" s="541">
        <f t="shared" si="44"/>
        <v>0</v>
      </c>
      <c r="L100" s="541">
        <f t="shared" si="45"/>
        <v>0</v>
      </c>
      <c r="M100" s="541">
        <f t="shared" si="46"/>
        <v>0</v>
      </c>
      <c r="N100" s="541">
        <f t="shared" si="47"/>
        <v>0</v>
      </c>
      <c r="O100" s="541">
        <f t="shared" si="48"/>
        <v>0</v>
      </c>
      <c r="P100" s="541">
        <f t="shared" si="49"/>
        <v>0</v>
      </c>
      <c r="Q100" s="541">
        <f t="shared" si="50"/>
        <v>0</v>
      </c>
      <c r="R100" s="541">
        <f t="shared" si="51"/>
        <v>0</v>
      </c>
      <c r="S100" s="541">
        <f t="shared" si="52"/>
        <v>0</v>
      </c>
      <c r="T100" s="542">
        <f t="shared" si="53"/>
        <v>0</v>
      </c>
      <c r="U100" s="531"/>
      <c r="V100" s="543"/>
      <c r="W100" s="544"/>
      <c r="X100" s="544"/>
      <c r="Y100" s="544"/>
      <c r="Z100" s="544"/>
      <c r="AA100" s="544"/>
      <c r="AB100" s="544"/>
      <c r="AC100" s="544"/>
      <c r="AD100" s="544"/>
      <c r="AE100" s="657"/>
      <c r="AF100" s="543"/>
      <c r="AG100" s="544"/>
      <c r="AH100" s="544"/>
      <c r="AI100" s="544"/>
      <c r="AJ100" s="544"/>
      <c r="AK100" s="544"/>
      <c r="AL100" s="544"/>
      <c r="AM100" s="544"/>
      <c r="AN100" s="544"/>
      <c r="AO100" s="657"/>
      <c r="AP100" s="543"/>
      <c r="AQ100" s="544"/>
      <c r="AR100" s="544"/>
      <c r="AS100" s="544"/>
      <c r="AT100" s="544"/>
      <c r="AU100" s="544"/>
      <c r="AV100" s="544"/>
      <c r="AW100" s="544"/>
      <c r="AX100" s="544"/>
      <c r="AY100" s="657"/>
      <c r="AZ100" s="543"/>
      <c r="BA100" s="544"/>
      <c r="BB100" s="544"/>
      <c r="BC100" s="544"/>
      <c r="BD100" s="544"/>
      <c r="BE100" s="544"/>
      <c r="BF100" s="544"/>
      <c r="BG100" s="544"/>
      <c r="BH100" s="544"/>
      <c r="BI100" s="657"/>
      <c r="BJ100" s="543"/>
      <c r="BK100" s="544"/>
      <c r="BL100" s="544"/>
      <c r="BM100" s="544"/>
      <c r="BN100" s="544"/>
      <c r="BO100" s="544"/>
      <c r="BP100" s="544"/>
      <c r="BQ100" s="544"/>
      <c r="BR100" s="544"/>
      <c r="BS100" s="657"/>
      <c r="BT100" s="543"/>
      <c r="BU100" s="544"/>
      <c r="BV100" s="544"/>
      <c r="BW100" s="544"/>
      <c r="BX100" s="544"/>
      <c r="BY100" s="544"/>
      <c r="BZ100" s="544"/>
      <c r="CA100" s="544"/>
      <c r="CB100" s="544"/>
      <c r="CC100" s="657"/>
      <c r="CD100" s="543"/>
      <c r="CE100" s="544"/>
      <c r="CF100" s="544"/>
      <c r="CG100" s="544"/>
      <c r="CH100" s="544"/>
      <c r="CI100" s="544"/>
      <c r="CJ100" s="544"/>
      <c r="CK100" s="544"/>
      <c r="CL100" s="544"/>
      <c r="CM100" s="657"/>
      <c r="CN100" s="543"/>
      <c r="CO100" s="544"/>
      <c r="CP100" s="544"/>
      <c r="CQ100" s="544"/>
      <c r="CR100" s="544"/>
      <c r="CS100" s="544"/>
      <c r="CT100" s="544"/>
      <c r="CU100" s="544"/>
      <c r="CV100" s="544"/>
      <c r="CW100" s="657"/>
      <c r="CX100" s="543"/>
      <c r="CY100" s="544"/>
      <c r="CZ100" s="544"/>
      <c r="DA100" s="544"/>
      <c r="DB100" s="544"/>
      <c r="DC100" s="544"/>
      <c r="DD100" s="544"/>
      <c r="DE100" s="544"/>
      <c r="DF100" s="544"/>
      <c r="DG100" s="657"/>
      <c r="DH100" s="543"/>
      <c r="DI100" s="544"/>
      <c r="DJ100" s="544"/>
      <c r="DK100" s="544"/>
      <c r="DL100" s="544"/>
      <c r="DM100" s="544"/>
      <c r="DN100" s="544"/>
      <c r="DO100" s="544"/>
      <c r="DP100" s="544"/>
      <c r="DQ100" s="657"/>
      <c r="DR100" s="543"/>
      <c r="DS100" s="544"/>
      <c r="DT100" s="544"/>
      <c r="DU100" s="544"/>
      <c r="DV100" s="544"/>
      <c r="DW100" s="544"/>
      <c r="DX100" s="544"/>
      <c r="DY100" s="544"/>
      <c r="DZ100" s="544"/>
      <c r="EA100" s="657"/>
      <c r="EB100" s="543"/>
      <c r="EC100" s="544"/>
      <c r="ED100" s="544"/>
      <c r="EE100" s="544"/>
      <c r="EF100" s="544"/>
      <c r="EG100" s="544"/>
      <c r="EH100" s="544"/>
      <c r="EI100" s="544"/>
      <c r="EJ100" s="544"/>
      <c r="EK100" s="657"/>
    </row>
    <row r="101" spans="1:141" s="139" customFormat="1" ht="36">
      <c r="A101" s="802">
        <f>Summary!A101</f>
        <v>0</v>
      </c>
      <c r="B101" s="815">
        <f>Summary!B101</f>
        <v>0</v>
      </c>
      <c r="C101" s="813" t="str">
        <f>Summary!C101</f>
        <v>4.3.16</v>
      </c>
      <c r="D101" s="816" t="str">
        <f>Summary!D101</f>
        <v>500 - Drainage and Service Ducts</v>
      </c>
      <c r="E101" s="796" t="str">
        <f>Summary!E101</f>
        <v>Grassed surface water channel</v>
      </c>
      <c r="F101" s="796">
        <f>Summary!F101</f>
        <v>0</v>
      </c>
      <c r="G101" s="787">
        <f>Summary!G101</f>
        <v>0</v>
      </c>
      <c r="H101" s="299"/>
      <c r="I101" s="300"/>
      <c r="J101" s="300"/>
      <c r="K101" s="300"/>
      <c r="L101" s="300"/>
      <c r="M101" s="300"/>
      <c r="N101" s="300"/>
      <c r="O101" s="300"/>
      <c r="P101" s="300"/>
      <c r="Q101" s="300"/>
      <c r="R101" s="300"/>
      <c r="S101" s="300"/>
      <c r="T101" s="797"/>
      <c r="U101" s="531"/>
      <c r="V101" s="299"/>
      <c r="W101" s="300"/>
      <c r="X101" s="300"/>
      <c r="Y101" s="300"/>
      <c r="Z101" s="300"/>
      <c r="AA101" s="300"/>
      <c r="AB101" s="300"/>
      <c r="AC101" s="300"/>
      <c r="AD101" s="300"/>
      <c r="AE101" s="817"/>
      <c r="AF101" s="299"/>
      <c r="AG101" s="300"/>
      <c r="AH101" s="300"/>
      <c r="AI101" s="300"/>
      <c r="AJ101" s="300"/>
      <c r="AK101" s="300"/>
      <c r="AL101" s="300"/>
      <c r="AM101" s="300"/>
      <c r="AN101" s="300"/>
      <c r="AO101" s="817"/>
      <c r="AP101" s="299"/>
      <c r="AQ101" s="300"/>
      <c r="AR101" s="300"/>
      <c r="AS101" s="300"/>
      <c r="AT101" s="300"/>
      <c r="AU101" s="300"/>
      <c r="AV101" s="300"/>
      <c r="AW101" s="300"/>
      <c r="AX101" s="300"/>
      <c r="AY101" s="817"/>
      <c r="AZ101" s="299"/>
      <c r="BA101" s="300"/>
      <c r="BB101" s="300"/>
      <c r="BC101" s="300"/>
      <c r="BD101" s="300"/>
      <c r="BE101" s="300"/>
      <c r="BF101" s="300"/>
      <c r="BG101" s="300"/>
      <c r="BH101" s="300"/>
      <c r="BI101" s="817"/>
      <c r="BJ101" s="299"/>
      <c r="BK101" s="300"/>
      <c r="BL101" s="300"/>
      <c r="BM101" s="300"/>
      <c r="BN101" s="300"/>
      <c r="BO101" s="300"/>
      <c r="BP101" s="300"/>
      <c r="BQ101" s="300"/>
      <c r="BR101" s="300"/>
      <c r="BS101" s="817"/>
      <c r="BT101" s="299"/>
      <c r="BU101" s="300"/>
      <c r="BV101" s="300"/>
      <c r="BW101" s="300"/>
      <c r="BX101" s="300"/>
      <c r="BY101" s="300"/>
      <c r="BZ101" s="300"/>
      <c r="CA101" s="300"/>
      <c r="CB101" s="300"/>
      <c r="CC101" s="817"/>
      <c r="CD101" s="299"/>
      <c r="CE101" s="300"/>
      <c r="CF101" s="300"/>
      <c r="CG101" s="300"/>
      <c r="CH101" s="300"/>
      <c r="CI101" s="300"/>
      <c r="CJ101" s="300"/>
      <c r="CK101" s="300"/>
      <c r="CL101" s="300"/>
      <c r="CM101" s="817"/>
      <c r="CN101" s="299"/>
      <c r="CO101" s="300"/>
      <c r="CP101" s="300"/>
      <c r="CQ101" s="300"/>
      <c r="CR101" s="300"/>
      <c r="CS101" s="300"/>
      <c r="CT101" s="300"/>
      <c r="CU101" s="300"/>
      <c r="CV101" s="300"/>
      <c r="CW101" s="817"/>
      <c r="CX101" s="299"/>
      <c r="CY101" s="300"/>
      <c r="CZ101" s="300"/>
      <c r="DA101" s="300"/>
      <c r="DB101" s="300"/>
      <c r="DC101" s="300"/>
      <c r="DD101" s="300"/>
      <c r="DE101" s="300"/>
      <c r="DF101" s="300"/>
      <c r="DG101" s="817"/>
      <c r="DH101" s="299"/>
      <c r="DI101" s="300"/>
      <c r="DJ101" s="300"/>
      <c r="DK101" s="300"/>
      <c r="DL101" s="300"/>
      <c r="DM101" s="300"/>
      <c r="DN101" s="300"/>
      <c r="DO101" s="300"/>
      <c r="DP101" s="300"/>
      <c r="DQ101" s="817"/>
      <c r="DR101" s="299"/>
      <c r="DS101" s="300"/>
      <c r="DT101" s="300"/>
      <c r="DU101" s="300"/>
      <c r="DV101" s="300"/>
      <c r="DW101" s="300"/>
      <c r="DX101" s="300"/>
      <c r="DY101" s="300"/>
      <c r="DZ101" s="300"/>
      <c r="EA101" s="817"/>
      <c r="EB101" s="299"/>
      <c r="EC101" s="300"/>
      <c r="ED101" s="300"/>
      <c r="EE101" s="300"/>
      <c r="EF101" s="300"/>
      <c r="EG101" s="300"/>
      <c r="EH101" s="300"/>
      <c r="EI101" s="300"/>
      <c r="EJ101" s="300"/>
      <c r="EK101" s="817"/>
    </row>
    <row r="102" spans="1:141" ht="54">
      <c r="A102" s="359">
        <f>Summary!A102</f>
        <v>0</v>
      </c>
      <c r="B102" s="378">
        <f>Summary!B102</f>
        <v>0</v>
      </c>
      <c r="C102" s="379" t="str">
        <f>Summary!C102</f>
        <v>4.3.16.1</v>
      </c>
      <c r="D102" s="380">
        <f>Summary!D102</f>
        <v>0</v>
      </c>
      <c r="E102" s="381">
        <f>Summary!E102</f>
        <v>0</v>
      </c>
      <c r="F102" s="382" t="str">
        <f>Summary!F102</f>
        <v>Undertake a grass cut of all areas of the grassed surface water drainage system to maintain the grass sward at a maximum of 75mm in height</v>
      </c>
      <c r="G102" s="375">
        <f>Summary!G102</f>
        <v>0</v>
      </c>
      <c r="H102" s="540">
        <f t="shared" si="41"/>
        <v>0</v>
      </c>
      <c r="I102" s="541">
        <f t="shared" si="42"/>
        <v>0</v>
      </c>
      <c r="J102" s="541">
        <f t="shared" si="43"/>
        <v>0</v>
      </c>
      <c r="K102" s="541">
        <f t="shared" si="44"/>
        <v>0</v>
      </c>
      <c r="L102" s="541">
        <f t="shared" si="45"/>
        <v>0</v>
      </c>
      <c r="M102" s="541">
        <f t="shared" si="46"/>
        <v>0</v>
      </c>
      <c r="N102" s="541">
        <f t="shared" si="47"/>
        <v>0</v>
      </c>
      <c r="O102" s="541">
        <f t="shared" si="48"/>
        <v>0</v>
      </c>
      <c r="P102" s="541">
        <f t="shared" si="49"/>
        <v>0</v>
      </c>
      <c r="Q102" s="541">
        <f t="shared" si="50"/>
        <v>0</v>
      </c>
      <c r="R102" s="541">
        <f t="shared" si="51"/>
        <v>0</v>
      </c>
      <c r="S102" s="541">
        <f t="shared" si="52"/>
        <v>0</v>
      </c>
      <c r="T102" s="542">
        <f t="shared" si="53"/>
        <v>0</v>
      </c>
      <c r="U102" s="531"/>
      <c r="V102" s="543"/>
      <c r="W102" s="544"/>
      <c r="X102" s="544"/>
      <c r="Y102" s="544"/>
      <c r="Z102" s="544"/>
      <c r="AA102" s="544"/>
      <c r="AB102" s="544"/>
      <c r="AC102" s="544"/>
      <c r="AD102" s="544"/>
      <c r="AE102" s="657"/>
      <c r="AF102" s="543"/>
      <c r="AG102" s="544"/>
      <c r="AH102" s="544"/>
      <c r="AI102" s="544"/>
      <c r="AJ102" s="544"/>
      <c r="AK102" s="544"/>
      <c r="AL102" s="544"/>
      <c r="AM102" s="544"/>
      <c r="AN102" s="544"/>
      <c r="AO102" s="657"/>
      <c r="AP102" s="543"/>
      <c r="AQ102" s="544"/>
      <c r="AR102" s="544"/>
      <c r="AS102" s="544"/>
      <c r="AT102" s="544"/>
      <c r="AU102" s="544"/>
      <c r="AV102" s="544"/>
      <c r="AW102" s="544"/>
      <c r="AX102" s="544"/>
      <c r="AY102" s="657"/>
      <c r="AZ102" s="543"/>
      <c r="BA102" s="544"/>
      <c r="BB102" s="544"/>
      <c r="BC102" s="544"/>
      <c r="BD102" s="544"/>
      <c r="BE102" s="544"/>
      <c r="BF102" s="544"/>
      <c r="BG102" s="544"/>
      <c r="BH102" s="544"/>
      <c r="BI102" s="657"/>
      <c r="BJ102" s="543"/>
      <c r="BK102" s="544"/>
      <c r="BL102" s="544"/>
      <c r="BM102" s="544"/>
      <c r="BN102" s="544"/>
      <c r="BO102" s="544"/>
      <c r="BP102" s="544"/>
      <c r="BQ102" s="544"/>
      <c r="BR102" s="544"/>
      <c r="BS102" s="657"/>
      <c r="BT102" s="543"/>
      <c r="BU102" s="544"/>
      <c r="BV102" s="544"/>
      <c r="BW102" s="544"/>
      <c r="BX102" s="544"/>
      <c r="BY102" s="544"/>
      <c r="BZ102" s="544"/>
      <c r="CA102" s="544"/>
      <c r="CB102" s="544"/>
      <c r="CC102" s="657"/>
      <c r="CD102" s="543"/>
      <c r="CE102" s="544"/>
      <c r="CF102" s="544"/>
      <c r="CG102" s="544"/>
      <c r="CH102" s="544"/>
      <c r="CI102" s="544"/>
      <c r="CJ102" s="544"/>
      <c r="CK102" s="544"/>
      <c r="CL102" s="544"/>
      <c r="CM102" s="657"/>
      <c r="CN102" s="543"/>
      <c r="CO102" s="544"/>
      <c r="CP102" s="544"/>
      <c r="CQ102" s="544"/>
      <c r="CR102" s="544"/>
      <c r="CS102" s="544"/>
      <c r="CT102" s="544"/>
      <c r="CU102" s="544"/>
      <c r="CV102" s="544"/>
      <c r="CW102" s="657"/>
      <c r="CX102" s="543"/>
      <c r="CY102" s="544"/>
      <c r="CZ102" s="544"/>
      <c r="DA102" s="544"/>
      <c r="DB102" s="544"/>
      <c r="DC102" s="544"/>
      <c r="DD102" s="544"/>
      <c r="DE102" s="544"/>
      <c r="DF102" s="544"/>
      <c r="DG102" s="657"/>
      <c r="DH102" s="543"/>
      <c r="DI102" s="544"/>
      <c r="DJ102" s="544"/>
      <c r="DK102" s="544"/>
      <c r="DL102" s="544"/>
      <c r="DM102" s="544"/>
      <c r="DN102" s="544"/>
      <c r="DO102" s="544"/>
      <c r="DP102" s="544"/>
      <c r="DQ102" s="657"/>
      <c r="DR102" s="543"/>
      <c r="DS102" s="544"/>
      <c r="DT102" s="544"/>
      <c r="DU102" s="544"/>
      <c r="DV102" s="544"/>
      <c r="DW102" s="544"/>
      <c r="DX102" s="544"/>
      <c r="DY102" s="544"/>
      <c r="DZ102" s="544"/>
      <c r="EA102" s="657"/>
      <c r="EB102" s="543"/>
      <c r="EC102" s="544"/>
      <c r="ED102" s="544"/>
      <c r="EE102" s="544"/>
      <c r="EF102" s="544"/>
      <c r="EG102" s="544"/>
      <c r="EH102" s="544"/>
      <c r="EI102" s="544"/>
      <c r="EJ102" s="544"/>
      <c r="EK102" s="657"/>
    </row>
    <row r="103" spans="1:141" ht="54">
      <c r="A103" s="359">
        <f>Summary!A103</f>
        <v>0</v>
      </c>
      <c r="B103" s="378">
        <f>Summary!B103</f>
        <v>0</v>
      </c>
      <c r="C103" s="379" t="str">
        <f>Summary!C103</f>
        <v>4.3.16.2</v>
      </c>
      <c r="D103" s="380">
        <f>Summary!D103</f>
        <v>0</v>
      </c>
      <c r="E103" s="381">
        <f>Summary!E103</f>
        <v>0</v>
      </c>
      <c r="F103" s="382" t="str">
        <f>Summary!F103</f>
        <v>Clear weed / vegetation growth, remove any litter, debris and sediment that could impair operation prior to grass cutting</v>
      </c>
      <c r="G103" s="375">
        <f>Summary!G103</f>
        <v>0</v>
      </c>
      <c r="H103" s="540">
        <f t="shared" si="41"/>
        <v>0</v>
      </c>
      <c r="I103" s="541">
        <f t="shared" si="42"/>
        <v>0</v>
      </c>
      <c r="J103" s="541">
        <f t="shared" si="43"/>
        <v>0</v>
      </c>
      <c r="K103" s="541">
        <f t="shared" si="44"/>
        <v>0</v>
      </c>
      <c r="L103" s="541">
        <f t="shared" si="45"/>
        <v>0</v>
      </c>
      <c r="M103" s="541">
        <f t="shared" si="46"/>
        <v>0</v>
      </c>
      <c r="N103" s="541">
        <f t="shared" si="47"/>
        <v>0</v>
      </c>
      <c r="O103" s="541">
        <f t="shared" si="48"/>
        <v>0</v>
      </c>
      <c r="P103" s="541">
        <f t="shared" si="49"/>
        <v>0</v>
      </c>
      <c r="Q103" s="541">
        <f t="shared" si="50"/>
        <v>0</v>
      </c>
      <c r="R103" s="541">
        <f t="shared" si="51"/>
        <v>0</v>
      </c>
      <c r="S103" s="541">
        <f t="shared" si="52"/>
        <v>0</v>
      </c>
      <c r="T103" s="542">
        <f t="shared" si="53"/>
        <v>0</v>
      </c>
      <c r="U103" s="531"/>
      <c r="V103" s="543"/>
      <c r="W103" s="544"/>
      <c r="X103" s="544"/>
      <c r="Y103" s="544"/>
      <c r="Z103" s="544"/>
      <c r="AA103" s="544"/>
      <c r="AB103" s="544"/>
      <c r="AC103" s="544"/>
      <c r="AD103" s="544"/>
      <c r="AE103" s="657"/>
      <c r="AF103" s="543"/>
      <c r="AG103" s="544"/>
      <c r="AH103" s="544"/>
      <c r="AI103" s="544"/>
      <c r="AJ103" s="544"/>
      <c r="AK103" s="544"/>
      <c r="AL103" s="544"/>
      <c r="AM103" s="544"/>
      <c r="AN103" s="544"/>
      <c r="AO103" s="657"/>
      <c r="AP103" s="543"/>
      <c r="AQ103" s="544"/>
      <c r="AR103" s="544"/>
      <c r="AS103" s="544"/>
      <c r="AT103" s="544"/>
      <c r="AU103" s="544"/>
      <c r="AV103" s="544"/>
      <c r="AW103" s="544"/>
      <c r="AX103" s="544"/>
      <c r="AY103" s="657"/>
      <c r="AZ103" s="543"/>
      <c r="BA103" s="544"/>
      <c r="BB103" s="544"/>
      <c r="BC103" s="544"/>
      <c r="BD103" s="544"/>
      <c r="BE103" s="544"/>
      <c r="BF103" s="544"/>
      <c r="BG103" s="544"/>
      <c r="BH103" s="544"/>
      <c r="BI103" s="657"/>
      <c r="BJ103" s="543"/>
      <c r="BK103" s="544"/>
      <c r="BL103" s="544"/>
      <c r="BM103" s="544"/>
      <c r="BN103" s="544"/>
      <c r="BO103" s="544"/>
      <c r="BP103" s="544"/>
      <c r="BQ103" s="544"/>
      <c r="BR103" s="544"/>
      <c r="BS103" s="657"/>
      <c r="BT103" s="543"/>
      <c r="BU103" s="544"/>
      <c r="BV103" s="544"/>
      <c r="BW103" s="544"/>
      <c r="BX103" s="544"/>
      <c r="BY103" s="544"/>
      <c r="BZ103" s="544"/>
      <c r="CA103" s="544"/>
      <c r="CB103" s="544"/>
      <c r="CC103" s="657"/>
      <c r="CD103" s="543"/>
      <c r="CE103" s="544"/>
      <c r="CF103" s="544"/>
      <c r="CG103" s="544"/>
      <c r="CH103" s="544"/>
      <c r="CI103" s="544"/>
      <c r="CJ103" s="544"/>
      <c r="CK103" s="544"/>
      <c r="CL103" s="544"/>
      <c r="CM103" s="657"/>
      <c r="CN103" s="543"/>
      <c r="CO103" s="544"/>
      <c r="CP103" s="544"/>
      <c r="CQ103" s="544"/>
      <c r="CR103" s="544"/>
      <c r="CS103" s="544"/>
      <c r="CT103" s="544"/>
      <c r="CU103" s="544"/>
      <c r="CV103" s="544"/>
      <c r="CW103" s="657"/>
      <c r="CX103" s="543"/>
      <c r="CY103" s="544"/>
      <c r="CZ103" s="544"/>
      <c r="DA103" s="544"/>
      <c r="DB103" s="544"/>
      <c r="DC103" s="544"/>
      <c r="DD103" s="544"/>
      <c r="DE103" s="544"/>
      <c r="DF103" s="544"/>
      <c r="DG103" s="657"/>
      <c r="DH103" s="543"/>
      <c r="DI103" s="544"/>
      <c r="DJ103" s="544"/>
      <c r="DK103" s="544"/>
      <c r="DL103" s="544"/>
      <c r="DM103" s="544"/>
      <c r="DN103" s="544"/>
      <c r="DO103" s="544"/>
      <c r="DP103" s="544"/>
      <c r="DQ103" s="657"/>
      <c r="DR103" s="543"/>
      <c r="DS103" s="544"/>
      <c r="DT103" s="544"/>
      <c r="DU103" s="544"/>
      <c r="DV103" s="544"/>
      <c r="DW103" s="544"/>
      <c r="DX103" s="544"/>
      <c r="DY103" s="544"/>
      <c r="DZ103" s="544"/>
      <c r="EA103" s="657"/>
      <c r="EB103" s="543"/>
      <c r="EC103" s="544"/>
      <c r="ED103" s="544"/>
      <c r="EE103" s="544"/>
      <c r="EF103" s="544"/>
      <c r="EG103" s="544"/>
      <c r="EH103" s="544"/>
      <c r="EI103" s="544"/>
      <c r="EJ103" s="544"/>
      <c r="EK103" s="657"/>
    </row>
    <row r="104" spans="1:141" ht="72">
      <c r="A104" s="359">
        <f>Summary!A104</f>
        <v>0</v>
      </c>
      <c r="B104" s="378">
        <f>Summary!B104</f>
        <v>0</v>
      </c>
      <c r="C104" s="379" t="str">
        <f>Summary!C104</f>
        <v>4.3.17</v>
      </c>
      <c r="D104" s="380" t="str">
        <f>Summary!D104</f>
        <v>500 - Drainage and Service Ducts</v>
      </c>
      <c r="E104" s="381" t="str">
        <f>Summary!E104</f>
        <v>Reservoir pavements for drainage attenuation (with pervious surface)</v>
      </c>
      <c r="F104" s="382" t="str">
        <f>Summary!F104</f>
        <v>Cleaning (high pressure rotating water jets and powerful suction to recover disturbed silt) reservoir pavements for drainage attenuation (with pervious surface)</v>
      </c>
      <c r="G104" s="375">
        <f>Summary!G104</f>
        <v>0</v>
      </c>
      <c r="H104" s="540">
        <f t="shared" si="41"/>
        <v>0</v>
      </c>
      <c r="I104" s="541">
        <f t="shared" si="42"/>
        <v>0</v>
      </c>
      <c r="J104" s="541">
        <f t="shared" si="43"/>
        <v>0</v>
      </c>
      <c r="K104" s="541">
        <f t="shared" si="44"/>
        <v>0</v>
      </c>
      <c r="L104" s="541">
        <f t="shared" si="45"/>
        <v>0</v>
      </c>
      <c r="M104" s="541">
        <f t="shared" si="46"/>
        <v>0</v>
      </c>
      <c r="N104" s="541">
        <f t="shared" si="47"/>
        <v>0</v>
      </c>
      <c r="O104" s="541">
        <f t="shared" si="48"/>
        <v>0</v>
      </c>
      <c r="P104" s="541">
        <f t="shared" si="49"/>
        <v>0</v>
      </c>
      <c r="Q104" s="541">
        <f t="shared" si="50"/>
        <v>0</v>
      </c>
      <c r="R104" s="541">
        <f t="shared" si="51"/>
        <v>0</v>
      </c>
      <c r="S104" s="541">
        <f t="shared" si="52"/>
        <v>0</v>
      </c>
      <c r="T104" s="542">
        <f t="shared" si="53"/>
        <v>0</v>
      </c>
      <c r="U104" s="531"/>
      <c r="V104" s="543"/>
      <c r="W104" s="544"/>
      <c r="X104" s="544"/>
      <c r="Y104" s="544"/>
      <c r="Z104" s="544"/>
      <c r="AA104" s="544"/>
      <c r="AB104" s="544"/>
      <c r="AC104" s="544"/>
      <c r="AD104" s="544"/>
      <c r="AE104" s="657"/>
      <c r="AF104" s="543"/>
      <c r="AG104" s="544"/>
      <c r="AH104" s="544"/>
      <c r="AI104" s="544"/>
      <c r="AJ104" s="544"/>
      <c r="AK104" s="544"/>
      <c r="AL104" s="544"/>
      <c r="AM104" s="544"/>
      <c r="AN104" s="544"/>
      <c r="AO104" s="657"/>
      <c r="AP104" s="543"/>
      <c r="AQ104" s="544"/>
      <c r="AR104" s="544"/>
      <c r="AS104" s="544"/>
      <c r="AT104" s="544"/>
      <c r="AU104" s="544"/>
      <c r="AV104" s="544"/>
      <c r="AW104" s="544"/>
      <c r="AX104" s="544"/>
      <c r="AY104" s="657"/>
      <c r="AZ104" s="543"/>
      <c r="BA104" s="544"/>
      <c r="BB104" s="544"/>
      <c r="BC104" s="544"/>
      <c r="BD104" s="544"/>
      <c r="BE104" s="544"/>
      <c r="BF104" s="544"/>
      <c r="BG104" s="544"/>
      <c r="BH104" s="544"/>
      <c r="BI104" s="657"/>
      <c r="BJ104" s="543"/>
      <c r="BK104" s="544"/>
      <c r="BL104" s="544"/>
      <c r="BM104" s="544"/>
      <c r="BN104" s="544"/>
      <c r="BO104" s="544"/>
      <c r="BP104" s="544"/>
      <c r="BQ104" s="544"/>
      <c r="BR104" s="544"/>
      <c r="BS104" s="657"/>
      <c r="BT104" s="543"/>
      <c r="BU104" s="544"/>
      <c r="BV104" s="544"/>
      <c r="BW104" s="544"/>
      <c r="BX104" s="544"/>
      <c r="BY104" s="544"/>
      <c r="BZ104" s="544"/>
      <c r="CA104" s="544"/>
      <c r="CB104" s="544"/>
      <c r="CC104" s="657"/>
      <c r="CD104" s="543"/>
      <c r="CE104" s="544"/>
      <c r="CF104" s="544"/>
      <c r="CG104" s="544"/>
      <c r="CH104" s="544"/>
      <c r="CI104" s="544"/>
      <c r="CJ104" s="544"/>
      <c r="CK104" s="544"/>
      <c r="CL104" s="544"/>
      <c r="CM104" s="657"/>
      <c r="CN104" s="543"/>
      <c r="CO104" s="544"/>
      <c r="CP104" s="544"/>
      <c r="CQ104" s="544"/>
      <c r="CR104" s="544"/>
      <c r="CS104" s="544"/>
      <c r="CT104" s="544"/>
      <c r="CU104" s="544"/>
      <c r="CV104" s="544"/>
      <c r="CW104" s="657"/>
      <c r="CX104" s="543"/>
      <c r="CY104" s="544"/>
      <c r="CZ104" s="544"/>
      <c r="DA104" s="544"/>
      <c r="DB104" s="544"/>
      <c r="DC104" s="544"/>
      <c r="DD104" s="544"/>
      <c r="DE104" s="544"/>
      <c r="DF104" s="544"/>
      <c r="DG104" s="657"/>
      <c r="DH104" s="543"/>
      <c r="DI104" s="544"/>
      <c r="DJ104" s="544"/>
      <c r="DK104" s="544"/>
      <c r="DL104" s="544"/>
      <c r="DM104" s="544"/>
      <c r="DN104" s="544"/>
      <c r="DO104" s="544"/>
      <c r="DP104" s="544"/>
      <c r="DQ104" s="657"/>
      <c r="DR104" s="543"/>
      <c r="DS104" s="544"/>
      <c r="DT104" s="544"/>
      <c r="DU104" s="544"/>
      <c r="DV104" s="544"/>
      <c r="DW104" s="544"/>
      <c r="DX104" s="544"/>
      <c r="DY104" s="544"/>
      <c r="DZ104" s="544"/>
      <c r="EA104" s="657"/>
      <c r="EB104" s="543"/>
      <c r="EC104" s="544"/>
      <c r="ED104" s="544"/>
      <c r="EE104" s="544"/>
      <c r="EF104" s="544"/>
      <c r="EG104" s="544"/>
      <c r="EH104" s="544"/>
      <c r="EI104" s="544"/>
      <c r="EJ104" s="544"/>
      <c r="EK104" s="657"/>
    </row>
    <row r="105" spans="1:141" ht="72">
      <c r="A105" s="359">
        <f>Summary!A105</f>
        <v>0</v>
      </c>
      <c r="B105" s="378">
        <f>Summary!B105</f>
        <v>0</v>
      </c>
      <c r="C105" s="379" t="str">
        <f>Summary!C105</f>
        <v>4.3.18</v>
      </c>
      <c r="D105" s="380" t="str">
        <f>Summary!D105</f>
        <v>500 - Drainage and Service Ducts</v>
      </c>
      <c r="E105" s="381" t="str">
        <f>Summary!E105</f>
        <v>Wetlands for drainage purposes (Wetlands for habitat are covered in Asset type 3000)</v>
      </c>
      <c r="F105" s="382" t="str">
        <f>Summary!F105</f>
        <v>Remove accumulated silt  in wetlands (drainage purposes) that could impair operation</v>
      </c>
      <c r="G105" s="375">
        <f>Summary!G105</f>
        <v>0</v>
      </c>
      <c r="H105" s="540">
        <f t="shared" si="41"/>
        <v>0</v>
      </c>
      <c r="I105" s="541">
        <f t="shared" si="42"/>
        <v>0</v>
      </c>
      <c r="J105" s="541">
        <f t="shared" si="43"/>
        <v>0</v>
      </c>
      <c r="K105" s="541">
        <f t="shared" si="44"/>
        <v>0</v>
      </c>
      <c r="L105" s="541">
        <f t="shared" si="45"/>
        <v>0</v>
      </c>
      <c r="M105" s="541">
        <f t="shared" si="46"/>
        <v>0</v>
      </c>
      <c r="N105" s="541">
        <f t="shared" si="47"/>
        <v>0</v>
      </c>
      <c r="O105" s="541">
        <f t="shared" si="48"/>
        <v>0</v>
      </c>
      <c r="P105" s="541">
        <f t="shared" si="49"/>
        <v>0</v>
      </c>
      <c r="Q105" s="541">
        <f t="shared" si="50"/>
        <v>0</v>
      </c>
      <c r="R105" s="541">
        <f t="shared" si="51"/>
        <v>0</v>
      </c>
      <c r="S105" s="541">
        <f t="shared" si="52"/>
        <v>0</v>
      </c>
      <c r="T105" s="542">
        <f t="shared" si="53"/>
        <v>0</v>
      </c>
      <c r="U105" s="531"/>
      <c r="V105" s="543"/>
      <c r="W105" s="544"/>
      <c r="X105" s="544"/>
      <c r="Y105" s="544"/>
      <c r="Z105" s="544"/>
      <c r="AA105" s="544"/>
      <c r="AB105" s="544"/>
      <c r="AC105" s="544"/>
      <c r="AD105" s="544"/>
      <c r="AE105" s="657"/>
      <c r="AF105" s="543"/>
      <c r="AG105" s="544"/>
      <c r="AH105" s="544"/>
      <c r="AI105" s="544"/>
      <c r="AJ105" s="544"/>
      <c r="AK105" s="544"/>
      <c r="AL105" s="544"/>
      <c r="AM105" s="544"/>
      <c r="AN105" s="544"/>
      <c r="AO105" s="657"/>
      <c r="AP105" s="543"/>
      <c r="AQ105" s="544"/>
      <c r="AR105" s="544"/>
      <c r="AS105" s="544"/>
      <c r="AT105" s="544"/>
      <c r="AU105" s="544"/>
      <c r="AV105" s="544"/>
      <c r="AW105" s="544"/>
      <c r="AX105" s="544"/>
      <c r="AY105" s="657"/>
      <c r="AZ105" s="543"/>
      <c r="BA105" s="544"/>
      <c r="BB105" s="544"/>
      <c r="BC105" s="544"/>
      <c r="BD105" s="544"/>
      <c r="BE105" s="544"/>
      <c r="BF105" s="544"/>
      <c r="BG105" s="544"/>
      <c r="BH105" s="544"/>
      <c r="BI105" s="657"/>
      <c r="BJ105" s="543"/>
      <c r="BK105" s="544"/>
      <c r="BL105" s="544"/>
      <c r="BM105" s="544"/>
      <c r="BN105" s="544"/>
      <c r="BO105" s="544"/>
      <c r="BP105" s="544"/>
      <c r="BQ105" s="544"/>
      <c r="BR105" s="544"/>
      <c r="BS105" s="657"/>
      <c r="BT105" s="543"/>
      <c r="BU105" s="544"/>
      <c r="BV105" s="544"/>
      <c r="BW105" s="544"/>
      <c r="BX105" s="544"/>
      <c r="BY105" s="544"/>
      <c r="BZ105" s="544"/>
      <c r="CA105" s="544"/>
      <c r="CB105" s="544"/>
      <c r="CC105" s="657"/>
      <c r="CD105" s="543"/>
      <c r="CE105" s="544"/>
      <c r="CF105" s="544"/>
      <c r="CG105" s="544"/>
      <c r="CH105" s="544"/>
      <c r="CI105" s="544"/>
      <c r="CJ105" s="544"/>
      <c r="CK105" s="544"/>
      <c r="CL105" s="544"/>
      <c r="CM105" s="657"/>
      <c r="CN105" s="543"/>
      <c r="CO105" s="544"/>
      <c r="CP105" s="544"/>
      <c r="CQ105" s="544"/>
      <c r="CR105" s="544"/>
      <c r="CS105" s="544"/>
      <c r="CT105" s="544"/>
      <c r="CU105" s="544"/>
      <c r="CV105" s="544"/>
      <c r="CW105" s="657"/>
      <c r="CX105" s="543"/>
      <c r="CY105" s="544"/>
      <c r="CZ105" s="544"/>
      <c r="DA105" s="544"/>
      <c r="DB105" s="544"/>
      <c r="DC105" s="544"/>
      <c r="DD105" s="544"/>
      <c r="DE105" s="544"/>
      <c r="DF105" s="544"/>
      <c r="DG105" s="657"/>
      <c r="DH105" s="543"/>
      <c r="DI105" s="544"/>
      <c r="DJ105" s="544"/>
      <c r="DK105" s="544"/>
      <c r="DL105" s="544"/>
      <c r="DM105" s="544"/>
      <c r="DN105" s="544"/>
      <c r="DO105" s="544"/>
      <c r="DP105" s="544"/>
      <c r="DQ105" s="657"/>
      <c r="DR105" s="543"/>
      <c r="DS105" s="544"/>
      <c r="DT105" s="544"/>
      <c r="DU105" s="544"/>
      <c r="DV105" s="544"/>
      <c r="DW105" s="544"/>
      <c r="DX105" s="544"/>
      <c r="DY105" s="544"/>
      <c r="DZ105" s="544"/>
      <c r="EA105" s="657"/>
      <c r="EB105" s="543"/>
      <c r="EC105" s="544"/>
      <c r="ED105" s="544"/>
      <c r="EE105" s="544"/>
      <c r="EF105" s="544"/>
      <c r="EG105" s="544"/>
      <c r="EH105" s="544"/>
      <c r="EI105" s="544"/>
      <c r="EJ105" s="544"/>
      <c r="EK105" s="657"/>
    </row>
    <row r="106" spans="1:141" s="139" customFormat="1" ht="36">
      <c r="A106" s="802" t="str">
        <f>Summary!A106</f>
        <v>18.7.1</v>
      </c>
      <c r="B106" s="815" t="str">
        <f>Summary!B106</f>
        <v>4.4</v>
      </c>
      <c r="C106" s="813">
        <f>Summary!C106</f>
        <v>0</v>
      </c>
      <c r="D106" s="816" t="str">
        <f>Summary!D106</f>
        <v>1200 - Traffic Signs and Road Markings</v>
      </c>
      <c r="E106" s="796">
        <f>Summary!E106</f>
        <v>0</v>
      </c>
      <c r="F106" s="796">
        <f>Summary!F106</f>
        <v>0</v>
      </c>
      <c r="G106" s="787">
        <f>Summary!G106</f>
        <v>0</v>
      </c>
      <c r="H106" s="299"/>
      <c r="I106" s="300"/>
      <c r="J106" s="300"/>
      <c r="K106" s="300"/>
      <c r="L106" s="300"/>
      <c r="M106" s="300"/>
      <c r="N106" s="300"/>
      <c r="O106" s="300"/>
      <c r="P106" s="300"/>
      <c r="Q106" s="300"/>
      <c r="R106" s="300"/>
      <c r="S106" s="300"/>
      <c r="T106" s="797"/>
      <c r="U106" s="531"/>
      <c r="V106" s="299"/>
      <c r="W106" s="300"/>
      <c r="X106" s="300"/>
      <c r="Y106" s="300"/>
      <c r="Z106" s="300"/>
      <c r="AA106" s="300"/>
      <c r="AB106" s="300"/>
      <c r="AC106" s="300"/>
      <c r="AD106" s="300"/>
      <c r="AE106" s="817"/>
      <c r="AF106" s="299"/>
      <c r="AG106" s="300"/>
      <c r="AH106" s="300"/>
      <c r="AI106" s="300"/>
      <c r="AJ106" s="300"/>
      <c r="AK106" s="300"/>
      <c r="AL106" s="300"/>
      <c r="AM106" s="300"/>
      <c r="AN106" s="300"/>
      <c r="AO106" s="817"/>
      <c r="AP106" s="299"/>
      <c r="AQ106" s="300"/>
      <c r="AR106" s="300"/>
      <c r="AS106" s="300"/>
      <c r="AT106" s="300"/>
      <c r="AU106" s="300"/>
      <c r="AV106" s="300"/>
      <c r="AW106" s="300"/>
      <c r="AX106" s="300"/>
      <c r="AY106" s="817"/>
      <c r="AZ106" s="299"/>
      <c r="BA106" s="300"/>
      <c r="BB106" s="300"/>
      <c r="BC106" s="300"/>
      <c r="BD106" s="300"/>
      <c r="BE106" s="300"/>
      <c r="BF106" s="300"/>
      <c r="BG106" s="300"/>
      <c r="BH106" s="300"/>
      <c r="BI106" s="817"/>
      <c r="BJ106" s="299"/>
      <c r="BK106" s="300"/>
      <c r="BL106" s="300"/>
      <c r="BM106" s="300"/>
      <c r="BN106" s="300"/>
      <c r="BO106" s="300"/>
      <c r="BP106" s="300"/>
      <c r="BQ106" s="300"/>
      <c r="BR106" s="300"/>
      <c r="BS106" s="817"/>
      <c r="BT106" s="299"/>
      <c r="BU106" s="300"/>
      <c r="BV106" s="300"/>
      <c r="BW106" s="300"/>
      <c r="BX106" s="300"/>
      <c r="BY106" s="300"/>
      <c r="BZ106" s="300"/>
      <c r="CA106" s="300"/>
      <c r="CB106" s="300"/>
      <c r="CC106" s="817"/>
      <c r="CD106" s="299"/>
      <c r="CE106" s="300"/>
      <c r="CF106" s="300"/>
      <c r="CG106" s="300"/>
      <c r="CH106" s="300"/>
      <c r="CI106" s="300"/>
      <c r="CJ106" s="300"/>
      <c r="CK106" s="300"/>
      <c r="CL106" s="300"/>
      <c r="CM106" s="817"/>
      <c r="CN106" s="299"/>
      <c r="CO106" s="300"/>
      <c r="CP106" s="300"/>
      <c r="CQ106" s="300"/>
      <c r="CR106" s="300"/>
      <c r="CS106" s="300"/>
      <c r="CT106" s="300"/>
      <c r="CU106" s="300"/>
      <c r="CV106" s="300"/>
      <c r="CW106" s="817"/>
      <c r="CX106" s="299"/>
      <c r="CY106" s="300"/>
      <c r="CZ106" s="300"/>
      <c r="DA106" s="300"/>
      <c r="DB106" s="300"/>
      <c r="DC106" s="300"/>
      <c r="DD106" s="300"/>
      <c r="DE106" s="300"/>
      <c r="DF106" s="300"/>
      <c r="DG106" s="817"/>
      <c r="DH106" s="299"/>
      <c r="DI106" s="300"/>
      <c r="DJ106" s="300"/>
      <c r="DK106" s="300"/>
      <c r="DL106" s="300"/>
      <c r="DM106" s="300"/>
      <c r="DN106" s="300"/>
      <c r="DO106" s="300"/>
      <c r="DP106" s="300"/>
      <c r="DQ106" s="817"/>
      <c r="DR106" s="299"/>
      <c r="DS106" s="300"/>
      <c r="DT106" s="300"/>
      <c r="DU106" s="300"/>
      <c r="DV106" s="300"/>
      <c r="DW106" s="300"/>
      <c r="DX106" s="300"/>
      <c r="DY106" s="300"/>
      <c r="DZ106" s="300"/>
      <c r="EA106" s="817"/>
      <c r="EB106" s="299"/>
      <c r="EC106" s="300"/>
      <c r="ED106" s="300"/>
      <c r="EE106" s="300"/>
      <c r="EF106" s="300"/>
      <c r="EG106" s="300"/>
      <c r="EH106" s="300"/>
      <c r="EI106" s="300"/>
      <c r="EJ106" s="300"/>
      <c r="EK106" s="817"/>
    </row>
    <row r="107" spans="1:141" s="139" customFormat="1" ht="36">
      <c r="A107" s="802">
        <f>Summary!A107</f>
        <v>0</v>
      </c>
      <c r="B107" s="815">
        <f>Summary!B107</f>
        <v>0</v>
      </c>
      <c r="C107" s="813" t="str">
        <f>Summary!C107</f>
        <v>4.4.1</v>
      </c>
      <c r="D107" s="816" t="str">
        <f>Summary!D107</f>
        <v>1200 - Traffic Signs and Road Markings</v>
      </c>
      <c r="E107" s="796" t="str">
        <f>Summary!E107</f>
        <v>Traffic Signs</v>
      </c>
      <c r="F107" s="796">
        <f>Summary!F107</f>
        <v>0</v>
      </c>
      <c r="G107" s="787">
        <f>Summary!G107</f>
        <v>0</v>
      </c>
      <c r="H107" s="299"/>
      <c r="I107" s="300"/>
      <c r="J107" s="300"/>
      <c r="K107" s="300"/>
      <c r="L107" s="300"/>
      <c r="M107" s="300"/>
      <c r="N107" s="300"/>
      <c r="O107" s="300"/>
      <c r="P107" s="300"/>
      <c r="Q107" s="300"/>
      <c r="R107" s="300"/>
      <c r="S107" s="300"/>
      <c r="T107" s="797"/>
      <c r="U107" s="531"/>
      <c r="V107" s="299"/>
      <c r="W107" s="300"/>
      <c r="X107" s="300"/>
      <c r="Y107" s="300"/>
      <c r="Z107" s="300"/>
      <c r="AA107" s="300"/>
      <c r="AB107" s="300"/>
      <c r="AC107" s="300"/>
      <c r="AD107" s="300"/>
      <c r="AE107" s="817"/>
      <c r="AF107" s="299"/>
      <c r="AG107" s="300"/>
      <c r="AH107" s="300"/>
      <c r="AI107" s="300"/>
      <c r="AJ107" s="300"/>
      <c r="AK107" s="300"/>
      <c r="AL107" s="300"/>
      <c r="AM107" s="300"/>
      <c r="AN107" s="300"/>
      <c r="AO107" s="817"/>
      <c r="AP107" s="299"/>
      <c r="AQ107" s="300"/>
      <c r="AR107" s="300"/>
      <c r="AS107" s="300"/>
      <c r="AT107" s="300"/>
      <c r="AU107" s="300"/>
      <c r="AV107" s="300"/>
      <c r="AW107" s="300"/>
      <c r="AX107" s="300"/>
      <c r="AY107" s="817"/>
      <c r="AZ107" s="299"/>
      <c r="BA107" s="300"/>
      <c r="BB107" s="300"/>
      <c r="BC107" s="300"/>
      <c r="BD107" s="300"/>
      <c r="BE107" s="300"/>
      <c r="BF107" s="300"/>
      <c r="BG107" s="300"/>
      <c r="BH107" s="300"/>
      <c r="BI107" s="817"/>
      <c r="BJ107" s="299"/>
      <c r="BK107" s="300"/>
      <c r="BL107" s="300"/>
      <c r="BM107" s="300"/>
      <c r="BN107" s="300"/>
      <c r="BO107" s="300"/>
      <c r="BP107" s="300"/>
      <c r="BQ107" s="300"/>
      <c r="BR107" s="300"/>
      <c r="BS107" s="817"/>
      <c r="BT107" s="299"/>
      <c r="BU107" s="300"/>
      <c r="BV107" s="300"/>
      <c r="BW107" s="300"/>
      <c r="BX107" s="300"/>
      <c r="BY107" s="300"/>
      <c r="BZ107" s="300"/>
      <c r="CA107" s="300"/>
      <c r="CB107" s="300"/>
      <c r="CC107" s="817"/>
      <c r="CD107" s="299"/>
      <c r="CE107" s="300"/>
      <c r="CF107" s="300"/>
      <c r="CG107" s="300"/>
      <c r="CH107" s="300"/>
      <c r="CI107" s="300"/>
      <c r="CJ107" s="300"/>
      <c r="CK107" s="300"/>
      <c r="CL107" s="300"/>
      <c r="CM107" s="817"/>
      <c r="CN107" s="299"/>
      <c r="CO107" s="300"/>
      <c r="CP107" s="300"/>
      <c r="CQ107" s="300"/>
      <c r="CR107" s="300"/>
      <c r="CS107" s="300"/>
      <c r="CT107" s="300"/>
      <c r="CU107" s="300"/>
      <c r="CV107" s="300"/>
      <c r="CW107" s="817"/>
      <c r="CX107" s="299"/>
      <c r="CY107" s="300"/>
      <c r="CZ107" s="300"/>
      <c r="DA107" s="300"/>
      <c r="DB107" s="300"/>
      <c r="DC107" s="300"/>
      <c r="DD107" s="300"/>
      <c r="DE107" s="300"/>
      <c r="DF107" s="300"/>
      <c r="DG107" s="817"/>
      <c r="DH107" s="299"/>
      <c r="DI107" s="300"/>
      <c r="DJ107" s="300"/>
      <c r="DK107" s="300"/>
      <c r="DL107" s="300"/>
      <c r="DM107" s="300"/>
      <c r="DN107" s="300"/>
      <c r="DO107" s="300"/>
      <c r="DP107" s="300"/>
      <c r="DQ107" s="817"/>
      <c r="DR107" s="299"/>
      <c r="DS107" s="300"/>
      <c r="DT107" s="300"/>
      <c r="DU107" s="300"/>
      <c r="DV107" s="300"/>
      <c r="DW107" s="300"/>
      <c r="DX107" s="300"/>
      <c r="DY107" s="300"/>
      <c r="DZ107" s="300"/>
      <c r="EA107" s="817"/>
      <c r="EB107" s="299"/>
      <c r="EC107" s="300"/>
      <c r="ED107" s="300"/>
      <c r="EE107" s="300"/>
      <c r="EF107" s="300"/>
      <c r="EG107" s="300"/>
      <c r="EH107" s="300"/>
      <c r="EI107" s="300"/>
      <c r="EJ107" s="300"/>
      <c r="EK107" s="817"/>
    </row>
    <row r="108" spans="1:141" ht="36">
      <c r="A108" s="359">
        <f>Summary!A108</f>
        <v>0</v>
      </c>
      <c r="B108" s="378">
        <f>Summary!B108</f>
        <v>0</v>
      </c>
      <c r="C108" s="379" t="str">
        <f>Summary!C108</f>
        <v>4.4.1.1</v>
      </c>
      <c r="D108" s="380">
        <f>Summary!D108</f>
        <v>0</v>
      </c>
      <c r="E108" s="381">
        <f>Summary!E108</f>
        <v>0</v>
      </c>
      <c r="F108" s="382" t="str">
        <f>Summary!F108</f>
        <v xml:space="preserve">Clean all traffic sign faces and reference numbers areas less than 5m2 </v>
      </c>
      <c r="G108" s="375">
        <f>Summary!G108</f>
        <v>0</v>
      </c>
      <c r="H108" s="540">
        <f t="shared" si="41"/>
        <v>0</v>
      </c>
      <c r="I108" s="541">
        <f t="shared" si="42"/>
        <v>0</v>
      </c>
      <c r="J108" s="541">
        <f t="shared" si="43"/>
        <v>0</v>
      </c>
      <c r="K108" s="541">
        <f t="shared" si="44"/>
        <v>0</v>
      </c>
      <c r="L108" s="541">
        <f t="shared" si="45"/>
        <v>0</v>
      </c>
      <c r="M108" s="541">
        <f t="shared" si="46"/>
        <v>0</v>
      </c>
      <c r="N108" s="541">
        <f t="shared" si="47"/>
        <v>0</v>
      </c>
      <c r="O108" s="541">
        <f t="shared" si="48"/>
        <v>0</v>
      </c>
      <c r="P108" s="541">
        <f t="shared" si="49"/>
        <v>0</v>
      </c>
      <c r="Q108" s="541">
        <f t="shared" si="50"/>
        <v>0</v>
      </c>
      <c r="R108" s="541">
        <f t="shared" si="51"/>
        <v>0</v>
      </c>
      <c r="S108" s="541">
        <f t="shared" si="52"/>
        <v>0</v>
      </c>
      <c r="T108" s="542">
        <f t="shared" si="53"/>
        <v>0</v>
      </c>
      <c r="U108" s="531"/>
      <c r="V108" s="543"/>
      <c r="W108" s="544"/>
      <c r="X108" s="544"/>
      <c r="Y108" s="544"/>
      <c r="Z108" s="544"/>
      <c r="AA108" s="544"/>
      <c r="AB108" s="544"/>
      <c r="AC108" s="544"/>
      <c r="AD108" s="544"/>
      <c r="AE108" s="657"/>
      <c r="AF108" s="543"/>
      <c r="AG108" s="544"/>
      <c r="AH108" s="544"/>
      <c r="AI108" s="544"/>
      <c r="AJ108" s="544"/>
      <c r="AK108" s="544"/>
      <c r="AL108" s="544"/>
      <c r="AM108" s="544"/>
      <c r="AN108" s="544"/>
      <c r="AO108" s="657"/>
      <c r="AP108" s="543"/>
      <c r="AQ108" s="544"/>
      <c r="AR108" s="544"/>
      <c r="AS108" s="544"/>
      <c r="AT108" s="544"/>
      <c r="AU108" s="544"/>
      <c r="AV108" s="544"/>
      <c r="AW108" s="544"/>
      <c r="AX108" s="544"/>
      <c r="AY108" s="657"/>
      <c r="AZ108" s="543"/>
      <c r="BA108" s="544"/>
      <c r="BB108" s="544"/>
      <c r="BC108" s="544"/>
      <c r="BD108" s="544"/>
      <c r="BE108" s="544"/>
      <c r="BF108" s="544"/>
      <c r="BG108" s="544"/>
      <c r="BH108" s="544"/>
      <c r="BI108" s="657"/>
      <c r="BJ108" s="543"/>
      <c r="BK108" s="544"/>
      <c r="BL108" s="544"/>
      <c r="BM108" s="544"/>
      <c r="BN108" s="544"/>
      <c r="BO108" s="544"/>
      <c r="BP108" s="544"/>
      <c r="BQ108" s="544"/>
      <c r="BR108" s="544"/>
      <c r="BS108" s="657"/>
      <c r="BT108" s="543"/>
      <c r="BU108" s="544"/>
      <c r="BV108" s="544"/>
      <c r="BW108" s="544"/>
      <c r="BX108" s="544"/>
      <c r="BY108" s="544"/>
      <c r="BZ108" s="544"/>
      <c r="CA108" s="544"/>
      <c r="CB108" s="544"/>
      <c r="CC108" s="657"/>
      <c r="CD108" s="543"/>
      <c r="CE108" s="544"/>
      <c r="CF108" s="544"/>
      <c r="CG108" s="544"/>
      <c r="CH108" s="544"/>
      <c r="CI108" s="544"/>
      <c r="CJ108" s="544"/>
      <c r="CK108" s="544"/>
      <c r="CL108" s="544"/>
      <c r="CM108" s="657"/>
      <c r="CN108" s="543"/>
      <c r="CO108" s="544"/>
      <c r="CP108" s="544"/>
      <c r="CQ108" s="544"/>
      <c r="CR108" s="544"/>
      <c r="CS108" s="544"/>
      <c r="CT108" s="544"/>
      <c r="CU108" s="544"/>
      <c r="CV108" s="544"/>
      <c r="CW108" s="657"/>
      <c r="CX108" s="543"/>
      <c r="CY108" s="544"/>
      <c r="CZ108" s="544"/>
      <c r="DA108" s="544"/>
      <c r="DB108" s="544"/>
      <c r="DC108" s="544"/>
      <c r="DD108" s="544"/>
      <c r="DE108" s="544"/>
      <c r="DF108" s="544"/>
      <c r="DG108" s="657"/>
      <c r="DH108" s="543"/>
      <c r="DI108" s="544"/>
      <c r="DJ108" s="544"/>
      <c r="DK108" s="544"/>
      <c r="DL108" s="544"/>
      <c r="DM108" s="544"/>
      <c r="DN108" s="544"/>
      <c r="DO108" s="544"/>
      <c r="DP108" s="544"/>
      <c r="DQ108" s="657"/>
      <c r="DR108" s="543"/>
      <c r="DS108" s="544"/>
      <c r="DT108" s="544"/>
      <c r="DU108" s="544"/>
      <c r="DV108" s="544"/>
      <c r="DW108" s="544"/>
      <c r="DX108" s="544"/>
      <c r="DY108" s="544"/>
      <c r="DZ108" s="544"/>
      <c r="EA108" s="657"/>
      <c r="EB108" s="543"/>
      <c r="EC108" s="544"/>
      <c r="ED108" s="544"/>
      <c r="EE108" s="544"/>
      <c r="EF108" s="544"/>
      <c r="EG108" s="544"/>
      <c r="EH108" s="544"/>
      <c r="EI108" s="544"/>
      <c r="EJ108" s="544"/>
      <c r="EK108" s="657"/>
    </row>
    <row r="109" spans="1:141" ht="36">
      <c r="A109" s="359">
        <f>Summary!A109</f>
        <v>0</v>
      </c>
      <c r="B109" s="378">
        <f>Summary!B109</f>
        <v>0</v>
      </c>
      <c r="C109" s="379" t="str">
        <f>Summary!C109</f>
        <v>4.4.1.2</v>
      </c>
      <c r="D109" s="380">
        <f>Summary!D109</f>
        <v>0</v>
      </c>
      <c r="E109" s="381">
        <f>Summary!E109</f>
        <v>0</v>
      </c>
      <c r="F109" s="382" t="str">
        <f>Summary!F109</f>
        <v xml:space="preserve">Clean all traffic sign faces and reference numbers areas greater than or equal to 5m2 </v>
      </c>
      <c r="G109" s="375">
        <f>Summary!G109</f>
        <v>0</v>
      </c>
      <c r="H109" s="540">
        <f t="shared" si="41"/>
        <v>0</v>
      </c>
      <c r="I109" s="541">
        <f t="shared" si="42"/>
        <v>0</v>
      </c>
      <c r="J109" s="541">
        <f t="shared" si="43"/>
        <v>0</v>
      </c>
      <c r="K109" s="541">
        <f t="shared" si="44"/>
        <v>0</v>
      </c>
      <c r="L109" s="541">
        <f t="shared" si="45"/>
        <v>0</v>
      </c>
      <c r="M109" s="541">
        <f t="shared" si="46"/>
        <v>0</v>
      </c>
      <c r="N109" s="541">
        <f t="shared" si="47"/>
        <v>0</v>
      </c>
      <c r="O109" s="541">
        <f t="shared" si="48"/>
        <v>0</v>
      </c>
      <c r="P109" s="541">
        <f t="shared" si="49"/>
        <v>0</v>
      </c>
      <c r="Q109" s="541">
        <f t="shared" si="50"/>
        <v>0</v>
      </c>
      <c r="R109" s="541">
        <f t="shared" si="51"/>
        <v>0</v>
      </c>
      <c r="S109" s="541">
        <f t="shared" si="52"/>
        <v>0</v>
      </c>
      <c r="T109" s="542">
        <f t="shared" si="53"/>
        <v>0</v>
      </c>
      <c r="U109" s="531"/>
      <c r="V109" s="543"/>
      <c r="W109" s="544"/>
      <c r="X109" s="544"/>
      <c r="Y109" s="544"/>
      <c r="Z109" s="544"/>
      <c r="AA109" s="544"/>
      <c r="AB109" s="544"/>
      <c r="AC109" s="544"/>
      <c r="AD109" s="544"/>
      <c r="AE109" s="657"/>
      <c r="AF109" s="543"/>
      <c r="AG109" s="544"/>
      <c r="AH109" s="544"/>
      <c r="AI109" s="544"/>
      <c r="AJ109" s="544"/>
      <c r="AK109" s="544"/>
      <c r="AL109" s="544"/>
      <c r="AM109" s="544"/>
      <c r="AN109" s="544"/>
      <c r="AO109" s="657"/>
      <c r="AP109" s="543"/>
      <c r="AQ109" s="544"/>
      <c r="AR109" s="544"/>
      <c r="AS109" s="544"/>
      <c r="AT109" s="544"/>
      <c r="AU109" s="544"/>
      <c r="AV109" s="544"/>
      <c r="AW109" s="544"/>
      <c r="AX109" s="544"/>
      <c r="AY109" s="657"/>
      <c r="AZ109" s="543"/>
      <c r="BA109" s="544"/>
      <c r="BB109" s="544"/>
      <c r="BC109" s="544"/>
      <c r="BD109" s="544"/>
      <c r="BE109" s="544"/>
      <c r="BF109" s="544"/>
      <c r="BG109" s="544"/>
      <c r="BH109" s="544"/>
      <c r="BI109" s="657"/>
      <c r="BJ109" s="543"/>
      <c r="BK109" s="544"/>
      <c r="BL109" s="544"/>
      <c r="BM109" s="544"/>
      <c r="BN109" s="544"/>
      <c r="BO109" s="544"/>
      <c r="BP109" s="544"/>
      <c r="BQ109" s="544"/>
      <c r="BR109" s="544"/>
      <c r="BS109" s="657"/>
      <c r="BT109" s="543"/>
      <c r="BU109" s="544"/>
      <c r="BV109" s="544"/>
      <c r="BW109" s="544"/>
      <c r="BX109" s="544"/>
      <c r="BY109" s="544"/>
      <c r="BZ109" s="544"/>
      <c r="CA109" s="544"/>
      <c r="CB109" s="544"/>
      <c r="CC109" s="657"/>
      <c r="CD109" s="543"/>
      <c r="CE109" s="544"/>
      <c r="CF109" s="544"/>
      <c r="CG109" s="544"/>
      <c r="CH109" s="544"/>
      <c r="CI109" s="544"/>
      <c r="CJ109" s="544"/>
      <c r="CK109" s="544"/>
      <c r="CL109" s="544"/>
      <c r="CM109" s="657"/>
      <c r="CN109" s="543"/>
      <c r="CO109" s="544"/>
      <c r="CP109" s="544"/>
      <c r="CQ109" s="544"/>
      <c r="CR109" s="544"/>
      <c r="CS109" s="544"/>
      <c r="CT109" s="544"/>
      <c r="CU109" s="544"/>
      <c r="CV109" s="544"/>
      <c r="CW109" s="657"/>
      <c r="CX109" s="543"/>
      <c r="CY109" s="544"/>
      <c r="CZ109" s="544"/>
      <c r="DA109" s="544"/>
      <c r="DB109" s="544"/>
      <c r="DC109" s="544"/>
      <c r="DD109" s="544"/>
      <c r="DE109" s="544"/>
      <c r="DF109" s="544"/>
      <c r="DG109" s="657"/>
      <c r="DH109" s="543"/>
      <c r="DI109" s="544"/>
      <c r="DJ109" s="544"/>
      <c r="DK109" s="544"/>
      <c r="DL109" s="544"/>
      <c r="DM109" s="544"/>
      <c r="DN109" s="544"/>
      <c r="DO109" s="544"/>
      <c r="DP109" s="544"/>
      <c r="DQ109" s="657"/>
      <c r="DR109" s="543"/>
      <c r="DS109" s="544"/>
      <c r="DT109" s="544"/>
      <c r="DU109" s="544"/>
      <c r="DV109" s="544"/>
      <c r="DW109" s="544"/>
      <c r="DX109" s="544"/>
      <c r="DY109" s="544"/>
      <c r="DZ109" s="544"/>
      <c r="EA109" s="657"/>
      <c r="EB109" s="543"/>
      <c r="EC109" s="544"/>
      <c r="ED109" s="544"/>
      <c r="EE109" s="544"/>
      <c r="EF109" s="544"/>
      <c r="EG109" s="544"/>
      <c r="EH109" s="544"/>
      <c r="EI109" s="544"/>
      <c r="EJ109" s="544"/>
      <c r="EK109" s="657"/>
    </row>
    <row r="110" spans="1:141" ht="36">
      <c r="A110" s="359">
        <f>Summary!A110</f>
        <v>0</v>
      </c>
      <c r="B110" s="378">
        <f>Summary!B110</f>
        <v>0</v>
      </c>
      <c r="C110" s="379" t="str">
        <f>Summary!C110</f>
        <v>4.4.1.3</v>
      </c>
      <c r="D110" s="380">
        <f>Summary!D110</f>
        <v>0</v>
      </c>
      <c r="E110" s="381">
        <f>Summary!E110</f>
        <v>0</v>
      </c>
      <c r="F110" s="382" t="str">
        <f>Summary!F110</f>
        <v>Clean all traffic sign faces and reference numbers of all Gantry Signs</v>
      </c>
      <c r="G110" s="375">
        <f>Summary!G110</f>
        <v>0</v>
      </c>
      <c r="H110" s="540">
        <f t="shared" si="41"/>
        <v>0</v>
      </c>
      <c r="I110" s="541">
        <f t="shared" si="42"/>
        <v>0</v>
      </c>
      <c r="J110" s="541">
        <f t="shared" si="43"/>
        <v>0</v>
      </c>
      <c r="K110" s="541">
        <f t="shared" si="44"/>
        <v>0</v>
      </c>
      <c r="L110" s="541">
        <f t="shared" si="45"/>
        <v>0</v>
      </c>
      <c r="M110" s="541">
        <f t="shared" si="46"/>
        <v>0</v>
      </c>
      <c r="N110" s="541">
        <f t="shared" si="47"/>
        <v>0</v>
      </c>
      <c r="O110" s="541">
        <f t="shared" si="48"/>
        <v>0</v>
      </c>
      <c r="P110" s="541">
        <f t="shared" si="49"/>
        <v>0</v>
      </c>
      <c r="Q110" s="541">
        <f t="shared" si="50"/>
        <v>0</v>
      </c>
      <c r="R110" s="541">
        <f t="shared" si="51"/>
        <v>0</v>
      </c>
      <c r="S110" s="541">
        <f t="shared" si="52"/>
        <v>0</v>
      </c>
      <c r="T110" s="542">
        <f t="shared" si="53"/>
        <v>0</v>
      </c>
      <c r="U110" s="531"/>
      <c r="V110" s="543"/>
      <c r="W110" s="544"/>
      <c r="X110" s="544"/>
      <c r="Y110" s="544"/>
      <c r="Z110" s="544"/>
      <c r="AA110" s="544"/>
      <c r="AB110" s="544"/>
      <c r="AC110" s="544"/>
      <c r="AD110" s="544"/>
      <c r="AE110" s="657"/>
      <c r="AF110" s="543"/>
      <c r="AG110" s="544"/>
      <c r="AH110" s="544"/>
      <c r="AI110" s="544"/>
      <c r="AJ110" s="544"/>
      <c r="AK110" s="544"/>
      <c r="AL110" s="544"/>
      <c r="AM110" s="544"/>
      <c r="AN110" s="544"/>
      <c r="AO110" s="657"/>
      <c r="AP110" s="543"/>
      <c r="AQ110" s="544"/>
      <c r="AR110" s="544"/>
      <c r="AS110" s="544"/>
      <c r="AT110" s="544"/>
      <c r="AU110" s="544"/>
      <c r="AV110" s="544"/>
      <c r="AW110" s="544"/>
      <c r="AX110" s="544"/>
      <c r="AY110" s="657"/>
      <c r="AZ110" s="543"/>
      <c r="BA110" s="544"/>
      <c r="BB110" s="544"/>
      <c r="BC110" s="544"/>
      <c r="BD110" s="544"/>
      <c r="BE110" s="544"/>
      <c r="BF110" s="544"/>
      <c r="BG110" s="544"/>
      <c r="BH110" s="544"/>
      <c r="BI110" s="657"/>
      <c r="BJ110" s="543"/>
      <c r="BK110" s="544"/>
      <c r="BL110" s="544"/>
      <c r="BM110" s="544"/>
      <c r="BN110" s="544"/>
      <c r="BO110" s="544"/>
      <c r="BP110" s="544"/>
      <c r="BQ110" s="544"/>
      <c r="BR110" s="544"/>
      <c r="BS110" s="657"/>
      <c r="BT110" s="543"/>
      <c r="BU110" s="544"/>
      <c r="BV110" s="544"/>
      <c r="BW110" s="544"/>
      <c r="BX110" s="544"/>
      <c r="BY110" s="544"/>
      <c r="BZ110" s="544"/>
      <c r="CA110" s="544"/>
      <c r="CB110" s="544"/>
      <c r="CC110" s="657"/>
      <c r="CD110" s="543"/>
      <c r="CE110" s="544"/>
      <c r="CF110" s="544"/>
      <c r="CG110" s="544"/>
      <c r="CH110" s="544"/>
      <c r="CI110" s="544"/>
      <c r="CJ110" s="544"/>
      <c r="CK110" s="544"/>
      <c r="CL110" s="544"/>
      <c r="CM110" s="657"/>
      <c r="CN110" s="543"/>
      <c r="CO110" s="544"/>
      <c r="CP110" s="544"/>
      <c r="CQ110" s="544"/>
      <c r="CR110" s="544"/>
      <c r="CS110" s="544"/>
      <c r="CT110" s="544"/>
      <c r="CU110" s="544"/>
      <c r="CV110" s="544"/>
      <c r="CW110" s="657"/>
      <c r="CX110" s="543"/>
      <c r="CY110" s="544"/>
      <c r="CZ110" s="544"/>
      <c r="DA110" s="544"/>
      <c r="DB110" s="544"/>
      <c r="DC110" s="544"/>
      <c r="DD110" s="544"/>
      <c r="DE110" s="544"/>
      <c r="DF110" s="544"/>
      <c r="DG110" s="657"/>
      <c r="DH110" s="543"/>
      <c r="DI110" s="544"/>
      <c r="DJ110" s="544"/>
      <c r="DK110" s="544"/>
      <c r="DL110" s="544"/>
      <c r="DM110" s="544"/>
      <c r="DN110" s="544"/>
      <c r="DO110" s="544"/>
      <c r="DP110" s="544"/>
      <c r="DQ110" s="657"/>
      <c r="DR110" s="543"/>
      <c r="DS110" s="544"/>
      <c r="DT110" s="544"/>
      <c r="DU110" s="544"/>
      <c r="DV110" s="544"/>
      <c r="DW110" s="544"/>
      <c r="DX110" s="544"/>
      <c r="DY110" s="544"/>
      <c r="DZ110" s="544"/>
      <c r="EA110" s="657"/>
      <c r="EB110" s="543"/>
      <c r="EC110" s="544"/>
      <c r="ED110" s="544"/>
      <c r="EE110" s="544"/>
      <c r="EF110" s="544"/>
      <c r="EG110" s="544"/>
      <c r="EH110" s="544"/>
      <c r="EI110" s="544"/>
      <c r="EJ110" s="544"/>
      <c r="EK110" s="657"/>
    </row>
    <row r="111" spans="1:141" ht="36">
      <c r="A111" s="359">
        <f>Summary!A111</f>
        <v>0</v>
      </c>
      <c r="B111" s="378">
        <f>Summary!B111</f>
        <v>0</v>
      </c>
      <c r="C111" s="379" t="str">
        <f>Summary!C111</f>
        <v>4.4.2</v>
      </c>
      <c r="D111" s="380" t="str">
        <f>Summary!D111</f>
        <v>1200 - Traffic Signs and Road Markings</v>
      </c>
      <c r="E111" s="381" t="str">
        <f>Summary!E111</f>
        <v>Marker Posts</v>
      </c>
      <c r="F111" s="382" t="str">
        <f>Summary!F111</f>
        <v>Clean all marker post faces and reference numbers</v>
      </c>
      <c r="G111" s="375">
        <f>Summary!G111</f>
        <v>0</v>
      </c>
      <c r="H111" s="540">
        <f t="shared" si="41"/>
        <v>0</v>
      </c>
      <c r="I111" s="541">
        <f t="shared" si="42"/>
        <v>0</v>
      </c>
      <c r="J111" s="541">
        <f t="shared" si="43"/>
        <v>0</v>
      </c>
      <c r="K111" s="541">
        <f t="shared" si="44"/>
        <v>0</v>
      </c>
      <c r="L111" s="541">
        <f t="shared" si="45"/>
        <v>0</v>
      </c>
      <c r="M111" s="541">
        <f t="shared" si="46"/>
        <v>0</v>
      </c>
      <c r="N111" s="541">
        <f t="shared" si="47"/>
        <v>0</v>
      </c>
      <c r="O111" s="541">
        <f t="shared" si="48"/>
        <v>0</v>
      </c>
      <c r="P111" s="541">
        <f t="shared" si="49"/>
        <v>0</v>
      </c>
      <c r="Q111" s="541">
        <f t="shared" si="50"/>
        <v>0</v>
      </c>
      <c r="R111" s="541">
        <f t="shared" si="51"/>
        <v>0</v>
      </c>
      <c r="S111" s="541">
        <f t="shared" si="52"/>
        <v>0</v>
      </c>
      <c r="T111" s="542">
        <f t="shared" si="53"/>
        <v>0</v>
      </c>
      <c r="U111" s="531"/>
      <c r="V111" s="543"/>
      <c r="W111" s="544"/>
      <c r="X111" s="544"/>
      <c r="Y111" s="544"/>
      <c r="Z111" s="544"/>
      <c r="AA111" s="544"/>
      <c r="AB111" s="544"/>
      <c r="AC111" s="544"/>
      <c r="AD111" s="544"/>
      <c r="AE111" s="657"/>
      <c r="AF111" s="543"/>
      <c r="AG111" s="544"/>
      <c r="AH111" s="544"/>
      <c r="AI111" s="544"/>
      <c r="AJ111" s="544"/>
      <c r="AK111" s="544"/>
      <c r="AL111" s="544"/>
      <c r="AM111" s="544"/>
      <c r="AN111" s="544"/>
      <c r="AO111" s="657"/>
      <c r="AP111" s="543"/>
      <c r="AQ111" s="544"/>
      <c r="AR111" s="544"/>
      <c r="AS111" s="544"/>
      <c r="AT111" s="544"/>
      <c r="AU111" s="544"/>
      <c r="AV111" s="544"/>
      <c r="AW111" s="544"/>
      <c r="AX111" s="544"/>
      <c r="AY111" s="657"/>
      <c r="AZ111" s="543"/>
      <c r="BA111" s="544"/>
      <c r="BB111" s="544"/>
      <c r="BC111" s="544"/>
      <c r="BD111" s="544"/>
      <c r="BE111" s="544"/>
      <c r="BF111" s="544"/>
      <c r="BG111" s="544"/>
      <c r="BH111" s="544"/>
      <c r="BI111" s="657"/>
      <c r="BJ111" s="543"/>
      <c r="BK111" s="544"/>
      <c r="BL111" s="544"/>
      <c r="BM111" s="544"/>
      <c r="BN111" s="544"/>
      <c r="BO111" s="544"/>
      <c r="BP111" s="544"/>
      <c r="BQ111" s="544"/>
      <c r="BR111" s="544"/>
      <c r="BS111" s="657"/>
      <c r="BT111" s="543"/>
      <c r="BU111" s="544"/>
      <c r="BV111" s="544"/>
      <c r="BW111" s="544"/>
      <c r="BX111" s="544"/>
      <c r="BY111" s="544"/>
      <c r="BZ111" s="544"/>
      <c r="CA111" s="544"/>
      <c r="CB111" s="544"/>
      <c r="CC111" s="657"/>
      <c r="CD111" s="543"/>
      <c r="CE111" s="544"/>
      <c r="CF111" s="544"/>
      <c r="CG111" s="544"/>
      <c r="CH111" s="544"/>
      <c r="CI111" s="544"/>
      <c r="CJ111" s="544"/>
      <c r="CK111" s="544"/>
      <c r="CL111" s="544"/>
      <c r="CM111" s="657"/>
      <c r="CN111" s="543"/>
      <c r="CO111" s="544"/>
      <c r="CP111" s="544"/>
      <c r="CQ111" s="544"/>
      <c r="CR111" s="544"/>
      <c r="CS111" s="544"/>
      <c r="CT111" s="544"/>
      <c r="CU111" s="544"/>
      <c r="CV111" s="544"/>
      <c r="CW111" s="657"/>
      <c r="CX111" s="543"/>
      <c r="CY111" s="544"/>
      <c r="CZ111" s="544"/>
      <c r="DA111" s="544"/>
      <c r="DB111" s="544"/>
      <c r="DC111" s="544"/>
      <c r="DD111" s="544"/>
      <c r="DE111" s="544"/>
      <c r="DF111" s="544"/>
      <c r="DG111" s="657"/>
      <c r="DH111" s="543"/>
      <c r="DI111" s="544"/>
      <c r="DJ111" s="544"/>
      <c r="DK111" s="544"/>
      <c r="DL111" s="544"/>
      <c r="DM111" s="544"/>
      <c r="DN111" s="544"/>
      <c r="DO111" s="544"/>
      <c r="DP111" s="544"/>
      <c r="DQ111" s="657"/>
      <c r="DR111" s="543"/>
      <c r="DS111" s="544"/>
      <c r="DT111" s="544"/>
      <c r="DU111" s="544"/>
      <c r="DV111" s="544"/>
      <c r="DW111" s="544"/>
      <c r="DX111" s="544"/>
      <c r="DY111" s="544"/>
      <c r="DZ111" s="544"/>
      <c r="EA111" s="657"/>
      <c r="EB111" s="543"/>
      <c r="EC111" s="544"/>
      <c r="ED111" s="544"/>
      <c r="EE111" s="544"/>
      <c r="EF111" s="544"/>
      <c r="EG111" s="544"/>
      <c r="EH111" s="544"/>
      <c r="EI111" s="544"/>
      <c r="EJ111" s="544"/>
      <c r="EK111" s="657"/>
    </row>
    <row r="112" spans="1:141" ht="36">
      <c r="A112" s="359">
        <f>Summary!A112</f>
        <v>0</v>
      </c>
      <c r="B112" s="378">
        <f>Summary!B112</f>
        <v>0</v>
      </c>
      <c r="C112" s="379" t="str">
        <f>Summary!C112</f>
        <v>4.4.3</v>
      </c>
      <c r="D112" s="380" t="str">
        <f>Summary!D112</f>
        <v>1200 - Traffic Signs and Road Markings</v>
      </c>
      <c r="E112" s="381" t="str">
        <f>Summary!E112</f>
        <v>Bollards</v>
      </c>
      <c r="F112" s="382" t="str">
        <f>Summary!F112</f>
        <v>Clean all illuminated and non illuminated(retroflective) bollards</v>
      </c>
      <c r="G112" s="375">
        <f>Summary!G112</f>
        <v>0</v>
      </c>
      <c r="H112" s="540">
        <f t="shared" si="41"/>
        <v>0</v>
      </c>
      <c r="I112" s="541">
        <f t="shared" si="42"/>
        <v>0</v>
      </c>
      <c r="J112" s="541">
        <f t="shared" si="43"/>
        <v>0</v>
      </c>
      <c r="K112" s="541">
        <f t="shared" si="44"/>
        <v>0</v>
      </c>
      <c r="L112" s="541">
        <f t="shared" si="45"/>
        <v>0</v>
      </c>
      <c r="M112" s="541">
        <f t="shared" si="46"/>
        <v>0</v>
      </c>
      <c r="N112" s="541">
        <f t="shared" si="47"/>
        <v>0</v>
      </c>
      <c r="O112" s="541">
        <f t="shared" si="48"/>
        <v>0</v>
      </c>
      <c r="P112" s="541">
        <f t="shared" si="49"/>
        <v>0</v>
      </c>
      <c r="Q112" s="541">
        <f t="shared" si="50"/>
        <v>0</v>
      </c>
      <c r="R112" s="541">
        <f t="shared" si="51"/>
        <v>0</v>
      </c>
      <c r="S112" s="541">
        <f t="shared" si="52"/>
        <v>0</v>
      </c>
      <c r="T112" s="542">
        <f t="shared" si="53"/>
        <v>0</v>
      </c>
      <c r="U112" s="531"/>
      <c r="V112" s="543"/>
      <c r="W112" s="544"/>
      <c r="X112" s="544"/>
      <c r="Y112" s="544"/>
      <c r="Z112" s="544"/>
      <c r="AA112" s="544"/>
      <c r="AB112" s="544"/>
      <c r="AC112" s="544"/>
      <c r="AD112" s="544"/>
      <c r="AE112" s="657"/>
      <c r="AF112" s="543"/>
      <c r="AG112" s="544"/>
      <c r="AH112" s="544"/>
      <c r="AI112" s="544"/>
      <c r="AJ112" s="544"/>
      <c r="AK112" s="544"/>
      <c r="AL112" s="544"/>
      <c r="AM112" s="544"/>
      <c r="AN112" s="544"/>
      <c r="AO112" s="657"/>
      <c r="AP112" s="543"/>
      <c r="AQ112" s="544"/>
      <c r="AR112" s="544"/>
      <c r="AS112" s="544"/>
      <c r="AT112" s="544"/>
      <c r="AU112" s="544"/>
      <c r="AV112" s="544"/>
      <c r="AW112" s="544"/>
      <c r="AX112" s="544"/>
      <c r="AY112" s="657"/>
      <c r="AZ112" s="543"/>
      <c r="BA112" s="544"/>
      <c r="BB112" s="544"/>
      <c r="BC112" s="544"/>
      <c r="BD112" s="544"/>
      <c r="BE112" s="544"/>
      <c r="BF112" s="544"/>
      <c r="BG112" s="544"/>
      <c r="BH112" s="544"/>
      <c r="BI112" s="657"/>
      <c r="BJ112" s="543"/>
      <c r="BK112" s="544"/>
      <c r="BL112" s="544"/>
      <c r="BM112" s="544"/>
      <c r="BN112" s="544"/>
      <c r="BO112" s="544"/>
      <c r="BP112" s="544"/>
      <c r="BQ112" s="544"/>
      <c r="BR112" s="544"/>
      <c r="BS112" s="657"/>
      <c r="BT112" s="543"/>
      <c r="BU112" s="544"/>
      <c r="BV112" s="544"/>
      <c r="BW112" s="544"/>
      <c r="BX112" s="544"/>
      <c r="BY112" s="544"/>
      <c r="BZ112" s="544"/>
      <c r="CA112" s="544"/>
      <c r="CB112" s="544"/>
      <c r="CC112" s="657"/>
      <c r="CD112" s="543"/>
      <c r="CE112" s="544"/>
      <c r="CF112" s="544"/>
      <c r="CG112" s="544"/>
      <c r="CH112" s="544"/>
      <c r="CI112" s="544"/>
      <c r="CJ112" s="544"/>
      <c r="CK112" s="544"/>
      <c r="CL112" s="544"/>
      <c r="CM112" s="657"/>
      <c r="CN112" s="543"/>
      <c r="CO112" s="544"/>
      <c r="CP112" s="544"/>
      <c r="CQ112" s="544"/>
      <c r="CR112" s="544"/>
      <c r="CS112" s="544"/>
      <c r="CT112" s="544"/>
      <c r="CU112" s="544"/>
      <c r="CV112" s="544"/>
      <c r="CW112" s="657"/>
      <c r="CX112" s="543"/>
      <c r="CY112" s="544"/>
      <c r="CZ112" s="544"/>
      <c r="DA112" s="544"/>
      <c r="DB112" s="544"/>
      <c r="DC112" s="544"/>
      <c r="DD112" s="544"/>
      <c r="DE112" s="544"/>
      <c r="DF112" s="544"/>
      <c r="DG112" s="657"/>
      <c r="DH112" s="543"/>
      <c r="DI112" s="544"/>
      <c r="DJ112" s="544"/>
      <c r="DK112" s="544"/>
      <c r="DL112" s="544"/>
      <c r="DM112" s="544"/>
      <c r="DN112" s="544"/>
      <c r="DO112" s="544"/>
      <c r="DP112" s="544"/>
      <c r="DQ112" s="657"/>
      <c r="DR112" s="543"/>
      <c r="DS112" s="544"/>
      <c r="DT112" s="544"/>
      <c r="DU112" s="544"/>
      <c r="DV112" s="544"/>
      <c r="DW112" s="544"/>
      <c r="DX112" s="544"/>
      <c r="DY112" s="544"/>
      <c r="DZ112" s="544"/>
      <c r="EA112" s="657"/>
      <c r="EB112" s="543"/>
      <c r="EC112" s="544"/>
      <c r="ED112" s="544"/>
      <c r="EE112" s="544"/>
      <c r="EF112" s="544"/>
      <c r="EG112" s="544"/>
      <c r="EH112" s="544"/>
      <c r="EI112" s="544"/>
      <c r="EJ112" s="544"/>
      <c r="EK112" s="657"/>
    </row>
    <row r="113" spans="1:141" s="139" customFormat="1" ht="20.25">
      <c r="A113" s="802" t="str">
        <f>Summary!A113</f>
        <v>18.8.1</v>
      </c>
      <c r="B113" s="815" t="str">
        <f>Summary!B113</f>
        <v>4.5</v>
      </c>
      <c r="C113" s="813">
        <f>Summary!C113</f>
        <v>0</v>
      </c>
      <c r="D113" s="816" t="str">
        <f>Summary!D113</f>
        <v>1300 - Lighting</v>
      </c>
      <c r="E113" s="796" t="str">
        <f>Summary!E113</f>
        <v xml:space="preserve">Lighting </v>
      </c>
      <c r="F113" s="796">
        <f>Summary!F113</f>
        <v>0</v>
      </c>
      <c r="G113" s="787">
        <f>Summary!G113</f>
        <v>0</v>
      </c>
      <c r="H113" s="299"/>
      <c r="I113" s="300"/>
      <c r="J113" s="300"/>
      <c r="K113" s="300"/>
      <c r="L113" s="300"/>
      <c r="M113" s="300"/>
      <c r="N113" s="300"/>
      <c r="O113" s="300"/>
      <c r="P113" s="300"/>
      <c r="Q113" s="300"/>
      <c r="R113" s="300"/>
      <c r="S113" s="300"/>
      <c r="T113" s="797"/>
      <c r="U113" s="531"/>
      <c r="V113" s="299"/>
      <c r="W113" s="300"/>
      <c r="X113" s="300"/>
      <c r="Y113" s="300"/>
      <c r="Z113" s="300"/>
      <c r="AA113" s="300"/>
      <c r="AB113" s="300"/>
      <c r="AC113" s="300"/>
      <c r="AD113" s="300"/>
      <c r="AE113" s="817"/>
      <c r="AF113" s="299"/>
      <c r="AG113" s="300"/>
      <c r="AH113" s="300"/>
      <c r="AI113" s="300"/>
      <c r="AJ113" s="300"/>
      <c r="AK113" s="300"/>
      <c r="AL113" s="300"/>
      <c r="AM113" s="300"/>
      <c r="AN113" s="300"/>
      <c r="AO113" s="817"/>
      <c r="AP113" s="299"/>
      <c r="AQ113" s="300"/>
      <c r="AR113" s="300"/>
      <c r="AS113" s="300"/>
      <c r="AT113" s="300"/>
      <c r="AU113" s="300"/>
      <c r="AV113" s="300"/>
      <c r="AW113" s="300"/>
      <c r="AX113" s="300"/>
      <c r="AY113" s="817"/>
      <c r="AZ113" s="299"/>
      <c r="BA113" s="300"/>
      <c r="BB113" s="300"/>
      <c r="BC113" s="300"/>
      <c r="BD113" s="300"/>
      <c r="BE113" s="300"/>
      <c r="BF113" s="300"/>
      <c r="BG113" s="300"/>
      <c r="BH113" s="300"/>
      <c r="BI113" s="817"/>
      <c r="BJ113" s="299"/>
      <c r="BK113" s="300"/>
      <c r="BL113" s="300"/>
      <c r="BM113" s="300"/>
      <c r="BN113" s="300"/>
      <c r="BO113" s="300"/>
      <c r="BP113" s="300"/>
      <c r="BQ113" s="300"/>
      <c r="BR113" s="300"/>
      <c r="BS113" s="817"/>
      <c r="BT113" s="299"/>
      <c r="BU113" s="300"/>
      <c r="BV113" s="300"/>
      <c r="BW113" s="300"/>
      <c r="BX113" s="300"/>
      <c r="BY113" s="300"/>
      <c r="BZ113" s="300"/>
      <c r="CA113" s="300"/>
      <c r="CB113" s="300"/>
      <c r="CC113" s="817"/>
      <c r="CD113" s="299"/>
      <c r="CE113" s="300"/>
      <c r="CF113" s="300"/>
      <c r="CG113" s="300"/>
      <c r="CH113" s="300"/>
      <c r="CI113" s="300"/>
      <c r="CJ113" s="300"/>
      <c r="CK113" s="300"/>
      <c r="CL113" s="300"/>
      <c r="CM113" s="817"/>
      <c r="CN113" s="299"/>
      <c r="CO113" s="300"/>
      <c r="CP113" s="300"/>
      <c r="CQ113" s="300"/>
      <c r="CR113" s="300"/>
      <c r="CS113" s="300"/>
      <c r="CT113" s="300"/>
      <c r="CU113" s="300"/>
      <c r="CV113" s="300"/>
      <c r="CW113" s="817"/>
      <c r="CX113" s="299"/>
      <c r="CY113" s="300"/>
      <c r="CZ113" s="300"/>
      <c r="DA113" s="300"/>
      <c r="DB113" s="300"/>
      <c r="DC113" s="300"/>
      <c r="DD113" s="300"/>
      <c r="DE113" s="300"/>
      <c r="DF113" s="300"/>
      <c r="DG113" s="817"/>
      <c r="DH113" s="299"/>
      <c r="DI113" s="300"/>
      <c r="DJ113" s="300"/>
      <c r="DK113" s="300"/>
      <c r="DL113" s="300"/>
      <c r="DM113" s="300"/>
      <c r="DN113" s="300"/>
      <c r="DO113" s="300"/>
      <c r="DP113" s="300"/>
      <c r="DQ113" s="817"/>
      <c r="DR113" s="299"/>
      <c r="DS113" s="300"/>
      <c r="DT113" s="300"/>
      <c r="DU113" s="300"/>
      <c r="DV113" s="300"/>
      <c r="DW113" s="300"/>
      <c r="DX113" s="300"/>
      <c r="DY113" s="300"/>
      <c r="DZ113" s="300"/>
      <c r="EA113" s="817"/>
      <c r="EB113" s="299"/>
      <c r="EC113" s="300"/>
      <c r="ED113" s="300"/>
      <c r="EE113" s="300"/>
      <c r="EF113" s="300"/>
      <c r="EG113" s="300"/>
      <c r="EH113" s="300"/>
      <c r="EI113" s="300"/>
      <c r="EJ113" s="300"/>
      <c r="EK113" s="817"/>
    </row>
    <row r="114" spans="1:141" ht="36">
      <c r="A114" s="359">
        <f>Summary!A114</f>
        <v>0</v>
      </c>
      <c r="B114" s="378">
        <f>Summary!B114</f>
        <v>0</v>
      </c>
      <c r="C114" s="379" t="str">
        <f>Summary!C114</f>
        <v>4.5.1</v>
      </c>
      <c r="D114" s="380" t="str">
        <f>Summary!D114</f>
        <v>1300 - Lighting</v>
      </c>
      <c r="E114" s="381" t="str">
        <f>Summary!E114</f>
        <v>SWITCHED Lamps (PL-L, PL-S, SOX)</v>
      </c>
      <c r="F114" s="382" t="str">
        <f>Summary!F114</f>
        <v>Bulk lamp clean and change</v>
      </c>
      <c r="G114" s="375">
        <f>Summary!G114</f>
        <v>0</v>
      </c>
      <c r="H114" s="540">
        <f t="shared" si="41"/>
        <v>0</v>
      </c>
      <c r="I114" s="541">
        <f t="shared" si="42"/>
        <v>0</v>
      </c>
      <c r="J114" s="541">
        <f t="shared" si="43"/>
        <v>0</v>
      </c>
      <c r="K114" s="541">
        <f t="shared" si="44"/>
        <v>0</v>
      </c>
      <c r="L114" s="541">
        <f t="shared" si="45"/>
        <v>0</v>
      </c>
      <c r="M114" s="541">
        <f t="shared" si="46"/>
        <v>0</v>
      </c>
      <c r="N114" s="541">
        <f t="shared" si="47"/>
        <v>0</v>
      </c>
      <c r="O114" s="541">
        <f t="shared" si="48"/>
        <v>0</v>
      </c>
      <c r="P114" s="541">
        <f t="shared" si="49"/>
        <v>0</v>
      </c>
      <c r="Q114" s="541">
        <f t="shared" si="50"/>
        <v>0</v>
      </c>
      <c r="R114" s="541">
        <f t="shared" si="51"/>
        <v>0</v>
      </c>
      <c r="S114" s="541">
        <f t="shared" si="52"/>
        <v>0</v>
      </c>
      <c r="T114" s="542">
        <f t="shared" si="53"/>
        <v>0</v>
      </c>
      <c r="U114" s="531"/>
      <c r="V114" s="543"/>
      <c r="W114" s="544"/>
      <c r="X114" s="544"/>
      <c r="Y114" s="544"/>
      <c r="Z114" s="544"/>
      <c r="AA114" s="544"/>
      <c r="AB114" s="544"/>
      <c r="AC114" s="544"/>
      <c r="AD114" s="544"/>
      <c r="AE114" s="657"/>
      <c r="AF114" s="543"/>
      <c r="AG114" s="544"/>
      <c r="AH114" s="544"/>
      <c r="AI114" s="544"/>
      <c r="AJ114" s="544"/>
      <c r="AK114" s="544"/>
      <c r="AL114" s="544"/>
      <c r="AM114" s="544"/>
      <c r="AN114" s="544"/>
      <c r="AO114" s="657"/>
      <c r="AP114" s="543"/>
      <c r="AQ114" s="544"/>
      <c r="AR114" s="544"/>
      <c r="AS114" s="544"/>
      <c r="AT114" s="544"/>
      <c r="AU114" s="544"/>
      <c r="AV114" s="544"/>
      <c r="AW114" s="544"/>
      <c r="AX114" s="544"/>
      <c r="AY114" s="657"/>
      <c r="AZ114" s="543"/>
      <c r="BA114" s="544"/>
      <c r="BB114" s="544"/>
      <c r="BC114" s="544"/>
      <c r="BD114" s="544"/>
      <c r="BE114" s="544"/>
      <c r="BF114" s="544"/>
      <c r="BG114" s="544"/>
      <c r="BH114" s="544"/>
      <c r="BI114" s="657"/>
      <c r="BJ114" s="543"/>
      <c r="BK114" s="544"/>
      <c r="BL114" s="544"/>
      <c r="BM114" s="544"/>
      <c r="BN114" s="544"/>
      <c r="BO114" s="544"/>
      <c r="BP114" s="544"/>
      <c r="BQ114" s="544"/>
      <c r="BR114" s="544"/>
      <c r="BS114" s="657"/>
      <c r="BT114" s="543"/>
      <c r="BU114" s="544"/>
      <c r="BV114" s="544"/>
      <c r="BW114" s="544"/>
      <c r="BX114" s="544"/>
      <c r="BY114" s="544"/>
      <c r="BZ114" s="544"/>
      <c r="CA114" s="544"/>
      <c r="CB114" s="544"/>
      <c r="CC114" s="657"/>
      <c r="CD114" s="543"/>
      <c r="CE114" s="544"/>
      <c r="CF114" s="544"/>
      <c r="CG114" s="544"/>
      <c r="CH114" s="544"/>
      <c r="CI114" s="544"/>
      <c r="CJ114" s="544"/>
      <c r="CK114" s="544"/>
      <c r="CL114" s="544"/>
      <c r="CM114" s="657"/>
      <c r="CN114" s="543"/>
      <c r="CO114" s="544"/>
      <c r="CP114" s="544"/>
      <c r="CQ114" s="544"/>
      <c r="CR114" s="544"/>
      <c r="CS114" s="544"/>
      <c r="CT114" s="544"/>
      <c r="CU114" s="544"/>
      <c r="CV114" s="544"/>
      <c r="CW114" s="657"/>
      <c r="CX114" s="543"/>
      <c r="CY114" s="544"/>
      <c r="CZ114" s="544"/>
      <c r="DA114" s="544"/>
      <c r="DB114" s="544"/>
      <c r="DC114" s="544"/>
      <c r="DD114" s="544"/>
      <c r="DE114" s="544"/>
      <c r="DF114" s="544"/>
      <c r="DG114" s="657"/>
      <c r="DH114" s="543"/>
      <c r="DI114" s="544"/>
      <c r="DJ114" s="544"/>
      <c r="DK114" s="544"/>
      <c r="DL114" s="544"/>
      <c r="DM114" s="544"/>
      <c r="DN114" s="544"/>
      <c r="DO114" s="544"/>
      <c r="DP114" s="544"/>
      <c r="DQ114" s="657"/>
      <c r="DR114" s="543"/>
      <c r="DS114" s="544"/>
      <c r="DT114" s="544"/>
      <c r="DU114" s="544"/>
      <c r="DV114" s="544"/>
      <c r="DW114" s="544"/>
      <c r="DX114" s="544"/>
      <c r="DY114" s="544"/>
      <c r="DZ114" s="544"/>
      <c r="EA114" s="657"/>
      <c r="EB114" s="543"/>
      <c r="EC114" s="544"/>
      <c r="ED114" s="544"/>
      <c r="EE114" s="544"/>
      <c r="EF114" s="544"/>
      <c r="EG114" s="544"/>
      <c r="EH114" s="544"/>
      <c r="EI114" s="544"/>
      <c r="EJ114" s="544"/>
      <c r="EK114" s="657"/>
    </row>
    <row r="115" spans="1:141" ht="36">
      <c r="A115" s="359">
        <f>Summary!A115</f>
        <v>0</v>
      </c>
      <c r="B115" s="378">
        <f>Summary!B115</f>
        <v>0</v>
      </c>
      <c r="C115" s="379" t="str">
        <f>Summary!C115</f>
        <v>4.5.2</v>
      </c>
      <c r="D115" s="380" t="str">
        <f>Summary!D115</f>
        <v>1300 - Lighting</v>
      </c>
      <c r="E115" s="381" t="str">
        <f>Summary!E115</f>
        <v>UNSWITCHED Lamps (PL-L, PL-S, SOX)</v>
      </c>
      <c r="F115" s="382" t="str">
        <f>Summary!F115</f>
        <v>Bulk lamp clean and change</v>
      </c>
      <c r="G115" s="375">
        <f>Summary!G115</f>
        <v>0</v>
      </c>
      <c r="H115" s="540">
        <f t="shared" si="41"/>
        <v>0</v>
      </c>
      <c r="I115" s="541">
        <f t="shared" si="42"/>
        <v>0</v>
      </c>
      <c r="J115" s="541">
        <f t="shared" si="43"/>
        <v>0</v>
      </c>
      <c r="K115" s="541">
        <f t="shared" si="44"/>
        <v>0</v>
      </c>
      <c r="L115" s="541">
        <f t="shared" si="45"/>
        <v>0</v>
      </c>
      <c r="M115" s="541">
        <f t="shared" si="46"/>
        <v>0</v>
      </c>
      <c r="N115" s="541">
        <f t="shared" si="47"/>
        <v>0</v>
      </c>
      <c r="O115" s="541">
        <f t="shared" si="48"/>
        <v>0</v>
      </c>
      <c r="P115" s="541">
        <f t="shared" si="49"/>
        <v>0</v>
      </c>
      <c r="Q115" s="541">
        <f t="shared" si="50"/>
        <v>0</v>
      </c>
      <c r="R115" s="541">
        <f t="shared" si="51"/>
        <v>0</v>
      </c>
      <c r="S115" s="541">
        <f t="shared" si="52"/>
        <v>0</v>
      </c>
      <c r="T115" s="542">
        <f t="shared" si="53"/>
        <v>0</v>
      </c>
      <c r="U115" s="531"/>
      <c r="V115" s="543"/>
      <c r="W115" s="544"/>
      <c r="X115" s="544"/>
      <c r="Y115" s="544"/>
      <c r="Z115" s="544"/>
      <c r="AA115" s="544"/>
      <c r="AB115" s="544"/>
      <c r="AC115" s="544"/>
      <c r="AD115" s="544"/>
      <c r="AE115" s="657"/>
      <c r="AF115" s="543"/>
      <c r="AG115" s="544"/>
      <c r="AH115" s="544"/>
      <c r="AI115" s="544"/>
      <c r="AJ115" s="544"/>
      <c r="AK115" s="544"/>
      <c r="AL115" s="544"/>
      <c r="AM115" s="544"/>
      <c r="AN115" s="544"/>
      <c r="AO115" s="657"/>
      <c r="AP115" s="543"/>
      <c r="AQ115" s="544"/>
      <c r="AR115" s="544"/>
      <c r="AS115" s="544"/>
      <c r="AT115" s="544"/>
      <c r="AU115" s="544"/>
      <c r="AV115" s="544"/>
      <c r="AW115" s="544"/>
      <c r="AX115" s="544"/>
      <c r="AY115" s="657"/>
      <c r="AZ115" s="543"/>
      <c r="BA115" s="544"/>
      <c r="BB115" s="544"/>
      <c r="BC115" s="544"/>
      <c r="BD115" s="544"/>
      <c r="BE115" s="544"/>
      <c r="BF115" s="544"/>
      <c r="BG115" s="544"/>
      <c r="BH115" s="544"/>
      <c r="BI115" s="657"/>
      <c r="BJ115" s="543"/>
      <c r="BK115" s="544"/>
      <c r="BL115" s="544"/>
      <c r="BM115" s="544"/>
      <c r="BN115" s="544"/>
      <c r="BO115" s="544"/>
      <c r="BP115" s="544"/>
      <c r="BQ115" s="544"/>
      <c r="BR115" s="544"/>
      <c r="BS115" s="657"/>
      <c r="BT115" s="543"/>
      <c r="BU115" s="544"/>
      <c r="BV115" s="544"/>
      <c r="BW115" s="544"/>
      <c r="BX115" s="544"/>
      <c r="BY115" s="544"/>
      <c r="BZ115" s="544"/>
      <c r="CA115" s="544"/>
      <c r="CB115" s="544"/>
      <c r="CC115" s="657"/>
      <c r="CD115" s="543"/>
      <c r="CE115" s="544"/>
      <c r="CF115" s="544"/>
      <c r="CG115" s="544"/>
      <c r="CH115" s="544"/>
      <c r="CI115" s="544"/>
      <c r="CJ115" s="544"/>
      <c r="CK115" s="544"/>
      <c r="CL115" s="544"/>
      <c r="CM115" s="657"/>
      <c r="CN115" s="543"/>
      <c r="CO115" s="544"/>
      <c r="CP115" s="544"/>
      <c r="CQ115" s="544"/>
      <c r="CR115" s="544"/>
      <c r="CS115" s="544"/>
      <c r="CT115" s="544"/>
      <c r="CU115" s="544"/>
      <c r="CV115" s="544"/>
      <c r="CW115" s="657"/>
      <c r="CX115" s="543"/>
      <c r="CY115" s="544"/>
      <c r="CZ115" s="544"/>
      <c r="DA115" s="544"/>
      <c r="DB115" s="544"/>
      <c r="DC115" s="544"/>
      <c r="DD115" s="544"/>
      <c r="DE115" s="544"/>
      <c r="DF115" s="544"/>
      <c r="DG115" s="657"/>
      <c r="DH115" s="543"/>
      <c r="DI115" s="544"/>
      <c r="DJ115" s="544"/>
      <c r="DK115" s="544"/>
      <c r="DL115" s="544"/>
      <c r="DM115" s="544"/>
      <c r="DN115" s="544"/>
      <c r="DO115" s="544"/>
      <c r="DP115" s="544"/>
      <c r="DQ115" s="657"/>
      <c r="DR115" s="543"/>
      <c r="DS115" s="544"/>
      <c r="DT115" s="544"/>
      <c r="DU115" s="544"/>
      <c r="DV115" s="544"/>
      <c r="DW115" s="544"/>
      <c r="DX115" s="544"/>
      <c r="DY115" s="544"/>
      <c r="DZ115" s="544"/>
      <c r="EA115" s="657"/>
      <c r="EB115" s="543"/>
      <c r="EC115" s="544"/>
      <c r="ED115" s="544"/>
      <c r="EE115" s="544"/>
      <c r="EF115" s="544"/>
      <c r="EG115" s="544"/>
      <c r="EH115" s="544"/>
      <c r="EI115" s="544"/>
      <c r="EJ115" s="544"/>
      <c r="EK115" s="657"/>
    </row>
    <row r="116" spans="1:141" ht="54">
      <c r="A116" s="359">
        <f>Summary!A116</f>
        <v>0</v>
      </c>
      <c r="B116" s="378">
        <f>Summary!B116</f>
        <v>0</v>
      </c>
      <c r="C116" s="379" t="str">
        <f>Summary!C116</f>
        <v>4.5.3</v>
      </c>
      <c r="D116" s="380" t="str">
        <f>Summary!D116</f>
        <v>1300 - Lighting</v>
      </c>
      <c r="E116" s="381" t="str">
        <f>Summary!E116</f>
        <v>SWITCHED lamps (CDM-T, CDO, SON/T, CPO, MCF/U, MBF/U)</v>
      </c>
      <c r="F116" s="382" t="str">
        <f>Summary!F116</f>
        <v>Bulk lamp clean and change</v>
      </c>
      <c r="G116" s="375">
        <f>Summary!G116</f>
        <v>0</v>
      </c>
      <c r="H116" s="540">
        <f t="shared" si="41"/>
        <v>0</v>
      </c>
      <c r="I116" s="541">
        <f t="shared" si="42"/>
        <v>0</v>
      </c>
      <c r="J116" s="541">
        <f t="shared" si="43"/>
        <v>0</v>
      </c>
      <c r="K116" s="541">
        <f t="shared" si="44"/>
        <v>0</v>
      </c>
      <c r="L116" s="541">
        <f t="shared" si="45"/>
        <v>0</v>
      </c>
      <c r="M116" s="541">
        <f t="shared" si="46"/>
        <v>0</v>
      </c>
      <c r="N116" s="541">
        <f t="shared" si="47"/>
        <v>0</v>
      </c>
      <c r="O116" s="541">
        <f t="shared" si="48"/>
        <v>0</v>
      </c>
      <c r="P116" s="541">
        <f t="shared" si="49"/>
        <v>0</v>
      </c>
      <c r="Q116" s="541">
        <f t="shared" si="50"/>
        <v>0</v>
      </c>
      <c r="R116" s="541">
        <f t="shared" si="51"/>
        <v>0</v>
      </c>
      <c r="S116" s="541">
        <f t="shared" si="52"/>
        <v>0</v>
      </c>
      <c r="T116" s="542">
        <f t="shared" si="53"/>
        <v>0</v>
      </c>
      <c r="U116" s="531"/>
      <c r="V116" s="543"/>
      <c r="W116" s="544"/>
      <c r="X116" s="544"/>
      <c r="Y116" s="544"/>
      <c r="Z116" s="544"/>
      <c r="AA116" s="544"/>
      <c r="AB116" s="544"/>
      <c r="AC116" s="544"/>
      <c r="AD116" s="544"/>
      <c r="AE116" s="657"/>
      <c r="AF116" s="543"/>
      <c r="AG116" s="544"/>
      <c r="AH116" s="544"/>
      <c r="AI116" s="544"/>
      <c r="AJ116" s="544"/>
      <c r="AK116" s="544"/>
      <c r="AL116" s="544"/>
      <c r="AM116" s="544"/>
      <c r="AN116" s="544"/>
      <c r="AO116" s="657"/>
      <c r="AP116" s="543"/>
      <c r="AQ116" s="544"/>
      <c r="AR116" s="544"/>
      <c r="AS116" s="544"/>
      <c r="AT116" s="544"/>
      <c r="AU116" s="544"/>
      <c r="AV116" s="544"/>
      <c r="AW116" s="544"/>
      <c r="AX116" s="544"/>
      <c r="AY116" s="657"/>
      <c r="AZ116" s="543"/>
      <c r="BA116" s="544"/>
      <c r="BB116" s="544"/>
      <c r="BC116" s="544"/>
      <c r="BD116" s="544"/>
      <c r="BE116" s="544"/>
      <c r="BF116" s="544"/>
      <c r="BG116" s="544"/>
      <c r="BH116" s="544"/>
      <c r="BI116" s="657"/>
      <c r="BJ116" s="543"/>
      <c r="BK116" s="544"/>
      <c r="BL116" s="544"/>
      <c r="BM116" s="544"/>
      <c r="BN116" s="544"/>
      <c r="BO116" s="544"/>
      <c r="BP116" s="544"/>
      <c r="BQ116" s="544"/>
      <c r="BR116" s="544"/>
      <c r="BS116" s="657"/>
      <c r="BT116" s="543"/>
      <c r="BU116" s="544"/>
      <c r="BV116" s="544"/>
      <c r="BW116" s="544"/>
      <c r="BX116" s="544"/>
      <c r="BY116" s="544"/>
      <c r="BZ116" s="544"/>
      <c r="CA116" s="544"/>
      <c r="CB116" s="544"/>
      <c r="CC116" s="657"/>
      <c r="CD116" s="543"/>
      <c r="CE116" s="544"/>
      <c r="CF116" s="544"/>
      <c r="CG116" s="544"/>
      <c r="CH116" s="544"/>
      <c r="CI116" s="544"/>
      <c r="CJ116" s="544"/>
      <c r="CK116" s="544"/>
      <c r="CL116" s="544"/>
      <c r="CM116" s="657"/>
      <c r="CN116" s="543"/>
      <c r="CO116" s="544"/>
      <c r="CP116" s="544"/>
      <c r="CQ116" s="544"/>
      <c r="CR116" s="544"/>
      <c r="CS116" s="544"/>
      <c r="CT116" s="544"/>
      <c r="CU116" s="544"/>
      <c r="CV116" s="544"/>
      <c r="CW116" s="657"/>
      <c r="CX116" s="543"/>
      <c r="CY116" s="544"/>
      <c r="CZ116" s="544"/>
      <c r="DA116" s="544"/>
      <c r="DB116" s="544"/>
      <c r="DC116" s="544"/>
      <c r="DD116" s="544"/>
      <c r="DE116" s="544"/>
      <c r="DF116" s="544"/>
      <c r="DG116" s="657"/>
      <c r="DH116" s="543"/>
      <c r="DI116" s="544"/>
      <c r="DJ116" s="544"/>
      <c r="DK116" s="544"/>
      <c r="DL116" s="544"/>
      <c r="DM116" s="544"/>
      <c r="DN116" s="544"/>
      <c r="DO116" s="544"/>
      <c r="DP116" s="544"/>
      <c r="DQ116" s="657"/>
      <c r="DR116" s="543"/>
      <c r="DS116" s="544"/>
      <c r="DT116" s="544"/>
      <c r="DU116" s="544"/>
      <c r="DV116" s="544"/>
      <c r="DW116" s="544"/>
      <c r="DX116" s="544"/>
      <c r="DY116" s="544"/>
      <c r="DZ116" s="544"/>
      <c r="EA116" s="657"/>
      <c r="EB116" s="543"/>
      <c r="EC116" s="544"/>
      <c r="ED116" s="544"/>
      <c r="EE116" s="544"/>
      <c r="EF116" s="544"/>
      <c r="EG116" s="544"/>
      <c r="EH116" s="544"/>
      <c r="EI116" s="544"/>
      <c r="EJ116" s="544"/>
      <c r="EK116" s="657"/>
    </row>
    <row r="117" spans="1:141" ht="54">
      <c r="A117" s="359">
        <f>Summary!A117</f>
        <v>0</v>
      </c>
      <c r="B117" s="378">
        <f>Summary!B117</f>
        <v>0</v>
      </c>
      <c r="C117" s="379" t="str">
        <f>Summary!C117</f>
        <v>4.5.4</v>
      </c>
      <c r="D117" s="380" t="str">
        <f>Summary!D117</f>
        <v>1300 - Lighting</v>
      </c>
      <c r="E117" s="381" t="str">
        <f>Summary!E117</f>
        <v>Unswitched Lamps (CDM-T, CDO, SON/T, CPO, MCF/U, MBF/U)</v>
      </c>
      <c r="F117" s="382" t="str">
        <f>Summary!F117</f>
        <v>Bulk lamp clean and change</v>
      </c>
      <c r="G117" s="375">
        <f>Summary!G117</f>
        <v>0</v>
      </c>
      <c r="H117" s="540">
        <f t="shared" si="41"/>
        <v>0</v>
      </c>
      <c r="I117" s="541">
        <f t="shared" si="42"/>
        <v>0</v>
      </c>
      <c r="J117" s="541">
        <f t="shared" si="43"/>
        <v>0</v>
      </c>
      <c r="K117" s="541">
        <f t="shared" si="44"/>
        <v>0</v>
      </c>
      <c r="L117" s="541">
        <f t="shared" si="45"/>
        <v>0</v>
      </c>
      <c r="M117" s="541">
        <f t="shared" si="46"/>
        <v>0</v>
      </c>
      <c r="N117" s="541">
        <f t="shared" si="47"/>
        <v>0</v>
      </c>
      <c r="O117" s="541">
        <f t="shared" si="48"/>
        <v>0</v>
      </c>
      <c r="P117" s="541">
        <f t="shared" si="49"/>
        <v>0</v>
      </c>
      <c r="Q117" s="541">
        <f t="shared" si="50"/>
        <v>0</v>
      </c>
      <c r="R117" s="541">
        <f t="shared" si="51"/>
        <v>0</v>
      </c>
      <c r="S117" s="541">
        <f t="shared" si="52"/>
        <v>0</v>
      </c>
      <c r="T117" s="542">
        <f t="shared" si="53"/>
        <v>0</v>
      </c>
      <c r="U117" s="531"/>
      <c r="V117" s="543"/>
      <c r="W117" s="544"/>
      <c r="X117" s="544"/>
      <c r="Y117" s="544"/>
      <c r="Z117" s="544"/>
      <c r="AA117" s="544"/>
      <c r="AB117" s="544"/>
      <c r="AC117" s="544"/>
      <c r="AD117" s="544"/>
      <c r="AE117" s="657"/>
      <c r="AF117" s="543"/>
      <c r="AG117" s="544"/>
      <c r="AH117" s="544"/>
      <c r="AI117" s="544"/>
      <c r="AJ117" s="544"/>
      <c r="AK117" s="544"/>
      <c r="AL117" s="544"/>
      <c r="AM117" s="544"/>
      <c r="AN117" s="544"/>
      <c r="AO117" s="657"/>
      <c r="AP117" s="543"/>
      <c r="AQ117" s="544"/>
      <c r="AR117" s="544"/>
      <c r="AS117" s="544"/>
      <c r="AT117" s="544"/>
      <c r="AU117" s="544"/>
      <c r="AV117" s="544"/>
      <c r="AW117" s="544"/>
      <c r="AX117" s="544"/>
      <c r="AY117" s="657"/>
      <c r="AZ117" s="543"/>
      <c r="BA117" s="544"/>
      <c r="BB117" s="544"/>
      <c r="BC117" s="544"/>
      <c r="BD117" s="544"/>
      <c r="BE117" s="544"/>
      <c r="BF117" s="544"/>
      <c r="BG117" s="544"/>
      <c r="BH117" s="544"/>
      <c r="BI117" s="657"/>
      <c r="BJ117" s="543"/>
      <c r="BK117" s="544"/>
      <c r="BL117" s="544"/>
      <c r="BM117" s="544"/>
      <c r="BN117" s="544"/>
      <c r="BO117" s="544"/>
      <c r="BP117" s="544"/>
      <c r="BQ117" s="544"/>
      <c r="BR117" s="544"/>
      <c r="BS117" s="657"/>
      <c r="BT117" s="543"/>
      <c r="BU117" s="544"/>
      <c r="BV117" s="544"/>
      <c r="BW117" s="544"/>
      <c r="BX117" s="544"/>
      <c r="BY117" s="544"/>
      <c r="BZ117" s="544"/>
      <c r="CA117" s="544"/>
      <c r="CB117" s="544"/>
      <c r="CC117" s="657"/>
      <c r="CD117" s="543"/>
      <c r="CE117" s="544"/>
      <c r="CF117" s="544"/>
      <c r="CG117" s="544"/>
      <c r="CH117" s="544"/>
      <c r="CI117" s="544"/>
      <c r="CJ117" s="544"/>
      <c r="CK117" s="544"/>
      <c r="CL117" s="544"/>
      <c r="CM117" s="657"/>
      <c r="CN117" s="543"/>
      <c r="CO117" s="544"/>
      <c r="CP117" s="544"/>
      <c r="CQ117" s="544"/>
      <c r="CR117" s="544"/>
      <c r="CS117" s="544"/>
      <c r="CT117" s="544"/>
      <c r="CU117" s="544"/>
      <c r="CV117" s="544"/>
      <c r="CW117" s="657"/>
      <c r="CX117" s="543"/>
      <c r="CY117" s="544"/>
      <c r="CZ117" s="544"/>
      <c r="DA117" s="544"/>
      <c r="DB117" s="544"/>
      <c r="DC117" s="544"/>
      <c r="DD117" s="544"/>
      <c r="DE117" s="544"/>
      <c r="DF117" s="544"/>
      <c r="DG117" s="657"/>
      <c r="DH117" s="543"/>
      <c r="DI117" s="544"/>
      <c r="DJ117" s="544"/>
      <c r="DK117" s="544"/>
      <c r="DL117" s="544"/>
      <c r="DM117" s="544"/>
      <c r="DN117" s="544"/>
      <c r="DO117" s="544"/>
      <c r="DP117" s="544"/>
      <c r="DQ117" s="657"/>
      <c r="DR117" s="543"/>
      <c r="DS117" s="544"/>
      <c r="DT117" s="544"/>
      <c r="DU117" s="544"/>
      <c r="DV117" s="544"/>
      <c r="DW117" s="544"/>
      <c r="DX117" s="544"/>
      <c r="DY117" s="544"/>
      <c r="DZ117" s="544"/>
      <c r="EA117" s="657"/>
      <c r="EB117" s="543"/>
      <c r="EC117" s="544"/>
      <c r="ED117" s="544"/>
      <c r="EE117" s="544"/>
      <c r="EF117" s="544"/>
      <c r="EG117" s="544"/>
      <c r="EH117" s="544"/>
      <c r="EI117" s="544"/>
      <c r="EJ117" s="544"/>
      <c r="EK117" s="657"/>
    </row>
    <row r="118" spans="1:141" ht="36">
      <c r="A118" s="359">
        <f>Summary!A118</f>
        <v>0</v>
      </c>
      <c r="B118" s="378">
        <f>Summary!B118</f>
        <v>0</v>
      </c>
      <c r="C118" s="379" t="str">
        <f>Summary!C118</f>
        <v>4.5.5</v>
      </c>
      <c r="D118" s="380" t="str">
        <f>Summary!D118</f>
        <v>1300 - Lighting</v>
      </c>
      <c r="E118" s="381" t="str">
        <f>Summary!E118</f>
        <v>SWITCHED lamps (GLS)</v>
      </c>
      <c r="F118" s="382" t="str">
        <f>Summary!F118</f>
        <v>Bulk lamp clean and change</v>
      </c>
      <c r="G118" s="375">
        <f>Summary!G118</f>
        <v>0</v>
      </c>
      <c r="H118" s="540">
        <f t="shared" si="41"/>
        <v>0</v>
      </c>
      <c r="I118" s="541">
        <f t="shared" si="42"/>
        <v>0</v>
      </c>
      <c r="J118" s="541">
        <f t="shared" si="43"/>
        <v>0</v>
      </c>
      <c r="K118" s="541">
        <f t="shared" si="44"/>
        <v>0</v>
      </c>
      <c r="L118" s="541">
        <f t="shared" si="45"/>
        <v>0</v>
      </c>
      <c r="M118" s="541">
        <f t="shared" si="46"/>
        <v>0</v>
      </c>
      <c r="N118" s="541">
        <f t="shared" si="47"/>
        <v>0</v>
      </c>
      <c r="O118" s="541">
        <f t="shared" si="48"/>
        <v>0</v>
      </c>
      <c r="P118" s="541">
        <f t="shared" si="49"/>
        <v>0</v>
      </c>
      <c r="Q118" s="541">
        <f t="shared" si="50"/>
        <v>0</v>
      </c>
      <c r="R118" s="541">
        <f t="shared" si="51"/>
        <v>0</v>
      </c>
      <c r="S118" s="541">
        <f t="shared" si="52"/>
        <v>0</v>
      </c>
      <c r="T118" s="542">
        <f t="shared" si="53"/>
        <v>0</v>
      </c>
      <c r="U118" s="531"/>
      <c r="V118" s="543"/>
      <c r="W118" s="544"/>
      <c r="X118" s="544"/>
      <c r="Y118" s="544"/>
      <c r="Z118" s="544"/>
      <c r="AA118" s="544"/>
      <c r="AB118" s="544"/>
      <c r="AC118" s="544"/>
      <c r="AD118" s="544"/>
      <c r="AE118" s="657"/>
      <c r="AF118" s="543"/>
      <c r="AG118" s="544"/>
      <c r="AH118" s="544"/>
      <c r="AI118" s="544"/>
      <c r="AJ118" s="544"/>
      <c r="AK118" s="544"/>
      <c r="AL118" s="544"/>
      <c r="AM118" s="544"/>
      <c r="AN118" s="544"/>
      <c r="AO118" s="657"/>
      <c r="AP118" s="543"/>
      <c r="AQ118" s="544"/>
      <c r="AR118" s="544"/>
      <c r="AS118" s="544"/>
      <c r="AT118" s="544"/>
      <c r="AU118" s="544"/>
      <c r="AV118" s="544"/>
      <c r="AW118" s="544"/>
      <c r="AX118" s="544"/>
      <c r="AY118" s="657"/>
      <c r="AZ118" s="543"/>
      <c r="BA118" s="544"/>
      <c r="BB118" s="544"/>
      <c r="BC118" s="544"/>
      <c r="BD118" s="544"/>
      <c r="BE118" s="544"/>
      <c r="BF118" s="544"/>
      <c r="BG118" s="544"/>
      <c r="BH118" s="544"/>
      <c r="BI118" s="657"/>
      <c r="BJ118" s="543"/>
      <c r="BK118" s="544"/>
      <c r="BL118" s="544"/>
      <c r="BM118" s="544"/>
      <c r="BN118" s="544"/>
      <c r="BO118" s="544"/>
      <c r="BP118" s="544"/>
      <c r="BQ118" s="544"/>
      <c r="BR118" s="544"/>
      <c r="BS118" s="657"/>
      <c r="BT118" s="543"/>
      <c r="BU118" s="544"/>
      <c r="BV118" s="544"/>
      <c r="BW118" s="544"/>
      <c r="BX118" s="544"/>
      <c r="BY118" s="544"/>
      <c r="BZ118" s="544"/>
      <c r="CA118" s="544"/>
      <c r="CB118" s="544"/>
      <c r="CC118" s="657"/>
      <c r="CD118" s="543"/>
      <c r="CE118" s="544"/>
      <c r="CF118" s="544"/>
      <c r="CG118" s="544"/>
      <c r="CH118" s="544"/>
      <c r="CI118" s="544"/>
      <c r="CJ118" s="544"/>
      <c r="CK118" s="544"/>
      <c r="CL118" s="544"/>
      <c r="CM118" s="657"/>
      <c r="CN118" s="543"/>
      <c r="CO118" s="544"/>
      <c r="CP118" s="544"/>
      <c r="CQ118" s="544"/>
      <c r="CR118" s="544"/>
      <c r="CS118" s="544"/>
      <c r="CT118" s="544"/>
      <c r="CU118" s="544"/>
      <c r="CV118" s="544"/>
      <c r="CW118" s="657"/>
      <c r="CX118" s="543"/>
      <c r="CY118" s="544"/>
      <c r="CZ118" s="544"/>
      <c r="DA118" s="544"/>
      <c r="DB118" s="544"/>
      <c r="DC118" s="544"/>
      <c r="DD118" s="544"/>
      <c r="DE118" s="544"/>
      <c r="DF118" s="544"/>
      <c r="DG118" s="657"/>
      <c r="DH118" s="543"/>
      <c r="DI118" s="544"/>
      <c r="DJ118" s="544"/>
      <c r="DK118" s="544"/>
      <c r="DL118" s="544"/>
      <c r="DM118" s="544"/>
      <c r="DN118" s="544"/>
      <c r="DO118" s="544"/>
      <c r="DP118" s="544"/>
      <c r="DQ118" s="657"/>
      <c r="DR118" s="543"/>
      <c r="DS118" s="544"/>
      <c r="DT118" s="544"/>
      <c r="DU118" s="544"/>
      <c r="DV118" s="544"/>
      <c r="DW118" s="544"/>
      <c r="DX118" s="544"/>
      <c r="DY118" s="544"/>
      <c r="DZ118" s="544"/>
      <c r="EA118" s="657"/>
      <c r="EB118" s="543"/>
      <c r="EC118" s="544"/>
      <c r="ED118" s="544"/>
      <c r="EE118" s="544"/>
      <c r="EF118" s="544"/>
      <c r="EG118" s="544"/>
      <c r="EH118" s="544"/>
      <c r="EI118" s="544"/>
      <c r="EJ118" s="544"/>
      <c r="EK118" s="657"/>
    </row>
    <row r="119" spans="1:141" ht="36">
      <c r="A119" s="359">
        <f>Summary!A119</f>
        <v>0</v>
      </c>
      <c r="B119" s="378">
        <f>Summary!B119</f>
        <v>0</v>
      </c>
      <c r="C119" s="379" t="str">
        <f>Summary!C119</f>
        <v>4.5.6</v>
      </c>
      <c r="D119" s="380" t="str">
        <f>Summary!D119</f>
        <v>1300 - Lighting</v>
      </c>
      <c r="E119" s="381" t="str">
        <f>Summary!E119</f>
        <v>UNSWITCHED lamps (GLS)</v>
      </c>
      <c r="F119" s="382" t="str">
        <f>Summary!F119</f>
        <v>Bulk lamp clean and change</v>
      </c>
      <c r="G119" s="375">
        <f>Summary!G119</f>
        <v>0</v>
      </c>
      <c r="H119" s="540">
        <f t="shared" si="41"/>
        <v>0</v>
      </c>
      <c r="I119" s="541">
        <f t="shared" si="42"/>
        <v>0</v>
      </c>
      <c r="J119" s="541">
        <f t="shared" si="43"/>
        <v>0</v>
      </c>
      <c r="K119" s="541">
        <f t="shared" si="44"/>
        <v>0</v>
      </c>
      <c r="L119" s="541">
        <f t="shared" si="45"/>
        <v>0</v>
      </c>
      <c r="M119" s="541">
        <f t="shared" si="46"/>
        <v>0</v>
      </c>
      <c r="N119" s="541">
        <f t="shared" si="47"/>
        <v>0</v>
      </c>
      <c r="O119" s="541">
        <f t="shared" si="48"/>
        <v>0</v>
      </c>
      <c r="P119" s="541">
        <f t="shared" si="49"/>
        <v>0</v>
      </c>
      <c r="Q119" s="541">
        <f t="shared" si="50"/>
        <v>0</v>
      </c>
      <c r="R119" s="541">
        <f t="shared" si="51"/>
        <v>0</v>
      </c>
      <c r="S119" s="541">
        <f t="shared" si="52"/>
        <v>0</v>
      </c>
      <c r="T119" s="542">
        <f t="shared" si="53"/>
        <v>0</v>
      </c>
      <c r="U119" s="531"/>
      <c r="V119" s="543"/>
      <c r="W119" s="544"/>
      <c r="X119" s="544"/>
      <c r="Y119" s="544"/>
      <c r="Z119" s="544"/>
      <c r="AA119" s="544"/>
      <c r="AB119" s="544"/>
      <c r="AC119" s="544"/>
      <c r="AD119" s="544"/>
      <c r="AE119" s="657"/>
      <c r="AF119" s="543"/>
      <c r="AG119" s="544"/>
      <c r="AH119" s="544"/>
      <c r="AI119" s="544"/>
      <c r="AJ119" s="544"/>
      <c r="AK119" s="544"/>
      <c r="AL119" s="544"/>
      <c r="AM119" s="544"/>
      <c r="AN119" s="544"/>
      <c r="AO119" s="657"/>
      <c r="AP119" s="543"/>
      <c r="AQ119" s="544"/>
      <c r="AR119" s="544"/>
      <c r="AS119" s="544"/>
      <c r="AT119" s="544"/>
      <c r="AU119" s="544"/>
      <c r="AV119" s="544"/>
      <c r="AW119" s="544"/>
      <c r="AX119" s="544"/>
      <c r="AY119" s="657"/>
      <c r="AZ119" s="543"/>
      <c r="BA119" s="544"/>
      <c r="BB119" s="544"/>
      <c r="BC119" s="544"/>
      <c r="BD119" s="544"/>
      <c r="BE119" s="544"/>
      <c r="BF119" s="544"/>
      <c r="BG119" s="544"/>
      <c r="BH119" s="544"/>
      <c r="BI119" s="657"/>
      <c r="BJ119" s="543"/>
      <c r="BK119" s="544"/>
      <c r="BL119" s="544"/>
      <c r="BM119" s="544"/>
      <c r="BN119" s="544"/>
      <c r="BO119" s="544"/>
      <c r="BP119" s="544"/>
      <c r="BQ119" s="544"/>
      <c r="BR119" s="544"/>
      <c r="BS119" s="657"/>
      <c r="BT119" s="543"/>
      <c r="BU119" s="544"/>
      <c r="BV119" s="544"/>
      <c r="BW119" s="544"/>
      <c r="BX119" s="544"/>
      <c r="BY119" s="544"/>
      <c r="BZ119" s="544"/>
      <c r="CA119" s="544"/>
      <c r="CB119" s="544"/>
      <c r="CC119" s="657"/>
      <c r="CD119" s="543"/>
      <c r="CE119" s="544"/>
      <c r="CF119" s="544"/>
      <c r="CG119" s="544"/>
      <c r="CH119" s="544"/>
      <c r="CI119" s="544"/>
      <c r="CJ119" s="544"/>
      <c r="CK119" s="544"/>
      <c r="CL119" s="544"/>
      <c r="CM119" s="657"/>
      <c r="CN119" s="543"/>
      <c r="CO119" s="544"/>
      <c r="CP119" s="544"/>
      <c r="CQ119" s="544"/>
      <c r="CR119" s="544"/>
      <c r="CS119" s="544"/>
      <c r="CT119" s="544"/>
      <c r="CU119" s="544"/>
      <c r="CV119" s="544"/>
      <c r="CW119" s="657"/>
      <c r="CX119" s="543"/>
      <c r="CY119" s="544"/>
      <c r="CZ119" s="544"/>
      <c r="DA119" s="544"/>
      <c r="DB119" s="544"/>
      <c r="DC119" s="544"/>
      <c r="DD119" s="544"/>
      <c r="DE119" s="544"/>
      <c r="DF119" s="544"/>
      <c r="DG119" s="657"/>
      <c r="DH119" s="543"/>
      <c r="DI119" s="544"/>
      <c r="DJ119" s="544"/>
      <c r="DK119" s="544"/>
      <c r="DL119" s="544"/>
      <c r="DM119" s="544"/>
      <c r="DN119" s="544"/>
      <c r="DO119" s="544"/>
      <c r="DP119" s="544"/>
      <c r="DQ119" s="657"/>
      <c r="DR119" s="543"/>
      <c r="DS119" s="544"/>
      <c r="DT119" s="544"/>
      <c r="DU119" s="544"/>
      <c r="DV119" s="544"/>
      <c r="DW119" s="544"/>
      <c r="DX119" s="544"/>
      <c r="DY119" s="544"/>
      <c r="DZ119" s="544"/>
      <c r="EA119" s="657"/>
      <c r="EB119" s="543"/>
      <c r="EC119" s="544"/>
      <c r="ED119" s="544"/>
      <c r="EE119" s="544"/>
      <c r="EF119" s="544"/>
      <c r="EG119" s="544"/>
      <c r="EH119" s="544"/>
      <c r="EI119" s="544"/>
      <c r="EJ119" s="544"/>
      <c r="EK119" s="657"/>
    </row>
    <row r="120" spans="1:141" ht="20.25">
      <c r="A120" s="359">
        <f>Summary!A120</f>
        <v>0</v>
      </c>
      <c r="B120" s="378">
        <f>Summary!B120</f>
        <v>0</v>
      </c>
      <c r="C120" s="379" t="str">
        <f>Summary!C120</f>
        <v>4.5.7</v>
      </c>
      <c r="D120" s="380" t="str">
        <f>Summary!D120</f>
        <v>1300 - Lighting</v>
      </c>
      <c r="E120" s="381" t="str">
        <f>Summary!E120</f>
        <v>LED for road lighting</v>
      </c>
      <c r="F120" s="382" t="str">
        <f>Summary!F120</f>
        <v>Bulk clean</v>
      </c>
      <c r="G120" s="375">
        <f>Summary!G120</f>
        <v>0</v>
      </c>
      <c r="H120" s="540">
        <f t="shared" si="41"/>
        <v>0</v>
      </c>
      <c r="I120" s="541">
        <f t="shared" si="42"/>
        <v>0</v>
      </c>
      <c r="J120" s="541">
        <f t="shared" si="43"/>
        <v>0</v>
      </c>
      <c r="K120" s="541">
        <f t="shared" si="44"/>
        <v>0</v>
      </c>
      <c r="L120" s="541">
        <f t="shared" si="45"/>
        <v>0</v>
      </c>
      <c r="M120" s="541">
        <f t="shared" si="46"/>
        <v>0</v>
      </c>
      <c r="N120" s="541">
        <f t="shared" si="47"/>
        <v>0</v>
      </c>
      <c r="O120" s="541">
        <f t="shared" si="48"/>
        <v>0</v>
      </c>
      <c r="P120" s="541">
        <f t="shared" si="49"/>
        <v>0</v>
      </c>
      <c r="Q120" s="541">
        <f t="shared" si="50"/>
        <v>0</v>
      </c>
      <c r="R120" s="541">
        <f t="shared" si="51"/>
        <v>0</v>
      </c>
      <c r="S120" s="541">
        <f t="shared" si="52"/>
        <v>0</v>
      </c>
      <c r="T120" s="542">
        <f t="shared" si="53"/>
        <v>0</v>
      </c>
      <c r="U120" s="531"/>
      <c r="V120" s="543"/>
      <c r="W120" s="544"/>
      <c r="X120" s="544"/>
      <c r="Y120" s="544"/>
      <c r="Z120" s="544"/>
      <c r="AA120" s="544"/>
      <c r="AB120" s="544"/>
      <c r="AC120" s="544"/>
      <c r="AD120" s="544"/>
      <c r="AE120" s="657"/>
      <c r="AF120" s="543"/>
      <c r="AG120" s="544"/>
      <c r="AH120" s="544"/>
      <c r="AI120" s="544"/>
      <c r="AJ120" s="544"/>
      <c r="AK120" s="544"/>
      <c r="AL120" s="544"/>
      <c r="AM120" s="544"/>
      <c r="AN120" s="544"/>
      <c r="AO120" s="657"/>
      <c r="AP120" s="543"/>
      <c r="AQ120" s="544"/>
      <c r="AR120" s="544"/>
      <c r="AS120" s="544"/>
      <c r="AT120" s="544"/>
      <c r="AU120" s="544"/>
      <c r="AV120" s="544"/>
      <c r="AW120" s="544"/>
      <c r="AX120" s="544"/>
      <c r="AY120" s="657"/>
      <c r="AZ120" s="543"/>
      <c r="BA120" s="544"/>
      <c r="BB120" s="544"/>
      <c r="BC120" s="544"/>
      <c r="BD120" s="544"/>
      <c r="BE120" s="544"/>
      <c r="BF120" s="544"/>
      <c r="BG120" s="544"/>
      <c r="BH120" s="544"/>
      <c r="BI120" s="657"/>
      <c r="BJ120" s="543"/>
      <c r="BK120" s="544"/>
      <c r="BL120" s="544"/>
      <c r="BM120" s="544"/>
      <c r="BN120" s="544"/>
      <c r="BO120" s="544"/>
      <c r="BP120" s="544"/>
      <c r="BQ120" s="544"/>
      <c r="BR120" s="544"/>
      <c r="BS120" s="657"/>
      <c r="BT120" s="543"/>
      <c r="BU120" s="544"/>
      <c r="BV120" s="544"/>
      <c r="BW120" s="544"/>
      <c r="BX120" s="544"/>
      <c r="BY120" s="544"/>
      <c r="BZ120" s="544"/>
      <c r="CA120" s="544"/>
      <c r="CB120" s="544"/>
      <c r="CC120" s="657"/>
      <c r="CD120" s="543"/>
      <c r="CE120" s="544"/>
      <c r="CF120" s="544"/>
      <c r="CG120" s="544"/>
      <c r="CH120" s="544"/>
      <c r="CI120" s="544"/>
      <c r="CJ120" s="544"/>
      <c r="CK120" s="544"/>
      <c r="CL120" s="544"/>
      <c r="CM120" s="657"/>
      <c r="CN120" s="543"/>
      <c r="CO120" s="544"/>
      <c r="CP120" s="544"/>
      <c r="CQ120" s="544"/>
      <c r="CR120" s="544"/>
      <c r="CS120" s="544"/>
      <c r="CT120" s="544"/>
      <c r="CU120" s="544"/>
      <c r="CV120" s="544"/>
      <c r="CW120" s="657"/>
      <c r="CX120" s="543"/>
      <c r="CY120" s="544"/>
      <c r="CZ120" s="544"/>
      <c r="DA120" s="544"/>
      <c r="DB120" s="544"/>
      <c r="DC120" s="544"/>
      <c r="DD120" s="544"/>
      <c r="DE120" s="544"/>
      <c r="DF120" s="544"/>
      <c r="DG120" s="657"/>
      <c r="DH120" s="543"/>
      <c r="DI120" s="544"/>
      <c r="DJ120" s="544"/>
      <c r="DK120" s="544"/>
      <c r="DL120" s="544"/>
      <c r="DM120" s="544"/>
      <c r="DN120" s="544"/>
      <c r="DO120" s="544"/>
      <c r="DP120" s="544"/>
      <c r="DQ120" s="657"/>
      <c r="DR120" s="543"/>
      <c r="DS120" s="544"/>
      <c r="DT120" s="544"/>
      <c r="DU120" s="544"/>
      <c r="DV120" s="544"/>
      <c r="DW120" s="544"/>
      <c r="DX120" s="544"/>
      <c r="DY120" s="544"/>
      <c r="DZ120" s="544"/>
      <c r="EA120" s="657"/>
      <c r="EB120" s="543"/>
      <c r="EC120" s="544"/>
      <c r="ED120" s="544"/>
      <c r="EE120" s="544"/>
      <c r="EF120" s="544"/>
      <c r="EG120" s="544"/>
      <c r="EH120" s="544"/>
      <c r="EI120" s="544"/>
      <c r="EJ120" s="544"/>
      <c r="EK120" s="657"/>
    </row>
    <row r="121" spans="1:141" ht="36">
      <c r="A121" s="359">
        <f>Summary!A121</f>
        <v>0</v>
      </c>
      <c r="B121" s="378">
        <f>Summary!B121</f>
        <v>0</v>
      </c>
      <c r="C121" s="379" t="str">
        <f>Summary!C121</f>
        <v>4.5.8</v>
      </c>
      <c r="D121" s="380" t="str">
        <f>Summary!D121</f>
        <v>1300 - Lighting</v>
      </c>
      <c r="E121" s="381" t="str">
        <f>Summary!E121</f>
        <v>LED for illuminated signs and bollards</v>
      </c>
      <c r="F121" s="382" t="str">
        <f>Summary!F121</f>
        <v>Clean translucent surfaces</v>
      </c>
      <c r="G121" s="375">
        <f>Summary!G121</f>
        <v>0</v>
      </c>
      <c r="H121" s="540">
        <f t="shared" si="41"/>
        <v>0</v>
      </c>
      <c r="I121" s="541">
        <f t="shared" si="42"/>
        <v>0</v>
      </c>
      <c r="J121" s="541">
        <f t="shared" si="43"/>
        <v>0</v>
      </c>
      <c r="K121" s="541">
        <f t="shared" si="44"/>
        <v>0</v>
      </c>
      <c r="L121" s="541">
        <f t="shared" si="45"/>
        <v>0</v>
      </c>
      <c r="M121" s="541">
        <f t="shared" si="46"/>
        <v>0</v>
      </c>
      <c r="N121" s="541">
        <f t="shared" si="47"/>
        <v>0</v>
      </c>
      <c r="O121" s="541">
        <f t="shared" si="48"/>
        <v>0</v>
      </c>
      <c r="P121" s="541">
        <f t="shared" si="49"/>
        <v>0</v>
      </c>
      <c r="Q121" s="541">
        <f t="shared" si="50"/>
        <v>0</v>
      </c>
      <c r="R121" s="541">
        <f t="shared" si="51"/>
        <v>0</v>
      </c>
      <c r="S121" s="541">
        <f t="shared" si="52"/>
        <v>0</v>
      </c>
      <c r="T121" s="542">
        <f t="shared" si="53"/>
        <v>0</v>
      </c>
      <c r="U121" s="531"/>
      <c r="V121" s="543"/>
      <c r="W121" s="544"/>
      <c r="X121" s="544"/>
      <c r="Y121" s="544"/>
      <c r="Z121" s="544"/>
      <c r="AA121" s="544"/>
      <c r="AB121" s="544"/>
      <c r="AC121" s="544"/>
      <c r="AD121" s="544"/>
      <c r="AE121" s="657"/>
      <c r="AF121" s="543"/>
      <c r="AG121" s="544"/>
      <c r="AH121" s="544"/>
      <c r="AI121" s="544"/>
      <c r="AJ121" s="544"/>
      <c r="AK121" s="544"/>
      <c r="AL121" s="544"/>
      <c r="AM121" s="544"/>
      <c r="AN121" s="544"/>
      <c r="AO121" s="657"/>
      <c r="AP121" s="543"/>
      <c r="AQ121" s="544"/>
      <c r="AR121" s="544"/>
      <c r="AS121" s="544"/>
      <c r="AT121" s="544"/>
      <c r="AU121" s="544"/>
      <c r="AV121" s="544"/>
      <c r="AW121" s="544"/>
      <c r="AX121" s="544"/>
      <c r="AY121" s="657"/>
      <c r="AZ121" s="543"/>
      <c r="BA121" s="544"/>
      <c r="BB121" s="544"/>
      <c r="BC121" s="544"/>
      <c r="BD121" s="544"/>
      <c r="BE121" s="544"/>
      <c r="BF121" s="544"/>
      <c r="BG121" s="544"/>
      <c r="BH121" s="544"/>
      <c r="BI121" s="657"/>
      <c r="BJ121" s="543"/>
      <c r="BK121" s="544"/>
      <c r="BL121" s="544"/>
      <c r="BM121" s="544"/>
      <c r="BN121" s="544"/>
      <c r="BO121" s="544"/>
      <c r="BP121" s="544"/>
      <c r="BQ121" s="544"/>
      <c r="BR121" s="544"/>
      <c r="BS121" s="657"/>
      <c r="BT121" s="543"/>
      <c r="BU121" s="544"/>
      <c r="BV121" s="544"/>
      <c r="BW121" s="544"/>
      <c r="BX121" s="544"/>
      <c r="BY121" s="544"/>
      <c r="BZ121" s="544"/>
      <c r="CA121" s="544"/>
      <c r="CB121" s="544"/>
      <c r="CC121" s="657"/>
      <c r="CD121" s="543"/>
      <c r="CE121" s="544"/>
      <c r="CF121" s="544"/>
      <c r="CG121" s="544"/>
      <c r="CH121" s="544"/>
      <c r="CI121" s="544"/>
      <c r="CJ121" s="544"/>
      <c r="CK121" s="544"/>
      <c r="CL121" s="544"/>
      <c r="CM121" s="657"/>
      <c r="CN121" s="543"/>
      <c r="CO121" s="544"/>
      <c r="CP121" s="544"/>
      <c r="CQ121" s="544"/>
      <c r="CR121" s="544"/>
      <c r="CS121" s="544"/>
      <c r="CT121" s="544"/>
      <c r="CU121" s="544"/>
      <c r="CV121" s="544"/>
      <c r="CW121" s="657"/>
      <c r="CX121" s="543"/>
      <c r="CY121" s="544"/>
      <c r="CZ121" s="544"/>
      <c r="DA121" s="544"/>
      <c r="DB121" s="544"/>
      <c r="DC121" s="544"/>
      <c r="DD121" s="544"/>
      <c r="DE121" s="544"/>
      <c r="DF121" s="544"/>
      <c r="DG121" s="657"/>
      <c r="DH121" s="543"/>
      <c r="DI121" s="544"/>
      <c r="DJ121" s="544"/>
      <c r="DK121" s="544"/>
      <c r="DL121" s="544"/>
      <c r="DM121" s="544"/>
      <c r="DN121" s="544"/>
      <c r="DO121" s="544"/>
      <c r="DP121" s="544"/>
      <c r="DQ121" s="657"/>
      <c r="DR121" s="543"/>
      <c r="DS121" s="544"/>
      <c r="DT121" s="544"/>
      <c r="DU121" s="544"/>
      <c r="DV121" s="544"/>
      <c r="DW121" s="544"/>
      <c r="DX121" s="544"/>
      <c r="DY121" s="544"/>
      <c r="DZ121" s="544"/>
      <c r="EA121" s="657"/>
      <c r="EB121" s="543"/>
      <c r="EC121" s="544"/>
      <c r="ED121" s="544"/>
      <c r="EE121" s="544"/>
      <c r="EF121" s="544"/>
      <c r="EG121" s="544"/>
      <c r="EH121" s="544"/>
      <c r="EI121" s="544"/>
      <c r="EJ121" s="544"/>
      <c r="EK121" s="657"/>
    </row>
    <row r="122" spans="1:141" ht="54">
      <c r="A122" s="359">
        <f>Summary!A122</f>
        <v>0</v>
      </c>
      <c r="B122" s="378">
        <f>Summary!B122</f>
        <v>0</v>
      </c>
      <c r="C122" s="379" t="str">
        <f>Summary!C122</f>
        <v>4.5.9</v>
      </c>
      <c r="D122" s="380" t="str">
        <f>Summary!D122</f>
        <v>1300 - Lighting</v>
      </c>
      <c r="E122" s="381" t="str">
        <f>Summary!E122</f>
        <v>Network cabling and electrical components including feeder pillars</v>
      </c>
      <c r="F122" s="382" t="str">
        <f>Summary!F122</f>
        <v>Electrical testing</v>
      </c>
      <c r="G122" s="375">
        <f>Summary!G122</f>
        <v>0</v>
      </c>
      <c r="H122" s="540">
        <f t="shared" si="41"/>
        <v>0</v>
      </c>
      <c r="I122" s="541">
        <f t="shared" si="42"/>
        <v>0</v>
      </c>
      <c r="J122" s="541">
        <f t="shared" si="43"/>
        <v>0</v>
      </c>
      <c r="K122" s="541">
        <f t="shared" si="44"/>
        <v>0</v>
      </c>
      <c r="L122" s="541">
        <f t="shared" si="45"/>
        <v>0</v>
      </c>
      <c r="M122" s="541">
        <f t="shared" si="46"/>
        <v>0</v>
      </c>
      <c r="N122" s="541">
        <f t="shared" si="47"/>
        <v>0</v>
      </c>
      <c r="O122" s="541">
        <f t="shared" si="48"/>
        <v>0</v>
      </c>
      <c r="P122" s="541">
        <f t="shared" si="49"/>
        <v>0</v>
      </c>
      <c r="Q122" s="541">
        <f t="shared" si="50"/>
        <v>0</v>
      </c>
      <c r="R122" s="541">
        <f t="shared" si="51"/>
        <v>0</v>
      </c>
      <c r="S122" s="541">
        <f t="shared" si="52"/>
        <v>0</v>
      </c>
      <c r="T122" s="542">
        <f t="shared" si="53"/>
        <v>0</v>
      </c>
      <c r="U122" s="531"/>
      <c r="V122" s="543"/>
      <c r="W122" s="544"/>
      <c r="X122" s="544"/>
      <c r="Y122" s="544"/>
      <c r="Z122" s="544"/>
      <c r="AA122" s="544"/>
      <c r="AB122" s="544"/>
      <c r="AC122" s="544"/>
      <c r="AD122" s="544"/>
      <c r="AE122" s="657"/>
      <c r="AF122" s="543"/>
      <c r="AG122" s="544"/>
      <c r="AH122" s="544"/>
      <c r="AI122" s="544"/>
      <c r="AJ122" s="544"/>
      <c r="AK122" s="544"/>
      <c r="AL122" s="544"/>
      <c r="AM122" s="544"/>
      <c r="AN122" s="544"/>
      <c r="AO122" s="657"/>
      <c r="AP122" s="543"/>
      <c r="AQ122" s="544"/>
      <c r="AR122" s="544"/>
      <c r="AS122" s="544"/>
      <c r="AT122" s="544"/>
      <c r="AU122" s="544"/>
      <c r="AV122" s="544"/>
      <c r="AW122" s="544"/>
      <c r="AX122" s="544"/>
      <c r="AY122" s="657"/>
      <c r="AZ122" s="543"/>
      <c r="BA122" s="544"/>
      <c r="BB122" s="544"/>
      <c r="BC122" s="544"/>
      <c r="BD122" s="544"/>
      <c r="BE122" s="544"/>
      <c r="BF122" s="544"/>
      <c r="BG122" s="544"/>
      <c r="BH122" s="544"/>
      <c r="BI122" s="657"/>
      <c r="BJ122" s="543"/>
      <c r="BK122" s="544"/>
      <c r="BL122" s="544"/>
      <c r="BM122" s="544"/>
      <c r="BN122" s="544"/>
      <c r="BO122" s="544"/>
      <c r="BP122" s="544"/>
      <c r="BQ122" s="544"/>
      <c r="BR122" s="544"/>
      <c r="BS122" s="657"/>
      <c r="BT122" s="543"/>
      <c r="BU122" s="544"/>
      <c r="BV122" s="544"/>
      <c r="BW122" s="544"/>
      <c r="BX122" s="544"/>
      <c r="BY122" s="544"/>
      <c r="BZ122" s="544"/>
      <c r="CA122" s="544"/>
      <c r="CB122" s="544"/>
      <c r="CC122" s="657"/>
      <c r="CD122" s="543"/>
      <c r="CE122" s="544"/>
      <c r="CF122" s="544"/>
      <c r="CG122" s="544"/>
      <c r="CH122" s="544"/>
      <c r="CI122" s="544"/>
      <c r="CJ122" s="544"/>
      <c r="CK122" s="544"/>
      <c r="CL122" s="544"/>
      <c r="CM122" s="657"/>
      <c r="CN122" s="543"/>
      <c r="CO122" s="544"/>
      <c r="CP122" s="544"/>
      <c r="CQ122" s="544"/>
      <c r="CR122" s="544"/>
      <c r="CS122" s="544"/>
      <c r="CT122" s="544"/>
      <c r="CU122" s="544"/>
      <c r="CV122" s="544"/>
      <c r="CW122" s="657"/>
      <c r="CX122" s="543"/>
      <c r="CY122" s="544"/>
      <c r="CZ122" s="544"/>
      <c r="DA122" s="544"/>
      <c r="DB122" s="544"/>
      <c r="DC122" s="544"/>
      <c r="DD122" s="544"/>
      <c r="DE122" s="544"/>
      <c r="DF122" s="544"/>
      <c r="DG122" s="657"/>
      <c r="DH122" s="543"/>
      <c r="DI122" s="544"/>
      <c r="DJ122" s="544"/>
      <c r="DK122" s="544"/>
      <c r="DL122" s="544"/>
      <c r="DM122" s="544"/>
      <c r="DN122" s="544"/>
      <c r="DO122" s="544"/>
      <c r="DP122" s="544"/>
      <c r="DQ122" s="657"/>
      <c r="DR122" s="543"/>
      <c r="DS122" s="544"/>
      <c r="DT122" s="544"/>
      <c r="DU122" s="544"/>
      <c r="DV122" s="544"/>
      <c r="DW122" s="544"/>
      <c r="DX122" s="544"/>
      <c r="DY122" s="544"/>
      <c r="DZ122" s="544"/>
      <c r="EA122" s="657"/>
      <c r="EB122" s="543"/>
      <c r="EC122" s="544"/>
      <c r="ED122" s="544"/>
      <c r="EE122" s="544"/>
      <c r="EF122" s="544"/>
      <c r="EG122" s="544"/>
      <c r="EH122" s="544"/>
      <c r="EI122" s="544"/>
      <c r="EJ122" s="544"/>
      <c r="EK122" s="657"/>
    </row>
    <row r="123" spans="1:141" ht="36">
      <c r="A123" s="359">
        <f>Summary!A123</f>
        <v>0</v>
      </c>
      <c r="B123" s="378">
        <f>Summary!B123</f>
        <v>0</v>
      </c>
      <c r="C123" s="379" t="str">
        <f>Summary!C123</f>
        <v>4.5.10</v>
      </c>
      <c r="D123" s="380" t="str">
        <f>Summary!D123</f>
        <v>1300 - Lighting</v>
      </c>
      <c r="E123" s="381" t="str">
        <f>Summary!E123</f>
        <v>Lighting columns (&lt;20m in height)</v>
      </c>
      <c r="F123" s="382" t="str">
        <f>Summary!F123</f>
        <v>Structural testing from 15 years old</v>
      </c>
      <c r="G123" s="375">
        <f>Summary!G123</f>
        <v>0</v>
      </c>
      <c r="H123" s="540">
        <f t="shared" si="41"/>
        <v>0</v>
      </c>
      <c r="I123" s="541">
        <f t="shared" si="42"/>
        <v>0</v>
      </c>
      <c r="J123" s="541">
        <f t="shared" si="43"/>
        <v>0</v>
      </c>
      <c r="K123" s="541">
        <f t="shared" si="44"/>
        <v>0</v>
      </c>
      <c r="L123" s="541">
        <f t="shared" si="45"/>
        <v>0</v>
      </c>
      <c r="M123" s="541">
        <f t="shared" si="46"/>
        <v>0</v>
      </c>
      <c r="N123" s="541">
        <f t="shared" si="47"/>
        <v>0</v>
      </c>
      <c r="O123" s="541">
        <f t="shared" si="48"/>
        <v>0</v>
      </c>
      <c r="P123" s="541">
        <f t="shared" si="49"/>
        <v>0</v>
      </c>
      <c r="Q123" s="541">
        <f t="shared" si="50"/>
        <v>0</v>
      </c>
      <c r="R123" s="541">
        <f t="shared" si="51"/>
        <v>0</v>
      </c>
      <c r="S123" s="541">
        <f t="shared" si="52"/>
        <v>0</v>
      </c>
      <c r="T123" s="542">
        <f t="shared" si="53"/>
        <v>0</v>
      </c>
      <c r="U123" s="531"/>
      <c r="V123" s="543"/>
      <c r="W123" s="544"/>
      <c r="X123" s="544"/>
      <c r="Y123" s="544"/>
      <c r="Z123" s="544"/>
      <c r="AA123" s="544"/>
      <c r="AB123" s="544"/>
      <c r="AC123" s="544"/>
      <c r="AD123" s="544"/>
      <c r="AE123" s="657"/>
      <c r="AF123" s="543"/>
      <c r="AG123" s="544"/>
      <c r="AH123" s="544"/>
      <c r="AI123" s="544"/>
      <c r="AJ123" s="544"/>
      <c r="AK123" s="544"/>
      <c r="AL123" s="544"/>
      <c r="AM123" s="544"/>
      <c r="AN123" s="544"/>
      <c r="AO123" s="657"/>
      <c r="AP123" s="543"/>
      <c r="AQ123" s="544"/>
      <c r="AR123" s="544"/>
      <c r="AS123" s="544"/>
      <c r="AT123" s="544"/>
      <c r="AU123" s="544"/>
      <c r="AV123" s="544"/>
      <c r="AW123" s="544"/>
      <c r="AX123" s="544"/>
      <c r="AY123" s="657"/>
      <c r="AZ123" s="543"/>
      <c r="BA123" s="544"/>
      <c r="BB123" s="544"/>
      <c r="BC123" s="544"/>
      <c r="BD123" s="544"/>
      <c r="BE123" s="544"/>
      <c r="BF123" s="544"/>
      <c r="BG123" s="544"/>
      <c r="BH123" s="544"/>
      <c r="BI123" s="657"/>
      <c r="BJ123" s="543"/>
      <c r="BK123" s="544"/>
      <c r="BL123" s="544"/>
      <c r="BM123" s="544"/>
      <c r="BN123" s="544"/>
      <c r="BO123" s="544"/>
      <c r="BP123" s="544"/>
      <c r="BQ123" s="544"/>
      <c r="BR123" s="544"/>
      <c r="BS123" s="657"/>
      <c r="BT123" s="543"/>
      <c r="BU123" s="544"/>
      <c r="BV123" s="544"/>
      <c r="BW123" s="544"/>
      <c r="BX123" s="544"/>
      <c r="BY123" s="544"/>
      <c r="BZ123" s="544"/>
      <c r="CA123" s="544"/>
      <c r="CB123" s="544"/>
      <c r="CC123" s="657"/>
      <c r="CD123" s="543"/>
      <c r="CE123" s="544"/>
      <c r="CF123" s="544"/>
      <c r="CG123" s="544"/>
      <c r="CH123" s="544"/>
      <c r="CI123" s="544"/>
      <c r="CJ123" s="544"/>
      <c r="CK123" s="544"/>
      <c r="CL123" s="544"/>
      <c r="CM123" s="657"/>
      <c r="CN123" s="543"/>
      <c r="CO123" s="544"/>
      <c r="CP123" s="544"/>
      <c r="CQ123" s="544"/>
      <c r="CR123" s="544"/>
      <c r="CS123" s="544"/>
      <c r="CT123" s="544"/>
      <c r="CU123" s="544"/>
      <c r="CV123" s="544"/>
      <c r="CW123" s="657"/>
      <c r="CX123" s="543"/>
      <c r="CY123" s="544"/>
      <c r="CZ123" s="544"/>
      <c r="DA123" s="544"/>
      <c r="DB123" s="544"/>
      <c r="DC123" s="544"/>
      <c r="DD123" s="544"/>
      <c r="DE123" s="544"/>
      <c r="DF123" s="544"/>
      <c r="DG123" s="657"/>
      <c r="DH123" s="543"/>
      <c r="DI123" s="544"/>
      <c r="DJ123" s="544"/>
      <c r="DK123" s="544"/>
      <c r="DL123" s="544"/>
      <c r="DM123" s="544"/>
      <c r="DN123" s="544"/>
      <c r="DO123" s="544"/>
      <c r="DP123" s="544"/>
      <c r="DQ123" s="657"/>
      <c r="DR123" s="543"/>
      <c r="DS123" s="544"/>
      <c r="DT123" s="544"/>
      <c r="DU123" s="544"/>
      <c r="DV123" s="544"/>
      <c r="DW123" s="544"/>
      <c r="DX123" s="544"/>
      <c r="DY123" s="544"/>
      <c r="DZ123" s="544"/>
      <c r="EA123" s="657"/>
      <c r="EB123" s="543"/>
      <c r="EC123" s="544"/>
      <c r="ED123" s="544"/>
      <c r="EE123" s="544"/>
      <c r="EF123" s="544"/>
      <c r="EG123" s="544"/>
      <c r="EH123" s="544"/>
      <c r="EI123" s="544"/>
      <c r="EJ123" s="544"/>
      <c r="EK123" s="657"/>
    </row>
    <row r="124" spans="1:141" s="139" customFormat="1" ht="36">
      <c r="A124" s="802" t="str">
        <f>Summary!A124</f>
        <v>18.9.2</v>
      </c>
      <c r="B124" s="815">
        <f>Summary!B124</f>
        <v>4.5999999999999996</v>
      </c>
      <c r="C124" s="813">
        <f>Summary!C124</f>
        <v>0</v>
      </c>
      <c r="D124" s="816" t="str">
        <f>Summary!D124</f>
        <v>1500 - Roadside technology</v>
      </c>
      <c r="E124" s="796">
        <f>Summary!E124</f>
        <v>0</v>
      </c>
      <c r="F124" s="796">
        <f>Summary!F124</f>
        <v>0</v>
      </c>
      <c r="G124" s="787">
        <f>Summary!G124</f>
        <v>0</v>
      </c>
      <c r="H124" s="299"/>
      <c r="I124" s="300"/>
      <c r="J124" s="300"/>
      <c r="K124" s="300"/>
      <c r="L124" s="300"/>
      <c r="M124" s="300"/>
      <c r="N124" s="300"/>
      <c r="O124" s="300"/>
      <c r="P124" s="300"/>
      <c r="Q124" s="300"/>
      <c r="R124" s="300"/>
      <c r="S124" s="300"/>
      <c r="T124" s="797"/>
      <c r="U124" s="531"/>
      <c r="V124" s="299"/>
      <c r="W124" s="300"/>
      <c r="X124" s="300"/>
      <c r="Y124" s="300"/>
      <c r="Z124" s="300"/>
      <c r="AA124" s="300"/>
      <c r="AB124" s="300"/>
      <c r="AC124" s="300"/>
      <c r="AD124" s="300"/>
      <c r="AE124" s="817"/>
      <c r="AF124" s="299"/>
      <c r="AG124" s="300"/>
      <c r="AH124" s="300"/>
      <c r="AI124" s="300"/>
      <c r="AJ124" s="300"/>
      <c r="AK124" s="300"/>
      <c r="AL124" s="300"/>
      <c r="AM124" s="300"/>
      <c r="AN124" s="300"/>
      <c r="AO124" s="817"/>
      <c r="AP124" s="299"/>
      <c r="AQ124" s="300"/>
      <c r="AR124" s="300"/>
      <c r="AS124" s="300"/>
      <c r="AT124" s="300"/>
      <c r="AU124" s="300"/>
      <c r="AV124" s="300"/>
      <c r="AW124" s="300"/>
      <c r="AX124" s="300"/>
      <c r="AY124" s="817"/>
      <c r="AZ124" s="299"/>
      <c r="BA124" s="300"/>
      <c r="BB124" s="300"/>
      <c r="BC124" s="300"/>
      <c r="BD124" s="300"/>
      <c r="BE124" s="300"/>
      <c r="BF124" s="300"/>
      <c r="BG124" s="300"/>
      <c r="BH124" s="300"/>
      <c r="BI124" s="817"/>
      <c r="BJ124" s="299"/>
      <c r="BK124" s="300"/>
      <c r="BL124" s="300"/>
      <c r="BM124" s="300"/>
      <c r="BN124" s="300"/>
      <c r="BO124" s="300"/>
      <c r="BP124" s="300"/>
      <c r="BQ124" s="300"/>
      <c r="BR124" s="300"/>
      <c r="BS124" s="817"/>
      <c r="BT124" s="299"/>
      <c r="BU124" s="300"/>
      <c r="BV124" s="300"/>
      <c r="BW124" s="300"/>
      <c r="BX124" s="300"/>
      <c r="BY124" s="300"/>
      <c r="BZ124" s="300"/>
      <c r="CA124" s="300"/>
      <c r="CB124" s="300"/>
      <c r="CC124" s="817"/>
      <c r="CD124" s="299"/>
      <c r="CE124" s="300"/>
      <c r="CF124" s="300"/>
      <c r="CG124" s="300"/>
      <c r="CH124" s="300"/>
      <c r="CI124" s="300"/>
      <c r="CJ124" s="300"/>
      <c r="CK124" s="300"/>
      <c r="CL124" s="300"/>
      <c r="CM124" s="817"/>
      <c r="CN124" s="299"/>
      <c r="CO124" s="300"/>
      <c r="CP124" s="300"/>
      <c r="CQ124" s="300"/>
      <c r="CR124" s="300"/>
      <c r="CS124" s="300"/>
      <c r="CT124" s="300"/>
      <c r="CU124" s="300"/>
      <c r="CV124" s="300"/>
      <c r="CW124" s="817"/>
      <c r="CX124" s="299"/>
      <c r="CY124" s="300"/>
      <c r="CZ124" s="300"/>
      <c r="DA124" s="300"/>
      <c r="DB124" s="300"/>
      <c r="DC124" s="300"/>
      <c r="DD124" s="300"/>
      <c r="DE124" s="300"/>
      <c r="DF124" s="300"/>
      <c r="DG124" s="817"/>
      <c r="DH124" s="299"/>
      <c r="DI124" s="300"/>
      <c r="DJ124" s="300"/>
      <c r="DK124" s="300"/>
      <c r="DL124" s="300"/>
      <c r="DM124" s="300"/>
      <c r="DN124" s="300"/>
      <c r="DO124" s="300"/>
      <c r="DP124" s="300"/>
      <c r="DQ124" s="817"/>
      <c r="DR124" s="299"/>
      <c r="DS124" s="300"/>
      <c r="DT124" s="300"/>
      <c r="DU124" s="300"/>
      <c r="DV124" s="300"/>
      <c r="DW124" s="300"/>
      <c r="DX124" s="300"/>
      <c r="DY124" s="300"/>
      <c r="DZ124" s="300"/>
      <c r="EA124" s="817"/>
      <c r="EB124" s="299"/>
      <c r="EC124" s="300"/>
      <c r="ED124" s="300"/>
      <c r="EE124" s="300"/>
      <c r="EF124" s="300"/>
      <c r="EG124" s="300"/>
      <c r="EH124" s="300"/>
      <c r="EI124" s="300"/>
      <c r="EJ124" s="300"/>
      <c r="EK124" s="817"/>
    </row>
    <row r="125" spans="1:141" s="139" customFormat="1" ht="72">
      <c r="A125" s="802">
        <f>Summary!A125</f>
        <v>0</v>
      </c>
      <c r="B125" s="815">
        <f>Summary!B125</f>
        <v>0</v>
      </c>
      <c r="C125" s="813" t="str">
        <f>Summary!C125</f>
        <v>4.6.1</v>
      </c>
      <c r="D125" s="816" t="str">
        <f>Summary!D125</f>
        <v>1500 - Roadside technology</v>
      </c>
      <c r="E125" s="796" t="str">
        <f>Summary!E125</f>
        <v>CCTV HSM cameras, including but not limited to camera housing and associated cabling</v>
      </c>
      <c r="F125" s="796">
        <f>Summary!F125</f>
        <v>0</v>
      </c>
      <c r="G125" s="787">
        <f>Summary!G125</f>
        <v>0</v>
      </c>
      <c r="H125" s="299"/>
      <c r="I125" s="300"/>
      <c r="J125" s="300"/>
      <c r="K125" s="300"/>
      <c r="L125" s="300"/>
      <c r="M125" s="300"/>
      <c r="N125" s="300"/>
      <c r="O125" s="300"/>
      <c r="P125" s="300"/>
      <c r="Q125" s="300"/>
      <c r="R125" s="300"/>
      <c r="S125" s="300"/>
      <c r="T125" s="797"/>
      <c r="U125" s="531"/>
      <c r="V125" s="299"/>
      <c r="W125" s="300"/>
      <c r="X125" s="300"/>
      <c r="Y125" s="300"/>
      <c r="Z125" s="300"/>
      <c r="AA125" s="300"/>
      <c r="AB125" s="300"/>
      <c r="AC125" s="300"/>
      <c r="AD125" s="300"/>
      <c r="AE125" s="817"/>
      <c r="AF125" s="299"/>
      <c r="AG125" s="300"/>
      <c r="AH125" s="300"/>
      <c r="AI125" s="300"/>
      <c r="AJ125" s="300"/>
      <c r="AK125" s="300"/>
      <c r="AL125" s="300"/>
      <c r="AM125" s="300"/>
      <c r="AN125" s="300"/>
      <c r="AO125" s="817"/>
      <c r="AP125" s="299"/>
      <c r="AQ125" s="300"/>
      <c r="AR125" s="300"/>
      <c r="AS125" s="300"/>
      <c r="AT125" s="300"/>
      <c r="AU125" s="300"/>
      <c r="AV125" s="300"/>
      <c r="AW125" s="300"/>
      <c r="AX125" s="300"/>
      <c r="AY125" s="817"/>
      <c r="AZ125" s="299"/>
      <c r="BA125" s="300"/>
      <c r="BB125" s="300"/>
      <c r="BC125" s="300"/>
      <c r="BD125" s="300"/>
      <c r="BE125" s="300"/>
      <c r="BF125" s="300"/>
      <c r="BG125" s="300"/>
      <c r="BH125" s="300"/>
      <c r="BI125" s="817"/>
      <c r="BJ125" s="299"/>
      <c r="BK125" s="300"/>
      <c r="BL125" s="300"/>
      <c r="BM125" s="300"/>
      <c r="BN125" s="300"/>
      <c r="BO125" s="300"/>
      <c r="BP125" s="300"/>
      <c r="BQ125" s="300"/>
      <c r="BR125" s="300"/>
      <c r="BS125" s="817"/>
      <c r="BT125" s="299"/>
      <c r="BU125" s="300"/>
      <c r="BV125" s="300"/>
      <c r="BW125" s="300"/>
      <c r="BX125" s="300"/>
      <c r="BY125" s="300"/>
      <c r="BZ125" s="300"/>
      <c r="CA125" s="300"/>
      <c r="CB125" s="300"/>
      <c r="CC125" s="817"/>
      <c r="CD125" s="299"/>
      <c r="CE125" s="300"/>
      <c r="CF125" s="300"/>
      <c r="CG125" s="300"/>
      <c r="CH125" s="300"/>
      <c r="CI125" s="300"/>
      <c r="CJ125" s="300"/>
      <c r="CK125" s="300"/>
      <c r="CL125" s="300"/>
      <c r="CM125" s="817"/>
      <c r="CN125" s="299"/>
      <c r="CO125" s="300"/>
      <c r="CP125" s="300"/>
      <c r="CQ125" s="300"/>
      <c r="CR125" s="300"/>
      <c r="CS125" s="300"/>
      <c r="CT125" s="300"/>
      <c r="CU125" s="300"/>
      <c r="CV125" s="300"/>
      <c r="CW125" s="817"/>
      <c r="CX125" s="299"/>
      <c r="CY125" s="300"/>
      <c r="CZ125" s="300"/>
      <c r="DA125" s="300"/>
      <c r="DB125" s="300"/>
      <c r="DC125" s="300"/>
      <c r="DD125" s="300"/>
      <c r="DE125" s="300"/>
      <c r="DF125" s="300"/>
      <c r="DG125" s="817"/>
      <c r="DH125" s="299"/>
      <c r="DI125" s="300"/>
      <c r="DJ125" s="300"/>
      <c r="DK125" s="300"/>
      <c r="DL125" s="300"/>
      <c r="DM125" s="300"/>
      <c r="DN125" s="300"/>
      <c r="DO125" s="300"/>
      <c r="DP125" s="300"/>
      <c r="DQ125" s="817"/>
      <c r="DR125" s="299"/>
      <c r="DS125" s="300"/>
      <c r="DT125" s="300"/>
      <c r="DU125" s="300"/>
      <c r="DV125" s="300"/>
      <c r="DW125" s="300"/>
      <c r="DX125" s="300"/>
      <c r="DY125" s="300"/>
      <c r="DZ125" s="300"/>
      <c r="EA125" s="817"/>
      <c r="EB125" s="299"/>
      <c r="EC125" s="300"/>
      <c r="ED125" s="300"/>
      <c r="EE125" s="300"/>
      <c r="EF125" s="300"/>
      <c r="EG125" s="300"/>
      <c r="EH125" s="300"/>
      <c r="EI125" s="300"/>
      <c r="EJ125" s="300"/>
      <c r="EK125" s="817"/>
    </row>
    <row r="126" spans="1:141" ht="54">
      <c r="A126" s="359">
        <f>Summary!A126</f>
        <v>0</v>
      </c>
      <c r="B126" s="378">
        <f>Summary!B126</f>
        <v>0</v>
      </c>
      <c r="C126" s="379" t="str">
        <f>Summary!C126</f>
        <v>4.6.1.1</v>
      </c>
      <c r="D126" s="380">
        <f>Summary!D126</f>
        <v>0</v>
      </c>
      <c r="E126" s="381">
        <f>Summary!E126</f>
        <v>0</v>
      </c>
      <c r="F126" s="382" t="str">
        <f>Summary!F126</f>
        <v xml:space="preserve">Re-fill washer fluid bottles in Hard Shoulder camera cabinet and clean camera housing front screen using wash/wipe system </v>
      </c>
      <c r="G126" s="375">
        <f>Summary!G126</f>
        <v>0</v>
      </c>
      <c r="H126" s="540">
        <f t="shared" si="41"/>
        <v>0</v>
      </c>
      <c r="I126" s="541">
        <f t="shared" si="42"/>
        <v>0</v>
      </c>
      <c r="J126" s="541">
        <f t="shared" si="43"/>
        <v>0</v>
      </c>
      <c r="K126" s="541">
        <f t="shared" si="44"/>
        <v>0</v>
      </c>
      <c r="L126" s="541">
        <f t="shared" si="45"/>
        <v>0</v>
      </c>
      <c r="M126" s="541">
        <f t="shared" si="46"/>
        <v>0</v>
      </c>
      <c r="N126" s="541">
        <f t="shared" si="47"/>
        <v>0</v>
      </c>
      <c r="O126" s="541">
        <f t="shared" si="48"/>
        <v>0</v>
      </c>
      <c r="P126" s="541">
        <f t="shared" si="49"/>
        <v>0</v>
      </c>
      <c r="Q126" s="541">
        <f t="shared" si="50"/>
        <v>0</v>
      </c>
      <c r="R126" s="541">
        <f t="shared" si="51"/>
        <v>0</v>
      </c>
      <c r="S126" s="541">
        <f t="shared" si="52"/>
        <v>0</v>
      </c>
      <c r="T126" s="542">
        <f t="shared" si="53"/>
        <v>0</v>
      </c>
      <c r="U126" s="531"/>
      <c r="V126" s="543"/>
      <c r="W126" s="544"/>
      <c r="X126" s="544"/>
      <c r="Y126" s="544"/>
      <c r="Z126" s="544"/>
      <c r="AA126" s="544"/>
      <c r="AB126" s="544"/>
      <c r="AC126" s="544"/>
      <c r="AD126" s="544"/>
      <c r="AE126" s="657"/>
      <c r="AF126" s="543"/>
      <c r="AG126" s="544"/>
      <c r="AH126" s="544"/>
      <c r="AI126" s="544"/>
      <c r="AJ126" s="544"/>
      <c r="AK126" s="544"/>
      <c r="AL126" s="544"/>
      <c r="AM126" s="544"/>
      <c r="AN126" s="544"/>
      <c r="AO126" s="657"/>
      <c r="AP126" s="543"/>
      <c r="AQ126" s="544"/>
      <c r="AR126" s="544"/>
      <c r="AS126" s="544"/>
      <c r="AT126" s="544"/>
      <c r="AU126" s="544"/>
      <c r="AV126" s="544"/>
      <c r="AW126" s="544"/>
      <c r="AX126" s="544"/>
      <c r="AY126" s="657"/>
      <c r="AZ126" s="543"/>
      <c r="BA126" s="544"/>
      <c r="BB126" s="544"/>
      <c r="BC126" s="544"/>
      <c r="BD126" s="544"/>
      <c r="BE126" s="544"/>
      <c r="BF126" s="544"/>
      <c r="BG126" s="544"/>
      <c r="BH126" s="544"/>
      <c r="BI126" s="657"/>
      <c r="BJ126" s="543"/>
      <c r="BK126" s="544"/>
      <c r="BL126" s="544"/>
      <c r="BM126" s="544"/>
      <c r="BN126" s="544"/>
      <c r="BO126" s="544"/>
      <c r="BP126" s="544"/>
      <c r="BQ126" s="544"/>
      <c r="BR126" s="544"/>
      <c r="BS126" s="657"/>
      <c r="BT126" s="543"/>
      <c r="BU126" s="544"/>
      <c r="BV126" s="544"/>
      <c r="BW126" s="544"/>
      <c r="BX126" s="544"/>
      <c r="BY126" s="544"/>
      <c r="BZ126" s="544"/>
      <c r="CA126" s="544"/>
      <c r="CB126" s="544"/>
      <c r="CC126" s="657"/>
      <c r="CD126" s="543"/>
      <c r="CE126" s="544"/>
      <c r="CF126" s="544"/>
      <c r="CG126" s="544"/>
      <c r="CH126" s="544"/>
      <c r="CI126" s="544"/>
      <c r="CJ126" s="544"/>
      <c r="CK126" s="544"/>
      <c r="CL126" s="544"/>
      <c r="CM126" s="657"/>
      <c r="CN126" s="543"/>
      <c r="CO126" s="544"/>
      <c r="CP126" s="544"/>
      <c r="CQ126" s="544"/>
      <c r="CR126" s="544"/>
      <c r="CS126" s="544"/>
      <c r="CT126" s="544"/>
      <c r="CU126" s="544"/>
      <c r="CV126" s="544"/>
      <c r="CW126" s="657"/>
      <c r="CX126" s="543"/>
      <c r="CY126" s="544"/>
      <c r="CZ126" s="544"/>
      <c r="DA126" s="544"/>
      <c r="DB126" s="544"/>
      <c r="DC126" s="544"/>
      <c r="DD126" s="544"/>
      <c r="DE126" s="544"/>
      <c r="DF126" s="544"/>
      <c r="DG126" s="657"/>
      <c r="DH126" s="543"/>
      <c r="DI126" s="544"/>
      <c r="DJ126" s="544"/>
      <c r="DK126" s="544"/>
      <c r="DL126" s="544"/>
      <c r="DM126" s="544"/>
      <c r="DN126" s="544"/>
      <c r="DO126" s="544"/>
      <c r="DP126" s="544"/>
      <c r="DQ126" s="657"/>
      <c r="DR126" s="543"/>
      <c r="DS126" s="544"/>
      <c r="DT126" s="544"/>
      <c r="DU126" s="544"/>
      <c r="DV126" s="544"/>
      <c r="DW126" s="544"/>
      <c r="DX126" s="544"/>
      <c r="DY126" s="544"/>
      <c r="DZ126" s="544"/>
      <c r="EA126" s="657"/>
      <c r="EB126" s="543"/>
      <c r="EC126" s="544"/>
      <c r="ED126" s="544"/>
      <c r="EE126" s="544"/>
      <c r="EF126" s="544"/>
      <c r="EG126" s="544"/>
      <c r="EH126" s="544"/>
      <c r="EI126" s="544"/>
      <c r="EJ126" s="544"/>
      <c r="EK126" s="657"/>
    </row>
    <row r="127" spans="1:141" s="139" customFormat="1" ht="36">
      <c r="A127" s="359">
        <f>Summary!A127</f>
        <v>0</v>
      </c>
      <c r="B127" s="378">
        <f>Summary!B127</f>
        <v>0</v>
      </c>
      <c r="C127" s="379" t="str">
        <f>Summary!C127</f>
        <v>4.6.1.2</v>
      </c>
      <c r="D127" s="380">
        <f>Summary!D127</f>
        <v>0</v>
      </c>
      <c r="E127" s="381">
        <f>Summary!E127</f>
        <v>0</v>
      </c>
      <c r="F127" s="382" t="str">
        <f>Summary!F127</f>
        <v>Manual clean camera housing front screen if wash/wipe system is not installed</v>
      </c>
      <c r="G127" s="375">
        <f>Summary!G127</f>
        <v>0</v>
      </c>
      <c r="H127" s="540">
        <f t="shared" si="41"/>
        <v>0</v>
      </c>
      <c r="I127" s="541">
        <f t="shared" si="42"/>
        <v>0</v>
      </c>
      <c r="J127" s="541">
        <f t="shared" si="43"/>
        <v>0</v>
      </c>
      <c r="K127" s="541">
        <f t="shared" si="44"/>
        <v>0</v>
      </c>
      <c r="L127" s="541">
        <f t="shared" si="45"/>
        <v>0</v>
      </c>
      <c r="M127" s="541">
        <f t="shared" si="46"/>
        <v>0</v>
      </c>
      <c r="N127" s="541">
        <f t="shared" si="47"/>
        <v>0</v>
      </c>
      <c r="O127" s="541">
        <f t="shared" si="48"/>
        <v>0</v>
      </c>
      <c r="P127" s="541">
        <f t="shared" si="49"/>
        <v>0</v>
      </c>
      <c r="Q127" s="541">
        <f t="shared" si="50"/>
        <v>0</v>
      </c>
      <c r="R127" s="541">
        <f t="shared" si="51"/>
        <v>0</v>
      </c>
      <c r="S127" s="541">
        <f t="shared" si="52"/>
        <v>0</v>
      </c>
      <c r="T127" s="542">
        <f t="shared" si="53"/>
        <v>0</v>
      </c>
      <c r="U127" s="531"/>
      <c r="V127" s="543"/>
      <c r="W127" s="544"/>
      <c r="X127" s="544"/>
      <c r="Y127" s="544"/>
      <c r="Z127" s="544"/>
      <c r="AA127" s="544"/>
      <c r="AB127" s="544"/>
      <c r="AC127" s="544"/>
      <c r="AD127" s="544"/>
      <c r="AE127" s="657"/>
      <c r="AF127" s="543"/>
      <c r="AG127" s="544"/>
      <c r="AH127" s="544"/>
      <c r="AI127" s="544"/>
      <c r="AJ127" s="544"/>
      <c r="AK127" s="544"/>
      <c r="AL127" s="544"/>
      <c r="AM127" s="544"/>
      <c r="AN127" s="544"/>
      <c r="AO127" s="657"/>
      <c r="AP127" s="543"/>
      <c r="AQ127" s="544"/>
      <c r="AR127" s="544"/>
      <c r="AS127" s="544"/>
      <c r="AT127" s="544"/>
      <c r="AU127" s="544"/>
      <c r="AV127" s="544"/>
      <c r="AW127" s="544"/>
      <c r="AX127" s="544"/>
      <c r="AY127" s="657"/>
      <c r="AZ127" s="543"/>
      <c r="BA127" s="544"/>
      <c r="BB127" s="544"/>
      <c r="BC127" s="544"/>
      <c r="BD127" s="544"/>
      <c r="BE127" s="544"/>
      <c r="BF127" s="544"/>
      <c r="BG127" s="544"/>
      <c r="BH127" s="544"/>
      <c r="BI127" s="657"/>
      <c r="BJ127" s="543"/>
      <c r="BK127" s="544"/>
      <c r="BL127" s="544"/>
      <c r="BM127" s="544"/>
      <c r="BN127" s="544"/>
      <c r="BO127" s="544"/>
      <c r="BP127" s="544"/>
      <c r="BQ127" s="544"/>
      <c r="BR127" s="544"/>
      <c r="BS127" s="657"/>
      <c r="BT127" s="543"/>
      <c r="BU127" s="544"/>
      <c r="BV127" s="544"/>
      <c r="BW127" s="544"/>
      <c r="BX127" s="544"/>
      <c r="BY127" s="544"/>
      <c r="BZ127" s="544"/>
      <c r="CA127" s="544"/>
      <c r="CB127" s="544"/>
      <c r="CC127" s="657"/>
      <c r="CD127" s="543"/>
      <c r="CE127" s="544"/>
      <c r="CF127" s="544"/>
      <c r="CG127" s="544"/>
      <c r="CH127" s="544"/>
      <c r="CI127" s="544"/>
      <c r="CJ127" s="544"/>
      <c r="CK127" s="544"/>
      <c r="CL127" s="544"/>
      <c r="CM127" s="657"/>
      <c r="CN127" s="543"/>
      <c r="CO127" s="544"/>
      <c r="CP127" s="544"/>
      <c r="CQ127" s="544"/>
      <c r="CR127" s="544"/>
      <c r="CS127" s="544"/>
      <c r="CT127" s="544"/>
      <c r="CU127" s="544"/>
      <c r="CV127" s="544"/>
      <c r="CW127" s="657"/>
      <c r="CX127" s="543"/>
      <c r="CY127" s="544"/>
      <c r="CZ127" s="544"/>
      <c r="DA127" s="544"/>
      <c r="DB127" s="544"/>
      <c r="DC127" s="544"/>
      <c r="DD127" s="544"/>
      <c r="DE127" s="544"/>
      <c r="DF127" s="544"/>
      <c r="DG127" s="657"/>
      <c r="DH127" s="543"/>
      <c r="DI127" s="544"/>
      <c r="DJ127" s="544"/>
      <c r="DK127" s="544"/>
      <c r="DL127" s="544"/>
      <c r="DM127" s="544"/>
      <c r="DN127" s="544"/>
      <c r="DO127" s="544"/>
      <c r="DP127" s="544"/>
      <c r="DQ127" s="657"/>
      <c r="DR127" s="543"/>
      <c r="DS127" s="544"/>
      <c r="DT127" s="544"/>
      <c r="DU127" s="544"/>
      <c r="DV127" s="544"/>
      <c r="DW127" s="544"/>
      <c r="DX127" s="544"/>
      <c r="DY127" s="544"/>
      <c r="DZ127" s="544"/>
      <c r="EA127" s="657"/>
      <c r="EB127" s="543"/>
      <c r="EC127" s="544"/>
      <c r="ED127" s="544"/>
      <c r="EE127" s="544"/>
      <c r="EF127" s="544"/>
      <c r="EG127" s="544"/>
      <c r="EH127" s="544"/>
      <c r="EI127" s="544"/>
      <c r="EJ127" s="544"/>
      <c r="EK127" s="657"/>
    </row>
    <row r="128" spans="1:141" s="139" customFormat="1" ht="180">
      <c r="A128" s="802">
        <f>Summary!A128</f>
        <v>0</v>
      </c>
      <c r="B128" s="815">
        <f>Summary!B128</f>
        <v>0</v>
      </c>
      <c r="C128" s="813" t="str">
        <f>Summary!C128</f>
        <v>4.6.2</v>
      </c>
      <c r="D128" s="816" t="str">
        <f>Summary!D128</f>
        <v>1500 - Roadside technology</v>
      </c>
      <c r="E128" s="796" t="str">
        <f>Summary!E128</f>
        <v>CCTV mast ancillary equipment, Including but not limited to associated cabling, winch systems, pan/tilt/zoom mechanisms and mountings associated with ANPR cameras and CCTV (PTZ and fixed AID) cameras</v>
      </c>
      <c r="F128" s="796">
        <f>Summary!F128</f>
        <v>0</v>
      </c>
      <c r="G128" s="787">
        <f>Summary!G128</f>
        <v>0</v>
      </c>
      <c r="H128" s="299"/>
      <c r="I128" s="300"/>
      <c r="J128" s="300"/>
      <c r="K128" s="300"/>
      <c r="L128" s="300"/>
      <c r="M128" s="300"/>
      <c r="N128" s="300"/>
      <c r="O128" s="300"/>
      <c r="P128" s="300"/>
      <c r="Q128" s="300"/>
      <c r="R128" s="300"/>
      <c r="S128" s="300"/>
      <c r="T128" s="797"/>
      <c r="U128" s="531"/>
      <c r="V128" s="299"/>
      <c r="W128" s="300"/>
      <c r="X128" s="300"/>
      <c r="Y128" s="300"/>
      <c r="Z128" s="300"/>
      <c r="AA128" s="300"/>
      <c r="AB128" s="300"/>
      <c r="AC128" s="300"/>
      <c r="AD128" s="300"/>
      <c r="AE128" s="817"/>
      <c r="AF128" s="299"/>
      <c r="AG128" s="300"/>
      <c r="AH128" s="300"/>
      <c r="AI128" s="300"/>
      <c r="AJ128" s="300"/>
      <c r="AK128" s="300"/>
      <c r="AL128" s="300"/>
      <c r="AM128" s="300"/>
      <c r="AN128" s="300"/>
      <c r="AO128" s="817"/>
      <c r="AP128" s="299"/>
      <c r="AQ128" s="300"/>
      <c r="AR128" s="300"/>
      <c r="AS128" s="300"/>
      <c r="AT128" s="300"/>
      <c r="AU128" s="300"/>
      <c r="AV128" s="300"/>
      <c r="AW128" s="300"/>
      <c r="AX128" s="300"/>
      <c r="AY128" s="817"/>
      <c r="AZ128" s="299"/>
      <c r="BA128" s="300"/>
      <c r="BB128" s="300"/>
      <c r="BC128" s="300"/>
      <c r="BD128" s="300"/>
      <c r="BE128" s="300"/>
      <c r="BF128" s="300"/>
      <c r="BG128" s="300"/>
      <c r="BH128" s="300"/>
      <c r="BI128" s="817"/>
      <c r="BJ128" s="299"/>
      <c r="BK128" s="300"/>
      <c r="BL128" s="300"/>
      <c r="BM128" s="300"/>
      <c r="BN128" s="300"/>
      <c r="BO128" s="300"/>
      <c r="BP128" s="300"/>
      <c r="BQ128" s="300"/>
      <c r="BR128" s="300"/>
      <c r="BS128" s="817"/>
      <c r="BT128" s="299"/>
      <c r="BU128" s="300"/>
      <c r="BV128" s="300"/>
      <c r="BW128" s="300"/>
      <c r="BX128" s="300"/>
      <c r="BY128" s="300"/>
      <c r="BZ128" s="300"/>
      <c r="CA128" s="300"/>
      <c r="CB128" s="300"/>
      <c r="CC128" s="817"/>
      <c r="CD128" s="299"/>
      <c r="CE128" s="300"/>
      <c r="CF128" s="300"/>
      <c r="CG128" s="300"/>
      <c r="CH128" s="300"/>
      <c r="CI128" s="300"/>
      <c r="CJ128" s="300"/>
      <c r="CK128" s="300"/>
      <c r="CL128" s="300"/>
      <c r="CM128" s="817"/>
      <c r="CN128" s="299"/>
      <c r="CO128" s="300"/>
      <c r="CP128" s="300"/>
      <c r="CQ128" s="300"/>
      <c r="CR128" s="300"/>
      <c r="CS128" s="300"/>
      <c r="CT128" s="300"/>
      <c r="CU128" s="300"/>
      <c r="CV128" s="300"/>
      <c r="CW128" s="817"/>
      <c r="CX128" s="299"/>
      <c r="CY128" s="300"/>
      <c r="CZ128" s="300"/>
      <c r="DA128" s="300"/>
      <c r="DB128" s="300"/>
      <c r="DC128" s="300"/>
      <c r="DD128" s="300"/>
      <c r="DE128" s="300"/>
      <c r="DF128" s="300"/>
      <c r="DG128" s="817"/>
      <c r="DH128" s="299"/>
      <c r="DI128" s="300"/>
      <c r="DJ128" s="300"/>
      <c r="DK128" s="300"/>
      <c r="DL128" s="300"/>
      <c r="DM128" s="300"/>
      <c r="DN128" s="300"/>
      <c r="DO128" s="300"/>
      <c r="DP128" s="300"/>
      <c r="DQ128" s="817"/>
      <c r="DR128" s="299"/>
      <c r="DS128" s="300"/>
      <c r="DT128" s="300"/>
      <c r="DU128" s="300"/>
      <c r="DV128" s="300"/>
      <c r="DW128" s="300"/>
      <c r="DX128" s="300"/>
      <c r="DY128" s="300"/>
      <c r="DZ128" s="300"/>
      <c r="EA128" s="817"/>
      <c r="EB128" s="299"/>
      <c r="EC128" s="300"/>
      <c r="ED128" s="300"/>
      <c r="EE128" s="300"/>
      <c r="EF128" s="300"/>
      <c r="EG128" s="300"/>
      <c r="EH128" s="300"/>
      <c r="EI128" s="300"/>
      <c r="EJ128" s="300"/>
      <c r="EK128" s="817"/>
    </row>
    <row r="129" spans="1:141" ht="36">
      <c r="A129" s="359">
        <f>Summary!A129</f>
        <v>0</v>
      </c>
      <c r="B129" s="378">
        <f>Summary!B129</f>
        <v>0</v>
      </c>
      <c r="C129" s="379" t="str">
        <f>Summary!C129</f>
        <v>4.6.2.1</v>
      </c>
      <c r="D129" s="380">
        <f>Summary!D129</f>
        <v>0</v>
      </c>
      <c r="E129" s="381">
        <f>Summary!E129</f>
        <v>0</v>
      </c>
      <c r="F129" s="382" t="str">
        <f>Summary!F129</f>
        <v xml:space="preserve">Inspection of mast ropes and winch mechanism and the condition thereof </v>
      </c>
      <c r="G129" s="375">
        <f>Summary!G129</f>
        <v>0</v>
      </c>
      <c r="H129" s="540">
        <f t="shared" ref="H129:H197" si="54">SUM(V129:AD129)</f>
        <v>0</v>
      </c>
      <c r="I129" s="541">
        <f t="shared" ref="I129:I197" si="55">SUM(AF129:AN129)</f>
        <v>0</v>
      </c>
      <c r="J129" s="541">
        <f t="shared" ref="J129:J197" si="56">SUM(AP129:AX129)</f>
        <v>0</v>
      </c>
      <c r="K129" s="541">
        <f t="shared" ref="K129:K197" si="57">SUM(AZ129:BH129)</f>
        <v>0</v>
      </c>
      <c r="L129" s="541">
        <f t="shared" ref="L129:L197" si="58">SUM(BJ129:BR129)</f>
        <v>0</v>
      </c>
      <c r="M129" s="541">
        <f t="shared" ref="M129:M197" si="59">SUM(BT129:CB129)</f>
        <v>0</v>
      </c>
      <c r="N129" s="541">
        <f t="shared" ref="N129:N197" si="60">SUM(CD129:CL129)</f>
        <v>0</v>
      </c>
      <c r="O129" s="541">
        <f t="shared" ref="O129:O197" si="61">SUM(CN129:CV129)</f>
        <v>0</v>
      </c>
      <c r="P129" s="541">
        <f t="shared" ref="P129:P197" si="62">SUM(CX129:DF129)</f>
        <v>0</v>
      </c>
      <c r="Q129" s="541">
        <f t="shared" ref="Q129:Q197" si="63">SUM(DH129:DP129)</f>
        <v>0</v>
      </c>
      <c r="R129" s="541">
        <f t="shared" ref="R129:R197" si="64">SUM(DR129:DZ129)</f>
        <v>0</v>
      </c>
      <c r="S129" s="541">
        <f t="shared" ref="S129:S197" si="65">SUM(EB129:EJ129)</f>
        <v>0</v>
      </c>
      <c r="T129" s="542">
        <f t="shared" ref="T129:T197" si="66">SUM(H129:S129)</f>
        <v>0</v>
      </c>
      <c r="U129" s="531"/>
      <c r="V129" s="543"/>
      <c r="W129" s="544"/>
      <c r="X129" s="544"/>
      <c r="Y129" s="544"/>
      <c r="Z129" s="544"/>
      <c r="AA129" s="544"/>
      <c r="AB129" s="544"/>
      <c r="AC129" s="544"/>
      <c r="AD129" s="544"/>
      <c r="AE129" s="657"/>
      <c r="AF129" s="543"/>
      <c r="AG129" s="544"/>
      <c r="AH129" s="544"/>
      <c r="AI129" s="544"/>
      <c r="AJ129" s="544"/>
      <c r="AK129" s="544"/>
      <c r="AL129" s="544"/>
      <c r="AM129" s="544"/>
      <c r="AN129" s="544"/>
      <c r="AO129" s="657"/>
      <c r="AP129" s="543"/>
      <c r="AQ129" s="544"/>
      <c r="AR129" s="544"/>
      <c r="AS129" s="544"/>
      <c r="AT129" s="544"/>
      <c r="AU129" s="544"/>
      <c r="AV129" s="544"/>
      <c r="AW129" s="544"/>
      <c r="AX129" s="544"/>
      <c r="AY129" s="657"/>
      <c r="AZ129" s="543"/>
      <c r="BA129" s="544"/>
      <c r="BB129" s="544"/>
      <c r="BC129" s="544"/>
      <c r="BD129" s="544"/>
      <c r="BE129" s="544"/>
      <c r="BF129" s="544"/>
      <c r="BG129" s="544"/>
      <c r="BH129" s="544"/>
      <c r="BI129" s="657"/>
      <c r="BJ129" s="543"/>
      <c r="BK129" s="544"/>
      <c r="BL129" s="544"/>
      <c r="BM129" s="544"/>
      <c r="BN129" s="544"/>
      <c r="BO129" s="544"/>
      <c r="BP129" s="544"/>
      <c r="BQ129" s="544"/>
      <c r="BR129" s="544"/>
      <c r="BS129" s="657"/>
      <c r="BT129" s="543"/>
      <c r="BU129" s="544"/>
      <c r="BV129" s="544"/>
      <c r="BW129" s="544"/>
      <c r="BX129" s="544"/>
      <c r="BY129" s="544"/>
      <c r="BZ129" s="544"/>
      <c r="CA129" s="544"/>
      <c r="CB129" s="544"/>
      <c r="CC129" s="657"/>
      <c r="CD129" s="543"/>
      <c r="CE129" s="544"/>
      <c r="CF129" s="544"/>
      <c r="CG129" s="544"/>
      <c r="CH129" s="544"/>
      <c r="CI129" s="544"/>
      <c r="CJ129" s="544"/>
      <c r="CK129" s="544"/>
      <c r="CL129" s="544"/>
      <c r="CM129" s="657"/>
      <c r="CN129" s="543"/>
      <c r="CO129" s="544"/>
      <c r="CP129" s="544"/>
      <c r="CQ129" s="544"/>
      <c r="CR129" s="544"/>
      <c r="CS129" s="544"/>
      <c r="CT129" s="544"/>
      <c r="CU129" s="544"/>
      <c r="CV129" s="544"/>
      <c r="CW129" s="657"/>
      <c r="CX129" s="543"/>
      <c r="CY129" s="544"/>
      <c r="CZ129" s="544"/>
      <c r="DA129" s="544"/>
      <c r="DB129" s="544"/>
      <c r="DC129" s="544"/>
      <c r="DD129" s="544"/>
      <c r="DE129" s="544"/>
      <c r="DF129" s="544"/>
      <c r="DG129" s="657"/>
      <c r="DH129" s="543"/>
      <c r="DI129" s="544"/>
      <c r="DJ129" s="544"/>
      <c r="DK129" s="544"/>
      <c r="DL129" s="544"/>
      <c r="DM129" s="544"/>
      <c r="DN129" s="544"/>
      <c r="DO129" s="544"/>
      <c r="DP129" s="544"/>
      <c r="DQ129" s="657"/>
      <c r="DR129" s="543"/>
      <c r="DS129" s="544"/>
      <c r="DT129" s="544"/>
      <c r="DU129" s="544"/>
      <c r="DV129" s="544"/>
      <c r="DW129" s="544"/>
      <c r="DX129" s="544"/>
      <c r="DY129" s="544"/>
      <c r="DZ129" s="544"/>
      <c r="EA129" s="657"/>
      <c r="EB129" s="543"/>
      <c r="EC129" s="544"/>
      <c r="ED129" s="544"/>
      <c r="EE129" s="544"/>
      <c r="EF129" s="544"/>
      <c r="EG129" s="544"/>
      <c r="EH129" s="544"/>
      <c r="EI129" s="544"/>
      <c r="EJ129" s="544"/>
      <c r="EK129" s="657"/>
    </row>
    <row r="130" spans="1:141" s="139" customFormat="1" ht="36">
      <c r="A130" s="359">
        <f>Summary!A130</f>
        <v>0</v>
      </c>
      <c r="B130" s="378">
        <f>Summary!B130</f>
        <v>0</v>
      </c>
      <c r="C130" s="379" t="str">
        <f>Summary!C130</f>
        <v>4.6.2.2</v>
      </c>
      <c r="D130" s="380">
        <f>Summary!D130</f>
        <v>0</v>
      </c>
      <c r="E130" s="381">
        <f>Summary!E130</f>
        <v>0</v>
      </c>
      <c r="F130" s="382" t="str">
        <f>Summary!F130</f>
        <v>Greasing of winch assembly to manufacturers recommendations</v>
      </c>
      <c r="G130" s="375">
        <f>Summary!G130</f>
        <v>0</v>
      </c>
      <c r="H130" s="540">
        <f t="shared" si="54"/>
        <v>0</v>
      </c>
      <c r="I130" s="541">
        <f t="shared" si="55"/>
        <v>0</v>
      </c>
      <c r="J130" s="541">
        <f t="shared" si="56"/>
        <v>0</v>
      </c>
      <c r="K130" s="541">
        <f t="shared" si="57"/>
        <v>0</v>
      </c>
      <c r="L130" s="541">
        <f t="shared" si="58"/>
        <v>0</v>
      </c>
      <c r="M130" s="541">
        <f t="shared" si="59"/>
        <v>0</v>
      </c>
      <c r="N130" s="541">
        <f t="shared" si="60"/>
        <v>0</v>
      </c>
      <c r="O130" s="541">
        <f t="shared" si="61"/>
        <v>0</v>
      </c>
      <c r="P130" s="541">
        <f t="shared" si="62"/>
        <v>0</v>
      </c>
      <c r="Q130" s="541">
        <f t="shared" si="63"/>
        <v>0</v>
      </c>
      <c r="R130" s="541">
        <f t="shared" si="64"/>
        <v>0</v>
      </c>
      <c r="S130" s="541">
        <f t="shared" si="65"/>
        <v>0</v>
      </c>
      <c r="T130" s="542">
        <f t="shared" si="66"/>
        <v>0</v>
      </c>
      <c r="U130" s="531"/>
      <c r="V130" s="543"/>
      <c r="W130" s="544"/>
      <c r="X130" s="544"/>
      <c r="Y130" s="544"/>
      <c r="Z130" s="544"/>
      <c r="AA130" s="544"/>
      <c r="AB130" s="544"/>
      <c r="AC130" s="544"/>
      <c r="AD130" s="544"/>
      <c r="AE130" s="657"/>
      <c r="AF130" s="543"/>
      <c r="AG130" s="544"/>
      <c r="AH130" s="544"/>
      <c r="AI130" s="544"/>
      <c r="AJ130" s="544"/>
      <c r="AK130" s="544"/>
      <c r="AL130" s="544"/>
      <c r="AM130" s="544"/>
      <c r="AN130" s="544"/>
      <c r="AO130" s="657"/>
      <c r="AP130" s="543"/>
      <c r="AQ130" s="544"/>
      <c r="AR130" s="544"/>
      <c r="AS130" s="544"/>
      <c r="AT130" s="544"/>
      <c r="AU130" s="544"/>
      <c r="AV130" s="544"/>
      <c r="AW130" s="544"/>
      <c r="AX130" s="544"/>
      <c r="AY130" s="657"/>
      <c r="AZ130" s="543"/>
      <c r="BA130" s="544"/>
      <c r="BB130" s="544"/>
      <c r="BC130" s="544"/>
      <c r="BD130" s="544"/>
      <c r="BE130" s="544"/>
      <c r="BF130" s="544"/>
      <c r="BG130" s="544"/>
      <c r="BH130" s="544"/>
      <c r="BI130" s="657"/>
      <c r="BJ130" s="543"/>
      <c r="BK130" s="544"/>
      <c r="BL130" s="544"/>
      <c r="BM130" s="544"/>
      <c r="BN130" s="544"/>
      <c r="BO130" s="544"/>
      <c r="BP130" s="544"/>
      <c r="BQ130" s="544"/>
      <c r="BR130" s="544"/>
      <c r="BS130" s="657"/>
      <c r="BT130" s="543"/>
      <c r="BU130" s="544"/>
      <c r="BV130" s="544"/>
      <c r="BW130" s="544"/>
      <c r="BX130" s="544"/>
      <c r="BY130" s="544"/>
      <c r="BZ130" s="544"/>
      <c r="CA130" s="544"/>
      <c r="CB130" s="544"/>
      <c r="CC130" s="657"/>
      <c r="CD130" s="543"/>
      <c r="CE130" s="544"/>
      <c r="CF130" s="544"/>
      <c r="CG130" s="544"/>
      <c r="CH130" s="544"/>
      <c r="CI130" s="544"/>
      <c r="CJ130" s="544"/>
      <c r="CK130" s="544"/>
      <c r="CL130" s="544"/>
      <c r="CM130" s="657"/>
      <c r="CN130" s="543"/>
      <c r="CO130" s="544"/>
      <c r="CP130" s="544"/>
      <c r="CQ130" s="544"/>
      <c r="CR130" s="544"/>
      <c r="CS130" s="544"/>
      <c r="CT130" s="544"/>
      <c r="CU130" s="544"/>
      <c r="CV130" s="544"/>
      <c r="CW130" s="657"/>
      <c r="CX130" s="543"/>
      <c r="CY130" s="544"/>
      <c r="CZ130" s="544"/>
      <c r="DA130" s="544"/>
      <c r="DB130" s="544"/>
      <c r="DC130" s="544"/>
      <c r="DD130" s="544"/>
      <c r="DE130" s="544"/>
      <c r="DF130" s="544"/>
      <c r="DG130" s="657"/>
      <c r="DH130" s="543"/>
      <c r="DI130" s="544"/>
      <c r="DJ130" s="544"/>
      <c r="DK130" s="544"/>
      <c r="DL130" s="544"/>
      <c r="DM130" s="544"/>
      <c r="DN130" s="544"/>
      <c r="DO130" s="544"/>
      <c r="DP130" s="544"/>
      <c r="DQ130" s="657"/>
      <c r="DR130" s="543"/>
      <c r="DS130" s="544"/>
      <c r="DT130" s="544"/>
      <c r="DU130" s="544"/>
      <c r="DV130" s="544"/>
      <c r="DW130" s="544"/>
      <c r="DX130" s="544"/>
      <c r="DY130" s="544"/>
      <c r="DZ130" s="544"/>
      <c r="EA130" s="657"/>
      <c r="EB130" s="543"/>
      <c r="EC130" s="544"/>
      <c r="ED130" s="544"/>
      <c r="EE130" s="544"/>
      <c r="EF130" s="544"/>
      <c r="EG130" s="544"/>
      <c r="EH130" s="544"/>
      <c r="EI130" s="544"/>
      <c r="EJ130" s="544"/>
      <c r="EK130" s="657"/>
    </row>
    <row r="131" spans="1:141" s="139" customFormat="1" ht="20.25">
      <c r="A131" s="359">
        <f>Summary!A131</f>
        <v>0</v>
      </c>
      <c r="B131" s="378">
        <f>Summary!B131</f>
        <v>0</v>
      </c>
      <c r="C131" s="379" t="str">
        <f>Summary!C131</f>
        <v>4.6.2.3</v>
      </c>
      <c r="D131" s="380">
        <f>Summary!D131</f>
        <v>0</v>
      </c>
      <c r="E131" s="381">
        <f>Summary!E131</f>
        <v>0</v>
      </c>
      <c r="F131" s="382" t="str">
        <f>Summary!F131</f>
        <v xml:space="preserve">Check mast breaking system </v>
      </c>
      <c r="G131" s="375">
        <f>Summary!G131</f>
        <v>0</v>
      </c>
      <c r="H131" s="540">
        <f t="shared" si="54"/>
        <v>0</v>
      </c>
      <c r="I131" s="541">
        <f t="shared" si="55"/>
        <v>0</v>
      </c>
      <c r="J131" s="541">
        <f t="shared" si="56"/>
        <v>0</v>
      </c>
      <c r="K131" s="541">
        <f t="shared" si="57"/>
        <v>0</v>
      </c>
      <c r="L131" s="541">
        <f t="shared" si="58"/>
        <v>0</v>
      </c>
      <c r="M131" s="541">
        <f t="shared" si="59"/>
        <v>0</v>
      </c>
      <c r="N131" s="541">
        <f t="shared" si="60"/>
        <v>0</v>
      </c>
      <c r="O131" s="541">
        <f t="shared" si="61"/>
        <v>0</v>
      </c>
      <c r="P131" s="541">
        <f t="shared" si="62"/>
        <v>0</v>
      </c>
      <c r="Q131" s="541">
        <f t="shared" si="63"/>
        <v>0</v>
      </c>
      <c r="R131" s="541">
        <f t="shared" si="64"/>
        <v>0</v>
      </c>
      <c r="S131" s="541">
        <f t="shared" si="65"/>
        <v>0</v>
      </c>
      <c r="T131" s="542">
        <f t="shared" si="66"/>
        <v>0</v>
      </c>
      <c r="U131" s="531"/>
      <c r="V131" s="543"/>
      <c r="W131" s="544"/>
      <c r="X131" s="544"/>
      <c r="Y131" s="544"/>
      <c r="Z131" s="544"/>
      <c r="AA131" s="544"/>
      <c r="AB131" s="544"/>
      <c r="AC131" s="544"/>
      <c r="AD131" s="544"/>
      <c r="AE131" s="657"/>
      <c r="AF131" s="543"/>
      <c r="AG131" s="544"/>
      <c r="AH131" s="544"/>
      <c r="AI131" s="544"/>
      <c r="AJ131" s="544"/>
      <c r="AK131" s="544"/>
      <c r="AL131" s="544"/>
      <c r="AM131" s="544"/>
      <c r="AN131" s="544"/>
      <c r="AO131" s="657"/>
      <c r="AP131" s="543"/>
      <c r="AQ131" s="544"/>
      <c r="AR131" s="544"/>
      <c r="AS131" s="544"/>
      <c r="AT131" s="544"/>
      <c r="AU131" s="544"/>
      <c r="AV131" s="544"/>
      <c r="AW131" s="544"/>
      <c r="AX131" s="544"/>
      <c r="AY131" s="657"/>
      <c r="AZ131" s="543"/>
      <c r="BA131" s="544"/>
      <c r="BB131" s="544"/>
      <c r="BC131" s="544"/>
      <c r="BD131" s="544"/>
      <c r="BE131" s="544"/>
      <c r="BF131" s="544"/>
      <c r="BG131" s="544"/>
      <c r="BH131" s="544"/>
      <c r="BI131" s="657"/>
      <c r="BJ131" s="543"/>
      <c r="BK131" s="544"/>
      <c r="BL131" s="544"/>
      <c r="BM131" s="544"/>
      <c r="BN131" s="544"/>
      <c r="BO131" s="544"/>
      <c r="BP131" s="544"/>
      <c r="BQ131" s="544"/>
      <c r="BR131" s="544"/>
      <c r="BS131" s="657"/>
      <c r="BT131" s="543"/>
      <c r="BU131" s="544"/>
      <c r="BV131" s="544"/>
      <c r="BW131" s="544"/>
      <c r="BX131" s="544"/>
      <c r="BY131" s="544"/>
      <c r="BZ131" s="544"/>
      <c r="CA131" s="544"/>
      <c r="CB131" s="544"/>
      <c r="CC131" s="657"/>
      <c r="CD131" s="543"/>
      <c r="CE131" s="544"/>
      <c r="CF131" s="544"/>
      <c r="CG131" s="544"/>
      <c r="CH131" s="544"/>
      <c r="CI131" s="544"/>
      <c r="CJ131" s="544"/>
      <c r="CK131" s="544"/>
      <c r="CL131" s="544"/>
      <c r="CM131" s="657"/>
      <c r="CN131" s="543"/>
      <c r="CO131" s="544"/>
      <c r="CP131" s="544"/>
      <c r="CQ131" s="544"/>
      <c r="CR131" s="544"/>
      <c r="CS131" s="544"/>
      <c r="CT131" s="544"/>
      <c r="CU131" s="544"/>
      <c r="CV131" s="544"/>
      <c r="CW131" s="657"/>
      <c r="CX131" s="543"/>
      <c r="CY131" s="544"/>
      <c r="CZ131" s="544"/>
      <c r="DA131" s="544"/>
      <c r="DB131" s="544"/>
      <c r="DC131" s="544"/>
      <c r="DD131" s="544"/>
      <c r="DE131" s="544"/>
      <c r="DF131" s="544"/>
      <c r="DG131" s="657"/>
      <c r="DH131" s="543"/>
      <c r="DI131" s="544"/>
      <c r="DJ131" s="544"/>
      <c r="DK131" s="544"/>
      <c r="DL131" s="544"/>
      <c r="DM131" s="544"/>
      <c r="DN131" s="544"/>
      <c r="DO131" s="544"/>
      <c r="DP131" s="544"/>
      <c r="DQ131" s="657"/>
      <c r="DR131" s="543"/>
      <c r="DS131" s="544"/>
      <c r="DT131" s="544"/>
      <c r="DU131" s="544"/>
      <c r="DV131" s="544"/>
      <c r="DW131" s="544"/>
      <c r="DX131" s="544"/>
      <c r="DY131" s="544"/>
      <c r="DZ131" s="544"/>
      <c r="EA131" s="657"/>
      <c r="EB131" s="543"/>
      <c r="EC131" s="544"/>
      <c r="ED131" s="544"/>
      <c r="EE131" s="544"/>
      <c r="EF131" s="544"/>
      <c r="EG131" s="544"/>
      <c r="EH131" s="544"/>
      <c r="EI131" s="544"/>
      <c r="EJ131" s="544"/>
      <c r="EK131" s="657"/>
    </row>
    <row r="132" spans="1:141" ht="36">
      <c r="A132" s="359">
        <f>Summary!A132</f>
        <v>0</v>
      </c>
      <c r="B132" s="378">
        <f>Summary!B132</f>
        <v>0</v>
      </c>
      <c r="C132" s="379" t="str">
        <f>Summary!C132</f>
        <v>4.6.3</v>
      </c>
      <c r="D132" s="380" t="str">
        <f>Summary!D132</f>
        <v>1500 - Roadside technology</v>
      </c>
      <c r="E132" s="381" t="str">
        <f>Summary!E132</f>
        <v>APTR Telephones</v>
      </c>
      <c r="F132" s="382" t="str">
        <f>Summary!F132</f>
        <v>Clean telephone internally and externally</v>
      </c>
      <c r="G132" s="375">
        <f>Summary!G132</f>
        <v>0</v>
      </c>
      <c r="H132" s="540">
        <f t="shared" si="54"/>
        <v>0</v>
      </c>
      <c r="I132" s="541">
        <f t="shared" si="55"/>
        <v>0</v>
      </c>
      <c r="J132" s="541">
        <f t="shared" si="56"/>
        <v>0</v>
      </c>
      <c r="K132" s="541">
        <f t="shared" si="57"/>
        <v>0</v>
      </c>
      <c r="L132" s="541">
        <f t="shared" si="58"/>
        <v>0</v>
      </c>
      <c r="M132" s="541">
        <f t="shared" si="59"/>
        <v>0</v>
      </c>
      <c r="N132" s="541">
        <f t="shared" si="60"/>
        <v>0</v>
      </c>
      <c r="O132" s="541">
        <f t="shared" si="61"/>
        <v>0</v>
      </c>
      <c r="P132" s="541">
        <f t="shared" si="62"/>
        <v>0</v>
      </c>
      <c r="Q132" s="541">
        <f t="shared" si="63"/>
        <v>0</v>
      </c>
      <c r="R132" s="541">
        <f t="shared" si="64"/>
        <v>0</v>
      </c>
      <c r="S132" s="541">
        <f t="shared" si="65"/>
        <v>0</v>
      </c>
      <c r="T132" s="542">
        <f t="shared" si="66"/>
        <v>0</v>
      </c>
      <c r="U132" s="531"/>
      <c r="V132" s="543"/>
      <c r="W132" s="544"/>
      <c r="X132" s="544"/>
      <c r="Y132" s="544"/>
      <c r="Z132" s="544"/>
      <c r="AA132" s="544"/>
      <c r="AB132" s="544"/>
      <c r="AC132" s="544"/>
      <c r="AD132" s="544"/>
      <c r="AE132" s="657"/>
      <c r="AF132" s="543"/>
      <c r="AG132" s="544"/>
      <c r="AH132" s="544"/>
      <c r="AI132" s="544"/>
      <c r="AJ132" s="544"/>
      <c r="AK132" s="544"/>
      <c r="AL132" s="544"/>
      <c r="AM132" s="544"/>
      <c r="AN132" s="544"/>
      <c r="AO132" s="657"/>
      <c r="AP132" s="543"/>
      <c r="AQ132" s="544"/>
      <c r="AR132" s="544"/>
      <c r="AS132" s="544"/>
      <c r="AT132" s="544"/>
      <c r="AU132" s="544"/>
      <c r="AV132" s="544"/>
      <c r="AW132" s="544"/>
      <c r="AX132" s="544"/>
      <c r="AY132" s="657"/>
      <c r="AZ132" s="543"/>
      <c r="BA132" s="544"/>
      <c r="BB132" s="544"/>
      <c r="BC132" s="544"/>
      <c r="BD132" s="544"/>
      <c r="BE132" s="544"/>
      <c r="BF132" s="544"/>
      <c r="BG132" s="544"/>
      <c r="BH132" s="544"/>
      <c r="BI132" s="657"/>
      <c r="BJ132" s="543"/>
      <c r="BK132" s="544"/>
      <c r="BL132" s="544"/>
      <c r="BM132" s="544"/>
      <c r="BN132" s="544"/>
      <c r="BO132" s="544"/>
      <c r="BP132" s="544"/>
      <c r="BQ132" s="544"/>
      <c r="BR132" s="544"/>
      <c r="BS132" s="657"/>
      <c r="BT132" s="543"/>
      <c r="BU132" s="544"/>
      <c r="BV132" s="544"/>
      <c r="BW132" s="544"/>
      <c r="BX132" s="544"/>
      <c r="BY132" s="544"/>
      <c r="BZ132" s="544"/>
      <c r="CA132" s="544"/>
      <c r="CB132" s="544"/>
      <c r="CC132" s="657"/>
      <c r="CD132" s="543"/>
      <c r="CE132" s="544"/>
      <c r="CF132" s="544"/>
      <c r="CG132" s="544"/>
      <c r="CH132" s="544"/>
      <c r="CI132" s="544"/>
      <c r="CJ132" s="544"/>
      <c r="CK132" s="544"/>
      <c r="CL132" s="544"/>
      <c r="CM132" s="657"/>
      <c r="CN132" s="543"/>
      <c r="CO132" s="544"/>
      <c r="CP132" s="544"/>
      <c r="CQ132" s="544"/>
      <c r="CR132" s="544"/>
      <c r="CS132" s="544"/>
      <c r="CT132" s="544"/>
      <c r="CU132" s="544"/>
      <c r="CV132" s="544"/>
      <c r="CW132" s="657"/>
      <c r="CX132" s="543"/>
      <c r="CY132" s="544"/>
      <c r="CZ132" s="544"/>
      <c r="DA132" s="544"/>
      <c r="DB132" s="544"/>
      <c r="DC132" s="544"/>
      <c r="DD132" s="544"/>
      <c r="DE132" s="544"/>
      <c r="DF132" s="544"/>
      <c r="DG132" s="657"/>
      <c r="DH132" s="543"/>
      <c r="DI132" s="544"/>
      <c r="DJ132" s="544"/>
      <c r="DK132" s="544"/>
      <c r="DL132" s="544"/>
      <c r="DM132" s="544"/>
      <c r="DN132" s="544"/>
      <c r="DO132" s="544"/>
      <c r="DP132" s="544"/>
      <c r="DQ132" s="657"/>
      <c r="DR132" s="543"/>
      <c r="DS132" s="544"/>
      <c r="DT132" s="544"/>
      <c r="DU132" s="544"/>
      <c r="DV132" s="544"/>
      <c r="DW132" s="544"/>
      <c r="DX132" s="544"/>
      <c r="DY132" s="544"/>
      <c r="DZ132" s="544"/>
      <c r="EA132" s="657"/>
      <c r="EB132" s="543"/>
      <c r="EC132" s="544"/>
      <c r="ED132" s="544"/>
      <c r="EE132" s="544"/>
      <c r="EF132" s="544"/>
      <c r="EG132" s="544"/>
      <c r="EH132" s="544"/>
      <c r="EI132" s="544"/>
      <c r="EJ132" s="544"/>
      <c r="EK132" s="657"/>
    </row>
    <row r="133" spans="1:141" ht="36">
      <c r="A133" s="359">
        <f>Summary!A133</f>
        <v>0</v>
      </c>
      <c r="B133" s="378">
        <f>Summary!B133</f>
        <v>0</v>
      </c>
      <c r="C133" s="379" t="str">
        <f>Summary!C133</f>
        <v>4.6.4</v>
      </c>
      <c r="D133" s="380" t="str">
        <f>Summary!D133</f>
        <v>1500 - Roadside technology</v>
      </c>
      <c r="E133" s="381" t="str">
        <f>Summary!E133</f>
        <v>Emergency Roadside Telephone (ERT)</v>
      </c>
      <c r="F133" s="382" t="str">
        <f>Summary!F133</f>
        <v>Clean telephone internally and externally</v>
      </c>
      <c r="G133" s="375">
        <f>Summary!G133</f>
        <v>0</v>
      </c>
      <c r="H133" s="540">
        <f t="shared" si="54"/>
        <v>0</v>
      </c>
      <c r="I133" s="541">
        <f t="shared" si="55"/>
        <v>0</v>
      </c>
      <c r="J133" s="541">
        <f t="shared" si="56"/>
        <v>0</v>
      </c>
      <c r="K133" s="541">
        <f t="shared" si="57"/>
        <v>0</v>
      </c>
      <c r="L133" s="541">
        <f t="shared" si="58"/>
        <v>0</v>
      </c>
      <c r="M133" s="541">
        <f t="shared" si="59"/>
        <v>0</v>
      </c>
      <c r="N133" s="541">
        <f t="shared" si="60"/>
        <v>0</v>
      </c>
      <c r="O133" s="541">
        <f t="shared" si="61"/>
        <v>0</v>
      </c>
      <c r="P133" s="541">
        <f t="shared" si="62"/>
        <v>0</v>
      </c>
      <c r="Q133" s="541">
        <f t="shared" si="63"/>
        <v>0</v>
      </c>
      <c r="R133" s="541">
        <f t="shared" si="64"/>
        <v>0</v>
      </c>
      <c r="S133" s="541">
        <f t="shared" si="65"/>
        <v>0</v>
      </c>
      <c r="T133" s="542">
        <f t="shared" si="66"/>
        <v>0</v>
      </c>
      <c r="U133" s="531"/>
      <c r="V133" s="543"/>
      <c r="W133" s="544"/>
      <c r="X133" s="544"/>
      <c r="Y133" s="544"/>
      <c r="Z133" s="544"/>
      <c r="AA133" s="544"/>
      <c r="AB133" s="544"/>
      <c r="AC133" s="544"/>
      <c r="AD133" s="544"/>
      <c r="AE133" s="657"/>
      <c r="AF133" s="543"/>
      <c r="AG133" s="544"/>
      <c r="AH133" s="544"/>
      <c r="AI133" s="544"/>
      <c r="AJ133" s="544"/>
      <c r="AK133" s="544"/>
      <c r="AL133" s="544"/>
      <c r="AM133" s="544"/>
      <c r="AN133" s="544"/>
      <c r="AO133" s="657"/>
      <c r="AP133" s="543"/>
      <c r="AQ133" s="544"/>
      <c r="AR133" s="544"/>
      <c r="AS133" s="544"/>
      <c r="AT133" s="544"/>
      <c r="AU133" s="544"/>
      <c r="AV133" s="544"/>
      <c r="AW133" s="544"/>
      <c r="AX133" s="544"/>
      <c r="AY133" s="657"/>
      <c r="AZ133" s="543"/>
      <c r="BA133" s="544"/>
      <c r="BB133" s="544"/>
      <c r="BC133" s="544"/>
      <c r="BD133" s="544"/>
      <c r="BE133" s="544"/>
      <c r="BF133" s="544"/>
      <c r="BG133" s="544"/>
      <c r="BH133" s="544"/>
      <c r="BI133" s="657"/>
      <c r="BJ133" s="543"/>
      <c r="BK133" s="544"/>
      <c r="BL133" s="544"/>
      <c r="BM133" s="544"/>
      <c r="BN133" s="544"/>
      <c r="BO133" s="544"/>
      <c r="BP133" s="544"/>
      <c r="BQ133" s="544"/>
      <c r="BR133" s="544"/>
      <c r="BS133" s="657"/>
      <c r="BT133" s="543"/>
      <c r="BU133" s="544"/>
      <c r="BV133" s="544"/>
      <c r="BW133" s="544"/>
      <c r="BX133" s="544"/>
      <c r="BY133" s="544"/>
      <c r="BZ133" s="544"/>
      <c r="CA133" s="544"/>
      <c r="CB133" s="544"/>
      <c r="CC133" s="657"/>
      <c r="CD133" s="543"/>
      <c r="CE133" s="544"/>
      <c r="CF133" s="544"/>
      <c r="CG133" s="544"/>
      <c r="CH133" s="544"/>
      <c r="CI133" s="544"/>
      <c r="CJ133" s="544"/>
      <c r="CK133" s="544"/>
      <c r="CL133" s="544"/>
      <c r="CM133" s="657"/>
      <c r="CN133" s="543"/>
      <c r="CO133" s="544"/>
      <c r="CP133" s="544"/>
      <c r="CQ133" s="544"/>
      <c r="CR133" s="544"/>
      <c r="CS133" s="544"/>
      <c r="CT133" s="544"/>
      <c r="CU133" s="544"/>
      <c r="CV133" s="544"/>
      <c r="CW133" s="657"/>
      <c r="CX133" s="543"/>
      <c r="CY133" s="544"/>
      <c r="CZ133" s="544"/>
      <c r="DA133" s="544"/>
      <c r="DB133" s="544"/>
      <c r="DC133" s="544"/>
      <c r="DD133" s="544"/>
      <c r="DE133" s="544"/>
      <c r="DF133" s="544"/>
      <c r="DG133" s="657"/>
      <c r="DH133" s="543"/>
      <c r="DI133" s="544"/>
      <c r="DJ133" s="544"/>
      <c r="DK133" s="544"/>
      <c r="DL133" s="544"/>
      <c r="DM133" s="544"/>
      <c r="DN133" s="544"/>
      <c r="DO133" s="544"/>
      <c r="DP133" s="544"/>
      <c r="DQ133" s="657"/>
      <c r="DR133" s="543"/>
      <c r="DS133" s="544"/>
      <c r="DT133" s="544"/>
      <c r="DU133" s="544"/>
      <c r="DV133" s="544"/>
      <c r="DW133" s="544"/>
      <c r="DX133" s="544"/>
      <c r="DY133" s="544"/>
      <c r="DZ133" s="544"/>
      <c r="EA133" s="657"/>
      <c r="EB133" s="543"/>
      <c r="EC133" s="544"/>
      <c r="ED133" s="544"/>
      <c r="EE133" s="544"/>
      <c r="EF133" s="544"/>
      <c r="EG133" s="544"/>
      <c r="EH133" s="544"/>
      <c r="EI133" s="544"/>
      <c r="EJ133" s="544"/>
      <c r="EK133" s="657"/>
    </row>
    <row r="134" spans="1:141" ht="36">
      <c r="A134" s="359">
        <f>Summary!A134</f>
        <v>0</v>
      </c>
      <c r="B134" s="378">
        <f>Summary!B134</f>
        <v>0</v>
      </c>
      <c r="C134" s="379" t="str">
        <f>Summary!C134</f>
        <v>4.6.5</v>
      </c>
      <c r="D134" s="380" t="str">
        <f>Summary!D134</f>
        <v>1500 - Roadside technology</v>
      </c>
      <c r="E134" s="381" t="str">
        <f>Summary!E134</f>
        <v>Environmental Sensor Stations (ESS)</v>
      </c>
      <c r="F134" s="382" t="str">
        <f>Summary!F134</f>
        <v>Test and calibrate sites pre-winter season and mid-winter season</v>
      </c>
      <c r="G134" s="375">
        <f>Summary!G134</f>
        <v>0</v>
      </c>
      <c r="H134" s="540">
        <f t="shared" si="54"/>
        <v>0</v>
      </c>
      <c r="I134" s="541">
        <f t="shared" si="55"/>
        <v>0</v>
      </c>
      <c r="J134" s="541">
        <f t="shared" si="56"/>
        <v>0</v>
      </c>
      <c r="K134" s="541">
        <f t="shared" si="57"/>
        <v>0</v>
      </c>
      <c r="L134" s="541">
        <f t="shared" si="58"/>
        <v>0</v>
      </c>
      <c r="M134" s="541">
        <f t="shared" si="59"/>
        <v>0</v>
      </c>
      <c r="N134" s="541">
        <f t="shared" si="60"/>
        <v>0</v>
      </c>
      <c r="O134" s="541">
        <f t="shared" si="61"/>
        <v>0</v>
      </c>
      <c r="P134" s="541">
        <f t="shared" si="62"/>
        <v>0</v>
      </c>
      <c r="Q134" s="541">
        <f t="shared" si="63"/>
        <v>0</v>
      </c>
      <c r="R134" s="541">
        <f t="shared" si="64"/>
        <v>0</v>
      </c>
      <c r="S134" s="541">
        <f t="shared" si="65"/>
        <v>0</v>
      </c>
      <c r="T134" s="542">
        <f t="shared" si="66"/>
        <v>0</v>
      </c>
      <c r="U134" s="531"/>
      <c r="V134" s="543"/>
      <c r="W134" s="544"/>
      <c r="X134" s="544"/>
      <c r="Y134" s="544"/>
      <c r="Z134" s="544"/>
      <c r="AA134" s="544"/>
      <c r="AB134" s="544"/>
      <c r="AC134" s="544"/>
      <c r="AD134" s="544"/>
      <c r="AE134" s="657"/>
      <c r="AF134" s="543"/>
      <c r="AG134" s="544"/>
      <c r="AH134" s="544"/>
      <c r="AI134" s="544"/>
      <c r="AJ134" s="544"/>
      <c r="AK134" s="544"/>
      <c r="AL134" s="544"/>
      <c r="AM134" s="544"/>
      <c r="AN134" s="544"/>
      <c r="AO134" s="657"/>
      <c r="AP134" s="543"/>
      <c r="AQ134" s="544"/>
      <c r="AR134" s="544"/>
      <c r="AS134" s="544"/>
      <c r="AT134" s="544"/>
      <c r="AU134" s="544"/>
      <c r="AV134" s="544"/>
      <c r="AW134" s="544"/>
      <c r="AX134" s="544"/>
      <c r="AY134" s="657"/>
      <c r="AZ134" s="543"/>
      <c r="BA134" s="544"/>
      <c r="BB134" s="544"/>
      <c r="BC134" s="544"/>
      <c r="BD134" s="544"/>
      <c r="BE134" s="544"/>
      <c r="BF134" s="544"/>
      <c r="BG134" s="544"/>
      <c r="BH134" s="544"/>
      <c r="BI134" s="657"/>
      <c r="BJ134" s="543"/>
      <c r="BK134" s="544"/>
      <c r="BL134" s="544"/>
      <c r="BM134" s="544"/>
      <c r="BN134" s="544"/>
      <c r="BO134" s="544"/>
      <c r="BP134" s="544"/>
      <c r="BQ134" s="544"/>
      <c r="BR134" s="544"/>
      <c r="BS134" s="657"/>
      <c r="BT134" s="543"/>
      <c r="BU134" s="544"/>
      <c r="BV134" s="544"/>
      <c r="BW134" s="544"/>
      <c r="BX134" s="544"/>
      <c r="BY134" s="544"/>
      <c r="BZ134" s="544"/>
      <c r="CA134" s="544"/>
      <c r="CB134" s="544"/>
      <c r="CC134" s="657"/>
      <c r="CD134" s="543"/>
      <c r="CE134" s="544"/>
      <c r="CF134" s="544"/>
      <c r="CG134" s="544"/>
      <c r="CH134" s="544"/>
      <c r="CI134" s="544"/>
      <c r="CJ134" s="544"/>
      <c r="CK134" s="544"/>
      <c r="CL134" s="544"/>
      <c r="CM134" s="657"/>
      <c r="CN134" s="543"/>
      <c r="CO134" s="544"/>
      <c r="CP134" s="544"/>
      <c r="CQ134" s="544"/>
      <c r="CR134" s="544"/>
      <c r="CS134" s="544"/>
      <c r="CT134" s="544"/>
      <c r="CU134" s="544"/>
      <c r="CV134" s="544"/>
      <c r="CW134" s="657"/>
      <c r="CX134" s="543"/>
      <c r="CY134" s="544"/>
      <c r="CZ134" s="544"/>
      <c r="DA134" s="544"/>
      <c r="DB134" s="544"/>
      <c r="DC134" s="544"/>
      <c r="DD134" s="544"/>
      <c r="DE134" s="544"/>
      <c r="DF134" s="544"/>
      <c r="DG134" s="657"/>
      <c r="DH134" s="543"/>
      <c r="DI134" s="544"/>
      <c r="DJ134" s="544"/>
      <c r="DK134" s="544"/>
      <c r="DL134" s="544"/>
      <c r="DM134" s="544"/>
      <c r="DN134" s="544"/>
      <c r="DO134" s="544"/>
      <c r="DP134" s="544"/>
      <c r="DQ134" s="657"/>
      <c r="DR134" s="543"/>
      <c r="DS134" s="544"/>
      <c r="DT134" s="544"/>
      <c r="DU134" s="544"/>
      <c r="DV134" s="544"/>
      <c r="DW134" s="544"/>
      <c r="DX134" s="544"/>
      <c r="DY134" s="544"/>
      <c r="DZ134" s="544"/>
      <c r="EA134" s="657"/>
      <c r="EB134" s="543"/>
      <c r="EC134" s="544"/>
      <c r="ED134" s="544"/>
      <c r="EE134" s="544"/>
      <c r="EF134" s="544"/>
      <c r="EG134" s="544"/>
      <c r="EH134" s="544"/>
      <c r="EI134" s="544"/>
      <c r="EJ134" s="544"/>
      <c r="EK134" s="657"/>
    </row>
    <row r="135" spans="1:141" ht="36">
      <c r="A135" s="359">
        <f>Summary!A135</f>
        <v>0</v>
      </c>
      <c r="B135" s="378">
        <f>Summary!B135</f>
        <v>0</v>
      </c>
      <c r="C135" s="379" t="str">
        <f>Summary!C135</f>
        <v>4.6.6</v>
      </c>
      <c r="D135" s="380" t="str">
        <f>Summary!D135</f>
        <v>1500 - Roadside technology</v>
      </c>
      <c r="E135" s="381" t="str">
        <f>Summary!E135</f>
        <v>Meteorological sites</v>
      </c>
      <c r="F135" s="382" t="str">
        <f>Summary!F135</f>
        <v>Clean fog sensors</v>
      </c>
      <c r="G135" s="375">
        <f>Summary!G135</f>
        <v>0</v>
      </c>
      <c r="H135" s="540">
        <f t="shared" si="54"/>
        <v>0</v>
      </c>
      <c r="I135" s="541">
        <f t="shared" si="55"/>
        <v>0</v>
      </c>
      <c r="J135" s="541">
        <f t="shared" si="56"/>
        <v>0</v>
      </c>
      <c r="K135" s="541">
        <f t="shared" si="57"/>
        <v>0</v>
      </c>
      <c r="L135" s="541">
        <f t="shared" si="58"/>
        <v>0</v>
      </c>
      <c r="M135" s="541">
        <f t="shared" si="59"/>
        <v>0</v>
      </c>
      <c r="N135" s="541">
        <f t="shared" si="60"/>
        <v>0</v>
      </c>
      <c r="O135" s="541">
        <f t="shared" si="61"/>
        <v>0</v>
      </c>
      <c r="P135" s="541">
        <f t="shared" si="62"/>
        <v>0</v>
      </c>
      <c r="Q135" s="541">
        <f t="shared" si="63"/>
        <v>0</v>
      </c>
      <c r="R135" s="541">
        <f t="shared" si="64"/>
        <v>0</v>
      </c>
      <c r="S135" s="541">
        <f t="shared" si="65"/>
        <v>0</v>
      </c>
      <c r="T135" s="542">
        <f t="shared" si="66"/>
        <v>0</v>
      </c>
      <c r="U135" s="531"/>
      <c r="V135" s="543"/>
      <c r="W135" s="544"/>
      <c r="X135" s="544"/>
      <c r="Y135" s="544"/>
      <c r="Z135" s="544"/>
      <c r="AA135" s="544"/>
      <c r="AB135" s="544"/>
      <c r="AC135" s="544"/>
      <c r="AD135" s="544"/>
      <c r="AE135" s="657"/>
      <c r="AF135" s="543"/>
      <c r="AG135" s="544"/>
      <c r="AH135" s="544"/>
      <c r="AI135" s="544"/>
      <c r="AJ135" s="544"/>
      <c r="AK135" s="544"/>
      <c r="AL135" s="544"/>
      <c r="AM135" s="544"/>
      <c r="AN135" s="544"/>
      <c r="AO135" s="657"/>
      <c r="AP135" s="543"/>
      <c r="AQ135" s="544"/>
      <c r="AR135" s="544"/>
      <c r="AS135" s="544"/>
      <c r="AT135" s="544"/>
      <c r="AU135" s="544"/>
      <c r="AV135" s="544"/>
      <c r="AW135" s="544"/>
      <c r="AX135" s="544"/>
      <c r="AY135" s="657"/>
      <c r="AZ135" s="543"/>
      <c r="BA135" s="544"/>
      <c r="BB135" s="544"/>
      <c r="BC135" s="544"/>
      <c r="BD135" s="544"/>
      <c r="BE135" s="544"/>
      <c r="BF135" s="544"/>
      <c r="BG135" s="544"/>
      <c r="BH135" s="544"/>
      <c r="BI135" s="657"/>
      <c r="BJ135" s="543"/>
      <c r="BK135" s="544"/>
      <c r="BL135" s="544"/>
      <c r="BM135" s="544"/>
      <c r="BN135" s="544"/>
      <c r="BO135" s="544"/>
      <c r="BP135" s="544"/>
      <c r="BQ135" s="544"/>
      <c r="BR135" s="544"/>
      <c r="BS135" s="657"/>
      <c r="BT135" s="543"/>
      <c r="BU135" s="544"/>
      <c r="BV135" s="544"/>
      <c r="BW135" s="544"/>
      <c r="BX135" s="544"/>
      <c r="BY135" s="544"/>
      <c r="BZ135" s="544"/>
      <c r="CA135" s="544"/>
      <c r="CB135" s="544"/>
      <c r="CC135" s="657"/>
      <c r="CD135" s="543"/>
      <c r="CE135" s="544"/>
      <c r="CF135" s="544"/>
      <c r="CG135" s="544"/>
      <c r="CH135" s="544"/>
      <c r="CI135" s="544"/>
      <c r="CJ135" s="544"/>
      <c r="CK135" s="544"/>
      <c r="CL135" s="544"/>
      <c r="CM135" s="657"/>
      <c r="CN135" s="543"/>
      <c r="CO135" s="544"/>
      <c r="CP135" s="544"/>
      <c r="CQ135" s="544"/>
      <c r="CR135" s="544"/>
      <c r="CS135" s="544"/>
      <c r="CT135" s="544"/>
      <c r="CU135" s="544"/>
      <c r="CV135" s="544"/>
      <c r="CW135" s="657"/>
      <c r="CX135" s="543"/>
      <c r="CY135" s="544"/>
      <c r="CZ135" s="544"/>
      <c r="DA135" s="544"/>
      <c r="DB135" s="544"/>
      <c r="DC135" s="544"/>
      <c r="DD135" s="544"/>
      <c r="DE135" s="544"/>
      <c r="DF135" s="544"/>
      <c r="DG135" s="657"/>
      <c r="DH135" s="543"/>
      <c r="DI135" s="544"/>
      <c r="DJ135" s="544"/>
      <c r="DK135" s="544"/>
      <c r="DL135" s="544"/>
      <c r="DM135" s="544"/>
      <c r="DN135" s="544"/>
      <c r="DO135" s="544"/>
      <c r="DP135" s="544"/>
      <c r="DQ135" s="657"/>
      <c r="DR135" s="543"/>
      <c r="DS135" s="544"/>
      <c r="DT135" s="544"/>
      <c r="DU135" s="544"/>
      <c r="DV135" s="544"/>
      <c r="DW135" s="544"/>
      <c r="DX135" s="544"/>
      <c r="DY135" s="544"/>
      <c r="DZ135" s="544"/>
      <c r="EA135" s="657"/>
      <c r="EB135" s="543"/>
      <c r="EC135" s="544"/>
      <c r="ED135" s="544"/>
      <c r="EE135" s="544"/>
      <c r="EF135" s="544"/>
      <c r="EG135" s="544"/>
      <c r="EH135" s="544"/>
      <c r="EI135" s="544"/>
      <c r="EJ135" s="544"/>
      <c r="EK135" s="657"/>
    </row>
    <row r="136" spans="1:141" ht="36">
      <c r="A136" s="359">
        <f>Summary!A136</f>
        <v>0</v>
      </c>
      <c r="B136" s="378">
        <f>Summary!B136</f>
        <v>0</v>
      </c>
      <c r="C136" s="379" t="str">
        <f>Summary!C136</f>
        <v>4.6.7</v>
      </c>
      <c r="D136" s="380" t="str">
        <f>Summary!D136</f>
        <v>1500 - Roadside technology</v>
      </c>
      <c r="E136" s="381" t="str">
        <f>Summary!E136</f>
        <v>Fixed Text Message Signs</v>
      </c>
      <c r="F136" s="382" t="str">
        <f>Summary!F136</f>
        <v>Check, clean and grease motor assemblies</v>
      </c>
      <c r="G136" s="375">
        <f>Summary!G136</f>
        <v>0</v>
      </c>
      <c r="H136" s="540">
        <f t="shared" si="54"/>
        <v>0</v>
      </c>
      <c r="I136" s="541">
        <f t="shared" si="55"/>
        <v>0</v>
      </c>
      <c r="J136" s="541">
        <f t="shared" si="56"/>
        <v>0</v>
      </c>
      <c r="K136" s="541">
        <f t="shared" si="57"/>
        <v>0</v>
      </c>
      <c r="L136" s="541">
        <f t="shared" si="58"/>
        <v>0</v>
      </c>
      <c r="M136" s="541">
        <f t="shared" si="59"/>
        <v>0</v>
      </c>
      <c r="N136" s="541">
        <f t="shared" si="60"/>
        <v>0</v>
      </c>
      <c r="O136" s="541">
        <f t="shared" si="61"/>
        <v>0</v>
      </c>
      <c r="P136" s="541">
        <f t="shared" si="62"/>
        <v>0</v>
      </c>
      <c r="Q136" s="541">
        <f t="shared" si="63"/>
        <v>0</v>
      </c>
      <c r="R136" s="541">
        <f t="shared" si="64"/>
        <v>0</v>
      </c>
      <c r="S136" s="541">
        <f t="shared" si="65"/>
        <v>0</v>
      </c>
      <c r="T136" s="542">
        <f t="shared" si="66"/>
        <v>0</v>
      </c>
      <c r="U136" s="531"/>
      <c r="V136" s="543"/>
      <c r="W136" s="544"/>
      <c r="X136" s="544"/>
      <c r="Y136" s="544"/>
      <c r="Z136" s="544"/>
      <c r="AA136" s="544"/>
      <c r="AB136" s="544"/>
      <c r="AC136" s="544"/>
      <c r="AD136" s="544"/>
      <c r="AE136" s="657"/>
      <c r="AF136" s="543"/>
      <c r="AG136" s="544"/>
      <c r="AH136" s="544"/>
      <c r="AI136" s="544"/>
      <c r="AJ136" s="544"/>
      <c r="AK136" s="544"/>
      <c r="AL136" s="544"/>
      <c r="AM136" s="544"/>
      <c r="AN136" s="544"/>
      <c r="AO136" s="657"/>
      <c r="AP136" s="543"/>
      <c r="AQ136" s="544"/>
      <c r="AR136" s="544"/>
      <c r="AS136" s="544"/>
      <c r="AT136" s="544"/>
      <c r="AU136" s="544"/>
      <c r="AV136" s="544"/>
      <c r="AW136" s="544"/>
      <c r="AX136" s="544"/>
      <c r="AY136" s="657"/>
      <c r="AZ136" s="543"/>
      <c r="BA136" s="544"/>
      <c r="BB136" s="544"/>
      <c r="BC136" s="544"/>
      <c r="BD136" s="544"/>
      <c r="BE136" s="544"/>
      <c r="BF136" s="544"/>
      <c r="BG136" s="544"/>
      <c r="BH136" s="544"/>
      <c r="BI136" s="657"/>
      <c r="BJ136" s="543"/>
      <c r="BK136" s="544"/>
      <c r="BL136" s="544"/>
      <c r="BM136" s="544"/>
      <c r="BN136" s="544"/>
      <c r="BO136" s="544"/>
      <c r="BP136" s="544"/>
      <c r="BQ136" s="544"/>
      <c r="BR136" s="544"/>
      <c r="BS136" s="657"/>
      <c r="BT136" s="543"/>
      <c r="BU136" s="544"/>
      <c r="BV136" s="544"/>
      <c r="BW136" s="544"/>
      <c r="BX136" s="544"/>
      <c r="BY136" s="544"/>
      <c r="BZ136" s="544"/>
      <c r="CA136" s="544"/>
      <c r="CB136" s="544"/>
      <c r="CC136" s="657"/>
      <c r="CD136" s="543"/>
      <c r="CE136" s="544"/>
      <c r="CF136" s="544"/>
      <c r="CG136" s="544"/>
      <c r="CH136" s="544"/>
      <c r="CI136" s="544"/>
      <c r="CJ136" s="544"/>
      <c r="CK136" s="544"/>
      <c r="CL136" s="544"/>
      <c r="CM136" s="657"/>
      <c r="CN136" s="543"/>
      <c r="CO136" s="544"/>
      <c r="CP136" s="544"/>
      <c r="CQ136" s="544"/>
      <c r="CR136" s="544"/>
      <c r="CS136" s="544"/>
      <c r="CT136" s="544"/>
      <c r="CU136" s="544"/>
      <c r="CV136" s="544"/>
      <c r="CW136" s="657"/>
      <c r="CX136" s="543"/>
      <c r="CY136" s="544"/>
      <c r="CZ136" s="544"/>
      <c r="DA136" s="544"/>
      <c r="DB136" s="544"/>
      <c r="DC136" s="544"/>
      <c r="DD136" s="544"/>
      <c r="DE136" s="544"/>
      <c r="DF136" s="544"/>
      <c r="DG136" s="657"/>
      <c r="DH136" s="543"/>
      <c r="DI136" s="544"/>
      <c r="DJ136" s="544"/>
      <c r="DK136" s="544"/>
      <c r="DL136" s="544"/>
      <c r="DM136" s="544"/>
      <c r="DN136" s="544"/>
      <c r="DO136" s="544"/>
      <c r="DP136" s="544"/>
      <c r="DQ136" s="657"/>
      <c r="DR136" s="543"/>
      <c r="DS136" s="544"/>
      <c r="DT136" s="544"/>
      <c r="DU136" s="544"/>
      <c r="DV136" s="544"/>
      <c r="DW136" s="544"/>
      <c r="DX136" s="544"/>
      <c r="DY136" s="544"/>
      <c r="DZ136" s="544"/>
      <c r="EA136" s="657"/>
      <c r="EB136" s="543"/>
      <c r="EC136" s="544"/>
      <c r="ED136" s="544"/>
      <c r="EE136" s="544"/>
      <c r="EF136" s="544"/>
      <c r="EG136" s="544"/>
      <c r="EH136" s="544"/>
      <c r="EI136" s="544"/>
      <c r="EJ136" s="544"/>
      <c r="EK136" s="657"/>
    </row>
    <row r="137" spans="1:141" s="139" customFormat="1" ht="54">
      <c r="A137" s="802">
        <f>Summary!A137</f>
        <v>0</v>
      </c>
      <c r="B137" s="815">
        <f>Summary!B137</f>
        <v>0</v>
      </c>
      <c r="C137" s="813" t="str">
        <f>Summary!C137</f>
        <v>4.6.8</v>
      </c>
      <c r="D137" s="816" t="str">
        <f>Summary!D137</f>
        <v>1500 - Roadside technology</v>
      </c>
      <c r="E137" s="796" t="str">
        <f>Summary!E137</f>
        <v>Remotely Operated Temporary Traffic Management Signs</v>
      </c>
      <c r="F137" s="796">
        <f>Summary!F137</f>
        <v>0</v>
      </c>
      <c r="G137" s="787">
        <f>Summary!G137</f>
        <v>0</v>
      </c>
      <c r="H137" s="299"/>
      <c r="I137" s="300"/>
      <c r="J137" s="300"/>
      <c r="K137" s="300"/>
      <c r="L137" s="300"/>
      <c r="M137" s="300"/>
      <c r="N137" s="300"/>
      <c r="O137" s="300"/>
      <c r="P137" s="300"/>
      <c r="Q137" s="300"/>
      <c r="R137" s="300"/>
      <c r="S137" s="300"/>
      <c r="T137" s="797"/>
      <c r="U137" s="531"/>
      <c r="V137" s="299"/>
      <c r="W137" s="300"/>
      <c r="X137" s="300"/>
      <c r="Y137" s="300"/>
      <c r="Z137" s="300"/>
      <c r="AA137" s="300"/>
      <c r="AB137" s="300"/>
      <c r="AC137" s="300"/>
      <c r="AD137" s="300"/>
      <c r="AE137" s="817"/>
      <c r="AF137" s="299"/>
      <c r="AG137" s="300"/>
      <c r="AH137" s="300"/>
      <c r="AI137" s="300"/>
      <c r="AJ137" s="300"/>
      <c r="AK137" s="300"/>
      <c r="AL137" s="300"/>
      <c r="AM137" s="300"/>
      <c r="AN137" s="300"/>
      <c r="AO137" s="817"/>
      <c r="AP137" s="299"/>
      <c r="AQ137" s="300"/>
      <c r="AR137" s="300"/>
      <c r="AS137" s="300"/>
      <c r="AT137" s="300"/>
      <c r="AU137" s="300"/>
      <c r="AV137" s="300"/>
      <c r="AW137" s="300"/>
      <c r="AX137" s="300"/>
      <c r="AY137" s="817"/>
      <c r="AZ137" s="299"/>
      <c r="BA137" s="300"/>
      <c r="BB137" s="300"/>
      <c r="BC137" s="300"/>
      <c r="BD137" s="300"/>
      <c r="BE137" s="300"/>
      <c r="BF137" s="300"/>
      <c r="BG137" s="300"/>
      <c r="BH137" s="300"/>
      <c r="BI137" s="817"/>
      <c r="BJ137" s="299"/>
      <c r="BK137" s="300"/>
      <c r="BL137" s="300"/>
      <c r="BM137" s="300"/>
      <c r="BN137" s="300"/>
      <c r="BO137" s="300"/>
      <c r="BP137" s="300"/>
      <c r="BQ137" s="300"/>
      <c r="BR137" s="300"/>
      <c r="BS137" s="817"/>
      <c r="BT137" s="299"/>
      <c r="BU137" s="300"/>
      <c r="BV137" s="300"/>
      <c r="BW137" s="300"/>
      <c r="BX137" s="300"/>
      <c r="BY137" s="300"/>
      <c r="BZ137" s="300"/>
      <c r="CA137" s="300"/>
      <c r="CB137" s="300"/>
      <c r="CC137" s="817"/>
      <c r="CD137" s="299"/>
      <c r="CE137" s="300"/>
      <c r="CF137" s="300"/>
      <c r="CG137" s="300"/>
      <c r="CH137" s="300"/>
      <c r="CI137" s="300"/>
      <c r="CJ137" s="300"/>
      <c r="CK137" s="300"/>
      <c r="CL137" s="300"/>
      <c r="CM137" s="817"/>
      <c r="CN137" s="299"/>
      <c r="CO137" s="300"/>
      <c r="CP137" s="300"/>
      <c r="CQ137" s="300"/>
      <c r="CR137" s="300"/>
      <c r="CS137" s="300"/>
      <c r="CT137" s="300"/>
      <c r="CU137" s="300"/>
      <c r="CV137" s="300"/>
      <c r="CW137" s="817"/>
      <c r="CX137" s="299"/>
      <c r="CY137" s="300"/>
      <c r="CZ137" s="300"/>
      <c r="DA137" s="300"/>
      <c r="DB137" s="300"/>
      <c r="DC137" s="300"/>
      <c r="DD137" s="300"/>
      <c r="DE137" s="300"/>
      <c r="DF137" s="300"/>
      <c r="DG137" s="817"/>
      <c r="DH137" s="299"/>
      <c r="DI137" s="300"/>
      <c r="DJ137" s="300"/>
      <c r="DK137" s="300"/>
      <c r="DL137" s="300"/>
      <c r="DM137" s="300"/>
      <c r="DN137" s="300"/>
      <c r="DO137" s="300"/>
      <c r="DP137" s="300"/>
      <c r="DQ137" s="817"/>
      <c r="DR137" s="299"/>
      <c r="DS137" s="300"/>
      <c r="DT137" s="300"/>
      <c r="DU137" s="300"/>
      <c r="DV137" s="300"/>
      <c r="DW137" s="300"/>
      <c r="DX137" s="300"/>
      <c r="DY137" s="300"/>
      <c r="DZ137" s="300"/>
      <c r="EA137" s="817"/>
      <c r="EB137" s="299"/>
      <c r="EC137" s="300"/>
      <c r="ED137" s="300"/>
      <c r="EE137" s="300"/>
      <c r="EF137" s="300"/>
      <c r="EG137" s="300"/>
      <c r="EH137" s="300"/>
      <c r="EI137" s="300"/>
      <c r="EJ137" s="300"/>
      <c r="EK137" s="817"/>
    </row>
    <row r="138" spans="1:141" ht="20.25">
      <c r="A138" s="359">
        <f>Summary!A138</f>
        <v>0</v>
      </c>
      <c r="B138" s="378">
        <f>Summary!B138</f>
        <v>0</v>
      </c>
      <c r="C138" s="379" t="str">
        <f>Summary!C138</f>
        <v>4.6.8.1</v>
      </c>
      <c r="D138" s="380">
        <f>Summary!D138</f>
        <v>0</v>
      </c>
      <c r="E138" s="381">
        <f>Summary!E138</f>
        <v>0</v>
      </c>
      <c r="F138" s="382" t="str">
        <f>Summary!F138</f>
        <v>Change Batteries</v>
      </c>
      <c r="G138" s="375">
        <f>Summary!G138</f>
        <v>0</v>
      </c>
      <c r="H138" s="540">
        <f t="shared" si="54"/>
        <v>0</v>
      </c>
      <c r="I138" s="541">
        <f t="shared" si="55"/>
        <v>0</v>
      </c>
      <c r="J138" s="541">
        <f t="shared" si="56"/>
        <v>0</v>
      </c>
      <c r="K138" s="541">
        <f t="shared" si="57"/>
        <v>0</v>
      </c>
      <c r="L138" s="541">
        <f t="shared" si="58"/>
        <v>0</v>
      </c>
      <c r="M138" s="541">
        <f t="shared" si="59"/>
        <v>0</v>
      </c>
      <c r="N138" s="541">
        <f t="shared" si="60"/>
        <v>0</v>
      </c>
      <c r="O138" s="541">
        <f t="shared" si="61"/>
        <v>0</v>
      </c>
      <c r="P138" s="541">
        <f t="shared" si="62"/>
        <v>0</v>
      </c>
      <c r="Q138" s="541">
        <f t="shared" si="63"/>
        <v>0</v>
      </c>
      <c r="R138" s="541">
        <f t="shared" si="64"/>
        <v>0</v>
      </c>
      <c r="S138" s="541">
        <f t="shared" si="65"/>
        <v>0</v>
      </c>
      <c r="T138" s="542">
        <f t="shared" si="66"/>
        <v>0</v>
      </c>
      <c r="U138" s="531"/>
      <c r="V138" s="543"/>
      <c r="W138" s="544"/>
      <c r="X138" s="544"/>
      <c r="Y138" s="544"/>
      <c r="Z138" s="544"/>
      <c r="AA138" s="544"/>
      <c r="AB138" s="544"/>
      <c r="AC138" s="544"/>
      <c r="AD138" s="544"/>
      <c r="AE138" s="657"/>
      <c r="AF138" s="543"/>
      <c r="AG138" s="544"/>
      <c r="AH138" s="544"/>
      <c r="AI138" s="544"/>
      <c r="AJ138" s="544"/>
      <c r="AK138" s="544"/>
      <c r="AL138" s="544"/>
      <c r="AM138" s="544"/>
      <c r="AN138" s="544"/>
      <c r="AO138" s="657"/>
      <c r="AP138" s="543"/>
      <c r="AQ138" s="544"/>
      <c r="AR138" s="544"/>
      <c r="AS138" s="544"/>
      <c r="AT138" s="544"/>
      <c r="AU138" s="544"/>
      <c r="AV138" s="544"/>
      <c r="AW138" s="544"/>
      <c r="AX138" s="544"/>
      <c r="AY138" s="657"/>
      <c r="AZ138" s="543"/>
      <c r="BA138" s="544"/>
      <c r="BB138" s="544"/>
      <c r="BC138" s="544"/>
      <c r="BD138" s="544"/>
      <c r="BE138" s="544"/>
      <c r="BF138" s="544"/>
      <c r="BG138" s="544"/>
      <c r="BH138" s="544"/>
      <c r="BI138" s="657"/>
      <c r="BJ138" s="543"/>
      <c r="BK138" s="544"/>
      <c r="BL138" s="544"/>
      <c r="BM138" s="544"/>
      <c r="BN138" s="544"/>
      <c r="BO138" s="544"/>
      <c r="BP138" s="544"/>
      <c r="BQ138" s="544"/>
      <c r="BR138" s="544"/>
      <c r="BS138" s="657"/>
      <c r="BT138" s="543"/>
      <c r="BU138" s="544"/>
      <c r="BV138" s="544"/>
      <c r="BW138" s="544"/>
      <c r="BX138" s="544"/>
      <c r="BY138" s="544"/>
      <c r="BZ138" s="544"/>
      <c r="CA138" s="544"/>
      <c r="CB138" s="544"/>
      <c r="CC138" s="657"/>
      <c r="CD138" s="543"/>
      <c r="CE138" s="544"/>
      <c r="CF138" s="544"/>
      <c r="CG138" s="544"/>
      <c r="CH138" s="544"/>
      <c r="CI138" s="544"/>
      <c r="CJ138" s="544"/>
      <c r="CK138" s="544"/>
      <c r="CL138" s="544"/>
      <c r="CM138" s="657"/>
      <c r="CN138" s="543"/>
      <c r="CO138" s="544"/>
      <c r="CP138" s="544"/>
      <c r="CQ138" s="544"/>
      <c r="CR138" s="544"/>
      <c r="CS138" s="544"/>
      <c r="CT138" s="544"/>
      <c r="CU138" s="544"/>
      <c r="CV138" s="544"/>
      <c r="CW138" s="657"/>
      <c r="CX138" s="543"/>
      <c r="CY138" s="544"/>
      <c r="CZ138" s="544"/>
      <c r="DA138" s="544"/>
      <c r="DB138" s="544"/>
      <c r="DC138" s="544"/>
      <c r="DD138" s="544"/>
      <c r="DE138" s="544"/>
      <c r="DF138" s="544"/>
      <c r="DG138" s="657"/>
      <c r="DH138" s="543"/>
      <c r="DI138" s="544"/>
      <c r="DJ138" s="544"/>
      <c r="DK138" s="544"/>
      <c r="DL138" s="544"/>
      <c r="DM138" s="544"/>
      <c r="DN138" s="544"/>
      <c r="DO138" s="544"/>
      <c r="DP138" s="544"/>
      <c r="DQ138" s="657"/>
      <c r="DR138" s="543"/>
      <c r="DS138" s="544"/>
      <c r="DT138" s="544"/>
      <c r="DU138" s="544"/>
      <c r="DV138" s="544"/>
      <c r="DW138" s="544"/>
      <c r="DX138" s="544"/>
      <c r="DY138" s="544"/>
      <c r="DZ138" s="544"/>
      <c r="EA138" s="657"/>
      <c r="EB138" s="543"/>
      <c r="EC138" s="544"/>
      <c r="ED138" s="544"/>
      <c r="EE138" s="544"/>
      <c r="EF138" s="544"/>
      <c r="EG138" s="544"/>
      <c r="EH138" s="544"/>
      <c r="EI138" s="544"/>
      <c r="EJ138" s="544"/>
      <c r="EK138" s="657"/>
    </row>
    <row r="139" spans="1:141" s="139" customFormat="1" ht="20.25">
      <c r="A139" s="359">
        <f>Summary!A139</f>
        <v>0</v>
      </c>
      <c r="B139" s="378">
        <f>Summary!B139</f>
        <v>0</v>
      </c>
      <c r="C139" s="379" t="str">
        <f>Summary!C139</f>
        <v>4.6.8.2</v>
      </c>
      <c r="D139" s="380">
        <f>Summary!D139</f>
        <v>0</v>
      </c>
      <c r="E139" s="381">
        <f>Summary!E139</f>
        <v>0</v>
      </c>
      <c r="F139" s="382" t="str">
        <f>Summary!F139</f>
        <v>Inspect and clean battery connectors</v>
      </c>
      <c r="G139" s="375">
        <f>Summary!G139</f>
        <v>0</v>
      </c>
      <c r="H139" s="540">
        <f t="shared" si="54"/>
        <v>0</v>
      </c>
      <c r="I139" s="541">
        <f t="shared" si="55"/>
        <v>0</v>
      </c>
      <c r="J139" s="541">
        <f t="shared" si="56"/>
        <v>0</v>
      </c>
      <c r="K139" s="541">
        <f t="shared" si="57"/>
        <v>0</v>
      </c>
      <c r="L139" s="541">
        <f t="shared" si="58"/>
        <v>0</v>
      </c>
      <c r="M139" s="541">
        <f t="shared" si="59"/>
        <v>0</v>
      </c>
      <c r="N139" s="541">
        <f t="shared" si="60"/>
        <v>0</v>
      </c>
      <c r="O139" s="541">
        <f t="shared" si="61"/>
        <v>0</v>
      </c>
      <c r="P139" s="541">
        <f t="shared" si="62"/>
        <v>0</v>
      </c>
      <c r="Q139" s="541">
        <f t="shared" si="63"/>
        <v>0</v>
      </c>
      <c r="R139" s="541">
        <f t="shared" si="64"/>
        <v>0</v>
      </c>
      <c r="S139" s="541">
        <f t="shared" si="65"/>
        <v>0</v>
      </c>
      <c r="T139" s="542">
        <f t="shared" si="66"/>
        <v>0</v>
      </c>
      <c r="U139" s="531"/>
      <c r="V139" s="543"/>
      <c r="W139" s="544"/>
      <c r="X139" s="544"/>
      <c r="Y139" s="544"/>
      <c r="Z139" s="544"/>
      <c r="AA139" s="544"/>
      <c r="AB139" s="544"/>
      <c r="AC139" s="544"/>
      <c r="AD139" s="544"/>
      <c r="AE139" s="657"/>
      <c r="AF139" s="543"/>
      <c r="AG139" s="544"/>
      <c r="AH139" s="544"/>
      <c r="AI139" s="544"/>
      <c r="AJ139" s="544"/>
      <c r="AK139" s="544"/>
      <c r="AL139" s="544"/>
      <c r="AM139" s="544"/>
      <c r="AN139" s="544"/>
      <c r="AO139" s="657"/>
      <c r="AP139" s="543"/>
      <c r="AQ139" s="544"/>
      <c r="AR139" s="544"/>
      <c r="AS139" s="544"/>
      <c r="AT139" s="544"/>
      <c r="AU139" s="544"/>
      <c r="AV139" s="544"/>
      <c r="AW139" s="544"/>
      <c r="AX139" s="544"/>
      <c r="AY139" s="657"/>
      <c r="AZ139" s="543"/>
      <c r="BA139" s="544"/>
      <c r="BB139" s="544"/>
      <c r="BC139" s="544"/>
      <c r="BD139" s="544"/>
      <c r="BE139" s="544"/>
      <c r="BF139" s="544"/>
      <c r="BG139" s="544"/>
      <c r="BH139" s="544"/>
      <c r="BI139" s="657"/>
      <c r="BJ139" s="543"/>
      <c r="BK139" s="544"/>
      <c r="BL139" s="544"/>
      <c r="BM139" s="544"/>
      <c r="BN139" s="544"/>
      <c r="BO139" s="544"/>
      <c r="BP139" s="544"/>
      <c r="BQ139" s="544"/>
      <c r="BR139" s="544"/>
      <c r="BS139" s="657"/>
      <c r="BT139" s="543"/>
      <c r="BU139" s="544"/>
      <c r="BV139" s="544"/>
      <c r="BW139" s="544"/>
      <c r="BX139" s="544"/>
      <c r="BY139" s="544"/>
      <c r="BZ139" s="544"/>
      <c r="CA139" s="544"/>
      <c r="CB139" s="544"/>
      <c r="CC139" s="657"/>
      <c r="CD139" s="543"/>
      <c r="CE139" s="544"/>
      <c r="CF139" s="544"/>
      <c r="CG139" s="544"/>
      <c r="CH139" s="544"/>
      <c r="CI139" s="544"/>
      <c r="CJ139" s="544"/>
      <c r="CK139" s="544"/>
      <c r="CL139" s="544"/>
      <c r="CM139" s="657"/>
      <c r="CN139" s="543"/>
      <c r="CO139" s="544"/>
      <c r="CP139" s="544"/>
      <c r="CQ139" s="544"/>
      <c r="CR139" s="544"/>
      <c r="CS139" s="544"/>
      <c r="CT139" s="544"/>
      <c r="CU139" s="544"/>
      <c r="CV139" s="544"/>
      <c r="CW139" s="657"/>
      <c r="CX139" s="543"/>
      <c r="CY139" s="544"/>
      <c r="CZ139" s="544"/>
      <c r="DA139" s="544"/>
      <c r="DB139" s="544"/>
      <c r="DC139" s="544"/>
      <c r="DD139" s="544"/>
      <c r="DE139" s="544"/>
      <c r="DF139" s="544"/>
      <c r="DG139" s="657"/>
      <c r="DH139" s="543"/>
      <c r="DI139" s="544"/>
      <c r="DJ139" s="544"/>
      <c r="DK139" s="544"/>
      <c r="DL139" s="544"/>
      <c r="DM139" s="544"/>
      <c r="DN139" s="544"/>
      <c r="DO139" s="544"/>
      <c r="DP139" s="544"/>
      <c r="DQ139" s="657"/>
      <c r="DR139" s="543"/>
      <c r="DS139" s="544"/>
      <c r="DT139" s="544"/>
      <c r="DU139" s="544"/>
      <c r="DV139" s="544"/>
      <c r="DW139" s="544"/>
      <c r="DX139" s="544"/>
      <c r="DY139" s="544"/>
      <c r="DZ139" s="544"/>
      <c r="EA139" s="657"/>
      <c r="EB139" s="543"/>
      <c r="EC139" s="544"/>
      <c r="ED139" s="544"/>
      <c r="EE139" s="544"/>
      <c r="EF139" s="544"/>
      <c r="EG139" s="544"/>
      <c r="EH139" s="544"/>
      <c r="EI139" s="544"/>
      <c r="EJ139" s="544"/>
      <c r="EK139" s="657"/>
    </row>
    <row r="140" spans="1:141" s="139" customFormat="1" ht="20.25">
      <c r="A140" s="359">
        <f>Summary!A140</f>
        <v>0</v>
      </c>
      <c r="B140" s="378">
        <f>Summary!B140</f>
        <v>0</v>
      </c>
      <c r="C140" s="379" t="str">
        <f>Summary!C140</f>
        <v>4.6.8.3</v>
      </c>
      <c r="D140" s="380">
        <f>Summary!D140</f>
        <v>0</v>
      </c>
      <c r="E140" s="381">
        <f>Summary!E140</f>
        <v>0</v>
      </c>
      <c r="F140" s="382" t="str">
        <f>Summary!F140</f>
        <v>Clean sign face</v>
      </c>
      <c r="G140" s="375">
        <f>Summary!G140</f>
        <v>0</v>
      </c>
      <c r="H140" s="540">
        <f t="shared" si="54"/>
        <v>0</v>
      </c>
      <c r="I140" s="541">
        <f t="shared" si="55"/>
        <v>0</v>
      </c>
      <c r="J140" s="541">
        <f t="shared" si="56"/>
        <v>0</v>
      </c>
      <c r="K140" s="541">
        <f t="shared" si="57"/>
        <v>0</v>
      </c>
      <c r="L140" s="541">
        <f t="shared" si="58"/>
        <v>0</v>
      </c>
      <c r="M140" s="541">
        <f t="shared" si="59"/>
        <v>0</v>
      </c>
      <c r="N140" s="541">
        <f t="shared" si="60"/>
        <v>0</v>
      </c>
      <c r="O140" s="541">
        <f t="shared" si="61"/>
        <v>0</v>
      </c>
      <c r="P140" s="541">
        <f t="shared" si="62"/>
        <v>0</v>
      </c>
      <c r="Q140" s="541">
        <f t="shared" si="63"/>
        <v>0</v>
      </c>
      <c r="R140" s="541">
        <f t="shared" si="64"/>
        <v>0</v>
      </c>
      <c r="S140" s="541">
        <f t="shared" si="65"/>
        <v>0</v>
      </c>
      <c r="T140" s="542">
        <f t="shared" si="66"/>
        <v>0</v>
      </c>
      <c r="U140" s="531"/>
      <c r="V140" s="543"/>
      <c r="W140" s="544"/>
      <c r="X140" s="544"/>
      <c r="Y140" s="544"/>
      <c r="Z140" s="544"/>
      <c r="AA140" s="544"/>
      <c r="AB140" s="544"/>
      <c r="AC140" s="544"/>
      <c r="AD140" s="544"/>
      <c r="AE140" s="657"/>
      <c r="AF140" s="543"/>
      <c r="AG140" s="544"/>
      <c r="AH140" s="544"/>
      <c r="AI140" s="544"/>
      <c r="AJ140" s="544"/>
      <c r="AK140" s="544"/>
      <c r="AL140" s="544"/>
      <c r="AM140" s="544"/>
      <c r="AN140" s="544"/>
      <c r="AO140" s="657"/>
      <c r="AP140" s="543"/>
      <c r="AQ140" s="544"/>
      <c r="AR140" s="544"/>
      <c r="AS140" s="544"/>
      <c r="AT140" s="544"/>
      <c r="AU140" s="544"/>
      <c r="AV140" s="544"/>
      <c r="AW140" s="544"/>
      <c r="AX140" s="544"/>
      <c r="AY140" s="657"/>
      <c r="AZ140" s="543"/>
      <c r="BA140" s="544"/>
      <c r="BB140" s="544"/>
      <c r="BC140" s="544"/>
      <c r="BD140" s="544"/>
      <c r="BE140" s="544"/>
      <c r="BF140" s="544"/>
      <c r="BG140" s="544"/>
      <c r="BH140" s="544"/>
      <c r="BI140" s="657"/>
      <c r="BJ140" s="543"/>
      <c r="BK140" s="544"/>
      <c r="BL140" s="544"/>
      <c r="BM140" s="544"/>
      <c r="BN140" s="544"/>
      <c r="BO140" s="544"/>
      <c r="BP140" s="544"/>
      <c r="BQ140" s="544"/>
      <c r="BR140" s="544"/>
      <c r="BS140" s="657"/>
      <c r="BT140" s="543"/>
      <c r="BU140" s="544"/>
      <c r="BV140" s="544"/>
      <c r="BW140" s="544"/>
      <c r="BX140" s="544"/>
      <c r="BY140" s="544"/>
      <c r="BZ140" s="544"/>
      <c r="CA140" s="544"/>
      <c r="CB140" s="544"/>
      <c r="CC140" s="657"/>
      <c r="CD140" s="543"/>
      <c r="CE140" s="544"/>
      <c r="CF140" s="544"/>
      <c r="CG140" s="544"/>
      <c r="CH140" s="544"/>
      <c r="CI140" s="544"/>
      <c r="CJ140" s="544"/>
      <c r="CK140" s="544"/>
      <c r="CL140" s="544"/>
      <c r="CM140" s="657"/>
      <c r="CN140" s="543"/>
      <c r="CO140" s="544"/>
      <c r="CP140" s="544"/>
      <c r="CQ140" s="544"/>
      <c r="CR140" s="544"/>
      <c r="CS140" s="544"/>
      <c r="CT140" s="544"/>
      <c r="CU140" s="544"/>
      <c r="CV140" s="544"/>
      <c r="CW140" s="657"/>
      <c r="CX140" s="543"/>
      <c r="CY140" s="544"/>
      <c r="CZ140" s="544"/>
      <c r="DA140" s="544"/>
      <c r="DB140" s="544"/>
      <c r="DC140" s="544"/>
      <c r="DD140" s="544"/>
      <c r="DE140" s="544"/>
      <c r="DF140" s="544"/>
      <c r="DG140" s="657"/>
      <c r="DH140" s="543"/>
      <c r="DI140" s="544"/>
      <c r="DJ140" s="544"/>
      <c r="DK140" s="544"/>
      <c r="DL140" s="544"/>
      <c r="DM140" s="544"/>
      <c r="DN140" s="544"/>
      <c r="DO140" s="544"/>
      <c r="DP140" s="544"/>
      <c r="DQ140" s="657"/>
      <c r="DR140" s="543"/>
      <c r="DS140" s="544"/>
      <c r="DT140" s="544"/>
      <c r="DU140" s="544"/>
      <c r="DV140" s="544"/>
      <c r="DW140" s="544"/>
      <c r="DX140" s="544"/>
      <c r="DY140" s="544"/>
      <c r="DZ140" s="544"/>
      <c r="EA140" s="657"/>
      <c r="EB140" s="543"/>
      <c r="EC140" s="544"/>
      <c r="ED140" s="544"/>
      <c r="EE140" s="544"/>
      <c r="EF140" s="544"/>
      <c r="EG140" s="544"/>
      <c r="EH140" s="544"/>
      <c r="EI140" s="544"/>
      <c r="EJ140" s="544"/>
      <c r="EK140" s="657"/>
    </row>
    <row r="141" spans="1:141" ht="36">
      <c r="A141" s="359">
        <f>Summary!A141</f>
        <v>0</v>
      </c>
      <c r="B141" s="378">
        <f>Summary!B141</f>
        <v>0</v>
      </c>
      <c r="C141" s="379" t="str">
        <f>Summary!C141</f>
        <v>4.6.9</v>
      </c>
      <c r="D141" s="380" t="str">
        <f>Summary!D141</f>
        <v>1500 - Roadside technology</v>
      </c>
      <c r="E141" s="381" t="str">
        <f>Summary!E141</f>
        <v>Midas outstations and detectors</v>
      </c>
      <c r="F141" s="382" t="str">
        <f>Summary!F141</f>
        <v>Optimisation of MIDAS detectors (loops and radar) in accordance with MCH 2584 [Ref 11.N]</v>
      </c>
      <c r="G141" s="375">
        <f>Summary!G141</f>
        <v>0</v>
      </c>
      <c r="H141" s="540">
        <f t="shared" si="54"/>
        <v>0</v>
      </c>
      <c r="I141" s="541">
        <f t="shared" si="55"/>
        <v>0</v>
      </c>
      <c r="J141" s="541">
        <f t="shared" si="56"/>
        <v>0</v>
      </c>
      <c r="K141" s="541">
        <f t="shared" si="57"/>
        <v>0</v>
      </c>
      <c r="L141" s="541">
        <f t="shared" si="58"/>
        <v>0</v>
      </c>
      <c r="M141" s="541">
        <f t="shared" si="59"/>
        <v>0</v>
      </c>
      <c r="N141" s="541">
        <f t="shared" si="60"/>
        <v>0</v>
      </c>
      <c r="O141" s="541">
        <f t="shared" si="61"/>
        <v>0</v>
      </c>
      <c r="P141" s="541">
        <f t="shared" si="62"/>
        <v>0</v>
      </c>
      <c r="Q141" s="541">
        <f t="shared" si="63"/>
        <v>0</v>
      </c>
      <c r="R141" s="541">
        <f t="shared" si="64"/>
        <v>0</v>
      </c>
      <c r="S141" s="541">
        <f t="shared" si="65"/>
        <v>0</v>
      </c>
      <c r="T141" s="542">
        <f t="shared" si="66"/>
        <v>0</v>
      </c>
      <c r="U141" s="531"/>
      <c r="V141" s="543"/>
      <c r="W141" s="544"/>
      <c r="X141" s="544"/>
      <c r="Y141" s="544"/>
      <c r="Z141" s="544"/>
      <c r="AA141" s="544"/>
      <c r="AB141" s="544"/>
      <c r="AC141" s="544"/>
      <c r="AD141" s="544"/>
      <c r="AE141" s="657"/>
      <c r="AF141" s="543"/>
      <c r="AG141" s="544"/>
      <c r="AH141" s="544"/>
      <c r="AI141" s="544"/>
      <c r="AJ141" s="544"/>
      <c r="AK141" s="544"/>
      <c r="AL141" s="544"/>
      <c r="AM141" s="544"/>
      <c r="AN141" s="544"/>
      <c r="AO141" s="657"/>
      <c r="AP141" s="543"/>
      <c r="AQ141" s="544"/>
      <c r="AR141" s="544"/>
      <c r="AS141" s="544"/>
      <c r="AT141" s="544"/>
      <c r="AU141" s="544"/>
      <c r="AV141" s="544"/>
      <c r="AW141" s="544"/>
      <c r="AX141" s="544"/>
      <c r="AY141" s="657"/>
      <c r="AZ141" s="543"/>
      <c r="BA141" s="544"/>
      <c r="BB141" s="544"/>
      <c r="BC141" s="544"/>
      <c r="BD141" s="544"/>
      <c r="BE141" s="544"/>
      <c r="BF141" s="544"/>
      <c r="BG141" s="544"/>
      <c r="BH141" s="544"/>
      <c r="BI141" s="657"/>
      <c r="BJ141" s="543"/>
      <c r="BK141" s="544"/>
      <c r="BL141" s="544"/>
      <c r="BM141" s="544"/>
      <c r="BN141" s="544"/>
      <c r="BO141" s="544"/>
      <c r="BP141" s="544"/>
      <c r="BQ141" s="544"/>
      <c r="BR141" s="544"/>
      <c r="BS141" s="657"/>
      <c r="BT141" s="543"/>
      <c r="BU141" s="544"/>
      <c r="BV141" s="544"/>
      <c r="BW141" s="544"/>
      <c r="BX141" s="544"/>
      <c r="BY141" s="544"/>
      <c r="BZ141" s="544"/>
      <c r="CA141" s="544"/>
      <c r="CB141" s="544"/>
      <c r="CC141" s="657"/>
      <c r="CD141" s="543"/>
      <c r="CE141" s="544"/>
      <c r="CF141" s="544"/>
      <c r="CG141" s="544"/>
      <c r="CH141" s="544"/>
      <c r="CI141" s="544"/>
      <c r="CJ141" s="544"/>
      <c r="CK141" s="544"/>
      <c r="CL141" s="544"/>
      <c r="CM141" s="657"/>
      <c r="CN141" s="543"/>
      <c r="CO141" s="544"/>
      <c r="CP141" s="544"/>
      <c r="CQ141" s="544"/>
      <c r="CR141" s="544"/>
      <c r="CS141" s="544"/>
      <c r="CT141" s="544"/>
      <c r="CU141" s="544"/>
      <c r="CV141" s="544"/>
      <c r="CW141" s="657"/>
      <c r="CX141" s="543"/>
      <c r="CY141" s="544"/>
      <c r="CZ141" s="544"/>
      <c r="DA141" s="544"/>
      <c r="DB141" s="544"/>
      <c r="DC141" s="544"/>
      <c r="DD141" s="544"/>
      <c r="DE141" s="544"/>
      <c r="DF141" s="544"/>
      <c r="DG141" s="657"/>
      <c r="DH141" s="543"/>
      <c r="DI141" s="544"/>
      <c r="DJ141" s="544"/>
      <c r="DK141" s="544"/>
      <c r="DL141" s="544"/>
      <c r="DM141" s="544"/>
      <c r="DN141" s="544"/>
      <c r="DO141" s="544"/>
      <c r="DP141" s="544"/>
      <c r="DQ141" s="657"/>
      <c r="DR141" s="543"/>
      <c r="DS141" s="544"/>
      <c r="DT141" s="544"/>
      <c r="DU141" s="544"/>
      <c r="DV141" s="544"/>
      <c r="DW141" s="544"/>
      <c r="DX141" s="544"/>
      <c r="DY141" s="544"/>
      <c r="DZ141" s="544"/>
      <c r="EA141" s="657"/>
      <c r="EB141" s="543"/>
      <c r="EC141" s="544"/>
      <c r="ED141" s="544"/>
      <c r="EE141" s="544"/>
      <c r="EF141" s="544"/>
      <c r="EG141" s="544"/>
      <c r="EH141" s="544"/>
      <c r="EI141" s="544"/>
      <c r="EJ141" s="544"/>
      <c r="EK141" s="657"/>
    </row>
    <row r="142" spans="1:141" s="139" customFormat="1" ht="36">
      <c r="A142" s="802">
        <f>Summary!A142</f>
        <v>0</v>
      </c>
      <c r="B142" s="815">
        <f>Summary!B142</f>
        <v>0</v>
      </c>
      <c r="C142" s="813" t="str">
        <f>Summary!C142</f>
        <v>4.6.10</v>
      </c>
      <c r="D142" s="816" t="str">
        <f>Summary!D142</f>
        <v>1500 - Roadside technology</v>
      </c>
      <c r="E142" s="796" t="str">
        <f>Summary!E142</f>
        <v>Road Traffic Signals (RAG)</v>
      </c>
      <c r="F142" s="796">
        <f>Summary!F142</f>
        <v>0</v>
      </c>
      <c r="G142" s="787">
        <f>Summary!G142</f>
        <v>0</v>
      </c>
      <c r="H142" s="299"/>
      <c r="I142" s="300"/>
      <c r="J142" s="300"/>
      <c r="K142" s="300"/>
      <c r="L142" s="300"/>
      <c r="M142" s="300"/>
      <c r="N142" s="300"/>
      <c r="O142" s="300"/>
      <c r="P142" s="300"/>
      <c r="Q142" s="300"/>
      <c r="R142" s="300"/>
      <c r="S142" s="300"/>
      <c r="T142" s="797"/>
      <c r="U142" s="531"/>
      <c r="V142" s="299"/>
      <c r="W142" s="300"/>
      <c r="X142" s="300"/>
      <c r="Y142" s="300"/>
      <c r="Z142" s="300"/>
      <c r="AA142" s="300"/>
      <c r="AB142" s="300"/>
      <c r="AC142" s="300"/>
      <c r="AD142" s="300"/>
      <c r="AE142" s="817"/>
      <c r="AF142" s="299"/>
      <c r="AG142" s="300"/>
      <c r="AH142" s="300"/>
      <c r="AI142" s="300"/>
      <c r="AJ142" s="300"/>
      <c r="AK142" s="300"/>
      <c r="AL142" s="300"/>
      <c r="AM142" s="300"/>
      <c r="AN142" s="300"/>
      <c r="AO142" s="817"/>
      <c r="AP142" s="299"/>
      <c r="AQ142" s="300"/>
      <c r="AR142" s="300"/>
      <c r="AS142" s="300"/>
      <c r="AT142" s="300"/>
      <c r="AU142" s="300"/>
      <c r="AV142" s="300"/>
      <c r="AW142" s="300"/>
      <c r="AX142" s="300"/>
      <c r="AY142" s="817"/>
      <c r="AZ142" s="299"/>
      <c r="BA142" s="300"/>
      <c r="BB142" s="300"/>
      <c r="BC142" s="300"/>
      <c r="BD142" s="300"/>
      <c r="BE142" s="300"/>
      <c r="BF142" s="300"/>
      <c r="BG142" s="300"/>
      <c r="BH142" s="300"/>
      <c r="BI142" s="817"/>
      <c r="BJ142" s="299"/>
      <c r="BK142" s="300"/>
      <c r="BL142" s="300"/>
      <c r="BM142" s="300"/>
      <c r="BN142" s="300"/>
      <c r="BO142" s="300"/>
      <c r="BP142" s="300"/>
      <c r="BQ142" s="300"/>
      <c r="BR142" s="300"/>
      <c r="BS142" s="817"/>
      <c r="BT142" s="299"/>
      <c r="BU142" s="300"/>
      <c r="BV142" s="300"/>
      <c r="BW142" s="300"/>
      <c r="BX142" s="300"/>
      <c r="BY142" s="300"/>
      <c r="BZ142" s="300"/>
      <c r="CA142" s="300"/>
      <c r="CB142" s="300"/>
      <c r="CC142" s="817"/>
      <c r="CD142" s="299"/>
      <c r="CE142" s="300"/>
      <c r="CF142" s="300"/>
      <c r="CG142" s="300"/>
      <c r="CH142" s="300"/>
      <c r="CI142" s="300"/>
      <c r="CJ142" s="300"/>
      <c r="CK142" s="300"/>
      <c r="CL142" s="300"/>
      <c r="CM142" s="817"/>
      <c r="CN142" s="299"/>
      <c r="CO142" s="300"/>
      <c r="CP142" s="300"/>
      <c r="CQ142" s="300"/>
      <c r="CR142" s="300"/>
      <c r="CS142" s="300"/>
      <c r="CT142" s="300"/>
      <c r="CU142" s="300"/>
      <c r="CV142" s="300"/>
      <c r="CW142" s="817"/>
      <c r="CX142" s="299"/>
      <c r="CY142" s="300"/>
      <c r="CZ142" s="300"/>
      <c r="DA142" s="300"/>
      <c r="DB142" s="300"/>
      <c r="DC142" s="300"/>
      <c r="DD142" s="300"/>
      <c r="DE142" s="300"/>
      <c r="DF142" s="300"/>
      <c r="DG142" s="817"/>
      <c r="DH142" s="299"/>
      <c r="DI142" s="300"/>
      <c r="DJ142" s="300"/>
      <c r="DK142" s="300"/>
      <c r="DL142" s="300"/>
      <c r="DM142" s="300"/>
      <c r="DN142" s="300"/>
      <c r="DO142" s="300"/>
      <c r="DP142" s="300"/>
      <c r="DQ142" s="817"/>
      <c r="DR142" s="299"/>
      <c r="DS142" s="300"/>
      <c r="DT142" s="300"/>
      <c r="DU142" s="300"/>
      <c r="DV142" s="300"/>
      <c r="DW142" s="300"/>
      <c r="DX142" s="300"/>
      <c r="DY142" s="300"/>
      <c r="DZ142" s="300"/>
      <c r="EA142" s="817"/>
      <c r="EB142" s="299"/>
      <c r="EC142" s="300"/>
      <c r="ED142" s="300"/>
      <c r="EE142" s="300"/>
      <c r="EF142" s="300"/>
      <c r="EG142" s="300"/>
      <c r="EH142" s="300"/>
      <c r="EI142" s="300"/>
      <c r="EJ142" s="300"/>
      <c r="EK142" s="817"/>
    </row>
    <row r="143" spans="1:141" ht="36">
      <c r="A143" s="359">
        <f>Summary!A143</f>
        <v>0</v>
      </c>
      <c r="B143" s="378">
        <f>Summary!B143</f>
        <v>0</v>
      </c>
      <c r="C143" s="379" t="str">
        <f>Summary!C143</f>
        <v>4.6.10.1</v>
      </c>
      <c r="D143" s="380">
        <f>Summary!D143</f>
        <v>0</v>
      </c>
      <c r="E143" s="381">
        <f>Summary!E143</f>
        <v>0</v>
      </c>
      <c r="F143" s="382" t="str">
        <f>Summary!F143</f>
        <v>Check alignment and condition of site and operation of any rotating tactile devices</v>
      </c>
      <c r="G143" s="375">
        <f>Summary!G143</f>
        <v>0</v>
      </c>
      <c r="H143" s="540">
        <f t="shared" si="54"/>
        <v>0</v>
      </c>
      <c r="I143" s="541">
        <f t="shared" si="55"/>
        <v>0</v>
      </c>
      <c r="J143" s="541">
        <f t="shared" si="56"/>
        <v>0</v>
      </c>
      <c r="K143" s="541">
        <f t="shared" si="57"/>
        <v>0</v>
      </c>
      <c r="L143" s="541">
        <f t="shared" si="58"/>
        <v>0</v>
      </c>
      <c r="M143" s="541">
        <f t="shared" si="59"/>
        <v>0</v>
      </c>
      <c r="N143" s="541">
        <f t="shared" si="60"/>
        <v>0</v>
      </c>
      <c r="O143" s="541">
        <f t="shared" si="61"/>
        <v>0</v>
      </c>
      <c r="P143" s="541">
        <f t="shared" si="62"/>
        <v>0</v>
      </c>
      <c r="Q143" s="541">
        <f t="shared" si="63"/>
        <v>0</v>
      </c>
      <c r="R143" s="541">
        <f t="shared" si="64"/>
        <v>0</v>
      </c>
      <c r="S143" s="541">
        <f t="shared" si="65"/>
        <v>0</v>
      </c>
      <c r="T143" s="542">
        <f t="shared" si="66"/>
        <v>0</v>
      </c>
      <c r="U143" s="531"/>
      <c r="V143" s="543"/>
      <c r="W143" s="544"/>
      <c r="X143" s="544"/>
      <c r="Y143" s="544"/>
      <c r="Z143" s="544"/>
      <c r="AA143" s="544"/>
      <c r="AB143" s="544"/>
      <c r="AC143" s="544"/>
      <c r="AD143" s="544"/>
      <c r="AE143" s="657"/>
      <c r="AF143" s="543"/>
      <c r="AG143" s="544"/>
      <c r="AH143" s="544"/>
      <c r="AI143" s="544"/>
      <c r="AJ143" s="544"/>
      <c r="AK143" s="544"/>
      <c r="AL143" s="544"/>
      <c r="AM143" s="544"/>
      <c r="AN143" s="544"/>
      <c r="AO143" s="657"/>
      <c r="AP143" s="543"/>
      <c r="AQ143" s="544"/>
      <c r="AR143" s="544"/>
      <c r="AS143" s="544"/>
      <c r="AT143" s="544"/>
      <c r="AU143" s="544"/>
      <c r="AV143" s="544"/>
      <c r="AW143" s="544"/>
      <c r="AX143" s="544"/>
      <c r="AY143" s="657"/>
      <c r="AZ143" s="543"/>
      <c r="BA143" s="544"/>
      <c r="BB143" s="544"/>
      <c r="BC143" s="544"/>
      <c r="BD143" s="544"/>
      <c r="BE143" s="544"/>
      <c r="BF143" s="544"/>
      <c r="BG143" s="544"/>
      <c r="BH143" s="544"/>
      <c r="BI143" s="657"/>
      <c r="BJ143" s="543"/>
      <c r="BK143" s="544"/>
      <c r="BL143" s="544"/>
      <c r="BM143" s="544"/>
      <c r="BN143" s="544"/>
      <c r="BO143" s="544"/>
      <c r="BP143" s="544"/>
      <c r="BQ143" s="544"/>
      <c r="BR143" s="544"/>
      <c r="BS143" s="657"/>
      <c r="BT143" s="543"/>
      <c r="BU143" s="544"/>
      <c r="BV143" s="544"/>
      <c r="BW143" s="544"/>
      <c r="BX143" s="544"/>
      <c r="BY143" s="544"/>
      <c r="BZ143" s="544"/>
      <c r="CA143" s="544"/>
      <c r="CB143" s="544"/>
      <c r="CC143" s="657"/>
      <c r="CD143" s="543"/>
      <c r="CE143" s="544"/>
      <c r="CF143" s="544"/>
      <c r="CG143" s="544"/>
      <c r="CH143" s="544"/>
      <c r="CI143" s="544"/>
      <c r="CJ143" s="544"/>
      <c r="CK143" s="544"/>
      <c r="CL143" s="544"/>
      <c r="CM143" s="657"/>
      <c r="CN143" s="543"/>
      <c r="CO143" s="544"/>
      <c r="CP143" s="544"/>
      <c r="CQ143" s="544"/>
      <c r="CR143" s="544"/>
      <c r="CS143" s="544"/>
      <c r="CT143" s="544"/>
      <c r="CU143" s="544"/>
      <c r="CV143" s="544"/>
      <c r="CW143" s="657"/>
      <c r="CX143" s="543"/>
      <c r="CY143" s="544"/>
      <c r="CZ143" s="544"/>
      <c r="DA143" s="544"/>
      <c r="DB143" s="544"/>
      <c r="DC143" s="544"/>
      <c r="DD143" s="544"/>
      <c r="DE143" s="544"/>
      <c r="DF143" s="544"/>
      <c r="DG143" s="657"/>
      <c r="DH143" s="543"/>
      <c r="DI143" s="544"/>
      <c r="DJ143" s="544"/>
      <c r="DK143" s="544"/>
      <c r="DL143" s="544"/>
      <c r="DM143" s="544"/>
      <c r="DN143" s="544"/>
      <c r="DO143" s="544"/>
      <c r="DP143" s="544"/>
      <c r="DQ143" s="657"/>
      <c r="DR143" s="543"/>
      <c r="DS143" s="544"/>
      <c r="DT143" s="544"/>
      <c r="DU143" s="544"/>
      <c r="DV143" s="544"/>
      <c r="DW143" s="544"/>
      <c r="DX143" s="544"/>
      <c r="DY143" s="544"/>
      <c r="DZ143" s="544"/>
      <c r="EA143" s="657"/>
      <c r="EB143" s="543"/>
      <c r="EC143" s="544"/>
      <c r="ED143" s="544"/>
      <c r="EE143" s="544"/>
      <c r="EF143" s="544"/>
      <c r="EG143" s="544"/>
      <c r="EH143" s="544"/>
      <c r="EI143" s="544"/>
      <c r="EJ143" s="544"/>
      <c r="EK143" s="657"/>
    </row>
    <row r="144" spans="1:141" s="139" customFormat="1" ht="34.700000000000003" customHeight="1">
      <c r="A144" s="359">
        <f>Summary!A144</f>
        <v>0</v>
      </c>
      <c r="B144" s="378">
        <f>Summary!B144</f>
        <v>0</v>
      </c>
      <c r="C144" s="379" t="str">
        <f>Summary!C144</f>
        <v>4.6.10.2</v>
      </c>
      <c r="D144" s="380">
        <f>Summary!D144</f>
        <v>0</v>
      </c>
      <c r="E144" s="381">
        <f>Summary!E144</f>
        <v>0</v>
      </c>
      <c r="F144" s="382" t="str">
        <f>Summary!F144</f>
        <v>Inspection and test in accordance with TD 101 [Ref 43.N]</v>
      </c>
      <c r="G144" s="375">
        <f>Summary!G144</f>
        <v>0</v>
      </c>
      <c r="H144" s="540">
        <f t="shared" si="54"/>
        <v>0</v>
      </c>
      <c r="I144" s="541">
        <f t="shared" si="55"/>
        <v>0</v>
      </c>
      <c r="J144" s="541">
        <f t="shared" si="56"/>
        <v>0</v>
      </c>
      <c r="K144" s="541">
        <f t="shared" si="57"/>
        <v>0</v>
      </c>
      <c r="L144" s="541">
        <f t="shared" si="58"/>
        <v>0</v>
      </c>
      <c r="M144" s="541">
        <f t="shared" si="59"/>
        <v>0</v>
      </c>
      <c r="N144" s="541">
        <f t="shared" si="60"/>
        <v>0</v>
      </c>
      <c r="O144" s="541">
        <f t="shared" si="61"/>
        <v>0</v>
      </c>
      <c r="P144" s="541">
        <f t="shared" si="62"/>
        <v>0</v>
      </c>
      <c r="Q144" s="541">
        <f t="shared" si="63"/>
        <v>0</v>
      </c>
      <c r="R144" s="541">
        <f t="shared" si="64"/>
        <v>0</v>
      </c>
      <c r="S144" s="541">
        <f t="shared" si="65"/>
        <v>0</v>
      </c>
      <c r="T144" s="542">
        <f t="shared" si="66"/>
        <v>0</v>
      </c>
      <c r="U144" s="531"/>
      <c r="V144" s="543"/>
      <c r="W144" s="544"/>
      <c r="X144" s="544"/>
      <c r="Y144" s="544"/>
      <c r="Z144" s="544"/>
      <c r="AA144" s="544"/>
      <c r="AB144" s="544"/>
      <c r="AC144" s="544"/>
      <c r="AD144" s="544"/>
      <c r="AE144" s="657"/>
      <c r="AF144" s="543"/>
      <c r="AG144" s="544"/>
      <c r="AH144" s="544"/>
      <c r="AI144" s="544"/>
      <c r="AJ144" s="544"/>
      <c r="AK144" s="544"/>
      <c r="AL144" s="544"/>
      <c r="AM144" s="544"/>
      <c r="AN144" s="544"/>
      <c r="AO144" s="657"/>
      <c r="AP144" s="543"/>
      <c r="AQ144" s="544"/>
      <c r="AR144" s="544"/>
      <c r="AS144" s="544"/>
      <c r="AT144" s="544"/>
      <c r="AU144" s="544"/>
      <c r="AV144" s="544"/>
      <c r="AW144" s="544"/>
      <c r="AX144" s="544"/>
      <c r="AY144" s="657"/>
      <c r="AZ144" s="543"/>
      <c r="BA144" s="544"/>
      <c r="BB144" s="544"/>
      <c r="BC144" s="544"/>
      <c r="BD144" s="544"/>
      <c r="BE144" s="544"/>
      <c r="BF144" s="544"/>
      <c r="BG144" s="544"/>
      <c r="BH144" s="544"/>
      <c r="BI144" s="657"/>
      <c r="BJ144" s="543"/>
      <c r="BK144" s="544"/>
      <c r="BL144" s="544"/>
      <c r="BM144" s="544"/>
      <c r="BN144" s="544"/>
      <c r="BO144" s="544"/>
      <c r="BP144" s="544"/>
      <c r="BQ144" s="544"/>
      <c r="BR144" s="544"/>
      <c r="BS144" s="657"/>
      <c r="BT144" s="543"/>
      <c r="BU144" s="544"/>
      <c r="BV144" s="544"/>
      <c r="BW144" s="544"/>
      <c r="BX144" s="544"/>
      <c r="BY144" s="544"/>
      <c r="BZ144" s="544"/>
      <c r="CA144" s="544"/>
      <c r="CB144" s="544"/>
      <c r="CC144" s="657"/>
      <c r="CD144" s="543"/>
      <c r="CE144" s="544"/>
      <c r="CF144" s="544"/>
      <c r="CG144" s="544"/>
      <c r="CH144" s="544"/>
      <c r="CI144" s="544"/>
      <c r="CJ144" s="544"/>
      <c r="CK144" s="544"/>
      <c r="CL144" s="544"/>
      <c r="CM144" s="657"/>
      <c r="CN144" s="543"/>
      <c r="CO144" s="544"/>
      <c r="CP144" s="544"/>
      <c r="CQ144" s="544"/>
      <c r="CR144" s="544"/>
      <c r="CS144" s="544"/>
      <c r="CT144" s="544"/>
      <c r="CU144" s="544"/>
      <c r="CV144" s="544"/>
      <c r="CW144" s="657"/>
      <c r="CX144" s="543"/>
      <c r="CY144" s="544"/>
      <c r="CZ144" s="544"/>
      <c r="DA144" s="544"/>
      <c r="DB144" s="544"/>
      <c r="DC144" s="544"/>
      <c r="DD144" s="544"/>
      <c r="DE144" s="544"/>
      <c r="DF144" s="544"/>
      <c r="DG144" s="657"/>
      <c r="DH144" s="543"/>
      <c r="DI144" s="544"/>
      <c r="DJ144" s="544"/>
      <c r="DK144" s="544"/>
      <c r="DL144" s="544"/>
      <c r="DM144" s="544"/>
      <c r="DN144" s="544"/>
      <c r="DO144" s="544"/>
      <c r="DP144" s="544"/>
      <c r="DQ144" s="657"/>
      <c r="DR144" s="543"/>
      <c r="DS144" s="544"/>
      <c r="DT144" s="544"/>
      <c r="DU144" s="544"/>
      <c r="DV144" s="544"/>
      <c r="DW144" s="544"/>
      <c r="DX144" s="544"/>
      <c r="DY144" s="544"/>
      <c r="DZ144" s="544"/>
      <c r="EA144" s="657"/>
      <c r="EB144" s="543"/>
      <c r="EC144" s="544"/>
      <c r="ED144" s="544"/>
      <c r="EE144" s="544"/>
      <c r="EF144" s="544"/>
      <c r="EG144" s="544"/>
      <c r="EH144" s="544"/>
      <c r="EI144" s="544"/>
      <c r="EJ144" s="544"/>
      <c r="EK144" s="657"/>
    </row>
    <row r="145" spans="1:141" s="139" customFormat="1" ht="36">
      <c r="A145" s="359">
        <f>Summary!A145</f>
        <v>0</v>
      </c>
      <c r="B145" s="378">
        <f>Summary!B145</f>
        <v>0</v>
      </c>
      <c r="C145" s="379" t="str">
        <f>Summary!C145</f>
        <v>4.6.11</v>
      </c>
      <c r="D145" s="380" t="str">
        <f>Summary!D145</f>
        <v>1500 - Roadside technology</v>
      </c>
      <c r="E145" s="381" t="str">
        <f>Summary!E145</f>
        <v>Ramp Metering Traffic Light Signals</v>
      </c>
      <c r="F145" s="382" t="str">
        <f>Summary!F145</f>
        <v>Check alignment and condition of site</v>
      </c>
      <c r="G145" s="375">
        <f>Summary!G145</f>
        <v>0</v>
      </c>
      <c r="H145" s="540">
        <f t="shared" si="54"/>
        <v>0</v>
      </c>
      <c r="I145" s="541">
        <f t="shared" si="55"/>
        <v>0</v>
      </c>
      <c r="J145" s="541">
        <f t="shared" si="56"/>
        <v>0</v>
      </c>
      <c r="K145" s="541">
        <f t="shared" si="57"/>
        <v>0</v>
      </c>
      <c r="L145" s="541">
        <f t="shared" si="58"/>
        <v>0</v>
      </c>
      <c r="M145" s="541">
        <f t="shared" si="59"/>
        <v>0</v>
      </c>
      <c r="N145" s="541">
        <f t="shared" si="60"/>
        <v>0</v>
      </c>
      <c r="O145" s="541">
        <f t="shared" si="61"/>
        <v>0</v>
      </c>
      <c r="P145" s="541">
        <f t="shared" si="62"/>
        <v>0</v>
      </c>
      <c r="Q145" s="541">
        <f t="shared" si="63"/>
        <v>0</v>
      </c>
      <c r="R145" s="541">
        <f t="shared" si="64"/>
        <v>0</v>
      </c>
      <c r="S145" s="541">
        <f t="shared" si="65"/>
        <v>0</v>
      </c>
      <c r="T145" s="542">
        <f t="shared" si="66"/>
        <v>0</v>
      </c>
      <c r="U145" s="531"/>
      <c r="V145" s="543"/>
      <c r="W145" s="544"/>
      <c r="X145" s="544"/>
      <c r="Y145" s="544"/>
      <c r="Z145" s="544"/>
      <c r="AA145" s="544"/>
      <c r="AB145" s="544"/>
      <c r="AC145" s="544"/>
      <c r="AD145" s="544"/>
      <c r="AE145" s="657"/>
      <c r="AF145" s="543"/>
      <c r="AG145" s="544"/>
      <c r="AH145" s="544"/>
      <c r="AI145" s="544"/>
      <c r="AJ145" s="544"/>
      <c r="AK145" s="544"/>
      <c r="AL145" s="544"/>
      <c r="AM145" s="544"/>
      <c r="AN145" s="544"/>
      <c r="AO145" s="657"/>
      <c r="AP145" s="543"/>
      <c r="AQ145" s="544"/>
      <c r="AR145" s="544"/>
      <c r="AS145" s="544"/>
      <c r="AT145" s="544"/>
      <c r="AU145" s="544"/>
      <c r="AV145" s="544"/>
      <c r="AW145" s="544"/>
      <c r="AX145" s="544"/>
      <c r="AY145" s="657"/>
      <c r="AZ145" s="543"/>
      <c r="BA145" s="544"/>
      <c r="BB145" s="544"/>
      <c r="BC145" s="544"/>
      <c r="BD145" s="544"/>
      <c r="BE145" s="544"/>
      <c r="BF145" s="544"/>
      <c r="BG145" s="544"/>
      <c r="BH145" s="544"/>
      <c r="BI145" s="657"/>
      <c r="BJ145" s="543"/>
      <c r="BK145" s="544"/>
      <c r="BL145" s="544"/>
      <c r="BM145" s="544"/>
      <c r="BN145" s="544"/>
      <c r="BO145" s="544"/>
      <c r="BP145" s="544"/>
      <c r="BQ145" s="544"/>
      <c r="BR145" s="544"/>
      <c r="BS145" s="657"/>
      <c r="BT145" s="543"/>
      <c r="BU145" s="544"/>
      <c r="BV145" s="544"/>
      <c r="BW145" s="544"/>
      <c r="BX145" s="544"/>
      <c r="BY145" s="544"/>
      <c r="BZ145" s="544"/>
      <c r="CA145" s="544"/>
      <c r="CB145" s="544"/>
      <c r="CC145" s="657"/>
      <c r="CD145" s="543"/>
      <c r="CE145" s="544"/>
      <c r="CF145" s="544"/>
      <c r="CG145" s="544"/>
      <c r="CH145" s="544"/>
      <c r="CI145" s="544"/>
      <c r="CJ145" s="544"/>
      <c r="CK145" s="544"/>
      <c r="CL145" s="544"/>
      <c r="CM145" s="657"/>
      <c r="CN145" s="543"/>
      <c r="CO145" s="544"/>
      <c r="CP145" s="544"/>
      <c r="CQ145" s="544"/>
      <c r="CR145" s="544"/>
      <c r="CS145" s="544"/>
      <c r="CT145" s="544"/>
      <c r="CU145" s="544"/>
      <c r="CV145" s="544"/>
      <c r="CW145" s="657"/>
      <c r="CX145" s="543"/>
      <c r="CY145" s="544"/>
      <c r="CZ145" s="544"/>
      <c r="DA145" s="544"/>
      <c r="DB145" s="544"/>
      <c r="DC145" s="544"/>
      <c r="DD145" s="544"/>
      <c r="DE145" s="544"/>
      <c r="DF145" s="544"/>
      <c r="DG145" s="657"/>
      <c r="DH145" s="543"/>
      <c r="DI145" s="544"/>
      <c r="DJ145" s="544"/>
      <c r="DK145" s="544"/>
      <c r="DL145" s="544"/>
      <c r="DM145" s="544"/>
      <c r="DN145" s="544"/>
      <c r="DO145" s="544"/>
      <c r="DP145" s="544"/>
      <c r="DQ145" s="657"/>
      <c r="DR145" s="543"/>
      <c r="DS145" s="544"/>
      <c r="DT145" s="544"/>
      <c r="DU145" s="544"/>
      <c r="DV145" s="544"/>
      <c r="DW145" s="544"/>
      <c r="DX145" s="544"/>
      <c r="DY145" s="544"/>
      <c r="DZ145" s="544"/>
      <c r="EA145" s="657"/>
      <c r="EB145" s="543"/>
      <c r="EC145" s="544"/>
      <c r="ED145" s="544"/>
      <c r="EE145" s="544"/>
      <c r="EF145" s="544"/>
      <c r="EG145" s="544"/>
      <c r="EH145" s="544"/>
      <c r="EI145" s="544"/>
      <c r="EJ145" s="544"/>
      <c r="EK145" s="657"/>
    </row>
    <row r="146" spans="1:141" s="139" customFormat="1" ht="53.45" customHeight="1">
      <c r="A146" s="802">
        <f>Summary!A146</f>
        <v>0</v>
      </c>
      <c r="B146" s="815">
        <f>Summary!B146</f>
        <v>0</v>
      </c>
      <c r="C146" s="813" t="str">
        <f>Summary!C146</f>
        <v>4.6.12</v>
      </c>
      <c r="D146" s="816" t="str">
        <f>Summary!D146</f>
        <v>1500 - Roadside technology</v>
      </c>
      <c r="E146" s="796" t="str">
        <f>Summary!E146</f>
        <v>Electrical supplies, components and distribution cables</v>
      </c>
      <c r="F146" s="796">
        <f>Summary!F146</f>
        <v>0</v>
      </c>
      <c r="G146" s="787">
        <f>Summary!G146</f>
        <v>0</v>
      </c>
      <c r="H146" s="299"/>
      <c r="I146" s="300"/>
      <c r="J146" s="300"/>
      <c r="K146" s="300"/>
      <c r="L146" s="300"/>
      <c r="M146" s="300"/>
      <c r="N146" s="300"/>
      <c r="O146" s="300"/>
      <c r="P146" s="300"/>
      <c r="Q146" s="300"/>
      <c r="R146" s="300"/>
      <c r="S146" s="300"/>
      <c r="T146" s="797"/>
      <c r="U146" s="531"/>
      <c r="V146" s="299"/>
      <c r="W146" s="300"/>
      <c r="X146" s="300"/>
      <c r="Y146" s="300"/>
      <c r="Z146" s="300"/>
      <c r="AA146" s="300"/>
      <c r="AB146" s="300"/>
      <c r="AC146" s="300"/>
      <c r="AD146" s="300"/>
      <c r="AE146" s="817"/>
      <c r="AF146" s="299"/>
      <c r="AG146" s="300"/>
      <c r="AH146" s="300"/>
      <c r="AI146" s="300"/>
      <c r="AJ146" s="300"/>
      <c r="AK146" s="300"/>
      <c r="AL146" s="300"/>
      <c r="AM146" s="300"/>
      <c r="AN146" s="300"/>
      <c r="AO146" s="817"/>
      <c r="AP146" s="299"/>
      <c r="AQ146" s="300"/>
      <c r="AR146" s="300"/>
      <c r="AS146" s="300"/>
      <c r="AT146" s="300"/>
      <c r="AU146" s="300"/>
      <c r="AV146" s="300"/>
      <c r="AW146" s="300"/>
      <c r="AX146" s="300"/>
      <c r="AY146" s="817"/>
      <c r="AZ146" s="299"/>
      <c r="BA146" s="300"/>
      <c r="BB146" s="300"/>
      <c r="BC146" s="300"/>
      <c r="BD146" s="300"/>
      <c r="BE146" s="300"/>
      <c r="BF146" s="300"/>
      <c r="BG146" s="300"/>
      <c r="BH146" s="300"/>
      <c r="BI146" s="817"/>
      <c r="BJ146" s="299"/>
      <c r="BK146" s="300"/>
      <c r="BL146" s="300"/>
      <c r="BM146" s="300"/>
      <c r="BN146" s="300"/>
      <c r="BO146" s="300"/>
      <c r="BP146" s="300"/>
      <c r="BQ146" s="300"/>
      <c r="BR146" s="300"/>
      <c r="BS146" s="817"/>
      <c r="BT146" s="299"/>
      <c r="BU146" s="300"/>
      <c r="BV146" s="300"/>
      <c r="BW146" s="300"/>
      <c r="BX146" s="300"/>
      <c r="BY146" s="300"/>
      <c r="BZ146" s="300"/>
      <c r="CA146" s="300"/>
      <c r="CB146" s="300"/>
      <c r="CC146" s="817"/>
      <c r="CD146" s="299"/>
      <c r="CE146" s="300"/>
      <c r="CF146" s="300"/>
      <c r="CG146" s="300"/>
      <c r="CH146" s="300"/>
      <c r="CI146" s="300"/>
      <c r="CJ146" s="300"/>
      <c r="CK146" s="300"/>
      <c r="CL146" s="300"/>
      <c r="CM146" s="817"/>
      <c r="CN146" s="299"/>
      <c r="CO146" s="300"/>
      <c r="CP146" s="300"/>
      <c r="CQ146" s="300"/>
      <c r="CR146" s="300"/>
      <c r="CS146" s="300"/>
      <c r="CT146" s="300"/>
      <c r="CU146" s="300"/>
      <c r="CV146" s="300"/>
      <c r="CW146" s="817"/>
      <c r="CX146" s="299"/>
      <c r="CY146" s="300"/>
      <c r="CZ146" s="300"/>
      <c r="DA146" s="300"/>
      <c r="DB146" s="300"/>
      <c r="DC146" s="300"/>
      <c r="DD146" s="300"/>
      <c r="DE146" s="300"/>
      <c r="DF146" s="300"/>
      <c r="DG146" s="817"/>
      <c r="DH146" s="299"/>
      <c r="DI146" s="300"/>
      <c r="DJ146" s="300"/>
      <c r="DK146" s="300"/>
      <c r="DL146" s="300"/>
      <c r="DM146" s="300"/>
      <c r="DN146" s="300"/>
      <c r="DO146" s="300"/>
      <c r="DP146" s="300"/>
      <c r="DQ146" s="817"/>
      <c r="DR146" s="299"/>
      <c r="DS146" s="300"/>
      <c r="DT146" s="300"/>
      <c r="DU146" s="300"/>
      <c r="DV146" s="300"/>
      <c r="DW146" s="300"/>
      <c r="DX146" s="300"/>
      <c r="DY146" s="300"/>
      <c r="DZ146" s="300"/>
      <c r="EA146" s="817"/>
      <c r="EB146" s="299"/>
      <c r="EC146" s="300"/>
      <c r="ED146" s="300"/>
      <c r="EE146" s="300"/>
      <c r="EF146" s="300"/>
      <c r="EG146" s="300"/>
      <c r="EH146" s="300"/>
      <c r="EI146" s="300"/>
      <c r="EJ146" s="300"/>
      <c r="EK146" s="817"/>
    </row>
    <row r="147" spans="1:141" ht="37.35" customHeight="1">
      <c r="A147" s="359">
        <f>Summary!A147</f>
        <v>0</v>
      </c>
      <c r="B147" s="378">
        <f>Summary!B147</f>
        <v>0</v>
      </c>
      <c r="C147" s="379" t="str">
        <f>Summary!C147</f>
        <v>4.6.12.1</v>
      </c>
      <c r="D147" s="380">
        <f>Summary!D147</f>
        <v>0</v>
      </c>
      <c r="E147" s="381">
        <f>Summary!E147</f>
        <v>0</v>
      </c>
      <c r="F147" s="382" t="str">
        <f>Summary!F147</f>
        <v>Inspection and Test network in accordance with BS7671</v>
      </c>
      <c r="G147" s="375">
        <f>Summary!G147</f>
        <v>0</v>
      </c>
      <c r="H147" s="540">
        <f t="shared" si="54"/>
        <v>0</v>
      </c>
      <c r="I147" s="541">
        <f t="shared" si="55"/>
        <v>0</v>
      </c>
      <c r="J147" s="541">
        <f t="shared" si="56"/>
        <v>0</v>
      </c>
      <c r="K147" s="541">
        <f t="shared" si="57"/>
        <v>0</v>
      </c>
      <c r="L147" s="541">
        <f t="shared" si="58"/>
        <v>0</v>
      </c>
      <c r="M147" s="541">
        <f t="shared" si="59"/>
        <v>0</v>
      </c>
      <c r="N147" s="541">
        <f t="shared" si="60"/>
        <v>0</v>
      </c>
      <c r="O147" s="541">
        <f t="shared" si="61"/>
        <v>0</v>
      </c>
      <c r="P147" s="541">
        <f t="shared" si="62"/>
        <v>0</v>
      </c>
      <c r="Q147" s="541">
        <f t="shared" si="63"/>
        <v>0</v>
      </c>
      <c r="R147" s="541">
        <f t="shared" si="64"/>
        <v>0</v>
      </c>
      <c r="S147" s="541">
        <f t="shared" si="65"/>
        <v>0</v>
      </c>
      <c r="T147" s="542">
        <f t="shared" si="66"/>
        <v>0</v>
      </c>
      <c r="U147" s="531"/>
      <c r="V147" s="543"/>
      <c r="W147" s="544"/>
      <c r="X147" s="544"/>
      <c r="Y147" s="544"/>
      <c r="Z147" s="544"/>
      <c r="AA147" s="544"/>
      <c r="AB147" s="544"/>
      <c r="AC147" s="544"/>
      <c r="AD147" s="544"/>
      <c r="AE147" s="657"/>
      <c r="AF147" s="543"/>
      <c r="AG147" s="544"/>
      <c r="AH147" s="544"/>
      <c r="AI147" s="544"/>
      <c r="AJ147" s="544"/>
      <c r="AK147" s="544"/>
      <c r="AL147" s="544"/>
      <c r="AM147" s="544"/>
      <c r="AN147" s="544"/>
      <c r="AO147" s="657"/>
      <c r="AP147" s="543"/>
      <c r="AQ147" s="544"/>
      <c r="AR147" s="544"/>
      <c r="AS147" s="544"/>
      <c r="AT147" s="544"/>
      <c r="AU147" s="544"/>
      <c r="AV147" s="544"/>
      <c r="AW147" s="544"/>
      <c r="AX147" s="544"/>
      <c r="AY147" s="657"/>
      <c r="AZ147" s="543"/>
      <c r="BA147" s="544"/>
      <c r="BB147" s="544"/>
      <c r="BC147" s="544"/>
      <c r="BD147" s="544"/>
      <c r="BE147" s="544"/>
      <c r="BF147" s="544"/>
      <c r="BG147" s="544"/>
      <c r="BH147" s="544"/>
      <c r="BI147" s="657"/>
      <c r="BJ147" s="543"/>
      <c r="BK147" s="544"/>
      <c r="BL147" s="544"/>
      <c r="BM147" s="544"/>
      <c r="BN147" s="544"/>
      <c r="BO147" s="544"/>
      <c r="BP147" s="544"/>
      <c r="BQ147" s="544"/>
      <c r="BR147" s="544"/>
      <c r="BS147" s="657"/>
      <c r="BT147" s="543"/>
      <c r="BU147" s="544"/>
      <c r="BV147" s="544"/>
      <c r="BW147" s="544"/>
      <c r="BX147" s="544"/>
      <c r="BY147" s="544"/>
      <c r="BZ147" s="544"/>
      <c r="CA147" s="544"/>
      <c r="CB147" s="544"/>
      <c r="CC147" s="657"/>
      <c r="CD147" s="543"/>
      <c r="CE147" s="544"/>
      <c r="CF147" s="544"/>
      <c r="CG147" s="544"/>
      <c r="CH147" s="544"/>
      <c r="CI147" s="544"/>
      <c r="CJ147" s="544"/>
      <c r="CK147" s="544"/>
      <c r="CL147" s="544"/>
      <c r="CM147" s="657"/>
      <c r="CN147" s="543"/>
      <c r="CO147" s="544"/>
      <c r="CP147" s="544"/>
      <c r="CQ147" s="544"/>
      <c r="CR147" s="544"/>
      <c r="CS147" s="544"/>
      <c r="CT147" s="544"/>
      <c r="CU147" s="544"/>
      <c r="CV147" s="544"/>
      <c r="CW147" s="657"/>
      <c r="CX147" s="543"/>
      <c r="CY147" s="544"/>
      <c r="CZ147" s="544"/>
      <c r="DA147" s="544"/>
      <c r="DB147" s="544"/>
      <c r="DC147" s="544"/>
      <c r="DD147" s="544"/>
      <c r="DE147" s="544"/>
      <c r="DF147" s="544"/>
      <c r="DG147" s="657"/>
      <c r="DH147" s="543"/>
      <c r="DI147" s="544"/>
      <c r="DJ147" s="544"/>
      <c r="DK147" s="544"/>
      <c r="DL147" s="544"/>
      <c r="DM147" s="544"/>
      <c r="DN147" s="544"/>
      <c r="DO147" s="544"/>
      <c r="DP147" s="544"/>
      <c r="DQ147" s="657"/>
      <c r="DR147" s="543"/>
      <c r="DS147" s="544"/>
      <c r="DT147" s="544"/>
      <c r="DU147" s="544"/>
      <c r="DV147" s="544"/>
      <c r="DW147" s="544"/>
      <c r="DX147" s="544"/>
      <c r="DY147" s="544"/>
      <c r="DZ147" s="544"/>
      <c r="EA147" s="657"/>
      <c r="EB147" s="543"/>
      <c r="EC147" s="544"/>
      <c r="ED147" s="544"/>
      <c r="EE147" s="544"/>
      <c r="EF147" s="544"/>
      <c r="EG147" s="544"/>
      <c r="EH147" s="544"/>
      <c r="EI147" s="544"/>
      <c r="EJ147" s="544"/>
      <c r="EK147" s="657"/>
    </row>
    <row r="148" spans="1:141" s="139" customFormat="1" ht="37.35" customHeight="1">
      <c r="A148" s="359">
        <f>Summary!A148</f>
        <v>0</v>
      </c>
      <c r="B148" s="378">
        <f>Summary!B148</f>
        <v>0</v>
      </c>
      <c r="C148" s="379" t="str">
        <f>Summary!C148</f>
        <v>4.6.12.2</v>
      </c>
      <c r="D148" s="380">
        <f>Summary!D148</f>
        <v>0</v>
      </c>
      <c r="E148" s="381">
        <f>Summary!E148</f>
        <v>0</v>
      </c>
      <c r="F148" s="382" t="str">
        <f>Summary!F148</f>
        <v>RCD operation and visual inspection of cable terminations</v>
      </c>
      <c r="G148" s="375">
        <f>Summary!G148</f>
        <v>0</v>
      </c>
      <c r="H148" s="540">
        <f t="shared" si="54"/>
        <v>0</v>
      </c>
      <c r="I148" s="541">
        <f t="shared" si="55"/>
        <v>0</v>
      </c>
      <c r="J148" s="541">
        <f t="shared" si="56"/>
        <v>0</v>
      </c>
      <c r="K148" s="541">
        <f t="shared" si="57"/>
        <v>0</v>
      </c>
      <c r="L148" s="541">
        <f t="shared" si="58"/>
        <v>0</v>
      </c>
      <c r="M148" s="541">
        <f t="shared" si="59"/>
        <v>0</v>
      </c>
      <c r="N148" s="541">
        <f t="shared" si="60"/>
        <v>0</v>
      </c>
      <c r="O148" s="541">
        <f t="shared" si="61"/>
        <v>0</v>
      </c>
      <c r="P148" s="541">
        <f t="shared" si="62"/>
        <v>0</v>
      </c>
      <c r="Q148" s="541">
        <f t="shared" si="63"/>
        <v>0</v>
      </c>
      <c r="R148" s="541">
        <f t="shared" si="64"/>
        <v>0</v>
      </c>
      <c r="S148" s="541">
        <f t="shared" si="65"/>
        <v>0</v>
      </c>
      <c r="T148" s="542">
        <f t="shared" si="66"/>
        <v>0</v>
      </c>
      <c r="U148" s="531"/>
      <c r="V148" s="543"/>
      <c r="W148" s="544"/>
      <c r="X148" s="544"/>
      <c r="Y148" s="544"/>
      <c r="Z148" s="544"/>
      <c r="AA148" s="544"/>
      <c r="AB148" s="544"/>
      <c r="AC148" s="544"/>
      <c r="AD148" s="544"/>
      <c r="AE148" s="657"/>
      <c r="AF148" s="543"/>
      <c r="AG148" s="544"/>
      <c r="AH148" s="544"/>
      <c r="AI148" s="544"/>
      <c r="AJ148" s="544"/>
      <c r="AK148" s="544"/>
      <c r="AL148" s="544"/>
      <c r="AM148" s="544"/>
      <c r="AN148" s="544"/>
      <c r="AO148" s="657"/>
      <c r="AP148" s="543"/>
      <c r="AQ148" s="544"/>
      <c r="AR148" s="544"/>
      <c r="AS148" s="544"/>
      <c r="AT148" s="544"/>
      <c r="AU148" s="544"/>
      <c r="AV148" s="544"/>
      <c r="AW148" s="544"/>
      <c r="AX148" s="544"/>
      <c r="AY148" s="657"/>
      <c r="AZ148" s="543"/>
      <c r="BA148" s="544"/>
      <c r="BB148" s="544"/>
      <c r="BC148" s="544"/>
      <c r="BD148" s="544"/>
      <c r="BE148" s="544"/>
      <c r="BF148" s="544"/>
      <c r="BG148" s="544"/>
      <c r="BH148" s="544"/>
      <c r="BI148" s="657"/>
      <c r="BJ148" s="543"/>
      <c r="BK148" s="544"/>
      <c r="BL148" s="544"/>
      <c r="BM148" s="544"/>
      <c r="BN148" s="544"/>
      <c r="BO148" s="544"/>
      <c r="BP148" s="544"/>
      <c r="BQ148" s="544"/>
      <c r="BR148" s="544"/>
      <c r="BS148" s="657"/>
      <c r="BT148" s="543"/>
      <c r="BU148" s="544"/>
      <c r="BV148" s="544"/>
      <c r="BW148" s="544"/>
      <c r="BX148" s="544"/>
      <c r="BY148" s="544"/>
      <c r="BZ148" s="544"/>
      <c r="CA148" s="544"/>
      <c r="CB148" s="544"/>
      <c r="CC148" s="657"/>
      <c r="CD148" s="543"/>
      <c r="CE148" s="544"/>
      <c r="CF148" s="544"/>
      <c r="CG148" s="544"/>
      <c r="CH148" s="544"/>
      <c r="CI148" s="544"/>
      <c r="CJ148" s="544"/>
      <c r="CK148" s="544"/>
      <c r="CL148" s="544"/>
      <c r="CM148" s="657"/>
      <c r="CN148" s="543"/>
      <c r="CO148" s="544"/>
      <c r="CP148" s="544"/>
      <c r="CQ148" s="544"/>
      <c r="CR148" s="544"/>
      <c r="CS148" s="544"/>
      <c r="CT148" s="544"/>
      <c r="CU148" s="544"/>
      <c r="CV148" s="544"/>
      <c r="CW148" s="657"/>
      <c r="CX148" s="543"/>
      <c r="CY148" s="544"/>
      <c r="CZ148" s="544"/>
      <c r="DA148" s="544"/>
      <c r="DB148" s="544"/>
      <c r="DC148" s="544"/>
      <c r="DD148" s="544"/>
      <c r="DE148" s="544"/>
      <c r="DF148" s="544"/>
      <c r="DG148" s="657"/>
      <c r="DH148" s="543"/>
      <c r="DI148" s="544"/>
      <c r="DJ148" s="544"/>
      <c r="DK148" s="544"/>
      <c r="DL148" s="544"/>
      <c r="DM148" s="544"/>
      <c r="DN148" s="544"/>
      <c r="DO148" s="544"/>
      <c r="DP148" s="544"/>
      <c r="DQ148" s="657"/>
      <c r="DR148" s="543"/>
      <c r="DS148" s="544"/>
      <c r="DT148" s="544"/>
      <c r="DU148" s="544"/>
      <c r="DV148" s="544"/>
      <c r="DW148" s="544"/>
      <c r="DX148" s="544"/>
      <c r="DY148" s="544"/>
      <c r="DZ148" s="544"/>
      <c r="EA148" s="657"/>
      <c r="EB148" s="543"/>
      <c r="EC148" s="544"/>
      <c r="ED148" s="544"/>
      <c r="EE148" s="544"/>
      <c r="EF148" s="544"/>
      <c r="EG148" s="544"/>
      <c r="EH148" s="544"/>
      <c r="EI148" s="544"/>
      <c r="EJ148" s="544"/>
      <c r="EK148" s="657"/>
    </row>
    <row r="149" spans="1:141" s="825" customFormat="1" ht="36">
      <c r="A149" s="359">
        <f>Summary!A149</f>
        <v>0</v>
      </c>
      <c r="B149" s="378">
        <f>Summary!B149</f>
        <v>0</v>
      </c>
      <c r="C149" s="379" t="str">
        <f>Summary!C149</f>
        <v>4.6.13</v>
      </c>
      <c r="D149" s="380" t="str">
        <f>Summary!D149</f>
        <v>1500 - Roadside technology</v>
      </c>
      <c r="E149" s="381" t="str">
        <f>Summary!E149</f>
        <v>CCTV PTZ cameras</v>
      </c>
      <c r="F149" s="382">
        <f>Summary!F149</f>
        <v>0</v>
      </c>
      <c r="G149" s="375">
        <f>Summary!G149</f>
        <v>0</v>
      </c>
      <c r="H149" s="700"/>
      <c r="I149" s="701"/>
      <c r="J149" s="701"/>
      <c r="K149" s="701"/>
      <c r="L149" s="701"/>
      <c r="M149" s="701"/>
      <c r="N149" s="701"/>
      <c r="O149" s="701"/>
      <c r="P149" s="701"/>
      <c r="Q149" s="701"/>
      <c r="R149" s="701"/>
      <c r="S149" s="701"/>
      <c r="T149" s="702"/>
      <c r="U149" s="823"/>
      <c r="V149" s="700"/>
      <c r="W149" s="701"/>
      <c r="X149" s="701"/>
      <c r="Y149" s="701"/>
      <c r="Z149" s="701"/>
      <c r="AA149" s="701"/>
      <c r="AB149" s="701"/>
      <c r="AC149" s="701"/>
      <c r="AD149" s="701"/>
      <c r="AE149" s="824"/>
      <c r="AF149" s="700"/>
      <c r="AG149" s="701"/>
      <c r="AH149" s="701"/>
      <c r="AI149" s="701"/>
      <c r="AJ149" s="701"/>
      <c r="AK149" s="701"/>
      <c r="AL149" s="701"/>
      <c r="AM149" s="701"/>
      <c r="AN149" s="701"/>
      <c r="AO149" s="824"/>
      <c r="AP149" s="700"/>
      <c r="AQ149" s="701"/>
      <c r="AR149" s="701"/>
      <c r="AS149" s="701"/>
      <c r="AT149" s="701"/>
      <c r="AU149" s="701"/>
      <c r="AV149" s="701"/>
      <c r="AW149" s="701"/>
      <c r="AX149" s="701"/>
      <c r="AY149" s="824"/>
      <c r="AZ149" s="700"/>
      <c r="BA149" s="701"/>
      <c r="BB149" s="701"/>
      <c r="BC149" s="701"/>
      <c r="BD149" s="701"/>
      <c r="BE149" s="701"/>
      <c r="BF149" s="701"/>
      <c r="BG149" s="701"/>
      <c r="BH149" s="701"/>
      <c r="BI149" s="824"/>
      <c r="BJ149" s="700"/>
      <c r="BK149" s="701"/>
      <c r="BL149" s="701"/>
      <c r="BM149" s="701"/>
      <c r="BN149" s="701"/>
      <c r="BO149" s="701"/>
      <c r="BP149" s="701"/>
      <c r="BQ149" s="701"/>
      <c r="BR149" s="701"/>
      <c r="BS149" s="824"/>
      <c r="BT149" s="700"/>
      <c r="BU149" s="701"/>
      <c r="BV149" s="701"/>
      <c r="BW149" s="701"/>
      <c r="BX149" s="701"/>
      <c r="BY149" s="701"/>
      <c r="BZ149" s="701"/>
      <c r="CA149" s="701"/>
      <c r="CB149" s="701"/>
      <c r="CC149" s="824"/>
      <c r="CD149" s="700"/>
      <c r="CE149" s="701"/>
      <c r="CF149" s="701"/>
      <c r="CG149" s="701"/>
      <c r="CH149" s="701"/>
      <c r="CI149" s="701"/>
      <c r="CJ149" s="701"/>
      <c r="CK149" s="701"/>
      <c r="CL149" s="701"/>
      <c r="CM149" s="824"/>
      <c r="CN149" s="700"/>
      <c r="CO149" s="701"/>
      <c r="CP149" s="701"/>
      <c r="CQ149" s="701"/>
      <c r="CR149" s="701"/>
      <c r="CS149" s="701"/>
      <c r="CT149" s="701"/>
      <c r="CU149" s="701"/>
      <c r="CV149" s="701"/>
      <c r="CW149" s="824"/>
      <c r="CX149" s="700"/>
      <c r="CY149" s="701"/>
      <c r="CZ149" s="701"/>
      <c r="DA149" s="701"/>
      <c r="DB149" s="701"/>
      <c r="DC149" s="701"/>
      <c r="DD149" s="701"/>
      <c r="DE149" s="701"/>
      <c r="DF149" s="701"/>
      <c r="DG149" s="824"/>
      <c r="DH149" s="700"/>
      <c r="DI149" s="701"/>
      <c r="DJ149" s="701"/>
      <c r="DK149" s="701"/>
      <c r="DL149" s="701"/>
      <c r="DM149" s="701"/>
      <c r="DN149" s="701"/>
      <c r="DO149" s="701"/>
      <c r="DP149" s="701"/>
      <c r="DQ149" s="824"/>
      <c r="DR149" s="700"/>
      <c r="DS149" s="701"/>
      <c r="DT149" s="701"/>
      <c r="DU149" s="701"/>
      <c r="DV149" s="701"/>
      <c r="DW149" s="701"/>
      <c r="DX149" s="701"/>
      <c r="DY149" s="701"/>
      <c r="DZ149" s="701"/>
      <c r="EA149" s="824"/>
      <c r="EB149" s="700"/>
      <c r="EC149" s="701"/>
      <c r="ED149" s="701"/>
      <c r="EE149" s="701"/>
      <c r="EF149" s="701"/>
      <c r="EG149" s="701"/>
      <c r="EH149" s="701"/>
      <c r="EI149" s="701"/>
      <c r="EJ149" s="701"/>
      <c r="EK149" s="824"/>
    </row>
    <row r="150" spans="1:141" s="139" customFormat="1" ht="20.25">
      <c r="A150" s="359">
        <f>Summary!A150</f>
        <v>0</v>
      </c>
      <c r="B150" s="378">
        <f>Summary!B150</f>
        <v>0</v>
      </c>
      <c r="C150" s="379" t="str">
        <f>Summary!C150</f>
        <v>4.6.13.1</v>
      </c>
      <c r="D150" s="380">
        <f>Summary!D150</f>
        <v>0</v>
      </c>
      <c r="E150" s="381">
        <f>Summary!E150</f>
        <v>0</v>
      </c>
      <c r="F150" s="382" t="str">
        <f>Summary!F150</f>
        <v>Clean camera lens</v>
      </c>
      <c r="G150" s="375">
        <f>Summary!G150</f>
        <v>0</v>
      </c>
      <c r="H150" s="540">
        <f t="shared" ref="H150:H152" si="67">SUM(V150:AD150)</f>
        <v>0</v>
      </c>
      <c r="I150" s="541">
        <f t="shared" ref="I150:I152" si="68">SUM(AF150:AN150)</f>
        <v>0</v>
      </c>
      <c r="J150" s="541">
        <f t="shared" ref="J150:J152" si="69">SUM(AP150:AX150)</f>
        <v>0</v>
      </c>
      <c r="K150" s="541">
        <f t="shared" ref="K150:K152" si="70">SUM(AZ150:BH150)</f>
        <v>0</v>
      </c>
      <c r="L150" s="541">
        <f t="shared" ref="L150:L152" si="71">SUM(BJ150:BR150)</f>
        <v>0</v>
      </c>
      <c r="M150" s="541">
        <f t="shared" ref="M150:M152" si="72">SUM(BT150:CB150)</f>
        <v>0</v>
      </c>
      <c r="N150" s="541">
        <f t="shared" ref="N150:N152" si="73">SUM(CD150:CL150)</f>
        <v>0</v>
      </c>
      <c r="O150" s="541">
        <f t="shared" ref="O150:O152" si="74">SUM(CN150:CV150)</f>
        <v>0</v>
      </c>
      <c r="P150" s="541">
        <f t="shared" ref="P150:P152" si="75">SUM(CX150:DF150)</f>
        <v>0</v>
      </c>
      <c r="Q150" s="541">
        <f t="shared" ref="Q150:Q152" si="76">SUM(DH150:DP150)</f>
        <v>0</v>
      </c>
      <c r="R150" s="541">
        <f t="shared" ref="R150:R152" si="77">SUM(DR150:DZ150)</f>
        <v>0</v>
      </c>
      <c r="S150" s="541">
        <f t="shared" ref="S150:S152" si="78">SUM(EB150:EJ150)</f>
        <v>0</v>
      </c>
      <c r="T150" s="542">
        <f t="shared" ref="T150:T152" si="79">SUM(H150:S150)</f>
        <v>0</v>
      </c>
      <c r="U150" s="531"/>
      <c r="V150" s="543"/>
      <c r="W150" s="544"/>
      <c r="X150" s="544"/>
      <c r="Y150" s="544"/>
      <c r="Z150" s="544"/>
      <c r="AA150" s="544"/>
      <c r="AB150" s="544"/>
      <c r="AC150" s="544"/>
      <c r="AD150" s="544"/>
      <c r="AE150" s="657"/>
      <c r="AF150" s="543"/>
      <c r="AG150" s="544"/>
      <c r="AH150" s="544"/>
      <c r="AI150" s="544"/>
      <c r="AJ150" s="544"/>
      <c r="AK150" s="544"/>
      <c r="AL150" s="544"/>
      <c r="AM150" s="544"/>
      <c r="AN150" s="544"/>
      <c r="AO150" s="657"/>
      <c r="AP150" s="543"/>
      <c r="AQ150" s="544"/>
      <c r="AR150" s="544"/>
      <c r="AS150" s="544"/>
      <c r="AT150" s="544"/>
      <c r="AU150" s="544"/>
      <c r="AV150" s="544"/>
      <c r="AW150" s="544"/>
      <c r="AX150" s="544"/>
      <c r="AY150" s="657"/>
      <c r="AZ150" s="543"/>
      <c r="BA150" s="544"/>
      <c r="BB150" s="544"/>
      <c r="BC150" s="544"/>
      <c r="BD150" s="544"/>
      <c r="BE150" s="544"/>
      <c r="BF150" s="544"/>
      <c r="BG150" s="544"/>
      <c r="BH150" s="544"/>
      <c r="BI150" s="657"/>
      <c r="BJ150" s="543"/>
      <c r="BK150" s="544"/>
      <c r="BL150" s="544"/>
      <c r="BM150" s="544"/>
      <c r="BN150" s="544"/>
      <c r="BO150" s="544"/>
      <c r="BP150" s="544"/>
      <c r="BQ150" s="544"/>
      <c r="BR150" s="544"/>
      <c r="BS150" s="657"/>
      <c r="BT150" s="543"/>
      <c r="BU150" s="544"/>
      <c r="BV150" s="544"/>
      <c r="BW150" s="544"/>
      <c r="BX150" s="544"/>
      <c r="BY150" s="544"/>
      <c r="BZ150" s="544"/>
      <c r="CA150" s="544"/>
      <c r="CB150" s="544"/>
      <c r="CC150" s="657"/>
      <c r="CD150" s="543"/>
      <c r="CE150" s="544"/>
      <c r="CF150" s="544"/>
      <c r="CG150" s="544"/>
      <c r="CH150" s="544"/>
      <c r="CI150" s="544"/>
      <c r="CJ150" s="544"/>
      <c r="CK150" s="544"/>
      <c r="CL150" s="544"/>
      <c r="CM150" s="657"/>
      <c r="CN150" s="543"/>
      <c r="CO150" s="544"/>
      <c r="CP150" s="544"/>
      <c r="CQ150" s="544"/>
      <c r="CR150" s="544"/>
      <c r="CS150" s="544"/>
      <c r="CT150" s="544"/>
      <c r="CU150" s="544"/>
      <c r="CV150" s="544"/>
      <c r="CW150" s="657"/>
      <c r="CX150" s="543"/>
      <c r="CY150" s="544"/>
      <c r="CZ150" s="544"/>
      <c r="DA150" s="544"/>
      <c r="DB150" s="544"/>
      <c r="DC150" s="544"/>
      <c r="DD150" s="544"/>
      <c r="DE150" s="544"/>
      <c r="DF150" s="544"/>
      <c r="DG150" s="657"/>
      <c r="DH150" s="543"/>
      <c r="DI150" s="544"/>
      <c r="DJ150" s="544"/>
      <c r="DK150" s="544"/>
      <c r="DL150" s="544"/>
      <c r="DM150" s="544"/>
      <c r="DN150" s="544"/>
      <c r="DO150" s="544"/>
      <c r="DP150" s="544"/>
      <c r="DQ150" s="657"/>
      <c r="DR150" s="543"/>
      <c r="DS150" s="544"/>
      <c r="DT150" s="544"/>
      <c r="DU150" s="544"/>
      <c r="DV150" s="544"/>
      <c r="DW150" s="544"/>
      <c r="DX150" s="544"/>
      <c r="DY150" s="544"/>
      <c r="DZ150" s="544"/>
      <c r="EA150" s="657"/>
      <c r="EB150" s="543"/>
      <c r="EC150" s="544"/>
      <c r="ED150" s="544"/>
      <c r="EE150" s="544"/>
      <c r="EF150" s="544"/>
      <c r="EG150" s="544"/>
      <c r="EH150" s="544"/>
      <c r="EI150" s="544"/>
      <c r="EJ150" s="544"/>
      <c r="EK150" s="657"/>
    </row>
    <row r="151" spans="1:141" s="139" customFormat="1" ht="20.25">
      <c r="A151" s="359">
        <f>Summary!A151</f>
        <v>0</v>
      </c>
      <c r="B151" s="378">
        <f>Summary!B151</f>
        <v>0</v>
      </c>
      <c r="C151" s="379" t="str">
        <f>Summary!C151</f>
        <v>4.6.13.2</v>
      </c>
      <c r="D151" s="380">
        <f>Summary!D151</f>
        <v>0</v>
      </c>
      <c r="E151" s="381">
        <f>Summary!E151</f>
        <v>0</v>
      </c>
      <c r="F151" s="382" t="str">
        <f>Summary!F151</f>
        <v>Check camera functionality</v>
      </c>
      <c r="G151" s="375">
        <f>Summary!G151</f>
        <v>0</v>
      </c>
      <c r="H151" s="540">
        <f t="shared" si="67"/>
        <v>0</v>
      </c>
      <c r="I151" s="541">
        <f t="shared" si="68"/>
        <v>0</v>
      </c>
      <c r="J151" s="541">
        <f t="shared" si="69"/>
        <v>0</v>
      </c>
      <c r="K151" s="541">
        <f t="shared" si="70"/>
        <v>0</v>
      </c>
      <c r="L151" s="541">
        <f t="shared" si="71"/>
        <v>0</v>
      </c>
      <c r="M151" s="541">
        <f t="shared" si="72"/>
        <v>0</v>
      </c>
      <c r="N151" s="541">
        <f t="shared" si="73"/>
        <v>0</v>
      </c>
      <c r="O151" s="541">
        <f t="shared" si="74"/>
        <v>0</v>
      </c>
      <c r="P151" s="541">
        <f t="shared" si="75"/>
        <v>0</v>
      </c>
      <c r="Q151" s="541">
        <f t="shared" si="76"/>
        <v>0</v>
      </c>
      <c r="R151" s="541">
        <f t="shared" si="77"/>
        <v>0</v>
      </c>
      <c r="S151" s="541">
        <f t="shared" si="78"/>
        <v>0</v>
      </c>
      <c r="T151" s="542">
        <f t="shared" si="79"/>
        <v>0</v>
      </c>
      <c r="U151" s="531"/>
      <c r="V151" s="543"/>
      <c r="W151" s="544"/>
      <c r="X151" s="544"/>
      <c r="Y151" s="544"/>
      <c r="Z151" s="544"/>
      <c r="AA151" s="544"/>
      <c r="AB151" s="544"/>
      <c r="AC151" s="544"/>
      <c r="AD151" s="544"/>
      <c r="AE151" s="657"/>
      <c r="AF151" s="543"/>
      <c r="AG151" s="544"/>
      <c r="AH151" s="544"/>
      <c r="AI151" s="544"/>
      <c r="AJ151" s="544"/>
      <c r="AK151" s="544"/>
      <c r="AL151" s="544"/>
      <c r="AM151" s="544"/>
      <c r="AN151" s="544"/>
      <c r="AO151" s="657"/>
      <c r="AP151" s="543"/>
      <c r="AQ151" s="544"/>
      <c r="AR151" s="544"/>
      <c r="AS151" s="544"/>
      <c r="AT151" s="544"/>
      <c r="AU151" s="544"/>
      <c r="AV151" s="544"/>
      <c r="AW151" s="544"/>
      <c r="AX151" s="544"/>
      <c r="AY151" s="657"/>
      <c r="AZ151" s="543"/>
      <c r="BA151" s="544"/>
      <c r="BB151" s="544"/>
      <c r="BC151" s="544"/>
      <c r="BD151" s="544"/>
      <c r="BE151" s="544"/>
      <c r="BF151" s="544"/>
      <c r="BG151" s="544"/>
      <c r="BH151" s="544"/>
      <c r="BI151" s="657"/>
      <c r="BJ151" s="543"/>
      <c r="BK151" s="544"/>
      <c r="BL151" s="544"/>
      <c r="BM151" s="544"/>
      <c r="BN151" s="544"/>
      <c r="BO151" s="544"/>
      <c r="BP151" s="544"/>
      <c r="BQ151" s="544"/>
      <c r="BR151" s="544"/>
      <c r="BS151" s="657"/>
      <c r="BT151" s="543"/>
      <c r="BU151" s="544"/>
      <c r="BV151" s="544"/>
      <c r="BW151" s="544"/>
      <c r="BX151" s="544"/>
      <c r="BY151" s="544"/>
      <c r="BZ151" s="544"/>
      <c r="CA151" s="544"/>
      <c r="CB151" s="544"/>
      <c r="CC151" s="657"/>
      <c r="CD151" s="543"/>
      <c r="CE151" s="544"/>
      <c r="CF151" s="544"/>
      <c r="CG151" s="544"/>
      <c r="CH151" s="544"/>
      <c r="CI151" s="544"/>
      <c r="CJ151" s="544"/>
      <c r="CK151" s="544"/>
      <c r="CL151" s="544"/>
      <c r="CM151" s="657"/>
      <c r="CN151" s="543"/>
      <c r="CO151" s="544"/>
      <c r="CP151" s="544"/>
      <c r="CQ151" s="544"/>
      <c r="CR151" s="544"/>
      <c r="CS151" s="544"/>
      <c r="CT151" s="544"/>
      <c r="CU151" s="544"/>
      <c r="CV151" s="544"/>
      <c r="CW151" s="657"/>
      <c r="CX151" s="543"/>
      <c r="CY151" s="544"/>
      <c r="CZ151" s="544"/>
      <c r="DA151" s="544"/>
      <c r="DB151" s="544"/>
      <c r="DC151" s="544"/>
      <c r="DD151" s="544"/>
      <c r="DE151" s="544"/>
      <c r="DF151" s="544"/>
      <c r="DG151" s="657"/>
      <c r="DH151" s="543"/>
      <c r="DI151" s="544"/>
      <c r="DJ151" s="544"/>
      <c r="DK151" s="544"/>
      <c r="DL151" s="544"/>
      <c r="DM151" s="544"/>
      <c r="DN151" s="544"/>
      <c r="DO151" s="544"/>
      <c r="DP151" s="544"/>
      <c r="DQ151" s="657"/>
      <c r="DR151" s="543"/>
      <c r="DS151" s="544"/>
      <c r="DT151" s="544"/>
      <c r="DU151" s="544"/>
      <c r="DV151" s="544"/>
      <c r="DW151" s="544"/>
      <c r="DX151" s="544"/>
      <c r="DY151" s="544"/>
      <c r="DZ151" s="544"/>
      <c r="EA151" s="657"/>
      <c r="EB151" s="543"/>
      <c r="EC151" s="544"/>
      <c r="ED151" s="544"/>
      <c r="EE151" s="544"/>
      <c r="EF151" s="544"/>
      <c r="EG151" s="544"/>
      <c r="EH151" s="544"/>
      <c r="EI151" s="544"/>
      <c r="EJ151" s="544"/>
      <c r="EK151" s="657"/>
    </row>
    <row r="152" spans="1:141" s="139" customFormat="1" ht="20.25">
      <c r="A152" s="359">
        <f>Summary!A152</f>
        <v>0</v>
      </c>
      <c r="B152" s="378">
        <f>Summary!B152</f>
        <v>0</v>
      </c>
      <c r="C152" s="379" t="str">
        <f>Summary!C152</f>
        <v>4.6.13.3</v>
      </c>
      <c r="D152" s="380">
        <f>Summary!D152</f>
        <v>0</v>
      </c>
      <c r="E152" s="381">
        <f>Summary!E152</f>
        <v>0</v>
      </c>
      <c r="F152" s="382" t="str">
        <f>Summary!F152</f>
        <v>Check data and power supply cables</v>
      </c>
      <c r="G152" s="375">
        <f>Summary!G152</f>
        <v>0</v>
      </c>
      <c r="H152" s="540">
        <f t="shared" si="67"/>
        <v>0</v>
      </c>
      <c r="I152" s="541">
        <f t="shared" si="68"/>
        <v>0</v>
      </c>
      <c r="J152" s="541">
        <f t="shared" si="69"/>
        <v>0</v>
      </c>
      <c r="K152" s="541">
        <f t="shared" si="70"/>
        <v>0</v>
      </c>
      <c r="L152" s="541">
        <f t="shared" si="71"/>
        <v>0</v>
      </c>
      <c r="M152" s="541">
        <f t="shared" si="72"/>
        <v>0</v>
      </c>
      <c r="N152" s="541">
        <f t="shared" si="73"/>
        <v>0</v>
      </c>
      <c r="O152" s="541">
        <f t="shared" si="74"/>
        <v>0</v>
      </c>
      <c r="P152" s="541">
        <f t="shared" si="75"/>
        <v>0</v>
      </c>
      <c r="Q152" s="541">
        <f t="shared" si="76"/>
        <v>0</v>
      </c>
      <c r="R152" s="541">
        <f t="shared" si="77"/>
        <v>0</v>
      </c>
      <c r="S152" s="541">
        <f t="shared" si="78"/>
        <v>0</v>
      </c>
      <c r="T152" s="542">
        <f t="shared" si="79"/>
        <v>0</v>
      </c>
      <c r="U152" s="531"/>
      <c r="V152" s="543"/>
      <c r="W152" s="544"/>
      <c r="X152" s="544"/>
      <c r="Y152" s="544"/>
      <c r="Z152" s="544"/>
      <c r="AA152" s="544"/>
      <c r="AB152" s="544"/>
      <c r="AC152" s="544"/>
      <c r="AD152" s="544"/>
      <c r="AE152" s="657"/>
      <c r="AF152" s="543"/>
      <c r="AG152" s="544"/>
      <c r="AH152" s="544"/>
      <c r="AI152" s="544"/>
      <c r="AJ152" s="544"/>
      <c r="AK152" s="544"/>
      <c r="AL152" s="544"/>
      <c r="AM152" s="544"/>
      <c r="AN152" s="544"/>
      <c r="AO152" s="657"/>
      <c r="AP152" s="543"/>
      <c r="AQ152" s="544"/>
      <c r="AR152" s="544"/>
      <c r="AS152" s="544"/>
      <c r="AT152" s="544"/>
      <c r="AU152" s="544"/>
      <c r="AV152" s="544"/>
      <c r="AW152" s="544"/>
      <c r="AX152" s="544"/>
      <c r="AY152" s="657"/>
      <c r="AZ152" s="543"/>
      <c r="BA152" s="544"/>
      <c r="BB152" s="544"/>
      <c r="BC152" s="544"/>
      <c r="BD152" s="544"/>
      <c r="BE152" s="544"/>
      <c r="BF152" s="544"/>
      <c r="BG152" s="544"/>
      <c r="BH152" s="544"/>
      <c r="BI152" s="657"/>
      <c r="BJ152" s="543"/>
      <c r="BK152" s="544"/>
      <c r="BL152" s="544"/>
      <c r="BM152" s="544"/>
      <c r="BN152" s="544"/>
      <c r="BO152" s="544"/>
      <c r="BP152" s="544"/>
      <c r="BQ152" s="544"/>
      <c r="BR152" s="544"/>
      <c r="BS152" s="657"/>
      <c r="BT152" s="543"/>
      <c r="BU152" s="544"/>
      <c r="BV152" s="544"/>
      <c r="BW152" s="544"/>
      <c r="BX152" s="544"/>
      <c r="BY152" s="544"/>
      <c r="BZ152" s="544"/>
      <c r="CA152" s="544"/>
      <c r="CB152" s="544"/>
      <c r="CC152" s="657"/>
      <c r="CD152" s="543"/>
      <c r="CE152" s="544"/>
      <c r="CF152" s="544"/>
      <c r="CG152" s="544"/>
      <c r="CH152" s="544"/>
      <c r="CI152" s="544"/>
      <c r="CJ152" s="544"/>
      <c r="CK152" s="544"/>
      <c r="CL152" s="544"/>
      <c r="CM152" s="657"/>
      <c r="CN152" s="543"/>
      <c r="CO152" s="544"/>
      <c r="CP152" s="544"/>
      <c r="CQ152" s="544"/>
      <c r="CR152" s="544"/>
      <c r="CS152" s="544"/>
      <c r="CT152" s="544"/>
      <c r="CU152" s="544"/>
      <c r="CV152" s="544"/>
      <c r="CW152" s="657"/>
      <c r="CX152" s="543"/>
      <c r="CY152" s="544"/>
      <c r="CZ152" s="544"/>
      <c r="DA152" s="544"/>
      <c r="DB152" s="544"/>
      <c r="DC152" s="544"/>
      <c r="DD152" s="544"/>
      <c r="DE152" s="544"/>
      <c r="DF152" s="544"/>
      <c r="DG152" s="657"/>
      <c r="DH152" s="543"/>
      <c r="DI152" s="544"/>
      <c r="DJ152" s="544"/>
      <c r="DK152" s="544"/>
      <c r="DL152" s="544"/>
      <c r="DM152" s="544"/>
      <c r="DN152" s="544"/>
      <c r="DO152" s="544"/>
      <c r="DP152" s="544"/>
      <c r="DQ152" s="657"/>
      <c r="DR152" s="543"/>
      <c r="DS152" s="544"/>
      <c r="DT152" s="544"/>
      <c r="DU152" s="544"/>
      <c r="DV152" s="544"/>
      <c r="DW152" s="544"/>
      <c r="DX152" s="544"/>
      <c r="DY152" s="544"/>
      <c r="DZ152" s="544"/>
      <c r="EA152" s="657"/>
      <c r="EB152" s="543"/>
      <c r="EC152" s="544"/>
      <c r="ED152" s="544"/>
      <c r="EE152" s="544"/>
      <c r="EF152" s="544"/>
      <c r="EG152" s="544"/>
      <c r="EH152" s="544"/>
      <c r="EI152" s="544"/>
      <c r="EJ152" s="544"/>
      <c r="EK152" s="657"/>
    </row>
    <row r="153" spans="1:141" s="139" customFormat="1" ht="20.25">
      <c r="A153" s="802" t="str">
        <f>Summary!A153</f>
        <v>18.11.1</v>
      </c>
      <c r="B153" s="815">
        <f>Summary!B153</f>
        <v>4.7</v>
      </c>
      <c r="C153" s="813">
        <f>Summary!C153</f>
        <v>0</v>
      </c>
      <c r="D153" s="816" t="str">
        <f>Summary!D153</f>
        <v>2200 - Tunnels</v>
      </c>
      <c r="E153" s="796">
        <f>Summary!E153</f>
        <v>0</v>
      </c>
      <c r="F153" s="796">
        <f>Summary!F153</f>
        <v>0</v>
      </c>
      <c r="G153" s="787">
        <f>Summary!G153</f>
        <v>0</v>
      </c>
      <c r="H153" s="299"/>
      <c r="I153" s="300"/>
      <c r="J153" s="300"/>
      <c r="K153" s="300"/>
      <c r="L153" s="300"/>
      <c r="M153" s="300"/>
      <c r="N153" s="300"/>
      <c r="O153" s="300"/>
      <c r="P153" s="300"/>
      <c r="Q153" s="300"/>
      <c r="R153" s="300"/>
      <c r="S153" s="300"/>
      <c r="T153" s="797"/>
      <c r="U153" s="531"/>
      <c r="V153" s="299"/>
      <c r="W153" s="300"/>
      <c r="X153" s="300"/>
      <c r="Y153" s="300"/>
      <c r="Z153" s="300"/>
      <c r="AA153" s="300"/>
      <c r="AB153" s="300"/>
      <c r="AC153" s="300"/>
      <c r="AD153" s="300"/>
      <c r="AE153" s="817"/>
      <c r="AF153" s="299"/>
      <c r="AG153" s="300"/>
      <c r="AH153" s="300"/>
      <c r="AI153" s="300"/>
      <c r="AJ153" s="300"/>
      <c r="AK153" s="300"/>
      <c r="AL153" s="300"/>
      <c r="AM153" s="300"/>
      <c r="AN153" s="300"/>
      <c r="AO153" s="817"/>
      <c r="AP153" s="299"/>
      <c r="AQ153" s="300"/>
      <c r="AR153" s="300"/>
      <c r="AS153" s="300"/>
      <c r="AT153" s="300"/>
      <c r="AU153" s="300"/>
      <c r="AV153" s="300"/>
      <c r="AW153" s="300"/>
      <c r="AX153" s="300"/>
      <c r="AY153" s="817"/>
      <c r="AZ153" s="299"/>
      <c r="BA153" s="300"/>
      <c r="BB153" s="300"/>
      <c r="BC153" s="300"/>
      <c r="BD153" s="300"/>
      <c r="BE153" s="300"/>
      <c r="BF153" s="300"/>
      <c r="BG153" s="300"/>
      <c r="BH153" s="300"/>
      <c r="BI153" s="817"/>
      <c r="BJ153" s="299"/>
      <c r="BK153" s="300"/>
      <c r="BL153" s="300"/>
      <c r="BM153" s="300"/>
      <c r="BN153" s="300"/>
      <c r="BO153" s="300"/>
      <c r="BP153" s="300"/>
      <c r="BQ153" s="300"/>
      <c r="BR153" s="300"/>
      <c r="BS153" s="817"/>
      <c r="BT153" s="299"/>
      <c r="BU153" s="300"/>
      <c r="BV153" s="300"/>
      <c r="BW153" s="300"/>
      <c r="BX153" s="300"/>
      <c r="BY153" s="300"/>
      <c r="BZ153" s="300"/>
      <c r="CA153" s="300"/>
      <c r="CB153" s="300"/>
      <c r="CC153" s="817"/>
      <c r="CD153" s="299"/>
      <c r="CE153" s="300"/>
      <c r="CF153" s="300"/>
      <c r="CG153" s="300"/>
      <c r="CH153" s="300"/>
      <c r="CI153" s="300"/>
      <c r="CJ153" s="300"/>
      <c r="CK153" s="300"/>
      <c r="CL153" s="300"/>
      <c r="CM153" s="817"/>
      <c r="CN153" s="299"/>
      <c r="CO153" s="300"/>
      <c r="CP153" s="300"/>
      <c r="CQ153" s="300"/>
      <c r="CR153" s="300"/>
      <c r="CS153" s="300"/>
      <c r="CT153" s="300"/>
      <c r="CU153" s="300"/>
      <c r="CV153" s="300"/>
      <c r="CW153" s="817"/>
      <c r="CX153" s="299"/>
      <c r="CY153" s="300"/>
      <c r="CZ153" s="300"/>
      <c r="DA153" s="300"/>
      <c r="DB153" s="300"/>
      <c r="DC153" s="300"/>
      <c r="DD153" s="300"/>
      <c r="DE153" s="300"/>
      <c r="DF153" s="300"/>
      <c r="DG153" s="817"/>
      <c r="DH153" s="299"/>
      <c r="DI153" s="300"/>
      <c r="DJ153" s="300"/>
      <c r="DK153" s="300"/>
      <c r="DL153" s="300"/>
      <c r="DM153" s="300"/>
      <c r="DN153" s="300"/>
      <c r="DO153" s="300"/>
      <c r="DP153" s="300"/>
      <c r="DQ153" s="817"/>
      <c r="DR153" s="299"/>
      <c r="DS153" s="300"/>
      <c r="DT153" s="300"/>
      <c r="DU153" s="300"/>
      <c r="DV153" s="300"/>
      <c r="DW153" s="300"/>
      <c r="DX153" s="300"/>
      <c r="DY153" s="300"/>
      <c r="DZ153" s="300"/>
      <c r="EA153" s="817"/>
      <c r="EB153" s="299"/>
      <c r="EC153" s="300"/>
      <c r="ED153" s="300"/>
      <c r="EE153" s="300"/>
      <c r="EF153" s="300"/>
      <c r="EG153" s="300"/>
      <c r="EH153" s="300"/>
      <c r="EI153" s="300"/>
      <c r="EJ153" s="300"/>
      <c r="EK153" s="817"/>
    </row>
    <row r="154" spans="1:141" s="139" customFormat="1" ht="36">
      <c r="A154" s="359">
        <f>Summary!A154</f>
        <v>0</v>
      </c>
      <c r="B154" s="378">
        <f>Summary!B154</f>
        <v>0</v>
      </c>
      <c r="C154" s="379" t="str">
        <f>Summary!C154</f>
        <v>4.7.1</v>
      </c>
      <c r="D154" s="380" t="str">
        <f>Summary!D154</f>
        <v>2200 - Tunnels</v>
      </c>
      <c r="E154" s="381" t="str">
        <f>Summary!E154</f>
        <v>Tunnel surfaces</v>
      </c>
      <c r="F154" s="382" t="str">
        <f>Summary!F154</f>
        <v>Remove toxic, corrosive and flammable deposits and maintain light reflectance</v>
      </c>
      <c r="G154" s="375">
        <f>Summary!G154</f>
        <v>0</v>
      </c>
      <c r="H154" s="540">
        <f t="shared" si="54"/>
        <v>0</v>
      </c>
      <c r="I154" s="541">
        <f t="shared" si="55"/>
        <v>0</v>
      </c>
      <c r="J154" s="541">
        <f t="shared" si="56"/>
        <v>0</v>
      </c>
      <c r="K154" s="541">
        <f t="shared" si="57"/>
        <v>0</v>
      </c>
      <c r="L154" s="541">
        <f t="shared" si="58"/>
        <v>0</v>
      </c>
      <c r="M154" s="541">
        <f t="shared" si="59"/>
        <v>0</v>
      </c>
      <c r="N154" s="541">
        <f t="shared" si="60"/>
        <v>0</v>
      </c>
      <c r="O154" s="541">
        <f t="shared" si="61"/>
        <v>0</v>
      </c>
      <c r="P154" s="541">
        <f t="shared" si="62"/>
        <v>0</v>
      </c>
      <c r="Q154" s="541">
        <f t="shared" si="63"/>
        <v>0</v>
      </c>
      <c r="R154" s="541">
        <f t="shared" si="64"/>
        <v>0</v>
      </c>
      <c r="S154" s="541">
        <f t="shared" si="65"/>
        <v>0</v>
      </c>
      <c r="T154" s="542">
        <f t="shared" si="66"/>
        <v>0</v>
      </c>
      <c r="U154" s="531"/>
      <c r="V154" s="887"/>
      <c r="W154" s="888"/>
      <c r="X154" s="888"/>
      <c r="Y154" s="888"/>
      <c r="Z154" s="888"/>
      <c r="AA154" s="888"/>
      <c r="AB154" s="888"/>
      <c r="AC154" s="888"/>
      <c r="AD154" s="888"/>
      <c r="AE154" s="889"/>
      <c r="AF154" s="887"/>
      <c r="AG154" s="888"/>
      <c r="AH154" s="888"/>
      <c r="AI154" s="888"/>
      <c r="AJ154" s="888"/>
      <c r="AK154" s="888"/>
      <c r="AL154" s="888"/>
      <c r="AM154" s="888"/>
      <c r="AN154" s="888"/>
      <c r="AO154" s="889"/>
      <c r="AP154" s="887"/>
      <c r="AQ154" s="888"/>
      <c r="AR154" s="888"/>
      <c r="AS154" s="888"/>
      <c r="AT154" s="888"/>
      <c r="AU154" s="888"/>
      <c r="AV154" s="888"/>
      <c r="AW154" s="888"/>
      <c r="AX154" s="888"/>
      <c r="AY154" s="889"/>
      <c r="AZ154" s="887"/>
      <c r="BA154" s="888"/>
      <c r="BB154" s="888"/>
      <c r="BC154" s="888"/>
      <c r="BD154" s="888"/>
      <c r="BE154" s="888"/>
      <c r="BF154" s="888"/>
      <c r="BG154" s="888"/>
      <c r="BH154" s="888"/>
      <c r="BI154" s="889"/>
      <c r="BJ154" s="887"/>
      <c r="BK154" s="888"/>
      <c r="BL154" s="888"/>
      <c r="BM154" s="888"/>
      <c r="BN154" s="888"/>
      <c r="BO154" s="888"/>
      <c r="BP154" s="888"/>
      <c r="BQ154" s="888"/>
      <c r="BR154" s="888"/>
      <c r="BS154" s="889"/>
      <c r="BT154" s="887"/>
      <c r="BU154" s="888"/>
      <c r="BV154" s="888"/>
      <c r="BW154" s="888"/>
      <c r="BX154" s="888"/>
      <c r="BY154" s="888"/>
      <c r="BZ154" s="888"/>
      <c r="CA154" s="888"/>
      <c r="CB154" s="888"/>
      <c r="CC154" s="889"/>
      <c r="CD154" s="887"/>
      <c r="CE154" s="888"/>
      <c r="CF154" s="888"/>
      <c r="CG154" s="888"/>
      <c r="CH154" s="888"/>
      <c r="CI154" s="888"/>
      <c r="CJ154" s="888"/>
      <c r="CK154" s="888"/>
      <c r="CL154" s="888"/>
      <c r="CM154" s="889"/>
      <c r="CN154" s="887"/>
      <c r="CO154" s="888"/>
      <c r="CP154" s="888"/>
      <c r="CQ154" s="888"/>
      <c r="CR154" s="888"/>
      <c r="CS154" s="888"/>
      <c r="CT154" s="888"/>
      <c r="CU154" s="888"/>
      <c r="CV154" s="888"/>
      <c r="CW154" s="889"/>
      <c r="CX154" s="887"/>
      <c r="CY154" s="888"/>
      <c r="CZ154" s="888"/>
      <c r="DA154" s="888"/>
      <c r="DB154" s="888"/>
      <c r="DC154" s="888"/>
      <c r="DD154" s="888"/>
      <c r="DE154" s="888"/>
      <c r="DF154" s="888"/>
      <c r="DG154" s="889"/>
      <c r="DH154" s="887"/>
      <c r="DI154" s="888"/>
      <c r="DJ154" s="888"/>
      <c r="DK154" s="888"/>
      <c r="DL154" s="888"/>
      <c r="DM154" s="888"/>
      <c r="DN154" s="888"/>
      <c r="DO154" s="888"/>
      <c r="DP154" s="888"/>
      <c r="DQ154" s="889"/>
      <c r="DR154" s="887"/>
      <c r="DS154" s="888"/>
      <c r="DT154" s="888"/>
      <c r="DU154" s="888"/>
      <c r="DV154" s="888"/>
      <c r="DW154" s="888"/>
      <c r="DX154" s="888"/>
      <c r="DY154" s="888"/>
      <c r="DZ154" s="888"/>
      <c r="EA154" s="889"/>
      <c r="EB154" s="887"/>
      <c r="EC154" s="888"/>
      <c r="ED154" s="888"/>
      <c r="EE154" s="888"/>
      <c r="EF154" s="888"/>
      <c r="EG154" s="888"/>
      <c r="EH154" s="888"/>
      <c r="EI154" s="888"/>
      <c r="EJ154" s="888"/>
      <c r="EK154" s="889"/>
    </row>
    <row r="155" spans="1:141" s="139" customFormat="1" ht="20.25">
      <c r="A155" s="359">
        <f>Summary!A155</f>
        <v>0</v>
      </c>
      <c r="B155" s="378">
        <f>Summary!B155</f>
        <v>0</v>
      </c>
      <c r="C155" s="379" t="str">
        <f>Summary!C155</f>
        <v>4.7.2</v>
      </c>
      <c r="D155" s="380" t="str">
        <f>Summary!D155</f>
        <v>2200 - Tunnels</v>
      </c>
      <c r="E155" s="381" t="str">
        <f>Summary!E155</f>
        <v>Electrical components</v>
      </c>
      <c r="F155" s="382" t="str">
        <f>Summary!F155</f>
        <v>Electrical testing</v>
      </c>
      <c r="G155" s="375">
        <f>Summary!G155</f>
        <v>0</v>
      </c>
      <c r="H155" s="540">
        <f t="shared" si="54"/>
        <v>0</v>
      </c>
      <c r="I155" s="541">
        <f t="shared" si="55"/>
        <v>0</v>
      </c>
      <c r="J155" s="541">
        <f t="shared" si="56"/>
        <v>0</v>
      </c>
      <c r="K155" s="541">
        <f t="shared" si="57"/>
        <v>0</v>
      </c>
      <c r="L155" s="541">
        <f t="shared" si="58"/>
        <v>0</v>
      </c>
      <c r="M155" s="541">
        <f t="shared" si="59"/>
        <v>0</v>
      </c>
      <c r="N155" s="541">
        <f t="shared" si="60"/>
        <v>0</v>
      </c>
      <c r="O155" s="541">
        <f t="shared" si="61"/>
        <v>0</v>
      </c>
      <c r="P155" s="541">
        <f t="shared" si="62"/>
        <v>0</v>
      </c>
      <c r="Q155" s="541">
        <f t="shared" si="63"/>
        <v>0</v>
      </c>
      <c r="R155" s="541">
        <f t="shared" si="64"/>
        <v>0</v>
      </c>
      <c r="S155" s="541">
        <f t="shared" si="65"/>
        <v>0</v>
      </c>
      <c r="T155" s="542">
        <f t="shared" si="66"/>
        <v>0</v>
      </c>
      <c r="U155" s="531"/>
      <c r="V155" s="887"/>
      <c r="W155" s="888"/>
      <c r="X155" s="888"/>
      <c r="Y155" s="888"/>
      <c r="Z155" s="888"/>
      <c r="AA155" s="888"/>
      <c r="AB155" s="888"/>
      <c r="AC155" s="888"/>
      <c r="AD155" s="888"/>
      <c r="AE155" s="889"/>
      <c r="AF155" s="887"/>
      <c r="AG155" s="888"/>
      <c r="AH155" s="888"/>
      <c r="AI155" s="888"/>
      <c r="AJ155" s="888"/>
      <c r="AK155" s="888"/>
      <c r="AL155" s="888"/>
      <c r="AM155" s="888"/>
      <c r="AN155" s="888"/>
      <c r="AO155" s="889"/>
      <c r="AP155" s="887"/>
      <c r="AQ155" s="888"/>
      <c r="AR155" s="888"/>
      <c r="AS155" s="888"/>
      <c r="AT155" s="888"/>
      <c r="AU155" s="888"/>
      <c r="AV155" s="888"/>
      <c r="AW155" s="888"/>
      <c r="AX155" s="888"/>
      <c r="AY155" s="889"/>
      <c r="AZ155" s="887"/>
      <c r="BA155" s="888"/>
      <c r="BB155" s="888"/>
      <c r="BC155" s="888"/>
      <c r="BD155" s="888"/>
      <c r="BE155" s="888"/>
      <c r="BF155" s="888"/>
      <c r="BG155" s="888"/>
      <c r="BH155" s="888"/>
      <c r="BI155" s="889"/>
      <c r="BJ155" s="887"/>
      <c r="BK155" s="888"/>
      <c r="BL155" s="888"/>
      <c r="BM155" s="888"/>
      <c r="BN155" s="888"/>
      <c r="BO155" s="888"/>
      <c r="BP155" s="888"/>
      <c r="BQ155" s="888"/>
      <c r="BR155" s="888"/>
      <c r="BS155" s="889"/>
      <c r="BT155" s="887"/>
      <c r="BU155" s="888"/>
      <c r="BV155" s="888"/>
      <c r="BW155" s="888"/>
      <c r="BX155" s="888"/>
      <c r="BY155" s="888"/>
      <c r="BZ155" s="888"/>
      <c r="CA155" s="888"/>
      <c r="CB155" s="888"/>
      <c r="CC155" s="889"/>
      <c r="CD155" s="887"/>
      <c r="CE155" s="888"/>
      <c r="CF155" s="888"/>
      <c r="CG155" s="888"/>
      <c r="CH155" s="888"/>
      <c r="CI155" s="888"/>
      <c r="CJ155" s="888"/>
      <c r="CK155" s="888"/>
      <c r="CL155" s="888"/>
      <c r="CM155" s="889"/>
      <c r="CN155" s="887"/>
      <c r="CO155" s="888"/>
      <c r="CP155" s="888"/>
      <c r="CQ155" s="888"/>
      <c r="CR155" s="888"/>
      <c r="CS155" s="888"/>
      <c r="CT155" s="888"/>
      <c r="CU155" s="888"/>
      <c r="CV155" s="888"/>
      <c r="CW155" s="889"/>
      <c r="CX155" s="887"/>
      <c r="CY155" s="888"/>
      <c r="CZ155" s="888"/>
      <c r="DA155" s="888"/>
      <c r="DB155" s="888"/>
      <c r="DC155" s="888"/>
      <c r="DD155" s="888"/>
      <c r="DE155" s="888"/>
      <c r="DF155" s="888"/>
      <c r="DG155" s="889"/>
      <c r="DH155" s="887"/>
      <c r="DI155" s="888"/>
      <c r="DJ155" s="888"/>
      <c r="DK155" s="888"/>
      <c r="DL155" s="888"/>
      <c r="DM155" s="888"/>
      <c r="DN155" s="888"/>
      <c r="DO155" s="888"/>
      <c r="DP155" s="888"/>
      <c r="DQ155" s="889"/>
      <c r="DR155" s="887"/>
      <c r="DS155" s="888"/>
      <c r="DT155" s="888"/>
      <c r="DU155" s="888"/>
      <c r="DV155" s="888"/>
      <c r="DW155" s="888"/>
      <c r="DX155" s="888"/>
      <c r="DY155" s="888"/>
      <c r="DZ155" s="888"/>
      <c r="EA155" s="889"/>
      <c r="EB155" s="887"/>
      <c r="EC155" s="888"/>
      <c r="ED155" s="888"/>
      <c r="EE155" s="888"/>
      <c r="EF155" s="888"/>
      <c r="EG155" s="888"/>
      <c r="EH155" s="888"/>
      <c r="EI155" s="888"/>
      <c r="EJ155" s="888"/>
      <c r="EK155" s="889"/>
    </row>
    <row r="156" spans="1:141" s="825" customFormat="1" ht="20.25">
      <c r="A156" s="359">
        <f>Summary!A156</f>
        <v>0</v>
      </c>
      <c r="B156" s="378">
        <f>Summary!B156</f>
        <v>0</v>
      </c>
      <c r="C156" s="379" t="str">
        <f>Summary!C156</f>
        <v>4.7.3</v>
      </c>
      <c r="D156" s="380" t="str">
        <f>Summary!D156</f>
        <v>2200 - Tunnels</v>
      </c>
      <c r="E156" s="381" t="str">
        <f>Summary!E156</f>
        <v>PTZ Cameras</v>
      </c>
      <c r="F156" s="382">
        <f>Summary!F156</f>
        <v>0</v>
      </c>
      <c r="G156" s="375">
        <f>Summary!G156</f>
        <v>0</v>
      </c>
      <c r="H156" s="700"/>
      <c r="I156" s="701"/>
      <c r="J156" s="701"/>
      <c r="K156" s="701"/>
      <c r="L156" s="701"/>
      <c r="M156" s="701"/>
      <c r="N156" s="701"/>
      <c r="O156" s="701"/>
      <c r="P156" s="701"/>
      <c r="Q156" s="701"/>
      <c r="R156" s="701"/>
      <c r="S156" s="701"/>
      <c r="T156" s="702"/>
      <c r="U156" s="823"/>
      <c r="V156" s="700"/>
      <c r="W156" s="701"/>
      <c r="X156" s="701"/>
      <c r="Y156" s="701"/>
      <c r="Z156" s="701"/>
      <c r="AA156" s="701"/>
      <c r="AB156" s="701"/>
      <c r="AC156" s="701"/>
      <c r="AD156" s="701"/>
      <c r="AE156" s="824"/>
      <c r="AF156" s="700"/>
      <c r="AG156" s="701"/>
      <c r="AH156" s="701"/>
      <c r="AI156" s="701"/>
      <c r="AJ156" s="701"/>
      <c r="AK156" s="701"/>
      <c r="AL156" s="701"/>
      <c r="AM156" s="701"/>
      <c r="AN156" s="701"/>
      <c r="AO156" s="824"/>
      <c r="AP156" s="700"/>
      <c r="AQ156" s="701"/>
      <c r="AR156" s="701"/>
      <c r="AS156" s="701"/>
      <c r="AT156" s="701"/>
      <c r="AU156" s="701"/>
      <c r="AV156" s="701"/>
      <c r="AW156" s="701"/>
      <c r="AX156" s="701"/>
      <c r="AY156" s="824"/>
      <c r="AZ156" s="700"/>
      <c r="BA156" s="701"/>
      <c r="BB156" s="701"/>
      <c r="BC156" s="701"/>
      <c r="BD156" s="701"/>
      <c r="BE156" s="701"/>
      <c r="BF156" s="701"/>
      <c r="BG156" s="701"/>
      <c r="BH156" s="701"/>
      <c r="BI156" s="824"/>
      <c r="BJ156" s="700"/>
      <c r="BK156" s="701"/>
      <c r="BL156" s="701"/>
      <c r="BM156" s="701"/>
      <c r="BN156" s="701"/>
      <c r="BO156" s="701"/>
      <c r="BP156" s="701"/>
      <c r="BQ156" s="701"/>
      <c r="BR156" s="701"/>
      <c r="BS156" s="824"/>
      <c r="BT156" s="700"/>
      <c r="BU156" s="701"/>
      <c r="BV156" s="701"/>
      <c r="BW156" s="701"/>
      <c r="BX156" s="701"/>
      <c r="BY156" s="701"/>
      <c r="BZ156" s="701"/>
      <c r="CA156" s="701"/>
      <c r="CB156" s="701"/>
      <c r="CC156" s="824"/>
      <c r="CD156" s="700"/>
      <c r="CE156" s="701"/>
      <c r="CF156" s="701"/>
      <c r="CG156" s="701"/>
      <c r="CH156" s="701"/>
      <c r="CI156" s="701"/>
      <c r="CJ156" s="701"/>
      <c r="CK156" s="701"/>
      <c r="CL156" s="701"/>
      <c r="CM156" s="824"/>
      <c r="CN156" s="700"/>
      <c r="CO156" s="701"/>
      <c r="CP156" s="701"/>
      <c r="CQ156" s="701"/>
      <c r="CR156" s="701"/>
      <c r="CS156" s="701"/>
      <c r="CT156" s="701"/>
      <c r="CU156" s="701"/>
      <c r="CV156" s="701"/>
      <c r="CW156" s="824"/>
      <c r="CX156" s="700"/>
      <c r="CY156" s="701"/>
      <c r="CZ156" s="701"/>
      <c r="DA156" s="701"/>
      <c r="DB156" s="701"/>
      <c r="DC156" s="701"/>
      <c r="DD156" s="701"/>
      <c r="DE156" s="701"/>
      <c r="DF156" s="701"/>
      <c r="DG156" s="824"/>
      <c r="DH156" s="700"/>
      <c r="DI156" s="701"/>
      <c r="DJ156" s="701"/>
      <c r="DK156" s="701"/>
      <c r="DL156" s="701"/>
      <c r="DM156" s="701"/>
      <c r="DN156" s="701"/>
      <c r="DO156" s="701"/>
      <c r="DP156" s="701"/>
      <c r="DQ156" s="824"/>
      <c r="DR156" s="700"/>
      <c r="DS156" s="701"/>
      <c r="DT156" s="701"/>
      <c r="DU156" s="701"/>
      <c r="DV156" s="701"/>
      <c r="DW156" s="701"/>
      <c r="DX156" s="701"/>
      <c r="DY156" s="701"/>
      <c r="DZ156" s="701"/>
      <c r="EA156" s="824"/>
      <c r="EB156" s="700"/>
      <c r="EC156" s="701"/>
      <c r="ED156" s="701"/>
      <c r="EE156" s="701"/>
      <c r="EF156" s="701"/>
      <c r="EG156" s="701"/>
      <c r="EH156" s="701"/>
      <c r="EI156" s="701"/>
      <c r="EJ156" s="701"/>
      <c r="EK156" s="824"/>
    </row>
    <row r="157" spans="1:141" s="139" customFormat="1" ht="20.25">
      <c r="A157" s="359">
        <f>Summary!A157</f>
        <v>0</v>
      </c>
      <c r="B157" s="378">
        <f>Summary!B157</f>
        <v>0</v>
      </c>
      <c r="C157" s="379" t="str">
        <f>Summary!C157</f>
        <v>4.7.3.1</v>
      </c>
      <c r="D157" s="380">
        <f>Summary!D157</f>
        <v>0</v>
      </c>
      <c r="E157" s="381">
        <f>Summary!E157</f>
        <v>0</v>
      </c>
      <c r="F157" s="382" t="str">
        <f>Summary!F157</f>
        <v>Clean camera lens</v>
      </c>
      <c r="G157" s="375">
        <f>Summary!G157</f>
        <v>0</v>
      </c>
      <c r="H157" s="540">
        <f t="shared" ref="H157:H159" si="80">SUM(V157:AD157)</f>
        <v>0</v>
      </c>
      <c r="I157" s="541">
        <f t="shared" ref="I157:I159" si="81">SUM(AF157:AN157)</f>
        <v>0</v>
      </c>
      <c r="J157" s="541">
        <f t="shared" ref="J157:J159" si="82">SUM(AP157:AX157)</f>
        <v>0</v>
      </c>
      <c r="K157" s="541">
        <f t="shared" ref="K157:K159" si="83">SUM(AZ157:BH157)</f>
        <v>0</v>
      </c>
      <c r="L157" s="541">
        <f t="shared" ref="L157:L159" si="84">SUM(BJ157:BR157)</f>
        <v>0</v>
      </c>
      <c r="M157" s="541">
        <f t="shared" ref="M157:M159" si="85">SUM(BT157:CB157)</f>
        <v>0</v>
      </c>
      <c r="N157" s="541">
        <f t="shared" ref="N157:N159" si="86">SUM(CD157:CL157)</f>
        <v>0</v>
      </c>
      <c r="O157" s="541">
        <f t="shared" ref="O157:O159" si="87">SUM(CN157:CV157)</f>
        <v>0</v>
      </c>
      <c r="P157" s="541">
        <f t="shared" ref="P157:P159" si="88">SUM(CX157:DF157)</f>
        <v>0</v>
      </c>
      <c r="Q157" s="541">
        <f t="shared" ref="Q157:Q159" si="89">SUM(DH157:DP157)</f>
        <v>0</v>
      </c>
      <c r="R157" s="541">
        <f t="shared" ref="R157:R159" si="90">SUM(DR157:DZ157)</f>
        <v>0</v>
      </c>
      <c r="S157" s="541">
        <f t="shared" ref="S157:S159" si="91">SUM(EB157:EJ157)</f>
        <v>0</v>
      </c>
      <c r="T157" s="542">
        <f t="shared" ref="T157:T159" si="92">SUM(H157:S157)</f>
        <v>0</v>
      </c>
      <c r="U157" s="531"/>
      <c r="V157" s="887"/>
      <c r="W157" s="888"/>
      <c r="X157" s="888"/>
      <c r="Y157" s="888"/>
      <c r="Z157" s="888"/>
      <c r="AA157" s="888"/>
      <c r="AB157" s="888"/>
      <c r="AC157" s="888"/>
      <c r="AD157" s="888"/>
      <c r="AE157" s="889"/>
      <c r="AF157" s="887"/>
      <c r="AG157" s="888"/>
      <c r="AH157" s="888"/>
      <c r="AI157" s="888"/>
      <c r="AJ157" s="888"/>
      <c r="AK157" s="888"/>
      <c r="AL157" s="888"/>
      <c r="AM157" s="888"/>
      <c r="AN157" s="888"/>
      <c r="AO157" s="889"/>
      <c r="AP157" s="887"/>
      <c r="AQ157" s="888"/>
      <c r="AR157" s="888"/>
      <c r="AS157" s="888"/>
      <c r="AT157" s="888"/>
      <c r="AU157" s="888"/>
      <c r="AV157" s="888"/>
      <c r="AW157" s="888"/>
      <c r="AX157" s="888"/>
      <c r="AY157" s="889"/>
      <c r="AZ157" s="887"/>
      <c r="BA157" s="888"/>
      <c r="BB157" s="888"/>
      <c r="BC157" s="888"/>
      <c r="BD157" s="888"/>
      <c r="BE157" s="888"/>
      <c r="BF157" s="888"/>
      <c r="BG157" s="888"/>
      <c r="BH157" s="888"/>
      <c r="BI157" s="889"/>
      <c r="BJ157" s="887"/>
      <c r="BK157" s="888"/>
      <c r="BL157" s="888"/>
      <c r="BM157" s="888"/>
      <c r="BN157" s="888"/>
      <c r="BO157" s="888"/>
      <c r="BP157" s="888"/>
      <c r="BQ157" s="888"/>
      <c r="BR157" s="888"/>
      <c r="BS157" s="889"/>
      <c r="BT157" s="887"/>
      <c r="BU157" s="888"/>
      <c r="BV157" s="888"/>
      <c r="BW157" s="888"/>
      <c r="BX157" s="888"/>
      <c r="BY157" s="888"/>
      <c r="BZ157" s="888"/>
      <c r="CA157" s="888"/>
      <c r="CB157" s="888"/>
      <c r="CC157" s="889"/>
      <c r="CD157" s="887"/>
      <c r="CE157" s="888"/>
      <c r="CF157" s="888"/>
      <c r="CG157" s="888"/>
      <c r="CH157" s="888"/>
      <c r="CI157" s="888"/>
      <c r="CJ157" s="888"/>
      <c r="CK157" s="888"/>
      <c r="CL157" s="888"/>
      <c r="CM157" s="889"/>
      <c r="CN157" s="887"/>
      <c r="CO157" s="888"/>
      <c r="CP157" s="888"/>
      <c r="CQ157" s="888"/>
      <c r="CR157" s="888"/>
      <c r="CS157" s="888"/>
      <c r="CT157" s="888"/>
      <c r="CU157" s="888"/>
      <c r="CV157" s="888"/>
      <c r="CW157" s="889"/>
      <c r="CX157" s="887"/>
      <c r="CY157" s="888"/>
      <c r="CZ157" s="888"/>
      <c r="DA157" s="888"/>
      <c r="DB157" s="888"/>
      <c r="DC157" s="888"/>
      <c r="DD157" s="888"/>
      <c r="DE157" s="888"/>
      <c r="DF157" s="888"/>
      <c r="DG157" s="889"/>
      <c r="DH157" s="887"/>
      <c r="DI157" s="888"/>
      <c r="DJ157" s="888"/>
      <c r="DK157" s="888"/>
      <c r="DL157" s="888"/>
      <c r="DM157" s="888"/>
      <c r="DN157" s="888"/>
      <c r="DO157" s="888"/>
      <c r="DP157" s="888"/>
      <c r="DQ157" s="889"/>
      <c r="DR157" s="887"/>
      <c r="DS157" s="888"/>
      <c r="DT157" s="888"/>
      <c r="DU157" s="888"/>
      <c r="DV157" s="888"/>
      <c r="DW157" s="888"/>
      <c r="DX157" s="888"/>
      <c r="DY157" s="888"/>
      <c r="DZ157" s="888"/>
      <c r="EA157" s="889"/>
      <c r="EB157" s="887"/>
      <c r="EC157" s="888"/>
      <c r="ED157" s="888"/>
      <c r="EE157" s="888"/>
      <c r="EF157" s="888"/>
      <c r="EG157" s="888"/>
      <c r="EH157" s="888"/>
      <c r="EI157" s="888"/>
      <c r="EJ157" s="888"/>
      <c r="EK157" s="889"/>
    </row>
    <row r="158" spans="1:141" s="139" customFormat="1" ht="20.25">
      <c r="A158" s="359">
        <f>Summary!A158</f>
        <v>0</v>
      </c>
      <c r="B158" s="378">
        <f>Summary!B158</f>
        <v>0</v>
      </c>
      <c r="C158" s="379" t="str">
        <f>Summary!C158</f>
        <v>4.7.3.2</v>
      </c>
      <c r="D158" s="380">
        <f>Summary!D158</f>
        <v>0</v>
      </c>
      <c r="E158" s="381">
        <f>Summary!E158</f>
        <v>0</v>
      </c>
      <c r="F158" s="382" t="str">
        <f>Summary!F158</f>
        <v>Check camera functionality</v>
      </c>
      <c r="G158" s="375">
        <f>Summary!G158</f>
        <v>0</v>
      </c>
      <c r="H158" s="540">
        <f t="shared" si="80"/>
        <v>0</v>
      </c>
      <c r="I158" s="541">
        <f t="shared" si="81"/>
        <v>0</v>
      </c>
      <c r="J158" s="541">
        <f t="shared" si="82"/>
        <v>0</v>
      </c>
      <c r="K158" s="541">
        <f t="shared" si="83"/>
        <v>0</v>
      </c>
      <c r="L158" s="541">
        <f t="shared" si="84"/>
        <v>0</v>
      </c>
      <c r="M158" s="541">
        <f t="shared" si="85"/>
        <v>0</v>
      </c>
      <c r="N158" s="541">
        <f t="shared" si="86"/>
        <v>0</v>
      </c>
      <c r="O158" s="541">
        <f t="shared" si="87"/>
        <v>0</v>
      </c>
      <c r="P158" s="541">
        <f t="shared" si="88"/>
        <v>0</v>
      </c>
      <c r="Q158" s="541">
        <f t="shared" si="89"/>
        <v>0</v>
      </c>
      <c r="R158" s="541">
        <f t="shared" si="90"/>
        <v>0</v>
      </c>
      <c r="S158" s="541">
        <f t="shared" si="91"/>
        <v>0</v>
      </c>
      <c r="T158" s="542">
        <f t="shared" si="92"/>
        <v>0</v>
      </c>
      <c r="U158" s="531"/>
      <c r="V158" s="887"/>
      <c r="W158" s="888"/>
      <c r="X158" s="888"/>
      <c r="Y158" s="888"/>
      <c r="Z158" s="888"/>
      <c r="AA158" s="888"/>
      <c r="AB158" s="888"/>
      <c r="AC158" s="888"/>
      <c r="AD158" s="888"/>
      <c r="AE158" s="889"/>
      <c r="AF158" s="887"/>
      <c r="AG158" s="888"/>
      <c r="AH158" s="888"/>
      <c r="AI158" s="888"/>
      <c r="AJ158" s="888"/>
      <c r="AK158" s="888"/>
      <c r="AL158" s="888"/>
      <c r="AM158" s="888"/>
      <c r="AN158" s="888"/>
      <c r="AO158" s="889"/>
      <c r="AP158" s="887"/>
      <c r="AQ158" s="888"/>
      <c r="AR158" s="888"/>
      <c r="AS158" s="888"/>
      <c r="AT158" s="888"/>
      <c r="AU158" s="888"/>
      <c r="AV158" s="888"/>
      <c r="AW158" s="888"/>
      <c r="AX158" s="888"/>
      <c r="AY158" s="889"/>
      <c r="AZ158" s="887"/>
      <c r="BA158" s="888"/>
      <c r="BB158" s="888"/>
      <c r="BC158" s="888"/>
      <c r="BD158" s="888"/>
      <c r="BE158" s="888"/>
      <c r="BF158" s="888"/>
      <c r="BG158" s="888"/>
      <c r="BH158" s="888"/>
      <c r="BI158" s="889"/>
      <c r="BJ158" s="887"/>
      <c r="BK158" s="888"/>
      <c r="BL158" s="888"/>
      <c r="BM158" s="888"/>
      <c r="BN158" s="888"/>
      <c r="BO158" s="888"/>
      <c r="BP158" s="888"/>
      <c r="BQ158" s="888"/>
      <c r="BR158" s="888"/>
      <c r="BS158" s="889"/>
      <c r="BT158" s="887"/>
      <c r="BU158" s="888"/>
      <c r="BV158" s="888"/>
      <c r="BW158" s="888"/>
      <c r="BX158" s="888"/>
      <c r="BY158" s="888"/>
      <c r="BZ158" s="888"/>
      <c r="CA158" s="888"/>
      <c r="CB158" s="888"/>
      <c r="CC158" s="889"/>
      <c r="CD158" s="887"/>
      <c r="CE158" s="888"/>
      <c r="CF158" s="888"/>
      <c r="CG158" s="888"/>
      <c r="CH158" s="888"/>
      <c r="CI158" s="888"/>
      <c r="CJ158" s="888"/>
      <c r="CK158" s="888"/>
      <c r="CL158" s="888"/>
      <c r="CM158" s="889"/>
      <c r="CN158" s="887"/>
      <c r="CO158" s="888"/>
      <c r="CP158" s="888"/>
      <c r="CQ158" s="888"/>
      <c r="CR158" s="888"/>
      <c r="CS158" s="888"/>
      <c r="CT158" s="888"/>
      <c r="CU158" s="888"/>
      <c r="CV158" s="888"/>
      <c r="CW158" s="889"/>
      <c r="CX158" s="887"/>
      <c r="CY158" s="888"/>
      <c r="CZ158" s="888"/>
      <c r="DA158" s="888"/>
      <c r="DB158" s="888"/>
      <c r="DC158" s="888"/>
      <c r="DD158" s="888"/>
      <c r="DE158" s="888"/>
      <c r="DF158" s="888"/>
      <c r="DG158" s="889"/>
      <c r="DH158" s="887"/>
      <c r="DI158" s="888"/>
      <c r="DJ158" s="888"/>
      <c r="DK158" s="888"/>
      <c r="DL158" s="888"/>
      <c r="DM158" s="888"/>
      <c r="DN158" s="888"/>
      <c r="DO158" s="888"/>
      <c r="DP158" s="888"/>
      <c r="DQ158" s="889"/>
      <c r="DR158" s="887"/>
      <c r="DS158" s="888"/>
      <c r="DT158" s="888"/>
      <c r="DU158" s="888"/>
      <c r="DV158" s="888"/>
      <c r="DW158" s="888"/>
      <c r="DX158" s="888"/>
      <c r="DY158" s="888"/>
      <c r="DZ158" s="888"/>
      <c r="EA158" s="889"/>
      <c r="EB158" s="887"/>
      <c r="EC158" s="888"/>
      <c r="ED158" s="888"/>
      <c r="EE158" s="888"/>
      <c r="EF158" s="888"/>
      <c r="EG158" s="888"/>
      <c r="EH158" s="888"/>
      <c r="EI158" s="888"/>
      <c r="EJ158" s="888"/>
      <c r="EK158" s="889"/>
    </row>
    <row r="159" spans="1:141" s="139" customFormat="1" ht="20.25">
      <c r="A159" s="359">
        <f>Summary!A159</f>
        <v>0</v>
      </c>
      <c r="B159" s="378">
        <f>Summary!B159</f>
        <v>0</v>
      </c>
      <c r="C159" s="379" t="str">
        <f>Summary!C159</f>
        <v>4.7.3.3</v>
      </c>
      <c r="D159" s="380">
        <f>Summary!D159</f>
        <v>0</v>
      </c>
      <c r="E159" s="381">
        <f>Summary!E159</f>
        <v>0</v>
      </c>
      <c r="F159" s="382" t="str">
        <f>Summary!F159</f>
        <v>Check data and power supply cables</v>
      </c>
      <c r="G159" s="375">
        <f>Summary!G159</f>
        <v>0</v>
      </c>
      <c r="H159" s="540">
        <f t="shared" si="80"/>
        <v>0</v>
      </c>
      <c r="I159" s="541">
        <f t="shared" si="81"/>
        <v>0</v>
      </c>
      <c r="J159" s="541">
        <f t="shared" si="82"/>
        <v>0</v>
      </c>
      <c r="K159" s="541">
        <f t="shared" si="83"/>
        <v>0</v>
      </c>
      <c r="L159" s="541">
        <f t="shared" si="84"/>
        <v>0</v>
      </c>
      <c r="M159" s="541">
        <f t="shared" si="85"/>
        <v>0</v>
      </c>
      <c r="N159" s="541">
        <f t="shared" si="86"/>
        <v>0</v>
      </c>
      <c r="O159" s="541">
        <f t="shared" si="87"/>
        <v>0</v>
      </c>
      <c r="P159" s="541">
        <f t="shared" si="88"/>
        <v>0</v>
      </c>
      <c r="Q159" s="541">
        <f t="shared" si="89"/>
        <v>0</v>
      </c>
      <c r="R159" s="541">
        <f t="shared" si="90"/>
        <v>0</v>
      </c>
      <c r="S159" s="541">
        <f t="shared" si="91"/>
        <v>0</v>
      </c>
      <c r="T159" s="542">
        <f t="shared" si="92"/>
        <v>0</v>
      </c>
      <c r="U159" s="531"/>
      <c r="V159" s="887"/>
      <c r="W159" s="888"/>
      <c r="X159" s="888"/>
      <c r="Y159" s="888"/>
      <c r="Z159" s="888"/>
      <c r="AA159" s="888"/>
      <c r="AB159" s="888"/>
      <c r="AC159" s="888"/>
      <c r="AD159" s="888"/>
      <c r="AE159" s="889"/>
      <c r="AF159" s="887"/>
      <c r="AG159" s="888"/>
      <c r="AH159" s="888"/>
      <c r="AI159" s="888"/>
      <c r="AJ159" s="888"/>
      <c r="AK159" s="888"/>
      <c r="AL159" s="888"/>
      <c r="AM159" s="888"/>
      <c r="AN159" s="888"/>
      <c r="AO159" s="889"/>
      <c r="AP159" s="887"/>
      <c r="AQ159" s="888"/>
      <c r="AR159" s="888"/>
      <c r="AS159" s="888"/>
      <c r="AT159" s="888"/>
      <c r="AU159" s="888"/>
      <c r="AV159" s="888"/>
      <c r="AW159" s="888"/>
      <c r="AX159" s="888"/>
      <c r="AY159" s="889"/>
      <c r="AZ159" s="887"/>
      <c r="BA159" s="888"/>
      <c r="BB159" s="888"/>
      <c r="BC159" s="888"/>
      <c r="BD159" s="888"/>
      <c r="BE159" s="888"/>
      <c r="BF159" s="888"/>
      <c r="BG159" s="888"/>
      <c r="BH159" s="888"/>
      <c r="BI159" s="889"/>
      <c r="BJ159" s="887"/>
      <c r="BK159" s="888"/>
      <c r="BL159" s="888"/>
      <c r="BM159" s="888"/>
      <c r="BN159" s="888"/>
      <c r="BO159" s="888"/>
      <c r="BP159" s="888"/>
      <c r="BQ159" s="888"/>
      <c r="BR159" s="888"/>
      <c r="BS159" s="889"/>
      <c r="BT159" s="887"/>
      <c r="BU159" s="888"/>
      <c r="BV159" s="888"/>
      <c r="BW159" s="888"/>
      <c r="BX159" s="888"/>
      <c r="BY159" s="888"/>
      <c r="BZ159" s="888"/>
      <c r="CA159" s="888"/>
      <c r="CB159" s="888"/>
      <c r="CC159" s="889"/>
      <c r="CD159" s="887"/>
      <c r="CE159" s="888"/>
      <c r="CF159" s="888"/>
      <c r="CG159" s="888"/>
      <c r="CH159" s="888"/>
      <c r="CI159" s="888"/>
      <c r="CJ159" s="888"/>
      <c r="CK159" s="888"/>
      <c r="CL159" s="888"/>
      <c r="CM159" s="889"/>
      <c r="CN159" s="887"/>
      <c r="CO159" s="888"/>
      <c r="CP159" s="888"/>
      <c r="CQ159" s="888"/>
      <c r="CR159" s="888"/>
      <c r="CS159" s="888"/>
      <c r="CT159" s="888"/>
      <c r="CU159" s="888"/>
      <c r="CV159" s="888"/>
      <c r="CW159" s="889"/>
      <c r="CX159" s="887"/>
      <c r="CY159" s="888"/>
      <c r="CZ159" s="888"/>
      <c r="DA159" s="888"/>
      <c r="DB159" s="888"/>
      <c r="DC159" s="888"/>
      <c r="DD159" s="888"/>
      <c r="DE159" s="888"/>
      <c r="DF159" s="888"/>
      <c r="DG159" s="889"/>
      <c r="DH159" s="887"/>
      <c r="DI159" s="888"/>
      <c r="DJ159" s="888"/>
      <c r="DK159" s="888"/>
      <c r="DL159" s="888"/>
      <c r="DM159" s="888"/>
      <c r="DN159" s="888"/>
      <c r="DO159" s="888"/>
      <c r="DP159" s="888"/>
      <c r="DQ159" s="889"/>
      <c r="DR159" s="887"/>
      <c r="DS159" s="888"/>
      <c r="DT159" s="888"/>
      <c r="DU159" s="888"/>
      <c r="DV159" s="888"/>
      <c r="DW159" s="888"/>
      <c r="DX159" s="888"/>
      <c r="DY159" s="888"/>
      <c r="DZ159" s="888"/>
      <c r="EA159" s="889"/>
      <c r="EB159" s="887"/>
      <c r="EC159" s="888"/>
      <c r="ED159" s="888"/>
      <c r="EE159" s="888"/>
      <c r="EF159" s="888"/>
      <c r="EG159" s="888"/>
      <c r="EH159" s="888"/>
      <c r="EI159" s="888"/>
      <c r="EJ159" s="888"/>
      <c r="EK159" s="889"/>
    </row>
    <row r="160" spans="1:141" s="139" customFormat="1" ht="36">
      <c r="A160" s="802" t="str">
        <f>Summary!A160</f>
        <v>18.12.1</v>
      </c>
      <c r="B160" s="815">
        <f>Summary!B160</f>
        <v>4.8</v>
      </c>
      <c r="C160" s="813">
        <f>Summary!C160</f>
        <v>0</v>
      </c>
      <c r="D160" s="816" t="str">
        <f>Summary!D160</f>
        <v>3000 - Landscape and ecology</v>
      </c>
      <c r="E160" s="796">
        <f>Summary!E160</f>
        <v>0</v>
      </c>
      <c r="F160" s="796">
        <f>Summary!F160</f>
        <v>0</v>
      </c>
      <c r="G160" s="787">
        <f>Summary!G160</f>
        <v>0</v>
      </c>
      <c r="H160" s="299"/>
      <c r="I160" s="300"/>
      <c r="J160" s="300"/>
      <c r="K160" s="300"/>
      <c r="L160" s="300"/>
      <c r="M160" s="300"/>
      <c r="N160" s="300"/>
      <c r="O160" s="300"/>
      <c r="P160" s="300"/>
      <c r="Q160" s="300"/>
      <c r="R160" s="300"/>
      <c r="S160" s="300"/>
      <c r="T160" s="797"/>
      <c r="U160" s="531"/>
      <c r="V160" s="299"/>
      <c r="W160" s="300"/>
      <c r="X160" s="300"/>
      <c r="Y160" s="300"/>
      <c r="Z160" s="300"/>
      <c r="AA160" s="300"/>
      <c r="AB160" s="300"/>
      <c r="AC160" s="300"/>
      <c r="AD160" s="300"/>
      <c r="AE160" s="817"/>
      <c r="AF160" s="299"/>
      <c r="AG160" s="300"/>
      <c r="AH160" s="300"/>
      <c r="AI160" s="300"/>
      <c r="AJ160" s="300"/>
      <c r="AK160" s="300"/>
      <c r="AL160" s="300"/>
      <c r="AM160" s="300"/>
      <c r="AN160" s="300"/>
      <c r="AO160" s="817"/>
      <c r="AP160" s="299"/>
      <c r="AQ160" s="300"/>
      <c r="AR160" s="300"/>
      <c r="AS160" s="300"/>
      <c r="AT160" s="300"/>
      <c r="AU160" s="300"/>
      <c r="AV160" s="300"/>
      <c r="AW160" s="300"/>
      <c r="AX160" s="300"/>
      <c r="AY160" s="817"/>
      <c r="AZ160" s="299"/>
      <c r="BA160" s="300"/>
      <c r="BB160" s="300"/>
      <c r="BC160" s="300"/>
      <c r="BD160" s="300"/>
      <c r="BE160" s="300"/>
      <c r="BF160" s="300"/>
      <c r="BG160" s="300"/>
      <c r="BH160" s="300"/>
      <c r="BI160" s="817"/>
      <c r="BJ160" s="299"/>
      <c r="BK160" s="300"/>
      <c r="BL160" s="300"/>
      <c r="BM160" s="300"/>
      <c r="BN160" s="300"/>
      <c r="BO160" s="300"/>
      <c r="BP160" s="300"/>
      <c r="BQ160" s="300"/>
      <c r="BR160" s="300"/>
      <c r="BS160" s="817"/>
      <c r="BT160" s="299"/>
      <c r="BU160" s="300"/>
      <c r="BV160" s="300"/>
      <c r="BW160" s="300"/>
      <c r="BX160" s="300"/>
      <c r="BY160" s="300"/>
      <c r="BZ160" s="300"/>
      <c r="CA160" s="300"/>
      <c r="CB160" s="300"/>
      <c r="CC160" s="817"/>
      <c r="CD160" s="299"/>
      <c r="CE160" s="300"/>
      <c r="CF160" s="300"/>
      <c r="CG160" s="300"/>
      <c r="CH160" s="300"/>
      <c r="CI160" s="300"/>
      <c r="CJ160" s="300"/>
      <c r="CK160" s="300"/>
      <c r="CL160" s="300"/>
      <c r="CM160" s="817"/>
      <c r="CN160" s="299"/>
      <c r="CO160" s="300"/>
      <c r="CP160" s="300"/>
      <c r="CQ160" s="300"/>
      <c r="CR160" s="300"/>
      <c r="CS160" s="300"/>
      <c r="CT160" s="300"/>
      <c r="CU160" s="300"/>
      <c r="CV160" s="300"/>
      <c r="CW160" s="817"/>
      <c r="CX160" s="299"/>
      <c r="CY160" s="300"/>
      <c r="CZ160" s="300"/>
      <c r="DA160" s="300"/>
      <c r="DB160" s="300"/>
      <c r="DC160" s="300"/>
      <c r="DD160" s="300"/>
      <c r="DE160" s="300"/>
      <c r="DF160" s="300"/>
      <c r="DG160" s="817"/>
      <c r="DH160" s="299"/>
      <c r="DI160" s="300"/>
      <c r="DJ160" s="300"/>
      <c r="DK160" s="300"/>
      <c r="DL160" s="300"/>
      <c r="DM160" s="300"/>
      <c r="DN160" s="300"/>
      <c r="DO160" s="300"/>
      <c r="DP160" s="300"/>
      <c r="DQ160" s="817"/>
      <c r="DR160" s="299"/>
      <c r="DS160" s="300"/>
      <c r="DT160" s="300"/>
      <c r="DU160" s="300"/>
      <c r="DV160" s="300"/>
      <c r="DW160" s="300"/>
      <c r="DX160" s="300"/>
      <c r="DY160" s="300"/>
      <c r="DZ160" s="300"/>
      <c r="EA160" s="817"/>
      <c r="EB160" s="299"/>
      <c r="EC160" s="300"/>
      <c r="ED160" s="300"/>
      <c r="EE160" s="300"/>
      <c r="EF160" s="300"/>
      <c r="EG160" s="300"/>
      <c r="EH160" s="300"/>
      <c r="EI160" s="300"/>
      <c r="EJ160" s="300"/>
      <c r="EK160" s="817"/>
    </row>
    <row r="161" spans="1:141" ht="72">
      <c r="A161" s="359">
        <f>Summary!A161</f>
        <v>0</v>
      </c>
      <c r="B161" s="378">
        <f>Summary!B161</f>
        <v>0</v>
      </c>
      <c r="C161" s="379" t="str">
        <f>Summary!C161</f>
        <v>4.8.1</v>
      </c>
      <c r="D161" s="380" t="str">
        <f>Summary!D161</f>
        <v>3000 - Landscape and ecology</v>
      </c>
      <c r="E161" s="381" t="str">
        <f>Summary!E161</f>
        <v>Hedgerows (General)</v>
      </c>
      <c r="F161" s="382" t="str">
        <f>Summary!F161</f>
        <v>Trim hedgerows, maintain and preserve clear carriageway width, sight lines and stopping distance, including junctions, access points, curves and bends</v>
      </c>
      <c r="G161" s="375">
        <f>Summary!G161</f>
        <v>0</v>
      </c>
      <c r="H161" s="540">
        <f t="shared" si="54"/>
        <v>0</v>
      </c>
      <c r="I161" s="541">
        <f t="shared" si="55"/>
        <v>0</v>
      </c>
      <c r="J161" s="541">
        <f t="shared" si="56"/>
        <v>0</v>
      </c>
      <c r="K161" s="541">
        <f t="shared" si="57"/>
        <v>0</v>
      </c>
      <c r="L161" s="541">
        <f t="shared" si="58"/>
        <v>0</v>
      </c>
      <c r="M161" s="541">
        <f t="shared" si="59"/>
        <v>0</v>
      </c>
      <c r="N161" s="541">
        <f t="shared" si="60"/>
        <v>0</v>
      </c>
      <c r="O161" s="541">
        <f t="shared" si="61"/>
        <v>0</v>
      </c>
      <c r="P161" s="541">
        <f t="shared" si="62"/>
        <v>0</v>
      </c>
      <c r="Q161" s="541">
        <f t="shared" si="63"/>
        <v>0</v>
      </c>
      <c r="R161" s="541">
        <f t="shared" si="64"/>
        <v>0</v>
      </c>
      <c r="S161" s="541">
        <f t="shared" si="65"/>
        <v>0</v>
      </c>
      <c r="T161" s="542">
        <f t="shared" si="66"/>
        <v>0</v>
      </c>
      <c r="U161" s="531"/>
      <c r="V161" s="543"/>
      <c r="W161" s="544"/>
      <c r="X161" s="544"/>
      <c r="Y161" s="544"/>
      <c r="Z161" s="544"/>
      <c r="AA161" s="544"/>
      <c r="AB161" s="544"/>
      <c r="AC161" s="544"/>
      <c r="AD161" s="544"/>
      <c r="AE161" s="657"/>
      <c r="AF161" s="543"/>
      <c r="AG161" s="544"/>
      <c r="AH161" s="544"/>
      <c r="AI161" s="544"/>
      <c r="AJ161" s="544"/>
      <c r="AK161" s="544"/>
      <c r="AL161" s="544"/>
      <c r="AM161" s="544"/>
      <c r="AN161" s="544"/>
      <c r="AO161" s="657"/>
      <c r="AP161" s="543"/>
      <c r="AQ161" s="544"/>
      <c r="AR161" s="544"/>
      <c r="AS161" s="544"/>
      <c r="AT161" s="544"/>
      <c r="AU161" s="544"/>
      <c r="AV161" s="544"/>
      <c r="AW161" s="544"/>
      <c r="AX161" s="544"/>
      <c r="AY161" s="657"/>
      <c r="AZ161" s="543"/>
      <c r="BA161" s="544"/>
      <c r="BB161" s="544"/>
      <c r="BC161" s="544"/>
      <c r="BD161" s="544"/>
      <c r="BE161" s="544"/>
      <c r="BF161" s="544"/>
      <c r="BG161" s="544"/>
      <c r="BH161" s="544"/>
      <c r="BI161" s="657"/>
      <c r="BJ161" s="543"/>
      <c r="BK161" s="544"/>
      <c r="BL161" s="544"/>
      <c r="BM161" s="544"/>
      <c r="BN161" s="544"/>
      <c r="BO161" s="544"/>
      <c r="BP161" s="544"/>
      <c r="BQ161" s="544"/>
      <c r="BR161" s="544"/>
      <c r="BS161" s="657"/>
      <c r="BT161" s="543"/>
      <c r="BU161" s="544"/>
      <c r="BV161" s="544"/>
      <c r="BW161" s="544"/>
      <c r="BX161" s="544"/>
      <c r="BY161" s="544"/>
      <c r="BZ161" s="544"/>
      <c r="CA161" s="544"/>
      <c r="CB161" s="544"/>
      <c r="CC161" s="657"/>
      <c r="CD161" s="543"/>
      <c r="CE161" s="544"/>
      <c r="CF161" s="544"/>
      <c r="CG161" s="544"/>
      <c r="CH161" s="544"/>
      <c r="CI161" s="544"/>
      <c r="CJ161" s="544"/>
      <c r="CK161" s="544"/>
      <c r="CL161" s="544"/>
      <c r="CM161" s="657"/>
      <c r="CN161" s="543"/>
      <c r="CO161" s="544"/>
      <c r="CP161" s="544"/>
      <c r="CQ161" s="544"/>
      <c r="CR161" s="544"/>
      <c r="CS161" s="544"/>
      <c r="CT161" s="544"/>
      <c r="CU161" s="544"/>
      <c r="CV161" s="544"/>
      <c r="CW161" s="657"/>
      <c r="CX161" s="543"/>
      <c r="CY161" s="544"/>
      <c r="CZ161" s="544"/>
      <c r="DA161" s="544"/>
      <c r="DB161" s="544"/>
      <c r="DC161" s="544"/>
      <c r="DD161" s="544"/>
      <c r="DE161" s="544"/>
      <c r="DF161" s="544"/>
      <c r="DG161" s="657"/>
      <c r="DH161" s="543"/>
      <c r="DI161" s="544"/>
      <c r="DJ161" s="544"/>
      <c r="DK161" s="544"/>
      <c r="DL161" s="544"/>
      <c r="DM161" s="544"/>
      <c r="DN161" s="544"/>
      <c r="DO161" s="544"/>
      <c r="DP161" s="544"/>
      <c r="DQ161" s="657"/>
      <c r="DR161" s="543"/>
      <c r="DS161" s="544"/>
      <c r="DT161" s="544"/>
      <c r="DU161" s="544"/>
      <c r="DV161" s="544"/>
      <c r="DW161" s="544"/>
      <c r="DX161" s="544"/>
      <c r="DY161" s="544"/>
      <c r="DZ161" s="544"/>
      <c r="EA161" s="657"/>
      <c r="EB161" s="543"/>
      <c r="EC161" s="544"/>
      <c r="ED161" s="544"/>
      <c r="EE161" s="544"/>
      <c r="EF161" s="544"/>
      <c r="EG161" s="544"/>
      <c r="EH161" s="544"/>
      <c r="EI161" s="544"/>
      <c r="EJ161" s="544"/>
      <c r="EK161" s="657"/>
    </row>
    <row r="162" spans="1:141" ht="36">
      <c r="A162" s="359">
        <f>Summary!A162</f>
        <v>0</v>
      </c>
      <c r="B162" s="378">
        <f>Summary!B162</f>
        <v>0</v>
      </c>
      <c r="C162" s="379" t="str">
        <f>Summary!C162</f>
        <v>4.8.2</v>
      </c>
      <c r="D162" s="380" t="str">
        <f>Summary!D162</f>
        <v>3000 - Landscape and ecology</v>
      </c>
      <c r="E162" s="381" t="str">
        <f>Summary!E162</f>
        <v>Woodland</v>
      </c>
      <c r="F162" s="382" t="str">
        <f>Summary!F162</f>
        <v>Thin/ coppice</v>
      </c>
      <c r="G162" s="375">
        <f>Summary!G162</f>
        <v>0</v>
      </c>
      <c r="H162" s="540">
        <f t="shared" si="54"/>
        <v>0</v>
      </c>
      <c r="I162" s="541">
        <f t="shared" si="55"/>
        <v>0</v>
      </c>
      <c r="J162" s="541">
        <f t="shared" si="56"/>
        <v>0</v>
      </c>
      <c r="K162" s="541">
        <f t="shared" si="57"/>
        <v>0</v>
      </c>
      <c r="L162" s="541">
        <f t="shared" si="58"/>
        <v>0</v>
      </c>
      <c r="M162" s="541">
        <f t="shared" si="59"/>
        <v>0</v>
      </c>
      <c r="N162" s="541">
        <f t="shared" si="60"/>
        <v>0</v>
      </c>
      <c r="O162" s="541">
        <f t="shared" si="61"/>
        <v>0</v>
      </c>
      <c r="P162" s="541">
        <f t="shared" si="62"/>
        <v>0</v>
      </c>
      <c r="Q162" s="541">
        <f t="shared" si="63"/>
        <v>0</v>
      </c>
      <c r="R162" s="541">
        <f t="shared" si="64"/>
        <v>0</v>
      </c>
      <c r="S162" s="541">
        <f t="shared" si="65"/>
        <v>0</v>
      </c>
      <c r="T162" s="542">
        <f t="shared" si="66"/>
        <v>0</v>
      </c>
      <c r="U162" s="531"/>
      <c r="V162" s="543"/>
      <c r="W162" s="544"/>
      <c r="X162" s="544"/>
      <c r="Y162" s="544"/>
      <c r="Z162" s="544"/>
      <c r="AA162" s="544"/>
      <c r="AB162" s="544"/>
      <c r="AC162" s="544"/>
      <c r="AD162" s="544"/>
      <c r="AE162" s="657"/>
      <c r="AF162" s="543"/>
      <c r="AG162" s="544"/>
      <c r="AH162" s="544"/>
      <c r="AI162" s="544"/>
      <c r="AJ162" s="544"/>
      <c r="AK162" s="544"/>
      <c r="AL162" s="544"/>
      <c r="AM162" s="544"/>
      <c r="AN162" s="544"/>
      <c r="AO162" s="657"/>
      <c r="AP162" s="543"/>
      <c r="AQ162" s="544"/>
      <c r="AR162" s="544"/>
      <c r="AS162" s="544"/>
      <c r="AT162" s="544"/>
      <c r="AU162" s="544"/>
      <c r="AV162" s="544"/>
      <c r="AW162" s="544"/>
      <c r="AX162" s="544"/>
      <c r="AY162" s="657"/>
      <c r="AZ162" s="543"/>
      <c r="BA162" s="544"/>
      <c r="BB162" s="544"/>
      <c r="BC162" s="544"/>
      <c r="BD162" s="544"/>
      <c r="BE162" s="544"/>
      <c r="BF162" s="544"/>
      <c r="BG162" s="544"/>
      <c r="BH162" s="544"/>
      <c r="BI162" s="657"/>
      <c r="BJ162" s="543"/>
      <c r="BK162" s="544"/>
      <c r="BL162" s="544"/>
      <c r="BM162" s="544"/>
      <c r="BN162" s="544"/>
      <c r="BO162" s="544"/>
      <c r="BP162" s="544"/>
      <c r="BQ162" s="544"/>
      <c r="BR162" s="544"/>
      <c r="BS162" s="657"/>
      <c r="BT162" s="543"/>
      <c r="BU162" s="544"/>
      <c r="BV162" s="544"/>
      <c r="BW162" s="544"/>
      <c r="BX162" s="544"/>
      <c r="BY162" s="544"/>
      <c r="BZ162" s="544"/>
      <c r="CA162" s="544"/>
      <c r="CB162" s="544"/>
      <c r="CC162" s="657"/>
      <c r="CD162" s="543"/>
      <c r="CE162" s="544"/>
      <c r="CF162" s="544"/>
      <c r="CG162" s="544"/>
      <c r="CH162" s="544"/>
      <c r="CI162" s="544"/>
      <c r="CJ162" s="544"/>
      <c r="CK162" s="544"/>
      <c r="CL162" s="544"/>
      <c r="CM162" s="657"/>
      <c r="CN162" s="543"/>
      <c r="CO162" s="544"/>
      <c r="CP162" s="544"/>
      <c r="CQ162" s="544"/>
      <c r="CR162" s="544"/>
      <c r="CS162" s="544"/>
      <c r="CT162" s="544"/>
      <c r="CU162" s="544"/>
      <c r="CV162" s="544"/>
      <c r="CW162" s="657"/>
      <c r="CX162" s="543"/>
      <c r="CY162" s="544"/>
      <c r="CZ162" s="544"/>
      <c r="DA162" s="544"/>
      <c r="DB162" s="544"/>
      <c r="DC162" s="544"/>
      <c r="DD162" s="544"/>
      <c r="DE162" s="544"/>
      <c r="DF162" s="544"/>
      <c r="DG162" s="657"/>
      <c r="DH162" s="543"/>
      <c r="DI162" s="544"/>
      <c r="DJ162" s="544"/>
      <c r="DK162" s="544"/>
      <c r="DL162" s="544"/>
      <c r="DM162" s="544"/>
      <c r="DN162" s="544"/>
      <c r="DO162" s="544"/>
      <c r="DP162" s="544"/>
      <c r="DQ162" s="657"/>
      <c r="DR162" s="543"/>
      <c r="DS162" s="544"/>
      <c r="DT162" s="544"/>
      <c r="DU162" s="544"/>
      <c r="DV162" s="544"/>
      <c r="DW162" s="544"/>
      <c r="DX162" s="544"/>
      <c r="DY162" s="544"/>
      <c r="DZ162" s="544"/>
      <c r="EA162" s="657"/>
      <c r="EB162" s="543"/>
      <c r="EC162" s="544"/>
      <c r="ED162" s="544"/>
      <c r="EE162" s="544"/>
      <c r="EF162" s="544"/>
      <c r="EG162" s="544"/>
      <c r="EH162" s="544"/>
      <c r="EI162" s="544"/>
      <c r="EJ162" s="544"/>
      <c r="EK162" s="657"/>
    </row>
    <row r="163" spans="1:141" s="139" customFormat="1" ht="36">
      <c r="A163" s="802">
        <f>Summary!A163</f>
        <v>0</v>
      </c>
      <c r="B163" s="815">
        <f>Summary!B163</f>
        <v>0</v>
      </c>
      <c r="C163" s="813" t="str">
        <f>Summary!C163</f>
        <v>4.8.3</v>
      </c>
      <c r="D163" s="816" t="str">
        <f>Summary!D163</f>
        <v>3000 - Landscape and ecology</v>
      </c>
      <c r="E163" s="796" t="str">
        <f>Summary!E163</f>
        <v>Grass and vegetation</v>
      </c>
      <c r="F163" s="796">
        <f>Summary!F163</f>
        <v>0</v>
      </c>
      <c r="G163" s="787">
        <f>Summary!G163</f>
        <v>0</v>
      </c>
      <c r="H163" s="299"/>
      <c r="I163" s="300"/>
      <c r="J163" s="300"/>
      <c r="K163" s="300"/>
      <c r="L163" s="300"/>
      <c r="M163" s="300"/>
      <c r="N163" s="300"/>
      <c r="O163" s="300"/>
      <c r="P163" s="300"/>
      <c r="Q163" s="300"/>
      <c r="R163" s="300"/>
      <c r="S163" s="300"/>
      <c r="T163" s="797"/>
      <c r="U163" s="531"/>
      <c r="V163" s="299"/>
      <c r="W163" s="300"/>
      <c r="X163" s="300"/>
      <c r="Y163" s="300"/>
      <c r="Z163" s="300"/>
      <c r="AA163" s="300"/>
      <c r="AB163" s="300"/>
      <c r="AC163" s="300"/>
      <c r="AD163" s="300"/>
      <c r="AE163" s="817"/>
      <c r="AF163" s="299"/>
      <c r="AG163" s="300"/>
      <c r="AH163" s="300"/>
      <c r="AI163" s="300"/>
      <c r="AJ163" s="300"/>
      <c r="AK163" s="300"/>
      <c r="AL163" s="300"/>
      <c r="AM163" s="300"/>
      <c r="AN163" s="300"/>
      <c r="AO163" s="817"/>
      <c r="AP163" s="299"/>
      <c r="AQ163" s="300"/>
      <c r="AR163" s="300"/>
      <c r="AS163" s="300"/>
      <c r="AT163" s="300"/>
      <c r="AU163" s="300"/>
      <c r="AV163" s="300"/>
      <c r="AW163" s="300"/>
      <c r="AX163" s="300"/>
      <c r="AY163" s="817"/>
      <c r="AZ163" s="299"/>
      <c r="BA163" s="300"/>
      <c r="BB163" s="300"/>
      <c r="BC163" s="300"/>
      <c r="BD163" s="300"/>
      <c r="BE163" s="300"/>
      <c r="BF163" s="300"/>
      <c r="BG163" s="300"/>
      <c r="BH163" s="300"/>
      <c r="BI163" s="817"/>
      <c r="BJ163" s="299"/>
      <c r="BK163" s="300"/>
      <c r="BL163" s="300"/>
      <c r="BM163" s="300"/>
      <c r="BN163" s="300"/>
      <c r="BO163" s="300"/>
      <c r="BP163" s="300"/>
      <c r="BQ163" s="300"/>
      <c r="BR163" s="300"/>
      <c r="BS163" s="817"/>
      <c r="BT163" s="299"/>
      <c r="BU163" s="300"/>
      <c r="BV163" s="300"/>
      <c r="BW163" s="300"/>
      <c r="BX163" s="300"/>
      <c r="BY163" s="300"/>
      <c r="BZ163" s="300"/>
      <c r="CA163" s="300"/>
      <c r="CB163" s="300"/>
      <c r="CC163" s="817"/>
      <c r="CD163" s="299"/>
      <c r="CE163" s="300"/>
      <c r="CF163" s="300"/>
      <c r="CG163" s="300"/>
      <c r="CH163" s="300"/>
      <c r="CI163" s="300"/>
      <c r="CJ163" s="300"/>
      <c r="CK163" s="300"/>
      <c r="CL163" s="300"/>
      <c r="CM163" s="817"/>
      <c r="CN163" s="299"/>
      <c r="CO163" s="300"/>
      <c r="CP163" s="300"/>
      <c r="CQ163" s="300"/>
      <c r="CR163" s="300"/>
      <c r="CS163" s="300"/>
      <c r="CT163" s="300"/>
      <c r="CU163" s="300"/>
      <c r="CV163" s="300"/>
      <c r="CW163" s="817"/>
      <c r="CX163" s="299"/>
      <c r="CY163" s="300"/>
      <c r="CZ163" s="300"/>
      <c r="DA163" s="300"/>
      <c r="DB163" s="300"/>
      <c r="DC163" s="300"/>
      <c r="DD163" s="300"/>
      <c r="DE163" s="300"/>
      <c r="DF163" s="300"/>
      <c r="DG163" s="817"/>
      <c r="DH163" s="299"/>
      <c r="DI163" s="300"/>
      <c r="DJ163" s="300"/>
      <c r="DK163" s="300"/>
      <c r="DL163" s="300"/>
      <c r="DM163" s="300"/>
      <c r="DN163" s="300"/>
      <c r="DO163" s="300"/>
      <c r="DP163" s="300"/>
      <c r="DQ163" s="817"/>
      <c r="DR163" s="299"/>
      <c r="DS163" s="300"/>
      <c r="DT163" s="300"/>
      <c r="DU163" s="300"/>
      <c r="DV163" s="300"/>
      <c r="DW163" s="300"/>
      <c r="DX163" s="300"/>
      <c r="DY163" s="300"/>
      <c r="DZ163" s="300"/>
      <c r="EA163" s="817"/>
      <c r="EB163" s="299"/>
      <c r="EC163" s="300"/>
      <c r="ED163" s="300"/>
      <c r="EE163" s="300"/>
      <c r="EF163" s="300"/>
      <c r="EG163" s="300"/>
      <c r="EH163" s="300"/>
      <c r="EI163" s="300"/>
      <c r="EJ163" s="300"/>
      <c r="EK163" s="817"/>
    </row>
    <row r="164" spans="1:141" ht="54">
      <c r="A164" s="359">
        <f>Summary!A164</f>
        <v>0</v>
      </c>
      <c r="B164" s="378">
        <f>Summary!B164</f>
        <v>0</v>
      </c>
      <c r="C164" s="379" t="str">
        <f>Summary!C164</f>
        <v>4.8.3.1</v>
      </c>
      <c r="D164" s="380">
        <f>Summary!D164</f>
        <v>0</v>
      </c>
      <c r="E164" s="381">
        <f>Summary!E164</f>
        <v>0</v>
      </c>
      <c r="F164" s="382" t="str">
        <f>Summary!F164</f>
        <v>Maintain and preserve sight lines and stopping distance, including junctions, access points, curves, bends and central reserve.  </v>
      </c>
      <c r="G164" s="375">
        <f>Summary!G164</f>
        <v>0</v>
      </c>
      <c r="H164" s="540">
        <f t="shared" si="54"/>
        <v>0</v>
      </c>
      <c r="I164" s="541">
        <f t="shared" si="55"/>
        <v>0</v>
      </c>
      <c r="J164" s="541">
        <f t="shared" si="56"/>
        <v>0</v>
      </c>
      <c r="K164" s="541">
        <f t="shared" si="57"/>
        <v>0</v>
      </c>
      <c r="L164" s="541">
        <f t="shared" si="58"/>
        <v>0</v>
      </c>
      <c r="M164" s="541">
        <f t="shared" si="59"/>
        <v>0</v>
      </c>
      <c r="N164" s="541">
        <f t="shared" si="60"/>
        <v>0</v>
      </c>
      <c r="O164" s="541">
        <f t="shared" si="61"/>
        <v>0</v>
      </c>
      <c r="P164" s="541">
        <f t="shared" si="62"/>
        <v>0</v>
      </c>
      <c r="Q164" s="541">
        <f t="shared" si="63"/>
        <v>0</v>
      </c>
      <c r="R164" s="541">
        <f t="shared" si="64"/>
        <v>0</v>
      </c>
      <c r="S164" s="541">
        <f t="shared" si="65"/>
        <v>0</v>
      </c>
      <c r="T164" s="542">
        <f t="shared" si="66"/>
        <v>0</v>
      </c>
      <c r="U164" s="531"/>
      <c r="V164" s="543"/>
      <c r="W164" s="544"/>
      <c r="X164" s="544"/>
      <c r="Y164" s="544"/>
      <c r="Z164" s="544"/>
      <c r="AA164" s="544"/>
      <c r="AB164" s="544"/>
      <c r="AC164" s="544"/>
      <c r="AD164" s="544"/>
      <c r="AE164" s="657"/>
      <c r="AF164" s="543"/>
      <c r="AG164" s="544"/>
      <c r="AH164" s="544"/>
      <c r="AI164" s="544"/>
      <c r="AJ164" s="544"/>
      <c r="AK164" s="544"/>
      <c r="AL164" s="544"/>
      <c r="AM164" s="544"/>
      <c r="AN164" s="544"/>
      <c r="AO164" s="657"/>
      <c r="AP164" s="543"/>
      <c r="AQ164" s="544"/>
      <c r="AR164" s="544"/>
      <c r="AS164" s="544"/>
      <c r="AT164" s="544"/>
      <c r="AU164" s="544"/>
      <c r="AV164" s="544"/>
      <c r="AW164" s="544"/>
      <c r="AX164" s="544"/>
      <c r="AY164" s="657"/>
      <c r="AZ164" s="543"/>
      <c r="BA164" s="544"/>
      <c r="BB164" s="544"/>
      <c r="BC164" s="544"/>
      <c r="BD164" s="544"/>
      <c r="BE164" s="544"/>
      <c r="BF164" s="544"/>
      <c r="BG164" s="544"/>
      <c r="BH164" s="544"/>
      <c r="BI164" s="657"/>
      <c r="BJ164" s="543"/>
      <c r="BK164" s="544"/>
      <c r="BL164" s="544"/>
      <c r="BM164" s="544"/>
      <c r="BN164" s="544"/>
      <c r="BO164" s="544"/>
      <c r="BP164" s="544"/>
      <c r="BQ164" s="544"/>
      <c r="BR164" s="544"/>
      <c r="BS164" s="657"/>
      <c r="BT164" s="543"/>
      <c r="BU164" s="544"/>
      <c r="BV164" s="544"/>
      <c r="BW164" s="544"/>
      <c r="BX164" s="544"/>
      <c r="BY164" s="544"/>
      <c r="BZ164" s="544"/>
      <c r="CA164" s="544"/>
      <c r="CB164" s="544"/>
      <c r="CC164" s="657"/>
      <c r="CD164" s="543"/>
      <c r="CE164" s="544"/>
      <c r="CF164" s="544"/>
      <c r="CG164" s="544"/>
      <c r="CH164" s="544"/>
      <c r="CI164" s="544"/>
      <c r="CJ164" s="544"/>
      <c r="CK164" s="544"/>
      <c r="CL164" s="544"/>
      <c r="CM164" s="657"/>
      <c r="CN164" s="543"/>
      <c r="CO164" s="544"/>
      <c r="CP164" s="544"/>
      <c r="CQ164" s="544"/>
      <c r="CR164" s="544"/>
      <c r="CS164" s="544"/>
      <c r="CT164" s="544"/>
      <c r="CU164" s="544"/>
      <c r="CV164" s="544"/>
      <c r="CW164" s="657"/>
      <c r="CX164" s="543"/>
      <c r="CY164" s="544"/>
      <c r="CZ164" s="544"/>
      <c r="DA164" s="544"/>
      <c r="DB164" s="544"/>
      <c r="DC164" s="544"/>
      <c r="DD164" s="544"/>
      <c r="DE164" s="544"/>
      <c r="DF164" s="544"/>
      <c r="DG164" s="657"/>
      <c r="DH164" s="543"/>
      <c r="DI164" s="544"/>
      <c r="DJ164" s="544"/>
      <c r="DK164" s="544"/>
      <c r="DL164" s="544"/>
      <c r="DM164" s="544"/>
      <c r="DN164" s="544"/>
      <c r="DO164" s="544"/>
      <c r="DP164" s="544"/>
      <c r="DQ164" s="657"/>
      <c r="DR164" s="543"/>
      <c r="DS164" s="544"/>
      <c r="DT164" s="544"/>
      <c r="DU164" s="544"/>
      <c r="DV164" s="544"/>
      <c r="DW164" s="544"/>
      <c r="DX164" s="544"/>
      <c r="DY164" s="544"/>
      <c r="DZ164" s="544"/>
      <c r="EA164" s="657"/>
      <c r="EB164" s="543"/>
      <c r="EC164" s="544"/>
      <c r="ED164" s="544"/>
      <c r="EE164" s="544"/>
      <c r="EF164" s="544"/>
      <c r="EG164" s="544"/>
      <c r="EH164" s="544"/>
      <c r="EI164" s="544"/>
      <c r="EJ164" s="544"/>
      <c r="EK164" s="657"/>
    </row>
    <row r="165" spans="1:141" s="139" customFormat="1" ht="36">
      <c r="A165" s="359">
        <f>Summary!A165</f>
        <v>0</v>
      </c>
      <c r="B165" s="378">
        <f>Summary!B165</f>
        <v>0</v>
      </c>
      <c r="C165" s="379" t="str">
        <f>Summary!C165</f>
        <v>4.8.3.2</v>
      </c>
      <c r="D165" s="380">
        <f>Summary!D165</f>
        <v>0</v>
      </c>
      <c r="E165" s="381">
        <f>Summary!E165</f>
        <v>0</v>
      </c>
      <c r="F165" s="382" t="str">
        <f>Summary!F165</f>
        <v>Maintain and preserve CCTV camera operational visibility splays</v>
      </c>
      <c r="G165" s="375">
        <f>Summary!G165</f>
        <v>0</v>
      </c>
      <c r="H165" s="540">
        <f t="shared" si="54"/>
        <v>0</v>
      </c>
      <c r="I165" s="541">
        <f t="shared" si="55"/>
        <v>0</v>
      </c>
      <c r="J165" s="541">
        <f t="shared" si="56"/>
        <v>0</v>
      </c>
      <c r="K165" s="541">
        <f t="shared" si="57"/>
        <v>0</v>
      </c>
      <c r="L165" s="541">
        <f t="shared" si="58"/>
        <v>0</v>
      </c>
      <c r="M165" s="541">
        <f t="shared" si="59"/>
        <v>0</v>
      </c>
      <c r="N165" s="541">
        <f t="shared" si="60"/>
        <v>0</v>
      </c>
      <c r="O165" s="541">
        <f t="shared" si="61"/>
        <v>0</v>
      </c>
      <c r="P165" s="541">
        <f t="shared" si="62"/>
        <v>0</v>
      </c>
      <c r="Q165" s="541">
        <f t="shared" si="63"/>
        <v>0</v>
      </c>
      <c r="R165" s="541">
        <f t="shared" si="64"/>
        <v>0</v>
      </c>
      <c r="S165" s="541">
        <f t="shared" si="65"/>
        <v>0</v>
      </c>
      <c r="T165" s="542">
        <f t="shared" si="66"/>
        <v>0</v>
      </c>
      <c r="U165" s="531"/>
      <c r="V165" s="543"/>
      <c r="W165" s="544"/>
      <c r="X165" s="544"/>
      <c r="Y165" s="544"/>
      <c r="Z165" s="544"/>
      <c r="AA165" s="544"/>
      <c r="AB165" s="544"/>
      <c r="AC165" s="544"/>
      <c r="AD165" s="544"/>
      <c r="AE165" s="657"/>
      <c r="AF165" s="543"/>
      <c r="AG165" s="544"/>
      <c r="AH165" s="544"/>
      <c r="AI165" s="544"/>
      <c r="AJ165" s="544"/>
      <c r="AK165" s="544"/>
      <c r="AL165" s="544"/>
      <c r="AM165" s="544"/>
      <c r="AN165" s="544"/>
      <c r="AO165" s="657"/>
      <c r="AP165" s="543"/>
      <c r="AQ165" s="544"/>
      <c r="AR165" s="544"/>
      <c r="AS165" s="544"/>
      <c r="AT165" s="544"/>
      <c r="AU165" s="544"/>
      <c r="AV165" s="544"/>
      <c r="AW165" s="544"/>
      <c r="AX165" s="544"/>
      <c r="AY165" s="657"/>
      <c r="AZ165" s="543"/>
      <c r="BA165" s="544"/>
      <c r="BB165" s="544"/>
      <c r="BC165" s="544"/>
      <c r="BD165" s="544"/>
      <c r="BE165" s="544"/>
      <c r="BF165" s="544"/>
      <c r="BG165" s="544"/>
      <c r="BH165" s="544"/>
      <c r="BI165" s="657"/>
      <c r="BJ165" s="543"/>
      <c r="BK165" s="544"/>
      <c r="BL165" s="544"/>
      <c r="BM165" s="544"/>
      <c r="BN165" s="544"/>
      <c r="BO165" s="544"/>
      <c r="BP165" s="544"/>
      <c r="BQ165" s="544"/>
      <c r="BR165" s="544"/>
      <c r="BS165" s="657"/>
      <c r="BT165" s="543"/>
      <c r="BU165" s="544"/>
      <c r="BV165" s="544"/>
      <c r="BW165" s="544"/>
      <c r="BX165" s="544"/>
      <c r="BY165" s="544"/>
      <c r="BZ165" s="544"/>
      <c r="CA165" s="544"/>
      <c r="CB165" s="544"/>
      <c r="CC165" s="657"/>
      <c r="CD165" s="543"/>
      <c r="CE165" s="544"/>
      <c r="CF165" s="544"/>
      <c r="CG165" s="544"/>
      <c r="CH165" s="544"/>
      <c r="CI165" s="544"/>
      <c r="CJ165" s="544"/>
      <c r="CK165" s="544"/>
      <c r="CL165" s="544"/>
      <c r="CM165" s="657"/>
      <c r="CN165" s="543"/>
      <c r="CO165" s="544"/>
      <c r="CP165" s="544"/>
      <c r="CQ165" s="544"/>
      <c r="CR165" s="544"/>
      <c r="CS165" s="544"/>
      <c r="CT165" s="544"/>
      <c r="CU165" s="544"/>
      <c r="CV165" s="544"/>
      <c r="CW165" s="657"/>
      <c r="CX165" s="543"/>
      <c r="CY165" s="544"/>
      <c r="CZ165" s="544"/>
      <c r="DA165" s="544"/>
      <c r="DB165" s="544"/>
      <c r="DC165" s="544"/>
      <c r="DD165" s="544"/>
      <c r="DE165" s="544"/>
      <c r="DF165" s="544"/>
      <c r="DG165" s="657"/>
      <c r="DH165" s="543"/>
      <c r="DI165" s="544"/>
      <c r="DJ165" s="544"/>
      <c r="DK165" s="544"/>
      <c r="DL165" s="544"/>
      <c r="DM165" s="544"/>
      <c r="DN165" s="544"/>
      <c r="DO165" s="544"/>
      <c r="DP165" s="544"/>
      <c r="DQ165" s="657"/>
      <c r="DR165" s="543"/>
      <c r="DS165" s="544"/>
      <c r="DT165" s="544"/>
      <c r="DU165" s="544"/>
      <c r="DV165" s="544"/>
      <c r="DW165" s="544"/>
      <c r="DX165" s="544"/>
      <c r="DY165" s="544"/>
      <c r="DZ165" s="544"/>
      <c r="EA165" s="657"/>
      <c r="EB165" s="543"/>
      <c r="EC165" s="544"/>
      <c r="ED165" s="544"/>
      <c r="EE165" s="544"/>
      <c r="EF165" s="544"/>
      <c r="EG165" s="544"/>
      <c r="EH165" s="544"/>
      <c r="EI165" s="544"/>
      <c r="EJ165" s="544"/>
      <c r="EK165" s="657"/>
    </row>
    <row r="166" spans="1:141" s="139" customFormat="1" ht="36">
      <c r="A166" s="359">
        <f>Summary!A166</f>
        <v>0</v>
      </c>
      <c r="B166" s="378">
        <f>Summary!B166</f>
        <v>0</v>
      </c>
      <c r="C166" s="379" t="str">
        <f>Summary!C166</f>
        <v>4.8.3.3</v>
      </c>
      <c r="D166" s="380">
        <f>Summary!D166</f>
        <v>0</v>
      </c>
      <c r="E166" s="381">
        <f>Summary!E166</f>
        <v>0</v>
      </c>
      <c r="F166" s="382" t="str">
        <f>Summary!F166</f>
        <v>Maintain and preserve road users visibility of road traffic signs and signals</v>
      </c>
      <c r="G166" s="375">
        <f>Summary!G166</f>
        <v>0</v>
      </c>
      <c r="H166" s="540">
        <f t="shared" si="54"/>
        <v>0</v>
      </c>
      <c r="I166" s="541">
        <f t="shared" si="55"/>
        <v>0</v>
      </c>
      <c r="J166" s="541">
        <f t="shared" si="56"/>
        <v>0</v>
      </c>
      <c r="K166" s="541">
        <f t="shared" si="57"/>
        <v>0</v>
      </c>
      <c r="L166" s="541">
        <f t="shared" si="58"/>
        <v>0</v>
      </c>
      <c r="M166" s="541">
        <f t="shared" si="59"/>
        <v>0</v>
      </c>
      <c r="N166" s="541">
        <f t="shared" si="60"/>
        <v>0</v>
      </c>
      <c r="O166" s="541">
        <f t="shared" si="61"/>
        <v>0</v>
      </c>
      <c r="P166" s="541">
        <f t="shared" si="62"/>
        <v>0</v>
      </c>
      <c r="Q166" s="541">
        <f t="shared" si="63"/>
        <v>0</v>
      </c>
      <c r="R166" s="541">
        <f t="shared" si="64"/>
        <v>0</v>
      </c>
      <c r="S166" s="541">
        <f t="shared" si="65"/>
        <v>0</v>
      </c>
      <c r="T166" s="542">
        <f t="shared" si="66"/>
        <v>0</v>
      </c>
      <c r="U166" s="531"/>
      <c r="V166" s="543"/>
      <c r="W166" s="544"/>
      <c r="X166" s="544"/>
      <c r="Y166" s="544"/>
      <c r="Z166" s="544"/>
      <c r="AA166" s="544"/>
      <c r="AB166" s="544"/>
      <c r="AC166" s="544"/>
      <c r="AD166" s="544"/>
      <c r="AE166" s="657"/>
      <c r="AF166" s="543"/>
      <c r="AG166" s="544"/>
      <c r="AH166" s="544"/>
      <c r="AI166" s="544"/>
      <c r="AJ166" s="544"/>
      <c r="AK166" s="544"/>
      <c r="AL166" s="544"/>
      <c r="AM166" s="544"/>
      <c r="AN166" s="544"/>
      <c r="AO166" s="657"/>
      <c r="AP166" s="543"/>
      <c r="AQ166" s="544"/>
      <c r="AR166" s="544"/>
      <c r="AS166" s="544"/>
      <c r="AT166" s="544"/>
      <c r="AU166" s="544"/>
      <c r="AV166" s="544"/>
      <c r="AW166" s="544"/>
      <c r="AX166" s="544"/>
      <c r="AY166" s="657"/>
      <c r="AZ166" s="543"/>
      <c r="BA166" s="544"/>
      <c r="BB166" s="544"/>
      <c r="BC166" s="544"/>
      <c r="BD166" s="544"/>
      <c r="BE166" s="544"/>
      <c r="BF166" s="544"/>
      <c r="BG166" s="544"/>
      <c r="BH166" s="544"/>
      <c r="BI166" s="657"/>
      <c r="BJ166" s="543"/>
      <c r="BK166" s="544"/>
      <c r="BL166" s="544"/>
      <c r="BM166" s="544"/>
      <c r="BN166" s="544"/>
      <c r="BO166" s="544"/>
      <c r="BP166" s="544"/>
      <c r="BQ166" s="544"/>
      <c r="BR166" s="544"/>
      <c r="BS166" s="657"/>
      <c r="BT166" s="543"/>
      <c r="BU166" s="544"/>
      <c r="BV166" s="544"/>
      <c r="BW166" s="544"/>
      <c r="BX166" s="544"/>
      <c r="BY166" s="544"/>
      <c r="BZ166" s="544"/>
      <c r="CA166" s="544"/>
      <c r="CB166" s="544"/>
      <c r="CC166" s="657"/>
      <c r="CD166" s="543"/>
      <c r="CE166" s="544"/>
      <c r="CF166" s="544"/>
      <c r="CG166" s="544"/>
      <c r="CH166" s="544"/>
      <c r="CI166" s="544"/>
      <c r="CJ166" s="544"/>
      <c r="CK166" s="544"/>
      <c r="CL166" s="544"/>
      <c r="CM166" s="657"/>
      <c r="CN166" s="543"/>
      <c r="CO166" s="544"/>
      <c r="CP166" s="544"/>
      <c r="CQ166" s="544"/>
      <c r="CR166" s="544"/>
      <c r="CS166" s="544"/>
      <c r="CT166" s="544"/>
      <c r="CU166" s="544"/>
      <c r="CV166" s="544"/>
      <c r="CW166" s="657"/>
      <c r="CX166" s="543"/>
      <c r="CY166" s="544"/>
      <c r="CZ166" s="544"/>
      <c r="DA166" s="544"/>
      <c r="DB166" s="544"/>
      <c r="DC166" s="544"/>
      <c r="DD166" s="544"/>
      <c r="DE166" s="544"/>
      <c r="DF166" s="544"/>
      <c r="DG166" s="657"/>
      <c r="DH166" s="543"/>
      <c r="DI166" s="544"/>
      <c r="DJ166" s="544"/>
      <c r="DK166" s="544"/>
      <c r="DL166" s="544"/>
      <c r="DM166" s="544"/>
      <c r="DN166" s="544"/>
      <c r="DO166" s="544"/>
      <c r="DP166" s="544"/>
      <c r="DQ166" s="657"/>
      <c r="DR166" s="543"/>
      <c r="DS166" s="544"/>
      <c r="DT166" s="544"/>
      <c r="DU166" s="544"/>
      <c r="DV166" s="544"/>
      <c r="DW166" s="544"/>
      <c r="DX166" s="544"/>
      <c r="DY166" s="544"/>
      <c r="DZ166" s="544"/>
      <c r="EA166" s="657"/>
      <c r="EB166" s="543"/>
      <c r="EC166" s="544"/>
      <c r="ED166" s="544"/>
      <c r="EE166" s="544"/>
      <c r="EF166" s="544"/>
      <c r="EG166" s="544"/>
      <c r="EH166" s="544"/>
      <c r="EI166" s="544"/>
      <c r="EJ166" s="544"/>
      <c r="EK166" s="657"/>
    </row>
    <row r="167" spans="1:141" s="139" customFormat="1" ht="36">
      <c r="A167" s="802">
        <f>Summary!A167</f>
        <v>0</v>
      </c>
      <c r="B167" s="815">
        <f>Summary!B167</f>
        <v>0</v>
      </c>
      <c r="C167" s="813" t="str">
        <f>Summary!C167</f>
        <v>4.8.4</v>
      </c>
      <c r="D167" s="816" t="str">
        <f>Summary!D167</f>
        <v>3000 - Landscape and ecology</v>
      </c>
      <c r="E167" s="796" t="str">
        <f>Summary!E167</f>
        <v>Grass and vegetation</v>
      </c>
      <c r="F167" s="796">
        <f>Summary!F167</f>
        <v>0</v>
      </c>
      <c r="G167" s="787">
        <f>Summary!G167</f>
        <v>0</v>
      </c>
      <c r="H167" s="299"/>
      <c r="I167" s="300"/>
      <c r="J167" s="300"/>
      <c r="K167" s="300"/>
      <c r="L167" s="300"/>
      <c r="M167" s="300"/>
      <c r="N167" s="300"/>
      <c r="O167" s="300"/>
      <c r="P167" s="300"/>
      <c r="Q167" s="300"/>
      <c r="R167" s="300"/>
      <c r="S167" s="300"/>
      <c r="T167" s="797"/>
      <c r="U167" s="531"/>
      <c r="V167" s="299"/>
      <c r="W167" s="300"/>
      <c r="X167" s="300"/>
      <c r="Y167" s="300"/>
      <c r="Z167" s="300"/>
      <c r="AA167" s="300"/>
      <c r="AB167" s="300"/>
      <c r="AC167" s="300"/>
      <c r="AD167" s="300"/>
      <c r="AE167" s="817"/>
      <c r="AF167" s="299"/>
      <c r="AG167" s="300"/>
      <c r="AH167" s="300"/>
      <c r="AI167" s="300"/>
      <c r="AJ167" s="300"/>
      <c r="AK167" s="300"/>
      <c r="AL167" s="300"/>
      <c r="AM167" s="300"/>
      <c r="AN167" s="300"/>
      <c r="AO167" s="817"/>
      <c r="AP167" s="299"/>
      <c r="AQ167" s="300"/>
      <c r="AR167" s="300"/>
      <c r="AS167" s="300"/>
      <c r="AT167" s="300"/>
      <c r="AU167" s="300"/>
      <c r="AV167" s="300"/>
      <c r="AW167" s="300"/>
      <c r="AX167" s="300"/>
      <c r="AY167" s="817"/>
      <c r="AZ167" s="299"/>
      <c r="BA167" s="300"/>
      <c r="BB167" s="300"/>
      <c r="BC167" s="300"/>
      <c r="BD167" s="300"/>
      <c r="BE167" s="300"/>
      <c r="BF167" s="300"/>
      <c r="BG167" s="300"/>
      <c r="BH167" s="300"/>
      <c r="BI167" s="817"/>
      <c r="BJ167" s="299"/>
      <c r="BK167" s="300"/>
      <c r="BL167" s="300"/>
      <c r="BM167" s="300"/>
      <c r="BN167" s="300"/>
      <c r="BO167" s="300"/>
      <c r="BP167" s="300"/>
      <c r="BQ167" s="300"/>
      <c r="BR167" s="300"/>
      <c r="BS167" s="817"/>
      <c r="BT167" s="299"/>
      <c r="BU167" s="300"/>
      <c r="BV167" s="300"/>
      <c r="BW167" s="300"/>
      <c r="BX167" s="300"/>
      <c r="BY167" s="300"/>
      <c r="BZ167" s="300"/>
      <c r="CA167" s="300"/>
      <c r="CB167" s="300"/>
      <c r="CC167" s="817"/>
      <c r="CD167" s="299"/>
      <c r="CE167" s="300"/>
      <c r="CF167" s="300"/>
      <c r="CG167" s="300"/>
      <c r="CH167" s="300"/>
      <c r="CI167" s="300"/>
      <c r="CJ167" s="300"/>
      <c r="CK167" s="300"/>
      <c r="CL167" s="300"/>
      <c r="CM167" s="817"/>
      <c r="CN167" s="299"/>
      <c r="CO167" s="300"/>
      <c r="CP167" s="300"/>
      <c r="CQ167" s="300"/>
      <c r="CR167" s="300"/>
      <c r="CS167" s="300"/>
      <c r="CT167" s="300"/>
      <c r="CU167" s="300"/>
      <c r="CV167" s="300"/>
      <c r="CW167" s="817"/>
      <c r="CX167" s="299"/>
      <c r="CY167" s="300"/>
      <c r="CZ167" s="300"/>
      <c r="DA167" s="300"/>
      <c r="DB167" s="300"/>
      <c r="DC167" s="300"/>
      <c r="DD167" s="300"/>
      <c r="DE167" s="300"/>
      <c r="DF167" s="300"/>
      <c r="DG167" s="817"/>
      <c r="DH167" s="299"/>
      <c r="DI167" s="300"/>
      <c r="DJ167" s="300"/>
      <c r="DK167" s="300"/>
      <c r="DL167" s="300"/>
      <c r="DM167" s="300"/>
      <c r="DN167" s="300"/>
      <c r="DO167" s="300"/>
      <c r="DP167" s="300"/>
      <c r="DQ167" s="817"/>
      <c r="DR167" s="299"/>
      <c r="DS167" s="300"/>
      <c r="DT167" s="300"/>
      <c r="DU167" s="300"/>
      <c r="DV167" s="300"/>
      <c r="DW167" s="300"/>
      <c r="DX167" s="300"/>
      <c r="DY167" s="300"/>
      <c r="DZ167" s="300"/>
      <c r="EA167" s="817"/>
      <c r="EB167" s="299"/>
      <c r="EC167" s="300"/>
      <c r="ED167" s="300"/>
      <c r="EE167" s="300"/>
      <c r="EF167" s="300"/>
      <c r="EG167" s="300"/>
      <c r="EH167" s="300"/>
      <c r="EI167" s="300"/>
      <c r="EJ167" s="300"/>
      <c r="EK167" s="817"/>
    </row>
    <row r="168" spans="1:141" ht="36">
      <c r="A168" s="359">
        <f>Summary!A168</f>
        <v>0</v>
      </c>
      <c r="B168" s="378">
        <f>Summary!B168</f>
        <v>0</v>
      </c>
      <c r="C168" s="379" t="str">
        <f>Summary!C168</f>
        <v>4.8.4.1</v>
      </c>
      <c r="D168" s="380">
        <f>Summary!D168</f>
        <v>0</v>
      </c>
      <c r="E168" s="381">
        <f>Summary!E168</f>
        <v>0</v>
      </c>
      <c r="F168" s="382" t="str">
        <f>Summary!F168</f>
        <v xml:space="preserve">Ensure illumination / lumination from lighting is not obscured. </v>
      </c>
      <c r="G168" s="375">
        <f>Summary!G168</f>
        <v>0</v>
      </c>
      <c r="H168" s="540">
        <f t="shared" si="54"/>
        <v>0</v>
      </c>
      <c r="I168" s="541">
        <f t="shared" si="55"/>
        <v>0</v>
      </c>
      <c r="J168" s="541">
        <f t="shared" si="56"/>
        <v>0</v>
      </c>
      <c r="K168" s="541">
        <f t="shared" si="57"/>
        <v>0</v>
      </c>
      <c r="L168" s="541">
        <f t="shared" si="58"/>
        <v>0</v>
      </c>
      <c r="M168" s="541">
        <f t="shared" si="59"/>
        <v>0</v>
      </c>
      <c r="N168" s="541">
        <f t="shared" si="60"/>
        <v>0</v>
      </c>
      <c r="O168" s="541">
        <f t="shared" si="61"/>
        <v>0</v>
      </c>
      <c r="P168" s="541">
        <f t="shared" si="62"/>
        <v>0</v>
      </c>
      <c r="Q168" s="541">
        <f t="shared" si="63"/>
        <v>0</v>
      </c>
      <c r="R168" s="541">
        <f t="shared" si="64"/>
        <v>0</v>
      </c>
      <c r="S168" s="541">
        <f t="shared" si="65"/>
        <v>0</v>
      </c>
      <c r="T168" s="542">
        <f t="shared" si="66"/>
        <v>0</v>
      </c>
      <c r="U168" s="531"/>
      <c r="V168" s="543"/>
      <c r="W168" s="544"/>
      <c r="X168" s="544"/>
      <c r="Y168" s="544"/>
      <c r="Z168" s="544"/>
      <c r="AA168" s="544"/>
      <c r="AB168" s="544"/>
      <c r="AC168" s="544"/>
      <c r="AD168" s="544"/>
      <c r="AE168" s="657"/>
      <c r="AF168" s="543"/>
      <c r="AG168" s="544"/>
      <c r="AH168" s="544"/>
      <c r="AI168" s="544"/>
      <c r="AJ168" s="544"/>
      <c r="AK168" s="544"/>
      <c r="AL168" s="544"/>
      <c r="AM168" s="544"/>
      <c r="AN168" s="544"/>
      <c r="AO168" s="657"/>
      <c r="AP168" s="543"/>
      <c r="AQ168" s="544"/>
      <c r="AR168" s="544"/>
      <c r="AS168" s="544"/>
      <c r="AT168" s="544"/>
      <c r="AU168" s="544"/>
      <c r="AV168" s="544"/>
      <c r="AW168" s="544"/>
      <c r="AX168" s="544"/>
      <c r="AY168" s="657"/>
      <c r="AZ168" s="543"/>
      <c r="BA168" s="544"/>
      <c r="BB168" s="544"/>
      <c r="BC168" s="544"/>
      <c r="BD168" s="544"/>
      <c r="BE168" s="544"/>
      <c r="BF168" s="544"/>
      <c r="BG168" s="544"/>
      <c r="BH168" s="544"/>
      <c r="BI168" s="657"/>
      <c r="BJ168" s="543"/>
      <c r="BK168" s="544"/>
      <c r="BL168" s="544"/>
      <c r="BM168" s="544"/>
      <c r="BN168" s="544"/>
      <c r="BO168" s="544"/>
      <c r="BP168" s="544"/>
      <c r="BQ168" s="544"/>
      <c r="BR168" s="544"/>
      <c r="BS168" s="657"/>
      <c r="BT168" s="543"/>
      <c r="BU168" s="544"/>
      <c r="BV168" s="544"/>
      <c r="BW168" s="544"/>
      <c r="BX168" s="544"/>
      <c r="BY168" s="544"/>
      <c r="BZ168" s="544"/>
      <c r="CA168" s="544"/>
      <c r="CB168" s="544"/>
      <c r="CC168" s="657"/>
      <c r="CD168" s="543"/>
      <c r="CE168" s="544"/>
      <c r="CF168" s="544"/>
      <c r="CG168" s="544"/>
      <c r="CH168" s="544"/>
      <c r="CI168" s="544"/>
      <c r="CJ168" s="544"/>
      <c r="CK168" s="544"/>
      <c r="CL168" s="544"/>
      <c r="CM168" s="657"/>
      <c r="CN168" s="543"/>
      <c r="CO168" s="544"/>
      <c r="CP168" s="544"/>
      <c r="CQ168" s="544"/>
      <c r="CR168" s="544"/>
      <c r="CS168" s="544"/>
      <c r="CT168" s="544"/>
      <c r="CU168" s="544"/>
      <c r="CV168" s="544"/>
      <c r="CW168" s="657"/>
      <c r="CX168" s="543"/>
      <c r="CY168" s="544"/>
      <c r="CZ168" s="544"/>
      <c r="DA168" s="544"/>
      <c r="DB168" s="544"/>
      <c r="DC168" s="544"/>
      <c r="DD168" s="544"/>
      <c r="DE168" s="544"/>
      <c r="DF168" s="544"/>
      <c r="DG168" s="657"/>
      <c r="DH168" s="543"/>
      <c r="DI168" s="544"/>
      <c r="DJ168" s="544"/>
      <c r="DK168" s="544"/>
      <c r="DL168" s="544"/>
      <c r="DM168" s="544"/>
      <c r="DN168" s="544"/>
      <c r="DO168" s="544"/>
      <c r="DP168" s="544"/>
      <c r="DQ168" s="657"/>
      <c r="DR168" s="543"/>
      <c r="DS168" s="544"/>
      <c r="DT168" s="544"/>
      <c r="DU168" s="544"/>
      <c r="DV168" s="544"/>
      <c r="DW168" s="544"/>
      <c r="DX168" s="544"/>
      <c r="DY168" s="544"/>
      <c r="DZ168" s="544"/>
      <c r="EA168" s="657"/>
      <c r="EB168" s="543"/>
      <c r="EC168" s="544"/>
      <c r="ED168" s="544"/>
      <c r="EE168" s="544"/>
      <c r="EF168" s="544"/>
      <c r="EG168" s="544"/>
      <c r="EH168" s="544"/>
      <c r="EI168" s="544"/>
      <c r="EJ168" s="544"/>
      <c r="EK168" s="657"/>
    </row>
    <row r="169" spans="1:141" ht="72">
      <c r="A169" s="359">
        <f>Summary!A169</f>
        <v>0</v>
      </c>
      <c r="B169" s="378">
        <f>Summary!B169</f>
        <v>0</v>
      </c>
      <c r="C169" s="379" t="str">
        <f>Summary!C169</f>
        <v>4.8.4.2</v>
      </c>
      <c r="D169" s="380">
        <f>Summary!D169</f>
        <v>0</v>
      </c>
      <c r="E169" s="381">
        <f>Summary!E169</f>
        <v>0</v>
      </c>
      <c r="F169" s="382" t="str">
        <f>Summary!F169</f>
        <v>Remove obstructions and / or maintain vegetation to facilitate safe access for inspection and maintenance of feeder pillars and technology equipment</v>
      </c>
      <c r="G169" s="375">
        <f>Summary!G169</f>
        <v>0</v>
      </c>
      <c r="H169" s="540">
        <f t="shared" si="54"/>
        <v>0</v>
      </c>
      <c r="I169" s="541">
        <f t="shared" si="55"/>
        <v>0</v>
      </c>
      <c r="J169" s="541">
        <f t="shared" si="56"/>
        <v>0</v>
      </c>
      <c r="K169" s="541">
        <f t="shared" si="57"/>
        <v>0</v>
      </c>
      <c r="L169" s="541">
        <f t="shared" si="58"/>
        <v>0</v>
      </c>
      <c r="M169" s="541">
        <f t="shared" si="59"/>
        <v>0</v>
      </c>
      <c r="N169" s="541">
        <f t="shared" si="60"/>
        <v>0</v>
      </c>
      <c r="O169" s="541">
        <f t="shared" si="61"/>
        <v>0</v>
      </c>
      <c r="P169" s="541">
        <f t="shared" si="62"/>
        <v>0</v>
      </c>
      <c r="Q169" s="541">
        <f t="shared" si="63"/>
        <v>0</v>
      </c>
      <c r="R169" s="541">
        <f t="shared" si="64"/>
        <v>0</v>
      </c>
      <c r="S169" s="541">
        <f t="shared" si="65"/>
        <v>0</v>
      </c>
      <c r="T169" s="542">
        <f t="shared" si="66"/>
        <v>0</v>
      </c>
      <c r="U169" s="531"/>
      <c r="V169" s="543"/>
      <c r="W169" s="544"/>
      <c r="X169" s="544"/>
      <c r="Y169" s="544"/>
      <c r="Z169" s="544"/>
      <c r="AA169" s="544"/>
      <c r="AB169" s="544"/>
      <c r="AC169" s="544"/>
      <c r="AD169" s="544"/>
      <c r="AE169" s="657"/>
      <c r="AF169" s="543"/>
      <c r="AG169" s="544"/>
      <c r="AH169" s="544"/>
      <c r="AI169" s="544"/>
      <c r="AJ169" s="544"/>
      <c r="AK169" s="544"/>
      <c r="AL169" s="544"/>
      <c r="AM169" s="544"/>
      <c r="AN169" s="544"/>
      <c r="AO169" s="657"/>
      <c r="AP169" s="543"/>
      <c r="AQ169" s="544"/>
      <c r="AR169" s="544"/>
      <c r="AS169" s="544"/>
      <c r="AT169" s="544"/>
      <c r="AU169" s="544"/>
      <c r="AV169" s="544"/>
      <c r="AW169" s="544"/>
      <c r="AX169" s="544"/>
      <c r="AY169" s="657"/>
      <c r="AZ169" s="543"/>
      <c r="BA169" s="544"/>
      <c r="BB169" s="544"/>
      <c r="BC169" s="544"/>
      <c r="BD169" s="544"/>
      <c r="BE169" s="544"/>
      <c r="BF169" s="544"/>
      <c r="BG169" s="544"/>
      <c r="BH169" s="544"/>
      <c r="BI169" s="657"/>
      <c r="BJ169" s="543"/>
      <c r="BK169" s="544"/>
      <c r="BL169" s="544"/>
      <c r="BM169" s="544"/>
      <c r="BN169" s="544"/>
      <c r="BO169" s="544"/>
      <c r="BP169" s="544"/>
      <c r="BQ169" s="544"/>
      <c r="BR169" s="544"/>
      <c r="BS169" s="657"/>
      <c r="BT169" s="543"/>
      <c r="BU169" s="544"/>
      <c r="BV169" s="544"/>
      <c r="BW169" s="544"/>
      <c r="BX169" s="544"/>
      <c r="BY169" s="544"/>
      <c r="BZ169" s="544"/>
      <c r="CA169" s="544"/>
      <c r="CB169" s="544"/>
      <c r="CC169" s="657"/>
      <c r="CD169" s="543"/>
      <c r="CE169" s="544"/>
      <c r="CF169" s="544"/>
      <c r="CG169" s="544"/>
      <c r="CH169" s="544"/>
      <c r="CI169" s="544"/>
      <c r="CJ169" s="544"/>
      <c r="CK169" s="544"/>
      <c r="CL169" s="544"/>
      <c r="CM169" s="657"/>
      <c r="CN169" s="543"/>
      <c r="CO169" s="544"/>
      <c r="CP169" s="544"/>
      <c r="CQ169" s="544"/>
      <c r="CR169" s="544"/>
      <c r="CS169" s="544"/>
      <c r="CT169" s="544"/>
      <c r="CU169" s="544"/>
      <c r="CV169" s="544"/>
      <c r="CW169" s="657"/>
      <c r="CX169" s="543"/>
      <c r="CY169" s="544"/>
      <c r="CZ169" s="544"/>
      <c r="DA169" s="544"/>
      <c r="DB169" s="544"/>
      <c r="DC169" s="544"/>
      <c r="DD169" s="544"/>
      <c r="DE169" s="544"/>
      <c r="DF169" s="544"/>
      <c r="DG169" s="657"/>
      <c r="DH169" s="543"/>
      <c r="DI169" s="544"/>
      <c r="DJ169" s="544"/>
      <c r="DK169" s="544"/>
      <c r="DL169" s="544"/>
      <c r="DM169" s="544"/>
      <c r="DN169" s="544"/>
      <c r="DO169" s="544"/>
      <c r="DP169" s="544"/>
      <c r="DQ169" s="657"/>
      <c r="DR169" s="543"/>
      <c r="DS169" s="544"/>
      <c r="DT169" s="544"/>
      <c r="DU169" s="544"/>
      <c r="DV169" s="544"/>
      <c r="DW169" s="544"/>
      <c r="DX169" s="544"/>
      <c r="DY169" s="544"/>
      <c r="DZ169" s="544"/>
      <c r="EA169" s="657"/>
      <c r="EB169" s="543"/>
      <c r="EC169" s="544"/>
      <c r="ED169" s="544"/>
      <c r="EE169" s="544"/>
      <c r="EF169" s="544"/>
      <c r="EG169" s="544"/>
      <c r="EH169" s="544"/>
      <c r="EI169" s="544"/>
      <c r="EJ169" s="544"/>
      <c r="EK169" s="657"/>
    </row>
    <row r="170" spans="1:141" ht="72">
      <c r="A170" s="359">
        <f>Summary!A170</f>
        <v>0</v>
      </c>
      <c r="B170" s="378">
        <f>Summary!B170</f>
        <v>0</v>
      </c>
      <c r="C170" s="379" t="str">
        <f>Summary!C170</f>
        <v>4.8.4.3</v>
      </c>
      <c r="D170" s="380">
        <f>Summary!D170</f>
        <v>0</v>
      </c>
      <c r="E170" s="381">
        <f>Summary!E170</f>
        <v>0</v>
      </c>
      <c r="F170" s="382" t="str">
        <f>Summary!F170</f>
        <v>Remove obstructions and maintain vegetation to provide safe access to an use of footways, cycle tracks, bridleways, footpaths and paved pedestrian areas</v>
      </c>
      <c r="G170" s="375">
        <f>Summary!G170</f>
        <v>0</v>
      </c>
      <c r="H170" s="540">
        <f t="shared" si="54"/>
        <v>0</v>
      </c>
      <c r="I170" s="541">
        <f t="shared" si="55"/>
        <v>0</v>
      </c>
      <c r="J170" s="541">
        <f t="shared" si="56"/>
        <v>0</v>
      </c>
      <c r="K170" s="541">
        <f t="shared" si="57"/>
        <v>0</v>
      </c>
      <c r="L170" s="541">
        <f t="shared" si="58"/>
        <v>0</v>
      </c>
      <c r="M170" s="541">
        <f t="shared" si="59"/>
        <v>0</v>
      </c>
      <c r="N170" s="541">
        <f t="shared" si="60"/>
        <v>0</v>
      </c>
      <c r="O170" s="541">
        <f t="shared" si="61"/>
        <v>0</v>
      </c>
      <c r="P170" s="541">
        <f t="shared" si="62"/>
        <v>0</v>
      </c>
      <c r="Q170" s="541">
        <f t="shared" si="63"/>
        <v>0</v>
      </c>
      <c r="R170" s="541">
        <f t="shared" si="64"/>
        <v>0</v>
      </c>
      <c r="S170" s="541">
        <f t="shared" si="65"/>
        <v>0</v>
      </c>
      <c r="T170" s="542">
        <f t="shared" si="66"/>
        <v>0</v>
      </c>
      <c r="U170" s="531"/>
      <c r="V170" s="543"/>
      <c r="W170" s="544"/>
      <c r="X170" s="544"/>
      <c r="Y170" s="544"/>
      <c r="Z170" s="544"/>
      <c r="AA170" s="544"/>
      <c r="AB170" s="544"/>
      <c r="AC170" s="544"/>
      <c r="AD170" s="544"/>
      <c r="AE170" s="657"/>
      <c r="AF170" s="543"/>
      <c r="AG170" s="544"/>
      <c r="AH170" s="544"/>
      <c r="AI170" s="544"/>
      <c r="AJ170" s="544"/>
      <c r="AK170" s="544"/>
      <c r="AL170" s="544"/>
      <c r="AM170" s="544"/>
      <c r="AN170" s="544"/>
      <c r="AO170" s="657"/>
      <c r="AP170" s="543"/>
      <c r="AQ170" s="544"/>
      <c r="AR170" s="544"/>
      <c r="AS170" s="544"/>
      <c r="AT170" s="544"/>
      <c r="AU170" s="544"/>
      <c r="AV170" s="544"/>
      <c r="AW170" s="544"/>
      <c r="AX170" s="544"/>
      <c r="AY170" s="657"/>
      <c r="AZ170" s="543"/>
      <c r="BA170" s="544"/>
      <c r="BB170" s="544"/>
      <c r="BC170" s="544"/>
      <c r="BD170" s="544"/>
      <c r="BE170" s="544"/>
      <c r="BF170" s="544"/>
      <c r="BG170" s="544"/>
      <c r="BH170" s="544"/>
      <c r="BI170" s="657"/>
      <c r="BJ170" s="543"/>
      <c r="BK170" s="544"/>
      <c r="BL170" s="544"/>
      <c r="BM170" s="544"/>
      <c r="BN170" s="544"/>
      <c r="BO170" s="544"/>
      <c r="BP170" s="544"/>
      <c r="BQ170" s="544"/>
      <c r="BR170" s="544"/>
      <c r="BS170" s="657"/>
      <c r="BT170" s="543"/>
      <c r="BU170" s="544"/>
      <c r="BV170" s="544"/>
      <c r="BW170" s="544"/>
      <c r="BX170" s="544"/>
      <c r="BY170" s="544"/>
      <c r="BZ170" s="544"/>
      <c r="CA170" s="544"/>
      <c r="CB170" s="544"/>
      <c r="CC170" s="657"/>
      <c r="CD170" s="543"/>
      <c r="CE170" s="544"/>
      <c r="CF170" s="544"/>
      <c r="CG170" s="544"/>
      <c r="CH170" s="544"/>
      <c r="CI170" s="544"/>
      <c r="CJ170" s="544"/>
      <c r="CK170" s="544"/>
      <c r="CL170" s="544"/>
      <c r="CM170" s="657"/>
      <c r="CN170" s="543"/>
      <c r="CO170" s="544"/>
      <c r="CP170" s="544"/>
      <c r="CQ170" s="544"/>
      <c r="CR170" s="544"/>
      <c r="CS170" s="544"/>
      <c r="CT170" s="544"/>
      <c r="CU170" s="544"/>
      <c r="CV170" s="544"/>
      <c r="CW170" s="657"/>
      <c r="CX170" s="543"/>
      <c r="CY170" s="544"/>
      <c r="CZ170" s="544"/>
      <c r="DA170" s="544"/>
      <c r="DB170" s="544"/>
      <c r="DC170" s="544"/>
      <c r="DD170" s="544"/>
      <c r="DE170" s="544"/>
      <c r="DF170" s="544"/>
      <c r="DG170" s="657"/>
      <c r="DH170" s="543"/>
      <c r="DI170" s="544"/>
      <c r="DJ170" s="544"/>
      <c r="DK170" s="544"/>
      <c r="DL170" s="544"/>
      <c r="DM170" s="544"/>
      <c r="DN170" s="544"/>
      <c r="DO170" s="544"/>
      <c r="DP170" s="544"/>
      <c r="DQ170" s="657"/>
      <c r="DR170" s="543"/>
      <c r="DS170" s="544"/>
      <c r="DT170" s="544"/>
      <c r="DU170" s="544"/>
      <c r="DV170" s="544"/>
      <c r="DW170" s="544"/>
      <c r="DX170" s="544"/>
      <c r="DY170" s="544"/>
      <c r="DZ170" s="544"/>
      <c r="EA170" s="657"/>
      <c r="EB170" s="543"/>
      <c r="EC170" s="544"/>
      <c r="ED170" s="544"/>
      <c r="EE170" s="544"/>
      <c r="EF170" s="544"/>
      <c r="EG170" s="544"/>
      <c r="EH170" s="544"/>
      <c r="EI170" s="544"/>
      <c r="EJ170" s="544"/>
      <c r="EK170" s="657"/>
    </row>
    <row r="171" spans="1:141" s="139" customFormat="1" ht="36">
      <c r="A171" s="802">
        <f>Summary!A171</f>
        <v>0</v>
      </c>
      <c r="B171" s="815">
        <f>Summary!B171</f>
        <v>0</v>
      </c>
      <c r="C171" s="813" t="str">
        <f>Summary!C171</f>
        <v>4.8.5</v>
      </c>
      <c r="D171" s="816" t="str">
        <f>Summary!D171</f>
        <v>3000 - Landscape and ecology</v>
      </c>
      <c r="E171" s="796" t="str">
        <f>Summary!E171</f>
        <v>Grass and vegetation</v>
      </c>
      <c r="F171" s="796">
        <f>Summary!F171</f>
        <v>0</v>
      </c>
      <c r="G171" s="787">
        <f>Summary!G171</f>
        <v>0</v>
      </c>
      <c r="H171" s="299"/>
      <c r="I171" s="300"/>
      <c r="J171" s="300"/>
      <c r="K171" s="300"/>
      <c r="L171" s="300"/>
      <c r="M171" s="300"/>
      <c r="N171" s="300"/>
      <c r="O171" s="300"/>
      <c r="P171" s="300"/>
      <c r="Q171" s="300"/>
      <c r="R171" s="300"/>
      <c r="S171" s="300"/>
      <c r="T171" s="797"/>
      <c r="U171" s="531"/>
      <c r="V171" s="299"/>
      <c r="W171" s="300"/>
      <c r="X171" s="300"/>
      <c r="Y171" s="300"/>
      <c r="Z171" s="300"/>
      <c r="AA171" s="300"/>
      <c r="AB171" s="300"/>
      <c r="AC171" s="300"/>
      <c r="AD171" s="300"/>
      <c r="AE171" s="817"/>
      <c r="AF171" s="299"/>
      <c r="AG171" s="300"/>
      <c r="AH171" s="300"/>
      <c r="AI171" s="300"/>
      <c r="AJ171" s="300"/>
      <c r="AK171" s="300"/>
      <c r="AL171" s="300"/>
      <c r="AM171" s="300"/>
      <c r="AN171" s="300"/>
      <c r="AO171" s="817"/>
      <c r="AP171" s="299"/>
      <c r="AQ171" s="300"/>
      <c r="AR171" s="300"/>
      <c r="AS171" s="300"/>
      <c r="AT171" s="300"/>
      <c r="AU171" s="300"/>
      <c r="AV171" s="300"/>
      <c r="AW171" s="300"/>
      <c r="AX171" s="300"/>
      <c r="AY171" s="817"/>
      <c r="AZ171" s="299"/>
      <c r="BA171" s="300"/>
      <c r="BB171" s="300"/>
      <c r="BC171" s="300"/>
      <c r="BD171" s="300"/>
      <c r="BE171" s="300"/>
      <c r="BF171" s="300"/>
      <c r="BG171" s="300"/>
      <c r="BH171" s="300"/>
      <c r="BI171" s="817"/>
      <c r="BJ171" s="299"/>
      <c r="BK171" s="300"/>
      <c r="BL171" s="300"/>
      <c r="BM171" s="300"/>
      <c r="BN171" s="300"/>
      <c r="BO171" s="300"/>
      <c r="BP171" s="300"/>
      <c r="BQ171" s="300"/>
      <c r="BR171" s="300"/>
      <c r="BS171" s="817"/>
      <c r="BT171" s="299"/>
      <c r="BU171" s="300"/>
      <c r="BV171" s="300"/>
      <c r="BW171" s="300"/>
      <c r="BX171" s="300"/>
      <c r="BY171" s="300"/>
      <c r="BZ171" s="300"/>
      <c r="CA171" s="300"/>
      <c r="CB171" s="300"/>
      <c r="CC171" s="817"/>
      <c r="CD171" s="299"/>
      <c r="CE171" s="300"/>
      <c r="CF171" s="300"/>
      <c r="CG171" s="300"/>
      <c r="CH171" s="300"/>
      <c r="CI171" s="300"/>
      <c r="CJ171" s="300"/>
      <c r="CK171" s="300"/>
      <c r="CL171" s="300"/>
      <c r="CM171" s="817"/>
      <c r="CN171" s="299"/>
      <c r="CO171" s="300"/>
      <c r="CP171" s="300"/>
      <c r="CQ171" s="300"/>
      <c r="CR171" s="300"/>
      <c r="CS171" s="300"/>
      <c r="CT171" s="300"/>
      <c r="CU171" s="300"/>
      <c r="CV171" s="300"/>
      <c r="CW171" s="817"/>
      <c r="CX171" s="299"/>
      <c r="CY171" s="300"/>
      <c r="CZ171" s="300"/>
      <c r="DA171" s="300"/>
      <c r="DB171" s="300"/>
      <c r="DC171" s="300"/>
      <c r="DD171" s="300"/>
      <c r="DE171" s="300"/>
      <c r="DF171" s="300"/>
      <c r="DG171" s="817"/>
      <c r="DH171" s="299"/>
      <c r="DI171" s="300"/>
      <c r="DJ171" s="300"/>
      <c r="DK171" s="300"/>
      <c r="DL171" s="300"/>
      <c r="DM171" s="300"/>
      <c r="DN171" s="300"/>
      <c r="DO171" s="300"/>
      <c r="DP171" s="300"/>
      <c r="DQ171" s="817"/>
      <c r="DR171" s="299"/>
      <c r="DS171" s="300"/>
      <c r="DT171" s="300"/>
      <c r="DU171" s="300"/>
      <c r="DV171" s="300"/>
      <c r="DW171" s="300"/>
      <c r="DX171" s="300"/>
      <c r="DY171" s="300"/>
      <c r="DZ171" s="300"/>
      <c r="EA171" s="817"/>
      <c r="EB171" s="299"/>
      <c r="EC171" s="300"/>
      <c r="ED171" s="300"/>
      <c r="EE171" s="300"/>
      <c r="EF171" s="300"/>
      <c r="EG171" s="300"/>
      <c r="EH171" s="300"/>
      <c r="EI171" s="300"/>
      <c r="EJ171" s="300"/>
      <c r="EK171" s="817"/>
    </row>
    <row r="172" spans="1:141" ht="54">
      <c r="A172" s="359">
        <f>Summary!A172</f>
        <v>0</v>
      </c>
      <c r="B172" s="378">
        <f>Summary!B172</f>
        <v>0</v>
      </c>
      <c r="C172" s="379" t="str">
        <f>Summary!C172</f>
        <v>4.8.5.1</v>
      </c>
      <c r="D172" s="380">
        <f>Summary!D172</f>
        <v>0</v>
      </c>
      <c r="E172" s="381">
        <f>Summary!E172</f>
        <v>0</v>
      </c>
      <c r="F172" s="382" t="str">
        <f>Summary!F172</f>
        <v>Undertake amenity cut of amenity grass areas, including gate way features, village verges and special landscape features</v>
      </c>
      <c r="G172" s="375">
        <f>Summary!G172</f>
        <v>0</v>
      </c>
      <c r="H172" s="540">
        <f t="shared" si="54"/>
        <v>0</v>
      </c>
      <c r="I172" s="541">
        <f t="shared" si="55"/>
        <v>0</v>
      </c>
      <c r="J172" s="541">
        <f t="shared" si="56"/>
        <v>0</v>
      </c>
      <c r="K172" s="541">
        <f t="shared" si="57"/>
        <v>0</v>
      </c>
      <c r="L172" s="541">
        <f t="shared" si="58"/>
        <v>0</v>
      </c>
      <c r="M172" s="541">
        <f t="shared" si="59"/>
        <v>0</v>
      </c>
      <c r="N172" s="541">
        <f t="shared" si="60"/>
        <v>0</v>
      </c>
      <c r="O172" s="541">
        <f t="shared" si="61"/>
        <v>0</v>
      </c>
      <c r="P172" s="541">
        <f t="shared" si="62"/>
        <v>0</v>
      </c>
      <c r="Q172" s="541">
        <f t="shared" si="63"/>
        <v>0</v>
      </c>
      <c r="R172" s="541">
        <f t="shared" si="64"/>
        <v>0</v>
      </c>
      <c r="S172" s="541">
        <f t="shared" si="65"/>
        <v>0</v>
      </c>
      <c r="T172" s="542">
        <f t="shared" si="66"/>
        <v>0</v>
      </c>
      <c r="U172" s="531"/>
      <c r="V172" s="543"/>
      <c r="W172" s="544"/>
      <c r="X172" s="544"/>
      <c r="Y172" s="544"/>
      <c r="Z172" s="544"/>
      <c r="AA172" s="544"/>
      <c r="AB172" s="544"/>
      <c r="AC172" s="544"/>
      <c r="AD172" s="544"/>
      <c r="AE172" s="657"/>
      <c r="AF172" s="543"/>
      <c r="AG172" s="544"/>
      <c r="AH172" s="544"/>
      <c r="AI172" s="544"/>
      <c r="AJ172" s="544"/>
      <c r="AK172" s="544"/>
      <c r="AL172" s="544"/>
      <c r="AM172" s="544"/>
      <c r="AN172" s="544"/>
      <c r="AO172" s="657"/>
      <c r="AP172" s="543"/>
      <c r="AQ172" s="544"/>
      <c r="AR172" s="544"/>
      <c r="AS172" s="544"/>
      <c r="AT172" s="544"/>
      <c r="AU172" s="544"/>
      <c r="AV172" s="544"/>
      <c r="AW172" s="544"/>
      <c r="AX172" s="544"/>
      <c r="AY172" s="657"/>
      <c r="AZ172" s="543"/>
      <c r="BA172" s="544"/>
      <c r="BB172" s="544"/>
      <c r="BC172" s="544"/>
      <c r="BD172" s="544"/>
      <c r="BE172" s="544"/>
      <c r="BF172" s="544"/>
      <c r="BG172" s="544"/>
      <c r="BH172" s="544"/>
      <c r="BI172" s="657"/>
      <c r="BJ172" s="543"/>
      <c r="BK172" s="544"/>
      <c r="BL172" s="544"/>
      <c r="BM172" s="544"/>
      <c r="BN172" s="544"/>
      <c r="BO172" s="544"/>
      <c r="BP172" s="544"/>
      <c r="BQ172" s="544"/>
      <c r="BR172" s="544"/>
      <c r="BS172" s="657"/>
      <c r="BT172" s="543"/>
      <c r="BU172" s="544"/>
      <c r="BV172" s="544"/>
      <c r="BW172" s="544"/>
      <c r="BX172" s="544"/>
      <c r="BY172" s="544"/>
      <c r="BZ172" s="544"/>
      <c r="CA172" s="544"/>
      <c r="CB172" s="544"/>
      <c r="CC172" s="657"/>
      <c r="CD172" s="543"/>
      <c r="CE172" s="544"/>
      <c r="CF172" s="544"/>
      <c r="CG172" s="544"/>
      <c r="CH172" s="544"/>
      <c r="CI172" s="544"/>
      <c r="CJ172" s="544"/>
      <c r="CK172" s="544"/>
      <c r="CL172" s="544"/>
      <c r="CM172" s="657"/>
      <c r="CN172" s="543"/>
      <c r="CO172" s="544"/>
      <c r="CP172" s="544"/>
      <c r="CQ172" s="544"/>
      <c r="CR172" s="544"/>
      <c r="CS172" s="544"/>
      <c r="CT172" s="544"/>
      <c r="CU172" s="544"/>
      <c r="CV172" s="544"/>
      <c r="CW172" s="657"/>
      <c r="CX172" s="543"/>
      <c r="CY172" s="544"/>
      <c r="CZ172" s="544"/>
      <c r="DA172" s="544"/>
      <c r="DB172" s="544"/>
      <c r="DC172" s="544"/>
      <c r="DD172" s="544"/>
      <c r="DE172" s="544"/>
      <c r="DF172" s="544"/>
      <c r="DG172" s="657"/>
      <c r="DH172" s="543"/>
      <c r="DI172" s="544"/>
      <c r="DJ172" s="544"/>
      <c r="DK172" s="544"/>
      <c r="DL172" s="544"/>
      <c r="DM172" s="544"/>
      <c r="DN172" s="544"/>
      <c r="DO172" s="544"/>
      <c r="DP172" s="544"/>
      <c r="DQ172" s="657"/>
      <c r="DR172" s="543"/>
      <c r="DS172" s="544"/>
      <c r="DT172" s="544"/>
      <c r="DU172" s="544"/>
      <c r="DV172" s="544"/>
      <c r="DW172" s="544"/>
      <c r="DX172" s="544"/>
      <c r="DY172" s="544"/>
      <c r="DZ172" s="544"/>
      <c r="EA172" s="657"/>
      <c r="EB172" s="543"/>
      <c r="EC172" s="544"/>
      <c r="ED172" s="544"/>
      <c r="EE172" s="544"/>
      <c r="EF172" s="544"/>
      <c r="EG172" s="544"/>
      <c r="EH172" s="544"/>
      <c r="EI172" s="544"/>
      <c r="EJ172" s="544"/>
      <c r="EK172" s="657"/>
    </row>
    <row r="173" spans="1:141" ht="72">
      <c r="A173" s="359">
        <f>Summary!A173</f>
        <v>0</v>
      </c>
      <c r="B173" s="378">
        <f>Summary!B173</f>
        <v>0</v>
      </c>
      <c r="C173" s="379" t="str">
        <f>Summary!C173</f>
        <v>4.8.5.2</v>
      </c>
      <c r="D173" s="380">
        <f>Summary!D173</f>
        <v>0</v>
      </c>
      <c r="E173" s="381">
        <f>Summary!E173</f>
        <v>0</v>
      </c>
      <c r="F173" s="382" t="str">
        <f>Summary!F173</f>
        <v>Undertake 2m wide swathe cut of all highway verges to ensure strip remains unobstructed by vegetation throughout the year (in addition to visibility splay maintenance)</v>
      </c>
      <c r="G173" s="375">
        <f>Summary!G173</f>
        <v>0</v>
      </c>
      <c r="H173" s="540">
        <f t="shared" si="54"/>
        <v>0</v>
      </c>
      <c r="I173" s="541">
        <f t="shared" si="55"/>
        <v>0</v>
      </c>
      <c r="J173" s="541">
        <f t="shared" si="56"/>
        <v>0</v>
      </c>
      <c r="K173" s="541">
        <f t="shared" si="57"/>
        <v>0</v>
      </c>
      <c r="L173" s="541">
        <f t="shared" si="58"/>
        <v>0</v>
      </c>
      <c r="M173" s="541">
        <f t="shared" si="59"/>
        <v>0</v>
      </c>
      <c r="N173" s="541">
        <f t="shared" si="60"/>
        <v>0</v>
      </c>
      <c r="O173" s="541">
        <f t="shared" si="61"/>
        <v>0</v>
      </c>
      <c r="P173" s="541">
        <f t="shared" si="62"/>
        <v>0</v>
      </c>
      <c r="Q173" s="541">
        <f t="shared" si="63"/>
        <v>0</v>
      </c>
      <c r="R173" s="541">
        <f t="shared" si="64"/>
        <v>0</v>
      </c>
      <c r="S173" s="541">
        <f t="shared" si="65"/>
        <v>0</v>
      </c>
      <c r="T173" s="542">
        <f t="shared" si="66"/>
        <v>0</v>
      </c>
      <c r="U173" s="531"/>
      <c r="V173" s="543"/>
      <c r="W173" s="544"/>
      <c r="X173" s="544"/>
      <c r="Y173" s="544"/>
      <c r="Z173" s="544"/>
      <c r="AA173" s="544"/>
      <c r="AB173" s="544"/>
      <c r="AC173" s="544"/>
      <c r="AD173" s="544"/>
      <c r="AE173" s="657"/>
      <c r="AF173" s="543"/>
      <c r="AG173" s="544"/>
      <c r="AH173" s="544"/>
      <c r="AI173" s="544"/>
      <c r="AJ173" s="544"/>
      <c r="AK173" s="544"/>
      <c r="AL173" s="544"/>
      <c r="AM173" s="544"/>
      <c r="AN173" s="544"/>
      <c r="AO173" s="657"/>
      <c r="AP173" s="543"/>
      <c r="AQ173" s="544"/>
      <c r="AR173" s="544"/>
      <c r="AS173" s="544"/>
      <c r="AT173" s="544"/>
      <c r="AU173" s="544"/>
      <c r="AV173" s="544"/>
      <c r="AW173" s="544"/>
      <c r="AX173" s="544"/>
      <c r="AY173" s="657"/>
      <c r="AZ173" s="543"/>
      <c r="BA173" s="544"/>
      <c r="BB173" s="544"/>
      <c r="BC173" s="544"/>
      <c r="BD173" s="544"/>
      <c r="BE173" s="544"/>
      <c r="BF173" s="544"/>
      <c r="BG173" s="544"/>
      <c r="BH173" s="544"/>
      <c r="BI173" s="657"/>
      <c r="BJ173" s="543"/>
      <c r="BK173" s="544"/>
      <c r="BL173" s="544"/>
      <c r="BM173" s="544"/>
      <c r="BN173" s="544"/>
      <c r="BO173" s="544"/>
      <c r="BP173" s="544"/>
      <c r="BQ173" s="544"/>
      <c r="BR173" s="544"/>
      <c r="BS173" s="657"/>
      <c r="BT173" s="543"/>
      <c r="BU173" s="544"/>
      <c r="BV173" s="544"/>
      <c r="BW173" s="544"/>
      <c r="BX173" s="544"/>
      <c r="BY173" s="544"/>
      <c r="BZ173" s="544"/>
      <c r="CA173" s="544"/>
      <c r="CB173" s="544"/>
      <c r="CC173" s="657"/>
      <c r="CD173" s="543"/>
      <c r="CE173" s="544"/>
      <c r="CF173" s="544"/>
      <c r="CG173" s="544"/>
      <c r="CH173" s="544"/>
      <c r="CI173" s="544"/>
      <c r="CJ173" s="544"/>
      <c r="CK173" s="544"/>
      <c r="CL173" s="544"/>
      <c r="CM173" s="657"/>
      <c r="CN173" s="543"/>
      <c r="CO173" s="544"/>
      <c r="CP173" s="544"/>
      <c r="CQ173" s="544"/>
      <c r="CR173" s="544"/>
      <c r="CS173" s="544"/>
      <c r="CT173" s="544"/>
      <c r="CU173" s="544"/>
      <c r="CV173" s="544"/>
      <c r="CW173" s="657"/>
      <c r="CX173" s="543"/>
      <c r="CY173" s="544"/>
      <c r="CZ173" s="544"/>
      <c r="DA173" s="544"/>
      <c r="DB173" s="544"/>
      <c r="DC173" s="544"/>
      <c r="DD173" s="544"/>
      <c r="DE173" s="544"/>
      <c r="DF173" s="544"/>
      <c r="DG173" s="657"/>
      <c r="DH173" s="543"/>
      <c r="DI173" s="544"/>
      <c r="DJ173" s="544"/>
      <c r="DK173" s="544"/>
      <c r="DL173" s="544"/>
      <c r="DM173" s="544"/>
      <c r="DN173" s="544"/>
      <c r="DO173" s="544"/>
      <c r="DP173" s="544"/>
      <c r="DQ173" s="657"/>
      <c r="DR173" s="543"/>
      <c r="DS173" s="544"/>
      <c r="DT173" s="544"/>
      <c r="DU173" s="544"/>
      <c r="DV173" s="544"/>
      <c r="DW173" s="544"/>
      <c r="DX173" s="544"/>
      <c r="DY173" s="544"/>
      <c r="DZ173" s="544"/>
      <c r="EA173" s="657"/>
      <c r="EB173" s="543"/>
      <c r="EC173" s="544"/>
      <c r="ED173" s="544"/>
      <c r="EE173" s="544"/>
      <c r="EF173" s="544"/>
      <c r="EG173" s="544"/>
      <c r="EH173" s="544"/>
      <c r="EI173" s="544"/>
      <c r="EJ173" s="544"/>
      <c r="EK173" s="657"/>
    </row>
    <row r="174" spans="1:141" ht="20.25">
      <c r="A174" s="359">
        <f>Summary!A174</f>
        <v>0</v>
      </c>
      <c r="B174" s="378">
        <f>Summary!B174</f>
        <v>0</v>
      </c>
      <c r="C174" s="379" t="str">
        <f>Summary!C174</f>
        <v>4.8.5.3</v>
      </c>
      <c r="D174" s="380">
        <f>Summary!D174</f>
        <v>0</v>
      </c>
      <c r="E174" s="381">
        <f>Summary!E174</f>
        <v>0</v>
      </c>
      <c r="F174" s="382" t="str">
        <f>Summary!F174</f>
        <v>Grass cut the central reserve</v>
      </c>
      <c r="G174" s="375">
        <f>Summary!G174</f>
        <v>0</v>
      </c>
      <c r="H174" s="540">
        <f t="shared" si="54"/>
        <v>0</v>
      </c>
      <c r="I174" s="541">
        <f t="shared" si="55"/>
        <v>0</v>
      </c>
      <c r="J174" s="541">
        <f t="shared" si="56"/>
        <v>0</v>
      </c>
      <c r="K174" s="541">
        <f t="shared" si="57"/>
        <v>0</v>
      </c>
      <c r="L174" s="541">
        <f t="shared" si="58"/>
        <v>0</v>
      </c>
      <c r="M174" s="541">
        <f t="shared" si="59"/>
        <v>0</v>
      </c>
      <c r="N174" s="541">
        <f t="shared" si="60"/>
        <v>0</v>
      </c>
      <c r="O174" s="541">
        <f t="shared" si="61"/>
        <v>0</v>
      </c>
      <c r="P174" s="541">
        <f t="shared" si="62"/>
        <v>0</v>
      </c>
      <c r="Q174" s="541">
        <f t="shared" si="63"/>
        <v>0</v>
      </c>
      <c r="R174" s="541">
        <f t="shared" si="64"/>
        <v>0</v>
      </c>
      <c r="S174" s="541">
        <f t="shared" si="65"/>
        <v>0</v>
      </c>
      <c r="T174" s="542">
        <f t="shared" si="66"/>
        <v>0</v>
      </c>
      <c r="U174" s="531"/>
      <c r="V174" s="543"/>
      <c r="W174" s="544"/>
      <c r="X174" s="544"/>
      <c r="Y174" s="544"/>
      <c r="Z174" s="544"/>
      <c r="AA174" s="544"/>
      <c r="AB174" s="544"/>
      <c r="AC174" s="544"/>
      <c r="AD174" s="544"/>
      <c r="AE174" s="657"/>
      <c r="AF174" s="543"/>
      <c r="AG174" s="544"/>
      <c r="AH174" s="544"/>
      <c r="AI174" s="544"/>
      <c r="AJ174" s="544"/>
      <c r="AK174" s="544"/>
      <c r="AL174" s="544"/>
      <c r="AM174" s="544"/>
      <c r="AN174" s="544"/>
      <c r="AO174" s="657"/>
      <c r="AP174" s="543"/>
      <c r="AQ174" s="544"/>
      <c r="AR174" s="544"/>
      <c r="AS174" s="544"/>
      <c r="AT174" s="544"/>
      <c r="AU174" s="544"/>
      <c r="AV174" s="544"/>
      <c r="AW174" s="544"/>
      <c r="AX174" s="544"/>
      <c r="AY174" s="657"/>
      <c r="AZ174" s="543"/>
      <c r="BA174" s="544"/>
      <c r="BB174" s="544"/>
      <c r="BC174" s="544"/>
      <c r="BD174" s="544"/>
      <c r="BE174" s="544"/>
      <c r="BF174" s="544"/>
      <c r="BG174" s="544"/>
      <c r="BH174" s="544"/>
      <c r="BI174" s="657"/>
      <c r="BJ174" s="543"/>
      <c r="BK174" s="544"/>
      <c r="BL174" s="544"/>
      <c r="BM174" s="544"/>
      <c r="BN174" s="544"/>
      <c r="BO174" s="544"/>
      <c r="BP174" s="544"/>
      <c r="BQ174" s="544"/>
      <c r="BR174" s="544"/>
      <c r="BS174" s="657"/>
      <c r="BT174" s="543"/>
      <c r="BU174" s="544"/>
      <c r="BV174" s="544"/>
      <c r="BW174" s="544"/>
      <c r="BX174" s="544"/>
      <c r="BY174" s="544"/>
      <c r="BZ174" s="544"/>
      <c r="CA174" s="544"/>
      <c r="CB174" s="544"/>
      <c r="CC174" s="657"/>
      <c r="CD174" s="543"/>
      <c r="CE174" s="544"/>
      <c r="CF174" s="544"/>
      <c r="CG174" s="544"/>
      <c r="CH174" s="544"/>
      <c r="CI174" s="544"/>
      <c r="CJ174" s="544"/>
      <c r="CK174" s="544"/>
      <c r="CL174" s="544"/>
      <c r="CM174" s="657"/>
      <c r="CN174" s="543"/>
      <c r="CO174" s="544"/>
      <c r="CP174" s="544"/>
      <c r="CQ174" s="544"/>
      <c r="CR174" s="544"/>
      <c r="CS174" s="544"/>
      <c r="CT174" s="544"/>
      <c r="CU174" s="544"/>
      <c r="CV174" s="544"/>
      <c r="CW174" s="657"/>
      <c r="CX174" s="543"/>
      <c r="CY174" s="544"/>
      <c r="CZ174" s="544"/>
      <c r="DA174" s="544"/>
      <c r="DB174" s="544"/>
      <c r="DC174" s="544"/>
      <c r="DD174" s="544"/>
      <c r="DE174" s="544"/>
      <c r="DF174" s="544"/>
      <c r="DG174" s="657"/>
      <c r="DH174" s="543"/>
      <c r="DI174" s="544"/>
      <c r="DJ174" s="544"/>
      <c r="DK174" s="544"/>
      <c r="DL174" s="544"/>
      <c r="DM174" s="544"/>
      <c r="DN174" s="544"/>
      <c r="DO174" s="544"/>
      <c r="DP174" s="544"/>
      <c r="DQ174" s="657"/>
      <c r="DR174" s="543"/>
      <c r="DS174" s="544"/>
      <c r="DT174" s="544"/>
      <c r="DU174" s="544"/>
      <c r="DV174" s="544"/>
      <c r="DW174" s="544"/>
      <c r="DX174" s="544"/>
      <c r="DY174" s="544"/>
      <c r="DZ174" s="544"/>
      <c r="EA174" s="657"/>
      <c r="EB174" s="543"/>
      <c r="EC174" s="544"/>
      <c r="ED174" s="544"/>
      <c r="EE174" s="544"/>
      <c r="EF174" s="544"/>
      <c r="EG174" s="544"/>
      <c r="EH174" s="544"/>
      <c r="EI174" s="544"/>
      <c r="EJ174" s="544"/>
      <c r="EK174" s="657"/>
    </row>
    <row r="175" spans="1:141" s="139" customFormat="1" ht="36">
      <c r="A175" s="802">
        <f>Summary!A175</f>
        <v>0</v>
      </c>
      <c r="B175" s="815">
        <f>Summary!B175</f>
        <v>0</v>
      </c>
      <c r="C175" s="813" t="str">
        <f>Summary!C175</f>
        <v>4.8.6</v>
      </c>
      <c r="D175" s="816" t="str">
        <f>Summary!D175</f>
        <v>3000 - Landscape and ecology</v>
      </c>
      <c r="E175" s="796" t="str">
        <f>Summary!E175</f>
        <v>Grass and vegetation</v>
      </c>
      <c r="F175" s="796">
        <f>Summary!F175</f>
        <v>0</v>
      </c>
      <c r="G175" s="787">
        <f>Summary!G175</f>
        <v>0</v>
      </c>
      <c r="H175" s="299"/>
      <c r="I175" s="300"/>
      <c r="J175" s="300"/>
      <c r="K175" s="300"/>
      <c r="L175" s="300"/>
      <c r="M175" s="300"/>
      <c r="N175" s="300"/>
      <c r="O175" s="300"/>
      <c r="P175" s="300"/>
      <c r="Q175" s="300"/>
      <c r="R175" s="300"/>
      <c r="S175" s="300"/>
      <c r="T175" s="797"/>
      <c r="U175" s="531"/>
      <c r="V175" s="299"/>
      <c r="W175" s="300"/>
      <c r="X175" s="300"/>
      <c r="Y175" s="300"/>
      <c r="Z175" s="300"/>
      <c r="AA175" s="300"/>
      <c r="AB175" s="300"/>
      <c r="AC175" s="300"/>
      <c r="AD175" s="300"/>
      <c r="AE175" s="817"/>
      <c r="AF175" s="299"/>
      <c r="AG175" s="300"/>
      <c r="AH175" s="300"/>
      <c r="AI175" s="300"/>
      <c r="AJ175" s="300"/>
      <c r="AK175" s="300"/>
      <c r="AL175" s="300"/>
      <c r="AM175" s="300"/>
      <c r="AN175" s="300"/>
      <c r="AO175" s="817"/>
      <c r="AP175" s="299"/>
      <c r="AQ175" s="300"/>
      <c r="AR175" s="300"/>
      <c r="AS175" s="300"/>
      <c r="AT175" s="300"/>
      <c r="AU175" s="300"/>
      <c r="AV175" s="300"/>
      <c r="AW175" s="300"/>
      <c r="AX175" s="300"/>
      <c r="AY175" s="817"/>
      <c r="AZ175" s="299"/>
      <c r="BA175" s="300"/>
      <c r="BB175" s="300"/>
      <c r="BC175" s="300"/>
      <c r="BD175" s="300"/>
      <c r="BE175" s="300"/>
      <c r="BF175" s="300"/>
      <c r="BG175" s="300"/>
      <c r="BH175" s="300"/>
      <c r="BI175" s="817"/>
      <c r="BJ175" s="299"/>
      <c r="BK175" s="300"/>
      <c r="BL175" s="300"/>
      <c r="BM175" s="300"/>
      <c r="BN175" s="300"/>
      <c r="BO175" s="300"/>
      <c r="BP175" s="300"/>
      <c r="BQ175" s="300"/>
      <c r="BR175" s="300"/>
      <c r="BS175" s="817"/>
      <c r="BT175" s="299"/>
      <c r="BU175" s="300"/>
      <c r="BV175" s="300"/>
      <c r="BW175" s="300"/>
      <c r="BX175" s="300"/>
      <c r="BY175" s="300"/>
      <c r="BZ175" s="300"/>
      <c r="CA175" s="300"/>
      <c r="CB175" s="300"/>
      <c r="CC175" s="817"/>
      <c r="CD175" s="299"/>
      <c r="CE175" s="300"/>
      <c r="CF175" s="300"/>
      <c r="CG175" s="300"/>
      <c r="CH175" s="300"/>
      <c r="CI175" s="300"/>
      <c r="CJ175" s="300"/>
      <c r="CK175" s="300"/>
      <c r="CL175" s="300"/>
      <c r="CM175" s="817"/>
      <c r="CN175" s="299"/>
      <c r="CO175" s="300"/>
      <c r="CP175" s="300"/>
      <c r="CQ175" s="300"/>
      <c r="CR175" s="300"/>
      <c r="CS175" s="300"/>
      <c r="CT175" s="300"/>
      <c r="CU175" s="300"/>
      <c r="CV175" s="300"/>
      <c r="CW175" s="817"/>
      <c r="CX175" s="299"/>
      <c r="CY175" s="300"/>
      <c r="CZ175" s="300"/>
      <c r="DA175" s="300"/>
      <c r="DB175" s="300"/>
      <c r="DC175" s="300"/>
      <c r="DD175" s="300"/>
      <c r="DE175" s="300"/>
      <c r="DF175" s="300"/>
      <c r="DG175" s="817"/>
      <c r="DH175" s="299"/>
      <c r="DI175" s="300"/>
      <c r="DJ175" s="300"/>
      <c r="DK175" s="300"/>
      <c r="DL175" s="300"/>
      <c r="DM175" s="300"/>
      <c r="DN175" s="300"/>
      <c r="DO175" s="300"/>
      <c r="DP175" s="300"/>
      <c r="DQ175" s="817"/>
      <c r="DR175" s="299"/>
      <c r="DS175" s="300"/>
      <c r="DT175" s="300"/>
      <c r="DU175" s="300"/>
      <c r="DV175" s="300"/>
      <c r="DW175" s="300"/>
      <c r="DX175" s="300"/>
      <c r="DY175" s="300"/>
      <c r="DZ175" s="300"/>
      <c r="EA175" s="817"/>
      <c r="EB175" s="299"/>
      <c r="EC175" s="300"/>
      <c r="ED175" s="300"/>
      <c r="EE175" s="300"/>
      <c r="EF175" s="300"/>
      <c r="EG175" s="300"/>
      <c r="EH175" s="300"/>
      <c r="EI175" s="300"/>
      <c r="EJ175" s="300"/>
      <c r="EK175" s="817"/>
    </row>
    <row r="176" spans="1:141" ht="72">
      <c r="A176" s="359">
        <f>Summary!A176</f>
        <v>0</v>
      </c>
      <c r="B176" s="378">
        <f>Summary!B176</f>
        <v>0</v>
      </c>
      <c r="C176" s="379" t="str">
        <f>Summary!C176</f>
        <v>4.8.6.1</v>
      </c>
      <c r="D176" s="380">
        <f>Summary!D176</f>
        <v>0</v>
      </c>
      <c r="E176" s="381">
        <f>Summary!E176</f>
        <v>0</v>
      </c>
      <c r="F176" s="382" t="str">
        <f>Summary!F176</f>
        <v>Remove obstructions and/or maintain vegetation to facilitate safe use of customer facilities. This includes but not limited to emergency roadside telephones and emergency refuge areas.</v>
      </c>
      <c r="G176" s="375">
        <f>Summary!G176</f>
        <v>0</v>
      </c>
      <c r="H176" s="540">
        <f t="shared" si="54"/>
        <v>0</v>
      </c>
      <c r="I176" s="541">
        <f t="shared" si="55"/>
        <v>0</v>
      </c>
      <c r="J176" s="541">
        <f t="shared" si="56"/>
        <v>0</v>
      </c>
      <c r="K176" s="541">
        <f t="shared" si="57"/>
        <v>0</v>
      </c>
      <c r="L176" s="541">
        <f t="shared" si="58"/>
        <v>0</v>
      </c>
      <c r="M176" s="541">
        <f t="shared" si="59"/>
        <v>0</v>
      </c>
      <c r="N176" s="541">
        <f t="shared" si="60"/>
        <v>0</v>
      </c>
      <c r="O176" s="541">
        <f t="shared" si="61"/>
        <v>0</v>
      </c>
      <c r="P176" s="541">
        <f t="shared" si="62"/>
        <v>0</v>
      </c>
      <c r="Q176" s="541">
        <f t="shared" si="63"/>
        <v>0</v>
      </c>
      <c r="R176" s="541">
        <f t="shared" si="64"/>
        <v>0</v>
      </c>
      <c r="S176" s="541">
        <f t="shared" si="65"/>
        <v>0</v>
      </c>
      <c r="T176" s="542">
        <f t="shared" si="66"/>
        <v>0</v>
      </c>
      <c r="U176" s="531"/>
      <c r="V176" s="543"/>
      <c r="W176" s="544"/>
      <c r="X176" s="544"/>
      <c r="Y176" s="544"/>
      <c r="Z176" s="544"/>
      <c r="AA176" s="544"/>
      <c r="AB176" s="544"/>
      <c r="AC176" s="544"/>
      <c r="AD176" s="544"/>
      <c r="AE176" s="657"/>
      <c r="AF176" s="543"/>
      <c r="AG176" s="544"/>
      <c r="AH176" s="544"/>
      <c r="AI176" s="544"/>
      <c r="AJ176" s="544"/>
      <c r="AK176" s="544"/>
      <c r="AL176" s="544"/>
      <c r="AM176" s="544"/>
      <c r="AN176" s="544"/>
      <c r="AO176" s="657"/>
      <c r="AP176" s="543"/>
      <c r="AQ176" s="544"/>
      <c r="AR176" s="544"/>
      <c r="AS176" s="544"/>
      <c r="AT176" s="544"/>
      <c r="AU176" s="544"/>
      <c r="AV176" s="544"/>
      <c r="AW176" s="544"/>
      <c r="AX176" s="544"/>
      <c r="AY176" s="657"/>
      <c r="AZ176" s="543"/>
      <c r="BA176" s="544"/>
      <c r="BB176" s="544"/>
      <c r="BC176" s="544"/>
      <c r="BD176" s="544"/>
      <c r="BE176" s="544"/>
      <c r="BF176" s="544"/>
      <c r="BG176" s="544"/>
      <c r="BH176" s="544"/>
      <c r="BI176" s="657"/>
      <c r="BJ176" s="543"/>
      <c r="BK176" s="544"/>
      <c r="BL176" s="544"/>
      <c r="BM176" s="544"/>
      <c r="BN176" s="544"/>
      <c r="BO176" s="544"/>
      <c r="BP176" s="544"/>
      <c r="BQ176" s="544"/>
      <c r="BR176" s="544"/>
      <c r="BS176" s="657"/>
      <c r="BT176" s="543"/>
      <c r="BU176" s="544"/>
      <c r="BV176" s="544"/>
      <c r="BW176" s="544"/>
      <c r="BX176" s="544"/>
      <c r="BY176" s="544"/>
      <c r="BZ176" s="544"/>
      <c r="CA176" s="544"/>
      <c r="CB176" s="544"/>
      <c r="CC176" s="657"/>
      <c r="CD176" s="543"/>
      <c r="CE176" s="544"/>
      <c r="CF176" s="544"/>
      <c r="CG176" s="544"/>
      <c r="CH176" s="544"/>
      <c r="CI176" s="544"/>
      <c r="CJ176" s="544"/>
      <c r="CK176" s="544"/>
      <c r="CL176" s="544"/>
      <c r="CM176" s="657"/>
      <c r="CN176" s="543"/>
      <c r="CO176" s="544"/>
      <c r="CP176" s="544"/>
      <c r="CQ176" s="544"/>
      <c r="CR176" s="544"/>
      <c r="CS176" s="544"/>
      <c r="CT176" s="544"/>
      <c r="CU176" s="544"/>
      <c r="CV176" s="544"/>
      <c r="CW176" s="657"/>
      <c r="CX176" s="543"/>
      <c r="CY176" s="544"/>
      <c r="CZ176" s="544"/>
      <c r="DA176" s="544"/>
      <c r="DB176" s="544"/>
      <c r="DC176" s="544"/>
      <c r="DD176" s="544"/>
      <c r="DE176" s="544"/>
      <c r="DF176" s="544"/>
      <c r="DG176" s="657"/>
      <c r="DH176" s="543"/>
      <c r="DI176" s="544"/>
      <c r="DJ176" s="544"/>
      <c r="DK176" s="544"/>
      <c r="DL176" s="544"/>
      <c r="DM176" s="544"/>
      <c r="DN176" s="544"/>
      <c r="DO176" s="544"/>
      <c r="DP176" s="544"/>
      <c r="DQ176" s="657"/>
      <c r="DR176" s="543"/>
      <c r="DS176" s="544"/>
      <c r="DT176" s="544"/>
      <c r="DU176" s="544"/>
      <c r="DV176" s="544"/>
      <c r="DW176" s="544"/>
      <c r="DX176" s="544"/>
      <c r="DY176" s="544"/>
      <c r="DZ176" s="544"/>
      <c r="EA176" s="657"/>
      <c r="EB176" s="543"/>
      <c r="EC176" s="544"/>
      <c r="ED176" s="544"/>
      <c r="EE176" s="544"/>
      <c r="EF176" s="544"/>
      <c r="EG176" s="544"/>
      <c r="EH176" s="544"/>
      <c r="EI176" s="544"/>
      <c r="EJ176" s="544"/>
      <c r="EK176" s="657"/>
    </row>
    <row r="177" spans="1:141" ht="54">
      <c r="A177" s="359">
        <f>Summary!A177</f>
        <v>0</v>
      </c>
      <c r="B177" s="378">
        <f>Summary!B177</f>
        <v>0</v>
      </c>
      <c r="C177" s="379" t="str">
        <f>Summary!C177</f>
        <v>4.8.6.2</v>
      </c>
      <c r="D177" s="380">
        <f>Summary!D177</f>
        <v>0</v>
      </c>
      <c r="E177" s="381">
        <f>Summary!E177</f>
        <v>0</v>
      </c>
      <c r="F177" s="382" t="str">
        <f>Summary!F177</f>
        <v>Remove vegetation affecting the stability, integrity or operation of structures or other affected property assets.</v>
      </c>
      <c r="G177" s="375">
        <f>Summary!G177</f>
        <v>0</v>
      </c>
      <c r="H177" s="540">
        <f t="shared" si="54"/>
        <v>0</v>
      </c>
      <c r="I177" s="541">
        <f t="shared" si="55"/>
        <v>0</v>
      </c>
      <c r="J177" s="541">
        <f t="shared" si="56"/>
        <v>0</v>
      </c>
      <c r="K177" s="541">
        <f t="shared" si="57"/>
        <v>0</v>
      </c>
      <c r="L177" s="541">
        <f t="shared" si="58"/>
        <v>0</v>
      </c>
      <c r="M177" s="541">
        <f t="shared" si="59"/>
        <v>0</v>
      </c>
      <c r="N177" s="541">
        <f t="shared" si="60"/>
        <v>0</v>
      </c>
      <c r="O177" s="541">
        <f t="shared" si="61"/>
        <v>0</v>
      </c>
      <c r="P177" s="541">
        <f t="shared" si="62"/>
        <v>0</v>
      </c>
      <c r="Q177" s="541">
        <f t="shared" si="63"/>
        <v>0</v>
      </c>
      <c r="R177" s="541">
        <f t="shared" si="64"/>
        <v>0</v>
      </c>
      <c r="S177" s="541">
        <f t="shared" si="65"/>
        <v>0</v>
      </c>
      <c r="T177" s="542">
        <f t="shared" si="66"/>
        <v>0</v>
      </c>
      <c r="U177" s="531"/>
      <c r="V177" s="543"/>
      <c r="W177" s="544"/>
      <c r="X177" s="544"/>
      <c r="Y177" s="544"/>
      <c r="Z177" s="544"/>
      <c r="AA177" s="544"/>
      <c r="AB177" s="544"/>
      <c r="AC177" s="544"/>
      <c r="AD177" s="544"/>
      <c r="AE177" s="657"/>
      <c r="AF177" s="543"/>
      <c r="AG177" s="544"/>
      <c r="AH177" s="544"/>
      <c r="AI177" s="544"/>
      <c r="AJ177" s="544"/>
      <c r="AK177" s="544"/>
      <c r="AL177" s="544"/>
      <c r="AM177" s="544"/>
      <c r="AN177" s="544"/>
      <c r="AO177" s="657"/>
      <c r="AP177" s="543"/>
      <c r="AQ177" s="544"/>
      <c r="AR177" s="544"/>
      <c r="AS177" s="544"/>
      <c r="AT177" s="544"/>
      <c r="AU177" s="544"/>
      <c r="AV177" s="544"/>
      <c r="AW177" s="544"/>
      <c r="AX177" s="544"/>
      <c r="AY177" s="657"/>
      <c r="AZ177" s="543"/>
      <c r="BA177" s="544"/>
      <c r="BB177" s="544"/>
      <c r="BC177" s="544"/>
      <c r="BD177" s="544"/>
      <c r="BE177" s="544"/>
      <c r="BF177" s="544"/>
      <c r="BG177" s="544"/>
      <c r="BH177" s="544"/>
      <c r="BI177" s="657"/>
      <c r="BJ177" s="543"/>
      <c r="BK177" s="544"/>
      <c r="BL177" s="544"/>
      <c r="BM177" s="544"/>
      <c r="BN177" s="544"/>
      <c r="BO177" s="544"/>
      <c r="BP177" s="544"/>
      <c r="BQ177" s="544"/>
      <c r="BR177" s="544"/>
      <c r="BS177" s="657"/>
      <c r="BT177" s="543"/>
      <c r="BU177" s="544"/>
      <c r="BV177" s="544"/>
      <c r="BW177" s="544"/>
      <c r="BX177" s="544"/>
      <c r="BY177" s="544"/>
      <c r="BZ177" s="544"/>
      <c r="CA177" s="544"/>
      <c r="CB177" s="544"/>
      <c r="CC177" s="657"/>
      <c r="CD177" s="543"/>
      <c r="CE177" s="544"/>
      <c r="CF177" s="544"/>
      <c r="CG177" s="544"/>
      <c r="CH177" s="544"/>
      <c r="CI177" s="544"/>
      <c r="CJ177" s="544"/>
      <c r="CK177" s="544"/>
      <c r="CL177" s="544"/>
      <c r="CM177" s="657"/>
      <c r="CN177" s="543"/>
      <c r="CO177" s="544"/>
      <c r="CP177" s="544"/>
      <c r="CQ177" s="544"/>
      <c r="CR177" s="544"/>
      <c r="CS177" s="544"/>
      <c r="CT177" s="544"/>
      <c r="CU177" s="544"/>
      <c r="CV177" s="544"/>
      <c r="CW177" s="657"/>
      <c r="CX177" s="543"/>
      <c r="CY177" s="544"/>
      <c r="CZ177" s="544"/>
      <c r="DA177" s="544"/>
      <c r="DB177" s="544"/>
      <c r="DC177" s="544"/>
      <c r="DD177" s="544"/>
      <c r="DE177" s="544"/>
      <c r="DF177" s="544"/>
      <c r="DG177" s="657"/>
      <c r="DH177" s="543"/>
      <c r="DI177" s="544"/>
      <c r="DJ177" s="544"/>
      <c r="DK177" s="544"/>
      <c r="DL177" s="544"/>
      <c r="DM177" s="544"/>
      <c r="DN177" s="544"/>
      <c r="DO177" s="544"/>
      <c r="DP177" s="544"/>
      <c r="DQ177" s="657"/>
      <c r="DR177" s="543"/>
      <c r="DS177" s="544"/>
      <c r="DT177" s="544"/>
      <c r="DU177" s="544"/>
      <c r="DV177" s="544"/>
      <c r="DW177" s="544"/>
      <c r="DX177" s="544"/>
      <c r="DY177" s="544"/>
      <c r="DZ177" s="544"/>
      <c r="EA177" s="657"/>
      <c r="EB177" s="543"/>
      <c r="EC177" s="544"/>
      <c r="ED177" s="544"/>
      <c r="EE177" s="544"/>
      <c r="EF177" s="544"/>
      <c r="EG177" s="544"/>
      <c r="EH177" s="544"/>
      <c r="EI177" s="544"/>
      <c r="EJ177" s="544"/>
      <c r="EK177" s="657"/>
    </row>
    <row r="178" spans="1:141" ht="36">
      <c r="A178" s="359">
        <f>Summary!A178</f>
        <v>0</v>
      </c>
      <c r="B178" s="378">
        <f>Summary!B178</f>
        <v>0</v>
      </c>
      <c r="C178" s="379" t="str">
        <f>Summary!C178</f>
        <v>4.8.7</v>
      </c>
      <c r="D178" s="380" t="str">
        <f>Summary!D178</f>
        <v>3000 - Landscape and ecology</v>
      </c>
      <c r="E178" s="381" t="str">
        <f>Summary!E178</f>
        <v>Injurious weeds</v>
      </c>
      <c r="F178" s="382" t="str">
        <f>Summary!F178</f>
        <v>Maintain affected property to control the spread or increase of identified instances of injurious weeds</v>
      </c>
      <c r="G178" s="375">
        <f>Summary!G178</f>
        <v>0</v>
      </c>
      <c r="H178" s="540">
        <f t="shared" si="54"/>
        <v>0</v>
      </c>
      <c r="I178" s="541">
        <f t="shared" si="55"/>
        <v>0</v>
      </c>
      <c r="J178" s="541">
        <f t="shared" si="56"/>
        <v>0</v>
      </c>
      <c r="K178" s="541">
        <f t="shared" si="57"/>
        <v>0</v>
      </c>
      <c r="L178" s="541">
        <f t="shared" si="58"/>
        <v>0</v>
      </c>
      <c r="M178" s="541">
        <f t="shared" si="59"/>
        <v>0</v>
      </c>
      <c r="N178" s="541">
        <f t="shared" si="60"/>
        <v>0</v>
      </c>
      <c r="O178" s="541">
        <f t="shared" si="61"/>
        <v>0</v>
      </c>
      <c r="P178" s="541">
        <f t="shared" si="62"/>
        <v>0</v>
      </c>
      <c r="Q178" s="541">
        <f t="shared" si="63"/>
        <v>0</v>
      </c>
      <c r="R178" s="541">
        <f t="shared" si="64"/>
        <v>0</v>
      </c>
      <c r="S178" s="541">
        <f t="shared" si="65"/>
        <v>0</v>
      </c>
      <c r="T178" s="542">
        <f t="shared" si="66"/>
        <v>0</v>
      </c>
      <c r="U178" s="531"/>
      <c r="V178" s="543"/>
      <c r="W178" s="544"/>
      <c r="X178" s="544"/>
      <c r="Y178" s="544"/>
      <c r="Z178" s="544"/>
      <c r="AA178" s="544"/>
      <c r="AB178" s="544"/>
      <c r="AC178" s="544"/>
      <c r="AD178" s="544"/>
      <c r="AE178" s="657"/>
      <c r="AF178" s="543"/>
      <c r="AG178" s="544"/>
      <c r="AH178" s="544"/>
      <c r="AI178" s="544"/>
      <c r="AJ178" s="544"/>
      <c r="AK178" s="544"/>
      <c r="AL178" s="544"/>
      <c r="AM178" s="544"/>
      <c r="AN178" s="544"/>
      <c r="AO178" s="657"/>
      <c r="AP178" s="543"/>
      <c r="AQ178" s="544"/>
      <c r="AR178" s="544"/>
      <c r="AS178" s="544"/>
      <c r="AT178" s="544"/>
      <c r="AU178" s="544"/>
      <c r="AV178" s="544"/>
      <c r="AW178" s="544"/>
      <c r="AX178" s="544"/>
      <c r="AY178" s="657"/>
      <c r="AZ178" s="543"/>
      <c r="BA178" s="544"/>
      <c r="BB178" s="544"/>
      <c r="BC178" s="544"/>
      <c r="BD178" s="544"/>
      <c r="BE178" s="544"/>
      <c r="BF178" s="544"/>
      <c r="BG178" s="544"/>
      <c r="BH178" s="544"/>
      <c r="BI178" s="657"/>
      <c r="BJ178" s="543"/>
      <c r="BK178" s="544"/>
      <c r="BL178" s="544"/>
      <c r="BM178" s="544"/>
      <c r="BN178" s="544"/>
      <c r="BO178" s="544"/>
      <c r="BP178" s="544"/>
      <c r="BQ178" s="544"/>
      <c r="BR178" s="544"/>
      <c r="BS178" s="657"/>
      <c r="BT178" s="543"/>
      <c r="BU178" s="544"/>
      <c r="BV178" s="544"/>
      <c r="BW178" s="544"/>
      <c r="BX178" s="544"/>
      <c r="BY178" s="544"/>
      <c r="BZ178" s="544"/>
      <c r="CA178" s="544"/>
      <c r="CB178" s="544"/>
      <c r="CC178" s="657"/>
      <c r="CD178" s="543"/>
      <c r="CE178" s="544"/>
      <c r="CF178" s="544"/>
      <c r="CG178" s="544"/>
      <c r="CH178" s="544"/>
      <c r="CI178" s="544"/>
      <c r="CJ178" s="544"/>
      <c r="CK178" s="544"/>
      <c r="CL178" s="544"/>
      <c r="CM178" s="657"/>
      <c r="CN178" s="543"/>
      <c r="CO178" s="544"/>
      <c r="CP178" s="544"/>
      <c r="CQ178" s="544"/>
      <c r="CR178" s="544"/>
      <c r="CS178" s="544"/>
      <c r="CT178" s="544"/>
      <c r="CU178" s="544"/>
      <c r="CV178" s="544"/>
      <c r="CW178" s="657"/>
      <c r="CX178" s="543"/>
      <c r="CY178" s="544"/>
      <c r="CZ178" s="544"/>
      <c r="DA178" s="544"/>
      <c r="DB178" s="544"/>
      <c r="DC178" s="544"/>
      <c r="DD178" s="544"/>
      <c r="DE178" s="544"/>
      <c r="DF178" s="544"/>
      <c r="DG178" s="657"/>
      <c r="DH178" s="543"/>
      <c r="DI178" s="544"/>
      <c r="DJ178" s="544"/>
      <c r="DK178" s="544"/>
      <c r="DL178" s="544"/>
      <c r="DM178" s="544"/>
      <c r="DN178" s="544"/>
      <c r="DO178" s="544"/>
      <c r="DP178" s="544"/>
      <c r="DQ178" s="657"/>
      <c r="DR178" s="543"/>
      <c r="DS178" s="544"/>
      <c r="DT178" s="544"/>
      <c r="DU178" s="544"/>
      <c r="DV178" s="544"/>
      <c r="DW178" s="544"/>
      <c r="DX178" s="544"/>
      <c r="DY178" s="544"/>
      <c r="DZ178" s="544"/>
      <c r="EA178" s="657"/>
      <c r="EB178" s="543"/>
      <c r="EC178" s="544"/>
      <c r="ED178" s="544"/>
      <c r="EE178" s="544"/>
      <c r="EF178" s="544"/>
      <c r="EG178" s="544"/>
      <c r="EH178" s="544"/>
      <c r="EI178" s="544"/>
      <c r="EJ178" s="544"/>
      <c r="EK178" s="657"/>
    </row>
    <row r="179" spans="1:141" s="139" customFormat="1" ht="54">
      <c r="A179" s="359">
        <f>Summary!A179</f>
        <v>0</v>
      </c>
      <c r="B179" s="378">
        <f>Summary!B179</f>
        <v>0</v>
      </c>
      <c r="C179" s="379" t="str">
        <f>Summary!C179</f>
        <v>4.8.8</v>
      </c>
      <c r="D179" s="380" t="str">
        <f>Summary!D179</f>
        <v>3000 - Landscape and ecology</v>
      </c>
      <c r="E179" s="381" t="str">
        <f>Summary!E179</f>
        <v>Invasive plant species</v>
      </c>
      <c r="F179" s="382" t="str">
        <f>Summary!F179</f>
        <v>Maintain affected property to control the spread or increase of identified instances of invasive plant species</v>
      </c>
      <c r="G179" s="375">
        <f>Summary!G179</f>
        <v>0</v>
      </c>
      <c r="H179" s="540">
        <f t="shared" si="54"/>
        <v>0</v>
      </c>
      <c r="I179" s="541">
        <f t="shared" si="55"/>
        <v>0</v>
      </c>
      <c r="J179" s="541">
        <f t="shared" si="56"/>
        <v>0</v>
      </c>
      <c r="K179" s="541">
        <f t="shared" si="57"/>
        <v>0</v>
      </c>
      <c r="L179" s="541">
        <f t="shared" si="58"/>
        <v>0</v>
      </c>
      <c r="M179" s="541">
        <f t="shared" si="59"/>
        <v>0</v>
      </c>
      <c r="N179" s="541">
        <f t="shared" si="60"/>
        <v>0</v>
      </c>
      <c r="O179" s="541">
        <f t="shared" si="61"/>
        <v>0</v>
      </c>
      <c r="P179" s="541">
        <f t="shared" si="62"/>
        <v>0</v>
      </c>
      <c r="Q179" s="541">
        <f t="shared" si="63"/>
        <v>0</v>
      </c>
      <c r="R179" s="541">
        <f t="shared" si="64"/>
        <v>0</v>
      </c>
      <c r="S179" s="541">
        <f t="shared" si="65"/>
        <v>0</v>
      </c>
      <c r="T179" s="542">
        <f t="shared" si="66"/>
        <v>0</v>
      </c>
      <c r="U179" s="531"/>
      <c r="V179" s="543"/>
      <c r="W179" s="544"/>
      <c r="X179" s="544"/>
      <c r="Y179" s="544"/>
      <c r="Z179" s="544"/>
      <c r="AA179" s="544"/>
      <c r="AB179" s="544"/>
      <c r="AC179" s="544"/>
      <c r="AD179" s="544"/>
      <c r="AE179" s="657"/>
      <c r="AF179" s="543"/>
      <c r="AG179" s="544"/>
      <c r="AH179" s="544"/>
      <c r="AI179" s="544"/>
      <c r="AJ179" s="544"/>
      <c r="AK179" s="544"/>
      <c r="AL179" s="544"/>
      <c r="AM179" s="544"/>
      <c r="AN179" s="544"/>
      <c r="AO179" s="657"/>
      <c r="AP179" s="543"/>
      <c r="AQ179" s="544"/>
      <c r="AR179" s="544"/>
      <c r="AS179" s="544"/>
      <c r="AT179" s="544"/>
      <c r="AU179" s="544"/>
      <c r="AV179" s="544"/>
      <c r="AW179" s="544"/>
      <c r="AX179" s="544"/>
      <c r="AY179" s="657"/>
      <c r="AZ179" s="543"/>
      <c r="BA179" s="544"/>
      <c r="BB179" s="544"/>
      <c r="BC179" s="544"/>
      <c r="BD179" s="544"/>
      <c r="BE179" s="544"/>
      <c r="BF179" s="544"/>
      <c r="BG179" s="544"/>
      <c r="BH179" s="544"/>
      <c r="BI179" s="657"/>
      <c r="BJ179" s="543"/>
      <c r="BK179" s="544"/>
      <c r="BL179" s="544"/>
      <c r="BM179" s="544"/>
      <c r="BN179" s="544"/>
      <c r="BO179" s="544"/>
      <c r="BP179" s="544"/>
      <c r="BQ179" s="544"/>
      <c r="BR179" s="544"/>
      <c r="BS179" s="657"/>
      <c r="BT179" s="543"/>
      <c r="BU179" s="544"/>
      <c r="BV179" s="544"/>
      <c r="BW179" s="544"/>
      <c r="BX179" s="544"/>
      <c r="BY179" s="544"/>
      <c r="BZ179" s="544"/>
      <c r="CA179" s="544"/>
      <c r="CB179" s="544"/>
      <c r="CC179" s="657"/>
      <c r="CD179" s="543"/>
      <c r="CE179" s="544"/>
      <c r="CF179" s="544"/>
      <c r="CG179" s="544"/>
      <c r="CH179" s="544"/>
      <c r="CI179" s="544"/>
      <c r="CJ179" s="544"/>
      <c r="CK179" s="544"/>
      <c r="CL179" s="544"/>
      <c r="CM179" s="657"/>
      <c r="CN179" s="543"/>
      <c r="CO179" s="544"/>
      <c r="CP179" s="544"/>
      <c r="CQ179" s="544"/>
      <c r="CR179" s="544"/>
      <c r="CS179" s="544"/>
      <c r="CT179" s="544"/>
      <c r="CU179" s="544"/>
      <c r="CV179" s="544"/>
      <c r="CW179" s="657"/>
      <c r="CX179" s="543"/>
      <c r="CY179" s="544"/>
      <c r="CZ179" s="544"/>
      <c r="DA179" s="544"/>
      <c r="DB179" s="544"/>
      <c r="DC179" s="544"/>
      <c r="DD179" s="544"/>
      <c r="DE179" s="544"/>
      <c r="DF179" s="544"/>
      <c r="DG179" s="657"/>
      <c r="DH179" s="543"/>
      <c r="DI179" s="544"/>
      <c r="DJ179" s="544"/>
      <c r="DK179" s="544"/>
      <c r="DL179" s="544"/>
      <c r="DM179" s="544"/>
      <c r="DN179" s="544"/>
      <c r="DO179" s="544"/>
      <c r="DP179" s="544"/>
      <c r="DQ179" s="657"/>
      <c r="DR179" s="543"/>
      <c r="DS179" s="544"/>
      <c r="DT179" s="544"/>
      <c r="DU179" s="544"/>
      <c r="DV179" s="544"/>
      <c r="DW179" s="544"/>
      <c r="DX179" s="544"/>
      <c r="DY179" s="544"/>
      <c r="DZ179" s="544"/>
      <c r="EA179" s="657"/>
      <c r="EB179" s="543"/>
      <c r="EC179" s="544"/>
      <c r="ED179" s="544"/>
      <c r="EE179" s="544"/>
      <c r="EF179" s="544"/>
      <c r="EG179" s="544"/>
      <c r="EH179" s="544"/>
      <c r="EI179" s="544"/>
      <c r="EJ179" s="544"/>
      <c r="EK179" s="657"/>
    </row>
    <row r="180" spans="1:141" s="139" customFormat="1" ht="36">
      <c r="A180" s="359">
        <f>Summary!A180</f>
        <v>0</v>
      </c>
      <c r="B180" s="378">
        <f>Summary!B180</f>
        <v>0</v>
      </c>
      <c r="C180" s="379" t="str">
        <f>Summary!C180</f>
        <v>4.8.9</v>
      </c>
      <c r="D180" s="380" t="str">
        <f>Summary!D180</f>
        <v>3000 - Landscape and ecology</v>
      </c>
      <c r="E180" s="381" t="str">
        <f>Summary!E180</f>
        <v>Grassland (Open Grassland)</v>
      </c>
      <c r="F180" s="382" t="str">
        <f>Summary!F180</f>
        <v xml:space="preserve">Maintain habitat integrity, including removal of scrub encroachment </v>
      </c>
      <c r="G180" s="375">
        <f>Summary!G180</f>
        <v>0</v>
      </c>
      <c r="H180" s="540">
        <f t="shared" si="54"/>
        <v>0</v>
      </c>
      <c r="I180" s="541">
        <f t="shared" si="55"/>
        <v>0</v>
      </c>
      <c r="J180" s="541">
        <f t="shared" si="56"/>
        <v>0</v>
      </c>
      <c r="K180" s="541">
        <f t="shared" si="57"/>
        <v>0</v>
      </c>
      <c r="L180" s="541">
        <f t="shared" si="58"/>
        <v>0</v>
      </c>
      <c r="M180" s="541">
        <f t="shared" si="59"/>
        <v>0</v>
      </c>
      <c r="N180" s="541">
        <f t="shared" si="60"/>
        <v>0</v>
      </c>
      <c r="O180" s="541">
        <f t="shared" si="61"/>
        <v>0</v>
      </c>
      <c r="P180" s="541">
        <f t="shared" si="62"/>
        <v>0</v>
      </c>
      <c r="Q180" s="541">
        <f t="shared" si="63"/>
        <v>0</v>
      </c>
      <c r="R180" s="541">
        <f t="shared" si="64"/>
        <v>0</v>
      </c>
      <c r="S180" s="541">
        <f t="shared" si="65"/>
        <v>0</v>
      </c>
      <c r="T180" s="542">
        <f t="shared" si="66"/>
        <v>0</v>
      </c>
      <c r="U180" s="531"/>
      <c r="V180" s="543"/>
      <c r="W180" s="544"/>
      <c r="X180" s="544"/>
      <c r="Y180" s="544"/>
      <c r="Z180" s="544"/>
      <c r="AA180" s="544"/>
      <c r="AB180" s="544"/>
      <c r="AC180" s="544"/>
      <c r="AD180" s="544"/>
      <c r="AE180" s="657"/>
      <c r="AF180" s="543"/>
      <c r="AG180" s="544"/>
      <c r="AH180" s="544"/>
      <c r="AI180" s="544"/>
      <c r="AJ180" s="544"/>
      <c r="AK180" s="544"/>
      <c r="AL180" s="544"/>
      <c r="AM180" s="544"/>
      <c r="AN180" s="544"/>
      <c r="AO180" s="657"/>
      <c r="AP180" s="543"/>
      <c r="AQ180" s="544"/>
      <c r="AR180" s="544"/>
      <c r="AS180" s="544"/>
      <c r="AT180" s="544"/>
      <c r="AU180" s="544"/>
      <c r="AV180" s="544"/>
      <c r="AW180" s="544"/>
      <c r="AX180" s="544"/>
      <c r="AY180" s="657"/>
      <c r="AZ180" s="543"/>
      <c r="BA180" s="544"/>
      <c r="BB180" s="544"/>
      <c r="BC180" s="544"/>
      <c r="BD180" s="544"/>
      <c r="BE180" s="544"/>
      <c r="BF180" s="544"/>
      <c r="BG180" s="544"/>
      <c r="BH180" s="544"/>
      <c r="BI180" s="657"/>
      <c r="BJ180" s="543"/>
      <c r="BK180" s="544"/>
      <c r="BL180" s="544"/>
      <c r="BM180" s="544"/>
      <c r="BN180" s="544"/>
      <c r="BO180" s="544"/>
      <c r="BP180" s="544"/>
      <c r="BQ180" s="544"/>
      <c r="BR180" s="544"/>
      <c r="BS180" s="657"/>
      <c r="BT180" s="543"/>
      <c r="BU180" s="544"/>
      <c r="BV180" s="544"/>
      <c r="BW180" s="544"/>
      <c r="BX180" s="544"/>
      <c r="BY180" s="544"/>
      <c r="BZ180" s="544"/>
      <c r="CA180" s="544"/>
      <c r="CB180" s="544"/>
      <c r="CC180" s="657"/>
      <c r="CD180" s="543"/>
      <c r="CE180" s="544"/>
      <c r="CF180" s="544"/>
      <c r="CG180" s="544"/>
      <c r="CH180" s="544"/>
      <c r="CI180" s="544"/>
      <c r="CJ180" s="544"/>
      <c r="CK180" s="544"/>
      <c r="CL180" s="544"/>
      <c r="CM180" s="657"/>
      <c r="CN180" s="543"/>
      <c r="CO180" s="544"/>
      <c r="CP180" s="544"/>
      <c r="CQ180" s="544"/>
      <c r="CR180" s="544"/>
      <c r="CS180" s="544"/>
      <c r="CT180" s="544"/>
      <c r="CU180" s="544"/>
      <c r="CV180" s="544"/>
      <c r="CW180" s="657"/>
      <c r="CX180" s="543"/>
      <c r="CY180" s="544"/>
      <c r="CZ180" s="544"/>
      <c r="DA180" s="544"/>
      <c r="DB180" s="544"/>
      <c r="DC180" s="544"/>
      <c r="DD180" s="544"/>
      <c r="DE180" s="544"/>
      <c r="DF180" s="544"/>
      <c r="DG180" s="657"/>
      <c r="DH180" s="543"/>
      <c r="DI180" s="544"/>
      <c r="DJ180" s="544"/>
      <c r="DK180" s="544"/>
      <c r="DL180" s="544"/>
      <c r="DM180" s="544"/>
      <c r="DN180" s="544"/>
      <c r="DO180" s="544"/>
      <c r="DP180" s="544"/>
      <c r="DQ180" s="657"/>
      <c r="DR180" s="543"/>
      <c r="DS180" s="544"/>
      <c r="DT180" s="544"/>
      <c r="DU180" s="544"/>
      <c r="DV180" s="544"/>
      <c r="DW180" s="544"/>
      <c r="DX180" s="544"/>
      <c r="DY180" s="544"/>
      <c r="DZ180" s="544"/>
      <c r="EA180" s="657"/>
      <c r="EB180" s="543"/>
      <c r="EC180" s="544"/>
      <c r="ED180" s="544"/>
      <c r="EE180" s="544"/>
      <c r="EF180" s="544"/>
      <c r="EG180" s="544"/>
      <c r="EH180" s="544"/>
      <c r="EI180" s="544"/>
      <c r="EJ180" s="544"/>
      <c r="EK180" s="657"/>
    </row>
    <row r="181" spans="1:141" ht="36">
      <c r="A181" s="359">
        <f>Summary!A181</f>
        <v>0</v>
      </c>
      <c r="B181" s="378">
        <f>Summary!B181</f>
        <v>0</v>
      </c>
      <c r="C181" s="379" t="str">
        <f>Summary!C181</f>
        <v>4.8.10</v>
      </c>
      <c r="D181" s="380" t="str">
        <f>Summary!D181</f>
        <v>3000 - Landscape and ecology</v>
      </c>
      <c r="E181" s="381" t="str">
        <f>Summary!E181</f>
        <v>Heath and moorland</v>
      </c>
      <c r="F181" s="382" t="str">
        <f>Summary!F181</f>
        <v>Maintain habitat integrity, including removal of scrub encroachment and tree saplings throughout</v>
      </c>
      <c r="G181" s="375">
        <f>Summary!G181</f>
        <v>0</v>
      </c>
      <c r="H181" s="540">
        <f t="shared" si="54"/>
        <v>0</v>
      </c>
      <c r="I181" s="541">
        <f t="shared" si="55"/>
        <v>0</v>
      </c>
      <c r="J181" s="541">
        <f t="shared" si="56"/>
        <v>0</v>
      </c>
      <c r="K181" s="541">
        <f t="shared" si="57"/>
        <v>0</v>
      </c>
      <c r="L181" s="541">
        <f t="shared" si="58"/>
        <v>0</v>
      </c>
      <c r="M181" s="541">
        <f t="shared" si="59"/>
        <v>0</v>
      </c>
      <c r="N181" s="541">
        <f t="shared" si="60"/>
        <v>0</v>
      </c>
      <c r="O181" s="541">
        <f t="shared" si="61"/>
        <v>0</v>
      </c>
      <c r="P181" s="541">
        <f t="shared" si="62"/>
        <v>0</v>
      </c>
      <c r="Q181" s="541">
        <f t="shared" si="63"/>
        <v>0</v>
      </c>
      <c r="R181" s="541">
        <f t="shared" si="64"/>
        <v>0</v>
      </c>
      <c r="S181" s="541">
        <f t="shared" si="65"/>
        <v>0</v>
      </c>
      <c r="T181" s="542">
        <f t="shared" si="66"/>
        <v>0</v>
      </c>
      <c r="U181" s="531"/>
      <c r="V181" s="543"/>
      <c r="W181" s="544"/>
      <c r="X181" s="544"/>
      <c r="Y181" s="544"/>
      <c r="Z181" s="544"/>
      <c r="AA181" s="544"/>
      <c r="AB181" s="544"/>
      <c r="AC181" s="544"/>
      <c r="AD181" s="544"/>
      <c r="AE181" s="657"/>
      <c r="AF181" s="543"/>
      <c r="AG181" s="544"/>
      <c r="AH181" s="544"/>
      <c r="AI181" s="544"/>
      <c r="AJ181" s="544"/>
      <c r="AK181" s="544"/>
      <c r="AL181" s="544"/>
      <c r="AM181" s="544"/>
      <c r="AN181" s="544"/>
      <c r="AO181" s="657"/>
      <c r="AP181" s="543"/>
      <c r="AQ181" s="544"/>
      <c r="AR181" s="544"/>
      <c r="AS181" s="544"/>
      <c r="AT181" s="544"/>
      <c r="AU181" s="544"/>
      <c r="AV181" s="544"/>
      <c r="AW181" s="544"/>
      <c r="AX181" s="544"/>
      <c r="AY181" s="657"/>
      <c r="AZ181" s="543"/>
      <c r="BA181" s="544"/>
      <c r="BB181" s="544"/>
      <c r="BC181" s="544"/>
      <c r="BD181" s="544"/>
      <c r="BE181" s="544"/>
      <c r="BF181" s="544"/>
      <c r="BG181" s="544"/>
      <c r="BH181" s="544"/>
      <c r="BI181" s="657"/>
      <c r="BJ181" s="543"/>
      <c r="BK181" s="544"/>
      <c r="BL181" s="544"/>
      <c r="BM181" s="544"/>
      <c r="BN181" s="544"/>
      <c r="BO181" s="544"/>
      <c r="BP181" s="544"/>
      <c r="BQ181" s="544"/>
      <c r="BR181" s="544"/>
      <c r="BS181" s="657"/>
      <c r="BT181" s="543"/>
      <c r="BU181" s="544"/>
      <c r="BV181" s="544"/>
      <c r="BW181" s="544"/>
      <c r="BX181" s="544"/>
      <c r="BY181" s="544"/>
      <c r="BZ181" s="544"/>
      <c r="CA181" s="544"/>
      <c r="CB181" s="544"/>
      <c r="CC181" s="657"/>
      <c r="CD181" s="543"/>
      <c r="CE181" s="544"/>
      <c r="CF181" s="544"/>
      <c r="CG181" s="544"/>
      <c r="CH181" s="544"/>
      <c r="CI181" s="544"/>
      <c r="CJ181" s="544"/>
      <c r="CK181" s="544"/>
      <c r="CL181" s="544"/>
      <c r="CM181" s="657"/>
      <c r="CN181" s="543"/>
      <c r="CO181" s="544"/>
      <c r="CP181" s="544"/>
      <c r="CQ181" s="544"/>
      <c r="CR181" s="544"/>
      <c r="CS181" s="544"/>
      <c r="CT181" s="544"/>
      <c r="CU181" s="544"/>
      <c r="CV181" s="544"/>
      <c r="CW181" s="657"/>
      <c r="CX181" s="543"/>
      <c r="CY181" s="544"/>
      <c r="CZ181" s="544"/>
      <c r="DA181" s="544"/>
      <c r="DB181" s="544"/>
      <c r="DC181" s="544"/>
      <c r="DD181" s="544"/>
      <c r="DE181" s="544"/>
      <c r="DF181" s="544"/>
      <c r="DG181" s="657"/>
      <c r="DH181" s="543"/>
      <c r="DI181" s="544"/>
      <c r="DJ181" s="544"/>
      <c r="DK181" s="544"/>
      <c r="DL181" s="544"/>
      <c r="DM181" s="544"/>
      <c r="DN181" s="544"/>
      <c r="DO181" s="544"/>
      <c r="DP181" s="544"/>
      <c r="DQ181" s="657"/>
      <c r="DR181" s="543"/>
      <c r="DS181" s="544"/>
      <c r="DT181" s="544"/>
      <c r="DU181" s="544"/>
      <c r="DV181" s="544"/>
      <c r="DW181" s="544"/>
      <c r="DX181" s="544"/>
      <c r="DY181" s="544"/>
      <c r="DZ181" s="544"/>
      <c r="EA181" s="657"/>
      <c r="EB181" s="543"/>
      <c r="EC181" s="544"/>
      <c r="ED181" s="544"/>
      <c r="EE181" s="544"/>
      <c r="EF181" s="544"/>
      <c r="EG181" s="544"/>
      <c r="EH181" s="544"/>
      <c r="EI181" s="544"/>
      <c r="EJ181" s="544"/>
      <c r="EK181" s="657"/>
    </row>
    <row r="182" spans="1:141" s="139" customFormat="1" ht="36">
      <c r="A182" s="359">
        <f>Summary!A182</f>
        <v>0</v>
      </c>
      <c r="B182" s="378">
        <f>Summary!B182</f>
        <v>0</v>
      </c>
      <c r="C182" s="379" t="str">
        <f>Summary!C182</f>
        <v>4.8.11</v>
      </c>
      <c r="D182" s="380" t="str">
        <f>Summary!D182</f>
        <v>3000 - Landscape and ecology</v>
      </c>
      <c r="E182" s="381" t="str">
        <f>Summary!E182</f>
        <v>Conservation grassland / wildflower grassland</v>
      </c>
      <c r="F182" s="382" t="str">
        <f>Summary!F182</f>
        <v>Maintain habitat integrity, including removal of scrub encroachment and undesirable weed species</v>
      </c>
      <c r="G182" s="375">
        <f>Summary!G182</f>
        <v>0</v>
      </c>
      <c r="H182" s="540">
        <f t="shared" si="54"/>
        <v>0</v>
      </c>
      <c r="I182" s="541">
        <f t="shared" si="55"/>
        <v>0</v>
      </c>
      <c r="J182" s="541">
        <f t="shared" si="56"/>
        <v>0</v>
      </c>
      <c r="K182" s="541">
        <f t="shared" si="57"/>
        <v>0</v>
      </c>
      <c r="L182" s="541">
        <f t="shared" si="58"/>
        <v>0</v>
      </c>
      <c r="M182" s="541">
        <f t="shared" si="59"/>
        <v>0</v>
      </c>
      <c r="N182" s="541">
        <f t="shared" si="60"/>
        <v>0</v>
      </c>
      <c r="O182" s="541">
        <f t="shared" si="61"/>
        <v>0</v>
      </c>
      <c r="P182" s="541">
        <f t="shared" si="62"/>
        <v>0</v>
      </c>
      <c r="Q182" s="541">
        <f t="shared" si="63"/>
        <v>0</v>
      </c>
      <c r="R182" s="541">
        <f t="shared" si="64"/>
        <v>0</v>
      </c>
      <c r="S182" s="541">
        <f t="shared" si="65"/>
        <v>0</v>
      </c>
      <c r="T182" s="542">
        <f t="shared" si="66"/>
        <v>0</v>
      </c>
      <c r="U182" s="531"/>
      <c r="V182" s="543"/>
      <c r="W182" s="544"/>
      <c r="X182" s="544"/>
      <c r="Y182" s="544"/>
      <c r="Z182" s="544"/>
      <c r="AA182" s="544"/>
      <c r="AB182" s="544"/>
      <c r="AC182" s="544"/>
      <c r="AD182" s="544"/>
      <c r="AE182" s="657"/>
      <c r="AF182" s="543"/>
      <c r="AG182" s="544"/>
      <c r="AH182" s="544"/>
      <c r="AI182" s="544"/>
      <c r="AJ182" s="544"/>
      <c r="AK182" s="544"/>
      <c r="AL182" s="544"/>
      <c r="AM182" s="544"/>
      <c r="AN182" s="544"/>
      <c r="AO182" s="657"/>
      <c r="AP182" s="543"/>
      <c r="AQ182" s="544"/>
      <c r="AR182" s="544"/>
      <c r="AS182" s="544"/>
      <c r="AT182" s="544"/>
      <c r="AU182" s="544"/>
      <c r="AV182" s="544"/>
      <c r="AW182" s="544"/>
      <c r="AX182" s="544"/>
      <c r="AY182" s="657"/>
      <c r="AZ182" s="543"/>
      <c r="BA182" s="544"/>
      <c r="BB182" s="544"/>
      <c r="BC182" s="544"/>
      <c r="BD182" s="544"/>
      <c r="BE182" s="544"/>
      <c r="BF182" s="544"/>
      <c r="BG182" s="544"/>
      <c r="BH182" s="544"/>
      <c r="BI182" s="657"/>
      <c r="BJ182" s="543"/>
      <c r="BK182" s="544"/>
      <c r="BL182" s="544"/>
      <c r="BM182" s="544"/>
      <c r="BN182" s="544"/>
      <c r="BO182" s="544"/>
      <c r="BP182" s="544"/>
      <c r="BQ182" s="544"/>
      <c r="BR182" s="544"/>
      <c r="BS182" s="657"/>
      <c r="BT182" s="543"/>
      <c r="BU182" s="544"/>
      <c r="BV182" s="544"/>
      <c r="BW182" s="544"/>
      <c r="BX182" s="544"/>
      <c r="BY182" s="544"/>
      <c r="BZ182" s="544"/>
      <c r="CA182" s="544"/>
      <c r="CB182" s="544"/>
      <c r="CC182" s="657"/>
      <c r="CD182" s="543"/>
      <c r="CE182" s="544"/>
      <c r="CF182" s="544"/>
      <c r="CG182" s="544"/>
      <c r="CH182" s="544"/>
      <c r="CI182" s="544"/>
      <c r="CJ182" s="544"/>
      <c r="CK182" s="544"/>
      <c r="CL182" s="544"/>
      <c r="CM182" s="657"/>
      <c r="CN182" s="543"/>
      <c r="CO182" s="544"/>
      <c r="CP182" s="544"/>
      <c r="CQ182" s="544"/>
      <c r="CR182" s="544"/>
      <c r="CS182" s="544"/>
      <c r="CT182" s="544"/>
      <c r="CU182" s="544"/>
      <c r="CV182" s="544"/>
      <c r="CW182" s="657"/>
      <c r="CX182" s="543"/>
      <c r="CY182" s="544"/>
      <c r="CZ182" s="544"/>
      <c r="DA182" s="544"/>
      <c r="DB182" s="544"/>
      <c r="DC182" s="544"/>
      <c r="DD182" s="544"/>
      <c r="DE182" s="544"/>
      <c r="DF182" s="544"/>
      <c r="DG182" s="657"/>
      <c r="DH182" s="543"/>
      <c r="DI182" s="544"/>
      <c r="DJ182" s="544"/>
      <c r="DK182" s="544"/>
      <c r="DL182" s="544"/>
      <c r="DM182" s="544"/>
      <c r="DN182" s="544"/>
      <c r="DO182" s="544"/>
      <c r="DP182" s="544"/>
      <c r="DQ182" s="657"/>
      <c r="DR182" s="543"/>
      <c r="DS182" s="544"/>
      <c r="DT182" s="544"/>
      <c r="DU182" s="544"/>
      <c r="DV182" s="544"/>
      <c r="DW182" s="544"/>
      <c r="DX182" s="544"/>
      <c r="DY182" s="544"/>
      <c r="DZ182" s="544"/>
      <c r="EA182" s="657"/>
      <c r="EB182" s="543"/>
      <c r="EC182" s="544"/>
      <c r="ED182" s="544"/>
      <c r="EE182" s="544"/>
      <c r="EF182" s="544"/>
      <c r="EG182" s="544"/>
      <c r="EH182" s="544"/>
      <c r="EI182" s="544"/>
      <c r="EJ182" s="544"/>
      <c r="EK182" s="657"/>
    </row>
    <row r="183" spans="1:141" s="139" customFormat="1" ht="36">
      <c r="A183" s="359">
        <f>Summary!A183</f>
        <v>0</v>
      </c>
      <c r="B183" s="378">
        <f>Summary!B183</f>
        <v>0</v>
      </c>
      <c r="C183" s="379" t="str">
        <f>Summary!C183</f>
        <v>4.8.12</v>
      </c>
      <c r="D183" s="380" t="str">
        <f>Summary!D183</f>
        <v>3000 - Landscape and ecology</v>
      </c>
      <c r="E183" s="381" t="str">
        <f>Summary!E183</f>
        <v>Rock scree</v>
      </c>
      <c r="F183" s="382" t="str">
        <f>Summary!F183</f>
        <v>Removal of scrub encroachment</v>
      </c>
      <c r="G183" s="375">
        <f>Summary!G183</f>
        <v>0</v>
      </c>
      <c r="H183" s="540">
        <f t="shared" si="54"/>
        <v>0</v>
      </c>
      <c r="I183" s="541">
        <f t="shared" si="55"/>
        <v>0</v>
      </c>
      <c r="J183" s="541">
        <f t="shared" si="56"/>
        <v>0</v>
      </c>
      <c r="K183" s="541">
        <f t="shared" si="57"/>
        <v>0</v>
      </c>
      <c r="L183" s="541">
        <f t="shared" si="58"/>
        <v>0</v>
      </c>
      <c r="M183" s="541">
        <f t="shared" si="59"/>
        <v>0</v>
      </c>
      <c r="N183" s="541">
        <f t="shared" si="60"/>
        <v>0</v>
      </c>
      <c r="O183" s="541">
        <f t="shared" si="61"/>
        <v>0</v>
      </c>
      <c r="P183" s="541">
        <f t="shared" si="62"/>
        <v>0</v>
      </c>
      <c r="Q183" s="541">
        <f t="shared" si="63"/>
        <v>0</v>
      </c>
      <c r="R183" s="541">
        <f t="shared" si="64"/>
        <v>0</v>
      </c>
      <c r="S183" s="541">
        <f t="shared" si="65"/>
        <v>0</v>
      </c>
      <c r="T183" s="542">
        <f t="shared" si="66"/>
        <v>0</v>
      </c>
      <c r="U183" s="531"/>
      <c r="V183" s="543"/>
      <c r="W183" s="544"/>
      <c r="X183" s="544"/>
      <c r="Y183" s="544"/>
      <c r="Z183" s="544"/>
      <c r="AA183" s="544"/>
      <c r="AB183" s="544"/>
      <c r="AC183" s="544"/>
      <c r="AD183" s="544"/>
      <c r="AE183" s="657"/>
      <c r="AF183" s="543"/>
      <c r="AG183" s="544"/>
      <c r="AH183" s="544"/>
      <c r="AI183" s="544"/>
      <c r="AJ183" s="544"/>
      <c r="AK183" s="544"/>
      <c r="AL183" s="544"/>
      <c r="AM183" s="544"/>
      <c r="AN183" s="544"/>
      <c r="AO183" s="657"/>
      <c r="AP183" s="543"/>
      <c r="AQ183" s="544"/>
      <c r="AR183" s="544"/>
      <c r="AS183" s="544"/>
      <c r="AT183" s="544"/>
      <c r="AU183" s="544"/>
      <c r="AV183" s="544"/>
      <c r="AW183" s="544"/>
      <c r="AX183" s="544"/>
      <c r="AY183" s="657"/>
      <c r="AZ183" s="543"/>
      <c r="BA183" s="544"/>
      <c r="BB183" s="544"/>
      <c r="BC183" s="544"/>
      <c r="BD183" s="544"/>
      <c r="BE183" s="544"/>
      <c r="BF183" s="544"/>
      <c r="BG183" s="544"/>
      <c r="BH183" s="544"/>
      <c r="BI183" s="657"/>
      <c r="BJ183" s="543"/>
      <c r="BK183" s="544"/>
      <c r="BL183" s="544"/>
      <c r="BM183" s="544"/>
      <c r="BN183" s="544"/>
      <c r="BO183" s="544"/>
      <c r="BP183" s="544"/>
      <c r="BQ183" s="544"/>
      <c r="BR183" s="544"/>
      <c r="BS183" s="657"/>
      <c r="BT183" s="543"/>
      <c r="BU183" s="544"/>
      <c r="BV183" s="544"/>
      <c r="BW183" s="544"/>
      <c r="BX183" s="544"/>
      <c r="BY183" s="544"/>
      <c r="BZ183" s="544"/>
      <c r="CA183" s="544"/>
      <c r="CB183" s="544"/>
      <c r="CC183" s="657"/>
      <c r="CD183" s="543"/>
      <c r="CE183" s="544"/>
      <c r="CF183" s="544"/>
      <c r="CG183" s="544"/>
      <c r="CH183" s="544"/>
      <c r="CI183" s="544"/>
      <c r="CJ183" s="544"/>
      <c r="CK183" s="544"/>
      <c r="CL183" s="544"/>
      <c r="CM183" s="657"/>
      <c r="CN183" s="543"/>
      <c r="CO183" s="544"/>
      <c r="CP183" s="544"/>
      <c r="CQ183" s="544"/>
      <c r="CR183" s="544"/>
      <c r="CS183" s="544"/>
      <c r="CT183" s="544"/>
      <c r="CU183" s="544"/>
      <c r="CV183" s="544"/>
      <c r="CW183" s="657"/>
      <c r="CX183" s="543"/>
      <c r="CY183" s="544"/>
      <c r="CZ183" s="544"/>
      <c r="DA183" s="544"/>
      <c r="DB183" s="544"/>
      <c r="DC183" s="544"/>
      <c r="DD183" s="544"/>
      <c r="DE183" s="544"/>
      <c r="DF183" s="544"/>
      <c r="DG183" s="657"/>
      <c r="DH183" s="543"/>
      <c r="DI183" s="544"/>
      <c r="DJ183" s="544"/>
      <c r="DK183" s="544"/>
      <c r="DL183" s="544"/>
      <c r="DM183" s="544"/>
      <c r="DN183" s="544"/>
      <c r="DO183" s="544"/>
      <c r="DP183" s="544"/>
      <c r="DQ183" s="657"/>
      <c r="DR183" s="543"/>
      <c r="DS183" s="544"/>
      <c r="DT183" s="544"/>
      <c r="DU183" s="544"/>
      <c r="DV183" s="544"/>
      <c r="DW183" s="544"/>
      <c r="DX183" s="544"/>
      <c r="DY183" s="544"/>
      <c r="DZ183" s="544"/>
      <c r="EA183" s="657"/>
      <c r="EB183" s="543"/>
      <c r="EC183" s="544"/>
      <c r="ED183" s="544"/>
      <c r="EE183" s="544"/>
      <c r="EF183" s="544"/>
      <c r="EG183" s="544"/>
      <c r="EH183" s="544"/>
      <c r="EI183" s="544"/>
      <c r="EJ183" s="544"/>
      <c r="EK183" s="657"/>
    </row>
    <row r="184" spans="1:141" ht="36">
      <c r="A184" s="359">
        <f>Summary!A184</f>
        <v>0</v>
      </c>
      <c r="B184" s="378">
        <f>Summary!B184</f>
        <v>0</v>
      </c>
      <c r="C184" s="379" t="str">
        <f>Summary!C184</f>
        <v>4.8.13</v>
      </c>
      <c r="D184" s="380" t="str">
        <f>Summary!D184</f>
        <v>3000 - Landscape and ecology</v>
      </c>
      <c r="E184" s="381" t="str">
        <f>Summary!E184</f>
        <v>Shrubs (General)</v>
      </c>
      <c r="F184" s="382" t="str">
        <f>Summary!F184</f>
        <v xml:space="preserve">Maintain habitat integrity, including removal of scrub encroachment </v>
      </c>
      <c r="G184" s="375">
        <f>Summary!G184</f>
        <v>0</v>
      </c>
      <c r="H184" s="540">
        <f t="shared" si="54"/>
        <v>0</v>
      </c>
      <c r="I184" s="541">
        <f t="shared" si="55"/>
        <v>0</v>
      </c>
      <c r="J184" s="541">
        <f t="shared" si="56"/>
        <v>0</v>
      </c>
      <c r="K184" s="541">
        <f t="shared" si="57"/>
        <v>0</v>
      </c>
      <c r="L184" s="541">
        <f t="shared" si="58"/>
        <v>0</v>
      </c>
      <c r="M184" s="541">
        <f t="shared" si="59"/>
        <v>0</v>
      </c>
      <c r="N184" s="541">
        <f t="shared" si="60"/>
        <v>0</v>
      </c>
      <c r="O184" s="541">
        <f t="shared" si="61"/>
        <v>0</v>
      </c>
      <c r="P184" s="541">
        <f t="shared" si="62"/>
        <v>0</v>
      </c>
      <c r="Q184" s="541">
        <f t="shared" si="63"/>
        <v>0</v>
      </c>
      <c r="R184" s="541">
        <f t="shared" si="64"/>
        <v>0</v>
      </c>
      <c r="S184" s="541">
        <f t="shared" si="65"/>
        <v>0</v>
      </c>
      <c r="T184" s="542">
        <f t="shared" si="66"/>
        <v>0</v>
      </c>
      <c r="U184" s="531"/>
      <c r="V184" s="543"/>
      <c r="W184" s="544"/>
      <c r="X184" s="544"/>
      <c r="Y184" s="544"/>
      <c r="Z184" s="544"/>
      <c r="AA184" s="544"/>
      <c r="AB184" s="544"/>
      <c r="AC184" s="544"/>
      <c r="AD184" s="544"/>
      <c r="AE184" s="657"/>
      <c r="AF184" s="543"/>
      <c r="AG184" s="544"/>
      <c r="AH184" s="544"/>
      <c r="AI184" s="544"/>
      <c r="AJ184" s="544"/>
      <c r="AK184" s="544"/>
      <c r="AL184" s="544"/>
      <c r="AM184" s="544"/>
      <c r="AN184" s="544"/>
      <c r="AO184" s="657"/>
      <c r="AP184" s="543"/>
      <c r="AQ184" s="544"/>
      <c r="AR184" s="544"/>
      <c r="AS184" s="544"/>
      <c r="AT184" s="544"/>
      <c r="AU184" s="544"/>
      <c r="AV184" s="544"/>
      <c r="AW184" s="544"/>
      <c r="AX184" s="544"/>
      <c r="AY184" s="657"/>
      <c r="AZ184" s="543"/>
      <c r="BA184" s="544"/>
      <c r="BB184" s="544"/>
      <c r="BC184" s="544"/>
      <c r="BD184" s="544"/>
      <c r="BE184" s="544"/>
      <c r="BF184" s="544"/>
      <c r="BG184" s="544"/>
      <c r="BH184" s="544"/>
      <c r="BI184" s="657"/>
      <c r="BJ184" s="543"/>
      <c r="BK184" s="544"/>
      <c r="BL184" s="544"/>
      <c r="BM184" s="544"/>
      <c r="BN184" s="544"/>
      <c r="BO184" s="544"/>
      <c r="BP184" s="544"/>
      <c r="BQ184" s="544"/>
      <c r="BR184" s="544"/>
      <c r="BS184" s="657"/>
      <c r="BT184" s="543"/>
      <c r="BU184" s="544"/>
      <c r="BV184" s="544"/>
      <c r="BW184" s="544"/>
      <c r="BX184" s="544"/>
      <c r="BY184" s="544"/>
      <c r="BZ184" s="544"/>
      <c r="CA184" s="544"/>
      <c r="CB184" s="544"/>
      <c r="CC184" s="657"/>
      <c r="CD184" s="543"/>
      <c r="CE184" s="544"/>
      <c r="CF184" s="544"/>
      <c r="CG184" s="544"/>
      <c r="CH184" s="544"/>
      <c r="CI184" s="544"/>
      <c r="CJ184" s="544"/>
      <c r="CK184" s="544"/>
      <c r="CL184" s="544"/>
      <c r="CM184" s="657"/>
      <c r="CN184" s="543"/>
      <c r="CO184" s="544"/>
      <c r="CP184" s="544"/>
      <c r="CQ184" s="544"/>
      <c r="CR184" s="544"/>
      <c r="CS184" s="544"/>
      <c r="CT184" s="544"/>
      <c r="CU184" s="544"/>
      <c r="CV184" s="544"/>
      <c r="CW184" s="657"/>
      <c r="CX184" s="543"/>
      <c r="CY184" s="544"/>
      <c r="CZ184" s="544"/>
      <c r="DA184" s="544"/>
      <c r="DB184" s="544"/>
      <c r="DC184" s="544"/>
      <c r="DD184" s="544"/>
      <c r="DE184" s="544"/>
      <c r="DF184" s="544"/>
      <c r="DG184" s="657"/>
      <c r="DH184" s="543"/>
      <c r="DI184" s="544"/>
      <c r="DJ184" s="544"/>
      <c r="DK184" s="544"/>
      <c r="DL184" s="544"/>
      <c r="DM184" s="544"/>
      <c r="DN184" s="544"/>
      <c r="DO184" s="544"/>
      <c r="DP184" s="544"/>
      <c r="DQ184" s="657"/>
      <c r="DR184" s="543"/>
      <c r="DS184" s="544"/>
      <c r="DT184" s="544"/>
      <c r="DU184" s="544"/>
      <c r="DV184" s="544"/>
      <c r="DW184" s="544"/>
      <c r="DX184" s="544"/>
      <c r="DY184" s="544"/>
      <c r="DZ184" s="544"/>
      <c r="EA184" s="657"/>
      <c r="EB184" s="543"/>
      <c r="EC184" s="544"/>
      <c r="ED184" s="544"/>
      <c r="EE184" s="544"/>
      <c r="EF184" s="544"/>
      <c r="EG184" s="544"/>
      <c r="EH184" s="544"/>
      <c r="EI184" s="544"/>
      <c r="EJ184" s="544"/>
      <c r="EK184" s="657"/>
    </row>
    <row r="185" spans="1:141" s="139" customFormat="1" ht="36">
      <c r="A185" s="359">
        <f>Summary!A185</f>
        <v>0</v>
      </c>
      <c r="B185" s="378">
        <f>Summary!B185</f>
        <v>0</v>
      </c>
      <c r="C185" s="379" t="str">
        <f>Summary!C185</f>
        <v>4.8.14</v>
      </c>
      <c r="D185" s="380" t="str">
        <f>Summary!D185</f>
        <v>3000 - Landscape and ecology</v>
      </c>
      <c r="E185" s="381" t="str">
        <f>Summary!E185</f>
        <v>Shrubs (Ornamental)</v>
      </c>
      <c r="F185" s="382" t="str">
        <f>Summary!F185</f>
        <v>Maintain design requirements / amenity function</v>
      </c>
      <c r="G185" s="375">
        <f>Summary!G185</f>
        <v>0</v>
      </c>
      <c r="H185" s="540">
        <f t="shared" si="54"/>
        <v>0</v>
      </c>
      <c r="I185" s="541">
        <f t="shared" si="55"/>
        <v>0</v>
      </c>
      <c r="J185" s="541">
        <f t="shared" si="56"/>
        <v>0</v>
      </c>
      <c r="K185" s="541">
        <f t="shared" si="57"/>
        <v>0</v>
      </c>
      <c r="L185" s="541">
        <f t="shared" si="58"/>
        <v>0</v>
      </c>
      <c r="M185" s="541">
        <f t="shared" si="59"/>
        <v>0</v>
      </c>
      <c r="N185" s="541">
        <f t="shared" si="60"/>
        <v>0</v>
      </c>
      <c r="O185" s="541">
        <f t="shared" si="61"/>
        <v>0</v>
      </c>
      <c r="P185" s="541">
        <f t="shared" si="62"/>
        <v>0</v>
      </c>
      <c r="Q185" s="541">
        <f t="shared" si="63"/>
        <v>0</v>
      </c>
      <c r="R185" s="541">
        <f t="shared" si="64"/>
        <v>0</v>
      </c>
      <c r="S185" s="541">
        <f t="shared" si="65"/>
        <v>0</v>
      </c>
      <c r="T185" s="542">
        <f t="shared" si="66"/>
        <v>0</v>
      </c>
      <c r="U185" s="531"/>
      <c r="V185" s="543"/>
      <c r="W185" s="544"/>
      <c r="X185" s="544"/>
      <c r="Y185" s="544"/>
      <c r="Z185" s="544"/>
      <c r="AA185" s="544"/>
      <c r="AB185" s="544"/>
      <c r="AC185" s="544"/>
      <c r="AD185" s="544"/>
      <c r="AE185" s="657"/>
      <c r="AF185" s="543"/>
      <c r="AG185" s="544"/>
      <c r="AH185" s="544"/>
      <c r="AI185" s="544"/>
      <c r="AJ185" s="544"/>
      <c r="AK185" s="544"/>
      <c r="AL185" s="544"/>
      <c r="AM185" s="544"/>
      <c r="AN185" s="544"/>
      <c r="AO185" s="657"/>
      <c r="AP185" s="543"/>
      <c r="AQ185" s="544"/>
      <c r="AR185" s="544"/>
      <c r="AS185" s="544"/>
      <c r="AT185" s="544"/>
      <c r="AU185" s="544"/>
      <c r="AV185" s="544"/>
      <c r="AW185" s="544"/>
      <c r="AX185" s="544"/>
      <c r="AY185" s="657"/>
      <c r="AZ185" s="543"/>
      <c r="BA185" s="544"/>
      <c r="BB185" s="544"/>
      <c r="BC185" s="544"/>
      <c r="BD185" s="544"/>
      <c r="BE185" s="544"/>
      <c r="BF185" s="544"/>
      <c r="BG185" s="544"/>
      <c r="BH185" s="544"/>
      <c r="BI185" s="657"/>
      <c r="BJ185" s="543"/>
      <c r="BK185" s="544"/>
      <c r="BL185" s="544"/>
      <c r="BM185" s="544"/>
      <c r="BN185" s="544"/>
      <c r="BO185" s="544"/>
      <c r="BP185" s="544"/>
      <c r="BQ185" s="544"/>
      <c r="BR185" s="544"/>
      <c r="BS185" s="657"/>
      <c r="BT185" s="543"/>
      <c r="BU185" s="544"/>
      <c r="BV185" s="544"/>
      <c r="BW185" s="544"/>
      <c r="BX185" s="544"/>
      <c r="BY185" s="544"/>
      <c r="BZ185" s="544"/>
      <c r="CA185" s="544"/>
      <c r="CB185" s="544"/>
      <c r="CC185" s="657"/>
      <c r="CD185" s="543"/>
      <c r="CE185" s="544"/>
      <c r="CF185" s="544"/>
      <c r="CG185" s="544"/>
      <c r="CH185" s="544"/>
      <c r="CI185" s="544"/>
      <c r="CJ185" s="544"/>
      <c r="CK185" s="544"/>
      <c r="CL185" s="544"/>
      <c r="CM185" s="657"/>
      <c r="CN185" s="543"/>
      <c r="CO185" s="544"/>
      <c r="CP185" s="544"/>
      <c r="CQ185" s="544"/>
      <c r="CR185" s="544"/>
      <c r="CS185" s="544"/>
      <c r="CT185" s="544"/>
      <c r="CU185" s="544"/>
      <c r="CV185" s="544"/>
      <c r="CW185" s="657"/>
      <c r="CX185" s="543"/>
      <c r="CY185" s="544"/>
      <c r="CZ185" s="544"/>
      <c r="DA185" s="544"/>
      <c r="DB185" s="544"/>
      <c r="DC185" s="544"/>
      <c r="DD185" s="544"/>
      <c r="DE185" s="544"/>
      <c r="DF185" s="544"/>
      <c r="DG185" s="657"/>
      <c r="DH185" s="543"/>
      <c r="DI185" s="544"/>
      <c r="DJ185" s="544"/>
      <c r="DK185" s="544"/>
      <c r="DL185" s="544"/>
      <c r="DM185" s="544"/>
      <c r="DN185" s="544"/>
      <c r="DO185" s="544"/>
      <c r="DP185" s="544"/>
      <c r="DQ185" s="657"/>
      <c r="DR185" s="543"/>
      <c r="DS185" s="544"/>
      <c r="DT185" s="544"/>
      <c r="DU185" s="544"/>
      <c r="DV185" s="544"/>
      <c r="DW185" s="544"/>
      <c r="DX185" s="544"/>
      <c r="DY185" s="544"/>
      <c r="DZ185" s="544"/>
      <c r="EA185" s="657"/>
      <c r="EB185" s="543"/>
      <c r="EC185" s="544"/>
      <c r="ED185" s="544"/>
      <c r="EE185" s="544"/>
      <c r="EF185" s="544"/>
      <c r="EG185" s="544"/>
      <c r="EH185" s="544"/>
      <c r="EI185" s="544"/>
      <c r="EJ185" s="544"/>
      <c r="EK185" s="657"/>
    </row>
    <row r="186" spans="1:141" s="139" customFormat="1" ht="36">
      <c r="A186" s="359">
        <f>Summary!A186</f>
        <v>0</v>
      </c>
      <c r="B186" s="378">
        <f>Summary!B186</f>
        <v>0</v>
      </c>
      <c r="C186" s="379" t="str">
        <f>Summary!C186</f>
        <v>4.8.15</v>
      </c>
      <c r="D186" s="380" t="str">
        <f>Summary!D186</f>
        <v>3000 - Landscape and ecology</v>
      </c>
      <c r="E186" s="381" t="str">
        <f>Summary!E186</f>
        <v>Woodlands and trees, including veteran trees</v>
      </c>
      <c r="F186" s="382" t="str">
        <f>Summary!F186</f>
        <v xml:space="preserve">Maintain habitat integrity, including removal of scrub encroachment </v>
      </c>
      <c r="G186" s="375">
        <f>Summary!G186</f>
        <v>0</v>
      </c>
      <c r="H186" s="540">
        <f t="shared" si="54"/>
        <v>0</v>
      </c>
      <c r="I186" s="541">
        <f t="shared" si="55"/>
        <v>0</v>
      </c>
      <c r="J186" s="541">
        <f t="shared" si="56"/>
        <v>0</v>
      </c>
      <c r="K186" s="541">
        <f t="shared" si="57"/>
        <v>0</v>
      </c>
      <c r="L186" s="541">
        <f t="shared" si="58"/>
        <v>0</v>
      </c>
      <c r="M186" s="541">
        <f t="shared" si="59"/>
        <v>0</v>
      </c>
      <c r="N186" s="541">
        <f t="shared" si="60"/>
        <v>0</v>
      </c>
      <c r="O186" s="541">
        <f t="shared" si="61"/>
        <v>0</v>
      </c>
      <c r="P186" s="541">
        <f t="shared" si="62"/>
        <v>0</v>
      </c>
      <c r="Q186" s="541">
        <f t="shared" si="63"/>
        <v>0</v>
      </c>
      <c r="R186" s="541">
        <f t="shared" si="64"/>
        <v>0</v>
      </c>
      <c r="S186" s="541">
        <f t="shared" si="65"/>
        <v>0</v>
      </c>
      <c r="T186" s="542">
        <f t="shared" si="66"/>
        <v>0</v>
      </c>
      <c r="U186" s="531"/>
      <c r="V186" s="543"/>
      <c r="W186" s="544"/>
      <c r="X186" s="544"/>
      <c r="Y186" s="544"/>
      <c r="Z186" s="544"/>
      <c r="AA186" s="544"/>
      <c r="AB186" s="544"/>
      <c r="AC186" s="544"/>
      <c r="AD186" s="544"/>
      <c r="AE186" s="657"/>
      <c r="AF186" s="543"/>
      <c r="AG186" s="544"/>
      <c r="AH186" s="544"/>
      <c r="AI186" s="544"/>
      <c r="AJ186" s="544"/>
      <c r="AK186" s="544"/>
      <c r="AL186" s="544"/>
      <c r="AM186" s="544"/>
      <c r="AN186" s="544"/>
      <c r="AO186" s="657"/>
      <c r="AP186" s="543"/>
      <c r="AQ186" s="544"/>
      <c r="AR186" s="544"/>
      <c r="AS186" s="544"/>
      <c r="AT186" s="544"/>
      <c r="AU186" s="544"/>
      <c r="AV186" s="544"/>
      <c r="AW186" s="544"/>
      <c r="AX186" s="544"/>
      <c r="AY186" s="657"/>
      <c r="AZ186" s="543"/>
      <c r="BA186" s="544"/>
      <c r="BB186" s="544"/>
      <c r="BC186" s="544"/>
      <c r="BD186" s="544"/>
      <c r="BE186" s="544"/>
      <c r="BF186" s="544"/>
      <c r="BG186" s="544"/>
      <c r="BH186" s="544"/>
      <c r="BI186" s="657"/>
      <c r="BJ186" s="543"/>
      <c r="BK186" s="544"/>
      <c r="BL186" s="544"/>
      <c r="BM186" s="544"/>
      <c r="BN186" s="544"/>
      <c r="BO186" s="544"/>
      <c r="BP186" s="544"/>
      <c r="BQ186" s="544"/>
      <c r="BR186" s="544"/>
      <c r="BS186" s="657"/>
      <c r="BT186" s="543"/>
      <c r="BU186" s="544"/>
      <c r="BV186" s="544"/>
      <c r="BW186" s="544"/>
      <c r="BX186" s="544"/>
      <c r="BY186" s="544"/>
      <c r="BZ186" s="544"/>
      <c r="CA186" s="544"/>
      <c r="CB186" s="544"/>
      <c r="CC186" s="657"/>
      <c r="CD186" s="543"/>
      <c r="CE186" s="544"/>
      <c r="CF186" s="544"/>
      <c r="CG186" s="544"/>
      <c r="CH186" s="544"/>
      <c r="CI186" s="544"/>
      <c r="CJ186" s="544"/>
      <c r="CK186" s="544"/>
      <c r="CL186" s="544"/>
      <c r="CM186" s="657"/>
      <c r="CN186" s="543"/>
      <c r="CO186" s="544"/>
      <c r="CP186" s="544"/>
      <c r="CQ186" s="544"/>
      <c r="CR186" s="544"/>
      <c r="CS186" s="544"/>
      <c r="CT186" s="544"/>
      <c r="CU186" s="544"/>
      <c r="CV186" s="544"/>
      <c r="CW186" s="657"/>
      <c r="CX186" s="543"/>
      <c r="CY186" s="544"/>
      <c r="CZ186" s="544"/>
      <c r="DA186" s="544"/>
      <c r="DB186" s="544"/>
      <c r="DC186" s="544"/>
      <c r="DD186" s="544"/>
      <c r="DE186" s="544"/>
      <c r="DF186" s="544"/>
      <c r="DG186" s="657"/>
      <c r="DH186" s="543"/>
      <c r="DI186" s="544"/>
      <c r="DJ186" s="544"/>
      <c r="DK186" s="544"/>
      <c r="DL186" s="544"/>
      <c r="DM186" s="544"/>
      <c r="DN186" s="544"/>
      <c r="DO186" s="544"/>
      <c r="DP186" s="544"/>
      <c r="DQ186" s="657"/>
      <c r="DR186" s="543"/>
      <c r="DS186" s="544"/>
      <c r="DT186" s="544"/>
      <c r="DU186" s="544"/>
      <c r="DV186" s="544"/>
      <c r="DW186" s="544"/>
      <c r="DX186" s="544"/>
      <c r="DY186" s="544"/>
      <c r="DZ186" s="544"/>
      <c r="EA186" s="657"/>
      <c r="EB186" s="543"/>
      <c r="EC186" s="544"/>
      <c r="ED186" s="544"/>
      <c r="EE186" s="544"/>
      <c r="EF186" s="544"/>
      <c r="EG186" s="544"/>
      <c r="EH186" s="544"/>
      <c r="EI186" s="544"/>
      <c r="EJ186" s="544"/>
      <c r="EK186" s="657"/>
    </row>
    <row r="187" spans="1:141" ht="36">
      <c r="A187" s="359">
        <f>Summary!A187</f>
        <v>0</v>
      </c>
      <c r="B187" s="378">
        <f>Summary!B187</f>
        <v>0</v>
      </c>
      <c r="C187" s="379" t="str">
        <f>Summary!C187</f>
        <v>4.8.16</v>
      </c>
      <c r="D187" s="380" t="str">
        <f>Summary!D187</f>
        <v>3000 - Landscape and ecology</v>
      </c>
      <c r="E187" s="381" t="str">
        <f>Summary!E187</f>
        <v>Hedgerows (Habitat)</v>
      </c>
      <c r="F187" s="382" t="str">
        <f>Summary!F187</f>
        <v>Maintain habitat integrity, including removal of undesirable species</v>
      </c>
      <c r="G187" s="375">
        <f>Summary!G187</f>
        <v>0</v>
      </c>
      <c r="H187" s="540">
        <f t="shared" si="54"/>
        <v>0</v>
      </c>
      <c r="I187" s="541">
        <f t="shared" si="55"/>
        <v>0</v>
      </c>
      <c r="J187" s="541">
        <f t="shared" si="56"/>
        <v>0</v>
      </c>
      <c r="K187" s="541">
        <f t="shared" si="57"/>
        <v>0</v>
      </c>
      <c r="L187" s="541">
        <f t="shared" si="58"/>
        <v>0</v>
      </c>
      <c r="M187" s="541">
        <f t="shared" si="59"/>
        <v>0</v>
      </c>
      <c r="N187" s="541">
        <f t="shared" si="60"/>
        <v>0</v>
      </c>
      <c r="O187" s="541">
        <f t="shared" si="61"/>
        <v>0</v>
      </c>
      <c r="P187" s="541">
        <f t="shared" si="62"/>
        <v>0</v>
      </c>
      <c r="Q187" s="541">
        <f t="shared" si="63"/>
        <v>0</v>
      </c>
      <c r="R187" s="541">
        <f t="shared" si="64"/>
        <v>0</v>
      </c>
      <c r="S187" s="541">
        <f t="shared" si="65"/>
        <v>0</v>
      </c>
      <c r="T187" s="542">
        <f t="shared" si="66"/>
        <v>0</v>
      </c>
      <c r="U187" s="531"/>
      <c r="V187" s="543"/>
      <c r="W187" s="544"/>
      <c r="X187" s="544"/>
      <c r="Y187" s="544"/>
      <c r="Z187" s="544"/>
      <c r="AA187" s="544"/>
      <c r="AB187" s="544"/>
      <c r="AC187" s="544"/>
      <c r="AD187" s="544"/>
      <c r="AE187" s="657"/>
      <c r="AF187" s="543"/>
      <c r="AG187" s="544"/>
      <c r="AH187" s="544"/>
      <c r="AI187" s="544"/>
      <c r="AJ187" s="544"/>
      <c r="AK187" s="544"/>
      <c r="AL187" s="544"/>
      <c r="AM187" s="544"/>
      <c r="AN187" s="544"/>
      <c r="AO187" s="657"/>
      <c r="AP187" s="543"/>
      <c r="AQ187" s="544"/>
      <c r="AR187" s="544"/>
      <c r="AS187" s="544"/>
      <c r="AT187" s="544"/>
      <c r="AU187" s="544"/>
      <c r="AV187" s="544"/>
      <c r="AW187" s="544"/>
      <c r="AX187" s="544"/>
      <c r="AY187" s="657"/>
      <c r="AZ187" s="543"/>
      <c r="BA187" s="544"/>
      <c r="BB187" s="544"/>
      <c r="BC187" s="544"/>
      <c r="BD187" s="544"/>
      <c r="BE187" s="544"/>
      <c r="BF187" s="544"/>
      <c r="BG187" s="544"/>
      <c r="BH187" s="544"/>
      <c r="BI187" s="657"/>
      <c r="BJ187" s="543"/>
      <c r="BK187" s="544"/>
      <c r="BL187" s="544"/>
      <c r="BM187" s="544"/>
      <c r="BN187" s="544"/>
      <c r="BO187" s="544"/>
      <c r="BP187" s="544"/>
      <c r="BQ187" s="544"/>
      <c r="BR187" s="544"/>
      <c r="BS187" s="657"/>
      <c r="BT187" s="543"/>
      <c r="BU187" s="544"/>
      <c r="BV187" s="544"/>
      <c r="BW187" s="544"/>
      <c r="BX187" s="544"/>
      <c r="BY187" s="544"/>
      <c r="BZ187" s="544"/>
      <c r="CA187" s="544"/>
      <c r="CB187" s="544"/>
      <c r="CC187" s="657"/>
      <c r="CD187" s="543"/>
      <c r="CE187" s="544"/>
      <c r="CF187" s="544"/>
      <c r="CG187" s="544"/>
      <c r="CH187" s="544"/>
      <c r="CI187" s="544"/>
      <c r="CJ187" s="544"/>
      <c r="CK187" s="544"/>
      <c r="CL187" s="544"/>
      <c r="CM187" s="657"/>
      <c r="CN187" s="543"/>
      <c r="CO187" s="544"/>
      <c r="CP187" s="544"/>
      <c r="CQ187" s="544"/>
      <c r="CR187" s="544"/>
      <c r="CS187" s="544"/>
      <c r="CT187" s="544"/>
      <c r="CU187" s="544"/>
      <c r="CV187" s="544"/>
      <c r="CW187" s="657"/>
      <c r="CX187" s="543"/>
      <c r="CY187" s="544"/>
      <c r="CZ187" s="544"/>
      <c r="DA187" s="544"/>
      <c r="DB187" s="544"/>
      <c r="DC187" s="544"/>
      <c r="DD187" s="544"/>
      <c r="DE187" s="544"/>
      <c r="DF187" s="544"/>
      <c r="DG187" s="657"/>
      <c r="DH187" s="543"/>
      <c r="DI187" s="544"/>
      <c r="DJ187" s="544"/>
      <c r="DK187" s="544"/>
      <c r="DL187" s="544"/>
      <c r="DM187" s="544"/>
      <c r="DN187" s="544"/>
      <c r="DO187" s="544"/>
      <c r="DP187" s="544"/>
      <c r="DQ187" s="657"/>
      <c r="DR187" s="543"/>
      <c r="DS187" s="544"/>
      <c r="DT187" s="544"/>
      <c r="DU187" s="544"/>
      <c r="DV187" s="544"/>
      <c r="DW187" s="544"/>
      <c r="DX187" s="544"/>
      <c r="DY187" s="544"/>
      <c r="DZ187" s="544"/>
      <c r="EA187" s="657"/>
      <c r="EB187" s="543"/>
      <c r="EC187" s="544"/>
      <c r="ED187" s="544"/>
      <c r="EE187" s="544"/>
      <c r="EF187" s="544"/>
      <c r="EG187" s="544"/>
      <c r="EH187" s="544"/>
      <c r="EI187" s="544"/>
      <c r="EJ187" s="544"/>
      <c r="EK187" s="657"/>
    </row>
    <row r="188" spans="1:141" ht="36">
      <c r="A188" s="359">
        <f>Summary!A188</f>
        <v>0</v>
      </c>
      <c r="B188" s="378">
        <f>Summary!B188</f>
        <v>0</v>
      </c>
      <c r="C188" s="379" t="str">
        <f>Summary!C188</f>
        <v>4.8.17</v>
      </c>
      <c r="D188" s="380" t="str">
        <f>Summary!D188</f>
        <v>3000 - Landscape and ecology</v>
      </c>
      <c r="E188" s="381" t="str">
        <f>Summary!E188</f>
        <v>Wildlife structures and tunnels</v>
      </c>
      <c r="F188" s="382" t="str">
        <f>Summary!F188</f>
        <v>Remove all material that could impair operation</v>
      </c>
      <c r="G188" s="375">
        <f>Summary!G188</f>
        <v>0</v>
      </c>
      <c r="H188" s="540">
        <f t="shared" si="54"/>
        <v>0</v>
      </c>
      <c r="I188" s="541">
        <f t="shared" si="55"/>
        <v>0</v>
      </c>
      <c r="J188" s="541">
        <f t="shared" si="56"/>
        <v>0</v>
      </c>
      <c r="K188" s="541">
        <f t="shared" si="57"/>
        <v>0</v>
      </c>
      <c r="L188" s="541">
        <f t="shared" si="58"/>
        <v>0</v>
      </c>
      <c r="M188" s="541">
        <f t="shared" si="59"/>
        <v>0</v>
      </c>
      <c r="N188" s="541">
        <f t="shared" si="60"/>
        <v>0</v>
      </c>
      <c r="O188" s="541">
        <f t="shared" si="61"/>
        <v>0</v>
      </c>
      <c r="P188" s="541">
        <f t="shared" si="62"/>
        <v>0</v>
      </c>
      <c r="Q188" s="541">
        <f t="shared" si="63"/>
        <v>0</v>
      </c>
      <c r="R188" s="541">
        <f t="shared" si="64"/>
        <v>0</v>
      </c>
      <c r="S188" s="541">
        <f t="shared" si="65"/>
        <v>0</v>
      </c>
      <c r="T188" s="542">
        <f t="shared" si="66"/>
        <v>0</v>
      </c>
      <c r="U188" s="531"/>
      <c r="V188" s="543"/>
      <c r="W188" s="544"/>
      <c r="X188" s="544"/>
      <c r="Y188" s="544"/>
      <c r="Z188" s="544"/>
      <c r="AA188" s="544"/>
      <c r="AB188" s="544"/>
      <c r="AC188" s="544"/>
      <c r="AD188" s="544"/>
      <c r="AE188" s="657"/>
      <c r="AF188" s="543"/>
      <c r="AG188" s="544"/>
      <c r="AH188" s="544"/>
      <c r="AI188" s="544"/>
      <c r="AJ188" s="544"/>
      <c r="AK188" s="544"/>
      <c r="AL188" s="544"/>
      <c r="AM188" s="544"/>
      <c r="AN188" s="544"/>
      <c r="AO188" s="657"/>
      <c r="AP188" s="543"/>
      <c r="AQ188" s="544"/>
      <c r="AR188" s="544"/>
      <c r="AS188" s="544"/>
      <c r="AT188" s="544"/>
      <c r="AU188" s="544"/>
      <c r="AV188" s="544"/>
      <c r="AW188" s="544"/>
      <c r="AX188" s="544"/>
      <c r="AY188" s="657"/>
      <c r="AZ188" s="543"/>
      <c r="BA188" s="544"/>
      <c r="BB188" s="544"/>
      <c r="BC188" s="544"/>
      <c r="BD188" s="544"/>
      <c r="BE188" s="544"/>
      <c r="BF188" s="544"/>
      <c r="BG188" s="544"/>
      <c r="BH188" s="544"/>
      <c r="BI188" s="657"/>
      <c r="BJ188" s="543"/>
      <c r="BK188" s="544"/>
      <c r="BL188" s="544"/>
      <c r="BM188" s="544"/>
      <c r="BN188" s="544"/>
      <c r="BO188" s="544"/>
      <c r="BP188" s="544"/>
      <c r="BQ188" s="544"/>
      <c r="BR188" s="544"/>
      <c r="BS188" s="657"/>
      <c r="BT188" s="543"/>
      <c r="BU188" s="544"/>
      <c r="BV188" s="544"/>
      <c r="BW188" s="544"/>
      <c r="BX188" s="544"/>
      <c r="BY188" s="544"/>
      <c r="BZ188" s="544"/>
      <c r="CA188" s="544"/>
      <c r="CB188" s="544"/>
      <c r="CC188" s="657"/>
      <c r="CD188" s="543"/>
      <c r="CE188" s="544"/>
      <c r="CF188" s="544"/>
      <c r="CG188" s="544"/>
      <c r="CH188" s="544"/>
      <c r="CI188" s="544"/>
      <c r="CJ188" s="544"/>
      <c r="CK188" s="544"/>
      <c r="CL188" s="544"/>
      <c r="CM188" s="657"/>
      <c r="CN188" s="543"/>
      <c r="CO188" s="544"/>
      <c r="CP188" s="544"/>
      <c r="CQ188" s="544"/>
      <c r="CR188" s="544"/>
      <c r="CS188" s="544"/>
      <c r="CT188" s="544"/>
      <c r="CU188" s="544"/>
      <c r="CV188" s="544"/>
      <c r="CW188" s="657"/>
      <c r="CX188" s="543"/>
      <c r="CY188" s="544"/>
      <c r="CZ188" s="544"/>
      <c r="DA188" s="544"/>
      <c r="DB188" s="544"/>
      <c r="DC188" s="544"/>
      <c r="DD188" s="544"/>
      <c r="DE188" s="544"/>
      <c r="DF188" s="544"/>
      <c r="DG188" s="657"/>
      <c r="DH188" s="543"/>
      <c r="DI188" s="544"/>
      <c r="DJ188" s="544"/>
      <c r="DK188" s="544"/>
      <c r="DL188" s="544"/>
      <c r="DM188" s="544"/>
      <c r="DN188" s="544"/>
      <c r="DO188" s="544"/>
      <c r="DP188" s="544"/>
      <c r="DQ188" s="657"/>
      <c r="DR188" s="543"/>
      <c r="DS188" s="544"/>
      <c r="DT188" s="544"/>
      <c r="DU188" s="544"/>
      <c r="DV188" s="544"/>
      <c r="DW188" s="544"/>
      <c r="DX188" s="544"/>
      <c r="DY188" s="544"/>
      <c r="DZ188" s="544"/>
      <c r="EA188" s="657"/>
      <c r="EB188" s="543"/>
      <c r="EC188" s="544"/>
      <c r="ED188" s="544"/>
      <c r="EE188" s="544"/>
      <c r="EF188" s="544"/>
      <c r="EG188" s="544"/>
      <c r="EH188" s="544"/>
      <c r="EI188" s="544"/>
      <c r="EJ188" s="544"/>
      <c r="EK188" s="657"/>
    </row>
    <row r="189" spans="1:141" s="139" customFormat="1" ht="36">
      <c r="A189" s="802" t="str">
        <f>Summary!A189</f>
        <v>18.14.1</v>
      </c>
      <c r="B189" s="815" t="str">
        <f>Summary!B189</f>
        <v>4.9</v>
      </c>
      <c r="C189" s="813">
        <f>Summary!C189</f>
        <v>0</v>
      </c>
      <c r="D189" s="816" t="str">
        <f>Summary!D189</f>
        <v>4000 - Sweeping and Cleaning</v>
      </c>
      <c r="E189" s="796" t="str">
        <f>Summary!E189</f>
        <v>Sweeping and Cleaning</v>
      </c>
      <c r="F189" s="796">
        <f>Summary!F189</f>
        <v>0</v>
      </c>
      <c r="G189" s="787">
        <f>Summary!G189</f>
        <v>0</v>
      </c>
      <c r="H189" s="299"/>
      <c r="I189" s="300"/>
      <c r="J189" s="300"/>
      <c r="K189" s="300"/>
      <c r="L189" s="300"/>
      <c r="M189" s="300"/>
      <c r="N189" s="300"/>
      <c r="O189" s="300"/>
      <c r="P189" s="300"/>
      <c r="Q189" s="300"/>
      <c r="R189" s="300"/>
      <c r="S189" s="300"/>
      <c r="T189" s="797"/>
      <c r="U189" s="531"/>
      <c r="V189" s="299"/>
      <c r="W189" s="300"/>
      <c r="X189" s="300"/>
      <c r="Y189" s="300"/>
      <c r="Z189" s="300"/>
      <c r="AA189" s="300"/>
      <c r="AB189" s="300"/>
      <c r="AC189" s="300"/>
      <c r="AD189" s="300"/>
      <c r="AE189" s="817"/>
      <c r="AF189" s="299"/>
      <c r="AG189" s="300"/>
      <c r="AH189" s="300"/>
      <c r="AI189" s="300"/>
      <c r="AJ189" s="300"/>
      <c r="AK189" s="300"/>
      <c r="AL189" s="300"/>
      <c r="AM189" s="300"/>
      <c r="AN189" s="300"/>
      <c r="AO189" s="817"/>
      <c r="AP189" s="299"/>
      <c r="AQ189" s="300"/>
      <c r="AR189" s="300"/>
      <c r="AS189" s="300"/>
      <c r="AT189" s="300"/>
      <c r="AU189" s="300"/>
      <c r="AV189" s="300"/>
      <c r="AW189" s="300"/>
      <c r="AX189" s="300"/>
      <c r="AY189" s="817"/>
      <c r="AZ189" s="299"/>
      <c r="BA189" s="300"/>
      <c r="BB189" s="300"/>
      <c r="BC189" s="300"/>
      <c r="BD189" s="300"/>
      <c r="BE189" s="300"/>
      <c r="BF189" s="300"/>
      <c r="BG189" s="300"/>
      <c r="BH189" s="300"/>
      <c r="BI189" s="817"/>
      <c r="BJ189" s="299"/>
      <c r="BK189" s="300"/>
      <c r="BL189" s="300"/>
      <c r="BM189" s="300"/>
      <c r="BN189" s="300"/>
      <c r="BO189" s="300"/>
      <c r="BP189" s="300"/>
      <c r="BQ189" s="300"/>
      <c r="BR189" s="300"/>
      <c r="BS189" s="817"/>
      <c r="BT189" s="299"/>
      <c r="BU189" s="300"/>
      <c r="BV189" s="300"/>
      <c r="BW189" s="300"/>
      <c r="BX189" s="300"/>
      <c r="BY189" s="300"/>
      <c r="BZ189" s="300"/>
      <c r="CA189" s="300"/>
      <c r="CB189" s="300"/>
      <c r="CC189" s="817"/>
      <c r="CD189" s="299"/>
      <c r="CE189" s="300"/>
      <c r="CF189" s="300"/>
      <c r="CG189" s="300"/>
      <c r="CH189" s="300"/>
      <c r="CI189" s="300"/>
      <c r="CJ189" s="300"/>
      <c r="CK189" s="300"/>
      <c r="CL189" s="300"/>
      <c r="CM189" s="817"/>
      <c r="CN189" s="299"/>
      <c r="CO189" s="300"/>
      <c r="CP189" s="300"/>
      <c r="CQ189" s="300"/>
      <c r="CR189" s="300"/>
      <c r="CS189" s="300"/>
      <c r="CT189" s="300"/>
      <c r="CU189" s="300"/>
      <c r="CV189" s="300"/>
      <c r="CW189" s="817"/>
      <c r="CX189" s="299"/>
      <c r="CY189" s="300"/>
      <c r="CZ189" s="300"/>
      <c r="DA189" s="300"/>
      <c r="DB189" s="300"/>
      <c r="DC189" s="300"/>
      <c r="DD189" s="300"/>
      <c r="DE189" s="300"/>
      <c r="DF189" s="300"/>
      <c r="DG189" s="817"/>
      <c r="DH189" s="299"/>
      <c r="DI189" s="300"/>
      <c r="DJ189" s="300"/>
      <c r="DK189" s="300"/>
      <c r="DL189" s="300"/>
      <c r="DM189" s="300"/>
      <c r="DN189" s="300"/>
      <c r="DO189" s="300"/>
      <c r="DP189" s="300"/>
      <c r="DQ189" s="817"/>
      <c r="DR189" s="299"/>
      <c r="DS189" s="300"/>
      <c r="DT189" s="300"/>
      <c r="DU189" s="300"/>
      <c r="DV189" s="300"/>
      <c r="DW189" s="300"/>
      <c r="DX189" s="300"/>
      <c r="DY189" s="300"/>
      <c r="DZ189" s="300"/>
      <c r="EA189" s="817"/>
      <c r="EB189" s="299"/>
      <c r="EC189" s="300"/>
      <c r="ED189" s="300"/>
      <c r="EE189" s="300"/>
      <c r="EF189" s="300"/>
      <c r="EG189" s="300"/>
      <c r="EH189" s="300"/>
      <c r="EI189" s="300"/>
      <c r="EJ189" s="300"/>
      <c r="EK189" s="817"/>
    </row>
    <row r="190" spans="1:141" s="139" customFormat="1" ht="20.25">
      <c r="A190" s="359">
        <f>Summary!A190</f>
        <v>0</v>
      </c>
      <c r="B190" s="378">
        <f>Summary!B190</f>
        <v>0</v>
      </c>
      <c r="C190" s="379" t="str">
        <f>Summary!C190</f>
        <v>4.9.1</v>
      </c>
      <c r="D190" s="380">
        <f>Summary!D190</f>
        <v>0</v>
      </c>
      <c r="E190" s="381" t="str">
        <f>Summary!E190</f>
        <v>Running lanes</v>
      </c>
      <c r="F190" s="382" t="str">
        <f>Summary!F190</f>
        <v>Full sweep</v>
      </c>
      <c r="G190" s="375">
        <f>Summary!G190</f>
        <v>0</v>
      </c>
      <c r="H190" s="540">
        <f t="shared" si="54"/>
        <v>0</v>
      </c>
      <c r="I190" s="541">
        <f t="shared" si="55"/>
        <v>0</v>
      </c>
      <c r="J190" s="541">
        <f t="shared" si="56"/>
        <v>0</v>
      </c>
      <c r="K190" s="541">
        <f t="shared" si="57"/>
        <v>0</v>
      </c>
      <c r="L190" s="541">
        <f t="shared" si="58"/>
        <v>0</v>
      </c>
      <c r="M190" s="541">
        <f t="shared" si="59"/>
        <v>0</v>
      </c>
      <c r="N190" s="541">
        <f t="shared" si="60"/>
        <v>0</v>
      </c>
      <c r="O190" s="541">
        <f t="shared" si="61"/>
        <v>0</v>
      </c>
      <c r="P190" s="541">
        <f t="shared" si="62"/>
        <v>0</v>
      </c>
      <c r="Q190" s="541">
        <f t="shared" si="63"/>
        <v>0</v>
      </c>
      <c r="R190" s="541">
        <f t="shared" si="64"/>
        <v>0</v>
      </c>
      <c r="S190" s="541">
        <f t="shared" si="65"/>
        <v>0</v>
      </c>
      <c r="T190" s="542">
        <f t="shared" si="66"/>
        <v>0</v>
      </c>
      <c r="U190" s="531"/>
      <c r="V190" s="543"/>
      <c r="W190" s="544"/>
      <c r="X190" s="544"/>
      <c r="Y190" s="544"/>
      <c r="Z190" s="544"/>
      <c r="AA190" s="544"/>
      <c r="AB190" s="544"/>
      <c r="AC190" s="544"/>
      <c r="AD190" s="544"/>
      <c r="AE190" s="657"/>
      <c r="AF190" s="543"/>
      <c r="AG190" s="544"/>
      <c r="AH190" s="544"/>
      <c r="AI190" s="544"/>
      <c r="AJ190" s="544"/>
      <c r="AK190" s="544"/>
      <c r="AL190" s="544"/>
      <c r="AM190" s="544"/>
      <c r="AN190" s="544"/>
      <c r="AO190" s="657"/>
      <c r="AP190" s="543"/>
      <c r="AQ190" s="544"/>
      <c r="AR190" s="544"/>
      <c r="AS190" s="544"/>
      <c r="AT190" s="544"/>
      <c r="AU190" s="544"/>
      <c r="AV190" s="544"/>
      <c r="AW190" s="544"/>
      <c r="AX190" s="544"/>
      <c r="AY190" s="657"/>
      <c r="AZ190" s="543"/>
      <c r="BA190" s="544"/>
      <c r="BB190" s="544"/>
      <c r="BC190" s="544"/>
      <c r="BD190" s="544"/>
      <c r="BE190" s="544"/>
      <c r="BF190" s="544"/>
      <c r="BG190" s="544"/>
      <c r="BH190" s="544"/>
      <c r="BI190" s="657"/>
      <c r="BJ190" s="543"/>
      <c r="BK190" s="544"/>
      <c r="BL190" s="544"/>
      <c r="BM190" s="544"/>
      <c r="BN190" s="544"/>
      <c r="BO190" s="544"/>
      <c r="BP190" s="544"/>
      <c r="BQ190" s="544"/>
      <c r="BR190" s="544"/>
      <c r="BS190" s="657"/>
      <c r="BT190" s="543"/>
      <c r="BU190" s="544"/>
      <c r="BV190" s="544"/>
      <c r="BW190" s="544"/>
      <c r="BX190" s="544"/>
      <c r="BY190" s="544"/>
      <c r="BZ190" s="544"/>
      <c r="CA190" s="544"/>
      <c r="CB190" s="544"/>
      <c r="CC190" s="657"/>
      <c r="CD190" s="543"/>
      <c r="CE190" s="544"/>
      <c r="CF190" s="544"/>
      <c r="CG190" s="544"/>
      <c r="CH190" s="544"/>
      <c r="CI190" s="544"/>
      <c r="CJ190" s="544"/>
      <c r="CK190" s="544"/>
      <c r="CL190" s="544"/>
      <c r="CM190" s="657"/>
      <c r="CN190" s="543"/>
      <c r="CO190" s="544"/>
      <c r="CP190" s="544"/>
      <c r="CQ190" s="544"/>
      <c r="CR190" s="544"/>
      <c r="CS190" s="544"/>
      <c r="CT190" s="544"/>
      <c r="CU190" s="544"/>
      <c r="CV190" s="544"/>
      <c r="CW190" s="657"/>
      <c r="CX190" s="543"/>
      <c r="CY190" s="544"/>
      <c r="CZ190" s="544"/>
      <c r="DA190" s="544"/>
      <c r="DB190" s="544"/>
      <c r="DC190" s="544"/>
      <c r="DD190" s="544"/>
      <c r="DE190" s="544"/>
      <c r="DF190" s="544"/>
      <c r="DG190" s="657"/>
      <c r="DH190" s="543"/>
      <c r="DI190" s="544"/>
      <c r="DJ190" s="544"/>
      <c r="DK190" s="544"/>
      <c r="DL190" s="544"/>
      <c r="DM190" s="544"/>
      <c r="DN190" s="544"/>
      <c r="DO190" s="544"/>
      <c r="DP190" s="544"/>
      <c r="DQ190" s="657"/>
      <c r="DR190" s="543"/>
      <c r="DS190" s="544"/>
      <c r="DT190" s="544"/>
      <c r="DU190" s="544"/>
      <c r="DV190" s="544"/>
      <c r="DW190" s="544"/>
      <c r="DX190" s="544"/>
      <c r="DY190" s="544"/>
      <c r="DZ190" s="544"/>
      <c r="EA190" s="657"/>
      <c r="EB190" s="543"/>
      <c r="EC190" s="544"/>
      <c r="ED190" s="544"/>
      <c r="EE190" s="544"/>
      <c r="EF190" s="544"/>
      <c r="EG190" s="544"/>
      <c r="EH190" s="544"/>
      <c r="EI190" s="544"/>
      <c r="EJ190" s="544"/>
      <c r="EK190" s="657"/>
    </row>
    <row r="191" spans="1:141" ht="20.25">
      <c r="A191" s="359">
        <f>Summary!A191</f>
        <v>0</v>
      </c>
      <c r="B191" s="378">
        <f>Summary!B191</f>
        <v>0</v>
      </c>
      <c r="C191" s="379" t="str">
        <f>Summary!C191</f>
        <v>4.9.2</v>
      </c>
      <c r="D191" s="380">
        <f>Summary!D191</f>
        <v>0</v>
      </c>
      <c r="E191" s="381" t="str">
        <f>Summary!E191</f>
        <v>Paved non-running areas</v>
      </c>
      <c r="F191" s="382" t="str">
        <f>Summary!F191</f>
        <v>Full sweep</v>
      </c>
      <c r="G191" s="375">
        <f>Summary!G191</f>
        <v>0</v>
      </c>
      <c r="H191" s="540">
        <f t="shared" si="54"/>
        <v>0</v>
      </c>
      <c r="I191" s="541">
        <f t="shared" si="55"/>
        <v>0</v>
      </c>
      <c r="J191" s="541">
        <f t="shared" si="56"/>
        <v>0</v>
      </c>
      <c r="K191" s="541">
        <f t="shared" si="57"/>
        <v>0</v>
      </c>
      <c r="L191" s="541">
        <f t="shared" si="58"/>
        <v>0</v>
      </c>
      <c r="M191" s="541">
        <f t="shared" si="59"/>
        <v>0</v>
      </c>
      <c r="N191" s="541">
        <f t="shared" si="60"/>
        <v>0</v>
      </c>
      <c r="O191" s="541">
        <f t="shared" si="61"/>
        <v>0</v>
      </c>
      <c r="P191" s="541">
        <f t="shared" si="62"/>
        <v>0</v>
      </c>
      <c r="Q191" s="541">
        <f t="shared" si="63"/>
        <v>0</v>
      </c>
      <c r="R191" s="541">
        <f t="shared" si="64"/>
        <v>0</v>
      </c>
      <c r="S191" s="541">
        <f t="shared" si="65"/>
        <v>0</v>
      </c>
      <c r="T191" s="542">
        <f t="shared" si="66"/>
        <v>0</v>
      </c>
      <c r="U191" s="531"/>
      <c r="V191" s="543"/>
      <c r="W191" s="544"/>
      <c r="X191" s="544"/>
      <c r="Y191" s="544"/>
      <c r="Z191" s="544"/>
      <c r="AA191" s="544"/>
      <c r="AB191" s="544"/>
      <c r="AC191" s="544"/>
      <c r="AD191" s="544"/>
      <c r="AE191" s="657"/>
      <c r="AF191" s="543"/>
      <c r="AG191" s="544"/>
      <c r="AH191" s="544"/>
      <c r="AI191" s="544"/>
      <c r="AJ191" s="544"/>
      <c r="AK191" s="544"/>
      <c r="AL191" s="544"/>
      <c r="AM191" s="544"/>
      <c r="AN191" s="544"/>
      <c r="AO191" s="657"/>
      <c r="AP191" s="543"/>
      <c r="AQ191" s="544"/>
      <c r="AR191" s="544"/>
      <c r="AS191" s="544"/>
      <c r="AT191" s="544"/>
      <c r="AU191" s="544"/>
      <c r="AV191" s="544"/>
      <c r="AW191" s="544"/>
      <c r="AX191" s="544"/>
      <c r="AY191" s="657"/>
      <c r="AZ191" s="543"/>
      <c r="BA191" s="544"/>
      <c r="BB191" s="544"/>
      <c r="BC191" s="544"/>
      <c r="BD191" s="544"/>
      <c r="BE191" s="544"/>
      <c r="BF191" s="544"/>
      <c r="BG191" s="544"/>
      <c r="BH191" s="544"/>
      <c r="BI191" s="657"/>
      <c r="BJ191" s="543"/>
      <c r="BK191" s="544"/>
      <c r="BL191" s="544"/>
      <c r="BM191" s="544"/>
      <c r="BN191" s="544"/>
      <c r="BO191" s="544"/>
      <c r="BP191" s="544"/>
      <c r="BQ191" s="544"/>
      <c r="BR191" s="544"/>
      <c r="BS191" s="657"/>
      <c r="BT191" s="543"/>
      <c r="BU191" s="544"/>
      <c r="BV191" s="544"/>
      <c r="BW191" s="544"/>
      <c r="BX191" s="544"/>
      <c r="BY191" s="544"/>
      <c r="BZ191" s="544"/>
      <c r="CA191" s="544"/>
      <c r="CB191" s="544"/>
      <c r="CC191" s="657"/>
      <c r="CD191" s="543"/>
      <c r="CE191" s="544"/>
      <c r="CF191" s="544"/>
      <c r="CG191" s="544"/>
      <c r="CH191" s="544"/>
      <c r="CI191" s="544"/>
      <c r="CJ191" s="544"/>
      <c r="CK191" s="544"/>
      <c r="CL191" s="544"/>
      <c r="CM191" s="657"/>
      <c r="CN191" s="543"/>
      <c r="CO191" s="544"/>
      <c r="CP191" s="544"/>
      <c r="CQ191" s="544"/>
      <c r="CR191" s="544"/>
      <c r="CS191" s="544"/>
      <c r="CT191" s="544"/>
      <c r="CU191" s="544"/>
      <c r="CV191" s="544"/>
      <c r="CW191" s="657"/>
      <c r="CX191" s="543"/>
      <c r="CY191" s="544"/>
      <c r="CZ191" s="544"/>
      <c r="DA191" s="544"/>
      <c r="DB191" s="544"/>
      <c r="DC191" s="544"/>
      <c r="DD191" s="544"/>
      <c r="DE191" s="544"/>
      <c r="DF191" s="544"/>
      <c r="DG191" s="657"/>
      <c r="DH191" s="543"/>
      <c r="DI191" s="544"/>
      <c r="DJ191" s="544"/>
      <c r="DK191" s="544"/>
      <c r="DL191" s="544"/>
      <c r="DM191" s="544"/>
      <c r="DN191" s="544"/>
      <c r="DO191" s="544"/>
      <c r="DP191" s="544"/>
      <c r="DQ191" s="657"/>
      <c r="DR191" s="543"/>
      <c r="DS191" s="544"/>
      <c r="DT191" s="544"/>
      <c r="DU191" s="544"/>
      <c r="DV191" s="544"/>
      <c r="DW191" s="544"/>
      <c r="DX191" s="544"/>
      <c r="DY191" s="544"/>
      <c r="DZ191" s="544"/>
      <c r="EA191" s="657"/>
      <c r="EB191" s="543"/>
      <c r="EC191" s="544"/>
      <c r="ED191" s="544"/>
      <c r="EE191" s="544"/>
      <c r="EF191" s="544"/>
      <c r="EG191" s="544"/>
      <c r="EH191" s="544"/>
      <c r="EI191" s="544"/>
      <c r="EJ191" s="544"/>
      <c r="EK191" s="657"/>
    </row>
    <row r="192" spans="1:141" ht="72">
      <c r="A192" s="359">
        <f>Summary!A192</f>
        <v>0</v>
      </c>
      <c r="B192" s="378">
        <f>Summary!B192</f>
        <v>0</v>
      </c>
      <c r="C192" s="379" t="str">
        <f>Summary!C192</f>
        <v>4.9.3</v>
      </c>
      <c r="D192" s="380">
        <f>Summary!D192</f>
        <v>0</v>
      </c>
      <c r="E192" s="381" t="str">
        <f>Summary!E192</f>
        <v>Carriageway, paved verges and paved central reservations of motorways and APTRs</v>
      </c>
      <c r="F192" s="382" t="str">
        <f>Summary!F192</f>
        <v>Litter pick to maintain to grade A</v>
      </c>
      <c r="G192" s="375">
        <f>Summary!G192</f>
        <v>0</v>
      </c>
      <c r="H192" s="540">
        <f t="shared" si="54"/>
        <v>0</v>
      </c>
      <c r="I192" s="541">
        <f t="shared" si="55"/>
        <v>0</v>
      </c>
      <c r="J192" s="541">
        <f t="shared" si="56"/>
        <v>0</v>
      </c>
      <c r="K192" s="541">
        <f t="shared" si="57"/>
        <v>0</v>
      </c>
      <c r="L192" s="541">
        <f t="shared" si="58"/>
        <v>0</v>
      </c>
      <c r="M192" s="541">
        <f t="shared" si="59"/>
        <v>0</v>
      </c>
      <c r="N192" s="541">
        <f t="shared" si="60"/>
        <v>0</v>
      </c>
      <c r="O192" s="541">
        <f t="shared" si="61"/>
        <v>0</v>
      </c>
      <c r="P192" s="541">
        <f t="shared" si="62"/>
        <v>0</v>
      </c>
      <c r="Q192" s="541">
        <f t="shared" si="63"/>
        <v>0</v>
      </c>
      <c r="R192" s="541">
        <f t="shared" si="64"/>
        <v>0</v>
      </c>
      <c r="S192" s="541">
        <f t="shared" si="65"/>
        <v>0</v>
      </c>
      <c r="T192" s="542">
        <f t="shared" si="66"/>
        <v>0</v>
      </c>
      <c r="U192" s="531"/>
      <c r="V192" s="543"/>
      <c r="W192" s="544"/>
      <c r="X192" s="544"/>
      <c r="Y192" s="544"/>
      <c r="Z192" s="544"/>
      <c r="AA192" s="544"/>
      <c r="AB192" s="544"/>
      <c r="AC192" s="544"/>
      <c r="AD192" s="544"/>
      <c r="AE192" s="657"/>
      <c r="AF192" s="543"/>
      <c r="AG192" s="544"/>
      <c r="AH192" s="544"/>
      <c r="AI192" s="544"/>
      <c r="AJ192" s="544"/>
      <c r="AK192" s="544"/>
      <c r="AL192" s="544"/>
      <c r="AM192" s="544"/>
      <c r="AN192" s="544"/>
      <c r="AO192" s="657"/>
      <c r="AP192" s="543"/>
      <c r="AQ192" s="544"/>
      <c r="AR192" s="544"/>
      <c r="AS192" s="544"/>
      <c r="AT192" s="544"/>
      <c r="AU192" s="544"/>
      <c r="AV192" s="544"/>
      <c r="AW192" s="544"/>
      <c r="AX192" s="544"/>
      <c r="AY192" s="657"/>
      <c r="AZ192" s="543"/>
      <c r="BA192" s="544"/>
      <c r="BB192" s="544"/>
      <c r="BC192" s="544"/>
      <c r="BD192" s="544"/>
      <c r="BE192" s="544"/>
      <c r="BF192" s="544"/>
      <c r="BG192" s="544"/>
      <c r="BH192" s="544"/>
      <c r="BI192" s="657"/>
      <c r="BJ192" s="543"/>
      <c r="BK192" s="544"/>
      <c r="BL192" s="544"/>
      <c r="BM192" s="544"/>
      <c r="BN192" s="544"/>
      <c r="BO192" s="544"/>
      <c r="BP192" s="544"/>
      <c r="BQ192" s="544"/>
      <c r="BR192" s="544"/>
      <c r="BS192" s="657"/>
      <c r="BT192" s="543"/>
      <c r="BU192" s="544"/>
      <c r="BV192" s="544"/>
      <c r="BW192" s="544"/>
      <c r="BX192" s="544"/>
      <c r="BY192" s="544"/>
      <c r="BZ192" s="544"/>
      <c r="CA192" s="544"/>
      <c r="CB192" s="544"/>
      <c r="CC192" s="657"/>
      <c r="CD192" s="543"/>
      <c r="CE192" s="544"/>
      <c r="CF192" s="544"/>
      <c r="CG192" s="544"/>
      <c r="CH192" s="544"/>
      <c r="CI192" s="544"/>
      <c r="CJ192" s="544"/>
      <c r="CK192" s="544"/>
      <c r="CL192" s="544"/>
      <c r="CM192" s="657"/>
      <c r="CN192" s="543"/>
      <c r="CO192" s="544"/>
      <c r="CP192" s="544"/>
      <c r="CQ192" s="544"/>
      <c r="CR192" s="544"/>
      <c r="CS192" s="544"/>
      <c r="CT192" s="544"/>
      <c r="CU192" s="544"/>
      <c r="CV192" s="544"/>
      <c r="CW192" s="657"/>
      <c r="CX192" s="543"/>
      <c r="CY192" s="544"/>
      <c r="CZ192" s="544"/>
      <c r="DA192" s="544"/>
      <c r="DB192" s="544"/>
      <c r="DC192" s="544"/>
      <c r="DD192" s="544"/>
      <c r="DE192" s="544"/>
      <c r="DF192" s="544"/>
      <c r="DG192" s="657"/>
      <c r="DH192" s="543"/>
      <c r="DI192" s="544"/>
      <c r="DJ192" s="544"/>
      <c r="DK192" s="544"/>
      <c r="DL192" s="544"/>
      <c r="DM192" s="544"/>
      <c r="DN192" s="544"/>
      <c r="DO192" s="544"/>
      <c r="DP192" s="544"/>
      <c r="DQ192" s="657"/>
      <c r="DR192" s="543"/>
      <c r="DS192" s="544"/>
      <c r="DT192" s="544"/>
      <c r="DU192" s="544"/>
      <c r="DV192" s="544"/>
      <c r="DW192" s="544"/>
      <c r="DX192" s="544"/>
      <c r="DY192" s="544"/>
      <c r="DZ192" s="544"/>
      <c r="EA192" s="657"/>
      <c r="EB192" s="543"/>
      <c r="EC192" s="544"/>
      <c r="ED192" s="544"/>
      <c r="EE192" s="544"/>
      <c r="EF192" s="544"/>
      <c r="EG192" s="544"/>
      <c r="EH192" s="544"/>
      <c r="EI192" s="544"/>
      <c r="EJ192" s="544"/>
      <c r="EK192" s="657"/>
    </row>
    <row r="193" spans="1:141" s="139" customFormat="1" ht="54">
      <c r="A193" s="359">
        <f>Summary!A193</f>
        <v>0</v>
      </c>
      <c r="B193" s="378">
        <f>Summary!B193</f>
        <v>0</v>
      </c>
      <c r="C193" s="379" t="str">
        <f>Summary!C193</f>
        <v>4.9.4</v>
      </c>
      <c r="D193" s="380">
        <f>Summary!D193</f>
        <v>0</v>
      </c>
      <c r="E193" s="381" t="str">
        <f>Summary!E193</f>
        <v>Motorway and APTR roundabouts and lay-bys, approach and slip roads</v>
      </c>
      <c r="F193" s="382" t="str">
        <f>Summary!F193</f>
        <v>Litter pick to maintain to grade A</v>
      </c>
      <c r="G193" s="375">
        <f>Summary!G193</f>
        <v>0</v>
      </c>
      <c r="H193" s="540">
        <f t="shared" si="54"/>
        <v>0</v>
      </c>
      <c r="I193" s="541">
        <f t="shared" si="55"/>
        <v>0</v>
      </c>
      <c r="J193" s="541">
        <f t="shared" si="56"/>
        <v>0</v>
      </c>
      <c r="K193" s="541">
        <f t="shared" si="57"/>
        <v>0</v>
      </c>
      <c r="L193" s="541">
        <f t="shared" si="58"/>
        <v>0</v>
      </c>
      <c r="M193" s="541">
        <f t="shared" si="59"/>
        <v>0</v>
      </c>
      <c r="N193" s="541">
        <f t="shared" si="60"/>
        <v>0</v>
      </c>
      <c r="O193" s="541">
        <f t="shared" si="61"/>
        <v>0</v>
      </c>
      <c r="P193" s="541">
        <f t="shared" si="62"/>
        <v>0</v>
      </c>
      <c r="Q193" s="541">
        <f t="shared" si="63"/>
        <v>0</v>
      </c>
      <c r="R193" s="541">
        <f t="shared" si="64"/>
        <v>0</v>
      </c>
      <c r="S193" s="541">
        <f t="shared" si="65"/>
        <v>0</v>
      </c>
      <c r="T193" s="542">
        <f t="shared" si="66"/>
        <v>0</v>
      </c>
      <c r="U193" s="531"/>
      <c r="V193" s="543"/>
      <c r="W193" s="544"/>
      <c r="X193" s="544"/>
      <c r="Y193" s="544"/>
      <c r="Z193" s="544"/>
      <c r="AA193" s="544"/>
      <c r="AB193" s="544"/>
      <c r="AC193" s="544"/>
      <c r="AD193" s="544"/>
      <c r="AE193" s="657"/>
      <c r="AF193" s="543"/>
      <c r="AG193" s="544"/>
      <c r="AH193" s="544"/>
      <c r="AI193" s="544"/>
      <c r="AJ193" s="544"/>
      <c r="AK193" s="544"/>
      <c r="AL193" s="544"/>
      <c r="AM193" s="544"/>
      <c r="AN193" s="544"/>
      <c r="AO193" s="657"/>
      <c r="AP193" s="543"/>
      <c r="AQ193" s="544"/>
      <c r="AR193" s="544"/>
      <c r="AS193" s="544"/>
      <c r="AT193" s="544"/>
      <c r="AU193" s="544"/>
      <c r="AV193" s="544"/>
      <c r="AW193" s="544"/>
      <c r="AX193" s="544"/>
      <c r="AY193" s="657"/>
      <c r="AZ193" s="543"/>
      <c r="BA193" s="544"/>
      <c r="BB193" s="544"/>
      <c r="BC193" s="544"/>
      <c r="BD193" s="544"/>
      <c r="BE193" s="544"/>
      <c r="BF193" s="544"/>
      <c r="BG193" s="544"/>
      <c r="BH193" s="544"/>
      <c r="BI193" s="657"/>
      <c r="BJ193" s="543"/>
      <c r="BK193" s="544"/>
      <c r="BL193" s="544"/>
      <c r="BM193" s="544"/>
      <c r="BN193" s="544"/>
      <c r="BO193" s="544"/>
      <c r="BP193" s="544"/>
      <c r="BQ193" s="544"/>
      <c r="BR193" s="544"/>
      <c r="BS193" s="657"/>
      <c r="BT193" s="543"/>
      <c r="BU193" s="544"/>
      <c r="BV193" s="544"/>
      <c r="BW193" s="544"/>
      <c r="BX193" s="544"/>
      <c r="BY193" s="544"/>
      <c r="BZ193" s="544"/>
      <c r="CA193" s="544"/>
      <c r="CB193" s="544"/>
      <c r="CC193" s="657"/>
      <c r="CD193" s="543"/>
      <c r="CE193" s="544"/>
      <c r="CF193" s="544"/>
      <c r="CG193" s="544"/>
      <c r="CH193" s="544"/>
      <c r="CI193" s="544"/>
      <c r="CJ193" s="544"/>
      <c r="CK193" s="544"/>
      <c r="CL193" s="544"/>
      <c r="CM193" s="657"/>
      <c r="CN193" s="543"/>
      <c r="CO193" s="544"/>
      <c r="CP193" s="544"/>
      <c r="CQ193" s="544"/>
      <c r="CR193" s="544"/>
      <c r="CS193" s="544"/>
      <c r="CT193" s="544"/>
      <c r="CU193" s="544"/>
      <c r="CV193" s="544"/>
      <c r="CW193" s="657"/>
      <c r="CX193" s="543"/>
      <c r="CY193" s="544"/>
      <c r="CZ193" s="544"/>
      <c r="DA193" s="544"/>
      <c r="DB193" s="544"/>
      <c r="DC193" s="544"/>
      <c r="DD193" s="544"/>
      <c r="DE193" s="544"/>
      <c r="DF193" s="544"/>
      <c r="DG193" s="657"/>
      <c r="DH193" s="543"/>
      <c r="DI193" s="544"/>
      <c r="DJ193" s="544"/>
      <c r="DK193" s="544"/>
      <c r="DL193" s="544"/>
      <c r="DM193" s="544"/>
      <c r="DN193" s="544"/>
      <c r="DO193" s="544"/>
      <c r="DP193" s="544"/>
      <c r="DQ193" s="657"/>
      <c r="DR193" s="543"/>
      <c r="DS193" s="544"/>
      <c r="DT193" s="544"/>
      <c r="DU193" s="544"/>
      <c r="DV193" s="544"/>
      <c r="DW193" s="544"/>
      <c r="DX193" s="544"/>
      <c r="DY193" s="544"/>
      <c r="DZ193" s="544"/>
      <c r="EA193" s="657"/>
      <c r="EB193" s="543"/>
      <c r="EC193" s="544"/>
      <c r="ED193" s="544"/>
      <c r="EE193" s="544"/>
      <c r="EF193" s="544"/>
      <c r="EG193" s="544"/>
      <c r="EH193" s="544"/>
      <c r="EI193" s="544"/>
      <c r="EJ193" s="544"/>
      <c r="EK193" s="657"/>
    </row>
    <row r="194" spans="1:141" s="139" customFormat="1" ht="126">
      <c r="A194" s="359">
        <f>Summary!A194</f>
        <v>0</v>
      </c>
      <c r="B194" s="378">
        <f>Summary!B194</f>
        <v>0</v>
      </c>
      <c r="C194" s="379" t="str">
        <f>Summary!C194</f>
        <v>4.9.5</v>
      </c>
      <c r="D194" s="380">
        <f>Summary!D194</f>
        <v>0</v>
      </c>
      <c r="E194" s="381" t="str">
        <f>Summary!E194</f>
        <v>Verges, non-paved central reservations and amenity grass areas, including gate way features, village verges and special landscape features</v>
      </c>
      <c r="F194" s="382" t="str">
        <f>Summary!F194</f>
        <v>Litter pick to maintain to grade A</v>
      </c>
      <c r="G194" s="375">
        <f>Summary!G194</f>
        <v>0</v>
      </c>
      <c r="H194" s="540">
        <f t="shared" si="54"/>
        <v>0</v>
      </c>
      <c r="I194" s="541">
        <f t="shared" si="55"/>
        <v>0</v>
      </c>
      <c r="J194" s="541">
        <f t="shared" si="56"/>
        <v>0</v>
      </c>
      <c r="K194" s="541">
        <f t="shared" si="57"/>
        <v>0</v>
      </c>
      <c r="L194" s="541">
        <f t="shared" si="58"/>
        <v>0</v>
      </c>
      <c r="M194" s="541">
        <f t="shared" si="59"/>
        <v>0</v>
      </c>
      <c r="N194" s="541">
        <f t="shared" si="60"/>
        <v>0</v>
      </c>
      <c r="O194" s="541">
        <f t="shared" si="61"/>
        <v>0</v>
      </c>
      <c r="P194" s="541">
        <f t="shared" si="62"/>
        <v>0</v>
      </c>
      <c r="Q194" s="541">
        <f t="shared" si="63"/>
        <v>0</v>
      </c>
      <c r="R194" s="541">
        <f t="shared" si="64"/>
        <v>0</v>
      </c>
      <c r="S194" s="541">
        <f t="shared" si="65"/>
        <v>0</v>
      </c>
      <c r="T194" s="542">
        <f t="shared" si="66"/>
        <v>0</v>
      </c>
      <c r="U194" s="531"/>
      <c r="V194" s="543"/>
      <c r="W194" s="544"/>
      <c r="X194" s="544"/>
      <c r="Y194" s="544"/>
      <c r="Z194" s="544"/>
      <c r="AA194" s="544"/>
      <c r="AB194" s="544"/>
      <c r="AC194" s="544"/>
      <c r="AD194" s="544"/>
      <c r="AE194" s="657"/>
      <c r="AF194" s="543"/>
      <c r="AG194" s="544"/>
      <c r="AH194" s="544"/>
      <c r="AI194" s="544"/>
      <c r="AJ194" s="544"/>
      <c r="AK194" s="544"/>
      <c r="AL194" s="544"/>
      <c r="AM194" s="544"/>
      <c r="AN194" s="544"/>
      <c r="AO194" s="657"/>
      <c r="AP194" s="543"/>
      <c r="AQ194" s="544"/>
      <c r="AR194" s="544"/>
      <c r="AS194" s="544"/>
      <c r="AT194" s="544"/>
      <c r="AU194" s="544"/>
      <c r="AV194" s="544"/>
      <c r="AW194" s="544"/>
      <c r="AX194" s="544"/>
      <c r="AY194" s="657"/>
      <c r="AZ194" s="543"/>
      <c r="BA194" s="544"/>
      <c r="BB194" s="544"/>
      <c r="BC194" s="544"/>
      <c r="BD194" s="544"/>
      <c r="BE194" s="544"/>
      <c r="BF194" s="544"/>
      <c r="BG194" s="544"/>
      <c r="BH194" s="544"/>
      <c r="BI194" s="657"/>
      <c r="BJ194" s="543"/>
      <c r="BK194" s="544"/>
      <c r="BL194" s="544"/>
      <c r="BM194" s="544"/>
      <c r="BN194" s="544"/>
      <c r="BO194" s="544"/>
      <c r="BP194" s="544"/>
      <c r="BQ194" s="544"/>
      <c r="BR194" s="544"/>
      <c r="BS194" s="657"/>
      <c r="BT194" s="543"/>
      <c r="BU194" s="544"/>
      <c r="BV194" s="544"/>
      <c r="BW194" s="544"/>
      <c r="BX194" s="544"/>
      <c r="BY194" s="544"/>
      <c r="BZ194" s="544"/>
      <c r="CA194" s="544"/>
      <c r="CB194" s="544"/>
      <c r="CC194" s="657"/>
      <c r="CD194" s="543"/>
      <c r="CE194" s="544"/>
      <c r="CF194" s="544"/>
      <c r="CG194" s="544"/>
      <c r="CH194" s="544"/>
      <c r="CI194" s="544"/>
      <c r="CJ194" s="544"/>
      <c r="CK194" s="544"/>
      <c r="CL194" s="544"/>
      <c r="CM194" s="657"/>
      <c r="CN194" s="543"/>
      <c r="CO194" s="544"/>
      <c r="CP194" s="544"/>
      <c r="CQ194" s="544"/>
      <c r="CR194" s="544"/>
      <c r="CS194" s="544"/>
      <c r="CT194" s="544"/>
      <c r="CU194" s="544"/>
      <c r="CV194" s="544"/>
      <c r="CW194" s="657"/>
      <c r="CX194" s="543"/>
      <c r="CY194" s="544"/>
      <c r="CZ194" s="544"/>
      <c r="DA194" s="544"/>
      <c r="DB194" s="544"/>
      <c r="DC194" s="544"/>
      <c r="DD194" s="544"/>
      <c r="DE194" s="544"/>
      <c r="DF194" s="544"/>
      <c r="DG194" s="657"/>
      <c r="DH194" s="543"/>
      <c r="DI194" s="544"/>
      <c r="DJ194" s="544"/>
      <c r="DK194" s="544"/>
      <c r="DL194" s="544"/>
      <c r="DM194" s="544"/>
      <c r="DN194" s="544"/>
      <c r="DO194" s="544"/>
      <c r="DP194" s="544"/>
      <c r="DQ194" s="657"/>
      <c r="DR194" s="543"/>
      <c r="DS194" s="544"/>
      <c r="DT194" s="544"/>
      <c r="DU194" s="544"/>
      <c r="DV194" s="544"/>
      <c r="DW194" s="544"/>
      <c r="DX194" s="544"/>
      <c r="DY194" s="544"/>
      <c r="DZ194" s="544"/>
      <c r="EA194" s="657"/>
      <c r="EB194" s="543"/>
      <c r="EC194" s="544"/>
      <c r="ED194" s="544"/>
      <c r="EE194" s="544"/>
      <c r="EF194" s="544"/>
      <c r="EG194" s="544"/>
      <c r="EH194" s="544"/>
      <c r="EI194" s="544"/>
      <c r="EJ194" s="544"/>
      <c r="EK194" s="657"/>
    </row>
    <row r="195" spans="1:141" ht="72">
      <c r="A195" s="359">
        <f>Summary!A195</f>
        <v>0</v>
      </c>
      <c r="B195" s="378">
        <f>Summary!B195</f>
        <v>0</v>
      </c>
      <c r="C195" s="379" t="str">
        <f>Summary!C195</f>
        <v>4.9.6</v>
      </c>
      <c r="D195" s="380">
        <f>Summary!D195</f>
        <v>0</v>
      </c>
      <c r="E195" s="381" t="str">
        <f>Summary!E195</f>
        <v>All other parts of the Affected Property (non-paved, excluding amenity areas)</v>
      </c>
      <c r="F195" s="382" t="str">
        <f>Summary!F195</f>
        <v>Litter pick to maintain to grade B</v>
      </c>
      <c r="G195" s="375">
        <f>Summary!G195</f>
        <v>0</v>
      </c>
      <c r="H195" s="540">
        <f t="shared" si="54"/>
        <v>0</v>
      </c>
      <c r="I195" s="541">
        <f t="shared" si="55"/>
        <v>0</v>
      </c>
      <c r="J195" s="541">
        <f t="shared" si="56"/>
        <v>0</v>
      </c>
      <c r="K195" s="541">
        <f t="shared" si="57"/>
        <v>0</v>
      </c>
      <c r="L195" s="541">
        <f t="shared" si="58"/>
        <v>0</v>
      </c>
      <c r="M195" s="541">
        <f t="shared" si="59"/>
        <v>0</v>
      </c>
      <c r="N195" s="541">
        <f t="shared" si="60"/>
        <v>0</v>
      </c>
      <c r="O195" s="541">
        <f t="shared" si="61"/>
        <v>0</v>
      </c>
      <c r="P195" s="541">
        <f t="shared" si="62"/>
        <v>0</v>
      </c>
      <c r="Q195" s="541">
        <f t="shared" si="63"/>
        <v>0</v>
      </c>
      <c r="R195" s="541">
        <f t="shared" si="64"/>
        <v>0</v>
      </c>
      <c r="S195" s="541">
        <f t="shared" si="65"/>
        <v>0</v>
      </c>
      <c r="T195" s="542">
        <f t="shared" si="66"/>
        <v>0</v>
      </c>
      <c r="U195" s="531"/>
      <c r="V195" s="543"/>
      <c r="W195" s="544"/>
      <c r="X195" s="544"/>
      <c r="Y195" s="544"/>
      <c r="Z195" s="544"/>
      <c r="AA195" s="544"/>
      <c r="AB195" s="544"/>
      <c r="AC195" s="544"/>
      <c r="AD195" s="544"/>
      <c r="AE195" s="657"/>
      <c r="AF195" s="543"/>
      <c r="AG195" s="544"/>
      <c r="AH195" s="544"/>
      <c r="AI195" s="544"/>
      <c r="AJ195" s="544"/>
      <c r="AK195" s="544"/>
      <c r="AL195" s="544"/>
      <c r="AM195" s="544"/>
      <c r="AN195" s="544"/>
      <c r="AO195" s="657"/>
      <c r="AP195" s="543"/>
      <c r="AQ195" s="544"/>
      <c r="AR195" s="544"/>
      <c r="AS195" s="544"/>
      <c r="AT195" s="544"/>
      <c r="AU195" s="544"/>
      <c r="AV195" s="544"/>
      <c r="AW195" s="544"/>
      <c r="AX195" s="544"/>
      <c r="AY195" s="657"/>
      <c r="AZ195" s="543"/>
      <c r="BA195" s="544"/>
      <c r="BB195" s="544"/>
      <c r="BC195" s="544"/>
      <c r="BD195" s="544"/>
      <c r="BE195" s="544"/>
      <c r="BF195" s="544"/>
      <c r="BG195" s="544"/>
      <c r="BH195" s="544"/>
      <c r="BI195" s="657"/>
      <c r="BJ195" s="543"/>
      <c r="BK195" s="544"/>
      <c r="BL195" s="544"/>
      <c r="BM195" s="544"/>
      <c r="BN195" s="544"/>
      <c r="BO195" s="544"/>
      <c r="BP195" s="544"/>
      <c r="BQ195" s="544"/>
      <c r="BR195" s="544"/>
      <c r="BS195" s="657"/>
      <c r="BT195" s="543"/>
      <c r="BU195" s="544"/>
      <c r="BV195" s="544"/>
      <c r="BW195" s="544"/>
      <c r="BX195" s="544"/>
      <c r="BY195" s="544"/>
      <c r="BZ195" s="544"/>
      <c r="CA195" s="544"/>
      <c r="CB195" s="544"/>
      <c r="CC195" s="657"/>
      <c r="CD195" s="543"/>
      <c r="CE195" s="544"/>
      <c r="CF195" s="544"/>
      <c r="CG195" s="544"/>
      <c r="CH195" s="544"/>
      <c r="CI195" s="544"/>
      <c r="CJ195" s="544"/>
      <c r="CK195" s="544"/>
      <c r="CL195" s="544"/>
      <c r="CM195" s="657"/>
      <c r="CN195" s="543"/>
      <c r="CO195" s="544"/>
      <c r="CP195" s="544"/>
      <c r="CQ195" s="544"/>
      <c r="CR195" s="544"/>
      <c r="CS195" s="544"/>
      <c r="CT195" s="544"/>
      <c r="CU195" s="544"/>
      <c r="CV195" s="544"/>
      <c r="CW195" s="657"/>
      <c r="CX195" s="543"/>
      <c r="CY195" s="544"/>
      <c r="CZ195" s="544"/>
      <c r="DA195" s="544"/>
      <c r="DB195" s="544"/>
      <c r="DC195" s="544"/>
      <c r="DD195" s="544"/>
      <c r="DE195" s="544"/>
      <c r="DF195" s="544"/>
      <c r="DG195" s="657"/>
      <c r="DH195" s="543"/>
      <c r="DI195" s="544"/>
      <c r="DJ195" s="544"/>
      <c r="DK195" s="544"/>
      <c r="DL195" s="544"/>
      <c r="DM195" s="544"/>
      <c r="DN195" s="544"/>
      <c r="DO195" s="544"/>
      <c r="DP195" s="544"/>
      <c r="DQ195" s="657"/>
      <c r="DR195" s="543"/>
      <c r="DS195" s="544"/>
      <c r="DT195" s="544"/>
      <c r="DU195" s="544"/>
      <c r="DV195" s="544"/>
      <c r="DW195" s="544"/>
      <c r="DX195" s="544"/>
      <c r="DY195" s="544"/>
      <c r="DZ195" s="544"/>
      <c r="EA195" s="657"/>
      <c r="EB195" s="543"/>
      <c r="EC195" s="544"/>
      <c r="ED195" s="544"/>
      <c r="EE195" s="544"/>
      <c r="EF195" s="544"/>
      <c r="EG195" s="544"/>
      <c r="EH195" s="544"/>
      <c r="EI195" s="544"/>
      <c r="EJ195" s="544"/>
      <c r="EK195" s="657"/>
    </row>
    <row r="196" spans="1:141" ht="20.25">
      <c r="A196" s="359">
        <f>Summary!A196</f>
        <v>0</v>
      </c>
      <c r="B196" s="378">
        <f>Summary!B196</f>
        <v>0</v>
      </c>
      <c r="C196" s="379" t="str">
        <f>Summary!C196</f>
        <v>4.9.7</v>
      </c>
      <c r="D196" s="380">
        <f>Summary!D196</f>
        <v>0</v>
      </c>
      <c r="E196" s="381" t="str">
        <f>Summary!E196</f>
        <v>Amenity areas</v>
      </c>
      <c r="F196" s="382" t="str">
        <f>Summary!F196</f>
        <v>Litter pick to maintain to grade A</v>
      </c>
      <c r="G196" s="375">
        <f>Summary!G196</f>
        <v>0</v>
      </c>
      <c r="H196" s="540">
        <f t="shared" si="54"/>
        <v>0</v>
      </c>
      <c r="I196" s="541">
        <f t="shared" si="55"/>
        <v>0</v>
      </c>
      <c r="J196" s="541">
        <f t="shared" si="56"/>
        <v>0</v>
      </c>
      <c r="K196" s="541">
        <f t="shared" si="57"/>
        <v>0</v>
      </c>
      <c r="L196" s="541">
        <f t="shared" si="58"/>
        <v>0</v>
      </c>
      <c r="M196" s="541">
        <f t="shared" si="59"/>
        <v>0</v>
      </c>
      <c r="N196" s="541">
        <f t="shared" si="60"/>
        <v>0</v>
      </c>
      <c r="O196" s="541">
        <f t="shared" si="61"/>
        <v>0</v>
      </c>
      <c r="P196" s="541">
        <f t="shared" si="62"/>
        <v>0</v>
      </c>
      <c r="Q196" s="541">
        <f t="shared" si="63"/>
        <v>0</v>
      </c>
      <c r="R196" s="541">
        <f t="shared" si="64"/>
        <v>0</v>
      </c>
      <c r="S196" s="541">
        <f t="shared" si="65"/>
        <v>0</v>
      </c>
      <c r="T196" s="542">
        <f t="shared" si="66"/>
        <v>0</v>
      </c>
      <c r="U196" s="531"/>
      <c r="V196" s="543"/>
      <c r="W196" s="544"/>
      <c r="X196" s="544"/>
      <c r="Y196" s="544"/>
      <c r="Z196" s="544"/>
      <c r="AA196" s="544"/>
      <c r="AB196" s="544"/>
      <c r="AC196" s="544"/>
      <c r="AD196" s="544"/>
      <c r="AE196" s="657"/>
      <c r="AF196" s="543"/>
      <c r="AG196" s="544"/>
      <c r="AH196" s="544"/>
      <c r="AI196" s="544"/>
      <c r="AJ196" s="544"/>
      <c r="AK196" s="544"/>
      <c r="AL196" s="544"/>
      <c r="AM196" s="544"/>
      <c r="AN196" s="544"/>
      <c r="AO196" s="657"/>
      <c r="AP196" s="543"/>
      <c r="AQ196" s="544"/>
      <c r="AR196" s="544"/>
      <c r="AS196" s="544"/>
      <c r="AT196" s="544"/>
      <c r="AU196" s="544"/>
      <c r="AV196" s="544"/>
      <c r="AW196" s="544"/>
      <c r="AX196" s="544"/>
      <c r="AY196" s="657"/>
      <c r="AZ196" s="543"/>
      <c r="BA196" s="544"/>
      <c r="BB196" s="544"/>
      <c r="BC196" s="544"/>
      <c r="BD196" s="544"/>
      <c r="BE196" s="544"/>
      <c r="BF196" s="544"/>
      <c r="BG196" s="544"/>
      <c r="BH196" s="544"/>
      <c r="BI196" s="657"/>
      <c r="BJ196" s="543"/>
      <c r="BK196" s="544"/>
      <c r="BL196" s="544"/>
      <c r="BM196" s="544"/>
      <c r="BN196" s="544"/>
      <c r="BO196" s="544"/>
      <c r="BP196" s="544"/>
      <c r="BQ196" s="544"/>
      <c r="BR196" s="544"/>
      <c r="BS196" s="657"/>
      <c r="BT196" s="543"/>
      <c r="BU196" s="544"/>
      <c r="BV196" s="544"/>
      <c r="BW196" s="544"/>
      <c r="BX196" s="544"/>
      <c r="BY196" s="544"/>
      <c r="BZ196" s="544"/>
      <c r="CA196" s="544"/>
      <c r="CB196" s="544"/>
      <c r="CC196" s="657"/>
      <c r="CD196" s="543"/>
      <c r="CE196" s="544"/>
      <c r="CF196" s="544"/>
      <c r="CG196" s="544"/>
      <c r="CH196" s="544"/>
      <c r="CI196" s="544"/>
      <c r="CJ196" s="544"/>
      <c r="CK196" s="544"/>
      <c r="CL196" s="544"/>
      <c r="CM196" s="657"/>
      <c r="CN196" s="543"/>
      <c r="CO196" s="544"/>
      <c r="CP196" s="544"/>
      <c r="CQ196" s="544"/>
      <c r="CR196" s="544"/>
      <c r="CS196" s="544"/>
      <c r="CT196" s="544"/>
      <c r="CU196" s="544"/>
      <c r="CV196" s="544"/>
      <c r="CW196" s="657"/>
      <c r="CX196" s="543"/>
      <c r="CY196" s="544"/>
      <c r="CZ196" s="544"/>
      <c r="DA196" s="544"/>
      <c r="DB196" s="544"/>
      <c r="DC196" s="544"/>
      <c r="DD196" s="544"/>
      <c r="DE196" s="544"/>
      <c r="DF196" s="544"/>
      <c r="DG196" s="657"/>
      <c r="DH196" s="543"/>
      <c r="DI196" s="544"/>
      <c r="DJ196" s="544"/>
      <c r="DK196" s="544"/>
      <c r="DL196" s="544"/>
      <c r="DM196" s="544"/>
      <c r="DN196" s="544"/>
      <c r="DO196" s="544"/>
      <c r="DP196" s="544"/>
      <c r="DQ196" s="657"/>
      <c r="DR196" s="543"/>
      <c r="DS196" s="544"/>
      <c r="DT196" s="544"/>
      <c r="DU196" s="544"/>
      <c r="DV196" s="544"/>
      <c r="DW196" s="544"/>
      <c r="DX196" s="544"/>
      <c r="DY196" s="544"/>
      <c r="DZ196" s="544"/>
      <c r="EA196" s="657"/>
      <c r="EB196" s="543"/>
      <c r="EC196" s="544"/>
      <c r="ED196" s="544"/>
      <c r="EE196" s="544"/>
      <c r="EF196" s="544"/>
      <c r="EG196" s="544"/>
      <c r="EH196" s="544"/>
      <c r="EI196" s="544"/>
      <c r="EJ196" s="544"/>
      <c r="EK196" s="657"/>
    </row>
    <row r="197" spans="1:141" s="139" customFormat="1" ht="20.25">
      <c r="A197" s="359">
        <f>Summary!A197</f>
        <v>0</v>
      </c>
      <c r="B197" s="378">
        <f>Summary!B197</f>
        <v>0</v>
      </c>
      <c r="C197" s="379" t="str">
        <f>Summary!C197</f>
        <v>4.9.8</v>
      </c>
      <c r="D197" s="380">
        <f>Summary!D197</f>
        <v>0</v>
      </c>
      <c r="E197" s="381" t="str">
        <f>Summary!E197</f>
        <v>Toilet blocks</v>
      </c>
      <c r="F197" s="382" t="str">
        <f>Summary!F197</f>
        <v>Clean and maintain toilet blocks</v>
      </c>
      <c r="G197" s="375">
        <f>Summary!G197</f>
        <v>0</v>
      </c>
      <c r="H197" s="540">
        <f t="shared" si="54"/>
        <v>0</v>
      </c>
      <c r="I197" s="541">
        <f t="shared" si="55"/>
        <v>0</v>
      </c>
      <c r="J197" s="541">
        <f t="shared" si="56"/>
        <v>0</v>
      </c>
      <c r="K197" s="541">
        <f t="shared" si="57"/>
        <v>0</v>
      </c>
      <c r="L197" s="541">
        <f t="shared" si="58"/>
        <v>0</v>
      </c>
      <c r="M197" s="541">
        <f t="shared" si="59"/>
        <v>0</v>
      </c>
      <c r="N197" s="541">
        <f t="shared" si="60"/>
        <v>0</v>
      </c>
      <c r="O197" s="541">
        <f t="shared" si="61"/>
        <v>0</v>
      </c>
      <c r="P197" s="541">
        <f t="shared" si="62"/>
        <v>0</v>
      </c>
      <c r="Q197" s="541">
        <f t="shared" si="63"/>
        <v>0</v>
      </c>
      <c r="R197" s="541">
        <f t="shared" si="64"/>
        <v>0</v>
      </c>
      <c r="S197" s="541">
        <f t="shared" si="65"/>
        <v>0</v>
      </c>
      <c r="T197" s="542">
        <f t="shared" si="66"/>
        <v>0</v>
      </c>
      <c r="U197" s="531"/>
      <c r="V197" s="543"/>
      <c r="W197" s="544"/>
      <c r="X197" s="544"/>
      <c r="Y197" s="544"/>
      <c r="Z197" s="544"/>
      <c r="AA197" s="544"/>
      <c r="AB197" s="544"/>
      <c r="AC197" s="544"/>
      <c r="AD197" s="544"/>
      <c r="AE197" s="657"/>
      <c r="AF197" s="543"/>
      <c r="AG197" s="544"/>
      <c r="AH197" s="544"/>
      <c r="AI197" s="544"/>
      <c r="AJ197" s="544"/>
      <c r="AK197" s="544"/>
      <c r="AL197" s="544"/>
      <c r="AM197" s="544"/>
      <c r="AN197" s="544"/>
      <c r="AO197" s="657"/>
      <c r="AP197" s="543"/>
      <c r="AQ197" s="544"/>
      <c r="AR197" s="544"/>
      <c r="AS197" s="544"/>
      <c r="AT197" s="544"/>
      <c r="AU197" s="544"/>
      <c r="AV197" s="544"/>
      <c r="AW197" s="544"/>
      <c r="AX197" s="544"/>
      <c r="AY197" s="657"/>
      <c r="AZ197" s="543"/>
      <c r="BA197" s="544"/>
      <c r="BB197" s="544"/>
      <c r="BC197" s="544"/>
      <c r="BD197" s="544"/>
      <c r="BE197" s="544"/>
      <c r="BF197" s="544"/>
      <c r="BG197" s="544"/>
      <c r="BH197" s="544"/>
      <c r="BI197" s="657"/>
      <c r="BJ197" s="543"/>
      <c r="BK197" s="544"/>
      <c r="BL197" s="544"/>
      <c r="BM197" s="544"/>
      <c r="BN197" s="544"/>
      <c r="BO197" s="544"/>
      <c r="BP197" s="544"/>
      <c r="BQ197" s="544"/>
      <c r="BR197" s="544"/>
      <c r="BS197" s="657"/>
      <c r="BT197" s="543"/>
      <c r="BU197" s="544"/>
      <c r="BV197" s="544"/>
      <c r="BW197" s="544"/>
      <c r="BX197" s="544"/>
      <c r="BY197" s="544"/>
      <c r="BZ197" s="544"/>
      <c r="CA197" s="544"/>
      <c r="CB197" s="544"/>
      <c r="CC197" s="657"/>
      <c r="CD197" s="543"/>
      <c r="CE197" s="544"/>
      <c r="CF197" s="544"/>
      <c r="CG197" s="544"/>
      <c r="CH197" s="544"/>
      <c r="CI197" s="544"/>
      <c r="CJ197" s="544"/>
      <c r="CK197" s="544"/>
      <c r="CL197" s="544"/>
      <c r="CM197" s="657"/>
      <c r="CN197" s="543"/>
      <c r="CO197" s="544"/>
      <c r="CP197" s="544"/>
      <c r="CQ197" s="544"/>
      <c r="CR197" s="544"/>
      <c r="CS197" s="544"/>
      <c r="CT197" s="544"/>
      <c r="CU197" s="544"/>
      <c r="CV197" s="544"/>
      <c r="CW197" s="657"/>
      <c r="CX197" s="543"/>
      <c r="CY197" s="544"/>
      <c r="CZ197" s="544"/>
      <c r="DA197" s="544"/>
      <c r="DB197" s="544"/>
      <c r="DC197" s="544"/>
      <c r="DD197" s="544"/>
      <c r="DE197" s="544"/>
      <c r="DF197" s="544"/>
      <c r="DG197" s="657"/>
      <c r="DH197" s="543"/>
      <c r="DI197" s="544"/>
      <c r="DJ197" s="544"/>
      <c r="DK197" s="544"/>
      <c r="DL197" s="544"/>
      <c r="DM197" s="544"/>
      <c r="DN197" s="544"/>
      <c r="DO197" s="544"/>
      <c r="DP197" s="544"/>
      <c r="DQ197" s="657"/>
      <c r="DR197" s="543"/>
      <c r="DS197" s="544"/>
      <c r="DT197" s="544"/>
      <c r="DU197" s="544"/>
      <c r="DV197" s="544"/>
      <c r="DW197" s="544"/>
      <c r="DX197" s="544"/>
      <c r="DY197" s="544"/>
      <c r="DZ197" s="544"/>
      <c r="EA197" s="657"/>
      <c r="EB197" s="543"/>
      <c r="EC197" s="544"/>
      <c r="ED197" s="544"/>
      <c r="EE197" s="544"/>
      <c r="EF197" s="544"/>
      <c r="EG197" s="544"/>
      <c r="EH197" s="544"/>
      <c r="EI197" s="544"/>
      <c r="EJ197" s="544"/>
      <c r="EK197" s="657"/>
    </row>
    <row r="198" spans="1:141" s="139" customFormat="1" ht="20.25">
      <c r="A198" s="786">
        <f>Summary!A198</f>
        <v>0</v>
      </c>
      <c r="B198" s="812">
        <f>Summary!B198</f>
        <v>0</v>
      </c>
      <c r="C198" s="813">
        <f>Summary!C198</f>
        <v>0</v>
      </c>
      <c r="D198" s="809">
        <f>Summary!D198</f>
        <v>0</v>
      </c>
      <c r="E198" s="810">
        <f>Summary!E198</f>
        <v>0</v>
      </c>
      <c r="F198" s="814">
        <f>Summary!F198</f>
        <v>0</v>
      </c>
      <c r="G198" s="801">
        <f>Summary!G198</f>
        <v>0</v>
      </c>
      <c r="H198" s="299"/>
      <c r="I198" s="300"/>
      <c r="J198" s="300"/>
      <c r="K198" s="300"/>
      <c r="L198" s="300"/>
      <c r="M198" s="300"/>
      <c r="N198" s="300"/>
      <c r="O198" s="300"/>
      <c r="P198" s="300"/>
      <c r="Q198" s="300"/>
      <c r="R198" s="300"/>
      <c r="S198" s="300"/>
      <c r="T198" s="797"/>
      <c r="U198" s="531"/>
      <c r="V198" s="299"/>
      <c r="W198" s="300"/>
      <c r="X198" s="300"/>
      <c r="Y198" s="300"/>
      <c r="Z198" s="300"/>
      <c r="AA198" s="300"/>
      <c r="AB198" s="300"/>
      <c r="AC198" s="300"/>
      <c r="AD198" s="300"/>
      <c r="AE198" s="817"/>
      <c r="AF198" s="299"/>
      <c r="AG198" s="300"/>
      <c r="AH198" s="300"/>
      <c r="AI198" s="300"/>
      <c r="AJ198" s="300"/>
      <c r="AK198" s="300"/>
      <c r="AL198" s="300"/>
      <c r="AM198" s="300"/>
      <c r="AN198" s="300"/>
      <c r="AO198" s="817"/>
      <c r="AP198" s="299"/>
      <c r="AQ198" s="300"/>
      <c r="AR198" s="300"/>
      <c r="AS198" s="300"/>
      <c r="AT198" s="300"/>
      <c r="AU198" s="300"/>
      <c r="AV198" s="300"/>
      <c r="AW198" s="300"/>
      <c r="AX198" s="300"/>
      <c r="AY198" s="817"/>
      <c r="AZ198" s="299"/>
      <c r="BA198" s="300"/>
      <c r="BB198" s="300"/>
      <c r="BC198" s="300"/>
      <c r="BD198" s="300"/>
      <c r="BE198" s="300"/>
      <c r="BF198" s="300"/>
      <c r="BG198" s="300"/>
      <c r="BH198" s="300"/>
      <c r="BI198" s="817"/>
      <c r="BJ198" s="299"/>
      <c r="BK198" s="300"/>
      <c r="BL198" s="300"/>
      <c r="BM198" s="300"/>
      <c r="BN198" s="300"/>
      <c r="BO198" s="300"/>
      <c r="BP198" s="300"/>
      <c r="BQ198" s="300"/>
      <c r="BR198" s="300"/>
      <c r="BS198" s="817"/>
      <c r="BT198" s="299"/>
      <c r="BU198" s="300"/>
      <c r="BV198" s="300"/>
      <c r="BW198" s="300"/>
      <c r="BX198" s="300"/>
      <c r="BY198" s="300"/>
      <c r="BZ198" s="300"/>
      <c r="CA198" s="300"/>
      <c r="CB198" s="300"/>
      <c r="CC198" s="817"/>
      <c r="CD198" s="299"/>
      <c r="CE198" s="300"/>
      <c r="CF198" s="300"/>
      <c r="CG198" s="300"/>
      <c r="CH198" s="300"/>
      <c r="CI198" s="300"/>
      <c r="CJ198" s="300"/>
      <c r="CK198" s="300"/>
      <c r="CL198" s="300"/>
      <c r="CM198" s="817"/>
      <c r="CN198" s="299"/>
      <c r="CO198" s="300"/>
      <c r="CP198" s="300"/>
      <c r="CQ198" s="300"/>
      <c r="CR198" s="300"/>
      <c r="CS198" s="300"/>
      <c r="CT198" s="300"/>
      <c r="CU198" s="300"/>
      <c r="CV198" s="300"/>
      <c r="CW198" s="817"/>
      <c r="CX198" s="299"/>
      <c r="CY198" s="300"/>
      <c r="CZ198" s="300"/>
      <c r="DA198" s="300"/>
      <c r="DB198" s="300"/>
      <c r="DC198" s="300"/>
      <c r="DD198" s="300"/>
      <c r="DE198" s="300"/>
      <c r="DF198" s="300"/>
      <c r="DG198" s="817"/>
      <c r="DH198" s="299"/>
      <c r="DI198" s="300"/>
      <c r="DJ198" s="300"/>
      <c r="DK198" s="300"/>
      <c r="DL198" s="300"/>
      <c r="DM198" s="300"/>
      <c r="DN198" s="300"/>
      <c r="DO198" s="300"/>
      <c r="DP198" s="300"/>
      <c r="DQ198" s="817"/>
      <c r="DR198" s="299"/>
      <c r="DS198" s="300"/>
      <c r="DT198" s="300"/>
      <c r="DU198" s="300"/>
      <c r="DV198" s="300"/>
      <c r="DW198" s="300"/>
      <c r="DX198" s="300"/>
      <c r="DY198" s="300"/>
      <c r="DZ198" s="300"/>
      <c r="EA198" s="817"/>
      <c r="EB198" s="299"/>
      <c r="EC198" s="300"/>
      <c r="ED198" s="300"/>
      <c r="EE198" s="300"/>
      <c r="EF198" s="300"/>
      <c r="EG198" s="300"/>
      <c r="EH198" s="300"/>
      <c r="EI198" s="300"/>
      <c r="EJ198" s="300"/>
      <c r="EK198" s="817"/>
    </row>
    <row r="199" spans="1:141" ht="20.25">
      <c r="A199" s="358">
        <f>Summary!A199</f>
        <v>0</v>
      </c>
      <c r="B199" s="360" t="str">
        <f>Summary!B199</f>
        <v>5</v>
      </c>
      <c r="C199" s="360">
        <f>Summary!C199</f>
        <v>0</v>
      </c>
      <c r="D199" s="385" t="str">
        <f>Summary!D199</f>
        <v>Manage Premises</v>
      </c>
      <c r="E199" s="386">
        <f>Summary!E199</f>
        <v>0</v>
      </c>
      <c r="F199" s="387">
        <f>Summary!F199</f>
        <v>0</v>
      </c>
      <c r="G199" s="374">
        <f>Summary!G199</f>
        <v>0</v>
      </c>
      <c r="H199" s="291"/>
      <c r="I199" s="292"/>
      <c r="J199" s="292"/>
      <c r="K199" s="292"/>
      <c r="L199" s="292"/>
      <c r="M199" s="292"/>
      <c r="N199" s="292"/>
      <c r="O199" s="292"/>
      <c r="P199" s="292"/>
      <c r="Q199" s="292"/>
      <c r="R199" s="292"/>
      <c r="S199" s="292"/>
      <c r="T199" s="552"/>
      <c r="U199" s="531"/>
      <c r="V199" s="291"/>
      <c r="W199" s="292"/>
      <c r="X199" s="292"/>
      <c r="Y199" s="292"/>
      <c r="Z199" s="292"/>
      <c r="AA199" s="292"/>
      <c r="AB199" s="292"/>
      <c r="AC199" s="292"/>
      <c r="AD199" s="292"/>
      <c r="AE199" s="658"/>
      <c r="AF199" s="291"/>
      <c r="AG199" s="292"/>
      <c r="AH199" s="292"/>
      <c r="AI199" s="292"/>
      <c r="AJ199" s="292"/>
      <c r="AK199" s="292"/>
      <c r="AL199" s="292"/>
      <c r="AM199" s="292"/>
      <c r="AN199" s="292"/>
      <c r="AO199" s="658"/>
      <c r="AP199" s="291"/>
      <c r="AQ199" s="292"/>
      <c r="AR199" s="292"/>
      <c r="AS199" s="292"/>
      <c r="AT199" s="292"/>
      <c r="AU199" s="292"/>
      <c r="AV199" s="292"/>
      <c r="AW199" s="292"/>
      <c r="AX199" s="292"/>
      <c r="AY199" s="658"/>
      <c r="AZ199" s="291"/>
      <c r="BA199" s="292"/>
      <c r="BB199" s="292"/>
      <c r="BC199" s="292"/>
      <c r="BD199" s="292"/>
      <c r="BE199" s="292"/>
      <c r="BF199" s="292"/>
      <c r="BG199" s="292"/>
      <c r="BH199" s="292"/>
      <c r="BI199" s="658"/>
      <c r="BJ199" s="291"/>
      <c r="BK199" s="292"/>
      <c r="BL199" s="292"/>
      <c r="BM199" s="292"/>
      <c r="BN199" s="292"/>
      <c r="BO199" s="292"/>
      <c r="BP199" s="292"/>
      <c r="BQ199" s="292"/>
      <c r="BR199" s="292"/>
      <c r="BS199" s="658"/>
      <c r="BT199" s="291"/>
      <c r="BU199" s="292"/>
      <c r="BV199" s="292"/>
      <c r="BW199" s="292"/>
      <c r="BX199" s="292"/>
      <c r="BY199" s="292"/>
      <c r="BZ199" s="292"/>
      <c r="CA199" s="292"/>
      <c r="CB199" s="292"/>
      <c r="CC199" s="658"/>
      <c r="CD199" s="291"/>
      <c r="CE199" s="292"/>
      <c r="CF199" s="292"/>
      <c r="CG199" s="292"/>
      <c r="CH199" s="292"/>
      <c r="CI199" s="292"/>
      <c r="CJ199" s="292"/>
      <c r="CK199" s="292"/>
      <c r="CL199" s="292"/>
      <c r="CM199" s="658"/>
      <c r="CN199" s="291"/>
      <c r="CO199" s="292"/>
      <c r="CP199" s="292"/>
      <c r="CQ199" s="292"/>
      <c r="CR199" s="292"/>
      <c r="CS199" s="292"/>
      <c r="CT199" s="292"/>
      <c r="CU199" s="292"/>
      <c r="CV199" s="292"/>
      <c r="CW199" s="658"/>
      <c r="CX199" s="291"/>
      <c r="CY199" s="292"/>
      <c r="CZ199" s="292"/>
      <c r="DA199" s="292"/>
      <c r="DB199" s="292"/>
      <c r="DC199" s="292"/>
      <c r="DD199" s="292"/>
      <c r="DE199" s="292"/>
      <c r="DF199" s="292"/>
      <c r="DG199" s="658"/>
      <c r="DH199" s="291"/>
      <c r="DI199" s="292"/>
      <c r="DJ199" s="292"/>
      <c r="DK199" s="292"/>
      <c r="DL199" s="292"/>
      <c r="DM199" s="292"/>
      <c r="DN199" s="292"/>
      <c r="DO199" s="292"/>
      <c r="DP199" s="292"/>
      <c r="DQ199" s="658"/>
      <c r="DR199" s="291"/>
      <c r="DS199" s="292"/>
      <c r="DT199" s="292"/>
      <c r="DU199" s="292"/>
      <c r="DV199" s="292"/>
      <c r="DW199" s="292"/>
      <c r="DX199" s="292"/>
      <c r="DY199" s="292"/>
      <c r="DZ199" s="292"/>
      <c r="EA199" s="658"/>
      <c r="EB199" s="291"/>
      <c r="EC199" s="292"/>
      <c r="ED199" s="292"/>
      <c r="EE199" s="292"/>
      <c r="EF199" s="292"/>
      <c r="EG199" s="292"/>
      <c r="EH199" s="292"/>
      <c r="EI199" s="292"/>
      <c r="EJ199" s="292"/>
      <c r="EK199" s="658"/>
    </row>
    <row r="200" spans="1:141" s="139" customFormat="1" ht="20.25">
      <c r="A200" s="802">
        <f>Summary!A200</f>
        <v>0</v>
      </c>
      <c r="B200" s="815" t="str">
        <f>Summary!B200</f>
        <v>5.1</v>
      </c>
      <c r="C200" s="813">
        <f>Summary!C200</f>
        <v>0</v>
      </c>
      <c r="D200" s="816">
        <f>Summary!D200</f>
        <v>0</v>
      </c>
      <c r="E200" s="796">
        <f>Summary!E200</f>
        <v>0</v>
      </c>
      <c r="F200" s="796">
        <f>Summary!F200</f>
        <v>0</v>
      </c>
      <c r="G200" s="787">
        <f>Summary!G200</f>
        <v>0</v>
      </c>
      <c r="H200" s="299"/>
      <c r="I200" s="300"/>
      <c r="J200" s="300"/>
      <c r="K200" s="300"/>
      <c r="L200" s="300"/>
      <c r="M200" s="300"/>
      <c r="N200" s="300"/>
      <c r="O200" s="300"/>
      <c r="P200" s="300"/>
      <c r="Q200" s="300"/>
      <c r="R200" s="300"/>
      <c r="S200" s="300"/>
      <c r="T200" s="797"/>
      <c r="U200" s="531"/>
      <c r="V200" s="299"/>
      <c r="W200" s="300"/>
      <c r="X200" s="300"/>
      <c r="Y200" s="300"/>
      <c r="Z200" s="300"/>
      <c r="AA200" s="300"/>
      <c r="AB200" s="300"/>
      <c r="AC200" s="300"/>
      <c r="AD200" s="300"/>
      <c r="AE200" s="817"/>
      <c r="AF200" s="299"/>
      <c r="AG200" s="300"/>
      <c r="AH200" s="300"/>
      <c r="AI200" s="300"/>
      <c r="AJ200" s="300"/>
      <c r="AK200" s="300"/>
      <c r="AL200" s="300"/>
      <c r="AM200" s="300"/>
      <c r="AN200" s="300"/>
      <c r="AO200" s="817"/>
      <c r="AP200" s="299"/>
      <c r="AQ200" s="300"/>
      <c r="AR200" s="300"/>
      <c r="AS200" s="300"/>
      <c r="AT200" s="300"/>
      <c r="AU200" s="300"/>
      <c r="AV200" s="300"/>
      <c r="AW200" s="300"/>
      <c r="AX200" s="300"/>
      <c r="AY200" s="817"/>
      <c r="AZ200" s="299"/>
      <c r="BA200" s="300"/>
      <c r="BB200" s="300"/>
      <c r="BC200" s="300"/>
      <c r="BD200" s="300"/>
      <c r="BE200" s="300"/>
      <c r="BF200" s="300"/>
      <c r="BG200" s="300"/>
      <c r="BH200" s="300"/>
      <c r="BI200" s="817"/>
      <c r="BJ200" s="299"/>
      <c r="BK200" s="300"/>
      <c r="BL200" s="300"/>
      <c r="BM200" s="300"/>
      <c r="BN200" s="300"/>
      <c r="BO200" s="300"/>
      <c r="BP200" s="300"/>
      <c r="BQ200" s="300"/>
      <c r="BR200" s="300"/>
      <c r="BS200" s="817"/>
      <c r="BT200" s="299"/>
      <c r="BU200" s="300"/>
      <c r="BV200" s="300"/>
      <c r="BW200" s="300"/>
      <c r="BX200" s="300"/>
      <c r="BY200" s="300"/>
      <c r="BZ200" s="300"/>
      <c r="CA200" s="300"/>
      <c r="CB200" s="300"/>
      <c r="CC200" s="817"/>
      <c r="CD200" s="299"/>
      <c r="CE200" s="300"/>
      <c r="CF200" s="300"/>
      <c r="CG200" s="300"/>
      <c r="CH200" s="300"/>
      <c r="CI200" s="300"/>
      <c r="CJ200" s="300"/>
      <c r="CK200" s="300"/>
      <c r="CL200" s="300"/>
      <c r="CM200" s="817"/>
      <c r="CN200" s="299"/>
      <c r="CO200" s="300"/>
      <c r="CP200" s="300"/>
      <c r="CQ200" s="300"/>
      <c r="CR200" s="300"/>
      <c r="CS200" s="300"/>
      <c r="CT200" s="300"/>
      <c r="CU200" s="300"/>
      <c r="CV200" s="300"/>
      <c r="CW200" s="817"/>
      <c r="CX200" s="299"/>
      <c r="CY200" s="300"/>
      <c r="CZ200" s="300"/>
      <c r="DA200" s="300"/>
      <c r="DB200" s="300"/>
      <c r="DC200" s="300"/>
      <c r="DD200" s="300"/>
      <c r="DE200" s="300"/>
      <c r="DF200" s="300"/>
      <c r="DG200" s="817"/>
      <c r="DH200" s="299"/>
      <c r="DI200" s="300"/>
      <c r="DJ200" s="300"/>
      <c r="DK200" s="300"/>
      <c r="DL200" s="300"/>
      <c r="DM200" s="300"/>
      <c r="DN200" s="300"/>
      <c r="DO200" s="300"/>
      <c r="DP200" s="300"/>
      <c r="DQ200" s="817"/>
      <c r="DR200" s="299"/>
      <c r="DS200" s="300"/>
      <c r="DT200" s="300"/>
      <c r="DU200" s="300"/>
      <c r="DV200" s="300"/>
      <c r="DW200" s="300"/>
      <c r="DX200" s="300"/>
      <c r="DY200" s="300"/>
      <c r="DZ200" s="300"/>
      <c r="EA200" s="817"/>
      <c r="EB200" s="299"/>
      <c r="EC200" s="300"/>
      <c r="ED200" s="300"/>
      <c r="EE200" s="300"/>
      <c r="EF200" s="300"/>
      <c r="EG200" s="300"/>
      <c r="EH200" s="300"/>
      <c r="EI200" s="300"/>
      <c r="EJ200" s="300"/>
      <c r="EK200" s="817"/>
    </row>
    <row r="201" spans="1:141" ht="20.25">
      <c r="A201" s="359" t="str">
        <f>Summary!A201</f>
        <v>9.1.1 &amp; 9.1.3</v>
      </c>
      <c r="B201" s="378">
        <f>Summary!B201</f>
        <v>0</v>
      </c>
      <c r="C201" s="379" t="str">
        <f>Summary!C201</f>
        <v>5.1.1</v>
      </c>
      <c r="D201" s="380">
        <f>Summary!D201</f>
        <v>0</v>
      </c>
      <c r="E201" s="381" t="str">
        <f>Summary!E201</f>
        <v>Premises Management</v>
      </c>
      <c r="F201" s="382" t="str">
        <f>Summary!F201</f>
        <v xml:space="preserve">Manage the Clients premises </v>
      </c>
      <c r="G201" s="375" t="str">
        <f>Summary!G201</f>
        <v>Schedule Ref 25 to 41</v>
      </c>
      <c r="H201" s="540">
        <f t="shared" ref="H201" si="93">SUM(V201:AD201)</f>
        <v>0</v>
      </c>
      <c r="I201" s="541">
        <f t="shared" ref="I201" si="94">SUM(AF201:AN201)</f>
        <v>0</v>
      </c>
      <c r="J201" s="541">
        <f t="shared" ref="J201" si="95">SUM(AP201:AX201)</f>
        <v>0</v>
      </c>
      <c r="K201" s="541">
        <f t="shared" ref="K201" si="96">SUM(AZ201:BH201)</f>
        <v>0</v>
      </c>
      <c r="L201" s="541">
        <f t="shared" ref="L201" si="97">SUM(BJ201:BR201)</f>
        <v>0</v>
      </c>
      <c r="M201" s="541">
        <f t="shared" ref="M201" si="98">SUM(BT201:CB201)</f>
        <v>0</v>
      </c>
      <c r="N201" s="541">
        <f t="shared" ref="N201" si="99">SUM(CD201:CL201)</f>
        <v>0</v>
      </c>
      <c r="O201" s="541">
        <f t="shared" ref="O201" si="100">SUM(CN201:CV201)</f>
        <v>0</v>
      </c>
      <c r="P201" s="541">
        <f t="shared" ref="P201" si="101">SUM(CX201:DF201)</f>
        <v>0</v>
      </c>
      <c r="Q201" s="541">
        <f t="shared" ref="Q201" si="102">SUM(DH201:DP201)</f>
        <v>0</v>
      </c>
      <c r="R201" s="541">
        <f t="shared" ref="R201" si="103">SUM(DR201:DZ201)</f>
        <v>0</v>
      </c>
      <c r="S201" s="541">
        <f t="shared" ref="S201" si="104">SUM(EB201:EJ201)</f>
        <v>0</v>
      </c>
      <c r="T201" s="542">
        <f t="shared" ref="T201" si="105">SUM(H201:S201)</f>
        <v>0</v>
      </c>
      <c r="U201" s="531"/>
      <c r="V201" s="543"/>
      <c r="W201" s="544"/>
      <c r="X201" s="544"/>
      <c r="Y201" s="544"/>
      <c r="Z201" s="544"/>
      <c r="AA201" s="544"/>
      <c r="AB201" s="544"/>
      <c r="AC201" s="544"/>
      <c r="AD201" s="544"/>
      <c r="AE201" s="657"/>
      <c r="AF201" s="543"/>
      <c r="AG201" s="544"/>
      <c r="AH201" s="544"/>
      <c r="AI201" s="544"/>
      <c r="AJ201" s="544"/>
      <c r="AK201" s="544"/>
      <c r="AL201" s="544"/>
      <c r="AM201" s="544"/>
      <c r="AN201" s="544"/>
      <c r="AO201" s="657"/>
      <c r="AP201" s="543"/>
      <c r="AQ201" s="544"/>
      <c r="AR201" s="544"/>
      <c r="AS201" s="544"/>
      <c r="AT201" s="544"/>
      <c r="AU201" s="544"/>
      <c r="AV201" s="544"/>
      <c r="AW201" s="544"/>
      <c r="AX201" s="544"/>
      <c r="AY201" s="657"/>
      <c r="AZ201" s="543"/>
      <c r="BA201" s="544"/>
      <c r="BB201" s="544"/>
      <c r="BC201" s="544"/>
      <c r="BD201" s="544"/>
      <c r="BE201" s="544"/>
      <c r="BF201" s="544"/>
      <c r="BG201" s="544"/>
      <c r="BH201" s="544"/>
      <c r="BI201" s="657"/>
      <c r="BJ201" s="543"/>
      <c r="BK201" s="544"/>
      <c r="BL201" s="544"/>
      <c r="BM201" s="544"/>
      <c r="BN201" s="544"/>
      <c r="BO201" s="544"/>
      <c r="BP201" s="544"/>
      <c r="BQ201" s="544"/>
      <c r="BR201" s="544"/>
      <c r="BS201" s="657"/>
      <c r="BT201" s="543"/>
      <c r="BU201" s="544"/>
      <c r="BV201" s="544"/>
      <c r="BW201" s="544"/>
      <c r="BX201" s="544"/>
      <c r="BY201" s="544"/>
      <c r="BZ201" s="544"/>
      <c r="CA201" s="544"/>
      <c r="CB201" s="544"/>
      <c r="CC201" s="657"/>
      <c r="CD201" s="543"/>
      <c r="CE201" s="544"/>
      <c r="CF201" s="544"/>
      <c r="CG201" s="544"/>
      <c r="CH201" s="544"/>
      <c r="CI201" s="544"/>
      <c r="CJ201" s="544"/>
      <c r="CK201" s="544"/>
      <c r="CL201" s="544"/>
      <c r="CM201" s="657"/>
      <c r="CN201" s="543"/>
      <c r="CO201" s="544"/>
      <c r="CP201" s="544"/>
      <c r="CQ201" s="544"/>
      <c r="CR201" s="544"/>
      <c r="CS201" s="544"/>
      <c r="CT201" s="544"/>
      <c r="CU201" s="544"/>
      <c r="CV201" s="544"/>
      <c r="CW201" s="657"/>
      <c r="CX201" s="543"/>
      <c r="CY201" s="544"/>
      <c r="CZ201" s="544"/>
      <c r="DA201" s="544"/>
      <c r="DB201" s="544"/>
      <c r="DC201" s="544"/>
      <c r="DD201" s="544"/>
      <c r="DE201" s="544"/>
      <c r="DF201" s="544"/>
      <c r="DG201" s="657"/>
      <c r="DH201" s="543"/>
      <c r="DI201" s="544"/>
      <c r="DJ201" s="544"/>
      <c r="DK201" s="544"/>
      <c r="DL201" s="544"/>
      <c r="DM201" s="544"/>
      <c r="DN201" s="544"/>
      <c r="DO201" s="544"/>
      <c r="DP201" s="544"/>
      <c r="DQ201" s="657"/>
      <c r="DR201" s="543"/>
      <c r="DS201" s="544"/>
      <c r="DT201" s="544"/>
      <c r="DU201" s="544"/>
      <c r="DV201" s="544"/>
      <c r="DW201" s="544"/>
      <c r="DX201" s="544"/>
      <c r="DY201" s="544"/>
      <c r="DZ201" s="544"/>
      <c r="EA201" s="657"/>
      <c r="EB201" s="543"/>
      <c r="EC201" s="544"/>
      <c r="ED201" s="544"/>
      <c r="EE201" s="544"/>
      <c r="EF201" s="544"/>
      <c r="EG201" s="544"/>
      <c r="EH201" s="544"/>
      <c r="EI201" s="544"/>
      <c r="EJ201" s="544"/>
      <c r="EK201" s="657"/>
    </row>
    <row r="202" spans="1:141" s="139" customFormat="1" ht="20.25">
      <c r="A202" s="802">
        <f>Summary!A202</f>
        <v>0</v>
      </c>
      <c r="B202" s="815">
        <f>Summary!B202</f>
        <v>0</v>
      </c>
      <c r="C202" s="813">
        <f>Summary!C202</f>
        <v>0</v>
      </c>
      <c r="D202" s="816">
        <f>Summary!D202</f>
        <v>0</v>
      </c>
      <c r="E202" s="796">
        <f>Summary!E202</f>
        <v>0</v>
      </c>
      <c r="F202" s="796">
        <f>Summary!F202</f>
        <v>0</v>
      </c>
      <c r="G202" s="787">
        <f>Summary!G202</f>
        <v>0</v>
      </c>
      <c r="H202" s="299"/>
      <c r="I202" s="300"/>
      <c r="J202" s="300"/>
      <c r="K202" s="300"/>
      <c r="L202" s="300"/>
      <c r="M202" s="300"/>
      <c r="N202" s="300"/>
      <c r="O202" s="300"/>
      <c r="P202" s="300"/>
      <c r="Q202" s="300"/>
      <c r="R202" s="300"/>
      <c r="S202" s="300"/>
      <c r="T202" s="797"/>
      <c r="U202" s="531"/>
      <c r="V202" s="818"/>
      <c r="W202" s="819"/>
      <c r="X202" s="819"/>
      <c r="Y202" s="819"/>
      <c r="Z202" s="819"/>
      <c r="AA202" s="819"/>
      <c r="AB202" s="819"/>
      <c r="AC202" s="819"/>
      <c r="AD202" s="819"/>
      <c r="AE202" s="820"/>
      <c r="AF202" s="821"/>
      <c r="AG202" s="819"/>
      <c r="AH202" s="819"/>
      <c r="AI202" s="819"/>
      <c r="AJ202" s="819"/>
      <c r="AK202" s="819"/>
      <c r="AL202" s="819"/>
      <c r="AM202" s="819"/>
      <c r="AN202" s="819"/>
      <c r="AO202" s="820"/>
      <c r="AP202" s="821"/>
      <c r="AQ202" s="819"/>
      <c r="AR202" s="819"/>
      <c r="AS202" s="819"/>
      <c r="AT202" s="819"/>
      <c r="AU202" s="819"/>
      <c r="AV202" s="819"/>
      <c r="AW202" s="819"/>
      <c r="AX202" s="819"/>
      <c r="AY202" s="820"/>
      <c r="AZ202" s="821"/>
      <c r="BA202" s="819"/>
      <c r="BB202" s="819"/>
      <c r="BC202" s="819"/>
      <c r="BD202" s="819"/>
      <c r="BE202" s="819"/>
      <c r="BF202" s="819"/>
      <c r="BG202" s="819"/>
      <c r="BH202" s="819"/>
      <c r="BI202" s="820"/>
      <c r="BJ202" s="821"/>
      <c r="BK202" s="819"/>
      <c r="BL202" s="819"/>
      <c r="BM202" s="819"/>
      <c r="BN202" s="819"/>
      <c r="BO202" s="819"/>
      <c r="BP202" s="819"/>
      <c r="BQ202" s="819"/>
      <c r="BR202" s="819"/>
      <c r="BS202" s="820"/>
      <c r="BT202" s="821"/>
      <c r="BU202" s="819"/>
      <c r="BV202" s="819"/>
      <c r="BW202" s="819"/>
      <c r="BX202" s="819"/>
      <c r="BY202" s="819"/>
      <c r="BZ202" s="819"/>
      <c r="CA202" s="819"/>
      <c r="CB202" s="819"/>
      <c r="CC202" s="817"/>
      <c r="CD202" s="819"/>
      <c r="CE202" s="819"/>
      <c r="CF202" s="819"/>
      <c r="CG202" s="819"/>
      <c r="CH202" s="819"/>
      <c r="CI202" s="819"/>
      <c r="CJ202" s="819"/>
      <c r="CK202" s="819"/>
      <c r="CL202" s="819"/>
      <c r="CM202" s="817"/>
      <c r="CN202" s="819"/>
      <c r="CO202" s="819"/>
      <c r="CP202" s="819"/>
      <c r="CQ202" s="819"/>
      <c r="CR202" s="819"/>
      <c r="CS202" s="819"/>
      <c r="CT202" s="819"/>
      <c r="CU202" s="819"/>
      <c r="CV202" s="819"/>
      <c r="CW202" s="817"/>
      <c r="CX202" s="819"/>
      <c r="CY202" s="819"/>
      <c r="CZ202" s="819"/>
      <c r="DA202" s="819"/>
      <c r="DB202" s="819"/>
      <c r="DC202" s="819"/>
      <c r="DD202" s="819"/>
      <c r="DE202" s="819"/>
      <c r="DF202" s="819"/>
      <c r="DG202" s="817"/>
      <c r="DH202" s="819"/>
      <c r="DI202" s="819"/>
      <c r="DJ202" s="819"/>
      <c r="DK202" s="819"/>
      <c r="DL202" s="819"/>
      <c r="DM202" s="819"/>
      <c r="DN202" s="819"/>
      <c r="DO202" s="819"/>
      <c r="DP202" s="819"/>
      <c r="DQ202" s="817"/>
      <c r="DR202" s="819"/>
      <c r="DS202" s="819"/>
      <c r="DT202" s="819"/>
      <c r="DU202" s="819"/>
      <c r="DV202" s="819"/>
      <c r="DW202" s="819"/>
      <c r="DX202" s="819"/>
      <c r="DY202" s="819"/>
      <c r="DZ202" s="819"/>
      <c r="EA202" s="817"/>
      <c r="EB202" s="819"/>
      <c r="EC202" s="819"/>
      <c r="ED202" s="819"/>
      <c r="EE202" s="819"/>
      <c r="EF202" s="819"/>
      <c r="EG202" s="819"/>
      <c r="EH202" s="819"/>
      <c r="EI202" s="819"/>
      <c r="EJ202" s="819"/>
      <c r="EK202" s="822"/>
    </row>
    <row r="203" spans="1:141" ht="21" thickBot="1">
      <c r="A203" s="388">
        <f>Summary!A203</f>
        <v>0</v>
      </c>
      <c r="B203" s="389">
        <f>Summary!B203</f>
        <v>0</v>
      </c>
      <c r="C203" s="389">
        <f>Summary!C203</f>
        <v>0</v>
      </c>
      <c r="D203" s="389">
        <f>Summary!D203</f>
        <v>0</v>
      </c>
      <c r="E203" s="390">
        <f>Summary!E203</f>
        <v>0</v>
      </c>
      <c r="F203" s="390">
        <f>Summary!F203</f>
        <v>0</v>
      </c>
      <c r="G203" s="391">
        <f>Summary!G203</f>
        <v>0</v>
      </c>
      <c r="H203" s="704">
        <f t="shared" ref="H203:T203" si="106">SUM(H11:H202)</f>
        <v>0</v>
      </c>
      <c r="I203" s="705">
        <f t="shared" si="106"/>
        <v>0</v>
      </c>
      <c r="J203" s="705">
        <f t="shared" si="106"/>
        <v>0</v>
      </c>
      <c r="K203" s="705">
        <f t="shared" si="106"/>
        <v>0</v>
      </c>
      <c r="L203" s="705">
        <f t="shared" si="106"/>
        <v>0</v>
      </c>
      <c r="M203" s="705">
        <f t="shared" si="106"/>
        <v>0</v>
      </c>
      <c r="N203" s="705">
        <f t="shared" si="106"/>
        <v>0</v>
      </c>
      <c r="O203" s="705">
        <f t="shared" si="106"/>
        <v>0</v>
      </c>
      <c r="P203" s="705">
        <f t="shared" si="106"/>
        <v>0</v>
      </c>
      <c r="Q203" s="705">
        <f t="shared" si="106"/>
        <v>0</v>
      </c>
      <c r="R203" s="705">
        <f t="shared" si="106"/>
        <v>0</v>
      </c>
      <c r="S203" s="705">
        <f t="shared" si="106"/>
        <v>0</v>
      </c>
      <c r="T203" s="706">
        <f t="shared" si="106"/>
        <v>0</v>
      </c>
      <c r="U203" s="531"/>
      <c r="V203" s="395"/>
      <c r="W203" s="396"/>
      <c r="X203" s="396"/>
      <c r="Y203" s="396"/>
      <c r="Z203" s="396"/>
      <c r="AA203" s="396"/>
      <c r="AB203" s="396"/>
      <c r="AC203" s="396"/>
      <c r="AD203" s="396"/>
      <c r="AE203" s="659"/>
      <c r="AF203" s="395"/>
      <c r="AG203" s="396"/>
      <c r="AH203" s="396"/>
      <c r="AI203" s="396"/>
      <c r="AJ203" s="396"/>
      <c r="AK203" s="396"/>
      <c r="AL203" s="396"/>
      <c r="AM203" s="396"/>
      <c r="AN203" s="396"/>
      <c r="AO203" s="659"/>
      <c r="AP203" s="395"/>
      <c r="AQ203" s="396"/>
      <c r="AR203" s="396"/>
      <c r="AS203" s="396"/>
      <c r="AT203" s="396"/>
      <c r="AU203" s="396"/>
      <c r="AV203" s="396"/>
      <c r="AW203" s="396"/>
      <c r="AX203" s="396"/>
      <c r="AY203" s="659"/>
      <c r="AZ203" s="395"/>
      <c r="BA203" s="396"/>
      <c r="BB203" s="396"/>
      <c r="BC203" s="396"/>
      <c r="BD203" s="396"/>
      <c r="BE203" s="396"/>
      <c r="BF203" s="396"/>
      <c r="BG203" s="396"/>
      <c r="BH203" s="396"/>
      <c r="BI203" s="659"/>
      <c r="BJ203" s="395"/>
      <c r="BK203" s="396"/>
      <c r="BL203" s="396"/>
      <c r="BM203" s="396"/>
      <c r="BN203" s="396"/>
      <c r="BO203" s="396"/>
      <c r="BP203" s="396"/>
      <c r="BQ203" s="396"/>
      <c r="BR203" s="396"/>
      <c r="BS203" s="659"/>
      <c r="BT203" s="395"/>
      <c r="BU203" s="396"/>
      <c r="BV203" s="396"/>
      <c r="BW203" s="396"/>
      <c r="BX203" s="396"/>
      <c r="BY203" s="396"/>
      <c r="BZ203" s="396"/>
      <c r="CA203" s="396"/>
      <c r="CB203" s="396"/>
      <c r="CC203" s="659"/>
      <c r="CD203" s="395"/>
      <c r="CE203" s="396"/>
      <c r="CF203" s="396"/>
      <c r="CG203" s="396"/>
      <c r="CH203" s="396"/>
      <c r="CI203" s="396"/>
      <c r="CJ203" s="396"/>
      <c r="CK203" s="396"/>
      <c r="CL203" s="396"/>
      <c r="CM203" s="659"/>
      <c r="CN203" s="395"/>
      <c r="CO203" s="396"/>
      <c r="CP203" s="396"/>
      <c r="CQ203" s="396"/>
      <c r="CR203" s="396"/>
      <c r="CS203" s="396"/>
      <c r="CT203" s="396"/>
      <c r="CU203" s="396"/>
      <c r="CV203" s="396"/>
      <c r="CW203" s="659"/>
      <c r="CX203" s="395"/>
      <c r="CY203" s="396"/>
      <c r="CZ203" s="396"/>
      <c r="DA203" s="396"/>
      <c r="DB203" s="396"/>
      <c r="DC203" s="396"/>
      <c r="DD203" s="396"/>
      <c r="DE203" s="396"/>
      <c r="DF203" s="396"/>
      <c r="DG203" s="659"/>
      <c r="DH203" s="395"/>
      <c r="DI203" s="396"/>
      <c r="DJ203" s="396"/>
      <c r="DK203" s="396"/>
      <c r="DL203" s="396"/>
      <c r="DM203" s="396"/>
      <c r="DN203" s="396"/>
      <c r="DO203" s="396"/>
      <c r="DP203" s="396"/>
      <c r="DQ203" s="659"/>
      <c r="DR203" s="395"/>
      <c r="DS203" s="396"/>
      <c r="DT203" s="396"/>
      <c r="DU203" s="396"/>
      <c r="DV203" s="396"/>
      <c r="DW203" s="396"/>
      <c r="DX203" s="396"/>
      <c r="DY203" s="396"/>
      <c r="DZ203" s="396"/>
      <c r="EA203" s="659"/>
      <c r="EB203" s="395"/>
      <c r="EC203" s="396"/>
      <c r="ED203" s="396"/>
      <c r="EE203" s="396"/>
      <c r="EF203" s="396"/>
      <c r="EG203" s="396"/>
      <c r="EH203" s="396"/>
      <c r="EI203" s="396"/>
      <c r="EJ203" s="396"/>
      <c r="EK203" s="659"/>
    </row>
  </sheetData>
  <sheetProtection algorithmName="SHA-512" hashValue="zJ2+ZCX/lwJKlywrFbOBAFVHqgh96UU2XMK13Kv2yEfXHDCvLbr2G64u9E5RaRjoddUHCZOI6Q3N67McQMr8+w==" saltValue="48zBUx3vyLiU9v8ml8OJTw==" spinCount="100000" sheet="1" objects="1" scenarios="1"/>
  <mergeCells count="22">
    <mergeCell ref="A1:T1"/>
    <mergeCell ref="A4:A7"/>
    <mergeCell ref="B4:C7"/>
    <mergeCell ref="D4:F5"/>
    <mergeCell ref="G4:G5"/>
    <mergeCell ref="H4:T5"/>
    <mergeCell ref="D6:D7"/>
    <mergeCell ref="E6:E7"/>
    <mergeCell ref="F6:F7"/>
    <mergeCell ref="G6:G7"/>
    <mergeCell ref="EB4:EK5"/>
    <mergeCell ref="V4:AE5"/>
    <mergeCell ref="AF4:AO5"/>
    <mergeCell ref="AP4:AY5"/>
    <mergeCell ref="AZ4:BI5"/>
    <mergeCell ref="BJ4:BS5"/>
    <mergeCell ref="BT4:CC5"/>
    <mergeCell ref="CD4:CM5"/>
    <mergeCell ref="CN4:CW5"/>
    <mergeCell ref="CX4:DG5"/>
    <mergeCell ref="DH4:DQ5"/>
    <mergeCell ref="DR4:EA5"/>
  </mergeCells>
  <conditionalFormatting sqref="A8:G8 A17:G27 B16 A14:G15 B13 A11:G12 B10 D13 D16 B29 D29 B64 B60 A57:G59 B56 D56 D60 D64 A9 A28 A55:G55 A30:G53 A61:G63 A65:G88 A200:G203 A90:G148 A153:G198">
    <cfRule type="cellIs" dxfId="26" priority="20" operator="equal">
      <formula>0</formula>
    </cfRule>
  </conditionalFormatting>
  <conditionalFormatting sqref="A64 A60 A56 C64 C60 C56 E56:G56 E60:G60 E64:G64 E29:G29 C29 A29 A10 A13 A16 C16 C13 C10:G10 E13:G13 E16:G16">
    <cfRule type="cellIs" dxfId="25" priority="18" operator="equal">
      <formula>0</formula>
    </cfRule>
  </conditionalFormatting>
  <conditionalFormatting sqref="B28:G28 B9:G9">
    <cfRule type="cellIs" dxfId="24" priority="17" operator="equal">
      <formula>0</formula>
    </cfRule>
  </conditionalFormatting>
  <conditionalFormatting sqref="A54:G54">
    <cfRule type="cellIs" dxfId="23" priority="15" operator="equal">
      <formula>0</formula>
    </cfRule>
  </conditionalFormatting>
  <conditionalFormatting sqref="B199 D199">
    <cfRule type="cellIs" dxfId="22" priority="5" operator="equal">
      <formula>0</formula>
    </cfRule>
  </conditionalFormatting>
  <conditionalFormatting sqref="E199:G199 C199 A199">
    <cfRule type="cellIs" dxfId="21" priority="4" operator="equal">
      <formula>0</formula>
    </cfRule>
  </conditionalFormatting>
  <conditionalFormatting sqref="A89:G89">
    <cfRule type="cellIs" dxfId="20" priority="3" operator="equal">
      <formula>0</formula>
    </cfRule>
  </conditionalFormatting>
  <conditionalFormatting sqref="A149:B152">
    <cfRule type="cellIs" dxfId="19" priority="2" operator="equal">
      <formula>0</formula>
    </cfRule>
  </conditionalFormatting>
  <conditionalFormatting sqref="C149:G152">
    <cfRule type="cellIs" dxfId="18" priority="1" operator="equal">
      <formula>0</formula>
    </cfRule>
  </conditionalFormatting>
  <pageMargins left="0.7" right="0.7" top="0.75" bottom="0.75" header="0.3" footer="0.3"/>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203"/>
  <sheetViews>
    <sheetView topLeftCell="J120" zoomScale="50" zoomScaleNormal="50" workbookViewId="0">
      <selection activeCell="C18" sqref="C18"/>
    </sheetView>
  </sheetViews>
  <sheetFormatPr defaultColWidth="9.140625" defaultRowHeight="18"/>
  <cols>
    <col min="1" max="1" width="23.5703125" style="141" customWidth="1"/>
    <col min="2" max="2" width="10" style="136" bestFit="1" customWidth="1"/>
    <col min="3" max="3" width="12.5703125" style="136" customWidth="1"/>
    <col min="4" max="4" width="29.140625" style="136" customWidth="1"/>
    <col min="5" max="5" width="33.5703125" style="135" customWidth="1"/>
    <col min="6" max="6" width="67.42578125" style="776" customWidth="1"/>
    <col min="7" max="7" width="45.5703125" style="138" bestFit="1" customWidth="1"/>
    <col min="8" max="19" width="20.5703125" style="138" customWidth="1"/>
    <col min="20" max="20" width="23.5703125" style="138" customWidth="1"/>
    <col min="21" max="21" width="9.140625" style="175"/>
    <col min="22" max="30" width="26.5703125" style="139" customWidth="1"/>
    <col min="31" max="31" width="33.42578125" style="139" customWidth="1"/>
    <col min="32" max="40" width="26.5703125" style="139" customWidth="1"/>
    <col min="41" max="41" width="33.5703125" style="139" customWidth="1"/>
    <col min="42" max="50" width="26.5703125" style="139" customWidth="1"/>
    <col min="51" max="51" width="33.5703125" style="139" customWidth="1"/>
    <col min="52" max="60" width="26.5703125" style="139" customWidth="1"/>
    <col min="61" max="61" width="33.5703125" style="139" customWidth="1"/>
    <col min="62" max="70" width="26.5703125" style="139" customWidth="1"/>
    <col min="71" max="71" width="33.5703125" style="139" customWidth="1"/>
    <col min="72" max="80" width="26.5703125" style="139" customWidth="1"/>
    <col min="81" max="81" width="33.5703125" style="139" customWidth="1"/>
    <col min="82" max="90" width="26.5703125" style="139" customWidth="1"/>
    <col min="91" max="91" width="33.5703125" style="139" customWidth="1"/>
    <col min="92" max="100" width="26.5703125" style="139" customWidth="1"/>
    <col min="101" max="101" width="33.5703125" style="139" customWidth="1"/>
    <col min="102" max="110" width="26.5703125" style="139" customWidth="1"/>
    <col min="111" max="111" width="33.5703125" style="139" customWidth="1"/>
    <col min="112" max="120" width="26.5703125" style="139" customWidth="1"/>
    <col min="121" max="121" width="33.5703125" style="139" customWidth="1"/>
    <col min="122" max="130" width="26.5703125" style="139" customWidth="1"/>
    <col min="131" max="131" width="33.5703125" style="139" customWidth="1"/>
    <col min="132" max="140" width="26.5703125" style="139" customWidth="1"/>
    <col min="141" max="141" width="33.5703125" style="139" customWidth="1"/>
    <col min="142" max="16384" width="9.140625" style="135"/>
  </cols>
  <sheetData>
    <row r="1" spans="1:146" ht="113.1" customHeight="1" thickBot="1">
      <c r="A1" s="1007" t="s">
        <v>275</v>
      </c>
      <c r="B1" s="1007"/>
      <c r="C1" s="1007"/>
      <c r="D1" s="1007"/>
      <c r="E1" s="1007"/>
      <c r="F1" s="1007"/>
      <c r="G1" s="1007"/>
      <c r="H1" s="1007"/>
      <c r="I1" s="1007"/>
      <c r="J1" s="1007"/>
      <c r="K1" s="1007"/>
      <c r="L1" s="1007"/>
      <c r="M1" s="1007"/>
      <c r="N1" s="1007"/>
      <c r="O1" s="1007"/>
      <c r="P1" s="1007"/>
      <c r="Q1" s="1007"/>
      <c r="R1" s="1007"/>
      <c r="S1" s="1007"/>
      <c r="T1" s="1007"/>
      <c r="U1" s="174"/>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4"/>
      <c r="EM1" s="134"/>
      <c r="EN1" s="134"/>
      <c r="EO1" s="134"/>
      <c r="EP1" s="134"/>
    </row>
    <row r="2" spans="1:146" ht="45" hidden="1">
      <c r="A2" s="674"/>
      <c r="B2" s="674"/>
      <c r="C2" s="674"/>
      <c r="D2" s="674"/>
      <c r="E2" s="674"/>
      <c r="F2" s="771"/>
      <c r="G2" s="674"/>
      <c r="H2" s="674"/>
      <c r="I2" s="674"/>
      <c r="J2" s="674"/>
      <c r="K2" s="674"/>
      <c r="L2" s="674"/>
      <c r="M2" s="674"/>
      <c r="N2" s="674"/>
      <c r="O2" s="674"/>
      <c r="P2" s="674"/>
      <c r="Q2" s="674"/>
      <c r="R2" s="674"/>
      <c r="S2" s="674"/>
      <c r="T2" s="674"/>
      <c r="U2" s="174"/>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4"/>
      <c r="EM2" s="134"/>
      <c r="EN2" s="134"/>
      <c r="EO2" s="134"/>
      <c r="EP2" s="134"/>
    </row>
    <row r="3" spans="1:146" ht="18.75" hidden="1" thickBot="1">
      <c r="A3" s="854">
        <f>'Year 6'!$A$3+1</f>
        <v>2027</v>
      </c>
      <c r="G3" s="137"/>
    </row>
    <row r="4" spans="1:146" ht="23.1" customHeight="1">
      <c r="A4" s="1008" t="s">
        <v>483</v>
      </c>
      <c r="B4" s="1011" t="s">
        <v>259</v>
      </c>
      <c r="C4" s="1011"/>
      <c r="D4" s="1012" t="s">
        <v>274</v>
      </c>
      <c r="E4" s="1012"/>
      <c r="F4" s="1012"/>
      <c r="G4" s="1013" t="s">
        <v>289</v>
      </c>
      <c r="H4" s="1014" t="str">
        <f ca="1">MID(CELL("filename",A1),FIND("]",CELL("filename",A1))+1,255)</f>
        <v>Year 7</v>
      </c>
      <c r="I4" s="1015"/>
      <c r="J4" s="1015"/>
      <c r="K4" s="1015"/>
      <c r="L4" s="1015"/>
      <c r="M4" s="1015"/>
      <c r="N4" s="1015"/>
      <c r="O4" s="1015"/>
      <c r="P4" s="1015"/>
      <c r="Q4" s="1015"/>
      <c r="R4" s="1015"/>
      <c r="S4" s="1015"/>
      <c r="T4" s="1016"/>
      <c r="V4" s="995" t="str">
        <f>CONCATENATE($H$7," ",$A$3)</f>
        <v>June 2027</v>
      </c>
      <c r="W4" s="996"/>
      <c r="X4" s="996"/>
      <c r="Y4" s="996"/>
      <c r="Z4" s="996"/>
      <c r="AA4" s="996"/>
      <c r="AB4" s="996"/>
      <c r="AC4" s="996"/>
      <c r="AD4" s="996"/>
      <c r="AE4" s="997"/>
      <c r="AF4" s="995" t="str">
        <f>CONCATENATE($I$7," ",$A$3)</f>
        <v>July 2027</v>
      </c>
      <c r="AG4" s="996"/>
      <c r="AH4" s="996"/>
      <c r="AI4" s="996"/>
      <c r="AJ4" s="996"/>
      <c r="AK4" s="996"/>
      <c r="AL4" s="996"/>
      <c r="AM4" s="996"/>
      <c r="AN4" s="996"/>
      <c r="AO4" s="997"/>
      <c r="AP4" s="995" t="str">
        <f>CONCATENATE($J$7," ",$A$3)</f>
        <v>August 2027</v>
      </c>
      <c r="AQ4" s="996"/>
      <c r="AR4" s="996"/>
      <c r="AS4" s="996"/>
      <c r="AT4" s="996"/>
      <c r="AU4" s="996"/>
      <c r="AV4" s="996"/>
      <c r="AW4" s="996"/>
      <c r="AX4" s="996"/>
      <c r="AY4" s="997"/>
      <c r="AZ4" s="995" t="str">
        <f>CONCATENATE($K$7," ",$A$3)</f>
        <v>September 2027</v>
      </c>
      <c r="BA4" s="996"/>
      <c r="BB4" s="996"/>
      <c r="BC4" s="996"/>
      <c r="BD4" s="996"/>
      <c r="BE4" s="996"/>
      <c r="BF4" s="996"/>
      <c r="BG4" s="996"/>
      <c r="BH4" s="996"/>
      <c r="BI4" s="997"/>
      <c r="BJ4" s="995" t="str">
        <f>CONCATENATE($L$7," ",$A$3)</f>
        <v>October 2027</v>
      </c>
      <c r="BK4" s="996"/>
      <c r="BL4" s="996"/>
      <c r="BM4" s="996"/>
      <c r="BN4" s="996"/>
      <c r="BO4" s="996"/>
      <c r="BP4" s="996"/>
      <c r="BQ4" s="996"/>
      <c r="BR4" s="996"/>
      <c r="BS4" s="997"/>
      <c r="BT4" s="995" t="str">
        <f>CONCATENATE($M$7," ",$A$3)</f>
        <v>November 2027</v>
      </c>
      <c r="BU4" s="996"/>
      <c r="BV4" s="996"/>
      <c r="BW4" s="996"/>
      <c r="BX4" s="996"/>
      <c r="BY4" s="996"/>
      <c r="BZ4" s="996"/>
      <c r="CA4" s="996"/>
      <c r="CB4" s="996"/>
      <c r="CC4" s="997"/>
      <c r="CD4" s="995" t="str">
        <f>CONCATENATE($N$7," ",$A$3)</f>
        <v>December 2027</v>
      </c>
      <c r="CE4" s="996"/>
      <c r="CF4" s="996"/>
      <c r="CG4" s="996"/>
      <c r="CH4" s="996"/>
      <c r="CI4" s="996"/>
      <c r="CJ4" s="996"/>
      <c r="CK4" s="996"/>
      <c r="CL4" s="996"/>
      <c r="CM4" s="997"/>
      <c r="CN4" s="995" t="str">
        <f>CONCATENATE($O$7," ",$A$3+1)</f>
        <v>January 2028</v>
      </c>
      <c r="CO4" s="996"/>
      <c r="CP4" s="996"/>
      <c r="CQ4" s="996"/>
      <c r="CR4" s="996"/>
      <c r="CS4" s="996"/>
      <c r="CT4" s="996"/>
      <c r="CU4" s="996"/>
      <c r="CV4" s="996"/>
      <c r="CW4" s="997"/>
      <c r="CX4" s="995" t="str">
        <f>CONCATENATE($P$7," ",$A$3+1)</f>
        <v>February 2028</v>
      </c>
      <c r="CY4" s="996"/>
      <c r="CZ4" s="996"/>
      <c r="DA4" s="996"/>
      <c r="DB4" s="996"/>
      <c r="DC4" s="996"/>
      <c r="DD4" s="996"/>
      <c r="DE4" s="996"/>
      <c r="DF4" s="996"/>
      <c r="DG4" s="997"/>
      <c r="DH4" s="995" t="str">
        <f>CONCATENATE($Q$7," ",$A$3+1)</f>
        <v>March 2028</v>
      </c>
      <c r="DI4" s="996"/>
      <c r="DJ4" s="996"/>
      <c r="DK4" s="996"/>
      <c r="DL4" s="996"/>
      <c r="DM4" s="996"/>
      <c r="DN4" s="996"/>
      <c r="DO4" s="996"/>
      <c r="DP4" s="996"/>
      <c r="DQ4" s="997"/>
      <c r="DR4" s="995" t="str">
        <f>CONCATENATE($R$7," ",$A$3+1)</f>
        <v>April 2028</v>
      </c>
      <c r="DS4" s="996"/>
      <c r="DT4" s="996"/>
      <c r="DU4" s="996"/>
      <c r="DV4" s="996"/>
      <c r="DW4" s="996"/>
      <c r="DX4" s="996"/>
      <c r="DY4" s="996"/>
      <c r="DZ4" s="996"/>
      <c r="EA4" s="997"/>
      <c r="EB4" s="995" t="str">
        <f>CONCATENATE($S$7," ",$A$3+1)</f>
        <v>May 2028</v>
      </c>
      <c r="EC4" s="996"/>
      <c r="ED4" s="996"/>
      <c r="EE4" s="996"/>
      <c r="EF4" s="996"/>
      <c r="EG4" s="996"/>
      <c r="EH4" s="996"/>
      <c r="EI4" s="996"/>
      <c r="EJ4" s="996"/>
      <c r="EK4" s="997"/>
    </row>
    <row r="5" spans="1:146" ht="23.1" customHeight="1" thickBot="1">
      <c r="A5" s="1009"/>
      <c r="B5" s="1001"/>
      <c r="C5" s="1001"/>
      <c r="D5" s="1003"/>
      <c r="E5" s="1003"/>
      <c r="F5" s="1003"/>
      <c r="G5" s="1005"/>
      <c r="H5" s="1017"/>
      <c r="I5" s="1018"/>
      <c r="J5" s="1018"/>
      <c r="K5" s="1018"/>
      <c r="L5" s="1018"/>
      <c r="M5" s="1018"/>
      <c r="N5" s="1018"/>
      <c r="O5" s="1018"/>
      <c r="P5" s="1018"/>
      <c r="Q5" s="1018"/>
      <c r="R5" s="1018"/>
      <c r="S5" s="1018"/>
      <c r="T5" s="1019"/>
      <c r="V5" s="998"/>
      <c r="W5" s="999"/>
      <c r="X5" s="999"/>
      <c r="Y5" s="999"/>
      <c r="Z5" s="999"/>
      <c r="AA5" s="999"/>
      <c r="AB5" s="999"/>
      <c r="AC5" s="999"/>
      <c r="AD5" s="999"/>
      <c r="AE5" s="1000"/>
      <c r="AF5" s="998"/>
      <c r="AG5" s="999"/>
      <c r="AH5" s="999"/>
      <c r="AI5" s="999"/>
      <c r="AJ5" s="999"/>
      <c r="AK5" s="999"/>
      <c r="AL5" s="999"/>
      <c r="AM5" s="999"/>
      <c r="AN5" s="999"/>
      <c r="AO5" s="1000"/>
      <c r="AP5" s="998"/>
      <c r="AQ5" s="999"/>
      <c r="AR5" s="999"/>
      <c r="AS5" s="999"/>
      <c r="AT5" s="999"/>
      <c r="AU5" s="999"/>
      <c r="AV5" s="999"/>
      <c r="AW5" s="999"/>
      <c r="AX5" s="999"/>
      <c r="AY5" s="1000"/>
      <c r="AZ5" s="998"/>
      <c r="BA5" s="999"/>
      <c r="BB5" s="999"/>
      <c r="BC5" s="999"/>
      <c r="BD5" s="999"/>
      <c r="BE5" s="999"/>
      <c r="BF5" s="999"/>
      <c r="BG5" s="999"/>
      <c r="BH5" s="999"/>
      <c r="BI5" s="1000"/>
      <c r="BJ5" s="998"/>
      <c r="BK5" s="999"/>
      <c r="BL5" s="999"/>
      <c r="BM5" s="999"/>
      <c r="BN5" s="999"/>
      <c r="BO5" s="999"/>
      <c r="BP5" s="999"/>
      <c r="BQ5" s="999"/>
      <c r="BR5" s="999"/>
      <c r="BS5" s="1000"/>
      <c r="BT5" s="998"/>
      <c r="BU5" s="999"/>
      <c r="BV5" s="999"/>
      <c r="BW5" s="999"/>
      <c r="BX5" s="999"/>
      <c r="BY5" s="999"/>
      <c r="BZ5" s="999"/>
      <c r="CA5" s="999"/>
      <c r="CB5" s="999"/>
      <c r="CC5" s="1000"/>
      <c r="CD5" s="998"/>
      <c r="CE5" s="999"/>
      <c r="CF5" s="999"/>
      <c r="CG5" s="999"/>
      <c r="CH5" s="999"/>
      <c r="CI5" s="999"/>
      <c r="CJ5" s="999"/>
      <c r="CK5" s="999"/>
      <c r="CL5" s="999"/>
      <c r="CM5" s="1000"/>
      <c r="CN5" s="998"/>
      <c r="CO5" s="999"/>
      <c r="CP5" s="999"/>
      <c r="CQ5" s="999"/>
      <c r="CR5" s="999"/>
      <c r="CS5" s="999"/>
      <c r="CT5" s="999"/>
      <c r="CU5" s="999"/>
      <c r="CV5" s="999"/>
      <c r="CW5" s="1000"/>
      <c r="CX5" s="998"/>
      <c r="CY5" s="999"/>
      <c r="CZ5" s="999"/>
      <c r="DA5" s="999"/>
      <c r="DB5" s="999"/>
      <c r="DC5" s="999"/>
      <c r="DD5" s="999"/>
      <c r="DE5" s="999"/>
      <c r="DF5" s="999"/>
      <c r="DG5" s="1000"/>
      <c r="DH5" s="998"/>
      <c r="DI5" s="999"/>
      <c r="DJ5" s="999"/>
      <c r="DK5" s="999"/>
      <c r="DL5" s="999"/>
      <c r="DM5" s="999"/>
      <c r="DN5" s="999"/>
      <c r="DO5" s="999"/>
      <c r="DP5" s="999"/>
      <c r="DQ5" s="1000"/>
      <c r="DR5" s="998"/>
      <c r="DS5" s="999"/>
      <c r="DT5" s="999"/>
      <c r="DU5" s="999"/>
      <c r="DV5" s="999"/>
      <c r="DW5" s="999"/>
      <c r="DX5" s="999"/>
      <c r="DY5" s="999"/>
      <c r="DZ5" s="999"/>
      <c r="EA5" s="1000"/>
      <c r="EB5" s="998"/>
      <c r="EC5" s="999"/>
      <c r="ED5" s="999"/>
      <c r="EE5" s="999"/>
      <c r="EF5" s="999"/>
      <c r="EG5" s="999"/>
      <c r="EH5" s="999"/>
      <c r="EI5" s="999"/>
      <c r="EJ5" s="999"/>
      <c r="EK5" s="1000"/>
    </row>
    <row r="6" spans="1:146" ht="47.1" customHeight="1">
      <c r="A6" s="1009"/>
      <c r="B6" s="1001"/>
      <c r="C6" s="1001"/>
      <c r="D6" s="1001" t="s">
        <v>278</v>
      </c>
      <c r="E6" s="1003" t="s">
        <v>227</v>
      </c>
      <c r="F6" s="1003" t="s">
        <v>279</v>
      </c>
      <c r="G6" s="1005" t="str">
        <f>Summary!G6</f>
        <v>Schedule Reference
(Refer to Cost Reimbursable Table in the Price List)</v>
      </c>
      <c r="H6" s="841">
        <f>$A$3</f>
        <v>2027</v>
      </c>
      <c r="I6" s="842">
        <f t="shared" ref="I6" si="0">$A$3</f>
        <v>2027</v>
      </c>
      <c r="J6" s="842">
        <f>$A$3</f>
        <v>2027</v>
      </c>
      <c r="K6" s="842">
        <f>$A$3</f>
        <v>2027</v>
      </c>
      <c r="L6" s="842">
        <f>$A$3</f>
        <v>2027</v>
      </c>
      <c r="M6" s="842">
        <f>$A$3</f>
        <v>2027</v>
      </c>
      <c r="N6" s="842">
        <f>$A$3</f>
        <v>2027</v>
      </c>
      <c r="O6" s="842">
        <f t="shared" ref="O6:S6" si="1">$A$3+1</f>
        <v>2028</v>
      </c>
      <c r="P6" s="842">
        <f t="shared" si="1"/>
        <v>2028</v>
      </c>
      <c r="Q6" s="842">
        <f t="shared" si="1"/>
        <v>2028</v>
      </c>
      <c r="R6" s="842">
        <f t="shared" si="1"/>
        <v>2028</v>
      </c>
      <c r="S6" s="842">
        <f t="shared" si="1"/>
        <v>2028</v>
      </c>
      <c r="T6" s="186"/>
      <c r="V6" s="269" t="s">
        <v>435</v>
      </c>
      <c r="W6" s="270" t="s">
        <v>435</v>
      </c>
      <c r="X6" s="270" t="s">
        <v>435</v>
      </c>
      <c r="Y6" s="270" t="s">
        <v>436</v>
      </c>
      <c r="Z6" s="270" t="s">
        <v>437</v>
      </c>
      <c r="AA6" s="270" t="s">
        <v>437</v>
      </c>
      <c r="AB6" s="270" t="s">
        <v>438</v>
      </c>
      <c r="AC6" s="270" t="s">
        <v>439</v>
      </c>
      <c r="AD6" s="670" t="s">
        <v>420</v>
      </c>
      <c r="AE6" s="271" t="s">
        <v>427</v>
      </c>
      <c r="AF6" s="269" t="s">
        <v>435</v>
      </c>
      <c r="AG6" s="270" t="s">
        <v>435</v>
      </c>
      <c r="AH6" s="270" t="s">
        <v>435</v>
      </c>
      <c r="AI6" s="270" t="s">
        <v>436</v>
      </c>
      <c r="AJ6" s="270" t="s">
        <v>437</v>
      </c>
      <c r="AK6" s="270" t="s">
        <v>437</v>
      </c>
      <c r="AL6" s="270" t="s">
        <v>438</v>
      </c>
      <c r="AM6" s="270" t="s">
        <v>439</v>
      </c>
      <c r="AN6" s="670" t="s">
        <v>420</v>
      </c>
      <c r="AO6" s="271" t="s">
        <v>427</v>
      </c>
      <c r="AP6" s="269" t="s">
        <v>435</v>
      </c>
      <c r="AQ6" s="270" t="s">
        <v>435</v>
      </c>
      <c r="AR6" s="270" t="s">
        <v>435</v>
      </c>
      <c r="AS6" s="270" t="s">
        <v>436</v>
      </c>
      <c r="AT6" s="270" t="s">
        <v>437</v>
      </c>
      <c r="AU6" s="270" t="s">
        <v>437</v>
      </c>
      <c r="AV6" s="270" t="s">
        <v>438</v>
      </c>
      <c r="AW6" s="270" t="s">
        <v>439</v>
      </c>
      <c r="AX6" s="670" t="s">
        <v>420</v>
      </c>
      <c r="AY6" s="271" t="s">
        <v>427</v>
      </c>
      <c r="AZ6" s="269" t="s">
        <v>435</v>
      </c>
      <c r="BA6" s="270" t="s">
        <v>435</v>
      </c>
      <c r="BB6" s="270" t="s">
        <v>435</v>
      </c>
      <c r="BC6" s="270" t="s">
        <v>436</v>
      </c>
      <c r="BD6" s="270" t="s">
        <v>437</v>
      </c>
      <c r="BE6" s="270" t="s">
        <v>437</v>
      </c>
      <c r="BF6" s="270" t="s">
        <v>438</v>
      </c>
      <c r="BG6" s="270" t="s">
        <v>439</v>
      </c>
      <c r="BH6" s="670" t="s">
        <v>420</v>
      </c>
      <c r="BI6" s="271" t="s">
        <v>427</v>
      </c>
      <c r="BJ6" s="269" t="s">
        <v>435</v>
      </c>
      <c r="BK6" s="270" t="s">
        <v>435</v>
      </c>
      <c r="BL6" s="270" t="s">
        <v>435</v>
      </c>
      <c r="BM6" s="270" t="s">
        <v>436</v>
      </c>
      <c r="BN6" s="270" t="s">
        <v>437</v>
      </c>
      <c r="BO6" s="270" t="s">
        <v>437</v>
      </c>
      <c r="BP6" s="270" t="s">
        <v>438</v>
      </c>
      <c r="BQ6" s="270" t="s">
        <v>439</v>
      </c>
      <c r="BR6" s="670" t="s">
        <v>420</v>
      </c>
      <c r="BS6" s="271" t="s">
        <v>427</v>
      </c>
      <c r="BT6" s="269" t="s">
        <v>435</v>
      </c>
      <c r="BU6" s="270" t="s">
        <v>435</v>
      </c>
      <c r="BV6" s="270" t="s">
        <v>435</v>
      </c>
      <c r="BW6" s="270" t="s">
        <v>436</v>
      </c>
      <c r="BX6" s="270" t="s">
        <v>437</v>
      </c>
      <c r="BY6" s="270" t="s">
        <v>437</v>
      </c>
      <c r="BZ6" s="270" t="s">
        <v>438</v>
      </c>
      <c r="CA6" s="270" t="s">
        <v>439</v>
      </c>
      <c r="CB6" s="670" t="s">
        <v>420</v>
      </c>
      <c r="CC6" s="271" t="s">
        <v>427</v>
      </c>
      <c r="CD6" s="269" t="s">
        <v>435</v>
      </c>
      <c r="CE6" s="270" t="s">
        <v>435</v>
      </c>
      <c r="CF6" s="270" t="s">
        <v>435</v>
      </c>
      <c r="CG6" s="270" t="s">
        <v>436</v>
      </c>
      <c r="CH6" s="270" t="s">
        <v>437</v>
      </c>
      <c r="CI6" s="270" t="s">
        <v>437</v>
      </c>
      <c r="CJ6" s="270" t="s">
        <v>438</v>
      </c>
      <c r="CK6" s="270" t="s">
        <v>439</v>
      </c>
      <c r="CL6" s="670" t="s">
        <v>420</v>
      </c>
      <c r="CM6" s="271" t="s">
        <v>427</v>
      </c>
      <c r="CN6" s="269" t="s">
        <v>435</v>
      </c>
      <c r="CO6" s="270" t="s">
        <v>435</v>
      </c>
      <c r="CP6" s="270" t="s">
        <v>435</v>
      </c>
      <c r="CQ6" s="270" t="s">
        <v>436</v>
      </c>
      <c r="CR6" s="270" t="s">
        <v>437</v>
      </c>
      <c r="CS6" s="270" t="s">
        <v>437</v>
      </c>
      <c r="CT6" s="270" t="s">
        <v>438</v>
      </c>
      <c r="CU6" s="270" t="s">
        <v>439</v>
      </c>
      <c r="CV6" s="670" t="s">
        <v>420</v>
      </c>
      <c r="CW6" s="271" t="s">
        <v>427</v>
      </c>
      <c r="CX6" s="269" t="s">
        <v>435</v>
      </c>
      <c r="CY6" s="270" t="s">
        <v>435</v>
      </c>
      <c r="CZ6" s="270" t="s">
        <v>435</v>
      </c>
      <c r="DA6" s="270" t="s">
        <v>436</v>
      </c>
      <c r="DB6" s="270" t="s">
        <v>437</v>
      </c>
      <c r="DC6" s="270" t="s">
        <v>437</v>
      </c>
      <c r="DD6" s="270" t="s">
        <v>438</v>
      </c>
      <c r="DE6" s="270" t="s">
        <v>439</v>
      </c>
      <c r="DF6" s="670" t="s">
        <v>420</v>
      </c>
      <c r="DG6" s="271" t="s">
        <v>427</v>
      </c>
      <c r="DH6" s="269" t="s">
        <v>435</v>
      </c>
      <c r="DI6" s="270" t="s">
        <v>435</v>
      </c>
      <c r="DJ6" s="270" t="s">
        <v>435</v>
      </c>
      <c r="DK6" s="270" t="s">
        <v>436</v>
      </c>
      <c r="DL6" s="270" t="s">
        <v>437</v>
      </c>
      <c r="DM6" s="270" t="s">
        <v>437</v>
      </c>
      <c r="DN6" s="270" t="s">
        <v>438</v>
      </c>
      <c r="DO6" s="270" t="s">
        <v>439</v>
      </c>
      <c r="DP6" s="670" t="s">
        <v>420</v>
      </c>
      <c r="DQ6" s="271" t="s">
        <v>427</v>
      </c>
      <c r="DR6" s="269" t="s">
        <v>435</v>
      </c>
      <c r="DS6" s="270" t="s">
        <v>435</v>
      </c>
      <c r="DT6" s="270" t="s">
        <v>435</v>
      </c>
      <c r="DU6" s="270" t="s">
        <v>436</v>
      </c>
      <c r="DV6" s="270" t="s">
        <v>437</v>
      </c>
      <c r="DW6" s="270" t="s">
        <v>437</v>
      </c>
      <c r="DX6" s="270" t="s">
        <v>438</v>
      </c>
      <c r="DY6" s="270" t="s">
        <v>439</v>
      </c>
      <c r="DZ6" s="670" t="s">
        <v>420</v>
      </c>
      <c r="EA6" s="271" t="s">
        <v>427</v>
      </c>
      <c r="EB6" s="269" t="s">
        <v>435</v>
      </c>
      <c r="EC6" s="270" t="s">
        <v>435</v>
      </c>
      <c r="ED6" s="270" t="s">
        <v>435</v>
      </c>
      <c r="EE6" s="270" t="s">
        <v>436</v>
      </c>
      <c r="EF6" s="270" t="s">
        <v>437</v>
      </c>
      <c r="EG6" s="270" t="s">
        <v>437</v>
      </c>
      <c r="EH6" s="270" t="s">
        <v>438</v>
      </c>
      <c r="EI6" s="270" t="s">
        <v>439</v>
      </c>
      <c r="EJ6" s="670" t="s">
        <v>420</v>
      </c>
      <c r="EK6" s="271" t="s">
        <v>427</v>
      </c>
    </row>
    <row r="7" spans="1:146" ht="54" customHeight="1" thickBot="1">
      <c r="A7" s="1010"/>
      <c r="B7" s="1002"/>
      <c r="C7" s="1002"/>
      <c r="D7" s="1002"/>
      <c r="E7" s="1004"/>
      <c r="F7" s="1004"/>
      <c r="G7" s="1006"/>
      <c r="H7" s="856" t="s">
        <v>772</v>
      </c>
      <c r="I7" s="855" t="s">
        <v>773</v>
      </c>
      <c r="J7" s="855" t="s">
        <v>774</v>
      </c>
      <c r="K7" s="855" t="s">
        <v>775</v>
      </c>
      <c r="L7" s="855" t="s">
        <v>776</v>
      </c>
      <c r="M7" s="855" t="s">
        <v>777</v>
      </c>
      <c r="N7" s="855" t="s">
        <v>769</v>
      </c>
      <c r="O7" s="855" t="s">
        <v>770</v>
      </c>
      <c r="P7" s="855" t="s">
        <v>771</v>
      </c>
      <c r="Q7" s="855" t="s">
        <v>273</v>
      </c>
      <c r="R7" s="855" t="s">
        <v>277</v>
      </c>
      <c r="S7" s="855" t="s">
        <v>272</v>
      </c>
      <c r="T7" s="268" t="s">
        <v>29</v>
      </c>
      <c r="V7" s="272" t="s">
        <v>430</v>
      </c>
      <c r="W7" s="267" t="s">
        <v>431</v>
      </c>
      <c r="X7" s="267" t="s">
        <v>293</v>
      </c>
      <c r="Y7" s="267"/>
      <c r="Z7" s="267" t="s">
        <v>295</v>
      </c>
      <c r="AA7" s="267" t="s">
        <v>296</v>
      </c>
      <c r="AB7" s="267"/>
      <c r="AC7" s="267"/>
      <c r="AD7" s="267"/>
      <c r="AE7" s="273"/>
      <c r="AF7" s="344" t="str">
        <f>V7</f>
        <v>Staff (Office)</v>
      </c>
      <c r="AG7" s="345" t="str">
        <f>W7</f>
        <v>Staff(Site)</v>
      </c>
      <c r="AH7" s="345" t="str">
        <f>X7</f>
        <v>Labour</v>
      </c>
      <c r="AI7" s="274"/>
      <c r="AJ7" s="274" t="str">
        <f>Z7</f>
        <v>Plant</v>
      </c>
      <c r="AK7" s="274" t="str">
        <f>AA7</f>
        <v>Material</v>
      </c>
      <c r="AL7" s="274"/>
      <c r="AM7" s="274"/>
      <c r="AN7" s="274"/>
      <c r="AO7" s="273"/>
      <c r="AP7" s="344" t="str">
        <f>V7</f>
        <v>Staff (Office)</v>
      </c>
      <c r="AQ7" s="345" t="str">
        <f>W7</f>
        <v>Staff(Site)</v>
      </c>
      <c r="AR7" s="345" t="str">
        <f>X7</f>
        <v>Labour</v>
      </c>
      <c r="AS7" s="274"/>
      <c r="AT7" s="274" t="str">
        <f>AJ7</f>
        <v>Plant</v>
      </c>
      <c r="AU7" s="274" t="str">
        <f>AK7</f>
        <v>Material</v>
      </c>
      <c r="AV7" s="274"/>
      <c r="AW7" s="274"/>
      <c r="AX7" s="274"/>
      <c r="AY7" s="273"/>
      <c r="AZ7" s="344" t="str">
        <f>AF7</f>
        <v>Staff (Office)</v>
      </c>
      <c r="BA7" s="345" t="str">
        <f>AG7</f>
        <v>Staff(Site)</v>
      </c>
      <c r="BB7" s="345" t="str">
        <f>AH7</f>
        <v>Labour</v>
      </c>
      <c r="BC7" s="274"/>
      <c r="BD7" s="274" t="str">
        <f>AT7</f>
        <v>Plant</v>
      </c>
      <c r="BE7" s="274" t="str">
        <f>AU7</f>
        <v>Material</v>
      </c>
      <c r="BF7" s="274"/>
      <c r="BG7" s="274"/>
      <c r="BH7" s="274"/>
      <c r="BI7" s="273"/>
      <c r="BJ7" s="344" t="str">
        <f>AP7</f>
        <v>Staff (Office)</v>
      </c>
      <c r="BK7" s="345" t="str">
        <f>AQ7</f>
        <v>Staff(Site)</v>
      </c>
      <c r="BL7" s="345" t="str">
        <f>AR7</f>
        <v>Labour</v>
      </c>
      <c r="BM7" s="274"/>
      <c r="BN7" s="274" t="str">
        <f>BD7</f>
        <v>Plant</v>
      </c>
      <c r="BO7" s="274" t="str">
        <f>BE7</f>
        <v>Material</v>
      </c>
      <c r="BP7" s="274"/>
      <c r="BQ7" s="274"/>
      <c r="BR7" s="274"/>
      <c r="BS7" s="273"/>
      <c r="BT7" s="344" t="str">
        <f>AZ7</f>
        <v>Staff (Office)</v>
      </c>
      <c r="BU7" s="345" t="str">
        <f>BA7</f>
        <v>Staff(Site)</v>
      </c>
      <c r="BV7" s="345" t="str">
        <f>BB7</f>
        <v>Labour</v>
      </c>
      <c r="BW7" s="274"/>
      <c r="BX7" s="274" t="str">
        <f>BN7</f>
        <v>Plant</v>
      </c>
      <c r="BY7" s="274" t="str">
        <f>BO7</f>
        <v>Material</v>
      </c>
      <c r="BZ7" s="274"/>
      <c r="CA7" s="274"/>
      <c r="CB7" s="274"/>
      <c r="CC7" s="273"/>
      <c r="CD7" s="344" t="str">
        <f>BJ7</f>
        <v>Staff (Office)</v>
      </c>
      <c r="CE7" s="345" t="str">
        <f>BK7</f>
        <v>Staff(Site)</v>
      </c>
      <c r="CF7" s="345" t="str">
        <f>BL7</f>
        <v>Labour</v>
      </c>
      <c r="CG7" s="274"/>
      <c r="CH7" s="274" t="str">
        <f>BX7</f>
        <v>Plant</v>
      </c>
      <c r="CI7" s="274" t="str">
        <f>BY7</f>
        <v>Material</v>
      </c>
      <c r="CJ7" s="274"/>
      <c r="CK7" s="274"/>
      <c r="CL7" s="274"/>
      <c r="CM7" s="273"/>
      <c r="CN7" s="344" t="str">
        <f>BT7</f>
        <v>Staff (Office)</v>
      </c>
      <c r="CO7" s="345" t="str">
        <f>BU7</f>
        <v>Staff(Site)</v>
      </c>
      <c r="CP7" s="345" t="str">
        <f>BV7</f>
        <v>Labour</v>
      </c>
      <c r="CQ7" s="274"/>
      <c r="CR7" s="274" t="str">
        <f>CH7</f>
        <v>Plant</v>
      </c>
      <c r="CS7" s="274" t="str">
        <f>CI7</f>
        <v>Material</v>
      </c>
      <c r="CT7" s="274"/>
      <c r="CU7" s="274"/>
      <c r="CV7" s="274"/>
      <c r="CW7" s="273"/>
      <c r="CX7" s="344" t="str">
        <f>CD7</f>
        <v>Staff (Office)</v>
      </c>
      <c r="CY7" s="345" t="str">
        <f>CE7</f>
        <v>Staff(Site)</v>
      </c>
      <c r="CZ7" s="345" t="str">
        <f>CF7</f>
        <v>Labour</v>
      </c>
      <c r="DA7" s="274"/>
      <c r="DB7" s="274" t="str">
        <f>CR7</f>
        <v>Plant</v>
      </c>
      <c r="DC7" s="274" t="str">
        <f>CS7</f>
        <v>Material</v>
      </c>
      <c r="DD7" s="274"/>
      <c r="DE7" s="274"/>
      <c r="DF7" s="274"/>
      <c r="DG7" s="273"/>
      <c r="DH7" s="344" t="str">
        <f>CN7</f>
        <v>Staff (Office)</v>
      </c>
      <c r="DI7" s="345" t="str">
        <f>CO7</f>
        <v>Staff(Site)</v>
      </c>
      <c r="DJ7" s="345" t="str">
        <f>CP7</f>
        <v>Labour</v>
      </c>
      <c r="DK7" s="274"/>
      <c r="DL7" s="274" t="str">
        <f>DB7</f>
        <v>Plant</v>
      </c>
      <c r="DM7" s="274" t="str">
        <f>DC7</f>
        <v>Material</v>
      </c>
      <c r="DN7" s="274"/>
      <c r="DO7" s="274"/>
      <c r="DP7" s="274"/>
      <c r="DQ7" s="273"/>
      <c r="DR7" s="344" t="str">
        <f>CX7</f>
        <v>Staff (Office)</v>
      </c>
      <c r="DS7" s="345" t="str">
        <f>CY7</f>
        <v>Staff(Site)</v>
      </c>
      <c r="DT7" s="345" t="str">
        <f>CZ7</f>
        <v>Labour</v>
      </c>
      <c r="DU7" s="274"/>
      <c r="DV7" s="274" t="str">
        <f>DL7</f>
        <v>Plant</v>
      </c>
      <c r="DW7" s="274" t="str">
        <f>DM7</f>
        <v>Material</v>
      </c>
      <c r="DX7" s="274"/>
      <c r="DY7" s="274"/>
      <c r="DZ7" s="274"/>
      <c r="EA7" s="273"/>
      <c r="EB7" s="344" t="str">
        <f>DH7</f>
        <v>Staff (Office)</v>
      </c>
      <c r="EC7" s="345" t="str">
        <f>DI7</f>
        <v>Staff(Site)</v>
      </c>
      <c r="ED7" s="345" t="str">
        <f>DJ7</f>
        <v>Labour</v>
      </c>
      <c r="EE7" s="274"/>
      <c r="EF7" s="274" t="str">
        <f>DV7</f>
        <v>Plant</v>
      </c>
      <c r="EG7" s="274" t="str">
        <f>DW7</f>
        <v>Material</v>
      </c>
      <c r="EH7" s="274"/>
      <c r="EI7" s="274"/>
      <c r="EJ7" s="274"/>
      <c r="EK7" s="273"/>
    </row>
    <row r="8" spans="1:146">
      <c r="A8" s="356">
        <f>Summary!A8</f>
        <v>0</v>
      </c>
      <c r="B8" s="346">
        <f>Summary!B8</f>
        <v>0</v>
      </c>
      <c r="C8" s="346">
        <f>Summary!C8</f>
        <v>0</v>
      </c>
      <c r="D8" s="346">
        <f>Summary!D8</f>
        <v>0</v>
      </c>
      <c r="E8" s="347">
        <f>Summary!E8</f>
        <v>0</v>
      </c>
      <c r="F8" s="347">
        <f>Summary!F8</f>
        <v>0</v>
      </c>
      <c r="G8" s="490">
        <f>Summary!G8</f>
        <v>0</v>
      </c>
      <c r="H8" s="152"/>
      <c r="I8" s="153"/>
      <c r="J8" s="153"/>
      <c r="K8" s="153"/>
      <c r="L8" s="153"/>
      <c r="M8" s="153"/>
      <c r="N8" s="153"/>
      <c r="O8" s="153"/>
      <c r="P8" s="153"/>
      <c r="Q8" s="153"/>
      <c r="R8" s="153"/>
      <c r="S8" s="153"/>
      <c r="T8" s="166"/>
      <c r="V8" s="211"/>
      <c r="W8" s="212"/>
      <c r="X8" s="212"/>
      <c r="Y8" s="212"/>
      <c r="Z8" s="212"/>
      <c r="AA8" s="212"/>
      <c r="AB8" s="212"/>
      <c r="AC8" s="212"/>
      <c r="AD8" s="212"/>
      <c r="AE8" s="213"/>
      <c r="AF8" s="211"/>
      <c r="AG8" s="212"/>
      <c r="AH8" s="212"/>
      <c r="AI8" s="212"/>
      <c r="AJ8" s="212"/>
      <c r="AK8" s="212"/>
      <c r="AL8" s="212"/>
      <c r="AM8" s="212"/>
      <c r="AN8" s="212"/>
      <c r="AO8" s="213"/>
      <c r="AP8" s="211"/>
      <c r="AQ8" s="212"/>
      <c r="AR8" s="212"/>
      <c r="AS8" s="212"/>
      <c r="AT8" s="212"/>
      <c r="AU8" s="212"/>
      <c r="AV8" s="212"/>
      <c r="AW8" s="212"/>
      <c r="AX8" s="212"/>
      <c r="AY8" s="213"/>
      <c r="AZ8" s="211"/>
      <c r="BA8" s="212"/>
      <c r="BB8" s="212"/>
      <c r="BC8" s="212"/>
      <c r="BD8" s="212"/>
      <c r="BE8" s="212"/>
      <c r="BF8" s="212"/>
      <c r="BG8" s="212"/>
      <c r="BH8" s="212"/>
      <c r="BI8" s="213"/>
      <c r="BJ8" s="211"/>
      <c r="BK8" s="212"/>
      <c r="BL8" s="212"/>
      <c r="BM8" s="212"/>
      <c r="BN8" s="212"/>
      <c r="BO8" s="212"/>
      <c r="BP8" s="212"/>
      <c r="BQ8" s="212"/>
      <c r="BR8" s="212"/>
      <c r="BS8" s="213"/>
      <c r="BT8" s="211"/>
      <c r="BU8" s="212"/>
      <c r="BV8" s="212"/>
      <c r="BW8" s="212"/>
      <c r="BX8" s="212"/>
      <c r="BY8" s="212"/>
      <c r="BZ8" s="212"/>
      <c r="CA8" s="212"/>
      <c r="CB8" s="212"/>
      <c r="CC8" s="213"/>
      <c r="CD8" s="211"/>
      <c r="CE8" s="212"/>
      <c r="CF8" s="212"/>
      <c r="CG8" s="212"/>
      <c r="CH8" s="212"/>
      <c r="CI8" s="212"/>
      <c r="CJ8" s="212"/>
      <c r="CK8" s="212"/>
      <c r="CL8" s="212"/>
      <c r="CM8" s="213"/>
      <c r="CN8" s="211"/>
      <c r="CO8" s="212"/>
      <c r="CP8" s="212"/>
      <c r="CQ8" s="212"/>
      <c r="CR8" s="212"/>
      <c r="CS8" s="212"/>
      <c r="CT8" s="212"/>
      <c r="CU8" s="212"/>
      <c r="CV8" s="212"/>
      <c r="CW8" s="213"/>
      <c r="CX8" s="211"/>
      <c r="CY8" s="212"/>
      <c r="CZ8" s="212"/>
      <c r="DA8" s="212"/>
      <c r="DB8" s="212"/>
      <c r="DC8" s="212"/>
      <c r="DD8" s="212"/>
      <c r="DE8" s="212"/>
      <c r="DF8" s="212"/>
      <c r="DG8" s="213"/>
      <c r="DH8" s="211"/>
      <c r="DI8" s="212"/>
      <c r="DJ8" s="212"/>
      <c r="DK8" s="212"/>
      <c r="DL8" s="212"/>
      <c r="DM8" s="212"/>
      <c r="DN8" s="212"/>
      <c r="DO8" s="212"/>
      <c r="DP8" s="212"/>
      <c r="DQ8" s="213"/>
      <c r="DR8" s="211"/>
      <c r="DS8" s="212"/>
      <c r="DT8" s="212"/>
      <c r="DU8" s="212"/>
      <c r="DV8" s="212"/>
      <c r="DW8" s="212"/>
      <c r="DX8" s="212"/>
      <c r="DY8" s="212"/>
      <c r="DZ8" s="212"/>
      <c r="EA8" s="213"/>
      <c r="EB8" s="211"/>
      <c r="EC8" s="212"/>
      <c r="ED8" s="212"/>
      <c r="EE8" s="212"/>
      <c r="EF8" s="212"/>
      <c r="EG8" s="212"/>
      <c r="EH8" s="212"/>
      <c r="EI8" s="212"/>
      <c r="EJ8" s="212"/>
      <c r="EK8" s="213"/>
    </row>
    <row r="9" spans="1:146" s="209" customFormat="1">
      <c r="A9" s="357" t="str">
        <f>Summary!A9</f>
        <v xml:space="preserve">  NON OPERATIONAL ITEMS</v>
      </c>
      <c r="B9" s="207">
        <f>Summary!B9</f>
        <v>0</v>
      </c>
      <c r="C9" s="207">
        <f>Summary!C9</f>
        <v>0</v>
      </c>
      <c r="D9" s="207">
        <f>Summary!D9</f>
        <v>0</v>
      </c>
      <c r="E9" s="348">
        <f>Summary!E9</f>
        <v>0</v>
      </c>
      <c r="F9" s="777">
        <f>Summary!F9</f>
        <v>0</v>
      </c>
      <c r="G9" s="371">
        <f>Summary!G9</f>
        <v>0</v>
      </c>
      <c r="H9" s="154"/>
      <c r="I9" s="155"/>
      <c r="J9" s="155"/>
      <c r="K9" s="155"/>
      <c r="L9" s="155"/>
      <c r="M9" s="155"/>
      <c r="N9" s="155"/>
      <c r="O9" s="155"/>
      <c r="P9" s="155"/>
      <c r="Q9" s="155"/>
      <c r="R9" s="155"/>
      <c r="S9" s="155"/>
      <c r="T9" s="167"/>
      <c r="U9" s="175"/>
      <c r="V9" s="154"/>
      <c r="W9" s="155"/>
      <c r="X9" s="155"/>
      <c r="Y9" s="155"/>
      <c r="Z9" s="155"/>
      <c r="AA9" s="155"/>
      <c r="AB9" s="155"/>
      <c r="AC9" s="155"/>
      <c r="AD9" s="155"/>
      <c r="AE9" s="167"/>
      <c r="AF9" s="154"/>
      <c r="AG9" s="155"/>
      <c r="AH9" s="155"/>
      <c r="AI9" s="155"/>
      <c r="AJ9" s="155"/>
      <c r="AK9" s="155"/>
      <c r="AL9" s="155"/>
      <c r="AM9" s="155"/>
      <c r="AN9" s="155"/>
      <c r="AO9" s="167"/>
      <c r="AP9" s="154"/>
      <c r="AQ9" s="155"/>
      <c r="AR9" s="155"/>
      <c r="AS9" s="155"/>
      <c r="AT9" s="155"/>
      <c r="AU9" s="155"/>
      <c r="AV9" s="155"/>
      <c r="AW9" s="155"/>
      <c r="AX9" s="155"/>
      <c r="AY9" s="167"/>
      <c r="AZ9" s="154"/>
      <c r="BA9" s="155"/>
      <c r="BB9" s="155"/>
      <c r="BC9" s="155"/>
      <c r="BD9" s="155"/>
      <c r="BE9" s="155"/>
      <c r="BF9" s="155"/>
      <c r="BG9" s="155"/>
      <c r="BH9" s="155"/>
      <c r="BI9" s="167"/>
      <c r="BJ9" s="154"/>
      <c r="BK9" s="155"/>
      <c r="BL9" s="155"/>
      <c r="BM9" s="155"/>
      <c r="BN9" s="155"/>
      <c r="BO9" s="155"/>
      <c r="BP9" s="155"/>
      <c r="BQ9" s="155"/>
      <c r="BR9" s="155"/>
      <c r="BS9" s="167"/>
      <c r="BT9" s="154"/>
      <c r="BU9" s="155"/>
      <c r="BV9" s="155"/>
      <c r="BW9" s="155"/>
      <c r="BX9" s="155"/>
      <c r="BY9" s="155"/>
      <c r="BZ9" s="155"/>
      <c r="CA9" s="155"/>
      <c r="CB9" s="155"/>
      <c r="CC9" s="167"/>
      <c r="CD9" s="154"/>
      <c r="CE9" s="155"/>
      <c r="CF9" s="155"/>
      <c r="CG9" s="155"/>
      <c r="CH9" s="155"/>
      <c r="CI9" s="155"/>
      <c r="CJ9" s="155"/>
      <c r="CK9" s="155"/>
      <c r="CL9" s="155"/>
      <c r="CM9" s="167"/>
      <c r="CN9" s="154"/>
      <c r="CO9" s="155"/>
      <c r="CP9" s="155"/>
      <c r="CQ9" s="155"/>
      <c r="CR9" s="155"/>
      <c r="CS9" s="155"/>
      <c r="CT9" s="155"/>
      <c r="CU9" s="155"/>
      <c r="CV9" s="155"/>
      <c r="CW9" s="167"/>
      <c r="CX9" s="154"/>
      <c r="CY9" s="155"/>
      <c r="CZ9" s="155"/>
      <c r="DA9" s="155"/>
      <c r="DB9" s="155"/>
      <c r="DC9" s="155"/>
      <c r="DD9" s="155"/>
      <c r="DE9" s="155"/>
      <c r="DF9" s="155"/>
      <c r="DG9" s="167"/>
      <c r="DH9" s="154"/>
      <c r="DI9" s="155"/>
      <c r="DJ9" s="155"/>
      <c r="DK9" s="155"/>
      <c r="DL9" s="155"/>
      <c r="DM9" s="155"/>
      <c r="DN9" s="155"/>
      <c r="DO9" s="155"/>
      <c r="DP9" s="155"/>
      <c r="DQ9" s="167"/>
      <c r="DR9" s="154"/>
      <c r="DS9" s="155"/>
      <c r="DT9" s="155"/>
      <c r="DU9" s="155"/>
      <c r="DV9" s="155"/>
      <c r="DW9" s="155"/>
      <c r="DX9" s="155"/>
      <c r="DY9" s="155"/>
      <c r="DZ9" s="155"/>
      <c r="EA9" s="167"/>
      <c r="EB9" s="154"/>
      <c r="EC9" s="155"/>
      <c r="ED9" s="155"/>
      <c r="EE9" s="155"/>
      <c r="EF9" s="155"/>
      <c r="EG9" s="155"/>
      <c r="EH9" s="155"/>
      <c r="EI9" s="155"/>
      <c r="EJ9" s="155"/>
      <c r="EK9" s="167"/>
    </row>
    <row r="10" spans="1:146" s="209" customFormat="1" ht="20.25">
      <c r="A10" s="358">
        <f>Summary!A10</f>
        <v>0</v>
      </c>
      <c r="B10" s="349" t="str">
        <f>Summary!B10</f>
        <v>1.1</v>
      </c>
      <c r="C10" s="349">
        <f>Summary!C10</f>
        <v>0</v>
      </c>
      <c r="D10" s="350" t="str">
        <f>Summary!D10</f>
        <v>Mobilisation and Demobilisation</v>
      </c>
      <c r="E10" s="198">
        <f>Summary!E10</f>
        <v>0</v>
      </c>
      <c r="F10" s="778">
        <f>Summary!F10</f>
        <v>0</v>
      </c>
      <c r="G10" s="372">
        <f>Summary!G10</f>
        <v>0</v>
      </c>
      <c r="H10" s="264"/>
      <c r="I10" s="265"/>
      <c r="J10" s="265"/>
      <c r="K10" s="265"/>
      <c r="L10" s="265"/>
      <c r="M10" s="265"/>
      <c r="N10" s="265"/>
      <c r="O10" s="265"/>
      <c r="P10" s="265"/>
      <c r="Q10" s="265"/>
      <c r="R10" s="265"/>
      <c r="S10" s="265"/>
      <c r="T10" s="266"/>
      <c r="U10" s="531"/>
      <c r="V10" s="293"/>
      <c r="W10" s="294"/>
      <c r="X10" s="294"/>
      <c r="Y10" s="294"/>
      <c r="Z10" s="294"/>
      <c r="AA10" s="294"/>
      <c r="AB10" s="294"/>
      <c r="AC10" s="294"/>
      <c r="AD10" s="294"/>
      <c r="AE10" s="539"/>
      <c r="AF10" s="293"/>
      <c r="AG10" s="294"/>
      <c r="AH10" s="294"/>
      <c r="AI10" s="294"/>
      <c r="AJ10" s="294"/>
      <c r="AK10" s="294"/>
      <c r="AL10" s="294"/>
      <c r="AM10" s="294"/>
      <c r="AN10" s="294"/>
      <c r="AO10" s="660"/>
      <c r="AP10" s="293"/>
      <c r="AQ10" s="294"/>
      <c r="AR10" s="294"/>
      <c r="AS10" s="294"/>
      <c r="AT10" s="294"/>
      <c r="AU10" s="294"/>
      <c r="AV10" s="294"/>
      <c r="AW10" s="294"/>
      <c r="AX10" s="294"/>
      <c r="AY10" s="660"/>
      <c r="AZ10" s="293"/>
      <c r="BA10" s="294"/>
      <c r="BB10" s="294"/>
      <c r="BC10" s="294"/>
      <c r="BD10" s="294"/>
      <c r="BE10" s="294"/>
      <c r="BF10" s="294"/>
      <c r="BG10" s="294"/>
      <c r="BH10" s="294"/>
      <c r="BI10" s="660"/>
      <c r="BJ10" s="293"/>
      <c r="BK10" s="294"/>
      <c r="BL10" s="294"/>
      <c r="BM10" s="294"/>
      <c r="BN10" s="294"/>
      <c r="BO10" s="294"/>
      <c r="BP10" s="294"/>
      <c r="BQ10" s="294"/>
      <c r="BR10" s="294"/>
      <c r="BS10" s="660"/>
      <c r="BT10" s="293"/>
      <c r="BU10" s="294"/>
      <c r="BV10" s="294"/>
      <c r="BW10" s="294"/>
      <c r="BX10" s="294"/>
      <c r="BY10" s="294"/>
      <c r="BZ10" s="294"/>
      <c r="CA10" s="294"/>
      <c r="CB10" s="294"/>
      <c r="CC10" s="660"/>
      <c r="CD10" s="293"/>
      <c r="CE10" s="294"/>
      <c r="CF10" s="294"/>
      <c r="CG10" s="294"/>
      <c r="CH10" s="294"/>
      <c r="CI10" s="294"/>
      <c r="CJ10" s="294"/>
      <c r="CK10" s="294"/>
      <c r="CL10" s="294"/>
      <c r="CM10" s="660"/>
      <c r="CN10" s="293"/>
      <c r="CO10" s="294"/>
      <c r="CP10" s="294"/>
      <c r="CQ10" s="294"/>
      <c r="CR10" s="294"/>
      <c r="CS10" s="294"/>
      <c r="CT10" s="294"/>
      <c r="CU10" s="294"/>
      <c r="CV10" s="294"/>
      <c r="CW10" s="660"/>
      <c r="CX10" s="293"/>
      <c r="CY10" s="294"/>
      <c r="CZ10" s="294"/>
      <c r="DA10" s="294"/>
      <c r="DB10" s="294"/>
      <c r="DC10" s="294"/>
      <c r="DD10" s="294"/>
      <c r="DE10" s="294"/>
      <c r="DF10" s="294"/>
      <c r="DG10" s="660"/>
      <c r="DH10" s="293"/>
      <c r="DI10" s="294"/>
      <c r="DJ10" s="294"/>
      <c r="DK10" s="294"/>
      <c r="DL10" s="294"/>
      <c r="DM10" s="294"/>
      <c r="DN10" s="294"/>
      <c r="DO10" s="294"/>
      <c r="DP10" s="294"/>
      <c r="DQ10" s="660"/>
      <c r="DR10" s="293"/>
      <c r="DS10" s="294"/>
      <c r="DT10" s="294"/>
      <c r="DU10" s="294"/>
      <c r="DV10" s="294"/>
      <c r="DW10" s="294"/>
      <c r="DX10" s="294"/>
      <c r="DY10" s="294"/>
      <c r="DZ10" s="294"/>
      <c r="EA10" s="660"/>
      <c r="EB10" s="293"/>
      <c r="EC10" s="294"/>
      <c r="ED10" s="294"/>
      <c r="EE10" s="294"/>
      <c r="EF10" s="294"/>
      <c r="EG10" s="294"/>
      <c r="EH10" s="294"/>
      <c r="EI10" s="294"/>
      <c r="EJ10" s="294"/>
      <c r="EK10" s="660"/>
    </row>
    <row r="11" spans="1:146" ht="20.25">
      <c r="A11" s="359">
        <f>Summary!A11</f>
        <v>16</v>
      </c>
      <c r="B11" s="351">
        <f>Summary!B11</f>
        <v>0</v>
      </c>
      <c r="C11" s="351" t="str">
        <f>Summary!C11</f>
        <v>1.1.1</v>
      </c>
      <c r="D11" s="351">
        <f>Summary!D11</f>
        <v>0</v>
      </c>
      <c r="E11" s="352">
        <f>Summary!E11</f>
        <v>0</v>
      </c>
      <c r="F11" s="352" t="str">
        <f>Summary!F11</f>
        <v>Mobilisation</v>
      </c>
      <c r="G11" s="373" t="str">
        <f>Summary!G11</f>
        <v>Schedule Ref 61</v>
      </c>
      <c r="H11" s="247"/>
      <c r="I11" s="248"/>
      <c r="J11" s="248"/>
      <c r="K11" s="248"/>
      <c r="L11" s="248"/>
      <c r="M11" s="248"/>
      <c r="N11" s="248"/>
      <c r="O11" s="248"/>
      <c r="P11" s="248"/>
      <c r="Q11" s="248"/>
      <c r="R11" s="248"/>
      <c r="S11" s="248"/>
      <c r="T11" s="255"/>
      <c r="U11" s="531"/>
      <c r="V11" s="295"/>
      <c r="W11" s="296"/>
      <c r="X11" s="296"/>
      <c r="Y11" s="296"/>
      <c r="Z11" s="296"/>
      <c r="AA11" s="296"/>
      <c r="AB11" s="296"/>
      <c r="AC11" s="296"/>
      <c r="AD11" s="296"/>
      <c r="AE11" s="639"/>
      <c r="AF11" s="295"/>
      <c r="AG11" s="296"/>
      <c r="AH11" s="296"/>
      <c r="AI11" s="296"/>
      <c r="AJ11" s="296"/>
      <c r="AK11" s="296"/>
      <c r="AL11" s="296"/>
      <c r="AM11" s="296"/>
      <c r="AN11" s="296"/>
      <c r="AO11" s="639"/>
      <c r="AP11" s="295"/>
      <c r="AQ11" s="296"/>
      <c r="AR11" s="296"/>
      <c r="AS11" s="296"/>
      <c r="AT11" s="296"/>
      <c r="AU11" s="296"/>
      <c r="AV11" s="296"/>
      <c r="AW11" s="296"/>
      <c r="AX11" s="296"/>
      <c r="AY11" s="639"/>
      <c r="AZ11" s="295"/>
      <c r="BA11" s="296"/>
      <c r="BB11" s="296"/>
      <c r="BC11" s="296"/>
      <c r="BD11" s="296"/>
      <c r="BE11" s="296"/>
      <c r="BF11" s="296"/>
      <c r="BG11" s="296"/>
      <c r="BH11" s="296"/>
      <c r="BI11" s="639"/>
      <c r="BJ11" s="295"/>
      <c r="BK11" s="296"/>
      <c r="BL11" s="296"/>
      <c r="BM11" s="296"/>
      <c r="BN11" s="296"/>
      <c r="BO11" s="296"/>
      <c r="BP11" s="296"/>
      <c r="BQ11" s="296"/>
      <c r="BR11" s="296"/>
      <c r="BS11" s="639"/>
      <c r="BT11" s="295"/>
      <c r="BU11" s="296"/>
      <c r="BV11" s="296"/>
      <c r="BW11" s="296"/>
      <c r="BX11" s="296"/>
      <c r="BY11" s="296"/>
      <c r="BZ11" s="296"/>
      <c r="CA11" s="296"/>
      <c r="CB11" s="296"/>
      <c r="CC11" s="639"/>
      <c r="CD11" s="295"/>
      <c r="CE11" s="296"/>
      <c r="CF11" s="296"/>
      <c r="CG11" s="296"/>
      <c r="CH11" s="296"/>
      <c r="CI11" s="296"/>
      <c r="CJ11" s="296"/>
      <c r="CK11" s="296"/>
      <c r="CL11" s="296"/>
      <c r="CM11" s="639"/>
      <c r="CN11" s="295"/>
      <c r="CO11" s="296"/>
      <c r="CP11" s="296"/>
      <c r="CQ11" s="296"/>
      <c r="CR11" s="296"/>
      <c r="CS11" s="296"/>
      <c r="CT11" s="296"/>
      <c r="CU11" s="296"/>
      <c r="CV11" s="296"/>
      <c r="CW11" s="639"/>
      <c r="CX11" s="295"/>
      <c r="CY11" s="296"/>
      <c r="CZ11" s="296"/>
      <c r="DA11" s="296"/>
      <c r="DB11" s="296"/>
      <c r="DC11" s="296"/>
      <c r="DD11" s="296"/>
      <c r="DE11" s="296"/>
      <c r="DF11" s="296"/>
      <c r="DG11" s="639"/>
      <c r="DH11" s="295"/>
      <c r="DI11" s="296"/>
      <c r="DJ11" s="296"/>
      <c r="DK11" s="296"/>
      <c r="DL11" s="296"/>
      <c r="DM11" s="296"/>
      <c r="DN11" s="296"/>
      <c r="DO11" s="296"/>
      <c r="DP11" s="296"/>
      <c r="DQ11" s="639"/>
      <c r="DR11" s="295"/>
      <c r="DS11" s="296"/>
      <c r="DT11" s="296"/>
      <c r="DU11" s="296"/>
      <c r="DV11" s="296"/>
      <c r="DW11" s="296"/>
      <c r="DX11" s="296"/>
      <c r="DY11" s="296"/>
      <c r="DZ11" s="296"/>
      <c r="EA11" s="639"/>
      <c r="EB11" s="295"/>
      <c r="EC11" s="296"/>
      <c r="ED11" s="296"/>
      <c r="EE11" s="296"/>
      <c r="EF11" s="296"/>
      <c r="EG11" s="296"/>
      <c r="EH11" s="296"/>
      <c r="EI11" s="296"/>
      <c r="EJ11" s="296"/>
      <c r="EK11" s="639"/>
    </row>
    <row r="12" spans="1:146" ht="20.25">
      <c r="A12" s="359">
        <f>Summary!A12</f>
        <v>17</v>
      </c>
      <c r="B12" s="351">
        <f>Summary!B12</f>
        <v>0</v>
      </c>
      <c r="C12" s="351" t="str">
        <f>Summary!C12</f>
        <v>1.1.2</v>
      </c>
      <c r="D12" s="351">
        <f>Summary!D12</f>
        <v>0</v>
      </c>
      <c r="E12" s="352">
        <f>Summary!E12</f>
        <v>0</v>
      </c>
      <c r="F12" s="352" t="str">
        <f>Summary!F12</f>
        <v>Demobilisation</v>
      </c>
      <c r="G12" s="373">
        <f>Summary!G12</f>
        <v>0</v>
      </c>
      <c r="H12" s="247"/>
      <c r="I12" s="248"/>
      <c r="J12" s="248"/>
      <c r="K12" s="248"/>
      <c r="L12" s="248"/>
      <c r="M12" s="248"/>
      <c r="N12" s="248"/>
      <c r="O12" s="248"/>
      <c r="P12" s="248"/>
      <c r="Q12" s="248"/>
      <c r="R12" s="248"/>
      <c r="S12" s="248"/>
      <c r="T12" s="255"/>
      <c r="U12" s="531"/>
      <c r="V12" s="295"/>
      <c r="W12" s="296"/>
      <c r="X12" s="296"/>
      <c r="Y12" s="296"/>
      <c r="Z12" s="296"/>
      <c r="AA12" s="296"/>
      <c r="AB12" s="296"/>
      <c r="AC12" s="296"/>
      <c r="AD12" s="296"/>
      <c r="AE12" s="639"/>
      <c r="AF12" s="295"/>
      <c r="AG12" s="296"/>
      <c r="AH12" s="296"/>
      <c r="AI12" s="296"/>
      <c r="AJ12" s="296"/>
      <c r="AK12" s="296"/>
      <c r="AL12" s="296"/>
      <c r="AM12" s="296"/>
      <c r="AN12" s="296"/>
      <c r="AO12" s="639"/>
      <c r="AP12" s="295"/>
      <c r="AQ12" s="296"/>
      <c r="AR12" s="296"/>
      <c r="AS12" s="296"/>
      <c r="AT12" s="296"/>
      <c r="AU12" s="296"/>
      <c r="AV12" s="296"/>
      <c r="AW12" s="296"/>
      <c r="AX12" s="296"/>
      <c r="AY12" s="639"/>
      <c r="AZ12" s="295"/>
      <c r="BA12" s="296"/>
      <c r="BB12" s="296"/>
      <c r="BC12" s="296"/>
      <c r="BD12" s="296"/>
      <c r="BE12" s="296"/>
      <c r="BF12" s="296"/>
      <c r="BG12" s="296"/>
      <c r="BH12" s="296"/>
      <c r="BI12" s="639"/>
      <c r="BJ12" s="295"/>
      <c r="BK12" s="296"/>
      <c r="BL12" s="296"/>
      <c r="BM12" s="296"/>
      <c r="BN12" s="296"/>
      <c r="BO12" s="296"/>
      <c r="BP12" s="296"/>
      <c r="BQ12" s="296"/>
      <c r="BR12" s="296"/>
      <c r="BS12" s="639"/>
      <c r="BT12" s="295"/>
      <c r="BU12" s="296"/>
      <c r="BV12" s="296"/>
      <c r="BW12" s="296"/>
      <c r="BX12" s="296"/>
      <c r="BY12" s="296"/>
      <c r="BZ12" s="296"/>
      <c r="CA12" s="296"/>
      <c r="CB12" s="296"/>
      <c r="CC12" s="639"/>
      <c r="CD12" s="295"/>
      <c r="CE12" s="296"/>
      <c r="CF12" s="296"/>
      <c r="CG12" s="296"/>
      <c r="CH12" s="296"/>
      <c r="CI12" s="296"/>
      <c r="CJ12" s="296"/>
      <c r="CK12" s="296"/>
      <c r="CL12" s="296"/>
      <c r="CM12" s="639"/>
      <c r="CN12" s="295"/>
      <c r="CO12" s="296"/>
      <c r="CP12" s="296"/>
      <c r="CQ12" s="296"/>
      <c r="CR12" s="296"/>
      <c r="CS12" s="296"/>
      <c r="CT12" s="296"/>
      <c r="CU12" s="296"/>
      <c r="CV12" s="296"/>
      <c r="CW12" s="639"/>
      <c r="CX12" s="295"/>
      <c r="CY12" s="296"/>
      <c r="CZ12" s="296"/>
      <c r="DA12" s="296"/>
      <c r="DB12" s="296"/>
      <c r="DC12" s="296"/>
      <c r="DD12" s="296"/>
      <c r="DE12" s="296"/>
      <c r="DF12" s="296"/>
      <c r="DG12" s="639"/>
      <c r="DH12" s="295"/>
      <c r="DI12" s="296"/>
      <c r="DJ12" s="296"/>
      <c r="DK12" s="296"/>
      <c r="DL12" s="296"/>
      <c r="DM12" s="296"/>
      <c r="DN12" s="296"/>
      <c r="DO12" s="296"/>
      <c r="DP12" s="296"/>
      <c r="DQ12" s="639"/>
      <c r="DR12" s="295"/>
      <c r="DS12" s="296"/>
      <c r="DT12" s="296"/>
      <c r="DU12" s="296"/>
      <c r="DV12" s="296"/>
      <c r="DW12" s="296"/>
      <c r="DX12" s="296"/>
      <c r="DY12" s="296"/>
      <c r="DZ12" s="296"/>
      <c r="EA12" s="639"/>
      <c r="EB12" s="295"/>
      <c r="EC12" s="296"/>
      <c r="ED12" s="296"/>
      <c r="EE12" s="296"/>
      <c r="EF12" s="296"/>
      <c r="EG12" s="296"/>
      <c r="EH12" s="296"/>
      <c r="EI12" s="296"/>
      <c r="EJ12" s="296"/>
      <c r="EK12" s="639"/>
    </row>
    <row r="13" spans="1:146" s="209" customFormat="1" ht="20.25">
      <c r="A13" s="358">
        <f>Summary!A13</f>
        <v>0</v>
      </c>
      <c r="B13" s="349" t="str">
        <f>Summary!B13</f>
        <v>1.2</v>
      </c>
      <c r="C13" s="349">
        <f>Summary!C13</f>
        <v>0</v>
      </c>
      <c r="D13" s="350" t="str">
        <f>Summary!D13</f>
        <v>Overheads</v>
      </c>
      <c r="E13" s="231">
        <f>Summary!E13</f>
        <v>0</v>
      </c>
      <c r="F13" s="779">
        <f>Summary!F13</f>
        <v>0</v>
      </c>
      <c r="G13" s="372">
        <f>Summary!G13</f>
        <v>0</v>
      </c>
      <c r="H13" s="156"/>
      <c r="I13" s="157"/>
      <c r="J13" s="157"/>
      <c r="K13" s="157"/>
      <c r="L13" s="157"/>
      <c r="M13" s="157"/>
      <c r="N13" s="157"/>
      <c r="O13" s="157"/>
      <c r="P13" s="157"/>
      <c r="Q13" s="157"/>
      <c r="R13" s="157"/>
      <c r="S13" s="157"/>
      <c r="T13" s="168"/>
      <c r="U13" s="531"/>
      <c r="V13" s="297"/>
      <c r="W13" s="298"/>
      <c r="X13" s="298"/>
      <c r="Y13" s="298"/>
      <c r="Z13" s="298"/>
      <c r="AA13" s="298"/>
      <c r="AB13" s="298"/>
      <c r="AC13" s="298"/>
      <c r="AD13" s="298"/>
      <c r="AE13" s="640"/>
      <c r="AF13" s="297"/>
      <c r="AG13" s="298"/>
      <c r="AH13" s="298"/>
      <c r="AI13" s="298"/>
      <c r="AJ13" s="298"/>
      <c r="AK13" s="298"/>
      <c r="AL13" s="298"/>
      <c r="AM13" s="298"/>
      <c r="AN13" s="298"/>
      <c r="AO13" s="640"/>
      <c r="AP13" s="297"/>
      <c r="AQ13" s="298"/>
      <c r="AR13" s="298"/>
      <c r="AS13" s="298"/>
      <c r="AT13" s="298"/>
      <c r="AU13" s="298"/>
      <c r="AV13" s="298"/>
      <c r="AW13" s="298"/>
      <c r="AX13" s="298"/>
      <c r="AY13" s="640"/>
      <c r="AZ13" s="297"/>
      <c r="BA13" s="298"/>
      <c r="BB13" s="298"/>
      <c r="BC13" s="298"/>
      <c r="BD13" s="298"/>
      <c r="BE13" s="298"/>
      <c r="BF13" s="298"/>
      <c r="BG13" s="298"/>
      <c r="BH13" s="298"/>
      <c r="BI13" s="640"/>
      <c r="BJ13" s="297"/>
      <c r="BK13" s="298"/>
      <c r="BL13" s="298"/>
      <c r="BM13" s="298"/>
      <c r="BN13" s="298"/>
      <c r="BO13" s="298"/>
      <c r="BP13" s="298"/>
      <c r="BQ13" s="298"/>
      <c r="BR13" s="298"/>
      <c r="BS13" s="640"/>
      <c r="BT13" s="297"/>
      <c r="BU13" s="298"/>
      <c r="BV13" s="298"/>
      <c r="BW13" s="298"/>
      <c r="BX13" s="298"/>
      <c r="BY13" s="298"/>
      <c r="BZ13" s="298"/>
      <c r="CA13" s="298"/>
      <c r="CB13" s="298"/>
      <c r="CC13" s="640"/>
      <c r="CD13" s="297"/>
      <c r="CE13" s="298"/>
      <c r="CF13" s="298"/>
      <c r="CG13" s="298"/>
      <c r="CH13" s="298"/>
      <c r="CI13" s="298"/>
      <c r="CJ13" s="298"/>
      <c r="CK13" s="298"/>
      <c r="CL13" s="298"/>
      <c r="CM13" s="640"/>
      <c r="CN13" s="297"/>
      <c r="CO13" s="298"/>
      <c r="CP13" s="298"/>
      <c r="CQ13" s="298"/>
      <c r="CR13" s="298"/>
      <c r="CS13" s="298"/>
      <c r="CT13" s="298"/>
      <c r="CU13" s="298"/>
      <c r="CV13" s="298"/>
      <c r="CW13" s="640"/>
      <c r="CX13" s="297"/>
      <c r="CY13" s="298"/>
      <c r="CZ13" s="298"/>
      <c r="DA13" s="298"/>
      <c r="DB13" s="298"/>
      <c r="DC13" s="298"/>
      <c r="DD13" s="298"/>
      <c r="DE13" s="298"/>
      <c r="DF13" s="298"/>
      <c r="DG13" s="640"/>
      <c r="DH13" s="297"/>
      <c r="DI13" s="298"/>
      <c r="DJ13" s="298"/>
      <c r="DK13" s="298"/>
      <c r="DL13" s="298"/>
      <c r="DM13" s="298"/>
      <c r="DN13" s="298"/>
      <c r="DO13" s="298"/>
      <c r="DP13" s="298"/>
      <c r="DQ13" s="640"/>
      <c r="DR13" s="297"/>
      <c r="DS13" s="298"/>
      <c r="DT13" s="298"/>
      <c r="DU13" s="298"/>
      <c r="DV13" s="298"/>
      <c r="DW13" s="298"/>
      <c r="DX13" s="298"/>
      <c r="DY13" s="298"/>
      <c r="DZ13" s="298"/>
      <c r="EA13" s="640"/>
      <c r="EB13" s="297"/>
      <c r="EC13" s="298"/>
      <c r="ED13" s="298"/>
      <c r="EE13" s="298"/>
      <c r="EF13" s="298"/>
      <c r="EG13" s="298"/>
      <c r="EH13" s="298"/>
      <c r="EI13" s="298"/>
      <c r="EJ13" s="298"/>
      <c r="EK13" s="640"/>
    </row>
    <row r="14" spans="1:146" ht="36">
      <c r="A14" s="786">
        <f>Summary!A14</f>
        <v>0</v>
      </c>
      <c r="B14" s="196">
        <f>Summary!B14</f>
        <v>0</v>
      </c>
      <c r="C14" s="196" t="str">
        <f>Summary!C14</f>
        <v>Not Used</v>
      </c>
      <c r="D14" s="196">
        <f>Summary!D14</f>
        <v>0</v>
      </c>
      <c r="E14" s="197">
        <f>Summary!E14</f>
        <v>0</v>
      </c>
      <c r="F14" s="197">
        <f>Summary!F14</f>
        <v>0</v>
      </c>
      <c r="G14" s="787">
        <f>Summary!G14</f>
        <v>0</v>
      </c>
      <c r="H14" s="131"/>
      <c r="I14" s="132"/>
      <c r="J14" s="132"/>
      <c r="K14" s="132"/>
      <c r="L14" s="132"/>
      <c r="M14" s="132"/>
      <c r="N14" s="132"/>
      <c r="O14" s="132"/>
      <c r="P14" s="132"/>
      <c r="Q14" s="132"/>
      <c r="R14" s="132"/>
      <c r="S14" s="132"/>
      <c r="T14" s="169"/>
      <c r="U14" s="531"/>
      <c r="V14" s="299"/>
      <c r="W14" s="300"/>
      <c r="X14" s="300"/>
      <c r="Y14" s="300"/>
      <c r="Z14" s="300"/>
      <c r="AA14" s="300"/>
      <c r="AB14" s="300"/>
      <c r="AC14" s="300"/>
      <c r="AD14" s="300"/>
      <c r="AE14" s="641"/>
      <c r="AF14" s="299"/>
      <c r="AG14" s="300"/>
      <c r="AH14" s="300"/>
      <c r="AI14" s="300"/>
      <c r="AJ14" s="300"/>
      <c r="AK14" s="300"/>
      <c r="AL14" s="300"/>
      <c r="AM14" s="300"/>
      <c r="AN14" s="300"/>
      <c r="AO14" s="641"/>
      <c r="AP14" s="299"/>
      <c r="AQ14" s="300"/>
      <c r="AR14" s="300"/>
      <c r="AS14" s="300"/>
      <c r="AT14" s="300"/>
      <c r="AU14" s="300"/>
      <c r="AV14" s="300"/>
      <c r="AW14" s="300"/>
      <c r="AX14" s="300"/>
      <c r="AY14" s="641"/>
      <c r="AZ14" s="299"/>
      <c r="BA14" s="300"/>
      <c r="BB14" s="300"/>
      <c r="BC14" s="300"/>
      <c r="BD14" s="300"/>
      <c r="BE14" s="300"/>
      <c r="BF14" s="300"/>
      <c r="BG14" s="300"/>
      <c r="BH14" s="300"/>
      <c r="BI14" s="641"/>
      <c r="BJ14" s="299"/>
      <c r="BK14" s="300"/>
      <c r="BL14" s="300"/>
      <c r="BM14" s="300"/>
      <c r="BN14" s="300"/>
      <c r="BO14" s="300"/>
      <c r="BP14" s="300"/>
      <c r="BQ14" s="300"/>
      <c r="BR14" s="300"/>
      <c r="BS14" s="641"/>
      <c r="BT14" s="299"/>
      <c r="BU14" s="300"/>
      <c r="BV14" s="300"/>
      <c r="BW14" s="300"/>
      <c r="BX14" s="300"/>
      <c r="BY14" s="300"/>
      <c r="BZ14" s="300"/>
      <c r="CA14" s="300"/>
      <c r="CB14" s="300"/>
      <c r="CC14" s="641"/>
      <c r="CD14" s="299"/>
      <c r="CE14" s="300"/>
      <c r="CF14" s="300"/>
      <c r="CG14" s="300"/>
      <c r="CH14" s="300"/>
      <c r="CI14" s="300"/>
      <c r="CJ14" s="300"/>
      <c r="CK14" s="300"/>
      <c r="CL14" s="300"/>
      <c r="CM14" s="641"/>
      <c r="CN14" s="299"/>
      <c r="CO14" s="300"/>
      <c r="CP14" s="300"/>
      <c r="CQ14" s="300"/>
      <c r="CR14" s="300"/>
      <c r="CS14" s="300"/>
      <c r="CT14" s="300"/>
      <c r="CU14" s="300"/>
      <c r="CV14" s="300"/>
      <c r="CW14" s="641"/>
      <c r="CX14" s="299"/>
      <c r="CY14" s="300"/>
      <c r="CZ14" s="300"/>
      <c r="DA14" s="300"/>
      <c r="DB14" s="300"/>
      <c r="DC14" s="300"/>
      <c r="DD14" s="300"/>
      <c r="DE14" s="300"/>
      <c r="DF14" s="300"/>
      <c r="DG14" s="641"/>
      <c r="DH14" s="299"/>
      <c r="DI14" s="300"/>
      <c r="DJ14" s="300"/>
      <c r="DK14" s="300"/>
      <c r="DL14" s="300"/>
      <c r="DM14" s="300"/>
      <c r="DN14" s="300"/>
      <c r="DO14" s="300"/>
      <c r="DP14" s="300"/>
      <c r="DQ14" s="641"/>
      <c r="DR14" s="299"/>
      <c r="DS14" s="300"/>
      <c r="DT14" s="300"/>
      <c r="DU14" s="300"/>
      <c r="DV14" s="300"/>
      <c r="DW14" s="300"/>
      <c r="DX14" s="300"/>
      <c r="DY14" s="300"/>
      <c r="DZ14" s="300"/>
      <c r="EA14" s="641"/>
      <c r="EB14" s="299"/>
      <c r="EC14" s="300"/>
      <c r="ED14" s="300"/>
      <c r="EE14" s="300"/>
      <c r="EF14" s="300"/>
      <c r="EG14" s="300"/>
      <c r="EH14" s="300"/>
      <c r="EI14" s="300"/>
      <c r="EJ14" s="300"/>
      <c r="EK14" s="641"/>
    </row>
    <row r="15" spans="1:146" ht="36">
      <c r="A15" s="786">
        <f>Summary!A15</f>
        <v>0</v>
      </c>
      <c r="B15" s="196">
        <f>Summary!B15</f>
        <v>0</v>
      </c>
      <c r="C15" s="196" t="str">
        <f>Summary!C15</f>
        <v>Not Used</v>
      </c>
      <c r="D15" s="196">
        <f>Summary!D15</f>
        <v>0</v>
      </c>
      <c r="E15" s="197">
        <f>Summary!E15</f>
        <v>0</v>
      </c>
      <c r="F15" s="197">
        <f>Summary!F15</f>
        <v>0</v>
      </c>
      <c r="G15" s="787">
        <f>Summary!G15</f>
        <v>0</v>
      </c>
      <c r="H15" s="131"/>
      <c r="I15" s="132"/>
      <c r="J15" s="132"/>
      <c r="K15" s="132"/>
      <c r="L15" s="132"/>
      <c r="M15" s="132"/>
      <c r="N15" s="132"/>
      <c r="O15" s="132"/>
      <c r="P15" s="132"/>
      <c r="Q15" s="132"/>
      <c r="R15" s="132"/>
      <c r="S15" s="132"/>
      <c r="T15" s="169"/>
      <c r="U15" s="531"/>
      <c r="V15" s="299"/>
      <c r="W15" s="300"/>
      <c r="X15" s="300"/>
      <c r="Y15" s="300"/>
      <c r="Z15" s="300"/>
      <c r="AA15" s="300"/>
      <c r="AB15" s="300"/>
      <c r="AC15" s="300"/>
      <c r="AD15" s="300"/>
      <c r="AE15" s="641"/>
      <c r="AF15" s="299"/>
      <c r="AG15" s="300"/>
      <c r="AH15" s="300"/>
      <c r="AI15" s="300"/>
      <c r="AJ15" s="300"/>
      <c r="AK15" s="300"/>
      <c r="AL15" s="300"/>
      <c r="AM15" s="300"/>
      <c r="AN15" s="300"/>
      <c r="AO15" s="641"/>
      <c r="AP15" s="299"/>
      <c r="AQ15" s="300"/>
      <c r="AR15" s="300"/>
      <c r="AS15" s="300"/>
      <c r="AT15" s="300"/>
      <c r="AU15" s="300"/>
      <c r="AV15" s="300"/>
      <c r="AW15" s="300"/>
      <c r="AX15" s="300"/>
      <c r="AY15" s="641"/>
      <c r="AZ15" s="299"/>
      <c r="BA15" s="300"/>
      <c r="BB15" s="300"/>
      <c r="BC15" s="300"/>
      <c r="BD15" s="300"/>
      <c r="BE15" s="300"/>
      <c r="BF15" s="300"/>
      <c r="BG15" s="300"/>
      <c r="BH15" s="300"/>
      <c r="BI15" s="641"/>
      <c r="BJ15" s="299"/>
      <c r="BK15" s="300"/>
      <c r="BL15" s="300"/>
      <c r="BM15" s="300"/>
      <c r="BN15" s="300"/>
      <c r="BO15" s="300"/>
      <c r="BP15" s="300"/>
      <c r="BQ15" s="300"/>
      <c r="BR15" s="300"/>
      <c r="BS15" s="641"/>
      <c r="BT15" s="299"/>
      <c r="BU15" s="300"/>
      <c r="BV15" s="300"/>
      <c r="BW15" s="300"/>
      <c r="BX15" s="300"/>
      <c r="BY15" s="300"/>
      <c r="BZ15" s="300"/>
      <c r="CA15" s="300"/>
      <c r="CB15" s="300"/>
      <c r="CC15" s="641"/>
      <c r="CD15" s="299"/>
      <c r="CE15" s="300"/>
      <c r="CF15" s="300"/>
      <c r="CG15" s="300"/>
      <c r="CH15" s="300"/>
      <c r="CI15" s="300"/>
      <c r="CJ15" s="300"/>
      <c r="CK15" s="300"/>
      <c r="CL15" s="300"/>
      <c r="CM15" s="641"/>
      <c r="CN15" s="299"/>
      <c r="CO15" s="300"/>
      <c r="CP15" s="300"/>
      <c r="CQ15" s="300"/>
      <c r="CR15" s="300"/>
      <c r="CS15" s="300"/>
      <c r="CT15" s="300"/>
      <c r="CU15" s="300"/>
      <c r="CV15" s="300"/>
      <c r="CW15" s="641"/>
      <c r="CX15" s="299"/>
      <c r="CY15" s="300"/>
      <c r="CZ15" s="300"/>
      <c r="DA15" s="300"/>
      <c r="DB15" s="300"/>
      <c r="DC15" s="300"/>
      <c r="DD15" s="300"/>
      <c r="DE15" s="300"/>
      <c r="DF15" s="300"/>
      <c r="DG15" s="641"/>
      <c r="DH15" s="299"/>
      <c r="DI15" s="300"/>
      <c r="DJ15" s="300"/>
      <c r="DK15" s="300"/>
      <c r="DL15" s="300"/>
      <c r="DM15" s="300"/>
      <c r="DN15" s="300"/>
      <c r="DO15" s="300"/>
      <c r="DP15" s="300"/>
      <c r="DQ15" s="641"/>
      <c r="DR15" s="299"/>
      <c r="DS15" s="300"/>
      <c r="DT15" s="300"/>
      <c r="DU15" s="300"/>
      <c r="DV15" s="300"/>
      <c r="DW15" s="300"/>
      <c r="DX15" s="300"/>
      <c r="DY15" s="300"/>
      <c r="DZ15" s="300"/>
      <c r="EA15" s="641"/>
      <c r="EB15" s="299"/>
      <c r="EC15" s="300"/>
      <c r="ED15" s="300"/>
      <c r="EE15" s="300"/>
      <c r="EF15" s="300"/>
      <c r="EG15" s="300"/>
      <c r="EH15" s="300"/>
      <c r="EI15" s="300"/>
      <c r="EJ15" s="300"/>
      <c r="EK15" s="641"/>
    </row>
    <row r="16" spans="1:146" s="209" customFormat="1" ht="20.25">
      <c r="A16" s="358">
        <f>Summary!A16</f>
        <v>0</v>
      </c>
      <c r="B16" s="349" t="str">
        <f>Summary!B16</f>
        <v>1.3</v>
      </c>
      <c r="C16" s="349">
        <f>Summary!C16</f>
        <v>0</v>
      </c>
      <c r="D16" s="350" t="str">
        <f>Summary!D16</f>
        <v>Management and Systems</v>
      </c>
      <c r="E16" s="198">
        <f>Summary!E16</f>
        <v>0</v>
      </c>
      <c r="F16" s="778">
        <f>Summary!F16</f>
        <v>0</v>
      </c>
      <c r="G16" s="372">
        <f>Summary!G16</f>
        <v>0</v>
      </c>
      <c r="H16" s="275"/>
      <c r="I16" s="276"/>
      <c r="J16" s="276"/>
      <c r="K16" s="276"/>
      <c r="L16" s="276"/>
      <c r="M16" s="276"/>
      <c r="N16" s="276"/>
      <c r="O16" s="276"/>
      <c r="P16" s="276"/>
      <c r="Q16" s="276"/>
      <c r="R16" s="276"/>
      <c r="S16" s="276"/>
      <c r="T16" s="277"/>
      <c r="U16" s="531"/>
      <c r="V16" s="275"/>
      <c r="W16" s="276"/>
      <c r="X16" s="276"/>
      <c r="Y16" s="276"/>
      <c r="Z16" s="276"/>
      <c r="AA16" s="276"/>
      <c r="AB16" s="276"/>
      <c r="AC16" s="276"/>
      <c r="AD16" s="276"/>
      <c r="AE16" s="642"/>
      <c r="AF16" s="275"/>
      <c r="AG16" s="276"/>
      <c r="AH16" s="276"/>
      <c r="AI16" s="276"/>
      <c r="AJ16" s="276"/>
      <c r="AK16" s="276"/>
      <c r="AL16" s="276"/>
      <c r="AM16" s="276"/>
      <c r="AN16" s="276"/>
      <c r="AO16" s="642"/>
      <c r="AP16" s="275"/>
      <c r="AQ16" s="276"/>
      <c r="AR16" s="276"/>
      <c r="AS16" s="276"/>
      <c r="AT16" s="276"/>
      <c r="AU16" s="276"/>
      <c r="AV16" s="276"/>
      <c r="AW16" s="276"/>
      <c r="AX16" s="276"/>
      <c r="AY16" s="642"/>
      <c r="AZ16" s="275"/>
      <c r="BA16" s="276"/>
      <c r="BB16" s="276"/>
      <c r="BC16" s="276"/>
      <c r="BD16" s="276"/>
      <c r="BE16" s="276"/>
      <c r="BF16" s="276"/>
      <c r="BG16" s="276"/>
      <c r="BH16" s="276"/>
      <c r="BI16" s="642"/>
      <c r="BJ16" s="275"/>
      <c r="BK16" s="276"/>
      <c r="BL16" s="276"/>
      <c r="BM16" s="276"/>
      <c r="BN16" s="276"/>
      <c r="BO16" s="276"/>
      <c r="BP16" s="276"/>
      <c r="BQ16" s="276"/>
      <c r="BR16" s="276"/>
      <c r="BS16" s="642"/>
      <c r="BT16" s="275"/>
      <c r="BU16" s="276"/>
      <c r="BV16" s="276"/>
      <c r="BW16" s="276"/>
      <c r="BX16" s="276"/>
      <c r="BY16" s="276"/>
      <c r="BZ16" s="276"/>
      <c r="CA16" s="276"/>
      <c r="CB16" s="276"/>
      <c r="CC16" s="642"/>
      <c r="CD16" s="275"/>
      <c r="CE16" s="276"/>
      <c r="CF16" s="276"/>
      <c r="CG16" s="276"/>
      <c r="CH16" s="276"/>
      <c r="CI16" s="276"/>
      <c r="CJ16" s="276"/>
      <c r="CK16" s="276"/>
      <c r="CL16" s="276"/>
      <c r="CM16" s="642"/>
      <c r="CN16" s="275"/>
      <c r="CO16" s="276"/>
      <c r="CP16" s="276"/>
      <c r="CQ16" s="276"/>
      <c r="CR16" s="276"/>
      <c r="CS16" s="276"/>
      <c r="CT16" s="276"/>
      <c r="CU16" s="276"/>
      <c r="CV16" s="276"/>
      <c r="CW16" s="642"/>
      <c r="CX16" s="275"/>
      <c r="CY16" s="276"/>
      <c r="CZ16" s="276"/>
      <c r="DA16" s="276"/>
      <c r="DB16" s="276"/>
      <c r="DC16" s="276"/>
      <c r="DD16" s="276"/>
      <c r="DE16" s="276"/>
      <c r="DF16" s="276"/>
      <c r="DG16" s="642"/>
      <c r="DH16" s="275"/>
      <c r="DI16" s="276"/>
      <c r="DJ16" s="276"/>
      <c r="DK16" s="276"/>
      <c r="DL16" s="276"/>
      <c r="DM16" s="276"/>
      <c r="DN16" s="276"/>
      <c r="DO16" s="276"/>
      <c r="DP16" s="276"/>
      <c r="DQ16" s="642"/>
      <c r="DR16" s="275"/>
      <c r="DS16" s="276"/>
      <c r="DT16" s="276"/>
      <c r="DU16" s="276"/>
      <c r="DV16" s="276"/>
      <c r="DW16" s="276"/>
      <c r="DX16" s="276"/>
      <c r="DY16" s="276"/>
      <c r="DZ16" s="276"/>
      <c r="EA16" s="642"/>
      <c r="EB16" s="275"/>
      <c r="EC16" s="276"/>
      <c r="ED16" s="276"/>
      <c r="EE16" s="276"/>
      <c r="EF16" s="276"/>
      <c r="EG16" s="276"/>
      <c r="EH16" s="276"/>
      <c r="EI16" s="276"/>
      <c r="EJ16" s="276"/>
      <c r="EK16" s="642"/>
    </row>
    <row r="17" spans="1:141" ht="20.25">
      <c r="A17" s="359">
        <f>Summary!A17</f>
        <v>2</v>
      </c>
      <c r="B17" s="351">
        <f>Summary!B17</f>
        <v>0</v>
      </c>
      <c r="C17" s="351" t="str">
        <f>Summary!C17</f>
        <v>1.3.1</v>
      </c>
      <c r="D17" s="351">
        <f>Summary!D17</f>
        <v>0</v>
      </c>
      <c r="E17" s="352">
        <f>Summary!E17</f>
        <v>0</v>
      </c>
      <c r="F17" s="352" t="str">
        <f>Summary!F17</f>
        <v>Information Technology</v>
      </c>
      <c r="G17" s="373">
        <f>Summary!G17</f>
        <v>0</v>
      </c>
      <c r="H17" s="540">
        <f t="shared" ref="H17:H26" si="2">SUM(V17:AD17)</f>
        <v>0</v>
      </c>
      <c r="I17" s="541">
        <f t="shared" ref="I17:I26" si="3">SUM(AF17:AN17)</f>
        <v>0</v>
      </c>
      <c r="J17" s="541">
        <f t="shared" ref="J17:J26" si="4">SUM(AP17:AX17)</f>
        <v>0</v>
      </c>
      <c r="K17" s="541">
        <f t="shared" ref="K17:K26" si="5">SUM(AZ17:BH17)</f>
        <v>0</v>
      </c>
      <c r="L17" s="541">
        <f t="shared" ref="L17:L26" si="6">SUM(BJ17:BR17)</f>
        <v>0</v>
      </c>
      <c r="M17" s="541">
        <f t="shared" ref="M17:M26" si="7">SUM(BT17:CB17)</f>
        <v>0</v>
      </c>
      <c r="N17" s="541">
        <f t="shared" ref="N17:N26" si="8">SUM(CD17:CL17)</f>
        <v>0</v>
      </c>
      <c r="O17" s="541">
        <f t="shared" ref="O17:O26" si="9">SUM(CN17:CV17)</f>
        <v>0</v>
      </c>
      <c r="P17" s="541">
        <f t="shared" ref="P17:P26" si="10">SUM(CX17:DF17)</f>
        <v>0</v>
      </c>
      <c r="Q17" s="541">
        <f t="shared" ref="Q17:Q26" si="11">SUM(DH17:DP17)</f>
        <v>0</v>
      </c>
      <c r="R17" s="541">
        <f t="shared" ref="R17:R26" si="12">SUM(DR17:DZ17)</f>
        <v>0</v>
      </c>
      <c r="S17" s="541">
        <f t="shared" ref="S17:S26" si="13">SUM(EB17:EJ17)</f>
        <v>0</v>
      </c>
      <c r="T17" s="542">
        <f>SUM(H17:S17)</f>
        <v>0</v>
      </c>
      <c r="U17" s="531"/>
      <c r="V17" s="543"/>
      <c r="W17" s="544"/>
      <c r="X17" s="544"/>
      <c r="Y17" s="544"/>
      <c r="Z17" s="544"/>
      <c r="AA17" s="544"/>
      <c r="AB17" s="544"/>
      <c r="AC17" s="544"/>
      <c r="AD17" s="544"/>
      <c r="AE17" s="643"/>
      <c r="AF17" s="543"/>
      <c r="AG17" s="544"/>
      <c r="AH17" s="544"/>
      <c r="AI17" s="544"/>
      <c r="AJ17" s="544"/>
      <c r="AK17" s="544"/>
      <c r="AL17" s="544"/>
      <c r="AM17" s="544"/>
      <c r="AN17" s="544"/>
      <c r="AO17" s="643"/>
      <c r="AP17" s="543"/>
      <c r="AQ17" s="544"/>
      <c r="AR17" s="544"/>
      <c r="AS17" s="544"/>
      <c r="AT17" s="544"/>
      <c r="AU17" s="544"/>
      <c r="AV17" s="544"/>
      <c r="AW17" s="544"/>
      <c r="AX17" s="544"/>
      <c r="AY17" s="643"/>
      <c r="AZ17" s="543"/>
      <c r="BA17" s="544"/>
      <c r="BB17" s="544"/>
      <c r="BC17" s="544"/>
      <c r="BD17" s="544"/>
      <c r="BE17" s="544"/>
      <c r="BF17" s="544"/>
      <c r="BG17" s="544"/>
      <c r="BH17" s="544"/>
      <c r="BI17" s="643"/>
      <c r="BJ17" s="543"/>
      <c r="BK17" s="544"/>
      <c r="BL17" s="544"/>
      <c r="BM17" s="544"/>
      <c r="BN17" s="544"/>
      <c r="BO17" s="544"/>
      <c r="BP17" s="544"/>
      <c r="BQ17" s="544"/>
      <c r="BR17" s="544"/>
      <c r="BS17" s="643"/>
      <c r="BT17" s="543"/>
      <c r="BU17" s="544"/>
      <c r="BV17" s="544"/>
      <c r="BW17" s="544"/>
      <c r="BX17" s="544"/>
      <c r="BY17" s="544"/>
      <c r="BZ17" s="544"/>
      <c r="CA17" s="544"/>
      <c r="CB17" s="544"/>
      <c r="CC17" s="643"/>
      <c r="CD17" s="543"/>
      <c r="CE17" s="544"/>
      <c r="CF17" s="544"/>
      <c r="CG17" s="544"/>
      <c r="CH17" s="544"/>
      <c r="CI17" s="544"/>
      <c r="CJ17" s="544"/>
      <c r="CK17" s="544"/>
      <c r="CL17" s="544"/>
      <c r="CM17" s="643"/>
      <c r="CN17" s="543"/>
      <c r="CO17" s="544"/>
      <c r="CP17" s="544"/>
      <c r="CQ17" s="544"/>
      <c r="CR17" s="544"/>
      <c r="CS17" s="544"/>
      <c r="CT17" s="544"/>
      <c r="CU17" s="544"/>
      <c r="CV17" s="544"/>
      <c r="CW17" s="643"/>
      <c r="CX17" s="543"/>
      <c r="CY17" s="544"/>
      <c r="CZ17" s="544"/>
      <c r="DA17" s="544"/>
      <c r="DB17" s="544"/>
      <c r="DC17" s="544"/>
      <c r="DD17" s="544"/>
      <c r="DE17" s="544"/>
      <c r="DF17" s="544"/>
      <c r="DG17" s="643"/>
      <c r="DH17" s="543"/>
      <c r="DI17" s="544"/>
      <c r="DJ17" s="544"/>
      <c r="DK17" s="544"/>
      <c r="DL17" s="544"/>
      <c r="DM17" s="544"/>
      <c r="DN17" s="544"/>
      <c r="DO17" s="544"/>
      <c r="DP17" s="544"/>
      <c r="DQ17" s="643"/>
      <c r="DR17" s="543"/>
      <c r="DS17" s="544"/>
      <c r="DT17" s="544"/>
      <c r="DU17" s="544"/>
      <c r="DV17" s="544"/>
      <c r="DW17" s="544"/>
      <c r="DX17" s="544"/>
      <c r="DY17" s="544"/>
      <c r="DZ17" s="544"/>
      <c r="EA17" s="643"/>
      <c r="EB17" s="543"/>
      <c r="EC17" s="544"/>
      <c r="ED17" s="544"/>
      <c r="EE17" s="544"/>
      <c r="EF17" s="544"/>
      <c r="EG17" s="544"/>
      <c r="EH17" s="544"/>
      <c r="EI17" s="544"/>
      <c r="EJ17" s="544"/>
      <c r="EK17" s="643"/>
    </row>
    <row r="18" spans="1:141" ht="20.25">
      <c r="A18" s="359">
        <f>Summary!A18</f>
        <v>3</v>
      </c>
      <c r="B18" s="351">
        <f>Summary!B18</f>
        <v>0</v>
      </c>
      <c r="C18" s="351" t="str">
        <f>Summary!C18</f>
        <v>1.3.2</v>
      </c>
      <c r="D18" s="351">
        <f>Summary!D18</f>
        <v>0</v>
      </c>
      <c r="E18" s="352">
        <f>Summary!E18</f>
        <v>0</v>
      </c>
      <c r="F18" s="352" t="str">
        <f>Summary!F18</f>
        <v>Confidentiality, Security and Conflict of Interest</v>
      </c>
      <c r="G18" s="373" t="str">
        <f>Summary!G18</f>
        <v>Schedule Ref 19 to 22</v>
      </c>
      <c r="H18" s="540">
        <f t="shared" si="2"/>
        <v>0</v>
      </c>
      <c r="I18" s="541">
        <f t="shared" si="3"/>
        <v>0</v>
      </c>
      <c r="J18" s="541">
        <f t="shared" si="4"/>
        <v>0</v>
      </c>
      <c r="K18" s="541">
        <f t="shared" si="5"/>
        <v>0</v>
      </c>
      <c r="L18" s="541">
        <f t="shared" si="6"/>
        <v>0</v>
      </c>
      <c r="M18" s="541">
        <f t="shared" si="7"/>
        <v>0</v>
      </c>
      <c r="N18" s="541">
        <f t="shared" si="8"/>
        <v>0</v>
      </c>
      <c r="O18" s="541">
        <f t="shared" si="9"/>
        <v>0</v>
      </c>
      <c r="P18" s="541">
        <f t="shared" si="10"/>
        <v>0</v>
      </c>
      <c r="Q18" s="541">
        <f t="shared" si="11"/>
        <v>0</v>
      </c>
      <c r="R18" s="541">
        <f t="shared" si="12"/>
        <v>0</v>
      </c>
      <c r="S18" s="541">
        <f t="shared" si="13"/>
        <v>0</v>
      </c>
      <c r="T18" s="542">
        <f t="shared" ref="T18:T26" si="14">SUM(H18:S18)</f>
        <v>0</v>
      </c>
      <c r="U18" s="531"/>
      <c r="V18" s="543"/>
      <c r="W18" s="544"/>
      <c r="X18" s="544"/>
      <c r="Y18" s="544"/>
      <c r="Z18" s="544"/>
      <c r="AA18" s="544"/>
      <c r="AB18" s="544"/>
      <c r="AC18" s="544"/>
      <c r="AD18" s="544"/>
      <c r="AE18" s="644"/>
      <c r="AF18" s="543"/>
      <c r="AG18" s="544"/>
      <c r="AH18" s="544"/>
      <c r="AI18" s="544"/>
      <c r="AJ18" s="544"/>
      <c r="AK18" s="544"/>
      <c r="AL18" s="544"/>
      <c r="AM18" s="544"/>
      <c r="AN18" s="544"/>
      <c r="AO18" s="644"/>
      <c r="AP18" s="543"/>
      <c r="AQ18" s="544"/>
      <c r="AR18" s="544"/>
      <c r="AS18" s="544"/>
      <c r="AT18" s="544"/>
      <c r="AU18" s="544"/>
      <c r="AV18" s="544"/>
      <c r="AW18" s="544"/>
      <c r="AX18" s="544"/>
      <c r="AY18" s="644"/>
      <c r="AZ18" s="543"/>
      <c r="BA18" s="544"/>
      <c r="BB18" s="544"/>
      <c r="BC18" s="544"/>
      <c r="BD18" s="544"/>
      <c r="BE18" s="544"/>
      <c r="BF18" s="544"/>
      <c r="BG18" s="544"/>
      <c r="BH18" s="544"/>
      <c r="BI18" s="644"/>
      <c r="BJ18" s="543"/>
      <c r="BK18" s="544"/>
      <c r="BL18" s="544"/>
      <c r="BM18" s="544"/>
      <c r="BN18" s="544"/>
      <c r="BO18" s="544"/>
      <c r="BP18" s="544"/>
      <c r="BQ18" s="544"/>
      <c r="BR18" s="544"/>
      <c r="BS18" s="644"/>
      <c r="BT18" s="543"/>
      <c r="BU18" s="544"/>
      <c r="BV18" s="544"/>
      <c r="BW18" s="544"/>
      <c r="BX18" s="544"/>
      <c r="BY18" s="544"/>
      <c r="BZ18" s="544"/>
      <c r="CA18" s="544"/>
      <c r="CB18" s="544"/>
      <c r="CC18" s="644"/>
      <c r="CD18" s="543"/>
      <c r="CE18" s="544"/>
      <c r="CF18" s="544"/>
      <c r="CG18" s="544"/>
      <c r="CH18" s="544"/>
      <c r="CI18" s="544"/>
      <c r="CJ18" s="544"/>
      <c r="CK18" s="544"/>
      <c r="CL18" s="544"/>
      <c r="CM18" s="644"/>
      <c r="CN18" s="543"/>
      <c r="CO18" s="544"/>
      <c r="CP18" s="544"/>
      <c r="CQ18" s="544"/>
      <c r="CR18" s="544"/>
      <c r="CS18" s="544"/>
      <c r="CT18" s="544"/>
      <c r="CU18" s="544"/>
      <c r="CV18" s="544"/>
      <c r="CW18" s="644"/>
      <c r="CX18" s="543"/>
      <c r="CY18" s="544"/>
      <c r="CZ18" s="544"/>
      <c r="DA18" s="544"/>
      <c r="DB18" s="544"/>
      <c r="DC18" s="544"/>
      <c r="DD18" s="544"/>
      <c r="DE18" s="544"/>
      <c r="DF18" s="544"/>
      <c r="DG18" s="644"/>
      <c r="DH18" s="543"/>
      <c r="DI18" s="544"/>
      <c r="DJ18" s="544"/>
      <c r="DK18" s="544"/>
      <c r="DL18" s="544"/>
      <c r="DM18" s="544"/>
      <c r="DN18" s="544"/>
      <c r="DO18" s="544"/>
      <c r="DP18" s="544"/>
      <c r="DQ18" s="644"/>
      <c r="DR18" s="543"/>
      <c r="DS18" s="544"/>
      <c r="DT18" s="544"/>
      <c r="DU18" s="544"/>
      <c r="DV18" s="544"/>
      <c r="DW18" s="544"/>
      <c r="DX18" s="544"/>
      <c r="DY18" s="544"/>
      <c r="DZ18" s="544"/>
      <c r="EA18" s="644"/>
      <c r="EB18" s="543"/>
      <c r="EC18" s="544"/>
      <c r="ED18" s="544"/>
      <c r="EE18" s="544"/>
      <c r="EF18" s="544"/>
      <c r="EG18" s="544"/>
      <c r="EH18" s="544"/>
      <c r="EI18" s="544"/>
      <c r="EJ18" s="544"/>
      <c r="EK18" s="644"/>
    </row>
    <row r="19" spans="1:141" ht="20.25">
      <c r="A19" s="359" t="str">
        <f>Summary!A19</f>
        <v>4 &amp; 12</v>
      </c>
      <c r="B19" s="351">
        <f>Summary!B19</f>
        <v>0</v>
      </c>
      <c r="C19" s="351" t="str">
        <f>Summary!C19</f>
        <v>1.3.3</v>
      </c>
      <c r="D19" s="196">
        <f>Summary!D19</f>
        <v>0</v>
      </c>
      <c r="E19" s="197">
        <f>Summary!E19</f>
        <v>0</v>
      </c>
      <c r="F19" s="352" t="str">
        <f>Summary!F19</f>
        <v>Commercial Management  and Contract Plan</v>
      </c>
      <c r="G19" s="373">
        <f>Summary!G19</f>
        <v>0</v>
      </c>
      <c r="H19" s="540">
        <f t="shared" si="2"/>
        <v>0</v>
      </c>
      <c r="I19" s="541">
        <f t="shared" si="3"/>
        <v>0</v>
      </c>
      <c r="J19" s="541">
        <f t="shared" si="4"/>
        <v>0</v>
      </c>
      <c r="K19" s="541">
        <f t="shared" si="5"/>
        <v>0</v>
      </c>
      <c r="L19" s="541">
        <f t="shared" si="6"/>
        <v>0</v>
      </c>
      <c r="M19" s="541">
        <f t="shared" si="7"/>
        <v>0</v>
      </c>
      <c r="N19" s="541">
        <f t="shared" si="8"/>
        <v>0</v>
      </c>
      <c r="O19" s="541">
        <f t="shared" si="9"/>
        <v>0</v>
      </c>
      <c r="P19" s="541">
        <f t="shared" si="10"/>
        <v>0</v>
      </c>
      <c r="Q19" s="541">
        <f t="shared" si="11"/>
        <v>0</v>
      </c>
      <c r="R19" s="541">
        <f t="shared" si="12"/>
        <v>0</v>
      </c>
      <c r="S19" s="541">
        <f t="shared" si="13"/>
        <v>0</v>
      </c>
      <c r="T19" s="542">
        <f t="shared" si="14"/>
        <v>0</v>
      </c>
      <c r="U19" s="531"/>
      <c r="V19" s="543"/>
      <c r="W19" s="544"/>
      <c r="X19" s="544"/>
      <c r="Y19" s="544"/>
      <c r="Z19" s="544"/>
      <c r="AA19" s="544"/>
      <c r="AB19" s="544"/>
      <c r="AC19" s="544"/>
      <c r="AD19" s="544"/>
      <c r="AE19" s="644"/>
      <c r="AF19" s="543"/>
      <c r="AG19" s="544"/>
      <c r="AH19" s="544"/>
      <c r="AI19" s="544"/>
      <c r="AJ19" s="544"/>
      <c r="AK19" s="544"/>
      <c r="AL19" s="544"/>
      <c r="AM19" s="544"/>
      <c r="AN19" s="544"/>
      <c r="AO19" s="644"/>
      <c r="AP19" s="543"/>
      <c r="AQ19" s="544"/>
      <c r="AR19" s="544"/>
      <c r="AS19" s="544"/>
      <c r="AT19" s="544"/>
      <c r="AU19" s="544"/>
      <c r="AV19" s="544"/>
      <c r="AW19" s="544"/>
      <c r="AX19" s="544"/>
      <c r="AY19" s="644"/>
      <c r="AZ19" s="543"/>
      <c r="BA19" s="544"/>
      <c r="BB19" s="544"/>
      <c r="BC19" s="544"/>
      <c r="BD19" s="544"/>
      <c r="BE19" s="544"/>
      <c r="BF19" s="544"/>
      <c r="BG19" s="544"/>
      <c r="BH19" s="544"/>
      <c r="BI19" s="644"/>
      <c r="BJ19" s="543"/>
      <c r="BK19" s="544"/>
      <c r="BL19" s="544"/>
      <c r="BM19" s="544"/>
      <c r="BN19" s="544"/>
      <c r="BO19" s="544"/>
      <c r="BP19" s="544"/>
      <c r="BQ19" s="544"/>
      <c r="BR19" s="544"/>
      <c r="BS19" s="644"/>
      <c r="BT19" s="543"/>
      <c r="BU19" s="544"/>
      <c r="BV19" s="544"/>
      <c r="BW19" s="544"/>
      <c r="BX19" s="544"/>
      <c r="BY19" s="544"/>
      <c r="BZ19" s="544"/>
      <c r="CA19" s="544"/>
      <c r="CB19" s="544"/>
      <c r="CC19" s="644"/>
      <c r="CD19" s="543"/>
      <c r="CE19" s="544"/>
      <c r="CF19" s="544"/>
      <c r="CG19" s="544"/>
      <c r="CH19" s="544"/>
      <c r="CI19" s="544"/>
      <c r="CJ19" s="544"/>
      <c r="CK19" s="544"/>
      <c r="CL19" s="544"/>
      <c r="CM19" s="644"/>
      <c r="CN19" s="543"/>
      <c r="CO19" s="544"/>
      <c r="CP19" s="544"/>
      <c r="CQ19" s="544"/>
      <c r="CR19" s="544"/>
      <c r="CS19" s="544"/>
      <c r="CT19" s="544"/>
      <c r="CU19" s="544"/>
      <c r="CV19" s="544"/>
      <c r="CW19" s="644"/>
      <c r="CX19" s="543"/>
      <c r="CY19" s="544"/>
      <c r="CZ19" s="544"/>
      <c r="DA19" s="544"/>
      <c r="DB19" s="544"/>
      <c r="DC19" s="544"/>
      <c r="DD19" s="544"/>
      <c r="DE19" s="544"/>
      <c r="DF19" s="544"/>
      <c r="DG19" s="644"/>
      <c r="DH19" s="543"/>
      <c r="DI19" s="544"/>
      <c r="DJ19" s="544"/>
      <c r="DK19" s="544"/>
      <c r="DL19" s="544"/>
      <c r="DM19" s="544"/>
      <c r="DN19" s="544"/>
      <c r="DO19" s="544"/>
      <c r="DP19" s="544"/>
      <c r="DQ19" s="644"/>
      <c r="DR19" s="543"/>
      <c r="DS19" s="544"/>
      <c r="DT19" s="544"/>
      <c r="DU19" s="544"/>
      <c r="DV19" s="544"/>
      <c r="DW19" s="544"/>
      <c r="DX19" s="544"/>
      <c r="DY19" s="544"/>
      <c r="DZ19" s="544"/>
      <c r="EA19" s="644"/>
      <c r="EB19" s="543"/>
      <c r="EC19" s="544"/>
      <c r="ED19" s="544"/>
      <c r="EE19" s="544"/>
      <c r="EF19" s="544"/>
      <c r="EG19" s="544"/>
      <c r="EH19" s="544"/>
      <c r="EI19" s="544"/>
      <c r="EJ19" s="544"/>
      <c r="EK19" s="644"/>
    </row>
    <row r="20" spans="1:141" ht="20.25">
      <c r="A20" s="359" t="str">
        <f>Summary!A20</f>
        <v>5 &amp; 11</v>
      </c>
      <c r="B20" s="353">
        <f>Summary!B20</f>
        <v>0</v>
      </c>
      <c r="C20" s="351" t="str">
        <f>Summary!C20</f>
        <v>1.3.4</v>
      </c>
      <c r="D20" s="351">
        <f>Summary!D20</f>
        <v>0</v>
      </c>
      <c r="E20" s="355">
        <f>Summary!E20</f>
        <v>0</v>
      </c>
      <c r="F20" s="352" t="str">
        <f>Summary!F20</f>
        <v>Risk Management and Business Continuity</v>
      </c>
      <c r="G20" s="373" t="str">
        <f>Summary!G20</f>
        <v>Schedule Ref 4</v>
      </c>
      <c r="H20" s="540">
        <f t="shared" si="2"/>
        <v>0</v>
      </c>
      <c r="I20" s="541">
        <f t="shared" si="3"/>
        <v>0</v>
      </c>
      <c r="J20" s="541">
        <f t="shared" si="4"/>
        <v>0</v>
      </c>
      <c r="K20" s="541">
        <f t="shared" si="5"/>
        <v>0</v>
      </c>
      <c r="L20" s="541">
        <f t="shared" si="6"/>
        <v>0</v>
      </c>
      <c r="M20" s="541">
        <f t="shared" si="7"/>
        <v>0</v>
      </c>
      <c r="N20" s="541">
        <f t="shared" si="8"/>
        <v>0</v>
      </c>
      <c r="O20" s="541">
        <f t="shared" si="9"/>
        <v>0</v>
      </c>
      <c r="P20" s="541">
        <f t="shared" si="10"/>
        <v>0</v>
      </c>
      <c r="Q20" s="541">
        <f t="shared" si="11"/>
        <v>0</v>
      </c>
      <c r="R20" s="541">
        <f t="shared" si="12"/>
        <v>0</v>
      </c>
      <c r="S20" s="541">
        <f t="shared" si="13"/>
        <v>0</v>
      </c>
      <c r="T20" s="542">
        <f t="shared" si="14"/>
        <v>0</v>
      </c>
      <c r="U20" s="531"/>
      <c r="V20" s="543"/>
      <c r="W20" s="544"/>
      <c r="X20" s="544"/>
      <c r="Y20" s="544"/>
      <c r="Z20" s="544"/>
      <c r="AA20" s="544"/>
      <c r="AB20" s="544"/>
      <c r="AC20" s="544"/>
      <c r="AD20" s="544"/>
      <c r="AE20" s="644"/>
      <c r="AF20" s="543"/>
      <c r="AG20" s="544"/>
      <c r="AH20" s="544"/>
      <c r="AI20" s="544"/>
      <c r="AJ20" s="544"/>
      <c r="AK20" s="544"/>
      <c r="AL20" s="544"/>
      <c r="AM20" s="544"/>
      <c r="AN20" s="544"/>
      <c r="AO20" s="644"/>
      <c r="AP20" s="543"/>
      <c r="AQ20" s="544"/>
      <c r="AR20" s="544"/>
      <c r="AS20" s="544"/>
      <c r="AT20" s="544"/>
      <c r="AU20" s="544"/>
      <c r="AV20" s="544"/>
      <c r="AW20" s="544"/>
      <c r="AX20" s="544"/>
      <c r="AY20" s="644"/>
      <c r="AZ20" s="543"/>
      <c r="BA20" s="544"/>
      <c r="BB20" s="544"/>
      <c r="BC20" s="544"/>
      <c r="BD20" s="544"/>
      <c r="BE20" s="544"/>
      <c r="BF20" s="544"/>
      <c r="BG20" s="544"/>
      <c r="BH20" s="544"/>
      <c r="BI20" s="644"/>
      <c r="BJ20" s="543"/>
      <c r="BK20" s="544"/>
      <c r="BL20" s="544"/>
      <c r="BM20" s="544"/>
      <c r="BN20" s="544"/>
      <c r="BO20" s="544"/>
      <c r="BP20" s="544"/>
      <c r="BQ20" s="544"/>
      <c r="BR20" s="544"/>
      <c r="BS20" s="644"/>
      <c r="BT20" s="543"/>
      <c r="BU20" s="544"/>
      <c r="BV20" s="544"/>
      <c r="BW20" s="544"/>
      <c r="BX20" s="544"/>
      <c r="BY20" s="544"/>
      <c r="BZ20" s="544"/>
      <c r="CA20" s="544"/>
      <c r="CB20" s="544"/>
      <c r="CC20" s="644"/>
      <c r="CD20" s="543"/>
      <c r="CE20" s="544"/>
      <c r="CF20" s="544"/>
      <c r="CG20" s="544"/>
      <c r="CH20" s="544"/>
      <c r="CI20" s="544"/>
      <c r="CJ20" s="544"/>
      <c r="CK20" s="544"/>
      <c r="CL20" s="544"/>
      <c r="CM20" s="644"/>
      <c r="CN20" s="543"/>
      <c r="CO20" s="544"/>
      <c r="CP20" s="544"/>
      <c r="CQ20" s="544"/>
      <c r="CR20" s="544"/>
      <c r="CS20" s="544"/>
      <c r="CT20" s="544"/>
      <c r="CU20" s="544"/>
      <c r="CV20" s="544"/>
      <c r="CW20" s="644"/>
      <c r="CX20" s="543"/>
      <c r="CY20" s="544"/>
      <c r="CZ20" s="544"/>
      <c r="DA20" s="544"/>
      <c r="DB20" s="544"/>
      <c r="DC20" s="544"/>
      <c r="DD20" s="544"/>
      <c r="DE20" s="544"/>
      <c r="DF20" s="544"/>
      <c r="DG20" s="644"/>
      <c r="DH20" s="543"/>
      <c r="DI20" s="544"/>
      <c r="DJ20" s="544"/>
      <c r="DK20" s="544"/>
      <c r="DL20" s="544"/>
      <c r="DM20" s="544"/>
      <c r="DN20" s="544"/>
      <c r="DO20" s="544"/>
      <c r="DP20" s="544"/>
      <c r="DQ20" s="644"/>
      <c r="DR20" s="543"/>
      <c r="DS20" s="544"/>
      <c r="DT20" s="544"/>
      <c r="DU20" s="544"/>
      <c r="DV20" s="544"/>
      <c r="DW20" s="544"/>
      <c r="DX20" s="544"/>
      <c r="DY20" s="544"/>
      <c r="DZ20" s="544"/>
      <c r="EA20" s="644"/>
      <c r="EB20" s="543"/>
      <c r="EC20" s="544"/>
      <c r="ED20" s="544"/>
      <c r="EE20" s="544"/>
      <c r="EF20" s="544"/>
      <c r="EG20" s="544"/>
      <c r="EH20" s="544"/>
      <c r="EI20" s="544"/>
      <c r="EJ20" s="544"/>
      <c r="EK20" s="644"/>
    </row>
    <row r="21" spans="1:141" ht="20.25">
      <c r="A21" s="359">
        <f>Summary!A21</f>
        <v>6</v>
      </c>
      <c r="B21" s="353">
        <f>Summary!B21</f>
        <v>0</v>
      </c>
      <c r="C21" s="351" t="str">
        <f>Summary!C21</f>
        <v>1.3.5</v>
      </c>
      <c r="D21" s="351">
        <f>Summary!D21</f>
        <v>0</v>
      </c>
      <c r="E21" s="355">
        <f>Summary!E21</f>
        <v>0</v>
      </c>
      <c r="F21" s="352" t="str">
        <f>Summary!F21</f>
        <v>Community</v>
      </c>
      <c r="G21" s="373">
        <f>Summary!G21</f>
        <v>0</v>
      </c>
      <c r="H21" s="540">
        <f t="shared" si="2"/>
        <v>0</v>
      </c>
      <c r="I21" s="541">
        <f t="shared" si="3"/>
        <v>0</v>
      </c>
      <c r="J21" s="541">
        <f t="shared" si="4"/>
        <v>0</v>
      </c>
      <c r="K21" s="541">
        <f t="shared" si="5"/>
        <v>0</v>
      </c>
      <c r="L21" s="541">
        <f t="shared" si="6"/>
        <v>0</v>
      </c>
      <c r="M21" s="541">
        <f t="shared" si="7"/>
        <v>0</v>
      </c>
      <c r="N21" s="541">
        <f t="shared" si="8"/>
        <v>0</v>
      </c>
      <c r="O21" s="541">
        <f t="shared" si="9"/>
        <v>0</v>
      </c>
      <c r="P21" s="541">
        <f t="shared" si="10"/>
        <v>0</v>
      </c>
      <c r="Q21" s="541">
        <f t="shared" si="11"/>
        <v>0</v>
      </c>
      <c r="R21" s="541">
        <f t="shared" si="12"/>
        <v>0</v>
      </c>
      <c r="S21" s="541">
        <f t="shared" si="13"/>
        <v>0</v>
      </c>
      <c r="T21" s="542">
        <f t="shared" si="14"/>
        <v>0</v>
      </c>
      <c r="U21" s="531"/>
      <c r="V21" s="543"/>
      <c r="W21" s="544"/>
      <c r="X21" s="544"/>
      <c r="Y21" s="544"/>
      <c r="Z21" s="544"/>
      <c r="AA21" s="544"/>
      <c r="AB21" s="544"/>
      <c r="AC21" s="544"/>
      <c r="AD21" s="544"/>
      <c r="AE21" s="644"/>
      <c r="AF21" s="543"/>
      <c r="AG21" s="544"/>
      <c r="AH21" s="544"/>
      <c r="AI21" s="544"/>
      <c r="AJ21" s="544"/>
      <c r="AK21" s="544"/>
      <c r="AL21" s="544"/>
      <c r="AM21" s="544"/>
      <c r="AN21" s="544"/>
      <c r="AO21" s="644"/>
      <c r="AP21" s="543"/>
      <c r="AQ21" s="544"/>
      <c r="AR21" s="544"/>
      <c r="AS21" s="544"/>
      <c r="AT21" s="544"/>
      <c r="AU21" s="544"/>
      <c r="AV21" s="544"/>
      <c r="AW21" s="544"/>
      <c r="AX21" s="544"/>
      <c r="AY21" s="644"/>
      <c r="AZ21" s="543"/>
      <c r="BA21" s="544"/>
      <c r="BB21" s="544"/>
      <c r="BC21" s="544"/>
      <c r="BD21" s="544"/>
      <c r="BE21" s="544"/>
      <c r="BF21" s="544"/>
      <c r="BG21" s="544"/>
      <c r="BH21" s="544"/>
      <c r="BI21" s="644"/>
      <c r="BJ21" s="543"/>
      <c r="BK21" s="544"/>
      <c r="BL21" s="544"/>
      <c r="BM21" s="544"/>
      <c r="BN21" s="544"/>
      <c r="BO21" s="544"/>
      <c r="BP21" s="544"/>
      <c r="BQ21" s="544"/>
      <c r="BR21" s="544"/>
      <c r="BS21" s="644"/>
      <c r="BT21" s="543"/>
      <c r="BU21" s="544"/>
      <c r="BV21" s="544"/>
      <c r="BW21" s="544"/>
      <c r="BX21" s="544"/>
      <c r="BY21" s="544"/>
      <c r="BZ21" s="544"/>
      <c r="CA21" s="544"/>
      <c r="CB21" s="544"/>
      <c r="CC21" s="644"/>
      <c r="CD21" s="543"/>
      <c r="CE21" s="544"/>
      <c r="CF21" s="544"/>
      <c r="CG21" s="544"/>
      <c r="CH21" s="544"/>
      <c r="CI21" s="544"/>
      <c r="CJ21" s="544"/>
      <c r="CK21" s="544"/>
      <c r="CL21" s="544"/>
      <c r="CM21" s="644"/>
      <c r="CN21" s="543"/>
      <c r="CO21" s="544"/>
      <c r="CP21" s="544"/>
      <c r="CQ21" s="544"/>
      <c r="CR21" s="544"/>
      <c r="CS21" s="544"/>
      <c r="CT21" s="544"/>
      <c r="CU21" s="544"/>
      <c r="CV21" s="544"/>
      <c r="CW21" s="644"/>
      <c r="CX21" s="543"/>
      <c r="CY21" s="544"/>
      <c r="CZ21" s="544"/>
      <c r="DA21" s="544"/>
      <c r="DB21" s="544"/>
      <c r="DC21" s="544"/>
      <c r="DD21" s="544"/>
      <c r="DE21" s="544"/>
      <c r="DF21" s="544"/>
      <c r="DG21" s="644"/>
      <c r="DH21" s="543"/>
      <c r="DI21" s="544"/>
      <c r="DJ21" s="544"/>
      <c r="DK21" s="544"/>
      <c r="DL21" s="544"/>
      <c r="DM21" s="544"/>
      <c r="DN21" s="544"/>
      <c r="DO21" s="544"/>
      <c r="DP21" s="544"/>
      <c r="DQ21" s="644"/>
      <c r="DR21" s="543"/>
      <c r="DS21" s="544"/>
      <c r="DT21" s="544"/>
      <c r="DU21" s="544"/>
      <c r="DV21" s="544"/>
      <c r="DW21" s="544"/>
      <c r="DX21" s="544"/>
      <c r="DY21" s="544"/>
      <c r="DZ21" s="544"/>
      <c r="EA21" s="644"/>
      <c r="EB21" s="543"/>
      <c r="EC21" s="544"/>
      <c r="ED21" s="544"/>
      <c r="EE21" s="544"/>
      <c r="EF21" s="544"/>
      <c r="EG21" s="544"/>
      <c r="EH21" s="544"/>
      <c r="EI21" s="544"/>
      <c r="EJ21" s="544"/>
      <c r="EK21" s="644"/>
    </row>
    <row r="22" spans="1:141" ht="20.25">
      <c r="A22" s="359" t="str">
        <f>Summary!A22</f>
        <v>7 &amp; 23</v>
      </c>
      <c r="B22" s="353">
        <f>Summary!B22</f>
        <v>0</v>
      </c>
      <c r="C22" s="351" t="str">
        <f>Summary!C22</f>
        <v>1.3.6</v>
      </c>
      <c r="D22" s="351">
        <f>Summary!D22</f>
        <v>0</v>
      </c>
      <c r="E22" s="355">
        <f>Summary!E22</f>
        <v>0</v>
      </c>
      <c r="F22" s="355" t="str">
        <f>Summary!F22</f>
        <v>Customer and Stakeholder Liaison</v>
      </c>
      <c r="G22" s="373" t="str">
        <f>Summary!G22</f>
        <v>Schedule Ref 5 &amp; 6</v>
      </c>
      <c r="H22" s="540">
        <f t="shared" si="2"/>
        <v>0</v>
      </c>
      <c r="I22" s="541">
        <f t="shared" si="3"/>
        <v>0</v>
      </c>
      <c r="J22" s="541">
        <f t="shared" si="4"/>
        <v>0</v>
      </c>
      <c r="K22" s="541">
        <f t="shared" si="5"/>
        <v>0</v>
      </c>
      <c r="L22" s="541">
        <f t="shared" si="6"/>
        <v>0</v>
      </c>
      <c r="M22" s="541">
        <f t="shared" si="7"/>
        <v>0</v>
      </c>
      <c r="N22" s="541">
        <f t="shared" si="8"/>
        <v>0</v>
      </c>
      <c r="O22" s="541">
        <f t="shared" si="9"/>
        <v>0</v>
      </c>
      <c r="P22" s="541">
        <f t="shared" si="10"/>
        <v>0</v>
      </c>
      <c r="Q22" s="541">
        <f t="shared" si="11"/>
        <v>0</v>
      </c>
      <c r="R22" s="541">
        <f t="shared" si="12"/>
        <v>0</v>
      </c>
      <c r="S22" s="541">
        <f t="shared" si="13"/>
        <v>0</v>
      </c>
      <c r="T22" s="542">
        <f t="shared" si="14"/>
        <v>0</v>
      </c>
      <c r="U22" s="531"/>
      <c r="V22" s="543"/>
      <c r="W22" s="544"/>
      <c r="X22" s="544"/>
      <c r="Y22" s="544"/>
      <c r="Z22" s="544"/>
      <c r="AA22" s="544"/>
      <c r="AB22" s="544"/>
      <c r="AC22" s="544"/>
      <c r="AD22" s="544"/>
      <c r="AE22" s="644"/>
      <c r="AF22" s="543"/>
      <c r="AG22" s="544"/>
      <c r="AH22" s="544"/>
      <c r="AI22" s="544"/>
      <c r="AJ22" s="544"/>
      <c r="AK22" s="544"/>
      <c r="AL22" s="544"/>
      <c r="AM22" s="544"/>
      <c r="AN22" s="544"/>
      <c r="AO22" s="644"/>
      <c r="AP22" s="543"/>
      <c r="AQ22" s="544"/>
      <c r="AR22" s="544"/>
      <c r="AS22" s="544"/>
      <c r="AT22" s="544"/>
      <c r="AU22" s="544"/>
      <c r="AV22" s="544"/>
      <c r="AW22" s="544"/>
      <c r="AX22" s="544"/>
      <c r="AY22" s="644"/>
      <c r="AZ22" s="543"/>
      <c r="BA22" s="544"/>
      <c r="BB22" s="544"/>
      <c r="BC22" s="544"/>
      <c r="BD22" s="544"/>
      <c r="BE22" s="544"/>
      <c r="BF22" s="544"/>
      <c r="BG22" s="544"/>
      <c r="BH22" s="544"/>
      <c r="BI22" s="644"/>
      <c r="BJ22" s="543"/>
      <c r="BK22" s="544"/>
      <c r="BL22" s="544"/>
      <c r="BM22" s="544"/>
      <c r="BN22" s="544"/>
      <c r="BO22" s="544"/>
      <c r="BP22" s="544"/>
      <c r="BQ22" s="544"/>
      <c r="BR22" s="544"/>
      <c r="BS22" s="644"/>
      <c r="BT22" s="543"/>
      <c r="BU22" s="544"/>
      <c r="BV22" s="544"/>
      <c r="BW22" s="544"/>
      <c r="BX22" s="544"/>
      <c r="BY22" s="544"/>
      <c r="BZ22" s="544"/>
      <c r="CA22" s="544"/>
      <c r="CB22" s="544"/>
      <c r="CC22" s="644"/>
      <c r="CD22" s="543"/>
      <c r="CE22" s="544"/>
      <c r="CF22" s="544"/>
      <c r="CG22" s="544"/>
      <c r="CH22" s="544"/>
      <c r="CI22" s="544"/>
      <c r="CJ22" s="544"/>
      <c r="CK22" s="544"/>
      <c r="CL22" s="544"/>
      <c r="CM22" s="644"/>
      <c r="CN22" s="543"/>
      <c r="CO22" s="544"/>
      <c r="CP22" s="544"/>
      <c r="CQ22" s="544"/>
      <c r="CR22" s="544"/>
      <c r="CS22" s="544"/>
      <c r="CT22" s="544"/>
      <c r="CU22" s="544"/>
      <c r="CV22" s="544"/>
      <c r="CW22" s="644"/>
      <c r="CX22" s="543"/>
      <c r="CY22" s="544"/>
      <c r="CZ22" s="544"/>
      <c r="DA22" s="544"/>
      <c r="DB22" s="544"/>
      <c r="DC22" s="544"/>
      <c r="DD22" s="544"/>
      <c r="DE22" s="544"/>
      <c r="DF22" s="544"/>
      <c r="DG22" s="644"/>
      <c r="DH22" s="543"/>
      <c r="DI22" s="544"/>
      <c r="DJ22" s="544"/>
      <c r="DK22" s="544"/>
      <c r="DL22" s="544"/>
      <c r="DM22" s="544"/>
      <c r="DN22" s="544"/>
      <c r="DO22" s="544"/>
      <c r="DP22" s="544"/>
      <c r="DQ22" s="644"/>
      <c r="DR22" s="543"/>
      <c r="DS22" s="544"/>
      <c r="DT22" s="544"/>
      <c r="DU22" s="544"/>
      <c r="DV22" s="544"/>
      <c r="DW22" s="544"/>
      <c r="DX22" s="544"/>
      <c r="DY22" s="544"/>
      <c r="DZ22" s="544"/>
      <c r="EA22" s="644"/>
      <c r="EB22" s="543"/>
      <c r="EC22" s="544"/>
      <c r="ED22" s="544"/>
      <c r="EE22" s="544"/>
      <c r="EF22" s="544"/>
      <c r="EG22" s="544"/>
      <c r="EH22" s="544"/>
      <c r="EI22" s="544"/>
      <c r="EJ22" s="544"/>
      <c r="EK22" s="644"/>
    </row>
    <row r="23" spans="1:141" s="614" customFormat="1" ht="20.25">
      <c r="A23" s="611">
        <f>Summary!A23</f>
        <v>8</v>
      </c>
      <c r="B23" s="612">
        <f>Summary!B23</f>
        <v>0</v>
      </c>
      <c r="C23" s="383" t="str">
        <f>Summary!C23</f>
        <v>1.3.7</v>
      </c>
      <c r="D23" s="383">
        <f>Summary!D23</f>
        <v>0</v>
      </c>
      <c r="E23" s="381">
        <f>Summary!E23</f>
        <v>0</v>
      </c>
      <c r="F23" s="363" t="str">
        <f>Summary!F23</f>
        <v xml:space="preserve">Health and Safety </v>
      </c>
      <c r="G23" s="493" t="str">
        <f>Summary!G23</f>
        <v>Schedule Ref 23, 24 &amp; 48</v>
      </c>
      <c r="H23" s="553">
        <f t="shared" si="2"/>
        <v>0</v>
      </c>
      <c r="I23" s="554">
        <f t="shared" si="3"/>
        <v>0</v>
      </c>
      <c r="J23" s="554">
        <f t="shared" si="4"/>
        <v>0</v>
      </c>
      <c r="K23" s="554">
        <f t="shared" si="5"/>
        <v>0</v>
      </c>
      <c r="L23" s="554">
        <f t="shared" si="6"/>
        <v>0</v>
      </c>
      <c r="M23" s="554">
        <f t="shared" si="7"/>
        <v>0</v>
      </c>
      <c r="N23" s="554">
        <f t="shared" si="8"/>
        <v>0</v>
      </c>
      <c r="O23" s="554">
        <f t="shared" si="9"/>
        <v>0</v>
      </c>
      <c r="P23" s="554">
        <f t="shared" si="10"/>
        <v>0</v>
      </c>
      <c r="Q23" s="541">
        <f t="shared" si="11"/>
        <v>0</v>
      </c>
      <c r="R23" s="541">
        <f t="shared" si="12"/>
        <v>0</v>
      </c>
      <c r="S23" s="541">
        <f t="shared" si="13"/>
        <v>0</v>
      </c>
      <c r="T23" s="542">
        <f t="shared" si="14"/>
        <v>0</v>
      </c>
      <c r="U23" s="613"/>
      <c r="V23" s="543"/>
      <c r="W23" s="544"/>
      <c r="X23" s="544"/>
      <c r="Y23" s="544"/>
      <c r="Z23" s="544"/>
      <c r="AA23" s="544"/>
      <c r="AB23" s="544"/>
      <c r="AC23" s="544"/>
      <c r="AD23" s="544"/>
      <c r="AE23" s="645"/>
      <c r="AF23" s="543"/>
      <c r="AG23" s="544"/>
      <c r="AH23" s="544"/>
      <c r="AI23" s="544"/>
      <c r="AJ23" s="544"/>
      <c r="AK23" s="544"/>
      <c r="AL23" s="544"/>
      <c r="AM23" s="544"/>
      <c r="AN23" s="544"/>
      <c r="AO23" s="645"/>
      <c r="AP23" s="543"/>
      <c r="AQ23" s="544"/>
      <c r="AR23" s="544"/>
      <c r="AS23" s="544"/>
      <c r="AT23" s="544"/>
      <c r="AU23" s="544"/>
      <c r="AV23" s="544"/>
      <c r="AW23" s="544"/>
      <c r="AX23" s="544"/>
      <c r="AY23" s="645"/>
      <c r="AZ23" s="543"/>
      <c r="BA23" s="544"/>
      <c r="BB23" s="544"/>
      <c r="BC23" s="544"/>
      <c r="BD23" s="544"/>
      <c r="BE23" s="544"/>
      <c r="BF23" s="544"/>
      <c r="BG23" s="544"/>
      <c r="BH23" s="544"/>
      <c r="BI23" s="645"/>
      <c r="BJ23" s="543"/>
      <c r="BK23" s="544"/>
      <c r="BL23" s="544"/>
      <c r="BM23" s="544"/>
      <c r="BN23" s="544"/>
      <c r="BO23" s="544"/>
      <c r="BP23" s="544"/>
      <c r="BQ23" s="544"/>
      <c r="BR23" s="544"/>
      <c r="BS23" s="645"/>
      <c r="BT23" s="543"/>
      <c r="BU23" s="544"/>
      <c r="BV23" s="544"/>
      <c r="BW23" s="544"/>
      <c r="BX23" s="544"/>
      <c r="BY23" s="544"/>
      <c r="BZ23" s="544"/>
      <c r="CA23" s="544"/>
      <c r="CB23" s="544"/>
      <c r="CC23" s="645"/>
      <c r="CD23" s="543"/>
      <c r="CE23" s="544"/>
      <c r="CF23" s="544"/>
      <c r="CG23" s="544"/>
      <c r="CH23" s="544"/>
      <c r="CI23" s="544"/>
      <c r="CJ23" s="544"/>
      <c r="CK23" s="544"/>
      <c r="CL23" s="544"/>
      <c r="CM23" s="645"/>
      <c r="CN23" s="543"/>
      <c r="CO23" s="544"/>
      <c r="CP23" s="544"/>
      <c r="CQ23" s="544"/>
      <c r="CR23" s="544"/>
      <c r="CS23" s="544"/>
      <c r="CT23" s="544"/>
      <c r="CU23" s="544"/>
      <c r="CV23" s="544"/>
      <c r="CW23" s="645"/>
      <c r="CX23" s="543"/>
      <c r="CY23" s="544"/>
      <c r="CZ23" s="544"/>
      <c r="DA23" s="544"/>
      <c r="DB23" s="544"/>
      <c r="DC23" s="544"/>
      <c r="DD23" s="544"/>
      <c r="DE23" s="544"/>
      <c r="DF23" s="544"/>
      <c r="DG23" s="645"/>
      <c r="DH23" s="543"/>
      <c r="DI23" s="544"/>
      <c r="DJ23" s="544"/>
      <c r="DK23" s="544"/>
      <c r="DL23" s="544"/>
      <c r="DM23" s="544"/>
      <c r="DN23" s="544"/>
      <c r="DO23" s="544"/>
      <c r="DP23" s="544"/>
      <c r="DQ23" s="645"/>
      <c r="DR23" s="543"/>
      <c r="DS23" s="544"/>
      <c r="DT23" s="544"/>
      <c r="DU23" s="544"/>
      <c r="DV23" s="544"/>
      <c r="DW23" s="544"/>
      <c r="DX23" s="544"/>
      <c r="DY23" s="544"/>
      <c r="DZ23" s="544"/>
      <c r="EA23" s="645"/>
      <c r="EB23" s="543"/>
      <c r="EC23" s="544"/>
      <c r="ED23" s="544"/>
      <c r="EE23" s="544"/>
      <c r="EF23" s="544"/>
      <c r="EG23" s="544"/>
      <c r="EH23" s="544"/>
      <c r="EI23" s="544"/>
      <c r="EJ23" s="544"/>
      <c r="EK23" s="645"/>
    </row>
    <row r="24" spans="1:141" ht="20.25">
      <c r="A24" s="359">
        <f>Summary!A24</f>
        <v>10</v>
      </c>
      <c r="B24" s="353">
        <f>Summary!B24</f>
        <v>0</v>
      </c>
      <c r="C24" s="351" t="str">
        <f>Summary!C24</f>
        <v>1.3.8</v>
      </c>
      <c r="D24" s="351">
        <f>Summary!D24</f>
        <v>0</v>
      </c>
      <c r="E24" s="355">
        <f>Summary!E24</f>
        <v>0</v>
      </c>
      <c r="F24" s="355" t="str">
        <f>Summary!F24</f>
        <v>Managing Network Occupancy</v>
      </c>
      <c r="G24" s="373">
        <f>Summary!G24</f>
        <v>0</v>
      </c>
      <c r="H24" s="540">
        <f t="shared" si="2"/>
        <v>0</v>
      </c>
      <c r="I24" s="541">
        <f t="shared" si="3"/>
        <v>0</v>
      </c>
      <c r="J24" s="541">
        <f t="shared" si="4"/>
        <v>0</v>
      </c>
      <c r="K24" s="541">
        <f t="shared" si="5"/>
        <v>0</v>
      </c>
      <c r="L24" s="541">
        <f t="shared" si="6"/>
        <v>0</v>
      </c>
      <c r="M24" s="541">
        <f t="shared" si="7"/>
        <v>0</v>
      </c>
      <c r="N24" s="541">
        <f t="shared" si="8"/>
        <v>0</v>
      </c>
      <c r="O24" s="541">
        <f t="shared" si="9"/>
        <v>0</v>
      </c>
      <c r="P24" s="541">
        <f t="shared" si="10"/>
        <v>0</v>
      </c>
      <c r="Q24" s="541">
        <f t="shared" si="11"/>
        <v>0</v>
      </c>
      <c r="R24" s="541">
        <f t="shared" si="12"/>
        <v>0</v>
      </c>
      <c r="S24" s="541">
        <f t="shared" si="13"/>
        <v>0</v>
      </c>
      <c r="T24" s="542">
        <f t="shared" si="14"/>
        <v>0</v>
      </c>
      <c r="U24" s="531"/>
      <c r="V24" s="543"/>
      <c r="W24" s="544"/>
      <c r="X24" s="544"/>
      <c r="Y24" s="544"/>
      <c r="Z24" s="544"/>
      <c r="AA24" s="544"/>
      <c r="AB24" s="544"/>
      <c r="AC24" s="544"/>
      <c r="AD24" s="544"/>
      <c r="AE24" s="644"/>
      <c r="AF24" s="543"/>
      <c r="AG24" s="544"/>
      <c r="AH24" s="544"/>
      <c r="AI24" s="544"/>
      <c r="AJ24" s="544"/>
      <c r="AK24" s="544"/>
      <c r="AL24" s="544"/>
      <c r="AM24" s="544"/>
      <c r="AN24" s="544"/>
      <c r="AO24" s="644"/>
      <c r="AP24" s="543"/>
      <c r="AQ24" s="544"/>
      <c r="AR24" s="544"/>
      <c r="AS24" s="544"/>
      <c r="AT24" s="544"/>
      <c r="AU24" s="544"/>
      <c r="AV24" s="544"/>
      <c r="AW24" s="544"/>
      <c r="AX24" s="544"/>
      <c r="AY24" s="644"/>
      <c r="AZ24" s="543"/>
      <c r="BA24" s="544"/>
      <c r="BB24" s="544"/>
      <c r="BC24" s="544"/>
      <c r="BD24" s="544"/>
      <c r="BE24" s="544"/>
      <c r="BF24" s="544"/>
      <c r="BG24" s="544"/>
      <c r="BH24" s="544"/>
      <c r="BI24" s="644"/>
      <c r="BJ24" s="543"/>
      <c r="BK24" s="544"/>
      <c r="BL24" s="544"/>
      <c r="BM24" s="544"/>
      <c r="BN24" s="544"/>
      <c r="BO24" s="544"/>
      <c r="BP24" s="544"/>
      <c r="BQ24" s="544"/>
      <c r="BR24" s="544"/>
      <c r="BS24" s="644"/>
      <c r="BT24" s="543"/>
      <c r="BU24" s="544"/>
      <c r="BV24" s="544"/>
      <c r="BW24" s="544"/>
      <c r="BX24" s="544"/>
      <c r="BY24" s="544"/>
      <c r="BZ24" s="544"/>
      <c r="CA24" s="544"/>
      <c r="CB24" s="544"/>
      <c r="CC24" s="644"/>
      <c r="CD24" s="543"/>
      <c r="CE24" s="544"/>
      <c r="CF24" s="544"/>
      <c r="CG24" s="544"/>
      <c r="CH24" s="544"/>
      <c r="CI24" s="544"/>
      <c r="CJ24" s="544"/>
      <c r="CK24" s="544"/>
      <c r="CL24" s="544"/>
      <c r="CM24" s="644"/>
      <c r="CN24" s="543"/>
      <c r="CO24" s="544"/>
      <c r="CP24" s="544"/>
      <c r="CQ24" s="544"/>
      <c r="CR24" s="544"/>
      <c r="CS24" s="544"/>
      <c r="CT24" s="544"/>
      <c r="CU24" s="544"/>
      <c r="CV24" s="544"/>
      <c r="CW24" s="644"/>
      <c r="CX24" s="543"/>
      <c r="CY24" s="544"/>
      <c r="CZ24" s="544"/>
      <c r="DA24" s="544"/>
      <c r="DB24" s="544"/>
      <c r="DC24" s="544"/>
      <c r="DD24" s="544"/>
      <c r="DE24" s="544"/>
      <c r="DF24" s="544"/>
      <c r="DG24" s="644"/>
      <c r="DH24" s="543"/>
      <c r="DI24" s="544"/>
      <c r="DJ24" s="544"/>
      <c r="DK24" s="544"/>
      <c r="DL24" s="544"/>
      <c r="DM24" s="544"/>
      <c r="DN24" s="544"/>
      <c r="DO24" s="544"/>
      <c r="DP24" s="544"/>
      <c r="DQ24" s="644"/>
      <c r="DR24" s="543"/>
      <c r="DS24" s="544"/>
      <c r="DT24" s="544"/>
      <c r="DU24" s="544"/>
      <c r="DV24" s="544"/>
      <c r="DW24" s="544"/>
      <c r="DX24" s="544"/>
      <c r="DY24" s="544"/>
      <c r="DZ24" s="544"/>
      <c r="EA24" s="644"/>
      <c r="EB24" s="543"/>
      <c r="EC24" s="544"/>
      <c r="ED24" s="544"/>
      <c r="EE24" s="544"/>
      <c r="EF24" s="544"/>
      <c r="EG24" s="544"/>
      <c r="EH24" s="544"/>
      <c r="EI24" s="544"/>
      <c r="EJ24" s="544"/>
      <c r="EK24" s="644"/>
    </row>
    <row r="25" spans="1:141" ht="36">
      <c r="A25" s="359" t="str">
        <f>Summary!A25</f>
        <v>13, 14 &amp; 15</v>
      </c>
      <c r="B25" s="353">
        <f>Summary!B25</f>
        <v>0</v>
      </c>
      <c r="C25" s="354" t="str">
        <f>Summary!C25</f>
        <v>1.3.9</v>
      </c>
      <c r="D25" s="351">
        <f>Summary!D25</f>
        <v>0</v>
      </c>
      <c r="E25" s="355">
        <f>Summary!E25</f>
        <v>0</v>
      </c>
      <c r="F25" s="355" t="str">
        <f>Summary!F25</f>
        <v>Quality Management, Performance Management and Continual Improvement</v>
      </c>
      <c r="G25" s="373" t="str">
        <f>Summary!G25</f>
        <v>Schedule Ref 17 &amp; 18</v>
      </c>
      <c r="H25" s="540">
        <f t="shared" si="2"/>
        <v>0</v>
      </c>
      <c r="I25" s="541">
        <f t="shared" si="3"/>
        <v>0</v>
      </c>
      <c r="J25" s="541">
        <f t="shared" si="4"/>
        <v>0</v>
      </c>
      <c r="K25" s="541">
        <f t="shared" si="5"/>
        <v>0</v>
      </c>
      <c r="L25" s="541">
        <f t="shared" si="6"/>
        <v>0</v>
      </c>
      <c r="M25" s="541">
        <f t="shared" si="7"/>
        <v>0</v>
      </c>
      <c r="N25" s="541">
        <f t="shared" si="8"/>
        <v>0</v>
      </c>
      <c r="O25" s="541">
        <f t="shared" si="9"/>
        <v>0</v>
      </c>
      <c r="P25" s="541">
        <f t="shared" si="10"/>
        <v>0</v>
      </c>
      <c r="Q25" s="541">
        <f t="shared" si="11"/>
        <v>0</v>
      </c>
      <c r="R25" s="541">
        <f t="shared" si="12"/>
        <v>0</v>
      </c>
      <c r="S25" s="541">
        <f t="shared" si="13"/>
        <v>0</v>
      </c>
      <c r="T25" s="542">
        <f t="shared" si="14"/>
        <v>0</v>
      </c>
      <c r="U25" s="531"/>
      <c r="V25" s="543"/>
      <c r="W25" s="544"/>
      <c r="X25" s="544"/>
      <c r="Y25" s="544"/>
      <c r="Z25" s="544"/>
      <c r="AA25" s="544"/>
      <c r="AB25" s="544"/>
      <c r="AC25" s="544"/>
      <c r="AD25" s="544"/>
      <c r="AE25" s="644"/>
      <c r="AF25" s="543"/>
      <c r="AG25" s="544"/>
      <c r="AH25" s="544"/>
      <c r="AI25" s="544"/>
      <c r="AJ25" s="544"/>
      <c r="AK25" s="544"/>
      <c r="AL25" s="544"/>
      <c r="AM25" s="544"/>
      <c r="AN25" s="544"/>
      <c r="AO25" s="644"/>
      <c r="AP25" s="543"/>
      <c r="AQ25" s="544"/>
      <c r="AR25" s="544"/>
      <c r="AS25" s="544"/>
      <c r="AT25" s="544"/>
      <c r="AU25" s="544"/>
      <c r="AV25" s="544"/>
      <c r="AW25" s="544"/>
      <c r="AX25" s="544"/>
      <c r="AY25" s="644"/>
      <c r="AZ25" s="543"/>
      <c r="BA25" s="544"/>
      <c r="BB25" s="544"/>
      <c r="BC25" s="544"/>
      <c r="BD25" s="544"/>
      <c r="BE25" s="544"/>
      <c r="BF25" s="544"/>
      <c r="BG25" s="544"/>
      <c r="BH25" s="544"/>
      <c r="BI25" s="644"/>
      <c r="BJ25" s="543"/>
      <c r="BK25" s="544"/>
      <c r="BL25" s="544"/>
      <c r="BM25" s="544"/>
      <c r="BN25" s="544"/>
      <c r="BO25" s="544"/>
      <c r="BP25" s="544"/>
      <c r="BQ25" s="544"/>
      <c r="BR25" s="544"/>
      <c r="BS25" s="644"/>
      <c r="BT25" s="543"/>
      <c r="BU25" s="544"/>
      <c r="BV25" s="544"/>
      <c r="BW25" s="544"/>
      <c r="BX25" s="544"/>
      <c r="BY25" s="544"/>
      <c r="BZ25" s="544"/>
      <c r="CA25" s="544"/>
      <c r="CB25" s="544"/>
      <c r="CC25" s="644"/>
      <c r="CD25" s="543"/>
      <c r="CE25" s="544"/>
      <c r="CF25" s="544"/>
      <c r="CG25" s="544"/>
      <c r="CH25" s="544"/>
      <c r="CI25" s="544"/>
      <c r="CJ25" s="544"/>
      <c r="CK25" s="544"/>
      <c r="CL25" s="544"/>
      <c r="CM25" s="644"/>
      <c r="CN25" s="543"/>
      <c r="CO25" s="544"/>
      <c r="CP25" s="544"/>
      <c r="CQ25" s="544"/>
      <c r="CR25" s="544"/>
      <c r="CS25" s="544"/>
      <c r="CT25" s="544"/>
      <c r="CU25" s="544"/>
      <c r="CV25" s="544"/>
      <c r="CW25" s="644"/>
      <c r="CX25" s="543"/>
      <c r="CY25" s="544"/>
      <c r="CZ25" s="544"/>
      <c r="DA25" s="544"/>
      <c r="DB25" s="544"/>
      <c r="DC25" s="544"/>
      <c r="DD25" s="544"/>
      <c r="DE25" s="544"/>
      <c r="DF25" s="544"/>
      <c r="DG25" s="644"/>
      <c r="DH25" s="543"/>
      <c r="DI25" s="544"/>
      <c r="DJ25" s="544"/>
      <c r="DK25" s="544"/>
      <c r="DL25" s="544"/>
      <c r="DM25" s="544"/>
      <c r="DN25" s="544"/>
      <c r="DO25" s="544"/>
      <c r="DP25" s="544"/>
      <c r="DQ25" s="644"/>
      <c r="DR25" s="543"/>
      <c r="DS25" s="544"/>
      <c r="DT25" s="544"/>
      <c r="DU25" s="544"/>
      <c r="DV25" s="544"/>
      <c r="DW25" s="544"/>
      <c r="DX25" s="544"/>
      <c r="DY25" s="544"/>
      <c r="DZ25" s="544"/>
      <c r="EA25" s="644"/>
      <c r="EB25" s="543"/>
      <c r="EC25" s="544"/>
      <c r="ED25" s="544"/>
      <c r="EE25" s="544"/>
      <c r="EF25" s="544"/>
      <c r="EG25" s="544"/>
      <c r="EH25" s="544"/>
      <c r="EI25" s="544"/>
      <c r="EJ25" s="544"/>
      <c r="EK25" s="644"/>
    </row>
    <row r="26" spans="1:141" ht="20.25">
      <c r="A26" s="359">
        <f>Summary!A26</f>
        <v>24</v>
      </c>
      <c r="B26" s="353">
        <f>Summary!B26</f>
        <v>0</v>
      </c>
      <c r="C26" s="353" t="str">
        <f>Summary!C26</f>
        <v>1.3.10</v>
      </c>
      <c r="D26" s="353">
        <f>Summary!D26</f>
        <v>0</v>
      </c>
      <c r="E26" s="355">
        <f>Summary!E26</f>
        <v>0</v>
      </c>
      <c r="F26" s="355" t="str">
        <f>Summary!F26</f>
        <v>Sustainability</v>
      </c>
      <c r="G26" s="375">
        <f>Summary!G26</f>
        <v>0</v>
      </c>
      <c r="H26" s="540">
        <f t="shared" si="2"/>
        <v>0</v>
      </c>
      <c r="I26" s="541">
        <f t="shared" si="3"/>
        <v>0</v>
      </c>
      <c r="J26" s="541">
        <f t="shared" si="4"/>
        <v>0</v>
      </c>
      <c r="K26" s="541">
        <f t="shared" si="5"/>
        <v>0</v>
      </c>
      <c r="L26" s="541">
        <f t="shared" si="6"/>
        <v>0</v>
      </c>
      <c r="M26" s="541">
        <f t="shared" si="7"/>
        <v>0</v>
      </c>
      <c r="N26" s="541">
        <f t="shared" si="8"/>
        <v>0</v>
      </c>
      <c r="O26" s="541">
        <f t="shared" si="9"/>
        <v>0</v>
      </c>
      <c r="P26" s="541">
        <f t="shared" si="10"/>
        <v>0</v>
      </c>
      <c r="Q26" s="541">
        <f t="shared" si="11"/>
        <v>0</v>
      </c>
      <c r="R26" s="541">
        <f t="shared" si="12"/>
        <v>0</v>
      </c>
      <c r="S26" s="541">
        <f t="shared" si="13"/>
        <v>0</v>
      </c>
      <c r="T26" s="542">
        <f t="shared" si="14"/>
        <v>0</v>
      </c>
      <c r="U26" s="531"/>
      <c r="V26" s="543"/>
      <c r="W26" s="544"/>
      <c r="X26" s="544"/>
      <c r="Y26" s="544"/>
      <c r="Z26" s="544"/>
      <c r="AA26" s="544"/>
      <c r="AB26" s="544"/>
      <c r="AC26" s="544"/>
      <c r="AD26" s="544"/>
      <c r="AE26" s="646"/>
      <c r="AF26" s="543"/>
      <c r="AG26" s="544"/>
      <c r="AH26" s="544"/>
      <c r="AI26" s="544"/>
      <c r="AJ26" s="544"/>
      <c r="AK26" s="544"/>
      <c r="AL26" s="544"/>
      <c r="AM26" s="544"/>
      <c r="AN26" s="544"/>
      <c r="AO26" s="646"/>
      <c r="AP26" s="543"/>
      <c r="AQ26" s="544"/>
      <c r="AR26" s="544"/>
      <c r="AS26" s="544"/>
      <c r="AT26" s="544"/>
      <c r="AU26" s="544"/>
      <c r="AV26" s="544"/>
      <c r="AW26" s="544"/>
      <c r="AX26" s="544"/>
      <c r="AY26" s="646"/>
      <c r="AZ26" s="543"/>
      <c r="BA26" s="544"/>
      <c r="BB26" s="544"/>
      <c r="BC26" s="544"/>
      <c r="BD26" s="544"/>
      <c r="BE26" s="544"/>
      <c r="BF26" s="544"/>
      <c r="BG26" s="544"/>
      <c r="BH26" s="544"/>
      <c r="BI26" s="646"/>
      <c r="BJ26" s="543"/>
      <c r="BK26" s="544"/>
      <c r="BL26" s="544"/>
      <c r="BM26" s="544"/>
      <c r="BN26" s="544"/>
      <c r="BO26" s="544"/>
      <c r="BP26" s="544"/>
      <c r="BQ26" s="544"/>
      <c r="BR26" s="544"/>
      <c r="BS26" s="646"/>
      <c r="BT26" s="543"/>
      <c r="BU26" s="544"/>
      <c r="BV26" s="544"/>
      <c r="BW26" s="544"/>
      <c r="BX26" s="544"/>
      <c r="BY26" s="544"/>
      <c r="BZ26" s="544"/>
      <c r="CA26" s="544"/>
      <c r="CB26" s="544"/>
      <c r="CC26" s="646"/>
      <c r="CD26" s="543"/>
      <c r="CE26" s="544"/>
      <c r="CF26" s="544"/>
      <c r="CG26" s="544"/>
      <c r="CH26" s="544"/>
      <c r="CI26" s="544"/>
      <c r="CJ26" s="544"/>
      <c r="CK26" s="544"/>
      <c r="CL26" s="544"/>
      <c r="CM26" s="646"/>
      <c r="CN26" s="543"/>
      <c r="CO26" s="544"/>
      <c r="CP26" s="544"/>
      <c r="CQ26" s="544"/>
      <c r="CR26" s="544"/>
      <c r="CS26" s="544"/>
      <c r="CT26" s="544"/>
      <c r="CU26" s="544"/>
      <c r="CV26" s="544"/>
      <c r="CW26" s="646"/>
      <c r="CX26" s="543"/>
      <c r="CY26" s="544"/>
      <c r="CZ26" s="544"/>
      <c r="DA26" s="544"/>
      <c r="DB26" s="544"/>
      <c r="DC26" s="544"/>
      <c r="DD26" s="544"/>
      <c r="DE26" s="544"/>
      <c r="DF26" s="544"/>
      <c r="DG26" s="646"/>
      <c r="DH26" s="543"/>
      <c r="DI26" s="544"/>
      <c r="DJ26" s="544"/>
      <c r="DK26" s="544"/>
      <c r="DL26" s="544"/>
      <c r="DM26" s="544"/>
      <c r="DN26" s="544"/>
      <c r="DO26" s="544"/>
      <c r="DP26" s="544"/>
      <c r="DQ26" s="646"/>
      <c r="DR26" s="543"/>
      <c r="DS26" s="544"/>
      <c r="DT26" s="544"/>
      <c r="DU26" s="544"/>
      <c r="DV26" s="544"/>
      <c r="DW26" s="544"/>
      <c r="DX26" s="544"/>
      <c r="DY26" s="544"/>
      <c r="DZ26" s="544"/>
      <c r="EA26" s="646"/>
      <c r="EB26" s="543"/>
      <c r="EC26" s="544"/>
      <c r="ED26" s="544"/>
      <c r="EE26" s="544"/>
      <c r="EF26" s="544"/>
      <c r="EG26" s="544"/>
      <c r="EH26" s="544"/>
      <c r="EI26" s="544"/>
      <c r="EJ26" s="544"/>
      <c r="EK26" s="646"/>
    </row>
    <row r="27" spans="1:141" ht="20.25">
      <c r="A27" s="788">
        <f>Summary!A27</f>
        <v>0</v>
      </c>
      <c r="B27" s="789">
        <f>Summary!B27</f>
        <v>0</v>
      </c>
      <c r="C27" s="789">
        <f>Summary!C27</f>
        <v>0</v>
      </c>
      <c r="D27" s="789">
        <f>Summary!D27</f>
        <v>0</v>
      </c>
      <c r="E27" s="790">
        <f>Summary!E27</f>
        <v>0</v>
      </c>
      <c r="F27" s="790">
        <f>Summary!F27</f>
        <v>0</v>
      </c>
      <c r="G27" s="791">
        <f>Summary!G27</f>
        <v>0</v>
      </c>
      <c r="H27" s="575"/>
      <c r="I27" s="576"/>
      <c r="J27" s="576"/>
      <c r="K27" s="576"/>
      <c r="L27" s="576"/>
      <c r="M27" s="576"/>
      <c r="N27" s="576"/>
      <c r="O27" s="576"/>
      <c r="P27" s="576"/>
      <c r="Q27" s="576"/>
      <c r="R27" s="576"/>
      <c r="S27" s="576"/>
      <c r="T27" s="577"/>
      <c r="U27" s="531"/>
      <c r="V27" s="575"/>
      <c r="W27" s="576"/>
      <c r="X27" s="576"/>
      <c r="Y27" s="576"/>
      <c r="Z27" s="576"/>
      <c r="AA27" s="576"/>
      <c r="AB27" s="576"/>
      <c r="AC27" s="576"/>
      <c r="AD27" s="576"/>
      <c r="AE27" s="647"/>
      <c r="AF27" s="575"/>
      <c r="AG27" s="576"/>
      <c r="AH27" s="576"/>
      <c r="AI27" s="576"/>
      <c r="AJ27" s="576"/>
      <c r="AK27" s="576"/>
      <c r="AL27" s="576"/>
      <c r="AM27" s="576"/>
      <c r="AN27" s="576"/>
      <c r="AO27" s="647"/>
      <c r="AP27" s="575"/>
      <c r="AQ27" s="576"/>
      <c r="AR27" s="576"/>
      <c r="AS27" s="576"/>
      <c r="AT27" s="576"/>
      <c r="AU27" s="576"/>
      <c r="AV27" s="576"/>
      <c r="AW27" s="576"/>
      <c r="AX27" s="576"/>
      <c r="AY27" s="647"/>
      <c r="AZ27" s="575"/>
      <c r="BA27" s="576"/>
      <c r="BB27" s="576"/>
      <c r="BC27" s="576"/>
      <c r="BD27" s="576"/>
      <c r="BE27" s="576"/>
      <c r="BF27" s="576"/>
      <c r="BG27" s="576"/>
      <c r="BH27" s="576"/>
      <c r="BI27" s="647"/>
      <c r="BJ27" s="575"/>
      <c r="BK27" s="576"/>
      <c r="BL27" s="576"/>
      <c r="BM27" s="576"/>
      <c r="BN27" s="576"/>
      <c r="BO27" s="576"/>
      <c r="BP27" s="576"/>
      <c r="BQ27" s="576"/>
      <c r="BR27" s="576"/>
      <c r="BS27" s="647"/>
      <c r="BT27" s="575"/>
      <c r="BU27" s="576"/>
      <c r="BV27" s="576"/>
      <c r="BW27" s="576"/>
      <c r="BX27" s="576"/>
      <c r="BY27" s="576"/>
      <c r="BZ27" s="576"/>
      <c r="CA27" s="576"/>
      <c r="CB27" s="576"/>
      <c r="CC27" s="647"/>
      <c r="CD27" s="575"/>
      <c r="CE27" s="576"/>
      <c r="CF27" s="576"/>
      <c r="CG27" s="576"/>
      <c r="CH27" s="576"/>
      <c r="CI27" s="576"/>
      <c r="CJ27" s="576"/>
      <c r="CK27" s="576"/>
      <c r="CL27" s="576"/>
      <c r="CM27" s="647"/>
      <c r="CN27" s="575"/>
      <c r="CO27" s="576"/>
      <c r="CP27" s="576"/>
      <c r="CQ27" s="576"/>
      <c r="CR27" s="576"/>
      <c r="CS27" s="576"/>
      <c r="CT27" s="576"/>
      <c r="CU27" s="576"/>
      <c r="CV27" s="576"/>
      <c r="CW27" s="647"/>
      <c r="CX27" s="575"/>
      <c r="CY27" s="576"/>
      <c r="CZ27" s="576"/>
      <c r="DA27" s="576"/>
      <c r="DB27" s="576"/>
      <c r="DC27" s="576"/>
      <c r="DD27" s="576"/>
      <c r="DE27" s="576"/>
      <c r="DF27" s="576"/>
      <c r="DG27" s="647"/>
      <c r="DH27" s="575"/>
      <c r="DI27" s="576"/>
      <c r="DJ27" s="576"/>
      <c r="DK27" s="576"/>
      <c r="DL27" s="576"/>
      <c r="DM27" s="576"/>
      <c r="DN27" s="576"/>
      <c r="DO27" s="576"/>
      <c r="DP27" s="576"/>
      <c r="DQ27" s="647"/>
      <c r="DR27" s="575"/>
      <c r="DS27" s="576"/>
      <c r="DT27" s="576"/>
      <c r="DU27" s="576"/>
      <c r="DV27" s="576"/>
      <c r="DW27" s="576"/>
      <c r="DX27" s="576"/>
      <c r="DY27" s="576"/>
      <c r="DZ27" s="576"/>
      <c r="EA27" s="647"/>
      <c r="EB27" s="575"/>
      <c r="EC27" s="576"/>
      <c r="ED27" s="576"/>
      <c r="EE27" s="576"/>
      <c r="EF27" s="576"/>
      <c r="EG27" s="576"/>
      <c r="EH27" s="576"/>
      <c r="EI27" s="576"/>
      <c r="EJ27" s="576"/>
      <c r="EK27" s="647"/>
    </row>
    <row r="28" spans="1:141" s="209" customFormat="1" ht="20.25">
      <c r="A28" s="357" t="str">
        <f>Summary!A28</f>
        <v xml:space="preserve"> OPERATIONAL ITEMS</v>
      </c>
      <c r="B28" s="207">
        <f>Summary!B28</f>
        <v>0</v>
      </c>
      <c r="C28" s="207">
        <f>Summary!C28</f>
        <v>0</v>
      </c>
      <c r="D28" s="348">
        <f>Summary!D28</f>
        <v>0</v>
      </c>
      <c r="E28" s="348">
        <f>Summary!E28</f>
        <v>0</v>
      </c>
      <c r="F28" s="777">
        <f>Summary!F28</f>
        <v>0</v>
      </c>
      <c r="G28" s="371">
        <f>Summary!G28</f>
        <v>0</v>
      </c>
      <c r="H28" s="278"/>
      <c r="I28" s="279"/>
      <c r="J28" s="279"/>
      <c r="K28" s="279"/>
      <c r="L28" s="279"/>
      <c r="M28" s="279"/>
      <c r="N28" s="279"/>
      <c r="O28" s="279"/>
      <c r="P28" s="279"/>
      <c r="Q28" s="279"/>
      <c r="R28" s="279"/>
      <c r="S28" s="279"/>
      <c r="T28" s="545"/>
      <c r="U28" s="531"/>
      <c r="V28" s="278"/>
      <c r="W28" s="279"/>
      <c r="X28" s="279"/>
      <c r="Y28" s="279"/>
      <c r="Z28" s="279"/>
      <c r="AA28" s="279"/>
      <c r="AB28" s="279"/>
      <c r="AC28" s="279"/>
      <c r="AD28" s="279"/>
      <c r="AE28" s="648"/>
      <c r="AF28" s="278"/>
      <c r="AG28" s="279"/>
      <c r="AH28" s="279"/>
      <c r="AI28" s="279"/>
      <c r="AJ28" s="279"/>
      <c r="AK28" s="279"/>
      <c r="AL28" s="279"/>
      <c r="AM28" s="279"/>
      <c r="AN28" s="279"/>
      <c r="AO28" s="648"/>
      <c r="AP28" s="278"/>
      <c r="AQ28" s="279"/>
      <c r="AR28" s="279"/>
      <c r="AS28" s="279"/>
      <c r="AT28" s="279"/>
      <c r="AU28" s="279"/>
      <c r="AV28" s="279"/>
      <c r="AW28" s="279"/>
      <c r="AX28" s="279"/>
      <c r="AY28" s="648"/>
      <c r="AZ28" s="278"/>
      <c r="BA28" s="279"/>
      <c r="BB28" s="279"/>
      <c r="BC28" s="279"/>
      <c r="BD28" s="279"/>
      <c r="BE28" s="279"/>
      <c r="BF28" s="279"/>
      <c r="BG28" s="279"/>
      <c r="BH28" s="279"/>
      <c r="BI28" s="648"/>
      <c r="BJ28" s="278"/>
      <c r="BK28" s="279"/>
      <c r="BL28" s="279"/>
      <c r="BM28" s="279"/>
      <c r="BN28" s="279"/>
      <c r="BO28" s="279"/>
      <c r="BP28" s="279"/>
      <c r="BQ28" s="279"/>
      <c r="BR28" s="279"/>
      <c r="BS28" s="648"/>
      <c r="BT28" s="278"/>
      <c r="BU28" s="279"/>
      <c r="BV28" s="279"/>
      <c r="BW28" s="279"/>
      <c r="BX28" s="279"/>
      <c r="BY28" s="279"/>
      <c r="BZ28" s="279"/>
      <c r="CA28" s="279"/>
      <c r="CB28" s="279"/>
      <c r="CC28" s="648"/>
      <c r="CD28" s="278"/>
      <c r="CE28" s="279"/>
      <c r="CF28" s="279"/>
      <c r="CG28" s="279"/>
      <c r="CH28" s="279"/>
      <c r="CI28" s="279"/>
      <c r="CJ28" s="279"/>
      <c r="CK28" s="279"/>
      <c r="CL28" s="279"/>
      <c r="CM28" s="648"/>
      <c r="CN28" s="278"/>
      <c r="CO28" s="279"/>
      <c r="CP28" s="279"/>
      <c r="CQ28" s="279"/>
      <c r="CR28" s="279"/>
      <c r="CS28" s="279"/>
      <c r="CT28" s="279"/>
      <c r="CU28" s="279"/>
      <c r="CV28" s="279"/>
      <c r="CW28" s="648"/>
      <c r="CX28" s="278"/>
      <c r="CY28" s="279"/>
      <c r="CZ28" s="279"/>
      <c r="DA28" s="279"/>
      <c r="DB28" s="279"/>
      <c r="DC28" s="279"/>
      <c r="DD28" s="279"/>
      <c r="DE28" s="279"/>
      <c r="DF28" s="279"/>
      <c r="DG28" s="648"/>
      <c r="DH28" s="278"/>
      <c r="DI28" s="279"/>
      <c r="DJ28" s="279"/>
      <c r="DK28" s="279"/>
      <c r="DL28" s="279"/>
      <c r="DM28" s="279"/>
      <c r="DN28" s="279"/>
      <c r="DO28" s="279"/>
      <c r="DP28" s="279"/>
      <c r="DQ28" s="648"/>
      <c r="DR28" s="278"/>
      <c r="DS28" s="279"/>
      <c r="DT28" s="279"/>
      <c r="DU28" s="279"/>
      <c r="DV28" s="279"/>
      <c r="DW28" s="279"/>
      <c r="DX28" s="279"/>
      <c r="DY28" s="279"/>
      <c r="DZ28" s="279"/>
      <c r="EA28" s="648"/>
      <c r="EB28" s="278"/>
      <c r="EC28" s="279"/>
      <c r="ED28" s="279"/>
      <c r="EE28" s="279"/>
      <c r="EF28" s="279"/>
      <c r="EG28" s="279"/>
      <c r="EH28" s="279"/>
      <c r="EI28" s="279"/>
      <c r="EJ28" s="279"/>
      <c r="EK28" s="648"/>
    </row>
    <row r="29" spans="1:141" s="209" customFormat="1" ht="20.25">
      <c r="A29" s="358">
        <f>Summary!A29</f>
        <v>19</v>
      </c>
      <c r="B29" s="360" t="str">
        <f>Summary!B29</f>
        <v>2.0</v>
      </c>
      <c r="C29" s="360">
        <f>Summary!C29</f>
        <v>0</v>
      </c>
      <c r="D29" s="370" t="str">
        <f>Summary!D29</f>
        <v>Deliver Severe Weather Plan</v>
      </c>
      <c r="E29" s="199">
        <f>Summary!E29</f>
        <v>0</v>
      </c>
      <c r="F29" s="780">
        <f>Summary!F29</f>
        <v>0</v>
      </c>
      <c r="G29" s="374">
        <f>Summary!G29</f>
        <v>0</v>
      </c>
      <c r="H29" s="280"/>
      <c r="I29" s="281"/>
      <c r="J29" s="281"/>
      <c r="K29" s="281"/>
      <c r="L29" s="281"/>
      <c r="M29" s="281"/>
      <c r="N29" s="281"/>
      <c r="O29" s="281"/>
      <c r="P29" s="281"/>
      <c r="Q29" s="281"/>
      <c r="R29" s="281"/>
      <c r="S29" s="281"/>
      <c r="T29" s="546"/>
      <c r="U29" s="531"/>
      <c r="V29" s="280"/>
      <c r="W29" s="281"/>
      <c r="X29" s="281"/>
      <c r="Y29" s="281"/>
      <c r="Z29" s="281"/>
      <c r="AA29" s="281"/>
      <c r="AB29" s="281"/>
      <c r="AC29" s="281"/>
      <c r="AD29" s="281"/>
      <c r="AE29" s="649"/>
      <c r="AF29" s="280"/>
      <c r="AG29" s="281"/>
      <c r="AH29" s="281"/>
      <c r="AI29" s="281"/>
      <c r="AJ29" s="281"/>
      <c r="AK29" s="281"/>
      <c r="AL29" s="281"/>
      <c r="AM29" s="281"/>
      <c r="AN29" s="281"/>
      <c r="AO29" s="649"/>
      <c r="AP29" s="280"/>
      <c r="AQ29" s="281"/>
      <c r="AR29" s="281"/>
      <c r="AS29" s="281"/>
      <c r="AT29" s="281"/>
      <c r="AU29" s="281"/>
      <c r="AV29" s="281"/>
      <c r="AW29" s="281"/>
      <c r="AX29" s="281"/>
      <c r="AY29" s="649"/>
      <c r="AZ29" s="280"/>
      <c r="BA29" s="281"/>
      <c r="BB29" s="281"/>
      <c r="BC29" s="281"/>
      <c r="BD29" s="281"/>
      <c r="BE29" s="281"/>
      <c r="BF29" s="281"/>
      <c r="BG29" s="281"/>
      <c r="BH29" s="281"/>
      <c r="BI29" s="649"/>
      <c r="BJ29" s="280"/>
      <c r="BK29" s="281"/>
      <c r="BL29" s="281"/>
      <c r="BM29" s="281"/>
      <c r="BN29" s="281"/>
      <c r="BO29" s="281"/>
      <c r="BP29" s="281"/>
      <c r="BQ29" s="281"/>
      <c r="BR29" s="281"/>
      <c r="BS29" s="649"/>
      <c r="BT29" s="280"/>
      <c r="BU29" s="281"/>
      <c r="BV29" s="281"/>
      <c r="BW29" s="281"/>
      <c r="BX29" s="281"/>
      <c r="BY29" s="281"/>
      <c r="BZ29" s="281"/>
      <c r="CA29" s="281"/>
      <c r="CB29" s="281"/>
      <c r="CC29" s="649"/>
      <c r="CD29" s="280"/>
      <c r="CE29" s="281"/>
      <c r="CF29" s="281"/>
      <c r="CG29" s="281"/>
      <c r="CH29" s="281"/>
      <c r="CI29" s="281"/>
      <c r="CJ29" s="281"/>
      <c r="CK29" s="281"/>
      <c r="CL29" s="281"/>
      <c r="CM29" s="649"/>
      <c r="CN29" s="280"/>
      <c r="CO29" s="281"/>
      <c r="CP29" s="281"/>
      <c r="CQ29" s="281"/>
      <c r="CR29" s="281"/>
      <c r="CS29" s="281"/>
      <c r="CT29" s="281"/>
      <c r="CU29" s="281"/>
      <c r="CV29" s="281"/>
      <c r="CW29" s="649"/>
      <c r="CX29" s="280"/>
      <c r="CY29" s="281"/>
      <c r="CZ29" s="281"/>
      <c r="DA29" s="281"/>
      <c r="DB29" s="281"/>
      <c r="DC29" s="281"/>
      <c r="DD29" s="281"/>
      <c r="DE29" s="281"/>
      <c r="DF29" s="281"/>
      <c r="DG29" s="649"/>
      <c r="DH29" s="280"/>
      <c r="DI29" s="281"/>
      <c r="DJ29" s="281"/>
      <c r="DK29" s="281"/>
      <c r="DL29" s="281"/>
      <c r="DM29" s="281"/>
      <c r="DN29" s="281"/>
      <c r="DO29" s="281"/>
      <c r="DP29" s="281"/>
      <c r="DQ29" s="649"/>
      <c r="DR29" s="280"/>
      <c r="DS29" s="281"/>
      <c r="DT29" s="281"/>
      <c r="DU29" s="281"/>
      <c r="DV29" s="281"/>
      <c r="DW29" s="281"/>
      <c r="DX29" s="281"/>
      <c r="DY29" s="281"/>
      <c r="DZ29" s="281"/>
      <c r="EA29" s="649"/>
      <c r="EB29" s="280"/>
      <c r="EC29" s="281"/>
      <c r="ED29" s="281"/>
      <c r="EE29" s="281"/>
      <c r="EF29" s="281"/>
      <c r="EG29" s="281"/>
      <c r="EH29" s="281"/>
      <c r="EI29" s="281"/>
      <c r="EJ29" s="281"/>
      <c r="EK29" s="649"/>
    </row>
    <row r="30" spans="1:141" ht="20.25">
      <c r="A30" s="786">
        <f>Summary!A30</f>
        <v>0</v>
      </c>
      <c r="B30" s="196">
        <f>Summary!B30</f>
        <v>0</v>
      </c>
      <c r="C30" s="196">
        <f>Summary!C30</f>
        <v>0</v>
      </c>
      <c r="D30" s="196">
        <f>Summary!D30</f>
        <v>0</v>
      </c>
      <c r="E30" s="792">
        <f>Summary!E30</f>
        <v>0</v>
      </c>
      <c r="F30" s="793">
        <f>Summary!F30</f>
        <v>0</v>
      </c>
      <c r="G30" s="794">
        <f>Summary!G30</f>
        <v>0</v>
      </c>
      <c r="H30" s="282"/>
      <c r="I30" s="283"/>
      <c r="J30" s="283"/>
      <c r="K30" s="283"/>
      <c r="L30" s="283"/>
      <c r="M30" s="283"/>
      <c r="N30" s="283"/>
      <c r="O30" s="283"/>
      <c r="P30" s="283"/>
      <c r="Q30" s="283"/>
      <c r="R30" s="283"/>
      <c r="S30" s="283"/>
      <c r="T30" s="547"/>
      <c r="U30" s="531"/>
      <c r="V30" s="282"/>
      <c r="W30" s="283"/>
      <c r="X30" s="283"/>
      <c r="Y30" s="283"/>
      <c r="Z30" s="283"/>
      <c r="AA30" s="283"/>
      <c r="AB30" s="283"/>
      <c r="AC30" s="283"/>
      <c r="AD30" s="283"/>
      <c r="AE30" s="650"/>
      <c r="AF30" s="282"/>
      <c r="AG30" s="283"/>
      <c r="AH30" s="283"/>
      <c r="AI30" s="283"/>
      <c r="AJ30" s="283"/>
      <c r="AK30" s="283"/>
      <c r="AL30" s="283"/>
      <c r="AM30" s="283"/>
      <c r="AN30" s="283"/>
      <c r="AO30" s="650"/>
      <c r="AP30" s="282"/>
      <c r="AQ30" s="283"/>
      <c r="AR30" s="283"/>
      <c r="AS30" s="283"/>
      <c r="AT30" s="283"/>
      <c r="AU30" s="283"/>
      <c r="AV30" s="283"/>
      <c r="AW30" s="283"/>
      <c r="AX30" s="283"/>
      <c r="AY30" s="650"/>
      <c r="AZ30" s="282"/>
      <c r="BA30" s="283"/>
      <c r="BB30" s="283"/>
      <c r="BC30" s="283"/>
      <c r="BD30" s="283"/>
      <c r="BE30" s="283"/>
      <c r="BF30" s="283"/>
      <c r="BG30" s="283"/>
      <c r="BH30" s="283"/>
      <c r="BI30" s="650"/>
      <c r="BJ30" s="282"/>
      <c r="BK30" s="283"/>
      <c r="BL30" s="283"/>
      <c r="BM30" s="283"/>
      <c r="BN30" s="283"/>
      <c r="BO30" s="283"/>
      <c r="BP30" s="283"/>
      <c r="BQ30" s="283"/>
      <c r="BR30" s="283"/>
      <c r="BS30" s="650"/>
      <c r="BT30" s="282"/>
      <c r="BU30" s="283"/>
      <c r="BV30" s="283"/>
      <c r="BW30" s="283"/>
      <c r="BX30" s="283"/>
      <c r="BY30" s="283"/>
      <c r="BZ30" s="283"/>
      <c r="CA30" s="283"/>
      <c r="CB30" s="283"/>
      <c r="CC30" s="650"/>
      <c r="CD30" s="282"/>
      <c r="CE30" s="283"/>
      <c r="CF30" s="283"/>
      <c r="CG30" s="283"/>
      <c r="CH30" s="283"/>
      <c r="CI30" s="283"/>
      <c r="CJ30" s="283"/>
      <c r="CK30" s="283"/>
      <c r="CL30" s="283"/>
      <c r="CM30" s="650"/>
      <c r="CN30" s="282"/>
      <c r="CO30" s="283"/>
      <c r="CP30" s="283"/>
      <c r="CQ30" s="283"/>
      <c r="CR30" s="283"/>
      <c r="CS30" s="283"/>
      <c r="CT30" s="283"/>
      <c r="CU30" s="283"/>
      <c r="CV30" s="283"/>
      <c r="CW30" s="650"/>
      <c r="CX30" s="282"/>
      <c r="CY30" s="283"/>
      <c r="CZ30" s="283"/>
      <c r="DA30" s="283"/>
      <c r="DB30" s="283"/>
      <c r="DC30" s="283"/>
      <c r="DD30" s="283"/>
      <c r="DE30" s="283"/>
      <c r="DF30" s="283"/>
      <c r="DG30" s="650"/>
      <c r="DH30" s="282"/>
      <c r="DI30" s="283"/>
      <c r="DJ30" s="283"/>
      <c r="DK30" s="283"/>
      <c r="DL30" s="283"/>
      <c r="DM30" s="283"/>
      <c r="DN30" s="283"/>
      <c r="DO30" s="283"/>
      <c r="DP30" s="283"/>
      <c r="DQ30" s="650"/>
      <c r="DR30" s="282"/>
      <c r="DS30" s="283"/>
      <c r="DT30" s="283"/>
      <c r="DU30" s="283"/>
      <c r="DV30" s="283"/>
      <c r="DW30" s="283"/>
      <c r="DX30" s="283"/>
      <c r="DY30" s="283"/>
      <c r="DZ30" s="283"/>
      <c r="EA30" s="650"/>
      <c r="EB30" s="282"/>
      <c r="EC30" s="283"/>
      <c r="ED30" s="283"/>
      <c r="EE30" s="283"/>
      <c r="EF30" s="283"/>
      <c r="EG30" s="283"/>
      <c r="EH30" s="283"/>
      <c r="EI30" s="283"/>
      <c r="EJ30" s="283"/>
      <c r="EK30" s="650"/>
    </row>
    <row r="31" spans="1:141" ht="20.25">
      <c r="A31" s="359">
        <f>Summary!A31</f>
        <v>19.100000000000001</v>
      </c>
      <c r="B31" s="362">
        <f>Summary!B31</f>
        <v>0</v>
      </c>
      <c r="C31" s="351" t="str">
        <f>Summary!C31</f>
        <v>2.1.1</v>
      </c>
      <c r="D31" s="351">
        <f>Summary!D31</f>
        <v>0</v>
      </c>
      <c r="E31" s="355">
        <f>Summary!E31</f>
        <v>0</v>
      </c>
      <c r="F31" s="363" t="str">
        <f>Summary!F31</f>
        <v>Take delivery of salt</v>
      </c>
      <c r="G31" s="491">
        <f>Summary!G31</f>
        <v>0</v>
      </c>
      <c r="H31" s="540">
        <f t="shared" ref="H31:H38" si="15">SUM(V31:AD31)</f>
        <v>0</v>
      </c>
      <c r="I31" s="541">
        <f t="shared" ref="I31:I38" si="16">SUM(AF31:AN31)</f>
        <v>0</v>
      </c>
      <c r="J31" s="541">
        <f t="shared" ref="J31:J38" si="17">SUM(AP31:AX31)</f>
        <v>0</v>
      </c>
      <c r="K31" s="541">
        <f t="shared" ref="K31:K38" si="18">SUM(AZ31:BH31)</f>
        <v>0</v>
      </c>
      <c r="L31" s="541">
        <f t="shared" ref="L31:L38" si="19">SUM(BJ31:BR31)</f>
        <v>0</v>
      </c>
      <c r="M31" s="541">
        <f t="shared" ref="M31:M38" si="20">SUM(BT31:CB31)</f>
        <v>0</v>
      </c>
      <c r="N31" s="541">
        <f t="shared" ref="N31:N38" si="21">SUM(CD31:CL31)</f>
        <v>0</v>
      </c>
      <c r="O31" s="541">
        <f t="shared" ref="O31:O38" si="22">SUM(CN31:CV31)</f>
        <v>0</v>
      </c>
      <c r="P31" s="541">
        <f t="shared" ref="P31:P38" si="23">SUM(CX31:DF31)</f>
        <v>0</v>
      </c>
      <c r="Q31" s="541">
        <f t="shared" ref="Q31:Q38" si="24">SUM(DH31:DP31)</f>
        <v>0</v>
      </c>
      <c r="R31" s="541">
        <f t="shared" ref="R31:R38" si="25">SUM(DR31:DZ31)</f>
        <v>0</v>
      </c>
      <c r="S31" s="541">
        <f t="shared" ref="S31:S38" si="26">SUM(EB31:EJ31)</f>
        <v>0</v>
      </c>
      <c r="T31" s="542">
        <f t="shared" ref="T31:T38" si="27">SUM(H31:S31)</f>
        <v>0</v>
      </c>
      <c r="U31" s="531"/>
      <c r="V31" s="543"/>
      <c r="W31" s="544"/>
      <c r="X31" s="544"/>
      <c r="Y31" s="544"/>
      <c r="Z31" s="544"/>
      <c r="AA31" s="544"/>
      <c r="AB31" s="544"/>
      <c r="AC31" s="544"/>
      <c r="AD31" s="544"/>
      <c r="AE31" s="643"/>
      <c r="AF31" s="543"/>
      <c r="AG31" s="544"/>
      <c r="AH31" s="544"/>
      <c r="AI31" s="544"/>
      <c r="AJ31" s="544"/>
      <c r="AK31" s="544"/>
      <c r="AL31" s="544"/>
      <c r="AM31" s="544"/>
      <c r="AN31" s="544"/>
      <c r="AO31" s="643"/>
      <c r="AP31" s="543"/>
      <c r="AQ31" s="544"/>
      <c r="AR31" s="544"/>
      <c r="AS31" s="544"/>
      <c r="AT31" s="544"/>
      <c r="AU31" s="544"/>
      <c r="AV31" s="544"/>
      <c r="AW31" s="544"/>
      <c r="AX31" s="544"/>
      <c r="AY31" s="643"/>
      <c r="AZ31" s="543"/>
      <c r="BA31" s="544"/>
      <c r="BB31" s="544"/>
      <c r="BC31" s="544"/>
      <c r="BD31" s="544"/>
      <c r="BE31" s="544"/>
      <c r="BF31" s="544"/>
      <c r="BG31" s="544"/>
      <c r="BH31" s="544"/>
      <c r="BI31" s="643"/>
      <c r="BJ31" s="543"/>
      <c r="BK31" s="544"/>
      <c r="BL31" s="544"/>
      <c r="BM31" s="544"/>
      <c r="BN31" s="544"/>
      <c r="BO31" s="544"/>
      <c r="BP31" s="544"/>
      <c r="BQ31" s="544"/>
      <c r="BR31" s="544"/>
      <c r="BS31" s="643"/>
      <c r="BT31" s="543"/>
      <c r="BU31" s="544"/>
      <c r="BV31" s="544"/>
      <c r="BW31" s="544"/>
      <c r="BX31" s="544"/>
      <c r="BY31" s="544"/>
      <c r="BZ31" s="544"/>
      <c r="CA31" s="544"/>
      <c r="CB31" s="544"/>
      <c r="CC31" s="643"/>
      <c r="CD31" s="543"/>
      <c r="CE31" s="544"/>
      <c r="CF31" s="544"/>
      <c r="CG31" s="544"/>
      <c r="CH31" s="544"/>
      <c r="CI31" s="544"/>
      <c r="CJ31" s="544"/>
      <c r="CK31" s="544"/>
      <c r="CL31" s="544"/>
      <c r="CM31" s="643"/>
      <c r="CN31" s="543"/>
      <c r="CO31" s="544"/>
      <c r="CP31" s="544"/>
      <c r="CQ31" s="544"/>
      <c r="CR31" s="544"/>
      <c r="CS31" s="544"/>
      <c r="CT31" s="544"/>
      <c r="CU31" s="544"/>
      <c r="CV31" s="544"/>
      <c r="CW31" s="643"/>
      <c r="CX31" s="543"/>
      <c r="CY31" s="544"/>
      <c r="CZ31" s="544"/>
      <c r="DA31" s="544"/>
      <c r="DB31" s="544"/>
      <c r="DC31" s="544"/>
      <c r="DD31" s="544"/>
      <c r="DE31" s="544"/>
      <c r="DF31" s="544"/>
      <c r="DG31" s="643"/>
      <c r="DH31" s="543"/>
      <c r="DI31" s="544"/>
      <c r="DJ31" s="544"/>
      <c r="DK31" s="544"/>
      <c r="DL31" s="544"/>
      <c r="DM31" s="544"/>
      <c r="DN31" s="544"/>
      <c r="DO31" s="544"/>
      <c r="DP31" s="544"/>
      <c r="DQ31" s="643"/>
      <c r="DR31" s="543"/>
      <c r="DS31" s="544"/>
      <c r="DT31" s="544"/>
      <c r="DU31" s="544"/>
      <c r="DV31" s="544"/>
      <c r="DW31" s="544"/>
      <c r="DX31" s="544"/>
      <c r="DY31" s="544"/>
      <c r="DZ31" s="544"/>
      <c r="EA31" s="643"/>
      <c r="EB31" s="543"/>
      <c r="EC31" s="544"/>
      <c r="ED31" s="544"/>
      <c r="EE31" s="544"/>
      <c r="EF31" s="544"/>
      <c r="EG31" s="544"/>
      <c r="EH31" s="544"/>
      <c r="EI31" s="544"/>
      <c r="EJ31" s="544"/>
      <c r="EK31" s="643"/>
    </row>
    <row r="32" spans="1:141" s="140" customFormat="1" ht="20.25">
      <c r="A32" s="359" t="str">
        <f>Summary!A32</f>
        <v>19.2.1 &amp; 19.2.2</v>
      </c>
      <c r="B32" s="362">
        <f>Summary!B32</f>
        <v>0</v>
      </c>
      <c r="C32" s="351" t="str">
        <f>Summary!C32</f>
        <v>2.1.2</v>
      </c>
      <c r="D32" s="351">
        <f>Summary!D32</f>
        <v>0</v>
      </c>
      <c r="E32" s="355">
        <f>Summary!E32</f>
        <v>0</v>
      </c>
      <c r="F32" s="363" t="str">
        <f>Summary!F32</f>
        <v>Salt management</v>
      </c>
      <c r="G32" s="491" t="str">
        <f>Summary!G32</f>
        <v>Schedule Ref 12</v>
      </c>
      <c r="H32" s="540">
        <f t="shared" si="15"/>
        <v>0</v>
      </c>
      <c r="I32" s="541">
        <f t="shared" si="16"/>
        <v>0</v>
      </c>
      <c r="J32" s="541">
        <f t="shared" si="17"/>
        <v>0</v>
      </c>
      <c r="K32" s="541">
        <f t="shared" si="18"/>
        <v>0</v>
      </c>
      <c r="L32" s="541">
        <f t="shared" si="19"/>
        <v>0</v>
      </c>
      <c r="M32" s="541">
        <f t="shared" si="20"/>
        <v>0</v>
      </c>
      <c r="N32" s="541">
        <f t="shared" si="21"/>
        <v>0</v>
      </c>
      <c r="O32" s="541">
        <f t="shared" si="22"/>
        <v>0</v>
      </c>
      <c r="P32" s="541">
        <f t="shared" si="23"/>
        <v>0</v>
      </c>
      <c r="Q32" s="541">
        <f t="shared" si="24"/>
        <v>0</v>
      </c>
      <c r="R32" s="541">
        <f t="shared" si="25"/>
        <v>0</v>
      </c>
      <c r="S32" s="541">
        <f t="shared" si="26"/>
        <v>0</v>
      </c>
      <c r="T32" s="542">
        <f t="shared" si="27"/>
        <v>0</v>
      </c>
      <c r="U32" s="535"/>
      <c r="V32" s="543"/>
      <c r="W32" s="544"/>
      <c r="X32" s="544"/>
      <c r="Y32" s="544"/>
      <c r="Z32" s="544"/>
      <c r="AA32" s="544"/>
      <c r="AB32" s="544"/>
      <c r="AC32" s="544"/>
      <c r="AD32" s="544"/>
      <c r="AE32" s="644"/>
      <c r="AF32" s="543"/>
      <c r="AG32" s="544"/>
      <c r="AH32" s="544"/>
      <c r="AI32" s="544"/>
      <c r="AJ32" s="544"/>
      <c r="AK32" s="544"/>
      <c r="AL32" s="544"/>
      <c r="AM32" s="544"/>
      <c r="AN32" s="544"/>
      <c r="AO32" s="644"/>
      <c r="AP32" s="543"/>
      <c r="AQ32" s="544"/>
      <c r="AR32" s="544"/>
      <c r="AS32" s="544"/>
      <c r="AT32" s="544"/>
      <c r="AU32" s="544"/>
      <c r="AV32" s="544"/>
      <c r="AW32" s="544"/>
      <c r="AX32" s="544"/>
      <c r="AY32" s="644"/>
      <c r="AZ32" s="543"/>
      <c r="BA32" s="544"/>
      <c r="BB32" s="544"/>
      <c r="BC32" s="544"/>
      <c r="BD32" s="544"/>
      <c r="BE32" s="544"/>
      <c r="BF32" s="544"/>
      <c r="BG32" s="544"/>
      <c r="BH32" s="544"/>
      <c r="BI32" s="644"/>
      <c r="BJ32" s="543"/>
      <c r="BK32" s="544"/>
      <c r="BL32" s="544"/>
      <c r="BM32" s="544"/>
      <c r="BN32" s="544"/>
      <c r="BO32" s="544"/>
      <c r="BP32" s="544"/>
      <c r="BQ32" s="544"/>
      <c r="BR32" s="544"/>
      <c r="BS32" s="644"/>
      <c r="BT32" s="543"/>
      <c r="BU32" s="544"/>
      <c r="BV32" s="544"/>
      <c r="BW32" s="544"/>
      <c r="BX32" s="544"/>
      <c r="BY32" s="544"/>
      <c r="BZ32" s="544"/>
      <c r="CA32" s="544"/>
      <c r="CB32" s="544"/>
      <c r="CC32" s="644"/>
      <c r="CD32" s="543"/>
      <c r="CE32" s="544"/>
      <c r="CF32" s="544"/>
      <c r="CG32" s="544"/>
      <c r="CH32" s="544"/>
      <c r="CI32" s="544"/>
      <c r="CJ32" s="544"/>
      <c r="CK32" s="544"/>
      <c r="CL32" s="544"/>
      <c r="CM32" s="644"/>
      <c r="CN32" s="543"/>
      <c r="CO32" s="544"/>
      <c r="CP32" s="544"/>
      <c r="CQ32" s="544"/>
      <c r="CR32" s="544"/>
      <c r="CS32" s="544"/>
      <c r="CT32" s="544"/>
      <c r="CU32" s="544"/>
      <c r="CV32" s="544"/>
      <c r="CW32" s="644"/>
      <c r="CX32" s="543"/>
      <c r="CY32" s="544"/>
      <c r="CZ32" s="544"/>
      <c r="DA32" s="544"/>
      <c r="DB32" s="544"/>
      <c r="DC32" s="544"/>
      <c r="DD32" s="544"/>
      <c r="DE32" s="544"/>
      <c r="DF32" s="544"/>
      <c r="DG32" s="644"/>
      <c r="DH32" s="543"/>
      <c r="DI32" s="544"/>
      <c r="DJ32" s="544"/>
      <c r="DK32" s="544"/>
      <c r="DL32" s="544"/>
      <c r="DM32" s="544"/>
      <c r="DN32" s="544"/>
      <c r="DO32" s="544"/>
      <c r="DP32" s="544"/>
      <c r="DQ32" s="644"/>
      <c r="DR32" s="543"/>
      <c r="DS32" s="544"/>
      <c r="DT32" s="544"/>
      <c r="DU32" s="544"/>
      <c r="DV32" s="544"/>
      <c r="DW32" s="544"/>
      <c r="DX32" s="544"/>
      <c r="DY32" s="544"/>
      <c r="DZ32" s="544"/>
      <c r="EA32" s="644"/>
      <c r="EB32" s="543"/>
      <c r="EC32" s="544"/>
      <c r="ED32" s="544"/>
      <c r="EE32" s="544"/>
      <c r="EF32" s="544"/>
      <c r="EG32" s="544"/>
      <c r="EH32" s="544"/>
      <c r="EI32" s="544"/>
      <c r="EJ32" s="544"/>
      <c r="EK32" s="644"/>
    </row>
    <row r="33" spans="1:141" ht="20.25">
      <c r="A33" s="615">
        <f>Summary!A33</f>
        <v>19.3</v>
      </c>
      <c r="B33" s="556">
        <f>Summary!B33</f>
        <v>0</v>
      </c>
      <c r="C33" s="383" t="str">
        <f>Summary!C33</f>
        <v>2.1.3</v>
      </c>
      <c r="D33" s="555">
        <f>Summary!D33</f>
        <v>0</v>
      </c>
      <c r="E33" s="384">
        <f>Summary!E33</f>
        <v>0</v>
      </c>
      <c r="F33" s="363" t="str">
        <f>Summary!F33</f>
        <v>Drivers on standby</v>
      </c>
      <c r="G33" s="493">
        <f>Summary!G33</f>
        <v>0</v>
      </c>
      <c r="H33" s="540">
        <f t="shared" si="15"/>
        <v>0</v>
      </c>
      <c r="I33" s="541">
        <f t="shared" si="16"/>
        <v>0</v>
      </c>
      <c r="J33" s="541">
        <f t="shared" si="17"/>
        <v>0</v>
      </c>
      <c r="K33" s="541">
        <f t="shared" si="18"/>
        <v>0</v>
      </c>
      <c r="L33" s="541">
        <f t="shared" si="19"/>
        <v>0</v>
      </c>
      <c r="M33" s="541">
        <f t="shared" si="20"/>
        <v>0</v>
      </c>
      <c r="N33" s="541">
        <f t="shared" si="21"/>
        <v>0</v>
      </c>
      <c r="O33" s="541">
        <f t="shared" si="22"/>
        <v>0</v>
      </c>
      <c r="P33" s="541">
        <f t="shared" si="23"/>
        <v>0</v>
      </c>
      <c r="Q33" s="541">
        <f t="shared" si="24"/>
        <v>0</v>
      </c>
      <c r="R33" s="541">
        <f t="shared" si="25"/>
        <v>0</v>
      </c>
      <c r="S33" s="541">
        <f t="shared" si="26"/>
        <v>0</v>
      </c>
      <c r="T33" s="542">
        <f t="shared" si="27"/>
        <v>0</v>
      </c>
      <c r="U33" s="531"/>
      <c r="V33" s="543"/>
      <c r="W33" s="544"/>
      <c r="X33" s="544"/>
      <c r="Y33" s="544"/>
      <c r="Z33" s="544"/>
      <c r="AA33" s="544"/>
      <c r="AB33" s="544"/>
      <c r="AC33" s="544"/>
      <c r="AD33" s="544"/>
      <c r="AE33" s="644"/>
      <c r="AF33" s="543"/>
      <c r="AG33" s="544"/>
      <c r="AH33" s="544"/>
      <c r="AI33" s="544"/>
      <c r="AJ33" s="544"/>
      <c r="AK33" s="544"/>
      <c r="AL33" s="544"/>
      <c r="AM33" s="544"/>
      <c r="AN33" s="544"/>
      <c r="AO33" s="644"/>
      <c r="AP33" s="543"/>
      <c r="AQ33" s="544"/>
      <c r="AR33" s="544"/>
      <c r="AS33" s="544"/>
      <c r="AT33" s="544"/>
      <c r="AU33" s="544"/>
      <c r="AV33" s="544"/>
      <c r="AW33" s="544"/>
      <c r="AX33" s="544"/>
      <c r="AY33" s="644"/>
      <c r="AZ33" s="543"/>
      <c r="BA33" s="544"/>
      <c r="BB33" s="544"/>
      <c r="BC33" s="544"/>
      <c r="BD33" s="544"/>
      <c r="BE33" s="544"/>
      <c r="BF33" s="544"/>
      <c r="BG33" s="544"/>
      <c r="BH33" s="544"/>
      <c r="BI33" s="644"/>
      <c r="BJ33" s="543"/>
      <c r="BK33" s="544"/>
      <c r="BL33" s="544"/>
      <c r="BM33" s="544"/>
      <c r="BN33" s="544"/>
      <c r="BO33" s="544"/>
      <c r="BP33" s="544"/>
      <c r="BQ33" s="544"/>
      <c r="BR33" s="544"/>
      <c r="BS33" s="644"/>
      <c r="BT33" s="543"/>
      <c r="BU33" s="544"/>
      <c r="BV33" s="544"/>
      <c r="BW33" s="544"/>
      <c r="BX33" s="544"/>
      <c r="BY33" s="544"/>
      <c r="BZ33" s="544"/>
      <c r="CA33" s="544"/>
      <c r="CB33" s="544"/>
      <c r="CC33" s="644"/>
      <c r="CD33" s="543"/>
      <c r="CE33" s="544"/>
      <c r="CF33" s="544"/>
      <c r="CG33" s="544"/>
      <c r="CH33" s="544"/>
      <c r="CI33" s="544"/>
      <c r="CJ33" s="544"/>
      <c r="CK33" s="544"/>
      <c r="CL33" s="544"/>
      <c r="CM33" s="644"/>
      <c r="CN33" s="543"/>
      <c r="CO33" s="544"/>
      <c r="CP33" s="544"/>
      <c r="CQ33" s="544"/>
      <c r="CR33" s="544"/>
      <c r="CS33" s="544"/>
      <c r="CT33" s="544"/>
      <c r="CU33" s="544"/>
      <c r="CV33" s="544"/>
      <c r="CW33" s="644"/>
      <c r="CX33" s="543"/>
      <c r="CY33" s="544"/>
      <c r="CZ33" s="544"/>
      <c r="DA33" s="544"/>
      <c r="DB33" s="544"/>
      <c r="DC33" s="544"/>
      <c r="DD33" s="544"/>
      <c r="DE33" s="544"/>
      <c r="DF33" s="544"/>
      <c r="DG33" s="644"/>
      <c r="DH33" s="543"/>
      <c r="DI33" s="544"/>
      <c r="DJ33" s="544"/>
      <c r="DK33" s="544"/>
      <c r="DL33" s="544"/>
      <c r="DM33" s="544"/>
      <c r="DN33" s="544"/>
      <c r="DO33" s="544"/>
      <c r="DP33" s="544"/>
      <c r="DQ33" s="644"/>
      <c r="DR33" s="543"/>
      <c r="DS33" s="544"/>
      <c r="DT33" s="544"/>
      <c r="DU33" s="544"/>
      <c r="DV33" s="544"/>
      <c r="DW33" s="544"/>
      <c r="DX33" s="544"/>
      <c r="DY33" s="544"/>
      <c r="DZ33" s="544"/>
      <c r="EA33" s="644"/>
      <c r="EB33" s="543"/>
      <c r="EC33" s="544"/>
      <c r="ED33" s="544"/>
      <c r="EE33" s="544"/>
      <c r="EF33" s="544"/>
      <c r="EG33" s="544"/>
      <c r="EH33" s="544"/>
      <c r="EI33" s="544"/>
      <c r="EJ33" s="544"/>
      <c r="EK33" s="644"/>
    </row>
    <row r="34" spans="1:141" ht="20.25">
      <c r="A34" s="616">
        <f>Summary!A34</f>
        <v>19.399999999999999</v>
      </c>
      <c r="B34" s="362">
        <f>Summary!B34</f>
        <v>0</v>
      </c>
      <c r="C34" s="351" t="str">
        <f>Summary!C34</f>
        <v>2.1.4</v>
      </c>
      <c r="D34" s="351">
        <f>Summary!D34</f>
        <v>0</v>
      </c>
      <c r="E34" s="355">
        <f>Summary!E34</f>
        <v>0</v>
      </c>
      <c r="F34" s="363" t="str">
        <f>Summary!F34</f>
        <v>Maintain winter fleet</v>
      </c>
      <c r="G34" s="493" t="str">
        <f>Summary!G34</f>
        <v>Schedule Ref 13, 58</v>
      </c>
      <c r="H34" s="540">
        <f t="shared" si="15"/>
        <v>0</v>
      </c>
      <c r="I34" s="541">
        <f t="shared" si="16"/>
        <v>0</v>
      </c>
      <c r="J34" s="541">
        <f t="shared" si="17"/>
        <v>0</v>
      </c>
      <c r="K34" s="541">
        <f t="shared" si="18"/>
        <v>0</v>
      </c>
      <c r="L34" s="541">
        <f t="shared" si="19"/>
        <v>0</v>
      </c>
      <c r="M34" s="541">
        <f t="shared" si="20"/>
        <v>0</v>
      </c>
      <c r="N34" s="541">
        <f t="shared" si="21"/>
        <v>0</v>
      </c>
      <c r="O34" s="541">
        <f t="shared" si="22"/>
        <v>0</v>
      </c>
      <c r="P34" s="541">
        <f t="shared" si="23"/>
        <v>0</v>
      </c>
      <c r="Q34" s="541">
        <f t="shared" si="24"/>
        <v>0</v>
      </c>
      <c r="R34" s="541">
        <f t="shared" si="25"/>
        <v>0</v>
      </c>
      <c r="S34" s="541">
        <f t="shared" si="26"/>
        <v>0</v>
      </c>
      <c r="T34" s="542">
        <f t="shared" si="27"/>
        <v>0</v>
      </c>
      <c r="U34" s="531"/>
      <c r="V34" s="543"/>
      <c r="W34" s="544"/>
      <c r="X34" s="544"/>
      <c r="Y34" s="544"/>
      <c r="Z34" s="544"/>
      <c r="AA34" s="544"/>
      <c r="AB34" s="544"/>
      <c r="AC34" s="544"/>
      <c r="AD34" s="544"/>
      <c r="AE34" s="644"/>
      <c r="AF34" s="543"/>
      <c r="AG34" s="544"/>
      <c r="AH34" s="544"/>
      <c r="AI34" s="544"/>
      <c r="AJ34" s="544"/>
      <c r="AK34" s="544"/>
      <c r="AL34" s="544"/>
      <c r="AM34" s="544"/>
      <c r="AN34" s="544"/>
      <c r="AO34" s="644"/>
      <c r="AP34" s="543"/>
      <c r="AQ34" s="544"/>
      <c r="AR34" s="544"/>
      <c r="AS34" s="544"/>
      <c r="AT34" s="544"/>
      <c r="AU34" s="544"/>
      <c r="AV34" s="544"/>
      <c r="AW34" s="544"/>
      <c r="AX34" s="544"/>
      <c r="AY34" s="644"/>
      <c r="AZ34" s="543"/>
      <c r="BA34" s="544"/>
      <c r="BB34" s="544"/>
      <c r="BC34" s="544"/>
      <c r="BD34" s="544"/>
      <c r="BE34" s="544"/>
      <c r="BF34" s="544"/>
      <c r="BG34" s="544"/>
      <c r="BH34" s="544"/>
      <c r="BI34" s="644"/>
      <c r="BJ34" s="543"/>
      <c r="BK34" s="544"/>
      <c r="BL34" s="544"/>
      <c r="BM34" s="544"/>
      <c r="BN34" s="544"/>
      <c r="BO34" s="544"/>
      <c r="BP34" s="544"/>
      <c r="BQ34" s="544"/>
      <c r="BR34" s="544"/>
      <c r="BS34" s="644"/>
      <c r="BT34" s="543"/>
      <c r="BU34" s="544"/>
      <c r="BV34" s="544"/>
      <c r="BW34" s="544"/>
      <c r="BX34" s="544"/>
      <c r="BY34" s="544"/>
      <c r="BZ34" s="544"/>
      <c r="CA34" s="544"/>
      <c r="CB34" s="544"/>
      <c r="CC34" s="644"/>
      <c r="CD34" s="543"/>
      <c r="CE34" s="544"/>
      <c r="CF34" s="544"/>
      <c r="CG34" s="544"/>
      <c r="CH34" s="544"/>
      <c r="CI34" s="544"/>
      <c r="CJ34" s="544"/>
      <c r="CK34" s="544"/>
      <c r="CL34" s="544"/>
      <c r="CM34" s="644"/>
      <c r="CN34" s="543"/>
      <c r="CO34" s="544"/>
      <c r="CP34" s="544"/>
      <c r="CQ34" s="544"/>
      <c r="CR34" s="544"/>
      <c r="CS34" s="544"/>
      <c r="CT34" s="544"/>
      <c r="CU34" s="544"/>
      <c r="CV34" s="544"/>
      <c r="CW34" s="644"/>
      <c r="CX34" s="543"/>
      <c r="CY34" s="544"/>
      <c r="CZ34" s="544"/>
      <c r="DA34" s="544"/>
      <c r="DB34" s="544"/>
      <c r="DC34" s="544"/>
      <c r="DD34" s="544"/>
      <c r="DE34" s="544"/>
      <c r="DF34" s="544"/>
      <c r="DG34" s="644"/>
      <c r="DH34" s="543"/>
      <c r="DI34" s="544"/>
      <c r="DJ34" s="544"/>
      <c r="DK34" s="544"/>
      <c r="DL34" s="544"/>
      <c r="DM34" s="544"/>
      <c r="DN34" s="544"/>
      <c r="DO34" s="544"/>
      <c r="DP34" s="544"/>
      <c r="DQ34" s="644"/>
      <c r="DR34" s="543"/>
      <c r="DS34" s="544"/>
      <c r="DT34" s="544"/>
      <c r="DU34" s="544"/>
      <c r="DV34" s="544"/>
      <c r="DW34" s="544"/>
      <c r="DX34" s="544"/>
      <c r="DY34" s="544"/>
      <c r="DZ34" s="544"/>
      <c r="EA34" s="644"/>
      <c r="EB34" s="543"/>
      <c r="EC34" s="544"/>
      <c r="ED34" s="544"/>
      <c r="EE34" s="544"/>
      <c r="EF34" s="544"/>
      <c r="EG34" s="544"/>
      <c r="EH34" s="544"/>
      <c r="EI34" s="544"/>
      <c r="EJ34" s="544"/>
      <c r="EK34" s="644"/>
    </row>
    <row r="35" spans="1:141" ht="20.25">
      <c r="A35" s="359" t="str">
        <f>Summary!A35</f>
        <v>NOT USED</v>
      </c>
      <c r="B35" s="362">
        <f>Summary!B35</f>
        <v>0</v>
      </c>
      <c r="C35" s="351" t="str">
        <f>Summary!C35</f>
        <v>2.1.5</v>
      </c>
      <c r="D35" s="351">
        <f>Summary!D35</f>
        <v>0</v>
      </c>
      <c r="E35" s="355">
        <f>Summary!E35</f>
        <v>0</v>
      </c>
      <c r="F35" s="363" t="str">
        <f>Summary!F35</f>
        <v>NOT USED</v>
      </c>
      <c r="G35" s="373">
        <f>Summary!G35</f>
        <v>0</v>
      </c>
      <c r="H35" s="540">
        <f t="shared" si="15"/>
        <v>0</v>
      </c>
      <c r="I35" s="541">
        <f t="shared" si="16"/>
        <v>0</v>
      </c>
      <c r="J35" s="541">
        <f t="shared" si="17"/>
        <v>0</v>
      </c>
      <c r="K35" s="541">
        <f t="shared" si="18"/>
        <v>0</v>
      </c>
      <c r="L35" s="541">
        <f t="shared" si="19"/>
        <v>0</v>
      </c>
      <c r="M35" s="541">
        <f t="shared" si="20"/>
        <v>0</v>
      </c>
      <c r="N35" s="541">
        <f t="shared" si="21"/>
        <v>0</v>
      </c>
      <c r="O35" s="541">
        <f t="shared" si="22"/>
        <v>0</v>
      </c>
      <c r="P35" s="541">
        <f t="shared" si="23"/>
        <v>0</v>
      </c>
      <c r="Q35" s="541">
        <f t="shared" si="24"/>
        <v>0</v>
      </c>
      <c r="R35" s="541">
        <f t="shared" si="25"/>
        <v>0</v>
      </c>
      <c r="S35" s="541">
        <f t="shared" si="26"/>
        <v>0</v>
      </c>
      <c r="T35" s="542">
        <f t="shared" si="27"/>
        <v>0</v>
      </c>
      <c r="U35" s="531"/>
      <c r="V35" s="543"/>
      <c r="W35" s="544"/>
      <c r="X35" s="544"/>
      <c r="Y35" s="544"/>
      <c r="Z35" s="544"/>
      <c r="AA35" s="544"/>
      <c r="AB35" s="544"/>
      <c r="AC35" s="544"/>
      <c r="AD35" s="544"/>
      <c r="AE35" s="644"/>
      <c r="AF35" s="543"/>
      <c r="AG35" s="544"/>
      <c r="AH35" s="544"/>
      <c r="AI35" s="544"/>
      <c r="AJ35" s="544"/>
      <c r="AK35" s="544"/>
      <c r="AL35" s="544"/>
      <c r="AM35" s="544"/>
      <c r="AN35" s="544"/>
      <c r="AO35" s="644"/>
      <c r="AP35" s="543"/>
      <c r="AQ35" s="544"/>
      <c r="AR35" s="544"/>
      <c r="AS35" s="544"/>
      <c r="AT35" s="544"/>
      <c r="AU35" s="544"/>
      <c r="AV35" s="544"/>
      <c r="AW35" s="544"/>
      <c r="AX35" s="544"/>
      <c r="AY35" s="644"/>
      <c r="AZ35" s="543"/>
      <c r="BA35" s="544"/>
      <c r="BB35" s="544"/>
      <c r="BC35" s="544"/>
      <c r="BD35" s="544"/>
      <c r="BE35" s="544"/>
      <c r="BF35" s="544"/>
      <c r="BG35" s="544"/>
      <c r="BH35" s="544"/>
      <c r="BI35" s="644"/>
      <c r="BJ35" s="543"/>
      <c r="BK35" s="544"/>
      <c r="BL35" s="544"/>
      <c r="BM35" s="544"/>
      <c r="BN35" s="544"/>
      <c r="BO35" s="544"/>
      <c r="BP35" s="544"/>
      <c r="BQ35" s="544"/>
      <c r="BR35" s="544"/>
      <c r="BS35" s="644"/>
      <c r="BT35" s="543"/>
      <c r="BU35" s="544"/>
      <c r="BV35" s="544"/>
      <c r="BW35" s="544"/>
      <c r="BX35" s="544"/>
      <c r="BY35" s="544"/>
      <c r="BZ35" s="544"/>
      <c r="CA35" s="544"/>
      <c r="CB35" s="544"/>
      <c r="CC35" s="644"/>
      <c r="CD35" s="543"/>
      <c r="CE35" s="544"/>
      <c r="CF35" s="544"/>
      <c r="CG35" s="544"/>
      <c r="CH35" s="544"/>
      <c r="CI35" s="544"/>
      <c r="CJ35" s="544"/>
      <c r="CK35" s="544"/>
      <c r="CL35" s="544"/>
      <c r="CM35" s="644"/>
      <c r="CN35" s="543"/>
      <c r="CO35" s="544"/>
      <c r="CP35" s="544"/>
      <c r="CQ35" s="544"/>
      <c r="CR35" s="544"/>
      <c r="CS35" s="544"/>
      <c r="CT35" s="544"/>
      <c r="CU35" s="544"/>
      <c r="CV35" s="544"/>
      <c r="CW35" s="644"/>
      <c r="CX35" s="543"/>
      <c r="CY35" s="544"/>
      <c r="CZ35" s="544"/>
      <c r="DA35" s="544"/>
      <c r="DB35" s="544"/>
      <c r="DC35" s="544"/>
      <c r="DD35" s="544"/>
      <c r="DE35" s="544"/>
      <c r="DF35" s="544"/>
      <c r="DG35" s="644"/>
      <c r="DH35" s="543"/>
      <c r="DI35" s="544"/>
      <c r="DJ35" s="544"/>
      <c r="DK35" s="544"/>
      <c r="DL35" s="544"/>
      <c r="DM35" s="544"/>
      <c r="DN35" s="544"/>
      <c r="DO35" s="544"/>
      <c r="DP35" s="544"/>
      <c r="DQ35" s="644"/>
      <c r="DR35" s="543"/>
      <c r="DS35" s="544"/>
      <c r="DT35" s="544"/>
      <c r="DU35" s="544"/>
      <c r="DV35" s="544"/>
      <c r="DW35" s="544"/>
      <c r="DX35" s="544"/>
      <c r="DY35" s="544"/>
      <c r="DZ35" s="544"/>
      <c r="EA35" s="644"/>
      <c r="EB35" s="543"/>
      <c r="EC35" s="544"/>
      <c r="ED35" s="544"/>
      <c r="EE35" s="544"/>
      <c r="EF35" s="544"/>
      <c r="EG35" s="544"/>
      <c r="EH35" s="544"/>
      <c r="EI35" s="544"/>
      <c r="EJ35" s="544"/>
      <c r="EK35" s="644"/>
    </row>
    <row r="36" spans="1:141" ht="20.25">
      <c r="A36" s="359">
        <f>Summary!A36</f>
        <v>19.5</v>
      </c>
      <c r="B36" s="362">
        <f>Summary!B36</f>
        <v>0</v>
      </c>
      <c r="C36" s="351" t="str">
        <f>Summary!C36</f>
        <v>2.1.6</v>
      </c>
      <c r="D36" s="351">
        <f>Summary!D36</f>
        <v>0</v>
      </c>
      <c r="E36" s="355">
        <f>Summary!E36</f>
        <v>0</v>
      </c>
      <c r="F36" s="363" t="str">
        <f>Summary!F36</f>
        <v>Manage brine</v>
      </c>
      <c r="G36" s="373" t="str">
        <f>Summary!G36</f>
        <v>Schedule Ref 34</v>
      </c>
      <c r="H36" s="540">
        <f t="shared" si="15"/>
        <v>0</v>
      </c>
      <c r="I36" s="541">
        <f t="shared" si="16"/>
        <v>0</v>
      </c>
      <c r="J36" s="541">
        <f t="shared" si="17"/>
        <v>0</v>
      </c>
      <c r="K36" s="541">
        <f t="shared" si="18"/>
        <v>0</v>
      </c>
      <c r="L36" s="541">
        <f t="shared" si="19"/>
        <v>0</v>
      </c>
      <c r="M36" s="541">
        <f t="shared" si="20"/>
        <v>0</v>
      </c>
      <c r="N36" s="541">
        <f t="shared" si="21"/>
        <v>0</v>
      </c>
      <c r="O36" s="541">
        <f t="shared" si="22"/>
        <v>0</v>
      </c>
      <c r="P36" s="541">
        <f t="shared" si="23"/>
        <v>0</v>
      </c>
      <c r="Q36" s="541">
        <f t="shared" si="24"/>
        <v>0</v>
      </c>
      <c r="R36" s="541">
        <f t="shared" si="25"/>
        <v>0</v>
      </c>
      <c r="S36" s="541">
        <f t="shared" si="26"/>
        <v>0</v>
      </c>
      <c r="T36" s="542">
        <f t="shared" si="27"/>
        <v>0</v>
      </c>
      <c r="U36" s="531"/>
      <c r="V36" s="543"/>
      <c r="W36" s="544"/>
      <c r="X36" s="544"/>
      <c r="Y36" s="544"/>
      <c r="Z36" s="544"/>
      <c r="AA36" s="544"/>
      <c r="AB36" s="544"/>
      <c r="AC36" s="544"/>
      <c r="AD36" s="544"/>
      <c r="AE36" s="644"/>
      <c r="AF36" s="543"/>
      <c r="AG36" s="544"/>
      <c r="AH36" s="544"/>
      <c r="AI36" s="544"/>
      <c r="AJ36" s="544"/>
      <c r="AK36" s="544"/>
      <c r="AL36" s="544"/>
      <c r="AM36" s="544"/>
      <c r="AN36" s="544"/>
      <c r="AO36" s="644"/>
      <c r="AP36" s="543"/>
      <c r="AQ36" s="544"/>
      <c r="AR36" s="544"/>
      <c r="AS36" s="544"/>
      <c r="AT36" s="544"/>
      <c r="AU36" s="544"/>
      <c r="AV36" s="544"/>
      <c r="AW36" s="544"/>
      <c r="AX36" s="544"/>
      <c r="AY36" s="644"/>
      <c r="AZ36" s="543"/>
      <c r="BA36" s="544"/>
      <c r="BB36" s="544"/>
      <c r="BC36" s="544"/>
      <c r="BD36" s="544"/>
      <c r="BE36" s="544"/>
      <c r="BF36" s="544"/>
      <c r="BG36" s="544"/>
      <c r="BH36" s="544"/>
      <c r="BI36" s="644"/>
      <c r="BJ36" s="543"/>
      <c r="BK36" s="544"/>
      <c r="BL36" s="544"/>
      <c r="BM36" s="544"/>
      <c r="BN36" s="544"/>
      <c r="BO36" s="544"/>
      <c r="BP36" s="544"/>
      <c r="BQ36" s="544"/>
      <c r="BR36" s="544"/>
      <c r="BS36" s="644"/>
      <c r="BT36" s="543"/>
      <c r="BU36" s="544"/>
      <c r="BV36" s="544"/>
      <c r="BW36" s="544"/>
      <c r="BX36" s="544"/>
      <c r="BY36" s="544"/>
      <c r="BZ36" s="544"/>
      <c r="CA36" s="544"/>
      <c r="CB36" s="544"/>
      <c r="CC36" s="644"/>
      <c r="CD36" s="543"/>
      <c r="CE36" s="544"/>
      <c r="CF36" s="544"/>
      <c r="CG36" s="544"/>
      <c r="CH36" s="544"/>
      <c r="CI36" s="544"/>
      <c r="CJ36" s="544"/>
      <c r="CK36" s="544"/>
      <c r="CL36" s="544"/>
      <c r="CM36" s="644"/>
      <c r="CN36" s="543"/>
      <c r="CO36" s="544"/>
      <c r="CP36" s="544"/>
      <c r="CQ36" s="544"/>
      <c r="CR36" s="544"/>
      <c r="CS36" s="544"/>
      <c r="CT36" s="544"/>
      <c r="CU36" s="544"/>
      <c r="CV36" s="544"/>
      <c r="CW36" s="644"/>
      <c r="CX36" s="543"/>
      <c r="CY36" s="544"/>
      <c r="CZ36" s="544"/>
      <c r="DA36" s="544"/>
      <c r="DB36" s="544"/>
      <c r="DC36" s="544"/>
      <c r="DD36" s="544"/>
      <c r="DE36" s="544"/>
      <c r="DF36" s="544"/>
      <c r="DG36" s="644"/>
      <c r="DH36" s="543"/>
      <c r="DI36" s="544"/>
      <c r="DJ36" s="544"/>
      <c r="DK36" s="544"/>
      <c r="DL36" s="544"/>
      <c r="DM36" s="544"/>
      <c r="DN36" s="544"/>
      <c r="DO36" s="544"/>
      <c r="DP36" s="544"/>
      <c r="DQ36" s="644"/>
      <c r="DR36" s="543"/>
      <c r="DS36" s="544"/>
      <c r="DT36" s="544"/>
      <c r="DU36" s="544"/>
      <c r="DV36" s="544"/>
      <c r="DW36" s="544"/>
      <c r="DX36" s="544"/>
      <c r="DY36" s="544"/>
      <c r="DZ36" s="544"/>
      <c r="EA36" s="644"/>
      <c r="EB36" s="543"/>
      <c r="EC36" s="544"/>
      <c r="ED36" s="544"/>
      <c r="EE36" s="544"/>
      <c r="EF36" s="544"/>
      <c r="EG36" s="544"/>
      <c r="EH36" s="544"/>
      <c r="EI36" s="544"/>
      <c r="EJ36" s="544"/>
      <c r="EK36" s="644"/>
    </row>
    <row r="37" spans="1:141" ht="20.25">
      <c r="A37" s="359">
        <f>Summary!A37</f>
        <v>19.600000000000001</v>
      </c>
      <c r="B37" s="362">
        <f>Summary!B37</f>
        <v>0</v>
      </c>
      <c r="C37" s="351" t="str">
        <f>Summary!C37</f>
        <v>2.1.7</v>
      </c>
      <c r="D37" s="351">
        <f>Summary!D37</f>
        <v>0</v>
      </c>
      <c r="E37" s="355">
        <f>Summary!E37</f>
        <v>0</v>
      </c>
      <c r="F37" s="363" t="str">
        <f>Summary!F37</f>
        <v>Maintain saturator</v>
      </c>
      <c r="G37" s="373" t="str">
        <f>Summary!G37</f>
        <v>Schedule Ref 34, 64</v>
      </c>
      <c r="H37" s="540">
        <f t="shared" si="15"/>
        <v>0</v>
      </c>
      <c r="I37" s="541">
        <f t="shared" si="16"/>
        <v>0</v>
      </c>
      <c r="J37" s="541">
        <f t="shared" si="17"/>
        <v>0</v>
      </c>
      <c r="K37" s="541">
        <f t="shared" si="18"/>
        <v>0</v>
      </c>
      <c r="L37" s="541">
        <f t="shared" si="19"/>
        <v>0</v>
      </c>
      <c r="M37" s="541">
        <f t="shared" si="20"/>
        <v>0</v>
      </c>
      <c r="N37" s="541">
        <f t="shared" si="21"/>
        <v>0</v>
      </c>
      <c r="O37" s="541">
        <f t="shared" si="22"/>
        <v>0</v>
      </c>
      <c r="P37" s="541">
        <f t="shared" si="23"/>
        <v>0</v>
      </c>
      <c r="Q37" s="541">
        <f t="shared" si="24"/>
        <v>0</v>
      </c>
      <c r="R37" s="541">
        <f t="shared" si="25"/>
        <v>0</v>
      </c>
      <c r="S37" s="541">
        <f t="shared" si="26"/>
        <v>0</v>
      </c>
      <c r="T37" s="542">
        <f t="shared" si="27"/>
        <v>0</v>
      </c>
      <c r="U37" s="531"/>
      <c r="V37" s="543"/>
      <c r="W37" s="544"/>
      <c r="X37" s="544"/>
      <c r="Y37" s="544"/>
      <c r="Z37" s="544"/>
      <c r="AA37" s="544"/>
      <c r="AB37" s="544"/>
      <c r="AC37" s="544"/>
      <c r="AD37" s="544"/>
      <c r="AE37" s="644"/>
      <c r="AF37" s="543"/>
      <c r="AG37" s="544"/>
      <c r="AH37" s="544"/>
      <c r="AI37" s="544"/>
      <c r="AJ37" s="544"/>
      <c r="AK37" s="544"/>
      <c r="AL37" s="544"/>
      <c r="AM37" s="544"/>
      <c r="AN37" s="544"/>
      <c r="AO37" s="644"/>
      <c r="AP37" s="543"/>
      <c r="AQ37" s="544"/>
      <c r="AR37" s="544"/>
      <c r="AS37" s="544"/>
      <c r="AT37" s="544"/>
      <c r="AU37" s="544"/>
      <c r="AV37" s="544"/>
      <c r="AW37" s="544"/>
      <c r="AX37" s="544"/>
      <c r="AY37" s="644"/>
      <c r="AZ37" s="543"/>
      <c r="BA37" s="544"/>
      <c r="BB37" s="544"/>
      <c r="BC37" s="544"/>
      <c r="BD37" s="544"/>
      <c r="BE37" s="544"/>
      <c r="BF37" s="544"/>
      <c r="BG37" s="544"/>
      <c r="BH37" s="544"/>
      <c r="BI37" s="644"/>
      <c r="BJ37" s="543"/>
      <c r="BK37" s="544"/>
      <c r="BL37" s="544"/>
      <c r="BM37" s="544"/>
      <c r="BN37" s="544"/>
      <c r="BO37" s="544"/>
      <c r="BP37" s="544"/>
      <c r="BQ37" s="544"/>
      <c r="BR37" s="544"/>
      <c r="BS37" s="644"/>
      <c r="BT37" s="543"/>
      <c r="BU37" s="544"/>
      <c r="BV37" s="544"/>
      <c r="BW37" s="544"/>
      <c r="BX37" s="544"/>
      <c r="BY37" s="544"/>
      <c r="BZ37" s="544"/>
      <c r="CA37" s="544"/>
      <c r="CB37" s="544"/>
      <c r="CC37" s="644"/>
      <c r="CD37" s="543"/>
      <c r="CE37" s="544"/>
      <c r="CF37" s="544"/>
      <c r="CG37" s="544"/>
      <c r="CH37" s="544"/>
      <c r="CI37" s="544"/>
      <c r="CJ37" s="544"/>
      <c r="CK37" s="544"/>
      <c r="CL37" s="544"/>
      <c r="CM37" s="644"/>
      <c r="CN37" s="543"/>
      <c r="CO37" s="544"/>
      <c r="CP37" s="544"/>
      <c r="CQ37" s="544"/>
      <c r="CR37" s="544"/>
      <c r="CS37" s="544"/>
      <c r="CT37" s="544"/>
      <c r="CU37" s="544"/>
      <c r="CV37" s="544"/>
      <c r="CW37" s="644"/>
      <c r="CX37" s="543"/>
      <c r="CY37" s="544"/>
      <c r="CZ37" s="544"/>
      <c r="DA37" s="544"/>
      <c r="DB37" s="544"/>
      <c r="DC37" s="544"/>
      <c r="DD37" s="544"/>
      <c r="DE37" s="544"/>
      <c r="DF37" s="544"/>
      <c r="DG37" s="644"/>
      <c r="DH37" s="543"/>
      <c r="DI37" s="544"/>
      <c r="DJ37" s="544"/>
      <c r="DK37" s="544"/>
      <c r="DL37" s="544"/>
      <c r="DM37" s="544"/>
      <c r="DN37" s="544"/>
      <c r="DO37" s="544"/>
      <c r="DP37" s="544"/>
      <c r="DQ37" s="644"/>
      <c r="DR37" s="543"/>
      <c r="DS37" s="544"/>
      <c r="DT37" s="544"/>
      <c r="DU37" s="544"/>
      <c r="DV37" s="544"/>
      <c r="DW37" s="544"/>
      <c r="DX37" s="544"/>
      <c r="DY37" s="544"/>
      <c r="DZ37" s="544"/>
      <c r="EA37" s="644"/>
      <c r="EB37" s="543"/>
      <c r="EC37" s="544"/>
      <c r="ED37" s="544"/>
      <c r="EE37" s="544"/>
      <c r="EF37" s="544"/>
      <c r="EG37" s="544"/>
      <c r="EH37" s="544"/>
      <c r="EI37" s="544"/>
      <c r="EJ37" s="544"/>
      <c r="EK37" s="644"/>
    </row>
    <row r="38" spans="1:141" ht="20.25">
      <c r="A38" s="359">
        <f>Summary!A38</f>
        <v>19.7</v>
      </c>
      <c r="B38" s="362">
        <f>Summary!B38</f>
        <v>0</v>
      </c>
      <c r="C38" s="351" t="str">
        <f>Summary!C38</f>
        <v>2.1.8</v>
      </c>
      <c r="D38" s="351">
        <f>Summary!D38</f>
        <v>0</v>
      </c>
      <c r="E38" s="355">
        <f>Summary!E38</f>
        <v>0</v>
      </c>
      <c r="F38" s="363" t="str">
        <f>Summary!F38</f>
        <v>Reporting</v>
      </c>
      <c r="G38" s="373">
        <f>Summary!G38</f>
        <v>0</v>
      </c>
      <c r="H38" s="540">
        <f t="shared" si="15"/>
        <v>0</v>
      </c>
      <c r="I38" s="541">
        <f t="shared" si="16"/>
        <v>0</v>
      </c>
      <c r="J38" s="541">
        <f t="shared" si="17"/>
        <v>0</v>
      </c>
      <c r="K38" s="541">
        <f t="shared" si="18"/>
        <v>0</v>
      </c>
      <c r="L38" s="541">
        <f t="shared" si="19"/>
        <v>0</v>
      </c>
      <c r="M38" s="541">
        <f t="shared" si="20"/>
        <v>0</v>
      </c>
      <c r="N38" s="541">
        <f t="shared" si="21"/>
        <v>0</v>
      </c>
      <c r="O38" s="541">
        <f t="shared" si="22"/>
        <v>0</v>
      </c>
      <c r="P38" s="541">
        <f t="shared" si="23"/>
        <v>0</v>
      </c>
      <c r="Q38" s="541">
        <f t="shared" si="24"/>
        <v>0</v>
      </c>
      <c r="R38" s="541">
        <f t="shared" si="25"/>
        <v>0</v>
      </c>
      <c r="S38" s="541">
        <f t="shared" si="26"/>
        <v>0</v>
      </c>
      <c r="T38" s="542">
        <f t="shared" si="27"/>
        <v>0</v>
      </c>
      <c r="U38" s="531"/>
      <c r="V38" s="543"/>
      <c r="W38" s="544"/>
      <c r="X38" s="544"/>
      <c r="Y38" s="544"/>
      <c r="Z38" s="544"/>
      <c r="AA38" s="544"/>
      <c r="AB38" s="544"/>
      <c r="AC38" s="544"/>
      <c r="AD38" s="544"/>
      <c r="AE38" s="644"/>
      <c r="AF38" s="543"/>
      <c r="AG38" s="544"/>
      <c r="AH38" s="544"/>
      <c r="AI38" s="544"/>
      <c r="AJ38" s="544"/>
      <c r="AK38" s="544"/>
      <c r="AL38" s="544"/>
      <c r="AM38" s="544"/>
      <c r="AN38" s="544"/>
      <c r="AO38" s="644"/>
      <c r="AP38" s="543"/>
      <c r="AQ38" s="544"/>
      <c r="AR38" s="544"/>
      <c r="AS38" s="544"/>
      <c r="AT38" s="544"/>
      <c r="AU38" s="544"/>
      <c r="AV38" s="544"/>
      <c r="AW38" s="544"/>
      <c r="AX38" s="544"/>
      <c r="AY38" s="644"/>
      <c r="AZ38" s="543"/>
      <c r="BA38" s="544"/>
      <c r="BB38" s="544"/>
      <c r="BC38" s="544"/>
      <c r="BD38" s="544"/>
      <c r="BE38" s="544"/>
      <c r="BF38" s="544"/>
      <c r="BG38" s="544"/>
      <c r="BH38" s="544"/>
      <c r="BI38" s="644"/>
      <c r="BJ38" s="543"/>
      <c r="BK38" s="544"/>
      <c r="BL38" s="544"/>
      <c r="BM38" s="544"/>
      <c r="BN38" s="544"/>
      <c r="BO38" s="544"/>
      <c r="BP38" s="544"/>
      <c r="BQ38" s="544"/>
      <c r="BR38" s="544"/>
      <c r="BS38" s="644"/>
      <c r="BT38" s="543"/>
      <c r="BU38" s="544"/>
      <c r="BV38" s="544"/>
      <c r="BW38" s="544"/>
      <c r="BX38" s="544"/>
      <c r="BY38" s="544"/>
      <c r="BZ38" s="544"/>
      <c r="CA38" s="544"/>
      <c r="CB38" s="544"/>
      <c r="CC38" s="644"/>
      <c r="CD38" s="543"/>
      <c r="CE38" s="544"/>
      <c r="CF38" s="544"/>
      <c r="CG38" s="544"/>
      <c r="CH38" s="544"/>
      <c r="CI38" s="544"/>
      <c r="CJ38" s="544"/>
      <c r="CK38" s="544"/>
      <c r="CL38" s="544"/>
      <c r="CM38" s="644"/>
      <c r="CN38" s="543"/>
      <c r="CO38" s="544"/>
      <c r="CP38" s="544"/>
      <c r="CQ38" s="544"/>
      <c r="CR38" s="544"/>
      <c r="CS38" s="544"/>
      <c r="CT38" s="544"/>
      <c r="CU38" s="544"/>
      <c r="CV38" s="544"/>
      <c r="CW38" s="644"/>
      <c r="CX38" s="543"/>
      <c r="CY38" s="544"/>
      <c r="CZ38" s="544"/>
      <c r="DA38" s="544"/>
      <c r="DB38" s="544"/>
      <c r="DC38" s="544"/>
      <c r="DD38" s="544"/>
      <c r="DE38" s="544"/>
      <c r="DF38" s="544"/>
      <c r="DG38" s="644"/>
      <c r="DH38" s="543"/>
      <c r="DI38" s="544"/>
      <c r="DJ38" s="544"/>
      <c r="DK38" s="544"/>
      <c r="DL38" s="544"/>
      <c r="DM38" s="544"/>
      <c r="DN38" s="544"/>
      <c r="DO38" s="544"/>
      <c r="DP38" s="544"/>
      <c r="DQ38" s="644"/>
      <c r="DR38" s="543"/>
      <c r="DS38" s="544"/>
      <c r="DT38" s="544"/>
      <c r="DU38" s="544"/>
      <c r="DV38" s="544"/>
      <c r="DW38" s="544"/>
      <c r="DX38" s="544"/>
      <c r="DY38" s="544"/>
      <c r="DZ38" s="544"/>
      <c r="EA38" s="644"/>
      <c r="EB38" s="543"/>
      <c r="EC38" s="544"/>
      <c r="ED38" s="544"/>
      <c r="EE38" s="544"/>
      <c r="EF38" s="544"/>
      <c r="EG38" s="544"/>
      <c r="EH38" s="544"/>
      <c r="EI38" s="544"/>
      <c r="EJ38" s="544"/>
      <c r="EK38" s="644"/>
    </row>
    <row r="39" spans="1:141" ht="36">
      <c r="A39" s="786">
        <f>Summary!A39</f>
        <v>19.8</v>
      </c>
      <c r="B39" s="795">
        <f>Summary!B39</f>
        <v>0</v>
      </c>
      <c r="C39" s="196" t="str">
        <f>Summary!C39</f>
        <v>2.1.9</v>
      </c>
      <c r="D39" s="196">
        <f>Summary!D39</f>
        <v>0</v>
      </c>
      <c r="E39" s="792">
        <f>Summary!E39</f>
        <v>0</v>
      </c>
      <c r="F39" s="796" t="str">
        <f>Summary!F39</f>
        <v>Other Severe Weather Duties (including but not limited to the following items)</v>
      </c>
      <c r="G39" s="787" t="str">
        <f>Summary!G39</f>
        <v>Schedule Ref 50, 51, 52, 53, 54, 55, 56, 57 and 62.</v>
      </c>
      <c r="H39" s="282"/>
      <c r="I39" s="283"/>
      <c r="J39" s="283"/>
      <c r="K39" s="283"/>
      <c r="L39" s="283"/>
      <c r="M39" s="283"/>
      <c r="N39" s="283"/>
      <c r="O39" s="283"/>
      <c r="P39" s="283"/>
      <c r="Q39" s="283"/>
      <c r="R39" s="283"/>
      <c r="S39" s="283"/>
      <c r="T39" s="547"/>
      <c r="U39" s="531"/>
      <c r="V39" s="282"/>
      <c r="W39" s="283"/>
      <c r="X39" s="283"/>
      <c r="Y39" s="283"/>
      <c r="Z39" s="283"/>
      <c r="AA39" s="283"/>
      <c r="AB39" s="283"/>
      <c r="AC39" s="283"/>
      <c r="AD39" s="283"/>
      <c r="AE39" s="650"/>
      <c r="AF39" s="282"/>
      <c r="AG39" s="283"/>
      <c r="AH39" s="283"/>
      <c r="AI39" s="283"/>
      <c r="AJ39" s="283"/>
      <c r="AK39" s="283"/>
      <c r="AL39" s="283"/>
      <c r="AM39" s="283"/>
      <c r="AN39" s="283"/>
      <c r="AO39" s="650"/>
      <c r="AP39" s="282"/>
      <c r="AQ39" s="283"/>
      <c r="AR39" s="283"/>
      <c r="AS39" s="283"/>
      <c r="AT39" s="283"/>
      <c r="AU39" s="283"/>
      <c r="AV39" s="283"/>
      <c r="AW39" s="283"/>
      <c r="AX39" s="283"/>
      <c r="AY39" s="650"/>
      <c r="AZ39" s="282"/>
      <c r="BA39" s="283"/>
      <c r="BB39" s="283"/>
      <c r="BC39" s="283"/>
      <c r="BD39" s="283"/>
      <c r="BE39" s="283"/>
      <c r="BF39" s="283"/>
      <c r="BG39" s="283"/>
      <c r="BH39" s="283"/>
      <c r="BI39" s="650"/>
      <c r="BJ39" s="282"/>
      <c r="BK39" s="283"/>
      <c r="BL39" s="283"/>
      <c r="BM39" s="283"/>
      <c r="BN39" s="283"/>
      <c r="BO39" s="283"/>
      <c r="BP39" s="283"/>
      <c r="BQ39" s="283"/>
      <c r="BR39" s="283"/>
      <c r="BS39" s="650"/>
      <c r="BT39" s="282"/>
      <c r="BU39" s="283"/>
      <c r="BV39" s="283"/>
      <c r="BW39" s="283"/>
      <c r="BX39" s="283"/>
      <c r="BY39" s="283"/>
      <c r="BZ39" s="283"/>
      <c r="CA39" s="283"/>
      <c r="CB39" s="283"/>
      <c r="CC39" s="650"/>
      <c r="CD39" s="282"/>
      <c r="CE39" s="283"/>
      <c r="CF39" s="283"/>
      <c r="CG39" s="283"/>
      <c r="CH39" s="283"/>
      <c r="CI39" s="283"/>
      <c r="CJ39" s="283"/>
      <c r="CK39" s="283"/>
      <c r="CL39" s="283"/>
      <c r="CM39" s="650"/>
      <c r="CN39" s="282"/>
      <c r="CO39" s="283"/>
      <c r="CP39" s="283"/>
      <c r="CQ39" s="283"/>
      <c r="CR39" s="283"/>
      <c r="CS39" s="283"/>
      <c r="CT39" s="283"/>
      <c r="CU39" s="283"/>
      <c r="CV39" s="283"/>
      <c r="CW39" s="650"/>
      <c r="CX39" s="282"/>
      <c r="CY39" s="283"/>
      <c r="CZ39" s="283"/>
      <c r="DA39" s="283"/>
      <c r="DB39" s="283"/>
      <c r="DC39" s="283"/>
      <c r="DD39" s="283"/>
      <c r="DE39" s="283"/>
      <c r="DF39" s="283"/>
      <c r="DG39" s="650"/>
      <c r="DH39" s="282"/>
      <c r="DI39" s="283"/>
      <c r="DJ39" s="283"/>
      <c r="DK39" s="283"/>
      <c r="DL39" s="283"/>
      <c r="DM39" s="283"/>
      <c r="DN39" s="283"/>
      <c r="DO39" s="283"/>
      <c r="DP39" s="283"/>
      <c r="DQ39" s="650"/>
      <c r="DR39" s="282"/>
      <c r="DS39" s="283"/>
      <c r="DT39" s="283"/>
      <c r="DU39" s="283"/>
      <c r="DV39" s="283"/>
      <c r="DW39" s="283"/>
      <c r="DX39" s="283"/>
      <c r="DY39" s="283"/>
      <c r="DZ39" s="283"/>
      <c r="EA39" s="650"/>
      <c r="EB39" s="282"/>
      <c r="EC39" s="283"/>
      <c r="ED39" s="283"/>
      <c r="EE39" s="283"/>
      <c r="EF39" s="283"/>
      <c r="EG39" s="283"/>
      <c r="EH39" s="283"/>
      <c r="EI39" s="283"/>
      <c r="EJ39" s="283"/>
      <c r="EK39" s="650"/>
    </row>
    <row r="40" spans="1:141" ht="20.25">
      <c r="A40" s="359">
        <f>Summary!A40</f>
        <v>19.8</v>
      </c>
      <c r="B40" s="362">
        <f>Summary!B40</f>
        <v>0</v>
      </c>
      <c r="C40" s="351" t="str">
        <f>Summary!C40</f>
        <v>2.1.9.1</v>
      </c>
      <c r="D40" s="351">
        <f>Summary!D40</f>
        <v>0</v>
      </c>
      <c r="E40" s="355">
        <f>Summary!E40</f>
        <v>0</v>
      </c>
      <c r="F40" s="363" t="str">
        <f>Summary!F40</f>
        <v>Key Personnel</v>
      </c>
      <c r="G40" s="373">
        <f>Summary!G40</f>
        <v>0</v>
      </c>
      <c r="H40" s="540">
        <f t="shared" ref="H40:H53" si="28">SUM(V40:AD40)</f>
        <v>0</v>
      </c>
      <c r="I40" s="541">
        <f t="shared" ref="I40:I53" si="29">SUM(AF40:AN40)</f>
        <v>0</v>
      </c>
      <c r="J40" s="541">
        <f t="shared" ref="J40:J53" si="30">SUM(AP40:AX40)</f>
        <v>0</v>
      </c>
      <c r="K40" s="541">
        <f t="shared" ref="K40:K53" si="31">SUM(AZ40:BH40)</f>
        <v>0</v>
      </c>
      <c r="L40" s="541">
        <f t="shared" ref="L40:L53" si="32">SUM(BJ40:BR40)</f>
        <v>0</v>
      </c>
      <c r="M40" s="541">
        <f t="shared" ref="M40:M53" si="33">SUM(BT40:CB40)</f>
        <v>0</v>
      </c>
      <c r="N40" s="541">
        <f t="shared" ref="N40:N53" si="34">SUM(CD40:CL40)</f>
        <v>0</v>
      </c>
      <c r="O40" s="541">
        <f t="shared" ref="O40:O53" si="35">SUM(CN40:CV40)</f>
        <v>0</v>
      </c>
      <c r="P40" s="541">
        <f t="shared" ref="P40:P53" si="36">SUM(CX40:DF40)</f>
        <v>0</v>
      </c>
      <c r="Q40" s="541">
        <f t="shared" ref="Q40:Q53" si="37">SUM(DH40:DP40)</f>
        <v>0</v>
      </c>
      <c r="R40" s="541">
        <f t="shared" ref="R40:R53" si="38">SUM(DR40:DZ40)</f>
        <v>0</v>
      </c>
      <c r="S40" s="541">
        <f t="shared" ref="S40:S53" si="39">SUM(EB40:EJ40)</f>
        <v>0</v>
      </c>
      <c r="T40" s="542">
        <f t="shared" ref="T40:T53" si="40">SUM(H40:S40)</f>
        <v>0</v>
      </c>
      <c r="U40" s="531"/>
      <c r="V40" s="543"/>
      <c r="W40" s="544"/>
      <c r="X40" s="544"/>
      <c r="Y40" s="544"/>
      <c r="Z40" s="544"/>
      <c r="AA40" s="544"/>
      <c r="AB40" s="544"/>
      <c r="AC40" s="544"/>
      <c r="AD40" s="544"/>
      <c r="AE40" s="644"/>
      <c r="AF40" s="543"/>
      <c r="AG40" s="544"/>
      <c r="AH40" s="544"/>
      <c r="AI40" s="544"/>
      <c r="AJ40" s="544"/>
      <c r="AK40" s="544"/>
      <c r="AL40" s="544"/>
      <c r="AM40" s="544"/>
      <c r="AN40" s="544"/>
      <c r="AO40" s="644"/>
      <c r="AP40" s="543"/>
      <c r="AQ40" s="544"/>
      <c r="AR40" s="544"/>
      <c r="AS40" s="544"/>
      <c r="AT40" s="544"/>
      <c r="AU40" s="544"/>
      <c r="AV40" s="544"/>
      <c r="AW40" s="544"/>
      <c r="AX40" s="544"/>
      <c r="AY40" s="644"/>
      <c r="AZ40" s="543"/>
      <c r="BA40" s="544"/>
      <c r="BB40" s="544"/>
      <c r="BC40" s="544"/>
      <c r="BD40" s="544"/>
      <c r="BE40" s="544"/>
      <c r="BF40" s="544"/>
      <c r="BG40" s="544"/>
      <c r="BH40" s="544"/>
      <c r="BI40" s="644"/>
      <c r="BJ40" s="543"/>
      <c r="BK40" s="544"/>
      <c r="BL40" s="544"/>
      <c r="BM40" s="544"/>
      <c r="BN40" s="544"/>
      <c r="BO40" s="544"/>
      <c r="BP40" s="544"/>
      <c r="BQ40" s="544"/>
      <c r="BR40" s="544"/>
      <c r="BS40" s="644"/>
      <c r="BT40" s="543"/>
      <c r="BU40" s="544"/>
      <c r="BV40" s="544"/>
      <c r="BW40" s="544"/>
      <c r="BX40" s="544"/>
      <c r="BY40" s="544"/>
      <c r="BZ40" s="544"/>
      <c r="CA40" s="544"/>
      <c r="CB40" s="544"/>
      <c r="CC40" s="644"/>
      <c r="CD40" s="543"/>
      <c r="CE40" s="544"/>
      <c r="CF40" s="544"/>
      <c r="CG40" s="544"/>
      <c r="CH40" s="544"/>
      <c r="CI40" s="544"/>
      <c r="CJ40" s="544"/>
      <c r="CK40" s="544"/>
      <c r="CL40" s="544"/>
      <c r="CM40" s="644"/>
      <c r="CN40" s="543"/>
      <c r="CO40" s="544"/>
      <c r="CP40" s="544"/>
      <c r="CQ40" s="544"/>
      <c r="CR40" s="544"/>
      <c r="CS40" s="544"/>
      <c r="CT40" s="544"/>
      <c r="CU40" s="544"/>
      <c r="CV40" s="544"/>
      <c r="CW40" s="644"/>
      <c r="CX40" s="543"/>
      <c r="CY40" s="544"/>
      <c r="CZ40" s="544"/>
      <c r="DA40" s="544"/>
      <c r="DB40" s="544"/>
      <c r="DC40" s="544"/>
      <c r="DD40" s="544"/>
      <c r="DE40" s="544"/>
      <c r="DF40" s="544"/>
      <c r="DG40" s="644"/>
      <c r="DH40" s="543"/>
      <c r="DI40" s="544"/>
      <c r="DJ40" s="544"/>
      <c r="DK40" s="544"/>
      <c r="DL40" s="544"/>
      <c r="DM40" s="544"/>
      <c r="DN40" s="544"/>
      <c r="DO40" s="544"/>
      <c r="DP40" s="544"/>
      <c r="DQ40" s="644"/>
      <c r="DR40" s="543"/>
      <c r="DS40" s="544"/>
      <c r="DT40" s="544"/>
      <c r="DU40" s="544"/>
      <c r="DV40" s="544"/>
      <c r="DW40" s="544"/>
      <c r="DX40" s="544"/>
      <c r="DY40" s="544"/>
      <c r="DZ40" s="544"/>
      <c r="EA40" s="644"/>
      <c r="EB40" s="543"/>
      <c r="EC40" s="544"/>
      <c r="ED40" s="544"/>
      <c r="EE40" s="544"/>
      <c r="EF40" s="544"/>
      <c r="EG40" s="544"/>
      <c r="EH40" s="544"/>
      <c r="EI40" s="544"/>
      <c r="EJ40" s="544"/>
      <c r="EK40" s="644"/>
    </row>
    <row r="41" spans="1:141" ht="20.25">
      <c r="A41" s="359">
        <f>Summary!A41</f>
        <v>19.8</v>
      </c>
      <c r="B41" s="362">
        <f>Summary!B41</f>
        <v>0</v>
      </c>
      <c r="C41" s="351" t="str">
        <f>Summary!C41</f>
        <v>2.1.9.2</v>
      </c>
      <c r="D41" s="351">
        <f>Summary!D41</f>
        <v>0</v>
      </c>
      <c r="E41" s="355">
        <f>Summary!E41</f>
        <v>0</v>
      </c>
      <c r="F41" s="363" t="str">
        <f>Summary!F41</f>
        <v>Staffing levels</v>
      </c>
      <c r="G41" s="373">
        <f>Summary!G41</f>
        <v>0</v>
      </c>
      <c r="H41" s="540">
        <f t="shared" si="28"/>
        <v>0</v>
      </c>
      <c r="I41" s="541">
        <f t="shared" si="29"/>
        <v>0</v>
      </c>
      <c r="J41" s="541">
        <f t="shared" si="30"/>
        <v>0</v>
      </c>
      <c r="K41" s="541">
        <f t="shared" si="31"/>
        <v>0</v>
      </c>
      <c r="L41" s="541">
        <f t="shared" si="32"/>
        <v>0</v>
      </c>
      <c r="M41" s="541">
        <f t="shared" si="33"/>
        <v>0</v>
      </c>
      <c r="N41" s="541">
        <f t="shared" si="34"/>
        <v>0</v>
      </c>
      <c r="O41" s="541">
        <f t="shared" si="35"/>
        <v>0</v>
      </c>
      <c r="P41" s="541">
        <f t="shared" si="36"/>
        <v>0</v>
      </c>
      <c r="Q41" s="541">
        <f t="shared" si="37"/>
        <v>0</v>
      </c>
      <c r="R41" s="541">
        <f t="shared" si="38"/>
        <v>0</v>
      </c>
      <c r="S41" s="541">
        <f t="shared" si="39"/>
        <v>0</v>
      </c>
      <c r="T41" s="542">
        <f t="shared" si="40"/>
        <v>0</v>
      </c>
      <c r="U41" s="531"/>
      <c r="V41" s="543"/>
      <c r="W41" s="544"/>
      <c r="X41" s="544"/>
      <c r="Y41" s="544"/>
      <c r="Z41" s="544"/>
      <c r="AA41" s="544"/>
      <c r="AB41" s="544"/>
      <c r="AC41" s="544"/>
      <c r="AD41" s="544"/>
      <c r="AE41" s="644"/>
      <c r="AF41" s="543"/>
      <c r="AG41" s="544"/>
      <c r="AH41" s="544"/>
      <c r="AI41" s="544"/>
      <c r="AJ41" s="544"/>
      <c r="AK41" s="544"/>
      <c r="AL41" s="544"/>
      <c r="AM41" s="544"/>
      <c r="AN41" s="544"/>
      <c r="AO41" s="644"/>
      <c r="AP41" s="543"/>
      <c r="AQ41" s="544"/>
      <c r="AR41" s="544"/>
      <c r="AS41" s="544"/>
      <c r="AT41" s="544"/>
      <c r="AU41" s="544"/>
      <c r="AV41" s="544"/>
      <c r="AW41" s="544"/>
      <c r="AX41" s="544"/>
      <c r="AY41" s="644"/>
      <c r="AZ41" s="543"/>
      <c r="BA41" s="544"/>
      <c r="BB41" s="544"/>
      <c r="BC41" s="544"/>
      <c r="BD41" s="544"/>
      <c r="BE41" s="544"/>
      <c r="BF41" s="544"/>
      <c r="BG41" s="544"/>
      <c r="BH41" s="544"/>
      <c r="BI41" s="644"/>
      <c r="BJ41" s="543"/>
      <c r="BK41" s="544"/>
      <c r="BL41" s="544"/>
      <c r="BM41" s="544"/>
      <c r="BN41" s="544"/>
      <c r="BO41" s="544"/>
      <c r="BP41" s="544"/>
      <c r="BQ41" s="544"/>
      <c r="BR41" s="544"/>
      <c r="BS41" s="644"/>
      <c r="BT41" s="543"/>
      <c r="BU41" s="544"/>
      <c r="BV41" s="544"/>
      <c r="BW41" s="544"/>
      <c r="BX41" s="544"/>
      <c r="BY41" s="544"/>
      <c r="BZ41" s="544"/>
      <c r="CA41" s="544"/>
      <c r="CB41" s="544"/>
      <c r="CC41" s="644"/>
      <c r="CD41" s="543"/>
      <c r="CE41" s="544"/>
      <c r="CF41" s="544"/>
      <c r="CG41" s="544"/>
      <c r="CH41" s="544"/>
      <c r="CI41" s="544"/>
      <c r="CJ41" s="544"/>
      <c r="CK41" s="544"/>
      <c r="CL41" s="544"/>
      <c r="CM41" s="644"/>
      <c r="CN41" s="543"/>
      <c r="CO41" s="544"/>
      <c r="CP41" s="544"/>
      <c r="CQ41" s="544"/>
      <c r="CR41" s="544"/>
      <c r="CS41" s="544"/>
      <c r="CT41" s="544"/>
      <c r="CU41" s="544"/>
      <c r="CV41" s="544"/>
      <c r="CW41" s="644"/>
      <c r="CX41" s="543"/>
      <c r="CY41" s="544"/>
      <c r="CZ41" s="544"/>
      <c r="DA41" s="544"/>
      <c r="DB41" s="544"/>
      <c r="DC41" s="544"/>
      <c r="DD41" s="544"/>
      <c r="DE41" s="544"/>
      <c r="DF41" s="544"/>
      <c r="DG41" s="644"/>
      <c r="DH41" s="543"/>
      <c r="DI41" s="544"/>
      <c r="DJ41" s="544"/>
      <c r="DK41" s="544"/>
      <c r="DL41" s="544"/>
      <c r="DM41" s="544"/>
      <c r="DN41" s="544"/>
      <c r="DO41" s="544"/>
      <c r="DP41" s="544"/>
      <c r="DQ41" s="644"/>
      <c r="DR41" s="543"/>
      <c r="DS41" s="544"/>
      <c r="DT41" s="544"/>
      <c r="DU41" s="544"/>
      <c r="DV41" s="544"/>
      <c r="DW41" s="544"/>
      <c r="DX41" s="544"/>
      <c r="DY41" s="544"/>
      <c r="DZ41" s="544"/>
      <c r="EA41" s="644"/>
      <c r="EB41" s="543"/>
      <c r="EC41" s="544"/>
      <c r="ED41" s="544"/>
      <c r="EE41" s="544"/>
      <c r="EF41" s="544"/>
      <c r="EG41" s="544"/>
      <c r="EH41" s="544"/>
      <c r="EI41" s="544"/>
      <c r="EJ41" s="544"/>
      <c r="EK41" s="644"/>
    </row>
    <row r="42" spans="1:141" ht="20.25">
      <c r="A42" s="359">
        <f>Summary!A42</f>
        <v>19.8</v>
      </c>
      <c r="B42" s="362">
        <f>Summary!B42</f>
        <v>0</v>
      </c>
      <c r="C42" s="351" t="str">
        <f>Summary!C42</f>
        <v>2.1.9.3</v>
      </c>
      <c r="D42" s="351">
        <f>Summary!D42</f>
        <v>0</v>
      </c>
      <c r="E42" s="355">
        <f>Summary!E42</f>
        <v>0</v>
      </c>
      <c r="F42" s="363" t="str">
        <f>Summary!F42</f>
        <v>Training</v>
      </c>
      <c r="G42" s="373">
        <f>Summary!G42</f>
        <v>0</v>
      </c>
      <c r="H42" s="540">
        <f t="shared" si="28"/>
        <v>0</v>
      </c>
      <c r="I42" s="541">
        <f t="shared" si="29"/>
        <v>0</v>
      </c>
      <c r="J42" s="541">
        <f t="shared" si="30"/>
        <v>0</v>
      </c>
      <c r="K42" s="541">
        <f t="shared" si="31"/>
        <v>0</v>
      </c>
      <c r="L42" s="541">
        <f t="shared" si="32"/>
        <v>0</v>
      </c>
      <c r="M42" s="541">
        <f t="shared" si="33"/>
        <v>0</v>
      </c>
      <c r="N42" s="541">
        <f t="shared" si="34"/>
        <v>0</v>
      </c>
      <c r="O42" s="541">
        <f t="shared" si="35"/>
        <v>0</v>
      </c>
      <c r="P42" s="541">
        <f t="shared" si="36"/>
        <v>0</v>
      </c>
      <c r="Q42" s="541">
        <f t="shared" si="37"/>
        <v>0</v>
      </c>
      <c r="R42" s="541">
        <f t="shared" si="38"/>
        <v>0</v>
      </c>
      <c r="S42" s="541">
        <f t="shared" si="39"/>
        <v>0</v>
      </c>
      <c r="T42" s="542">
        <f t="shared" si="40"/>
        <v>0</v>
      </c>
      <c r="U42" s="531"/>
      <c r="V42" s="543"/>
      <c r="W42" s="544"/>
      <c r="X42" s="544"/>
      <c r="Y42" s="544"/>
      <c r="Z42" s="544"/>
      <c r="AA42" s="544"/>
      <c r="AB42" s="544"/>
      <c r="AC42" s="544"/>
      <c r="AD42" s="544"/>
      <c r="AE42" s="644"/>
      <c r="AF42" s="543"/>
      <c r="AG42" s="544"/>
      <c r="AH42" s="544"/>
      <c r="AI42" s="544"/>
      <c r="AJ42" s="544"/>
      <c r="AK42" s="544"/>
      <c r="AL42" s="544"/>
      <c r="AM42" s="544"/>
      <c r="AN42" s="544"/>
      <c r="AO42" s="644"/>
      <c r="AP42" s="543"/>
      <c r="AQ42" s="544"/>
      <c r="AR42" s="544"/>
      <c r="AS42" s="544"/>
      <c r="AT42" s="544"/>
      <c r="AU42" s="544"/>
      <c r="AV42" s="544"/>
      <c r="AW42" s="544"/>
      <c r="AX42" s="544"/>
      <c r="AY42" s="644"/>
      <c r="AZ42" s="543"/>
      <c r="BA42" s="544"/>
      <c r="BB42" s="544"/>
      <c r="BC42" s="544"/>
      <c r="BD42" s="544"/>
      <c r="BE42" s="544"/>
      <c r="BF42" s="544"/>
      <c r="BG42" s="544"/>
      <c r="BH42" s="544"/>
      <c r="BI42" s="644"/>
      <c r="BJ42" s="543"/>
      <c r="BK42" s="544"/>
      <c r="BL42" s="544"/>
      <c r="BM42" s="544"/>
      <c r="BN42" s="544"/>
      <c r="BO42" s="544"/>
      <c r="BP42" s="544"/>
      <c r="BQ42" s="544"/>
      <c r="BR42" s="544"/>
      <c r="BS42" s="644"/>
      <c r="BT42" s="543"/>
      <c r="BU42" s="544"/>
      <c r="BV42" s="544"/>
      <c r="BW42" s="544"/>
      <c r="BX42" s="544"/>
      <c r="BY42" s="544"/>
      <c r="BZ42" s="544"/>
      <c r="CA42" s="544"/>
      <c r="CB42" s="544"/>
      <c r="CC42" s="644"/>
      <c r="CD42" s="543"/>
      <c r="CE42" s="544"/>
      <c r="CF42" s="544"/>
      <c r="CG42" s="544"/>
      <c r="CH42" s="544"/>
      <c r="CI42" s="544"/>
      <c r="CJ42" s="544"/>
      <c r="CK42" s="544"/>
      <c r="CL42" s="544"/>
      <c r="CM42" s="644"/>
      <c r="CN42" s="543"/>
      <c r="CO42" s="544"/>
      <c r="CP42" s="544"/>
      <c r="CQ42" s="544"/>
      <c r="CR42" s="544"/>
      <c r="CS42" s="544"/>
      <c r="CT42" s="544"/>
      <c r="CU42" s="544"/>
      <c r="CV42" s="544"/>
      <c r="CW42" s="644"/>
      <c r="CX42" s="543"/>
      <c r="CY42" s="544"/>
      <c r="CZ42" s="544"/>
      <c r="DA42" s="544"/>
      <c r="DB42" s="544"/>
      <c r="DC42" s="544"/>
      <c r="DD42" s="544"/>
      <c r="DE42" s="544"/>
      <c r="DF42" s="544"/>
      <c r="DG42" s="644"/>
      <c r="DH42" s="543"/>
      <c r="DI42" s="544"/>
      <c r="DJ42" s="544"/>
      <c r="DK42" s="544"/>
      <c r="DL42" s="544"/>
      <c r="DM42" s="544"/>
      <c r="DN42" s="544"/>
      <c r="DO42" s="544"/>
      <c r="DP42" s="544"/>
      <c r="DQ42" s="644"/>
      <c r="DR42" s="543"/>
      <c r="DS42" s="544"/>
      <c r="DT42" s="544"/>
      <c r="DU42" s="544"/>
      <c r="DV42" s="544"/>
      <c r="DW42" s="544"/>
      <c r="DX42" s="544"/>
      <c r="DY42" s="544"/>
      <c r="DZ42" s="544"/>
      <c r="EA42" s="644"/>
      <c r="EB42" s="543"/>
      <c r="EC42" s="544"/>
      <c r="ED42" s="544"/>
      <c r="EE42" s="544"/>
      <c r="EF42" s="544"/>
      <c r="EG42" s="544"/>
      <c r="EH42" s="544"/>
      <c r="EI42" s="544"/>
      <c r="EJ42" s="544"/>
      <c r="EK42" s="644"/>
    </row>
    <row r="43" spans="1:141" ht="20.25">
      <c r="A43" s="359">
        <f>Summary!A43</f>
        <v>19.8</v>
      </c>
      <c r="B43" s="362">
        <f>Summary!B43</f>
        <v>0</v>
      </c>
      <c r="C43" s="351" t="str">
        <f>Summary!C43</f>
        <v>2.1.9.4</v>
      </c>
      <c r="D43" s="351">
        <f>Summary!D43</f>
        <v>0</v>
      </c>
      <c r="E43" s="355">
        <f>Summary!E43</f>
        <v>0</v>
      </c>
      <c r="F43" s="363" t="str">
        <f>Summary!F43</f>
        <v>Health and Safety</v>
      </c>
      <c r="G43" s="373">
        <f>Summary!G43</f>
        <v>0</v>
      </c>
      <c r="H43" s="540">
        <f t="shared" si="28"/>
        <v>0</v>
      </c>
      <c r="I43" s="541">
        <f t="shared" si="29"/>
        <v>0</v>
      </c>
      <c r="J43" s="541">
        <f t="shared" si="30"/>
        <v>0</v>
      </c>
      <c r="K43" s="541">
        <f t="shared" si="31"/>
        <v>0</v>
      </c>
      <c r="L43" s="541">
        <f t="shared" si="32"/>
        <v>0</v>
      </c>
      <c r="M43" s="541">
        <f t="shared" si="33"/>
        <v>0</v>
      </c>
      <c r="N43" s="541">
        <f t="shared" si="34"/>
        <v>0</v>
      </c>
      <c r="O43" s="541">
        <f t="shared" si="35"/>
        <v>0</v>
      </c>
      <c r="P43" s="541">
        <f t="shared" si="36"/>
        <v>0</v>
      </c>
      <c r="Q43" s="541">
        <f t="shared" si="37"/>
        <v>0</v>
      </c>
      <c r="R43" s="541">
        <f t="shared" si="38"/>
        <v>0</v>
      </c>
      <c r="S43" s="541">
        <f t="shared" si="39"/>
        <v>0</v>
      </c>
      <c r="T43" s="542">
        <f t="shared" si="40"/>
        <v>0</v>
      </c>
      <c r="U43" s="531"/>
      <c r="V43" s="543"/>
      <c r="W43" s="544"/>
      <c r="X43" s="544"/>
      <c r="Y43" s="544"/>
      <c r="Z43" s="544"/>
      <c r="AA43" s="544"/>
      <c r="AB43" s="544"/>
      <c r="AC43" s="544"/>
      <c r="AD43" s="544"/>
      <c r="AE43" s="644"/>
      <c r="AF43" s="543"/>
      <c r="AG43" s="544"/>
      <c r="AH43" s="544"/>
      <c r="AI43" s="544"/>
      <c r="AJ43" s="544"/>
      <c r="AK43" s="544"/>
      <c r="AL43" s="544"/>
      <c r="AM43" s="544"/>
      <c r="AN43" s="544"/>
      <c r="AO43" s="644"/>
      <c r="AP43" s="543"/>
      <c r="AQ43" s="544"/>
      <c r="AR43" s="544"/>
      <c r="AS43" s="544"/>
      <c r="AT43" s="544"/>
      <c r="AU43" s="544"/>
      <c r="AV43" s="544"/>
      <c r="AW43" s="544"/>
      <c r="AX43" s="544"/>
      <c r="AY43" s="644"/>
      <c r="AZ43" s="543"/>
      <c r="BA43" s="544"/>
      <c r="BB43" s="544"/>
      <c r="BC43" s="544"/>
      <c r="BD43" s="544"/>
      <c r="BE43" s="544"/>
      <c r="BF43" s="544"/>
      <c r="BG43" s="544"/>
      <c r="BH43" s="544"/>
      <c r="BI43" s="644"/>
      <c r="BJ43" s="543"/>
      <c r="BK43" s="544"/>
      <c r="BL43" s="544"/>
      <c r="BM43" s="544"/>
      <c r="BN43" s="544"/>
      <c r="BO43" s="544"/>
      <c r="BP43" s="544"/>
      <c r="BQ43" s="544"/>
      <c r="BR43" s="544"/>
      <c r="BS43" s="644"/>
      <c r="BT43" s="543"/>
      <c r="BU43" s="544"/>
      <c r="BV43" s="544"/>
      <c r="BW43" s="544"/>
      <c r="BX43" s="544"/>
      <c r="BY43" s="544"/>
      <c r="BZ43" s="544"/>
      <c r="CA43" s="544"/>
      <c r="CB43" s="544"/>
      <c r="CC43" s="644"/>
      <c r="CD43" s="543"/>
      <c r="CE43" s="544"/>
      <c r="CF43" s="544"/>
      <c r="CG43" s="544"/>
      <c r="CH43" s="544"/>
      <c r="CI43" s="544"/>
      <c r="CJ43" s="544"/>
      <c r="CK43" s="544"/>
      <c r="CL43" s="544"/>
      <c r="CM43" s="644"/>
      <c r="CN43" s="543"/>
      <c r="CO43" s="544"/>
      <c r="CP43" s="544"/>
      <c r="CQ43" s="544"/>
      <c r="CR43" s="544"/>
      <c r="CS43" s="544"/>
      <c r="CT43" s="544"/>
      <c r="CU43" s="544"/>
      <c r="CV43" s="544"/>
      <c r="CW43" s="644"/>
      <c r="CX43" s="543"/>
      <c r="CY43" s="544"/>
      <c r="CZ43" s="544"/>
      <c r="DA43" s="544"/>
      <c r="DB43" s="544"/>
      <c r="DC43" s="544"/>
      <c r="DD43" s="544"/>
      <c r="DE43" s="544"/>
      <c r="DF43" s="544"/>
      <c r="DG43" s="644"/>
      <c r="DH43" s="543"/>
      <c r="DI43" s="544"/>
      <c r="DJ43" s="544"/>
      <c r="DK43" s="544"/>
      <c r="DL43" s="544"/>
      <c r="DM43" s="544"/>
      <c r="DN43" s="544"/>
      <c r="DO43" s="544"/>
      <c r="DP43" s="544"/>
      <c r="DQ43" s="644"/>
      <c r="DR43" s="543"/>
      <c r="DS43" s="544"/>
      <c r="DT43" s="544"/>
      <c r="DU43" s="544"/>
      <c r="DV43" s="544"/>
      <c r="DW43" s="544"/>
      <c r="DX43" s="544"/>
      <c r="DY43" s="544"/>
      <c r="DZ43" s="544"/>
      <c r="EA43" s="644"/>
      <c r="EB43" s="543"/>
      <c r="EC43" s="544"/>
      <c r="ED43" s="544"/>
      <c r="EE43" s="544"/>
      <c r="EF43" s="544"/>
      <c r="EG43" s="544"/>
      <c r="EH43" s="544"/>
      <c r="EI43" s="544"/>
      <c r="EJ43" s="544"/>
      <c r="EK43" s="644"/>
    </row>
    <row r="44" spans="1:141" ht="20.25">
      <c r="A44" s="359">
        <f>Summary!A44</f>
        <v>19.8</v>
      </c>
      <c r="B44" s="362">
        <f>Summary!B44</f>
        <v>0</v>
      </c>
      <c r="C44" s="351" t="str">
        <f>Summary!C44</f>
        <v>2.1.9.5</v>
      </c>
      <c r="D44" s="351">
        <f>Summary!D44</f>
        <v>0</v>
      </c>
      <c r="E44" s="355">
        <f>Summary!E44</f>
        <v>0</v>
      </c>
      <c r="F44" s="363" t="str">
        <f>Summary!F44</f>
        <v>Command and Control process</v>
      </c>
      <c r="G44" s="373">
        <f>Summary!G44</f>
        <v>0</v>
      </c>
      <c r="H44" s="540">
        <f t="shared" si="28"/>
        <v>0</v>
      </c>
      <c r="I44" s="541">
        <f t="shared" si="29"/>
        <v>0</v>
      </c>
      <c r="J44" s="541">
        <f t="shared" si="30"/>
        <v>0</v>
      </c>
      <c r="K44" s="541">
        <f t="shared" si="31"/>
        <v>0</v>
      </c>
      <c r="L44" s="541">
        <f t="shared" si="32"/>
        <v>0</v>
      </c>
      <c r="M44" s="541">
        <f t="shared" si="33"/>
        <v>0</v>
      </c>
      <c r="N44" s="541">
        <f t="shared" si="34"/>
        <v>0</v>
      </c>
      <c r="O44" s="541">
        <f t="shared" si="35"/>
        <v>0</v>
      </c>
      <c r="P44" s="541">
        <f t="shared" si="36"/>
        <v>0</v>
      </c>
      <c r="Q44" s="541">
        <f t="shared" si="37"/>
        <v>0</v>
      </c>
      <c r="R44" s="541">
        <f t="shared" si="38"/>
        <v>0</v>
      </c>
      <c r="S44" s="541">
        <f t="shared" si="39"/>
        <v>0</v>
      </c>
      <c r="T44" s="542">
        <f t="shared" si="40"/>
        <v>0</v>
      </c>
      <c r="U44" s="531"/>
      <c r="V44" s="543"/>
      <c r="W44" s="544"/>
      <c r="X44" s="544"/>
      <c r="Y44" s="544"/>
      <c r="Z44" s="544"/>
      <c r="AA44" s="544"/>
      <c r="AB44" s="544"/>
      <c r="AC44" s="544"/>
      <c r="AD44" s="544"/>
      <c r="AE44" s="644"/>
      <c r="AF44" s="543"/>
      <c r="AG44" s="544"/>
      <c r="AH44" s="544"/>
      <c r="AI44" s="544"/>
      <c r="AJ44" s="544"/>
      <c r="AK44" s="544"/>
      <c r="AL44" s="544"/>
      <c r="AM44" s="544"/>
      <c r="AN44" s="544"/>
      <c r="AO44" s="644"/>
      <c r="AP44" s="543"/>
      <c r="AQ44" s="544"/>
      <c r="AR44" s="544"/>
      <c r="AS44" s="544"/>
      <c r="AT44" s="544"/>
      <c r="AU44" s="544"/>
      <c r="AV44" s="544"/>
      <c r="AW44" s="544"/>
      <c r="AX44" s="544"/>
      <c r="AY44" s="644"/>
      <c r="AZ44" s="543"/>
      <c r="BA44" s="544"/>
      <c r="BB44" s="544"/>
      <c r="BC44" s="544"/>
      <c r="BD44" s="544"/>
      <c r="BE44" s="544"/>
      <c r="BF44" s="544"/>
      <c r="BG44" s="544"/>
      <c r="BH44" s="544"/>
      <c r="BI44" s="644"/>
      <c r="BJ44" s="543"/>
      <c r="BK44" s="544"/>
      <c r="BL44" s="544"/>
      <c r="BM44" s="544"/>
      <c r="BN44" s="544"/>
      <c r="BO44" s="544"/>
      <c r="BP44" s="544"/>
      <c r="BQ44" s="544"/>
      <c r="BR44" s="544"/>
      <c r="BS44" s="644"/>
      <c r="BT44" s="543"/>
      <c r="BU44" s="544"/>
      <c r="BV44" s="544"/>
      <c r="BW44" s="544"/>
      <c r="BX44" s="544"/>
      <c r="BY44" s="544"/>
      <c r="BZ44" s="544"/>
      <c r="CA44" s="544"/>
      <c r="CB44" s="544"/>
      <c r="CC44" s="644"/>
      <c r="CD44" s="543"/>
      <c r="CE44" s="544"/>
      <c r="CF44" s="544"/>
      <c r="CG44" s="544"/>
      <c r="CH44" s="544"/>
      <c r="CI44" s="544"/>
      <c r="CJ44" s="544"/>
      <c r="CK44" s="544"/>
      <c r="CL44" s="544"/>
      <c r="CM44" s="644"/>
      <c r="CN44" s="543"/>
      <c r="CO44" s="544"/>
      <c r="CP44" s="544"/>
      <c r="CQ44" s="544"/>
      <c r="CR44" s="544"/>
      <c r="CS44" s="544"/>
      <c r="CT44" s="544"/>
      <c r="CU44" s="544"/>
      <c r="CV44" s="544"/>
      <c r="CW44" s="644"/>
      <c r="CX44" s="543"/>
      <c r="CY44" s="544"/>
      <c r="CZ44" s="544"/>
      <c r="DA44" s="544"/>
      <c r="DB44" s="544"/>
      <c r="DC44" s="544"/>
      <c r="DD44" s="544"/>
      <c r="DE44" s="544"/>
      <c r="DF44" s="544"/>
      <c r="DG44" s="644"/>
      <c r="DH44" s="543"/>
      <c r="DI44" s="544"/>
      <c r="DJ44" s="544"/>
      <c r="DK44" s="544"/>
      <c r="DL44" s="544"/>
      <c r="DM44" s="544"/>
      <c r="DN44" s="544"/>
      <c r="DO44" s="544"/>
      <c r="DP44" s="544"/>
      <c r="DQ44" s="644"/>
      <c r="DR44" s="543"/>
      <c r="DS44" s="544"/>
      <c r="DT44" s="544"/>
      <c r="DU44" s="544"/>
      <c r="DV44" s="544"/>
      <c r="DW44" s="544"/>
      <c r="DX44" s="544"/>
      <c r="DY44" s="544"/>
      <c r="DZ44" s="544"/>
      <c r="EA44" s="644"/>
      <c r="EB44" s="543"/>
      <c r="EC44" s="544"/>
      <c r="ED44" s="544"/>
      <c r="EE44" s="544"/>
      <c r="EF44" s="544"/>
      <c r="EG44" s="544"/>
      <c r="EH44" s="544"/>
      <c r="EI44" s="544"/>
      <c r="EJ44" s="544"/>
      <c r="EK44" s="644"/>
    </row>
    <row r="45" spans="1:141" ht="20.25">
      <c r="A45" s="359">
        <f>Summary!A45</f>
        <v>19.8</v>
      </c>
      <c r="B45" s="362">
        <f>Summary!B45</f>
        <v>0</v>
      </c>
      <c r="C45" s="351" t="str">
        <f>Summary!C45</f>
        <v>2.1.9.6</v>
      </c>
      <c r="D45" s="351">
        <f>Summary!D45</f>
        <v>0</v>
      </c>
      <c r="E45" s="355">
        <f>Summary!E45</f>
        <v>0</v>
      </c>
      <c r="F45" s="363" t="str">
        <f>Summary!F45</f>
        <v>Liaison and Arrangements</v>
      </c>
      <c r="G45" s="373">
        <f>Summary!G45</f>
        <v>0</v>
      </c>
      <c r="H45" s="540">
        <f t="shared" si="28"/>
        <v>0</v>
      </c>
      <c r="I45" s="541">
        <f t="shared" si="29"/>
        <v>0</v>
      </c>
      <c r="J45" s="541">
        <f t="shared" si="30"/>
        <v>0</v>
      </c>
      <c r="K45" s="541">
        <f t="shared" si="31"/>
        <v>0</v>
      </c>
      <c r="L45" s="541">
        <f t="shared" si="32"/>
        <v>0</v>
      </c>
      <c r="M45" s="541">
        <f t="shared" si="33"/>
        <v>0</v>
      </c>
      <c r="N45" s="541">
        <f t="shared" si="34"/>
        <v>0</v>
      </c>
      <c r="O45" s="541">
        <f t="shared" si="35"/>
        <v>0</v>
      </c>
      <c r="P45" s="541">
        <f t="shared" si="36"/>
        <v>0</v>
      </c>
      <c r="Q45" s="541">
        <f t="shared" si="37"/>
        <v>0</v>
      </c>
      <c r="R45" s="541">
        <f t="shared" si="38"/>
        <v>0</v>
      </c>
      <c r="S45" s="541">
        <f t="shared" si="39"/>
        <v>0</v>
      </c>
      <c r="T45" s="542">
        <f t="shared" si="40"/>
        <v>0</v>
      </c>
      <c r="U45" s="531"/>
      <c r="V45" s="543"/>
      <c r="W45" s="544"/>
      <c r="X45" s="544"/>
      <c r="Y45" s="544"/>
      <c r="Z45" s="544"/>
      <c r="AA45" s="544"/>
      <c r="AB45" s="544"/>
      <c r="AC45" s="544"/>
      <c r="AD45" s="544"/>
      <c r="AE45" s="644"/>
      <c r="AF45" s="543"/>
      <c r="AG45" s="544"/>
      <c r="AH45" s="544"/>
      <c r="AI45" s="544"/>
      <c r="AJ45" s="544"/>
      <c r="AK45" s="544"/>
      <c r="AL45" s="544"/>
      <c r="AM45" s="544"/>
      <c r="AN45" s="544"/>
      <c r="AO45" s="644"/>
      <c r="AP45" s="543"/>
      <c r="AQ45" s="544"/>
      <c r="AR45" s="544"/>
      <c r="AS45" s="544"/>
      <c r="AT45" s="544"/>
      <c r="AU45" s="544"/>
      <c r="AV45" s="544"/>
      <c r="AW45" s="544"/>
      <c r="AX45" s="544"/>
      <c r="AY45" s="644"/>
      <c r="AZ45" s="543"/>
      <c r="BA45" s="544"/>
      <c r="BB45" s="544"/>
      <c r="BC45" s="544"/>
      <c r="BD45" s="544"/>
      <c r="BE45" s="544"/>
      <c r="BF45" s="544"/>
      <c r="BG45" s="544"/>
      <c r="BH45" s="544"/>
      <c r="BI45" s="644"/>
      <c r="BJ45" s="543"/>
      <c r="BK45" s="544"/>
      <c r="BL45" s="544"/>
      <c r="BM45" s="544"/>
      <c r="BN45" s="544"/>
      <c r="BO45" s="544"/>
      <c r="BP45" s="544"/>
      <c r="BQ45" s="544"/>
      <c r="BR45" s="544"/>
      <c r="BS45" s="644"/>
      <c r="BT45" s="543"/>
      <c r="BU45" s="544"/>
      <c r="BV45" s="544"/>
      <c r="BW45" s="544"/>
      <c r="BX45" s="544"/>
      <c r="BY45" s="544"/>
      <c r="BZ45" s="544"/>
      <c r="CA45" s="544"/>
      <c r="CB45" s="544"/>
      <c r="CC45" s="644"/>
      <c r="CD45" s="543"/>
      <c r="CE45" s="544"/>
      <c r="CF45" s="544"/>
      <c r="CG45" s="544"/>
      <c r="CH45" s="544"/>
      <c r="CI45" s="544"/>
      <c r="CJ45" s="544"/>
      <c r="CK45" s="544"/>
      <c r="CL45" s="544"/>
      <c r="CM45" s="644"/>
      <c r="CN45" s="543"/>
      <c r="CO45" s="544"/>
      <c r="CP45" s="544"/>
      <c r="CQ45" s="544"/>
      <c r="CR45" s="544"/>
      <c r="CS45" s="544"/>
      <c r="CT45" s="544"/>
      <c r="CU45" s="544"/>
      <c r="CV45" s="544"/>
      <c r="CW45" s="644"/>
      <c r="CX45" s="543"/>
      <c r="CY45" s="544"/>
      <c r="CZ45" s="544"/>
      <c r="DA45" s="544"/>
      <c r="DB45" s="544"/>
      <c r="DC45" s="544"/>
      <c r="DD45" s="544"/>
      <c r="DE45" s="544"/>
      <c r="DF45" s="544"/>
      <c r="DG45" s="644"/>
      <c r="DH45" s="543"/>
      <c r="DI45" s="544"/>
      <c r="DJ45" s="544"/>
      <c r="DK45" s="544"/>
      <c r="DL45" s="544"/>
      <c r="DM45" s="544"/>
      <c r="DN45" s="544"/>
      <c r="DO45" s="544"/>
      <c r="DP45" s="544"/>
      <c r="DQ45" s="644"/>
      <c r="DR45" s="543"/>
      <c r="DS45" s="544"/>
      <c r="DT45" s="544"/>
      <c r="DU45" s="544"/>
      <c r="DV45" s="544"/>
      <c r="DW45" s="544"/>
      <c r="DX45" s="544"/>
      <c r="DY45" s="544"/>
      <c r="DZ45" s="544"/>
      <c r="EA45" s="644"/>
      <c r="EB45" s="543"/>
      <c r="EC45" s="544"/>
      <c r="ED45" s="544"/>
      <c r="EE45" s="544"/>
      <c r="EF45" s="544"/>
      <c r="EG45" s="544"/>
      <c r="EH45" s="544"/>
      <c r="EI45" s="544"/>
      <c r="EJ45" s="544"/>
      <c r="EK45" s="644"/>
    </row>
    <row r="46" spans="1:141" ht="36">
      <c r="A46" s="359">
        <f>Summary!A46</f>
        <v>19.8</v>
      </c>
      <c r="B46" s="362">
        <f>Summary!B46</f>
        <v>0</v>
      </c>
      <c r="C46" s="351" t="str">
        <f>Summary!C46</f>
        <v>2.1.9.7</v>
      </c>
      <c r="D46" s="351">
        <f>Summary!D46</f>
        <v>0</v>
      </c>
      <c r="E46" s="355">
        <f>Summary!E46</f>
        <v>0</v>
      </c>
      <c r="F46" s="363" t="str">
        <f>Summary!F46</f>
        <v>Materials, storage and vehicles (excluding Salt Management in 2.1.2 and Manage brine in 2.1.6)</v>
      </c>
      <c r="G46" s="373">
        <f>Summary!G46</f>
        <v>0</v>
      </c>
      <c r="H46" s="540">
        <f t="shared" si="28"/>
        <v>0</v>
      </c>
      <c r="I46" s="541">
        <f t="shared" si="29"/>
        <v>0</v>
      </c>
      <c r="J46" s="541">
        <f t="shared" si="30"/>
        <v>0</v>
      </c>
      <c r="K46" s="541">
        <f t="shared" si="31"/>
        <v>0</v>
      </c>
      <c r="L46" s="541">
        <f t="shared" si="32"/>
        <v>0</v>
      </c>
      <c r="M46" s="541">
        <f t="shared" si="33"/>
        <v>0</v>
      </c>
      <c r="N46" s="541">
        <f t="shared" si="34"/>
        <v>0</v>
      </c>
      <c r="O46" s="541">
        <f t="shared" si="35"/>
        <v>0</v>
      </c>
      <c r="P46" s="541">
        <f t="shared" si="36"/>
        <v>0</v>
      </c>
      <c r="Q46" s="541">
        <f t="shared" si="37"/>
        <v>0</v>
      </c>
      <c r="R46" s="541">
        <f t="shared" si="38"/>
        <v>0</v>
      </c>
      <c r="S46" s="541">
        <f t="shared" si="39"/>
        <v>0</v>
      </c>
      <c r="T46" s="542">
        <f t="shared" si="40"/>
        <v>0</v>
      </c>
      <c r="U46" s="531"/>
      <c r="V46" s="543"/>
      <c r="W46" s="544"/>
      <c r="X46" s="544"/>
      <c r="Y46" s="544"/>
      <c r="Z46" s="544"/>
      <c r="AA46" s="544"/>
      <c r="AB46" s="544"/>
      <c r="AC46" s="544"/>
      <c r="AD46" s="544"/>
      <c r="AE46" s="644"/>
      <c r="AF46" s="543"/>
      <c r="AG46" s="544"/>
      <c r="AH46" s="544"/>
      <c r="AI46" s="544"/>
      <c r="AJ46" s="544"/>
      <c r="AK46" s="544"/>
      <c r="AL46" s="544"/>
      <c r="AM46" s="544"/>
      <c r="AN46" s="544"/>
      <c r="AO46" s="644"/>
      <c r="AP46" s="543"/>
      <c r="AQ46" s="544"/>
      <c r="AR46" s="544"/>
      <c r="AS46" s="544"/>
      <c r="AT46" s="544"/>
      <c r="AU46" s="544"/>
      <c r="AV46" s="544"/>
      <c r="AW46" s="544"/>
      <c r="AX46" s="544"/>
      <c r="AY46" s="644"/>
      <c r="AZ46" s="543"/>
      <c r="BA46" s="544"/>
      <c r="BB46" s="544"/>
      <c r="BC46" s="544"/>
      <c r="BD46" s="544"/>
      <c r="BE46" s="544"/>
      <c r="BF46" s="544"/>
      <c r="BG46" s="544"/>
      <c r="BH46" s="544"/>
      <c r="BI46" s="644"/>
      <c r="BJ46" s="543"/>
      <c r="BK46" s="544"/>
      <c r="BL46" s="544"/>
      <c r="BM46" s="544"/>
      <c r="BN46" s="544"/>
      <c r="BO46" s="544"/>
      <c r="BP46" s="544"/>
      <c r="BQ46" s="544"/>
      <c r="BR46" s="544"/>
      <c r="BS46" s="644"/>
      <c r="BT46" s="543"/>
      <c r="BU46" s="544"/>
      <c r="BV46" s="544"/>
      <c r="BW46" s="544"/>
      <c r="BX46" s="544"/>
      <c r="BY46" s="544"/>
      <c r="BZ46" s="544"/>
      <c r="CA46" s="544"/>
      <c r="CB46" s="544"/>
      <c r="CC46" s="644"/>
      <c r="CD46" s="543"/>
      <c r="CE46" s="544"/>
      <c r="CF46" s="544"/>
      <c r="CG46" s="544"/>
      <c r="CH46" s="544"/>
      <c r="CI46" s="544"/>
      <c r="CJ46" s="544"/>
      <c r="CK46" s="544"/>
      <c r="CL46" s="544"/>
      <c r="CM46" s="644"/>
      <c r="CN46" s="543"/>
      <c r="CO46" s="544"/>
      <c r="CP46" s="544"/>
      <c r="CQ46" s="544"/>
      <c r="CR46" s="544"/>
      <c r="CS46" s="544"/>
      <c r="CT46" s="544"/>
      <c r="CU46" s="544"/>
      <c r="CV46" s="544"/>
      <c r="CW46" s="644"/>
      <c r="CX46" s="543"/>
      <c r="CY46" s="544"/>
      <c r="CZ46" s="544"/>
      <c r="DA46" s="544"/>
      <c r="DB46" s="544"/>
      <c r="DC46" s="544"/>
      <c r="DD46" s="544"/>
      <c r="DE46" s="544"/>
      <c r="DF46" s="544"/>
      <c r="DG46" s="644"/>
      <c r="DH46" s="543"/>
      <c r="DI46" s="544"/>
      <c r="DJ46" s="544"/>
      <c r="DK46" s="544"/>
      <c r="DL46" s="544"/>
      <c r="DM46" s="544"/>
      <c r="DN46" s="544"/>
      <c r="DO46" s="544"/>
      <c r="DP46" s="544"/>
      <c r="DQ46" s="644"/>
      <c r="DR46" s="543"/>
      <c r="DS46" s="544"/>
      <c r="DT46" s="544"/>
      <c r="DU46" s="544"/>
      <c r="DV46" s="544"/>
      <c r="DW46" s="544"/>
      <c r="DX46" s="544"/>
      <c r="DY46" s="544"/>
      <c r="DZ46" s="544"/>
      <c r="EA46" s="644"/>
      <c r="EB46" s="543"/>
      <c r="EC46" s="544"/>
      <c r="ED46" s="544"/>
      <c r="EE46" s="544"/>
      <c r="EF46" s="544"/>
      <c r="EG46" s="544"/>
      <c r="EH46" s="544"/>
      <c r="EI46" s="544"/>
      <c r="EJ46" s="544"/>
      <c r="EK46" s="644"/>
    </row>
    <row r="47" spans="1:141" ht="54">
      <c r="A47" s="359">
        <f>Summary!A47</f>
        <v>19.8</v>
      </c>
      <c r="B47" s="362">
        <f>Summary!B47</f>
        <v>0</v>
      </c>
      <c r="C47" s="351" t="str">
        <f>Summary!C47</f>
        <v>2.1.9.8</v>
      </c>
      <c r="D47" s="351">
        <f>Summary!D47</f>
        <v>0</v>
      </c>
      <c r="E47" s="355">
        <f>Summary!E47</f>
        <v>0</v>
      </c>
      <c r="F47" s="363" t="str">
        <f>Summary!F47</f>
        <v>Vehicles and Plant (excluding Winter Fleet maintenance and Brine Production Plant which falls under Maintain winter fleet and Maintain saturator)</v>
      </c>
      <c r="G47" s="373">
        <f>Summary!G47</f>
        <v>0</v>
      </c>
      <c r="H47" s="540">
        <f t="shared" si="28"/>
        <v>0</v>
      </c>
      <c r="I47" s="541">
        <f t="shared" si="29"/>
        <v>0</v>
      </c>
      <c r="J47" s="541">
        <f t="shared" si="30"/>
        <v>0</v>
      </c>
      <c r="K47" s="541">
        <f t="shared" si="31"/>
        <v>0</v>
      </c>
      <c r="L47" s="541">
        <f t="shared" si="32"/>
        <v>0</v>
      </c>
      <c r="M47" s="541">
        <f t="shared" si="33"/>
        <v>0</v>
      </c>
      <c r="N47" s="541">
        <f t="shared" si="34"/>
        <v>0</v>
      </c>
      <c r="O47" s="541">
        <f t="shared" si="35"/>
        <v>0</v>
      </c>
      <c r="P47" s="541">
        <f t="shared" si="36"/>
        <v>0</v>
      </c>
      <c r="Q47" s="541">
        <f t="shared" si="37"/>
        <v>0</v>
      </c>
      <c r="R47" s="541">
        <f t="shared" si="38"/>
        <v>0</v>
      </c>
      <c r="S47" s="541">
        <f t="shared" si="39"/>
        <v>0</v>
      </c>
      <c r="T47" s="542">
        <f t="shared" si="40"/>
        <v>0</v>
      </c>
      <c r="U47" s="531"/>
      <c r="V47" s="543"/>
      <c r="W47" s="544"/>
      <c r="X47" s="544"/>
      <c r="Y47" s="544"/>
      <c r="Z47" s="544"/>
      <c r="AA47" s="544"/>
      <c r="AB47" s="544"/>
      <c r="AC47" s="544"/>
      <c r="AD47" s="544"/>
      <c r="AE47" s="644"/>
      <c r="AF47" s="543"/>
      <c r="AG47" s="544"/>
      <c r="AH47" s="544"/>
      <c r="AI47" s="544"/>
      <c r="AJ47" s="544"/>
      <c r="AK47" s="544"/>
      <c r="AL47" s="544"/>
      <c r="AM47" s="544"/>
      <c r="AN47" s="544"/>
      <c r="AO47" s="644"/>
      <c r="AP47" s="543"/>
      <c r="AQ47" s="544"/>
      <c r="AR47" s="544"/>
      <c r="AS47" s="544"/>
      <c r="AT47" s="544"/>
      <c r="AU47" s="544"/>
      <c r="AV47" s="544"/>
      <c r="AW47" s="544"/>
      <c r="AX47" s="544"/>
      <c r="AY47" s="644"/>
      <c r="AZ47" s="543"/>
      <c r="BA47" s="544"/>
      <c r="BB47" s="544"/>
      <c r="BC47" s="544"/>
      <c r="BD47" s="544"/>
      <c r="BE47" s="544"/>
      <c r="BF47" s="544"/>
      <c r="BG47" s="544"/>
      <c r="BH47" s="544"/>
      <c r="BI47" s="644"/>
      <c r="BJ47" s="543"/>
      <c r="BK47" s="544"/>
      <c r="BL47" s="544"/>
      <c r="BM47" s="544"/>
      <c r="BN47" s="544"/>
      <c r="BO47" s="544"/>
      <c r="BP47" s="544"/>
      <c r="BQ47" s="544"/>
      <c r="BR47" s="544"/>
      <c r="BS47" s="644"/>
      <c r="BT47" s="543"/>
      <c r="BU47" s="544"/>
      <c r="BV47" s="544"/>
      <c r="BW47" s="544"/>
      <c r="BX47" s="544"/>
      <c r="BY47" s="544"/>
      <c r="BZ47" s="544"/>
      <c r="CA47" s="544"/>
      <c r="CB47" s="544"/>
      <c r="CC47" s="644"/>
      <c r="CD47" s="543"/>
      <c r="CE47" s="544"/>
      <c r="CF47" s="544"/>
      <c r="CG47" s="544"/>
      <c r="CH47" s="544"/>
      <c r="CI47" s="544"/>
      <c r="CJ47" s="544"/>
      <c r="CK47" s="544"/>
      <c r="CL47" s="544"/>
      <c r="CM47" s="644"/>
      <c r="CN47" s="543"/>
      <c r="CO47" s="544"/>
      <c r="CP47" s="544"/>
      <c r="CQ47" s="544"/>
      <c r="CR47" s="544"/>
      <c r="CS47" s="544"/>
      <c r="CT47" s="544"/>
      <c r="CU47" s="544"/>
      <c r="CV47" s="544"/>
      <c r="CW47" s="644"/>
      <c r="CX47" s="543"/>
      <c r="CY47" s="544"/>
      <c r="CZ47" s="544"/>
      <c r="DA47" s="544"/>
      <c r="DB47" s="544"/>
      <c r="DC47" s="544"/>
      <c r="DD47" s="544"/>
      <c r="DE47" s="544"/>
      <c r="DF47" s="544"/>
      <c r="DG47" s="644"/>
      <c r="DH47" s="543"/>
      <c r="DI47" s="544"/>
      <c r="DJ47" s="544"/>
      <c r="DK47" s="544"/>
      <c r="DL47" s="544"/>
      <c r="DM47" s="544"/>
      <c r="DN47" s="544"/>
      <c r="DO47" s="544"/>
      <c r="DP47" s="544"/>
      <c r="DQ47" s="644"/>
      <c r="DR47" s="543"/>
      <c r="DS47" s="544"/>
      <c r="DT47" s="544"/>
      <c r="DU47" s="544"/>
      <c r="DV47" s="544"/>
      <c r="DW47" s="544"/>
      <c r="DX47" s="544"/>
      <c r="DY47" s="544"/>
      <c r="DZ47" s="544"/>
      <c r="EA47" s="644"/>
      <c r="EB47" s="543"/>
      <c r="EC47" s="544"/>
      <c r="ED47" s="544"/>
      <c r="EE47" s="544"/>
      <c r="EF47" s="544"/>
      <c r="EG47" s="544"/>
      <c r="EH47" s="544"/>
      <c r="EI47" s="544"/>
      <c r="EJ47" s="544"/>
      <c r="EK47" s="644"/>
    </row>
    <row r="48" spans="1:141" ht="20.25">
      <c r="A48" s="359">
        <f>Summary!A48</f>
        <v>19.8</v>
      </c>
      <c r="B48" s="362">
        <f>Summary!B48</f>
        <v>0</v>
      </c>
      <c r="C48" s="351" t="str">
        <f>Summary!C48</f>
        <v>2.1.9.9</v>
      </c>
      <c r="D48" s="351">
        <f>Summary!D48</f>
        <v>0</v>
      </c>
      <c r="E48" s="355">
        <f>Summary!E48</f>
        <v>0</v>
      </c>
      <c r="F48" s="363" t="str">
        <f>Summary!F48</f>
        <v>Winter decision making</v>
      </c>
      <c r="G48" s="373">
        <f>Summary!G48</f>
        <v>0</v>
      </c>
      <c r="H48" s="540">
        <f t="shared" si="28"/>
        <v>0</v>
      </c>
      <c r="I48" s="541">
        <f t="shared" si="29"/>
        <v>0</v>
      </c>
      <c r="J48" s="541">
        <f t="shared" si="30"/>
        <v>0</v>
      </c>
      <c r="K48" s="541">
        <f t="shared" si="31"/>
        <v>0</v>
      </c>
      <c r="L48" s="541">
        <f t="shared" si="32"/>
        <v>0</v>
      </c>
      <c r="M48" s="541">
        <f t="shared" si="33"/>
        <v>0</v>
      </c>
      <c r="N48" s="541">
        <f t="shared" si="34"/>
        <v>0</v>
      </c>
      <c r="O48" s="541">
        <f t="shared" si="35"/>
        <v>0</v>
      </c>
      <c r="P48" s="541">
        <f t="shared" si="36"/>
        <v>0</v>
      </c>
      <c r="Q48" s="541">
        <f t="shared" si="37"/>
        <v>0</v>
      </c>
      <c r="R48" s="541">
        <f t="shared" si="38"/>
        <v>0</v>
      </c>
      <c r="S48" s="541">
        <f t="shared" si="39"/>
        <v>0</v>
      </c>
      <c r="T48" s="542">
        <f t="shared" si="40"/>
        <v>0</v>
      </c>
      <c r="U48" s="531"/>
      <c r="V48" s="543"/>
      <c r="W48" s="544"/>
      <c r="X48" s="544"/>
      <c r="Y48" s="544"/>
      <c r="Z48" s="544"/>
      <c r="AA48" s="544"/>
      <c r="AB48" s="544"/>
      <c r="AC48" s="544"/>
      <c r="AD48" s="544"/>
      <c r="AE48" s="644"/>
      <c r="AF48" s="543"/>
      <c r="AG48" s="544"/>
      <c r="AH48" s="544"/>
      <c r="AI48" s="544"/>
      <c r="AJ48" s="544"/>
      <c r="AK48" s="544"/>
      <c r="AL48" s="544"/>
      <c r="AM48" s="544"/>
      <c r="AN48" s="544"/>
      <c r="AO48" s="644"/>
      <c r="AP48" s="543"/>
      <c r="AQ48" s="544"/>
      <c r="AR48" s="544"/>
      <c r="AS48" s="544"/>
      <c r="AT48" s="544"/>
      <c r="AU48" s="544"/>
      <c r="AV48" s="544"/>
      <c r="AW48" s="544"/>
      <c r="AX48" s="544"/>
      <c r="AY48" s="644"/>
      <c r="AZ48" s="543"/>
      <c r="BA48" s="544"/>
      <c r="BB48" s="544"/>
      <c r="BC48" s="544"/>
      <c r="BD48" s="544"/>
      <c r="BE48" s="544"/>
      <c r="BF48" s="544"/>
      <c r="BG48" s="544"/>
      <c r="BH48" s="544"/>
      <c r="BI48" s="644"/>
      <c r="BJ48" s="543"/>
      <c r="BK48" s="544"/>
      <c r="BL48" s="544"/>
      <c r="BM48" s="544"/>
      <c r="BN48" s="544"/>
      <c r="BO48" s="544"/>
      <c r="BP48" s="544"/>
      <c r="BQ48" s="544"/>
      <c r="BR48" s="544"/>
      <c r="BS48" s="644"/>
      <c r="BT48" s="543"/>
      <c r="BU48" s="544"/>
      <c r="BV48" s="544"/>
      <c r="BW48" s="544"/>
      <c r="BX48" s="544"/>
      <c r="BY48" s="544"/>
      <c r="BZ48" s="544"/>
      <c r="CA48" s="544"/>
      <c r="CB48" s="544"/>
      <c r="CC48" s="644"/>
      <c r="CD48" s="543"/>
      <c r="CE48" s="544"/>
      <c r="CF48" s="544"/>
      <c r="CG48" s="544"/>
      <c r="CH48" s="544"/>
      <c r="CI48" s="544"/>
      <c r="CJ48" s="544"/>
      <c r="CK48" s="544"/>
      <c r="CL48" s="544"/>
      <c r="CM48" s="644"/>
      <c r="CN48" s="543"/>
      <c r="CO48" s="544"/>
      <c r="CP48" s="544"/>
      <c r="CQ48" s="544"/>
      <c r="CR48" s="544"/>
      <c r="CS48" s="544"/>
      <c r="CT48" s="544"/>
      <c r="CU48" s="544"/>
      <c r="CV48" s="544"/>
      <c r="CW48" s="644"/>
      <c r="CX48" s="543"/>
      <c r="CY48" s="544"/>
      <c r="CZ48" s="544"/>
      <c r="DA48" s="544"/>
      <c r="DB48" s="544"/>
      <c r="DC48" s="544"/>
      <c r="DD48" s="544"/>
      <c r="DE48" s="544"/>
      <c r="DF48" s="544"/>
      <c r="DG48" s="644"/>
      <c r="DH48" s="543"/>
      <c r="DI48" s="544"/>
      <c r="DJ48" s="544"/>
      <c r="DK48" s="544"/>
      <c r="DL48" s="544"/>
      <c r="DM48" s="544"/>
      <c r="DN48" s="544"/>
      <c r="DO48" s="544"/>
      <c r="DP48" s="544"/>
      <c r="DQ48" s="644"/>
      <c r="DR48" s="543"/>
      <c r="DS48" s="544"/>
      <c r="DT48" s="544"/>
      <c r="DU48" s="544"/>
      <c r="DV48" s="544"/>
      <c r="DW48" s="544"/>
      <c r="DX48" s="544"/>
      <c r="DY48" s="544"/>
      <c r="DZ48" s="544"/>
      <c r="EA48" s="644"/>
      <c r="EB48" s="543"/>
      <c r="EC48" s="544"/>
      <c r="ED48" s="544"/>
      <c r="EE48" s="544"/>
      <c r="EF48" s="544"/>
      <c r="EG48" s="544"/>
      <c r="EH48" s="544"/>
      <c r="EI48" s="544"/>
      <c r="EJ48" s="544"/>
      <c r="EK48" s="644"/>
    </row>
    <row r="49" spans="1:141" ht="20.25">
      <c r="A49" s="359">
        <f>Summary!A49</f>
        <v>19.8</v>
      </c>
      <c r="B49" s="362">
        <f>Summary!B49</f>
        <v>0</v>
      </c>
      <c r="C49" s="351" t="str">
        <f>Summary!C49</f>
        <v>2.1.9.10</v>
      </c>
      <c r="D49" s="351">
        <f>Summary!D49</f>
        <v>0</v>
      </c>
      <c r="E49" s="355">
        <f>Summary!E49</f>
        <v>0</v>
      </c>
      <c r="F49" s="363" t="str">
        <f>Summary!F49</f>
        <v>Operational considerations - Advanced Planning</v>
      </c>
      <c r="G49" s="373">
        <f>Summary!G49</f>
        <v>0</v>
      </c>
      <c r="H49" s="540">
        <f t="shared" si="28"/>
        <v>0</v>
      </c>
      <c r="I49" s="541">
        <f t="shared" si="29"/>
        <v>0</v>
      </c>
      <c r="J49" s="541">
        <f t="shared" si="30"/>
        <v>0</v>
      </c>
      <c r="K49" s="541">
        <f t="shared" si="31"/>
        <v>0</v>
      </c>
      <c r="L49" s="541">
        <f t="shared" si="32"/>
        <v>0</v>
      </c>
      <c r="M49" s="541">
        <f t="shared" si="33"/>
        <v>0</v>
      </c>
      <c r="N49" s="541">
        <f t="shared" si="34"/>
        <v>0</v>
      </c>
      <c r="O49" s="541">
        <f t="shared" si="35"/>
        <v>0</v>
      </c>
      <c r="P49" s="541">
        <f t="shared" si="36"/>
        <v>0</v>
      </c>
      <c r="Q49" s="541">
        <f t="shared" si="37"/>
        <v>0</v>
      </c>
      <c r="R49" s="541">
        <f t="shared" si="38"/>
        <v>0</v>
      </c>
      <c r="S49" s="541">
        <f t="shared" si="39"/>
        <v>0</v>
      </c>
      <c r="T49" s="542">
        <f t="shared" si="40"/>
        <v>0</v>
      </c>
      <c r="U49" s="531"/>
      <c r="V49" s="543"/>
      <c r="W49" s="544"/>
      <c r="X49" s="544"/>
      <c r="Y49" s="544"/>
      <c r="Z49" s="544"/>
      <c r="AA49" s="544"/>
      <c r="AB49" s="544"/>
      <c r="AC49" s="544"/>
      <c r="AD49" s="544"/>
      <c r="AE49" s="644"/>
      <c r="AF49" s="543"/>
      <c r="AG49" s="544"/>
      <c r="AH49" s="544"/>
      <c r="AI49" s="544"/>
      <c r="AJ49" s="544"/>
      <c r="AK49" s="544"/>
      <c r="AL49" s="544"/>
      <c r="AM49" s="544"/>
      <c r="AN49" s="544"/>
      <c r="AO49" s="644"/>
      <c r="AP49" s="543"/>
      <c r="AQ49" s="544"/>
      <c r="AR49" s="544"/>
      <c r="AS49" s="544"/>
      <c r="AT49" s="544"/>
      <c r="AU49" s="544"/>
      <c r="AV49" s="544"/>
      <c r="AW49" s="544"/>
      <c r="AX49" s="544"/>
      <c r="AY49" s="644"/>
      <c r="AZ49" s="543"/>
      <c r="BA49" s="544"/>
      <c r="BB49" s="544"/>
      <c r="BC49" s="544"/>
      <c r="BD49" s="544"/>
      <c r="BE49" s="544"/>
      <c r="BF49" s="544"/>
      <c r="BG49" s="544"/>
      <c r="BH49" s="544"/>
      <c r="BI49" s="644"/>
      <c r="BJ49" s="543"/>
      <c r="BK49" s="544"/>
      <c r="BL49" s="544"/>
      <c r="BM49" s="544"/>
      <c r="BN49" s="544"/>
      <c r="BO49" s="544"/>
      <c r="BP49" s="544"/>
      <c r="BQ49" s="544"/>
      <c r="BR49" s="544"/>
      <c r="BS49" s="644"/>
      <c r="BT49" s="543"/>
      <c r="BU49" s="544"/>
      <c r="BV49" s="544"/>
      <c r="BW49" s="544"/>
      <c r="BX49" s="544"/>
      <c r="BY49" s="544"/>
      <c r="BZ49" s="544"/>
      <c r="CA49" s="544"/>
      <c r="CB49" s="544"/>
      <c r="CC49" s="644"/>
      <c r="CD49" s="543"/>
      <c r="CE49" s="544"/>
      <c r="CF49" s="544"/>
      <c r="CG49" s="544"/>
      <c r="CH49" s="544"/>
      <c r="CI49" s="544"/>
      <c r="CJ49" s="544"/>
      <c r="CK49" s="544"/>
      <c r="CL49" s="544"/>
      <c r="CM49" s="644"/>
      <c r="CN49" s="543"/>
      <c r="CO49" s="544"/>
      <c r="CP49" s="544"/>
      <c r="CQ49" s="544"/>
      <c r="CR49" s="544"/>
      <c r="CS49" s="544"/>
      <c r="CT49" s="544"/>
      <c r="CU49" s="544"/>
      <c r="CV49" s="544"/>
      <c r="CW49" s="644"/>
      <c r="CX49" s="543"/>
      <c r="CY49" s="544"/>
      <c r="CZ49" s="544"/>
      <c r="DA49" s="544"/>
      <c r="DB49" s="544"/>
      <c r="DC49" s="544"/>
      <c r="DD49" s="544"/>
      <c r="DE49" s="544"/>
      <c r="DF49" s="544"/>
      <c r="DG49" s="644"/>
      <c r="DH49" s="543"/>
      <c r="DI49" s="544"/>
      <c r="DJ49" s="544"/>
      <c r="DK49" s="544"/>
      <c r="DL49" s="544"/>
      <c r="DM49" s="544"/>
      <c r="DN49" s="544"/>
      <c r="DO49" s="544"/>
      <c r="DP49" s="544"/>
      <c r="DQ49" s="644"/>
      <c r="DR49" s="543"/>
      <c r="DS49" s="544"/>
      <c r="DT49" s="544"/>
      <c r="DU49" s="544"/>
      <c r="DV49" s="544"/>
      <c r="DW49" s="544"/>
      <c r="DX49" s="544"/>
      <c r="DY49" s="544"/>
      <c r="DZ49" s="544"/>
      <c r="EA49" s="644"/>
      <c r="EB49" s="543"/>
      <c r="EC49" s="544"/>
      <c r="ED49" s="544"/>
      <c r="EE49" s="544"/>
      <c r="EF49" s="544"/>
      <c r="EG49" s="544"/>
      <c r="EH49" s="544"/>
      <c r="EI49" s="544"/>
      <c r="EJ49" s="544"/>
      <c r="EK49" s="644"/>
    </row>
    <row r="50" spans="1:141" ht="20.25">
      <c r="A50" s="359">
        <f>Summary!A50</f>
        <v>19.8</v>
      </c>
      <c r="B50" s="362">
        <f>Summary!B50</f>
        <v>0</v>
      </c>
      <c r="C50" s="351" t="str">
        <f>Summary!C50</f>
        <v>2.1.9.11</v>
      </c>
      <c r="D50" s="351">
        <f>Summary!D50</f>
        <v>0</v>
      </c>
      <c r="E50" s="355">
        <f>Summary!E50</f>
        <v>0</v>
      </c>
      <c r="F50" s="363" t="str">
        <f>Summary!F50</f>
        <v>Operational considerations - High winds</v>
      </c>
      <c r="G50" s="373">
        <f>Summary!G50</f>
        <v>0</v>
      </c>
      <c r="H50" s="540">
        <f t="shared" si="28"/>
        <v>0</v>
      </c>
      <c r="I50" s="541">
        <f t="shared" si="29"/>
        <v>0</v>
      </c>
      <c r="J50" s="541">
        <f t="shared" si="30"/>
        <v>0</v>
      </c>
      <c r="K50" s="541">
        <f t="shared" si="31"/>
        <v>0</v>
      </c>
      <c r="L50" s="541">
        <f t="shared" si="32"/>
        <v>0</v>
      </c>
      <c r="M50" s="541">
        <f t="shared" si="33"/>
        <v>0</v>
      </c>
      <c r="N50" s="541">
        <f t="shared" si="34"/>
        <v>0</v>
      </c>
      <c r="O50" s="541">
        <f t="shared" si="35"/>
        <v>0</v>
      </c>
      <c r="P50" s="541">
        <f t="shared" si="36"/>
        <v>0</v>
      </c>
      <c r="Q50" s="541">
        <f t="shared" si="37"/>
        <v>0</v>
      </c>
      <c r="R50" s="541">
        <f t="shared" si="38"/>
        <v>0</v>
      </c>
      <c r="S50" s="541">
        <f t="shared" si="39"/>
        <v>0</v>
      </c>
      <c r="T50" s="542">
        <f t="shared" si="40"/>
        <v>0</v>
      </c>
      <c r="U50" s="531"/>
      <c r="V50" s="543"/>
      <c r="W50" s="544"/>
      <c r="X50" s="544"/>
      <c r="Y50" s="544"/>
      <c r="Z50" s="544"/>
      <c r="AA50" s="544"/>
      <c r="AB50" s="544"/>
      <c r="AC50" s="544"/>
      <c r="AD50" s="544"/>
      <c r="AE50" s="644"/>
      <c r="AF50" s="543"/>
      <c r="AG50" s="544"/>
      <c r="AH50" s="544"/>
      <c r="AI50" s="544"/>
      <c r="AJ50" s="544"/>
      <c r="AK50" s="544"/>
      <c r="AL50" s="544"/>
      <c r="AM50" s="544"/>
      <c r="AN50" s="544"/>
      <c r="AO50" s="644"/>
      <c r="AP50" s="543"/>
      <c r="AQ50" s="544"/>
      <c r="AR50" s="544"/>
      <c r="AS50" s="544"/>
      <c r="AT50" s="544"/>
      <c r="AU50" s="544"/>
      <c r="AV50" s="544"/>
      <c r="AW50" s="544"/>
      <c r="AX50" s="544"/>
      <c r="AY50" s="644"/>
      <c r="AZ50" s="543"/>
      <c r="BA50" s="544"/>
      <c r="BB50" s="544"/>
      <c r="BC50" s="544"/>
      <c r="BD50" s="544"/>
      <c r="BE50" s="544"/>
      <c r="BF50" s="544"/>
      <c r="BG50" s="544"/>
      <c r="BH50" s="544"/>
      <c r="BI50" s="644"/>
      <c r="BJ50" s="543"/>
      <c r="BK50" s="544"/>
      <c r="BL50" s="544"/>
      <c r="BM50" s="544"/>
      <c r="BN50" s="544"/>
      <c r="BO50" s="544"/>
      <c r="BP50" s="544"/>
      <c r="BQ50" s="544"/>
      <c r="BR50" s="544"/>
      <c r="BS50" s="644"/>
      <c r="BT50" s="543"/>
      <c r="BU50" s="544"/>
      <c r="BV50" s="544"/>
      <c r="BW50" s="544"/>
      <c r="BX50" s="544"/>
      <c r="BY50" s="544"/>
      <c r="BZ50" s="544"/>
      <c r="CA50" s="544"/>
      <c r="CB50" s="544"/>
      <c r="CC50" s="644"/>
      <c r="CD50" s="543"/>
      <c r="CE50" s="544"/>
      <c r="CF50" s="544"/>
      <c r="CG50" s="544"/>
      <c r="CH50" s="544"/>
      <c r="CI50" s="544"/>
      <c r="CJ50" s="544"/>
      <c r="CK50" s="544"/>
      <c r="CL50" s="544"/>
      <c r="CM50" s="644"/>
      <c r="CN50" s="543"/>
      <c r="CO50" s="544"/>
      <c r="CP50" s="544"/>
      <c r="CQ50" s="544"/>
      <c r="CR50" s="544"/>
      <c r="CS50" s="544"/>
      <c r="CT50" s="544"/>
      <c r="CU50" s="544"/>
      <c r="CV50" s="544"/>
      <c r="CW50" s="644"/>
      <c r="CX50" s="543"/>
      <c r="CY50" s="544"/>
      <c r="CZ50" s="544"/>
      <c r="DA50" s="544"/>
      <c r="DB50" s="544"/>
      <c r="DC50" s="544"/>
      <c r="DD50" s="544"/>
      <c r="DE50" s="544"/>
      <c r="DF50" s="544"/>
      <c r="DG50" s="644"/>
      <c r="DH50" s="543"/>
      <c r="DI50" s="544"/>
      <c r="DJ50" s="544"/>
      <c r="DK50" s="544"/>
      <c r="DL50" s="544"/>
      <c r="DM50" s="544"/>
      <c r="DN50" s="544"/>
      <c r="DO50" s="544"/>
      <c r="DP50" s="544"/>
      <c r="DQ50" s="644"/>
      <c r="DR50" s="543"/>
      <c r="DS50" s="544"/>
      <c r="DT50" s="544"/>
      <c r="DU50" s="544"/>
      <c r="DV50" s="544"/>
      <c r="DW50" s="544"/>
      <c r="DX50" s="544"/>
      <c r="DY50" s="544"/>
      <c r="DZ50" s="544"/>
      <c r="EA50" s="644"/>
      <c r="EB50" s="543"/>
      <c r="EC50" s="544"/>
      <c r="ED50" s="544"/>
      <c r="EE50" s="544"/>
      <c r="EF50" s="544"/>
      <c r="EG50" s="544"/>
      <c r="EH50" s="544"/>
      <c r="EI50" s="544"/>
      <c r="EJ50" s="544"/>
      <c r="EK50" s="644"/>
    </row>
    <row r="51" spans="1:141" ht="54">
      <c r="A51" s="359">
        <f>Summary!A51</f>
        <v>19.8</v>
      </c>
      <c r="B51" s="362">
        <f>Summary!B51</f>
        <v>0</v>
      </c>
      <c r="C51" s="351" t="str">
        <f>Summary!C51</f>
        <v>2.1.9.12</v>
      </c>
      <c r="D51" s="351">
        <f>Summary!D51</f>
        <v>0</v>
      </c>
      <c r="E51" s="355">
        <f>Summary!E51</f>
        <v>0</v>
      </c>
      <c r="F51" s="363" t="str">
        <f>Summary!F51</f>
        <v>Operational considerations - Heavy rain (excluding ref 56 &amp; 57 in the Cost Reimbursable Table of the Price List)</v>
      </c>
      <c r="G51" s="373" t="str">
        <f>Summary!G51</f>
        <v>Schedule 56 &amp; 57</v>
      </c>
      <c r="H51" s="540">
        <f t="shared" si="28"/>
        <v>0</v>
      </c>
      <c r="I51" s="541">
        <f t="shared" si="29"/>
        <v>0</v>
      </c>
      <c r="J51" s="541">
        <f t="shared" si="30"/>
        <v>0</v>
      </c>
      <c r="K51" s="541">
        <f t="shared" si="31"/>
        <v>0</v>
      </c>
      <c r="L51" s="541">
        <f t="shared" si="32"/>
        <v>0</v>
      </c>
      <c r="M51" s="541">
        <f t="shared" si="33"/>
        <v>0</v>
      </c>
      <c r="N51" s="541">
        <f t="shared" si="34"/>
        <v>0</v>
      </c>
      <c r="O51" s="541">
        <f t="shared" si="35"/>
        <v>0</v>
      </c>
      <c r="P51" s="541">
        <f t="shared" si="36"/>
        <v>0</v>
      </c>
      <c r="Q51" s="541">
        <f t="shared" si="37"/>
        <v>0</v>
      </c>
      <c r="R51" s="541">
        <f t="shared" si="38"/>
        <v>0</v>
      </c>
      <c r="S51" s="541">
        <f t="shared" si="39"/>
        <v>0</v>
      </c>
      <c r="T51" s="542">
        <f t="shared" si="40"/>
        <v>0</v>
      </c>
      <c r="U51" s="531"/>
      <c r="V51" s="543"/>
      <c r="W51" s="544"/>
      <c r="X51" s="544"/>
      <c r="Y51" s="544"/>
      <c r="Z51" s="544"/>
      <c r="AA51" s="544"/>
      <c r="AB51" s="544"/>
      <c r="AC51" s="544"/>
      <c r="AD51" s="544"/>
      <c r="AE51" s="644"/>
      <c r="AF51" s="543"/>
      <c r="AG51" s="544"/>
      <c r="AH51" s="544"/>
      <c r="AI51" s="544"/>
      <c r="AJ51" s="544"/>
      <c r="AK51" s="544"/>
      <c r="AL51" s="544"/>
      <c r="AM51" s="544"/>
      <c r="AN51" s="544"/>
      <c r="AO51" s="644"/>
      <c r="AP51" s="543"/>
      <c r="AQ51" s="544"/>
      <c r="AR51" s="544"/>
      <c r="AS51" s="544"/>
      <c r="AT51" s="544"/>
      <c r="AU51" s="544"/>
      <c r="AV51" s="544"/>
      <c r="AW51" s="544"/>
      <c r="AX51" s="544"/>
      <c r="AY51" s="644"/>
      <c r="AZ51" s="543"/>
      <c r="BA51" s="544"/>
      <c r="BB51" s="544"/>
      <c r="BC51" s="544"/>
      <c r="BD51" s="544"/>
      <c r="BE51" s="544"/>
      <c r="BF51" s="544"/>
      <c r="BG51" s="544"/>
      <c r="BH51" s="544"/>
      <c r="BI51" s="644"/>
      <c r="BJ51" s="543"/>
      <c r="BK51" s="544"/>
      <c r="BL51" s="544"/>
      <c r="BM51" s="544"/>
      <c r="BN51" s="544"/>
      <c r="BO51" s="544"/>
      <c r="BP51" s="544"/>
      <c r="BQ51" s="544"/>
      <c r="BR51" s="544"/>
      <c r="BS51" s="644"/>
      <c r="BT51" s="543"/>
      <c r="BU51" s="544"/>
      <c r="BV51" s="544"/>
      <c r="BW51" s="544"/>
      <c r="BX51" s="544"/>
      <c r="BY51" s="544"/>
      <c r="BZ51" s="544"/>
      <c r="CA51" s="544"/>
      <c r="CB51" s="544"/>
      <c r="CC51" s="644"/>
      <c r="CD51" s="543"/>
      <c r="CE51" s="544"/>
      <c r="CF51" s="544"/>
      <c r="CG51" s="544"/>
      <c r="CH51" s="544"/>
      <c r="CI51" s="544"/>
      <c r="CJ51" s="544"/>
      <c r="CK51" s="544"/>
      <c r="CL51" s="544"/>
      <c r="CM51" s="644"/>
      <c r="CN51" s="543"/>
      <c r="CO51" s="544"/>
      <c r="CP51" s="544"/>
      <c r="CQ51" s="544"/>
      <c r="CR51" s="544"/>
      <c r="CS51" s="544"/>
      <c r="CT51" s="544"/>
      <c r="CU51" s="544"/>
      <c r="CV51" s="544"/>
      <c r="CW51" s="644"/>
      <c r="CX51" s="543"/>
      <c r="CY51" s="544"/>
      <c r="CZ51" s="544"/>
      <c r="DA51" s="544"/>
      <c r="DB51" s="544"/>
      <c r="DC51" s="544"/>
      <c r="DD51" s="544"/>
      <c r="DE51" s="544"/>
      <c r="DF51" s="544"/>
      <c r="DG51" s="644"/>
      <c r="DH51" s="543"/>
      <c r="DI51" s="544"/>
      <c r="DJ51" s="544"/>
      <c r="DK51" s="544"/>
      <c r="DL51" s="544"/>
      <c r="DM51" s="544"/>
      <c r="DN51" s="544"/>
      <c r="DO51" s="544"/>
      <c r="DP51" s="544"/>
      <c r="DQ51" s="644"/>
      <c r="DR51" s="543"/>
      <c r="DS51" s="544"/>
      <c r="DT51" s="544"/>
      <c r="DU51" s="544"/>
      <c r="DV51" s="544"/>
      <c r="DW51" s="544"/>
      <c r="DX51" s="544"/>
      <c r="DY51" s="544"/>
      <c r="DZ51" s="544"/>
      <c r="EA51" s="644"/>
      <c r="EB51" s="543"/>
      <c r="EC51" s="544"/>
      <c r="ED51" s="544"/>
      <c r="EE51" s="544"/>
      <c r="EF51" s="544"/>
      <c r="EG51" s="544"/>
      <c r="EH51" s="544"/>
      <c r="EI51" s="544"/>
      <c r="EJ51" s="544"/>
      <c r="EK51" s="644"/>
    </row>
    <row r="52" spans="1:141" ht="20.25">
      <c r="A52" s="359">
        <f>Summary!A52</f>
        <v>19.8</v>
      </c>
      <c r="B52" s="362">
        <f>Summary!B52</f>
        <v>0</v>
      </c>
      <c r="C52" s="351" t="str">
        <f>Summary!C52</f>
        <v>2.1.9.13</v>
      </c>
      <c r="D52" s="351">
        <f>Summary!D52</f>
        <v>0</v>
      </c>
      <c r="E52" s="355">
        <f>Summary!E52</f>
        <v>0</v>
      </c>
      <c r="F52" s="363" t="str">
        <f>Summary!F52</f>
        <v>Fog</v>
      </c>
      <c r="G52" s="373">
        <f>Summary!G52</f>
        <v>0</v>
      </c>
      <c r="H52" s="540">
        <f t="shared" si="28"/>
        <v>0</v>
      </c>
      <c r="I52" s="541">
        <f t="shared" si="29"/>
        <v>0</v>
      </c>
      <c r="J52" s="541">
        <f t="shared" si="30"/>
        <v>0</v>
      </c>
      <c r="K52" s="541">
        <f t="shared" si="31"/>
        <v>0</v>
      </c>
      <c r="L52" s="541">
        <f t="shared" si="32"/>
        <v>0</v>
      </c>
      <c r="M52" s="541">
        <f t="shared" si="33"/>
        <v>0</v>
      </c>
      <c r="N52" s="541">
        <f t="shared" si="34"/>
        <v>0</v>
      </c>
      <c r="O52" s="541">
        <f t="shared" si="35"/>
        <v>0</v>
      </c>
      <c r="P52" s="541">
        <f t="shared" si="36"/>
        <v>0</v>
      </c>
      <c r="Q52" s="541">
        <f t="shared" si="37"/>
        <v>0</v>
      </c>
      <c r="R52" s="541">
        <f t="shared" si="38"/>
        <v>0</v>
      </c>
      <c r="S52" s="541">
        <f t="shared" si="39"/>
        <v>0</v>
      </c>
      <c r="T52" s="542">
        <f t="shared" si="40"/>
        <v>0</v>
      </c>
      <c r="U52" s="531"/>
      <c r="V52" s="543"/>
      <c r="W52" s="544"/>
      <c r="X52" s="544"/>
      <c r="Y52" s="544"/>
      <c r="Z52" s="544"/>
      <c r="AA52" s="544"/>
      <c r="AB52" s="544"/>
      <c r="AC52" s="544"/>
      <c r="AD52" s="544"/>
      <c r="AE52" s="644"/>
      <c r="AF52" s="543"/>
      <c r="AG52" s="544"/>
      <c r="AH52" s="544"/>
      <c r="AI52" s="544"/>
      <c r="AJ52" s="544"/>
      <c r="AK52" s="544"/>
      <c r="AL52" s="544"/>
      <c r="AM52" s="544"/>
      <c r="AN52" s="544"/>
      <c r="AO52" s="644"/>
      <c r="AP52" s="543"/>
      <c r="AQ52" s="544"/>
      <c r="AR52" s="544"/>
      <c r="AS52" s="544"/>
      <c r="AT52" s="544"/>
      <c r="AU52" s="544"/>
      <c r="AV52" s="544"/>
      <c r="AW52" s="544"/>
      <c r="AX52" s="544"/>
      <c r="AY52" s="644"/>
      <c r="AZ52" s="543"/>
      <c r="BA52" s="544"/>
      <c r="BB52" s="544"/>
      <c r="BC52" s="544"/>
      <c r="BD52" s="544"/>
      <c r="BE52" s="544"/>
      <c r="BF52" s="544"/>
      <c r="BG52" s="544"/>
      <c r="BH52" s="544"/>
      <c r="BI52" s="644"/>
      <c r="BJ52" s="543"/>
      <c r="BK52" s="544"/>
      <c r="BL52" s="544"/>
      <c r="BM52" s="544"/>
      <c r="BN52" s="544"/>
      <c r="BO52" s="544"/>
      <c r="BP52" s="544"/>
      <c r="BQ52" s="544"/>
      <c r="BR52" s="544"/>
      <c r="BS52" s="644"/>
      <c r="BT52" s="543"/>
      <c r="BU52" s="544"/>
      <c r="BV52" s="544"/>
      <c r="BW52" s="544"/>
      <c r="BX52" s="544"/>
      <c r="BY52" s="544"/>
      <c r="BZ52" s="544"/>
      <c r="CA52" s="544"/>
      <c r="CB52" s="544"/>
      <c r="CC52" s="644"/>
      <c r="CD52" s="543"/>
      <c r="CE52" s="544"/>
      <c r="CF52" s="544"/>
      <c r="CG52" s="544"/>
      <c r="CH52" s="544"/>
      <c r="CI52" s="544"/>
      <c r="CJ52" s="544"/>
      <c r="CK52" s="544"/>
      <c r="CL52" s="544"/>
      <c r="CM52" s="644"/>
      <c r="CN52" s="543"/>
      <c r="CO52" s="544"/>
      <c r="CP52" s="544"/>
      <c r="CQ52" s="544"/>
      <c r="CR52" s="544"/>
      <c r="CS52" s="544"/>
      <c r="CT52" s="544"/>
      <c r="CU52" s="544"/>
      <c r="CV52" s="544"/>
      <c r="CW52" s="644"/>
      <c r="CX52" s="543"/>
      <c r="CY52" s="544"/>
      <c r="CZ52" s="544"/>
      <c r="DA52" s="544"/>
      <c r="DB52" s="544"/>
      <c r="DC52" s="544"/>
      <c r="DD52" s="544"/>
      <c r="DE52" s="544"/>
      <c r="DF52" s="544"/>
      <c r="DG52" s="644"/>
      <c r="DH52" s="543"/>
      <c r="DI52" s="544"/>
      <c r="DJ52" s="544"/>
      <c r="DK52" s="544"/>
      <c r="DL52" s="544"/>
      <c r="DM52" s="544"/>
      <c r="DN52" s="544"/>
      <c r="DO52" s="544"/>
      <c r="DP52" s="544"/>
      <c r="DQ52" s="644"/>
      <c r="DR52" s="543"/>
      <c r="DS52" s="544"/>
      <c r="DT52" s="544"/>
      <c r="DU52" s="544"/>
      <c r="DV52" s="544"/>
      <c r="DW52" s="544"/>
      <c r="DX52" s="544"/>
      <c r="DY52" s="544"/>
      <c r="DZ52" s="544"/>
      <c r="EA52" s="644"/>
      <c r="EB52" s="543"/>
      <c r="EC52" s="544"/>
      <c r="ED52" s="544"/>
      <c r="EE52" s="544"/>
      <c r="EF52" s="544"/>
      <c r="EG52" s="544"/>
      <c r="EH52" s="544"/>
      <c r="EI52" s="544"/>
      <c r="EJ52" s="544"/>
      <c r="EK52" s="644"/>
    </row>
    <row r="53" spans="1:141" ht="20.25">
      <c r="A53" s="359">
        <f>Summary!A53</f>
        <v>19.8</v>
      </c>
      <c r="B53" s="362">
        <f>Summary!B53</f>
        <v>0</v>
      </c>
      <c r="C53" s="351" t="str">
        <f>Summary!C53</f>
        <v>2.1.9.14</v>
      </c>
      <c r="D53" s="351">
        <f>Summary!D53</f>
        <v>0</v>
      </c>
      <c r="E53" s="355">
        <f>Summary!E53</f>
        <v>0</v>
      </c>
      <c r="F53" s="363" t="str">
        <f>Summary!F53</f>
        <v>High temperatures</v>
      </c>
      <c r="G53" s="373">
        <f>Summary!G53</f>
        <v>0</v>
      </c>
      <c r="H53" s="540">
        <f t="shared" si="28"/>
        <v>0</v>
      </c>
      <c r="I53" s="541">
        <f t="shared" si="29"/>
        <v>0</v>
      </c>
      <c r="J53" s="541">
        <f t="shared" si="30"/>
        <v>0</v>
      </c>
      <c r="K53" s="541">
        <f t="shared" si="31"/>
        <v>0</v>
      </c>
      <c r="L53" s="541">
        <f t="shared" si="32"/>
        <v>0</v>
      </c>
      <c r="M53" s="541">
        <f t="shared" si="33"/>
        <v>0</v>
      </c>
      <c r="N53" s="541">
        <f t="shared" si="34"/>
        <v>0</v>
      </c>
      <c r="O53" s="541">
        <f t="shared" si="35"/>
        <v>0</v>
      </c>
      <c r="P53" s="541">
        <f t="shared" si="36"/>
        <v>0</v>
      </c>
      <c r="Q53" s="541">
        <f t="shared" si="37"/>
        <v>0</v>
      </c>
      <c r="R53" s="541">
        <f t="shared" si="38"/>
        <v>0</v>
      </c>
      <c r="S53" s="541">
        <f t="shared" si="39"/>
        <v>0</v>
      </c>
      <c r="T53" s="542">
        <f t="shared" si="40"/>
        <v>0</v>
      </c>
      <c r="U53" s="531"/>
      <c r="V53" s="543"/>
      <c r="W53" s="544"/>
      <c r="X53" s="544"/>
      <c r="Y53" s="544"/>
      <c r="Z53" s="544"/>
      <c r="AA53" s="544"/>
      <c r="AB53" s="544"/>
      <c r="AC53" s="544"/>
      <c r="AD53" s="544"/>
      <c r="AE53" s="644"/>
      <c r="AF53" s="543"/>
      <c r="AG53" s="544"/>
      <c r="AH53" s="544"/>
      <c r="AI53" s="544"/>
      <c r="AJ53" s="544"/>
      <c r="AK53" s="544"/>
      <c r="AL53" s="544"/>
      <c r="AM53" s="544"/>
      <c r="AN53" s="544"/>
      <c r="AO53" s="644"/>
      <c r="AP53" s="543"/>
      <c r="AQ53" s="544"/>
      <c r="AR53" s="544"/>
      <c r="AS53" s="544"/>
      <c r="AT53" s="544"/>
      <c r="AU53" s="544"/>
      <c r="AV53" s="544"/>
      <c r="AW53" s="544"/>
      <c r="AX53" s="544"/>
      <c r="AY53" s="644"/>
      <c r="AZ53" s="543"/>
      <c r="BA53" s="544"/>
      <c r="BB53" s="544"/>
      <c r="BC53" s="544"/>
      <c r="BD53" s="544"/>
      <c r="BE53" s="544"/>
      <c r="BF53" s="544"/>
      <c r="BG53" s="544"/>
      <c r="BH53" s="544"/>
      <c r="BI53" s="644"/>
      <c r="BJ53" s="543"/>
      <c r="BK53" s="544"/>
      <c r="BL53" s="544"/>
      <c r="BM53" s="544"/>
      <c r="BN53" s="544"/>
      <c r="BO53" s="544"/>
      <c r="BP53" s="544"/>
      <c r="BQ53" s="544"/>
      <c r="BR53" s="544"/>
      <c r="BS53" s="644"/>
      <c r="BT53" s="543"/>
      <c r="BU53" s="544"/>
      <c r="BV53" s="544"/>
      <c r="BW53" s="544"/>
      <c r="BX53" s="544"/>
      <c r="BY53" s="544"/>
      <c r="BZ53" s="544"/>
      <c r="CA53" s="544"/>
      <c r="CB53" s="544"/>
      <c r="CC53" s="644"/>
      <c r="CD53" s="543"/>
      <c r="CE53" s="544"/>
      <c r="CF53" s="544"/>
      <c r="CG53" s="544"/>
      <c r="CH53" s="544"/>
      <c r="CI53" s="544"/>
      <c r="CJ53" s="544"/>
      <c r="CK53" s="544"/>
      <c r="CL53" s="544"/>
      <c r="CM53" s="644"/>
      <c r="CN53" s="543"/>
      <c r="CO53" s="544"/>
      <c r="CP53" s="544"/>
      <c r="CQ53" s="544"/>
      <c r="CR53" s="544"/>
      <c r="CS53" s="544"/>
      <c r="CT53" s="544"/>
      <c r="CU53" s="544"/>
      <c r="CV53" s="544"/>
      <c r="CW53" s="644"/>
      <c r="CX53" s="543"/>
      <c r="CY53" s="544"/>
      <c r="CZ53" s="544"/>
      <c r="DA53" s="544"/>
      <c r="DB53" s="544"/>
      <c r="DC53" s="544"/>
      <c r="DD53" s="544"/>
      <c r="DE53" s="544"/>
      <c r="DF53" s="544"/>
      <c r="DG53" s="644"/>
      <c r="DH53" s="543"/>
      <c r="DI53" s="544"/>
      <c r="DJ53" s="544"/>
      <c r="DK53" s="544"/>
      <c r="DL53" s="544"/>
      <c r="DM53" s="544"/>
      <c r="DN53" s="544"/>
      <c r="DO53" s="544"/>
      <c r="DP53" s="544"/>
      <c r="DQ53" s="644"/>
      <c r="DR53" s="543"/>
      <c r="DS53" s="544"/>
      <c r="DT53" s="544"/>
      <c r="DU53" s="544"/>
      <c r="DV53" s="544"/>
      <c r="DW53" s="544"/>
      <c r="DX53" s="544"/>
      <c r="DY53" s="544"/>
      <c r="DZ53" s="544"/>
      <c r="EA53" s="644"/>
      <c r="EB53" s="543"/>
      <c r="EC53" s="544"/>
      <c r="ED53" s="544"/>
      <c r="EE53" s="544"/>
      <c r="EF53" s="544"/>
      <c r="EG53" s="544"/>
      <c r="EH53" s="544"/>
      <c r="EI53" s="544"/>
      <c r="EJ53" s="544"/>
      <c r="EK53" s="644"/>
    </row>
    <row r="54" spans="1:141" ht="20.25">
      <c r="A54" s="786">
        <f>Summary!A54</f>
        <v>0</v>
      </c>
      <c r="B54" s="795">
        <f>Summary!B54</f>
        <v>0</v>
      </c>
      <c r="C54" s="196">
        <f>Summary!C54</f>
        <v>0</v>
      </c>
      <c r="D54" s="196">
        <f>Summary!D54</f>
        <v>0</v>
      </c>
      <c r="E54" s="792">
        <f>Summary!E54</f>
        <v>0</v>
      </c>
      <c r="F54" s="796">
        <f>Summary!F54</f>
        <v>0</v>
      </c>
      <c r="G54" s="787">
        <f>Summary!G54</f>
        <v>0</v>
      </c>
      <c r="H54" s="299"/>
      <c r="I54" s="300"/>
      <c r="J54" s="300"/>
      <c r="K54" s="300"/>
      <c r="L54" s="300"/>
      <c r="M54" s="300"/>
      <c r="N54" s="300"/>
      <c r="O54" s="300"/>
      <c r="P54" s="300"/>
      <c r="Q54" s="300"/>
      <c r="R54" s="300"/>
      <c r="S54" s="300"/>
      <c r="T54" s="797"/>
      <c r="U54" s="531"/>
      <c r="V54" s="299"/>
      <c r="W54" s="300"/>
      <c r="X54" s="300"/>
      <c r="Y54" s="300"/>
      <c r="Z54" s="300"/>
      <c r="AA54" s="300"/>
      <c r="AB54" s="300"/>
      <c r="AC54" s="300"/>
      <c r="AD54" s="300"/>
      <c r="AE54" s="703"/>
      <c r="AF54" s="299"/>
      <c r="AG54" s="300"/>
      <c r="AH54" s="300"/>
      <c r="AI54" s="300"/>
      <c r="AJ54" s="300"/>
      <c r="AK54" s="300"/>
      <c r="AL54" s="300"/>
      <c r="AM54" s="300"/>
      <c r="AN54" s="300"/>
      <c r="AO54" s="703"/>
      <c r="AP54" s="299"/>
      <c r="AQ54" s="300"/>
      <c r="AR54" s="300"/>
      <c r="AS54" s="300"/>
      <c r="AT54" s="300"/>
      <c r="AU54" s="300"/>
      <c r="AV54" s="300"/>
      <c r="AW54" s="300"/>
      <c r="AX54" s="300"/>
      <c r="AY54" s="703"/>
      <c r="AZ54" s="299"/>
      <c r="BA54" s="300"/>
      <c r="BB54" s="300"/>
      <c r="BC54" s="300"/>
      <c r="BD54" s="300"/>
      <c r="BE54" s="300"/>
      <c r="BF54" s="300"/>
      <c r="BG54" s="300"/>
      <c r="BH54" s="300"/>
      <c r="BI54" s="703"/>
      <c r="BJ54" s="299"/>
      <c r="BK54" s="300"/>
      <c r="BL54" s="300"/>
      <c r="BM54" s="300"/>
      <c r="BN54" s="300"/>
      <c r="BO54" s="300"/>
      <c r="BP54" s="300"/>
      <c r="BQ54" s="300"/>
      <c r="BR54" s="300"/>
      <c r="BS54" s="703"/>
      <c r="BT54" s="299"/>
      <c r="BU54" s="300"/>
      <c r="BV54" s="300"/>
      <c r="BW54" s="300"/>
      <c r="BX54" s="300"/>
      <c r="BY54" s="300"/>
      <c r="BZ54" s="300"/>
      <c r="CA54" s="300"/>
      <c r="CB54" s="300"/>
      <c r="CC54" s="703"/>
      <c r="CD54" s="299"/>
      <c r="CE54" s="300"/>
      <c r="CF54" s="300"/>
      <c r="CG54" s="300"/>
      <c r="CH54" s="300"/>
      <c r="CI54" s="300"/>
      <c r="CJ54" s="300"/>
      <c r="CK54" s="300"/>
      <c r="CL54" s="300"/>
      <c r="CM54" s="703"/>
      <c r="CN54" s="299"/>
      <c r="CO54" s="300"/>
      <c r="CP54" s="300"/>
      <c r="CQ54" s="300"/>
      <c r="CR54" s="300"/>
      <c r="CS54" s="300"/>
      <c r="CT54" s="300"/>
      <c r="CU54" s="300"/>
      <c r="CV54" s="300"/>
      <c r="CW54" s="703"/>
      <c r="CX54" s="299"/>
      <c r="CY54" s="300"/>
      <c r="CZ54" s="300"/>
      <c r="DA54" s="300"/>
      <c r="DB54" s="300"/>
      <c r="DC54" s="300"/>
      <c r="DD54" s="300"/>
      <c r="DE54" s="300"/>
      <c r="DF54" s="300"/>
      <c r="DG54" s="703"/>
      <c r="DH54" s="299"/>
      <c r="DI54" s="300"/>
      <c r="DJ54" s="300"/>
      <c r="DK54" s="300"/>
      <c r="DL54" s="300"/>
      <c r="DM54" s="300"/>
      <c r="DN54" s="300"/>
      <c r="DO54" s="300"/>
      <c r="DP54" s="300"/>
      <c r="DQ54" s="703"/>
      <c r="DR54" s="299"/>
      <c r="DS54" s="300"/>
      <c r="DT54" s="300"/>
      <c r="DU54" s="300"/>
      <c r="DV54" s="300"/>
      <c r="DW54" s="300"/>
      <c r="DX54" s="300"/>
      <c r="DY54" s="300"/>
      <c r="DZ54" s="300"/>
      <c r="EA54" s="703"/>
      <c r="EB54" s="299"/>
      <c r="EC54" s="300"/>
      <c r="ED54" s="300"/>
      <c r="EE54" s="300"/>
      <c r="EF54" s="300"/>
      <c r="EG54" s="300"/>
      <c r="EH54" s="300"/>
      <c r="EI54" s="300"/>
      <c r="EJ54" s="300"/>
      <c r="EK54" s="703"/>
    </row>
    <row r="55" spans="1:141" ht="20.25">
      <c r="A55" s="786">
        <f>Summary!A55</f>
        <v>0</v>
      </c>
      <c r="B55" s="795">
        <f>Summary!B55</f>
        <v>0</v>
      </c>
      <c r="C55" s="196">
        <f>Summary!C55</f>
        <v>0</v>
      </c>
      <c r="D55" s="196">
        <f>Summary!D55</f>
        <v>0</v>
      </c>
      <c r="E55" s="792">
        <f>Summary!E55</f>
        <v>0</v>
      </c>
      <c r="F55" s="798">
        <f>Summary!F55</f>
        <v>0</v>
      </c>
      <c r="G55" s="799">
        <f>Summary!G55</f>
        <v>0</v>
      </c>
      <c r="H55" s="562"/>
      <c r="I55" s="563"/>
      <c r="J55" s="563"/>
      <c r="K55" s="563"/>
      <c r="L55" s="563"/>
      <c r="M55" s="563"/>
      <c r="N55" s="563"/>
      <c r="O55" s="563"/>
      <c r="P55" s="563"/>
      <c r="Q55" s="563"/>
      <c r="R55" s="563"/>
      <c r="S55" s="563"/>
      <c r="T55" s="564"/>
      <c r="U55" s="531"/>
      <c r="V55" s="562"/>
      <c r="W55" s="563"/>
      <c r="X55" s="563"/>
      <c r="Y55" s="563"/>
      <c r="Z55" s="563"/>
      <c r="AA55" s="563"/>
      <c r="AB55" s="563"/>
      <c r="AC55" s="563"/>
      <c r="AD55" s="563"/>
      <c r="AE55" s="651"/>
      <c r="AF55" s="562"/>
      <c r="AG55" s="563"/>
      <c r="AH55" s="563"/>
      <c r="AI55" s="563"/>
      <c r="AJ55" s="563"/>
      <c r="AK55" s="563"/>
      <c r="AL55" s="563"/>
      <c r="AM55" s="563"/>
      <c r="AN55" s="563"/>
      <c r="AO55" s="651"/>
      <c r="AP55" s="562"/>
      <c r="AQ55" s="563"/>
      <c r="AR55" s="563"/>
      <c r="AS55" s="563"/>
      <c r="AT55" s="563"/>
      <c r="AU55" s="563"/>
      <c r="AV55" s="563"/>
      <c r="AW55" s="563"/>
      <c r="AX55" s="563"/>
      <c r="AY55" s="651"/>
      <c r="AZ55" s="562"/>
      <c r="BA55" s="563"/>
      <c r="BB55" s="563"/>
      <c r="BC55" s="563"/>
      <c r="BD55" s="563"/>
      <c r="BE55" s="563"/>
      <c r="BF55" s="563"/>
      <c r="BG55" s="563"/>
      <c r="BH55" s="563"/>
      <c r="BI55" s="651"/>
      <c r="BJ55" s="562"/>
      <c r="BK55" s="563"/>
      <c r="BL55" s="563"/>
      <c r="BM55" s="563"/>
      <c r="BN55" s="563"/>
      <c r="BO55" s="563"/>
      <c r="BP55" s="563"/>
      <c r="BQ55" s="563"/>
      <c r="BR55" s="563"/>
      <c r="BS55" s="651"/>
      <c r="BT55" s="562"/>
      <c r="BU55" s="563"/>
      <c r="BV55" s="563"/>
      <c r="BW55" s="563"/>
      <c r="BX55" s="563"/>
      <c r="BY55" s="563"/>
      <c r="BZ55" s="563"/>
      <c r="CA55" s="563"/>
      <c r="CB55" s="563"/>
      <c r="CC55" s="651"/>
      <c r="CD55" s="562"/>
      <c r="CE55" s="563"/>
      <c r="CF55" s="563"/>
      <c r="CG55" s="563"/>
      <c r="CH55" s="563"/>
      <c r="CI55" s="563"/>
      <c r="CJ55" s="563"/>
      <c r="CK55" s="563"/>
      <c r="CL55" s="563"/>
      <c r="CM55" s="651"/>
      <c r="CN55" s="562"/>
      <c r="CO55" s="563"/>
      <c r="CP55" s="563"/>
      <c r="CQ55" s="563"/>
      <c r="CR55" s="563"/>
      <c r="CS55" s="563"/>
      <c r="CT55" s="563"/>
      <c r="CU55" s="563"/>
      <c r="CV55" s="563"/>
      <c r="CW55" s="651"/>
      <c r="CX55" s="562"/>
      <c r="CY55" s="563"/>
      <c r="CZ55" s="563"/>
      <c r="DA55" s="563"/>
      <c r="DB55" s="563"/>
      <c r="DC55" s="563"/>
      <c r="DD55" s="563"/>
      <c r="DE55" s="563"/>
      <c r="DF55" s="563"/>
      <c r="DG55" s="651"/>
      <c r="DH55" s="562"/>
      <c r="DI55" s="563"/>
      <c r="DJ55" s="563"/>
      <c r="DK55" s="563"/>
      <c r="DL55" s="563"/>
      <c r="DM55" s="563"/>
      <c r="DN55" s="563"/>
      <c r="DO55" s="563"/>
      <c r="DP55" s="563"/>
      <c r="DQ55" s="651"/>
      <c r="DR55" s="562"/>
      <c r="DS55" s="563"/>
      <c r="DT55" s="563"/>
      <c r="DU55" s="563"/>
      <c r="DV55" s="563"/>
      <c r="DW55" s="563"/>
      <c r="DX55" s="563"/>
      <c r="DY55" s="563"/>
      <c r="DZ55" s="563"/>
      <c r="EA55" s="651"/>
      <c r="EB55" s="562"/>
      <c r="EC55" s="563"/>
      <c r="ED55" s="563"/>
      <c r="EE55" s="563"/>
      <c r="EF55" s="563"/>
      <c r="EG55" s="563"/>
      <c r="EH55" s="563"/>
      <c r="EI55" s="563"/>
      <c r="EJ55" s="563"/>
      <c r="EK55" s="651"/>
    </row>
    <row r="56" spans="1:141" s="209" customFormat="1" ht="20.25">
      <c r="A56" s="358">
        <f>Summary!A56</f>
        <v>20</v>
      </c>
      <c r="B56" s="360" t="str">
        <f>Summary!B56</f>
        <v>3.0</v>
      </c>
      <c r="C56" s="360">
        <f>Summary!C56</f>
        <v>0</v>
      </c>
      <c r="D56" s="350" t="str">
        <f>Summary!D56</f>
        <v>Deliver Incident Response</v>
      </c>
      <c r="E56" s="199">
        <f>Summary!E56</f>
        <v>0</v>
      </c>
      <c r="F56" s="780">
        <f>Summary!F56</f>
        <v>0</v>
      </c>
      <c r="G56" s="374">
        <f>Summary!G56</f>
        <v>0</v>
      </c>
      <c r="H56" s="284"/>
      <c r="I56" s="285"/>
      <c r="J56" s="285"/>
      <c r="K56" s="285"/>
      <c r="L56" s="285"/>
      <c r="M56" s="285"/>
      <c r="N56" s="285"/>
      <c r="O56" s="285"/>
      <c r="P56" s="285"/>
      <c r="Q56" s="285"/>
      <c r="R56" s="285"/>
      <c r="S56" s="285"/>
      <c r="T56" s="548"/>
      <c r="U56" s="531"/>
      <c r="V56" s="284"/>
      <c r="W56" s="285"/>
      <c r="X56" s="285"/>
      <c r="Y56" s="285"/>
      <c r="Z56" s="285"/>
      <c r="AA56" s="285"/>
      <c r="AB56" s="285"/>
      <c r="AC56" s="285"/>
      <c r="AD56" s="285"/>
      <c r="AE56" s="652"/>
      <c r="AF56" s="284"/>
      <c r="AG56" s="285"/>
      <c r="AH56" s="285"/>
      <c r="AI56" s="285"/>
      <c r="AJ56" s="285"/>
      <c r="AK56" s="285"/>
      <c r="AL56" s="285"/>
      <c r="AM56" s="285"/>
      <c r="AN56" s="285"/>
      <c r="AO56" s="652"/>
      <c r="AP56" s="284"/>
      <c r="AQ56" s="285"/>
      <c r="AR56" s="285"/>
      <c r="AS56" s="285"/>
      <c r="AT56" s="285"/>
      <c r="AU56" s="285"/>
      <c r="AV56" s="285"/>
      <c r="AW56" s="285"/>
      <c r="AX56" s="285"/>
      <c r="AY56" s="652"/>
      <c r="AZ56" s="284"/>
      <c r="BA56" s="285"/>
      <c r="BB56" s="285"/>
      <c r="BC56" s="285"/>
      <c r="BD56" s="285"/>
      <c r="BE56" s="285"/>
      <c r="BF56" s="285"/>
      <c r="BG56" s="285"/>
      <c r="BH56" s="285"/>
      <c r="BI56" s="652"/>
      <c r="BJ56" s="284"/>
      <c r="BK56" s="285"/>
      <c r="BL56" s="285"/>
      <c r="BM56" s="285"/>
      <c r="BN56" s="285"/>
      <c r="BO56" s="285"/>
      <c r="BP56" s="285"/>
      <c r="BQ56" s="285"/>
      <c r="BR56" s="285"/>
      <c r="BS56" s="652"/>
      <c r="BT56" s="284"/>
      <c r="BU56" s="285"/>
      <c r="BV56" s="285"/>
      <c r="BW56" s="285"/>
      <c r="BX56" s="285"/>
      <c r="BY56" s="285"/>
      <c r="BZ56" s="285"/>
      <c r="CA56" s="285"/>
      <c r="CB56" s="285"/>
      <c r="CC56" s="652"/>
      <c r="CD56" s="284"/>
      <c r="CE56" s="285"/>
      <c r="CF56" s="285"/>
      <c r="CG56" s="285"/>
      <c r="CH56" s="285"/>
      <c r="CI56" s="285"/>
      <c r="CJ56" s="285"/>
      <c r="CK56" s="285"/>
      <c r="CL56" s="285"/>
      <c r="CM56" s="652"/>
      <c r="CN56" s="284"/>
      <c r="CO56" s="285"/>
      <c r="CP56" s="285"/>
      <c r="CQ56" s="285"/>
      <c r="CR56" s="285"/>
      <c r="CS56" s="285"/>
      <c r="CT56" s="285"/>
      <c r="CU56" s="285"/>
      <c r="CV56" s="285"/>
      <c r="CW56" s="652"/>
      <c r="CX56" s="284"/>
      <c r="CY56" s="285"/>
      <c r="CZ56" s="285"/>
      <c r="DA56" s="285"/>
      <c r="DB56" s="285"/>
      <c r="DC56" s="285"/>
      <c r="DD56" s="285"/>
      <c r="DE56" s="285"/>
      <c r="DF56" s="285"/>
      <c r="DG56" s="652"/>
      <c r="DH56" s="284"/>
      <c r="DI56" s="285"/>
      <c r="DJ56" s="285"/>
      <c r="DK56" s="285"/>
      <c r="DL56" s="285"/>
      <c r="DM56" s="285"/>
      <c r="DN56" s="285"/>
      <c r="DO56" s="285"/>
      <c r="DP56" s="285"/>
      <c r="DQ56" s="652"/>
      <c r="DR56" s="284"/>
      <c r="DS56" s="285"/>
      <c r="DT56" s="285"/>
      <c r="DU56" s="285"/>
      <c r="DV56" s="285"/>
      <c r="DW56" s="285"/>
      <c r="DX56" s="285"/>
      <c r="DY56" s="285"/>
      <c r="DZ56" s="285"/>
      <c r="EA56" s="652"/>
      <c r="EB56" s="284"/>
      <c r="EC56" s="285"/>
      <c r="ED56" s="285"/>
      <c r="EE56" s="285"/>
      <c r="EF56" s="285"/>
      <c r="EG56" s="285"/>
      <c r="EH56" s="285"/>
      <c r="EI56" s="285"/>
      <c r="EJ56" s="285"/>
      <c r="EK56" s="652"/>
    </row>
    <row r="57" spans="1:141" ht="20.25">
      <c r="A57" s="786">
        <f>Summary!A57</f>
        <v>0</v>
      </c>
      <c r="B57" s="196" t="str">
        <f>Summary!B57</f>
        <v>3.1</v>
      </c>
      <c r="C57" s="800">
        <f>Summary!C57</f>
        <v>0</v>
      </c>
      <c r="D57" s="800">
        <f>Summary!D57</f>
        <v>0</v>
      </c>
      <c r="E57" s="792">
        <f>Summary!E57</f>
        <v>0</v>
      </c>
      <c r="F57" s="792">
        <f>Summary!F57</f>
        <v>0</v>
      </c>
      <c r="G57" s="801">
        <f>Summary!G57</f>
        <v>0</v>
      </c>
      <c r="H57" s="282"/>
      <c r="I57" s="283"/>
      <c r="J57" s="283"/>
      <c r="K57" s="283"/>
      <c r="L57" s="283"/>
      <c r="M57" s="283"/>
      <c r="N57" s="283"/>
      <c r="O57" s="283"/>
      <c r="P57" s="283"/>
      <c r="Q57" s="283"/>
      <c r="R57" s="283"/>
      <c r="S57" s="283"/>
      <c r="T57" s="547"/>
      <c r="U57" s="531"/>
      <c r="V57" s="282"/>
      <c r="W57" s="283"/>
      <c r="X57" s="283"/>
      <c r="Y57" s="283"/>
      <c r="Z57" s="283"/>
      <c r="AA57" s="283"/>
      <c r="AB57" s="283"/>
      <c r="AC57" s="283"/>
      <c r="AD57" s="283"/>
      <c r="AE57" s="650"/>
      <c r="AF57" s="282"/>
      <c r="AG57" s="283"/>
      <c r="AH57" s="283"/>
      <c r="AI57" s="283"/>
      <c r="AJ57" s="283"/>
      <c r="AK57" s="283"/>
      <c r="AL57" s="283"/>
      <c r="AM57" s="283"/>
      <c r="AN57" s="283"/>
      <c r="AO57" s="650"/>
      <c r="AP57" s="282"/>
      <c r="AQ57" s="283"/>
      <c r="AR57" s="283"/>
      <c r="AS57" s="283"/>
      <c r="AT57" s="283"/>
      <c r="AU57" s="283"/>
      <c r="AV57" s="283"/>
      <c r="AW57" s="283"/>
      <c r="AX57" s="283"/>
      <c r="AY57" s="650"/>
      <c r="AZ57" s="282"/>
      <c r="BA57" s="283"/>
      <c r="BB57" s="283"/>
      <c r="BC57" s="283"/>
      <c r="BD57" s="283"/>
      <c r="BE57" s="283"/>
      <c r="BF57" s="283"/>
      <c r="BG57" s="283"/>
      <c r="BH57" s="283"/>
      <c r="BI57" s="650"/>
      <c r="BJ57" s="282"/>
      <c r="BK57" s="283"/>
      <c r="BL57" s="283"/>
      <c r="BM57" s="283"/>
      <c r="BN57" s="283"/>
      <c r="BO57" s="283"/>
      <c r="BP57" s="283"/>
      <c r="BQ57" s="283"/>
      <c r="BR57" s="283"/>
      <c r="BS57" s="650"/>
      <c r="BT57" s="282"/>
      <c r="BU57" s="283"/>
      <c r="BV57" s="283"/>
      <c r="BW57" s="283"/>
      <c r="BX57" s="283"/>
      <c r="BY57" s="283"/>
      <c r="BZ57" s="283"/>
      <c r="CA57" s="283"/>
      <c r="CB57" s="283"/>
      <c r="CC57" s="650"/>
      <c r="CD57" s="282"/>
      <c r="CE57" s="283"/>
      <c r="CF57" s="283"/>
      <c r="CG57" s="283"/>
      <c r="CH57" s="283"/>
      <c r="CI57" s="283"/>
      <c r="CJ57" s="283"/>
      <c r="CK57" s="283"/>
      <c r="CL57" s="283"/>
      <c r="CM57" s="650"/>
      <c r="CN57" s="282"/>
      <c r="CO57" s="283"/>
      <c r="CP57" s="283"/>
      <c r="CQ57" s="283"/>
      <c r="CR57" s="283"/>
      <c r="CS57" s="283"/>
      <c r="CT57" s="283"/>
      <c r="CU57" s="283"/>
      <c r="CV57" s="283"/>
      <c r="CW57" s="650"/>
      <c r="CX57" s="282"/>
      <c r="CY57" s="283"/>
      <c r="CZ57" s="283"/>
      <c r="DA57" s="283"/>
      <c r="DB57" s="283"/>
      <c r="DC57" s="283"/>
      <c r="DD57" s="283"/>
      <c r="DE57" s="283"/>
      <c r="DF57" s="283"/>
      <c r="DG57" s="650"/>
      <c r="DH57" s="282"/>
      <c r="DI57" s="283"/>
      <c r="DJ57" s="283"/>
      <c r="DK57" s="283"/>
      <c r="DL57" s="283"/>
      <c r="DM57" s="283"/>
      <c r="DN57" s="283"/>
      <c r="DO57" s="283"/>
      <c r="DP57" s="283"/>
      <c r="DQ57" s="650"/>
      <c r="DR57" s="282"/>
      <c r="DS57" s="283"/>
      <c r="DT57" s="283"/>
      <c r="DU57" s="283"/>
      <c r="DV57" s="283"/>
      <c r="DW57" s="283"/>
      <c r="DX57" s="283"/>
      <c r="DY57" s="283"/>
      <c r="DZ57" s="283"/>
      <c r="EA57" s="650"/>
      <c r="EB57" s="282"/>
      <c r="EC57" s="283"/>
      <c r="ED57" s="283"/>
      <c r="EE57" s="283"/>
      <c r="EF57" s="283"/>
      <c r="EG57" s="283"/>
      <c r="EH57" s="283"/>
      <c r="EI57" s="283"/>
      <c r="EJ57" s="283"/>
      <c r="EK57" s="650"/>
    </row>
    <row r="58" spans="1:141" ht="36">
      <c r="A58" s="359" t="str">
        <f>Summary!A58</f>
        <v>20.1 and 20.2</v>
      </c>
      <c r="B58" s="351">
        <f>Summary!B58</f>
        <v>0</v>
      </c>
      <c r="C58" s="351" t="str">
        <f>Summary!C58</f>
        <v>3.1.1</v>
      </c>
      <c r="D58" s="351">
        <f>Summary!D58</f>
        <v>0</v>
      </c>
      <c r="E58" s="355">
        <f>Summary!E58</f>
        <v>0</v>
      </c>
      <c r="F58" s="363" t="str">
        <f>Summary!F58</f>
        <v>Incident response (attend, 3rd party reporting and advise repair) and Green Claims</v>
      </c>
      <c r="G58" s="375" t="str">
        <f>Summary!G58</f>
        <v xml:space="preserve">Schedule Ref 15 </v>
      </c>
      <c r="H58" s="540">
        <f>SUM(V58:AD58)</f>
        <v>0</v>
      </c>
      <c r="I58" s="541">
        <f>SUM(AF58:AN58)</f>
        <v>0</v>
      </c>
      <c r="J58" s="541">
        <f>SUM(AP58:AX58)</f>
        <v>0</v>
      </c>
      <c r="K58" s="541">
        <f>SUM(AZ58:BH58)</f>
        <v>0</v>
      </c>
      <c r="L58" s="541">
        <f>SUM(BJ58:BR58)</f>
        <v>0</v>
      </c>
      <c r="M58" s="541">
        <f>SUM(BT58:CB58)</f>
        <v>0</v>
      </c>
      <c r="N58" s="541">
        <f>SUM(CD58:CL58)</f>
        <v>0</v>
      </c>
      <c r="O58" s="541">
        <f>SUM(CN58:CV58)</f>
        <v>0</v>
      </c>
      <c r="P58" s="541">
        <f>SUM(CX58:DF58)</f>
        <v>0</v>
      </c>
      <c r="Q58" s="541">
        <f>SUM(DH58:DP58)</f>
        <v>0</v>
      </c>
      <c r="R58" s="541">
        <f>SUM(DR58:DZ58)</f>
        <v>0</v>
      </c>
      <c r="S58" s="541">
        <f>SUM(EB58:EJ58)</f>
        <v>0</v>
      </c>
      <c r="T58" s="542">
        <f>SUM(H58:S58)</f>
        <v>0</v>
      </c>
      <c r="U58" s="531"/>
      <c r="V58" s="543"/>
      <c r="W58" s="544"/>
      <c r="X58" s="544"/>
      <c r="Y58" s="544"/>
      <c r="Z58" s="544"/>
      <c r="AA58" s="544"/>
      <c r="AB58" s="544"/>
      <c r="AC58" s="544"/>
      <c r="AD58" s="544"/>
      <c r="AE58" s="653"/>
      <c r="AF58" s="543"/>
      <c r="AG58" s="544"/>
      <c r="AH58" s="544"/>
      <c r="AI58" s="544"/>
      <c r="AJ58" s="544"/>
      <c r="AK58" s="544"/>
      <c r="AL58" s="544"/>
      <c r="AM58" s="544"/>
      <c r="AN58" s="544"/>
      <c r="AO58" s="653"/>
      <c r="AP58" s="543"/>
      <c r="AQ58" s="544"/>
      <c r="AR58" s="544"/>
      <c r="AS58" s="544"/>
      <c r="AT58" s="544"/>
      <c r="AU58" s="544"/>
      <c r="AV58" s="544"/>
      <c r="AW58" s="544"/>
      <c r="AX58" s="544"/>
      <c r="AY58" s="653"/>
      <c r="AZ58" s="543"/>
      <c r="BA58" s="544"/>
      <c r="BB58" s="544"/>
      <c r="BC58" s="544"/>
      <c r="BD58" s="544"/>
      <c r="BE58" s="544"/>
      <c r="BF58" s="544"/>
      <c r="BG58" s="544"/>
      <c r="BH58" s="544"/>
      <c r="BI58" s="653"/>
      <c r="BJ58" s="543"/>
      <c r="BK58" s="544"/>
      <c r="BL58" s="544"/>
      <c r="BM58" s="544"/>
      <c r="BN58" s="544"/>
      <c r="BO58" s="544"/>
      <c r="BP58" s="544"/>
      <c r="BQ58" s="544"/>
      <c r="BR58" s="544"/>
      <c r="BS58" s="653"/>
      <c r="BT58" s="543"/>
      <c r="BU58" s="544"/>
      <c r="BV58" s="544"/>
      <c r="BW58" s="544"/>
      <c r="BX58" s="544"/>
      <c r="BY58" s="544"/>
      <c r="BZ58" s="544"/>
      <c r="CA58" s="544"/>
      <c r="CB58" s="544"/>
      <c r="CC58" s="653"/>
      <c r="CD58" s="543"/>
      <c r="CE58" s="544"/>
      <c r="CF58" s="544"/>
      <c r="CG58" s="544"/>
      <c r="CH58" s="544"/>
      <c r="CI58" s="544"/>
      <c r="CJ58" s="544"/>
      <c r="CK58" s="544"/>
      <c r="CL58" s="544"/>
      <c r="CM58" s="653"/>
      <c r="CN58" s="543"/>
      <c r="CO58" s="544"/>
      <c r="CP58" s="544"/>
      <c r="CQ58" s="544"/>
      <c r="CR58" s="544"/>
      <c r="CS58" s="544"/>
      <c r="CT58" s="544"/>
      <c r="CU58" s="544"/>
      <c r="CV58" s="544"/>
      <c r="CW58" s="653"/>
      <c r="CX58" s="543"/>
      <c r="CY58" s="544"/>
      <c r="CZ58" s="544"/>
      <c r="DA58" s="544"/>
      <c r="DB58" s="544"/>
      <c r="DC58" s="544"/>
      <c r="DD58" s="544"/>
      <c r="DE58" s="544"/>
      <c r="DF58" s="544"/>
      <c r="DG58" s="653"/>
      <c r="DH58" s="543"/>
      <c r="DI58" s="544"/>
      <c r="DJ58" s="544"/>
      <c r="DK58" s="544"/>
      <c r="DL58" s="544"/>
      <c r="DM58" s="544"/>
      <c r="DN58" s="544"/>
      <c r="DO58" s="544"/>
      <c r="DP58" s="544"/>
      <c r="DQ58" s="653"/>
      <c r="DR58" s="543"/>
      <c r="DS58" s="544"/>
      <c r="DT58" s="544"/>
      <c r="DU58" s="544"/>
      <c r="DV58" s="544"/>
      <c r="DW58" s="544"/>
      <c r="DX58" s="544"/>
      <c r="DY58" s="544"/>
      <c r="DZ58" s="544"/>
      <c r="EA58" s="653"/>
      <c r="EB58" s="543"/>
      <c r="EC58" s="544"/>
      <c r="ED58" s="544"/>
      <c r="EE58" s="544"/>
      <c r="EF58" s="544"/>
      <c r="EG58" s="544"/>
      <c r="EH58" s="544"/>
      <c r="EI58" s="544"/>
      <c r="EJ58" s="544"/>
      <c r="EK58" s="653"/>
    </row>
    <row r="59" spans="1:141" s="140" customFormat="1" ht="20.25">
      <c r="A59" s="786">
        <f>Summary!A59</f>
        <v>0</v>
      </c>
      <c r="B59" s="196">
        <f>Summary!B59</f>
        <v>0</v>
      </c>
      <c r="C59" s="196">
        <f>Summary!C59</f>
        <v>0</v>
      </c>
      <c r="D59" s="196">
        <f>Summary!D59</f>
        <v>0</v>
      </c>
      <c r="E59" s="792">
        <f>Summary!E59</f>
        <v>0</v>
      </c>
      <c r="F59" s="792">
        <f>Summary!F59</f>
        <v>0</v>
      </c>
      <c r="G59" s="801">
        <f>Summary!G59</f>
        <v>0</v>
      </c>
      <c r="H59" s="282"/>
      <c r="I59" s="283"/>
      <c r="J59" s="283"/>
      <c r="K59" s="283"/>
      <c r="L59" s="283"/>
      <c r="M59" s="283"/>
      <c r="N59" s="283"/>
      <c r="O59" s="283"/>
      <c r="P59" s="283"/>
      <c r="Q59" s="283"/>
      <c r="R59" s="283"/>
      <c r="S59" s="283"/>
      <c r="T59" s="547"/>
      <c r="U59" s="535"/>
      <c r="V59" s="282"/>
      <c r="W59" s="283"/>
      <c r="X59" s="283"/>
      <c r="Y59" s="283"/>
      <c r="Z59" s="283"/>
      <c r="AA59" s="283"/>
      <c r="AB59" s="283"/>
      <c r="AC59" s="283"/>
      <c r="AD59" s="283"/>
      <c r="AE59" s="650"/>
      <c r="AF59" s="282"/>
      <c r="AG59" s="283"/>
      <c r="AH59" s="283"/>
      <c r="AI59" s="283"/>
      <c r="AJ59" s="283"/>
      <c r="AK59" s="283"/>
      <c r="AL59" s="283"/>
      <c r="AM59" s="283"/>
      <c r="AN59" s="283"/>
      <c r="AO59" s="650"/>
      <c r="AP59" s="282"/>
      <c r="AQ59" s="283"/>
      <c r="AR59" s="283"/>
      <c r="AS59" s="283"/>
      <c r="AT59" s="283"/>
      <c r="AU59" s="283"/>
      <c r="AV59" s="283"/>
      <c r="AW59" s="283"/>
      <c r="AX59" s="283"/>
      <c r="AY59" s="650"/>
      <c r="AZ59" s="282"/>
      <c r="BA59" s="283"/>
      <c r="BB59" s="283"/>
      <c r="BC59" s="283"/>
      <c r="BD59" s="283"/>
      <c r="BE59" s="283"/>
      <c r="BF59" s="283"/>
      <c r="BG59" s="283"/>
      <c r="BH59" s="283"/>
      <c r="BI59" s="650"/>
      <c r="BJ59" s="282"/>
      <c r="BK59" s="283"/>
      <c r="BL59" s="283"/>
      <c r="BM59" s="283"/>
      <c r="BN59" s="283"/>
      <c r="BO59" s="283"/>
      <c r="BP59" s="283"/>
      <c r="BQ59" s="283"/>
      <c r="BR59" s="283"/>
      <c r="BS59" s="650"/>
      <c r="BT59" s="282"/>
      <c r="BU59" s="283"/>
      <c r="BV59" s="283"/>
      <c r="BW59" s="283"/>
      <c r="BX59" s="283"/>
      <c r="BY59" s="283"/>
      <c r="BZ59" s="283"/>
      <c r="CA59" s="283"/>
      <c r="CB59" s="283"/>
      <c r="CC59" s="650"/>
      <c r="CD59" s="282"/>
      <c r="CE59" s="283"/>
      <c r="CF59" s="283"/>
      <c r="CG59" s="283"/>
      <c r="CH59" s="283"/>
      <c r="CI59" s="283"/>
      <c r="CJ59" s="283"/>
      <c r="CK59" s="283"/>
      <c r="CL59" s="283"/>
      <c r="CM59" s="650"/>
      <c r="CN59" s="282"/>
      <c r="CO59" s="283"/>
      <c r="CP59" s="283"/>
      <c r="CQ59" s="283"/>
      <c r="CR59" s="283"/>
      <c r="CS59" s="283"/>
      <c r="CT59" s="283"/>
      <c r="CU59" s="283"/>
      <c r="CV59" s="283"/>
      <c r="CW59" s="650"/>
      <c r="CX59" s="282"/>
      <c r="CY59" s="283"/>
      <c r="CZ59" s="283"/>
      <c r="DA59" s="283"/>
      <c r="DB59" s="283"/>
      <c r="DC59" s="283"/>
      <c r="DD59" s="283"/>
      <c r="DE59" s="283"/>
      <c r="DF59" s="283"/>
      <c r="DG59" s="650"/>
      <c r="DH59" s="282"/>
      <c r="DI59" s="283"/>
      <c r="DJ59" s="283"/>
      <c r="DK59" s="283"/>
      <c r="DL59" s="283"/>
      <c r="DM59" s="283"/>
      <c r="DN59" s="283"/>
      <c r="DO59" s="283"/>
      <c r="DP59" s="283"/>
      <c r="DQ59" s="650"/>
      <c r="DR59" s="282"/>
      <c r="DS59" s="283"/>
      <c r="DT59" s="283"/>
      <c r="DU59" s="283"/>
      <c r="DV59" s="283"/>
      <c r="DW59" s="283"/>
      <c r="DX59" s="283"/>
      <c r="DY59" s="283"/>
      <c r="DZ59" s="283"/>
      <c r="EA59" s="650"/>
      <c r="EB59" s="282"/>
      <c r="EC59" s="283"/>
      <c r="ED59" s="283"/>
      <c r="EE59" s="283"/>
      <c r="EF59" s="283"/>
      <c r="EG59" s="283"/>
      <c r="EH59" s="283"/>
      <c r="EI59" s="283"/>
      <c r="EJ59" s="283"/>
      <c r="EK59" s="650"/>
    </row>
    <row r="60" spans="1:141" s="210" customFormat="1" ht="20.25">
      <c r="A60" s="358">
        <f>Summary!A60</f>
        <v>18</v>
      </c>
      <c r="B60" s="360" t="str">
        <f>Summary!B60</f>
        <v>4</v>
      </c>
      <c r="C60" s="360">
        <f>Summary!C60</f>
        <v>0</v>
      </c>
      <c r="D60" s="350" t="str">
        <f>Summary!D60</f>
        <v>Deliver Maintenance Solutions (Cyclic Items)</v>
      </c>
      <c r="E60" s="199">
        <f>Summary!E60</f>
        <v>0</v>
      </c>
      <c r="F60" s="781">
        <f>Summary!F60</f>
        <v>0</v>
      </c>
      <c r="G60" s="376">
        <f>Summary!G60</f>
        <v>0</v>
      </c>
      <c r="H60" s="284"/>
      <c r="I60" s="285"/>
      <c r="J60" s="285"/>
      <c r="K60" s="285"/>
      <c r="L60" s="285"/>
      <c r="M60" s="285"/>
      <c r="N60" s="285"/>
      <c r="O60" s="285"/>
      <c r="P60" s="285"/>
      <c r="Q60" s="285"/>
      <c r="R60" s="285"/>
      <c r="S60" s="285"/>
      <c r="T60" s="548"/>
      <c r="U60" s="535"/>
      <c r="V60" s="284"/>
      <c r="W60" s="285"/>
      <c r="X60" s="285"/>
      <c r="Y60" s="285"/>
      <c r="Z60" s="285"/>
      <c r="AA60" s="285"/>
      <c r="AB60" s="285"/>
      <c r="AC60" s="285"/>
      <c r="AD60" s="285"/>
      <c r="AE60" s="652"/>
      <c r="AF60" s="284"/>
      <c r="AG60" s="285"/>
      <c r="AH60" s="285"/>
      <c r="AI60" s="285"/>
      <c r="AJ60" s="285"/>
      <c r="AK60" s="285"/>
      <c r="AL60" s="285"/>
      <c r="AM60" s="285"/>
      <c r="AN60" s="285"/>
      <c r="AO60" s="652"/>
      <c r="AP60" s="284"/>
      <c r="AQ60" s="285"/>
      <c r="AR60" s="285"/>
      <c r="AS60" s="285"/>
      <c r="AT60" s="285"/>
      <c r="AU60" s="285"/>
      <c r="AV60" s="285"/>
      <c r="AW60" s="285"/>
      <c r="AX60" s="285"/>
      <c r="AY60" s="652"/>
      <c r="AZ60" s="284"/>
      <c r="BA60" s="285"/>
      <c r="BB60" s="285"/>
      <c r="BC60" s="285"/>
      <c r="BD60" s="285"/>
      <c r="BE60" s="285"/>
      <c r="BF60" s="285"/>
      <c r="BG60" s="285"/>
      <c r="BH60" s="285"/>
      <c r="BI60" s="652"/>
      <c r="BJ60" s="284"/>
      <c r="BK60" s="285"/>
      <c r="BL60" s="285"/>
      <c r="BM60" s="285"/>
      <c r="BN60" s="285"/>
      <c r="BO60" s="285"/>
      <c r="BP60" s="285"/>
      <c r="BQ60" s="285"/>
      <c r="BR60" s="285"/>
      <c r="BS60" s="652"/>
      <c r="BT60" s="284"/>
      <c r="BU60" s="285"/>
      <c r="BV60" s="285"/>
      <c r="BW60" s="285"/>
      <c r="BX60" s="285"/>
      <c r="BY60" s="285"/>
      <c r="BZ60" s="285"/>
      <c r="CA60" s="285"/>
      <c r="CB60" s="285"/>
      <c r="CC60" s="652"/>
      <c r="CD60" s="284"/>
      <c r="CE60" s="285"/>
      <c r="CF60" s="285"/>
      <c r="CG60" s="285"/>
      <c r="CH60" s="285"/>
      <c r="CI60" s="285"/>
      <c r="CJ60" s="285"/>
      <c r="CK60" s="285"/>
      <c r="CL60" s="285"/>
      <c r="CM60" s="652"/>
      <c r="CN60" s="284"/>
      <c r="CO60" s="285"/>
      <c r="CP60" s="285"/>
      <c r="CQ60" s="285"/>
      <c r="CR60" s="285"/>
      <c r="CS60" s="285"/>
      <c r="CT60" s="285"/>
      <c r="CU60" s="285"/>
      <c r="CV60" s="285"/>
      <c r="CW60" s="652"/>
      <c r="CX60" s="284"/>
      <c r="CY60" s="285"/>
      <c r="CZ60" s="285"/>
      <c r="DA60" s="285"/>
      <c r="DB60" s="285"/>
      <c r="DC60" s="285"/>
      <c r="DD60" s="285"/>
      <c r="DE60" s="285"/>
      <c r="DF60" s="285"/>
      <c r="DG60" s="652"/>
      <c r="DH60" s="284"/>
      <c r="DI60" s="285"/>
      <c r="DJ60" s="285"/>
      <c r="DK60" s="285"/>
      <c r="DL60" s="285"/>
      <c r="DM60" s="285"/>
      <c r="DN60" s="285"/>
      <c r="DO60" s="285"/>
      <c r="DP60" s="285"/>
      <c r="DQ60" s="652"/>
      <c r="DR60" s="284"/>
      <c r="DS60" s="285"/>
      <c r="DT60" s="285"/>
      <c r="DU60" s="285"/>
      <c r="DV60" s="285"/>
      <c r="DW60" s="285"/>
      <c r="DX60" s="285"/>
      <c r="DY60" s="285"/>
      <c r="DZ60" s="285"/>
      <c r="EA60" s="652"/>
      <c r="EB60" s="284"/>
      <c r="EC60" s="285"/>
      <c r="ED60" s="285"/>
      <c r="EE60" s="285"/>
      <c r="EF60" s="285"/>
      <c r="EG60" s="285"/>
      <c r="EH60" s="285"/>
      <c r="EI60" s="285"/>
      <c r="EJ60" s="285"/>
      <c r="EK60" s="652"/>
    </row>
    <row r="61" spans="1:141" ht="20.25">
      <c r="A61" s="802">
        <f>Summary!A61</f>
        <v>0</v>
      </c>
      <c r="B61" s="803" t="str">
        <f>Summary!B61</f>
        <v>4.1</v>
      </c>
      <c r="C61" s="803">
        <f>Summary!C61</f>
        <v>0</v>
      </c>
      <c r="D61" s="800">
        <f>Summary!D61</f>
        <v>0</v>
      </c>
      <c r="E61" s="804">
        <f>Summary!E61</f>
        <v>0</v>
      </c>
      <c r="F61" s="805">
        <f>Summary!F61</f>
        <v>0</v>
      </c>
      <c r="G61" s="787">
        <f>Summary!G61</f>
        <v>0</v>
      </c>
      <c r="H61" s="282"/>
      <c r="I61" s="283"/>
      <c r="J61" s="283"/>
      <c r="K61" s="283"/>
      <c r="L61" s="283"/>
      <c r="M61" s="283"/>
      <c r="N61" s="283"/>
      <c r="O61" s="283"/>
      <c r="P61" s="283"/>
      <c r="Q61" s="283"/>
      <c r="R61" s="283"/>
      <c r="S61" s="283"/>
      <c r="T61" s="549"/>
      <c r="U61" s="531"/>
      <c r="V61" s="301"/>
      <c r="W61" s="286"/>
      <c r="X61" s="286"/>
      <c r="Y61" s="286"/>
      <c r="Z61" s="286"/>
      <c r="AA61" s="286"/>
      <c r="AB61" s="286"/>
      <c r="AC61" s="286"/>
      <c r="AD61" s="286"/>
      <c r="AE61" s="654"/>
      <c r="AF61" s="301"/>
      <c r="AG61" s="286"/>
      <c r="AH61" s="286"/>
      <c r="AI61" s="286"/>
      <c r="AJ61" s="286"/>
      <c r="AK61" s="286"/>
      <c r="AL61" s="286"/>
      <c r="AM61" s="286"/>
      <c r="AN61" s="286"/>
      <c r="AO61" s="654"/>
      <c r="AP61" s="301"/>
      <c r="AQ61" s="286"/>
      <c r="AR61" s="286"/>
      <c r="AS61" s="286"/>
      <c r="AT61" s="286"/>
      <c r="AU61" s="286"/>
      <c r="AV61" s="286"/>
      <c r="AW61" s="286"/>
      <c r="AX61" s="286"/>
      <c r="AY61" s="654"/>
      <c r="AZ61" s="301"/>
      <c r="BA61" s="286"/>
      <c r="BB61" s="286"/>
      <c r="BC61" s="286"/>
      <c r="BD61" s="286"/>
      <c r="BE61" s="286"/>
      <c r="BF61" s="286"/>
      <c r="BG61" s="286"/>
      <c r="BH61" s="286"/>
      <c r="BI61" s="654"/>
      <c r="BJ61" s="301"/>
      <c r="BK61" s="286"/>
      <c r="BL61" s="286"/>
      <c r="BM61" s="286"/>
      <c r="BN61" s="286"/>
      <c r="BO61" s="286"/>
      <c r="BP61" s="286"/>
      <c r="BQ61" s="286"/>
      <c r="BR61" s="286"/>
      <c r="BS61" s="654"/>
      <c r="BT61" s="301"/>
      <c r="BU61" s="286"/>
      <c r="BV61" s="286"/>
      <c r="BW61" s="286"/>
      <c r="BX61" s="286"/>
      <c r="BY61" s="286"/>
      <c r="BZ61" s="286"/>
      <c r="CA61" s="286"/>
      <c r="CB61" s="286"/>
      <c r="CC61" s="654"/>
      <c r="CD61" s="301"/>
      <c r="CE61" s="286"/>
      <c r="CF61" s="286"/>
      <c r="CG61" s="286"/>
      <c r="CH61" s="286"/>
      <c r="CI61" s="286"/>
      <c r="CJ61" s="286"/>
      <c r="CK61" s="286"/>
      <c r="CL61" s="286"/>
      <c r="CM61" s="654"/>
      <c r="CN61" s="301"/>
      <c r="CO61" s="286"/>
      <c r="CP61" s="286"/>
      <c r="CQ61" s="286"/>
      <c r="CR61" s="286"/>
      <c r="CS61" s="286"/>
      <c r="CT61" s="286"/>
      <c r="CU61" s="286"/>
      <c r="CV61" s="286"/>
      <c r="CW61" s="654"/>
      <c r="CX61" s="301"/>
      <c r="CY61" s="286"/>
      <c r="CZ61" s="286"/>
      <c r="DA61" s="286"/>
      <c r="DB61" s="286"/>
      <c r="DC61" s="286"/>
      <c r="DD61" s="286"/>
      <c r="DE61" s="286"/>
      <c r="DF61" s="286"/>
      <c r="DG61" s="654"/>
      <c r="DH61" s="301"/>
      <c r="DI61" s="286"/>
      <c r="DJ61" s="286"/>
      <c r="DK61" s="286"/>
      <c r="DL61" s="286"/>
      <c r="DM61" s="286"/>
      <c r="DN61" s="286"/>
      <c r="DO61" s="286"/>
      <c r="DP61" s="286"/>
      <c r="DQ61" s="654"/>
      <c r="DR61" s="301"/>
      <c r="DS61" s="286"/>
      <c r="DT61" s="286"/>
      <c r="DU61" s="286"/>
      <c r="DV61" s="286"/>
      <c r="DW61" s="286"/>
      <c r="DX61" s="286"/>
      <c r="DY61" s="286"/>
      <c r="DZ61" s="286"/>
      <c r="EA61" s="654"/>
      <c r="EB61" s="301"/>
      <c r="EC61" s="286"/>
      <c r="ED61" s="286"/>
      <c r="EE61" s="286"/>
      <c r="EF61" s="286"/>
      <c r="EG61" s="286"/>
      <c r="EH61" s="286"/>
      <c r="EI61" s="286"/>
      <c r="EJ61" s="286"/>
      <c r="EK61" s="654"/>
    </row>
    <row r="62" spans="1:141" ht="20.25">
      <c r="A62" s="359" t="str">
        <f>Summary!A62</f>
        <v>18.1.1</v>
      </c>
      <c r="B62" s="354">
        <f>Summary!B62</f>
        <v>0</v>
      </c>
      <c r="C62" s="351" t="str">
        <f>Summary!C62</f>
        <v>4.1.1</v>
      </c>
      <c r="D62" s="364">
        <f>Summary!D62</f>
        <v>0</v>
      </c>
      <c r="E62" s="367">
        <f>Summary!E62</f>
        <v>0</v>
      </c>
      <c r="F62" s="368" t="str">
        <f>Summary!F62</f>
        <v>Stock maintenance</v>
      </c>
      <c r="G62" s="377">
        <f>Summary!G62</f>
        <v>0</v>
      </c>
      <c r="H62" s="540">
        <f>SUM(V62:AD62)</f>
        <v>0</v>
      </c>
      <c r="I62" s="541">
        <f>SUM(AF62:AN62)</f>
        <v>0</v>
      </c>
      <c r="J62" s="541">
        <f>SUM(AP62:AX62)</f>
        <v>0</v>
      </c>
      <c r="K62" s="541">
        <f>SUM(AZ62:BH62)</f>
        <v>0</v>
      </c>
      <c r="L62" s="541">
        <f>SUM(BJ62:BR62)</f>
        <v>0</v>
      </c>
      <c r="M62" s="541">
        <f>SUM(BT62:CB62)</f>
        <v>0</v>
      </c>
      <c r="N62" s="541">
        <f>SUM(CD62:CL62)</f>
        <v>0</v>
      </c>
      <c r="O62" s="541">
        <f>SUM(CN62:CV62)</f>
        <v>0</v>
      </c>
      <c r="P62" s="541">
        <f>SUM(CX62:DF62)</f>
        <v>0</v>
      </c>
      <c r="Q62" s="541">
        <f>SUM(DH62:DP62)</f>
        <v>0</v>
      </c>
      <c r="R62" s="541">
        <f>SUM(DR62:DZ62)</f>
        <v>0</v>
      </c>
      <c r="S62" s="541">
        <f>SUM(EB62:EJ62)</f>
        <v>0</v>
      </c>
      <c r="T62" s="542">
        <f>SUM(H62:S62)</f>
        <v>0</v>
      </c>
      <c r="U62" s="531"/>
      <c r="V62" s="543"/>
      <c r="W62" s="544"/>
      <c r="X62" s="544"/>
      <c r="Y62" s="544"/>
      <c r="Z62" s="544"/>
      <c r="AA62" s="544"/>
      <c r="AB62" s="544"/>
      <c r="AC62" s="544"/>
      <c r="AD62" s="544"/>
      <c r="AE62" s="653"/>
      <c r="AF62" s="543"/>
      <c r="AG62" s="544"/>
      <c r="AH62" s="544"/>
      <c r="AI62" s="544"/>
      <c r="AJ62" s="544"/>
      <c r="AK62" s="544"/>
      <c r="AL62" s="544"/>
      <c r="AM62" s="544"/>
      <c r="AN62" s="544"/>
      <c r="AO62" s="653"/>
      <c r="AP62" s="543"/>
      <c r="AQ62" s="544"/>
      <c r="AR62" s="544"/>
      <c r="AS62" s="544"/>
      <c r="AT62" s="544"/>
      <c r="AU62" s="544"/>
      <c r="AV62" s="544"/>
      <c r="AW62" s="544"/>
      <c r="AX62" s="544"/>
      <c r="AY62" s="653"/>
      <c r="AZ62" s="543"/>
      <c r="BA62" s="544"/>
      <c r="BB62" s="544"/>
      <c r="BC62" s="544"/>
      <c r="BD62" s="544"/>
      <c r="BE62" s="544"/>
      <c r="BF62" s="544"/>
      <c r="BG62" s="544"/>
      <c r="BH62" s="544"/>
      <c r="BI62" s="653"/>
      <c r="BJ62" s="543"/>
      <c r="BK62" s="544"/>
      <c r="BL62" s="544"/>
      <c r="BM62" s="544"/>
      <c r="BN62" s="544"/>
      <c r="BO62" s="544"/>
      <c r="BP62" s="544"/>
      <c r="BQ62" s="544"/>
      <c r="BR62" s="544"/>
      <c r="BS62" s="653"/>
      <c r="BT62" s="543"/>
      <c r="BU62" s="544"/>
      <c r="BV62" s="544"/>
      <c r="BW62" s="544"/>
      <c r="BX62" s="544"/>
      <c r="BY62" s="544"/>
      <c r="BZ62" s="544"/>
      <c r="CA62" s="544"/>
      <c r="CB62" s="544"/>
      <c r="CC62" s="653"/>
      <c r="CD62" s="543"/>
      <c r="CE62" s="544"/>
      <c r="CF62" s="544"/>
      <c r="CG62" s="544"/>
      <c r="CH62" s="544"/>
      <c r="CI62" s="544"/>
      <c r="CJ62" s="544"/>
      <c r="CK62" s="544"/>
      <c r="CL62" s="544"/>
      <c r="CM62" s="653"/>
      <c r="CN62" s="543"/>
      <c r="CO62" s="544"/>
      <c r="CP62" s="544"/>
      <c r="CQ62" s="544"/>
      <c r="CR62" s="544"/>
      <c r="CS62" s="544"/>
      <c r="CT62" s="544"/>
      <c r="CU62" s="544"/>
      <c r="CV62" s="544"/>
      <c r="CW62" s="653"/>
      <c r="CX62" s="543"/>
      <c r="CY62" s="544"/>
      <c r="CZ62" s="544"/>
      <c r="DA62" s="544"/>
      <c r="DB62" s="544"/>
      <c r="DC62" s="544"/>
      <c r="DD62" s="544"/>
      <c r="DE62" s="544"/>
      <c r="DF62" s="544"/>
      <c r="DG62" s="653"/>
      <c r="DH62" s="543"/>
      <c r="DI62" s="544"/>
      <c r="DJ62" s="544"/>
      <c r="DK62" s="544"/>
      <c r="DL62" s="544"/>
      <c r="DM62" s="544"/>
      <c r="DN62" s="544"/>
      <c r="DO62" s="544"/>
      <c r="DP62" s="544"/>
      <c r="DQ62" s="653"/>
      <c r="DR62" s="543"/>
      <c r="DS62" s="544"/>
      <c r="DT62" s="544"/>
      <c r="DU62" s="544"/>
      <c r="DV62" s="544"/>
      <c r="DW62" s="544"/>
      <c r="DX62" s="544"/>
      <c r="DY62" s="544"/>
      <c r="DZ62" s="544"/>
      <c r="EA62" s="653"/>
      <c r="EB62" s="543"/>
      <c r="EC62" s="544"/>
      <c r="ED62" s="544"/>
      <c r="EE62" s="544"/>
      <c r="EF62" s="544"/>
      <c r="EG62" s="544"/>
      <c r="EH62" s="544"/>
      <c r="EI62" s="544"/>
      <c r="EJ62" s="544"/>
      <c r="EK62" s="653"/>
    </row>
    <row r="63" spans="1:141" ht="20.25">
      <c r="A63" s="806">
        <f>Summary!A63</f>
        <v>0</v>
      </c>
      <c r="B63" s="807">
        <f>Summary!B63</f>
        <v>0</v>
      </c>
      <c r="C63" s="808">
        <f>Summary!C63</f>
        <v>0</v>
      </c>
      <c r="D63" s="809">
        <f>Summary!D63</f>
        <v>0</v>
      </c>
      <c r="E63" s="810">
        <f>Summary!E63</f>
        <v>0</v>
      </c>
      <c r="F63" s="796">
        <f>Summary!F63</f>
        <v>0</v>
      </c>
      <c r="G63" s="811">
        <f>Summary!G63</f>
        <v>0</v>
      </c>
      <c r="H63" s="282"/>
      <c r="I63" s="283"/>
      <c r="J63" s="283"/>
      <c r="K63" s="283"/>
      <c r="L63" s="283"/>
      <c r="M63" s="283"/>
      <c r="N63" s="283"/>
      <c r="O63" s="283"/>
      <c r="P63" s="283"/>
      <c r="Q63" s="283"/>
      <c r="R63" s="283"/>
      <c r="S63" s="283"/>
      <c r="T63" s="547"/>
      <c r="U63" s="531"/>
      <c r="V63" s="282"/>
      <c r="W63" s="283"/>
      <c r="X63" s="283"/>
      <c r="Y63" s="283"/>
      <c r="Z63" s="283"/>
      <c r="AA63" s="283"/>
      <c r="AB63" s="283"/>
      <c r="AC63" s="283"/>
      <c r="AD63" s="283"/>
      <c r="AE63" s="650"/>
      <c r="AF63" s="282"/>
      <c r="AG63" s="283"/>
      <c r="AH63" s="283"/>
      <c r="AI63" s="283"/>
      <c r="AJ63" s="283"/>
      <c r="AK63" s="283"/>
      <c r="AL63" s="283"/>
      <c r="AM63" s="283"/>
      <c r="AN63" s="283"/>
      <c r="AO63" s="650"/>
      <c r="AP63" s="282"/>
      <c r="AQ63" s="283"/>
      <c r="AR63" s="283"/>
      <c r="AS63" s="283"/>
      <c r="AT63" s="283"/>
      <c r="AU63" s="283"/>
      <c r="AV63" s="283"/>
      <c r="AW63" s="283"/>
      <c r="AX63" s="283"/>
      <c r="AY63" s="650"/>
      <c r="AZ63" s="282"/>
      <c r="BA63" s="283"/>
      <c r="BB63" s="283"/>
      <c r="BC63" s="283"/>
      <c r="BD63" s="283"/>
      <c r="BE63" s="283"/>
      <c r="BF63" s="283"/>
      <c r="BG63" s="283"/>
      <c r="BH63" s="283"/>
      <c r="BI63" s="650"/>
      <c r="BJ63" s="282"/>
      <c r="BK63" s="283"/>
      <c r="BL63" s="283"/>
      <c r="BM63" s="283"/>
      <c r="BN63" s="283"/>
      <c r="BO63" s="283"/>
      <c r="BP63" s="283"/>
      <c r="BQ63" s="283"/>
      <c r="BR63" s="283"/>
      <c r="BS63" s="650"/>
      <c r="BT63" s="282"/>
      <c r="BU63" s="283"/>
      <c r="BV63" s="283"/>
      <c r="BW63" s="283"/>
      <c r="BX63" s="283"/>
      <c r="BY63" s="283"/>
      <c r="BZ63" s="283"/>
      <c r="CA63" s="283"/>
      <c r="CB63" s="283"/>
      <c r="CC63" s="650"/>
      <c r="CD63" s="282"/>
      <c r="CE63" s="283"/>
      <c r="CF63" s="283"/>
      <c r="CG63" s="283"/>
      <c r="CH63" s="283"/>
      <c r="CI63" s="283"/>
      <c r="CJ63" s="283"/>
      <c r="CK63" s="283"/>
      <c r="CL63" s="283"/>
      <c r="CM63" s="650"/>
      <c r="CN63" s="282"/>
      <c r="CO63" s="283"/>
      <c r="CP63" s="283"/>
      <c r="CQ63" s="283"/>
      <c r="CR63" s="283"/>
      <c r="CS63" s="283"/>
      <c r="CT63" s="283"/>
      <c r="CU63" s="283"/>
      <c r="CV63" s="283"/>
      <c r="CW63" s="650"/>
      <c r="CX63" s="282"/>
      <c r="CY63" s="283"/>
      <c r="CZ63" s="283"/>
      <c r="DA63" s="283"/>
      <c r="DB63" s="283"/>
      <c r="DC63" s="283"/>
      <c r="DD63" s="283"/>
      <c r="DE63" s="283"/>
      <c r="DF63" s="283"/>
      <c r="DG63" s="650"/>
      <c r="DH63" s="282"/>
      <c r="DI63" s="283"/>
      <c r="DJ63" s="283"/>
      <c r="DK63" s="283"/>
      <c r="DL63" s="283"/>
      <c r="DM63" s="283"/>
      <c r="DN63" s="283"/>
      <c r="DO63" s="283"/>
      <c r="DP63" s="283"/>
      <c r="DQ63" s="650"/>
      <c r="DR63" s="282"/>
      <c r="DS63" s="283"/>
      <c r="DT63" s="283"/>
      <c r="DU63" s="283"/>
      <c r="DV63" s="283"/>
      <c r="DW63" s="283"/>
      <c r="DX63" s="283"/>
      <c r="DY63" s="283"/>
      <c r="DZ63" s="283"/>
      <c r="EA63" s="650"/>
      <c r="EB63" s="282"/>
      <c r="EC63" s="283"/>
      <c r="ED63" s="283"/>
      <c r="EE63" s="283"/>
      <c r="EF63" s="283"/>
      <c r="EG63" s="283"/>
      <c r="EH63" s="283"/>
      <c r="EI63" s="283"/>
      <c r="EJ63" s="283"/>
      <c r="EK63" s="650"/>
    </row>
    <row r="64" spans="1:141" s="209" customFormat="1" ht="20.25">
      <c r="A64" s="358">
        <f>Summary!A64</f>
        <v>0</v>
      </c>
      <c r="B64" s="369" t="str">
        <f>Summary!B64</f>
        <v>4</v>
      </c>
      <c r="C64" s="369">
        <f>Summary!C64</f>
        <v>0</v>
      </c>
      <c r="D64" s="370" t="str">
        <f>Summary!D64</f>
        <v>Deliver Maintenance Solutions (Cyclic Activities)</v>
      </c>
      <c r="E64" s="200">
        <f>Summary!E64</f>
        <v>0</v>
      </c>
      <c r="F64" s="200">
        <f>Summary!F64</f>
        <v>0</v>
      </c>
      <c r="G64" s="492">
        <f>Summary!G64</f>
        <v>0</v>
      </c>
      <c r="H64" s="287"/>
      <c r="I64" s="288"/>
      <c r="J64" s="288"/>
      <c r="K64" s="288"/>
      <c r="L64" s="288"/>
      <c r="M64" s="288"/>
      <c r="N64" s="288"/>
      <c r="O64" s="288"/>
      <c r="P64" s="288"/>
      <c r="Q64" s="288"/>
      <c r="R64" s="288"/>
      <c r="S64" s="288"/>
      <c r="T64" s="550"/>
      <c r="U64" s="531"/>
      <c r="V64" s="287"/>
      <c r="W64" s="288"/>
      <c r="X64" s="288"/>
      <c r="Y64" s="288"/>
      <c r="Z64" s="288"/>
      <c r="AA64" s="288"/>
      <c r="AB64" s="288"/>
      <c r="AC64" s="288"/>
      <c r="AD64" s="288"/>
      <c r="AE64" s="655"/>
      <c r="AF64" s="287"/>
      <c r="AG64" s="288"/>
      <c r="AH64" s="288"/>
      <c r="AI64" s="288"/>
      <c r="AJ64" s="288"/>
      <c r="AK64" s="288"/>
      <c r="AL64" s="288"/>
      <c r="AM64" s="288"/>
      <c r="AN64" s="288"/>
      <c r="AO64" s="655"/>
      <c r="AP64" s="287"/>
      <c r="AQ64" s="288"/>
      <c r="AR64" s="288"/>
      <c r="AS64" s="288"/>
      <c r="AT64" s="288"/>
      <c r="AU64" s="288"/>
      <c r="AV64" s="288"/>
      <c r="AW64" s="288"/>
      <c r="AX64" s="288"/>
      <c r="AY64" s="655"/>
      <c r="AZ64" s="287"/>
      <c r="BA64" s="288"/>
      <c r="BB64" s="288"/>
      <c r="BC64" s="288"/>
      <c r="BD64" s="288"/>
      <c r="BE64" s="288"/>
      <c r="BF64" s="288"/>
      <c r="BG64" s="288"/>
      <c r="BH64" s="288"/>
      <c r="BI64" s="655"/>
      <c r="BJ64" s="287"/>
      <c r="BK64" s="288"/>
      <c r="BL64" s="288"/>
      <c r="BM64" s="288"/>
      <c r="BN64" s="288"/>
      <c r="BO64" s="288"/>
      <c r="BP64" s="288"/>
      <c r="BQ64" s="288"/>
      <c r="BR64" s="288"/>
      <c r="BS64" s="655"/>
      <c r="BT64" s="287"/>
      <c r="BU64" s="288"/>
      <c r="BV64" s="288"/>
      <c r="BW64" s="288"/>
      <c r="BX64" s="288"/>
      <c r="BY64" s="288"/>
      <c r="BZ64" s="288"/>
      <c r="CA64" s="288"/>
      <c r="CB64" s="288"/>
      <c r="CC64" s="655"/>
      <c r="CD64" s="287"/>
      <c r="CE64" s="288"/>
      <c r="CF64" s="288"/>
      <c r="CG64" s="288"/>
      <c r="CH64" s="288"/>
      <c r="CI64" s="288"/>
      <c r="CJ64" s="288"/>
      <c r="CK64" s="288"/>
      <c r="CL64" s="288"/>
      <c r="CM64" s="655"/>
      <c r="CN64" s="287"/>
      <c r="CO64" s="288"/>
      <c r="CP64" s="288"/>
      <c r="CQ64" s="288"/>
      <c r="CR64" s="288"/>
      <c r="CS64" s="288"/>
      <c r="CT64" s="288"/>
      <c r="CU64" s="288"/>
      <c r="CV64" s="288"/>
      <c r="CW64" s="655"/>
      <c r="CX64" s="287"/>
      <c r="CY64" s="288"/>
      <c r="CZ64" s="288"/>
      <c r="DA64" s="288"/>
      <c r="DB64" s="288"/>
      <c r="DC64" s="288"/>
      <c r="DD64" s="288"/>
      <c r="DE64" s="288"/>
      <c r="DF64" s="288"/>
      <c r="DG64" s="655"/>
      <c r="DH64" s="287"/>
      <c r="DI64" s="288"/>
      <c r="DJ64" s="288"/>
      <c r="DK64" s="288"/>
      <c r="DL64" s="288"/>
      <c r="DM64" s="288"/>
      <c r="DN64" s="288"/>
      <c r="DO64" s="288"/>
      <c r="DP64" s="288"/>
      <c r="DQ64" s="655"/>
      <c r="DR64" s="287"/>
      <c r="DS64" s="288"/>
      <c r="DT64" s="288"/>
      <c r="DU64" s="288"/>
      <c r="DV64" s="288"/>
      <c r="DW64" s="288"/>
      <c r="DX64" s="288"/>
      <c r="DY64" s="288"/>
      <c r="DZ64" s="288"/>
      <c r="EA64" s="655"/>
      <c r="EB64" s="287"/>
      <c r="EC64" s="288"/>
      <c r="ED64" s="288"/>
      <c r="EE64" s="288"/>
      <c r="EF64" s="288"/>
      <c r="EG64" s="288"/>
      <c r="EH64" s="288"/>
      <c r="EI64" s="288"/>
      <c r="EJ64" s="288"/>
      <c r="EK64" s="655"/>
    </row>
    <row r="65" spans="1:141" ht="72">
      <c r="A65" s="786" t="str">
        <f>Summary!A65</f>
        <v>18.3.1</v>
      </c>
      <c r="B65" s="812">
        <f>Summary!B65</f>
        <v>4.2</v>
      </c>
      <c r="C65" s="813">
        <f>Summary!C65</f>
        <v>0</v>
      </c>
      <c r="D65" s="809" t="str">
        <f>Summary!D65</f>
        <v xml:space="preserve">400 - Road Restraint System </v>
      </c>
      <c r="E65" s="810" t="str">
        <f>Summary!E65</f>
        <v>Road restraint system, and all barrier systems (excluding concrete barriers)</v>
      </c>
      <c r="F65" s="814">
        <f>Summary!F65</f>
        <v>0</v>
      </c>
      <c r="G65" s="801">
        <f>Summary!G65</f>
        <v>0</v>
      </c>
      <c r="H65" s="289"/>
      <c r="I65" s="290"/>
      <c r="J65" s="290"/>
      <c r="K65" s="290"/>
      <c r="L65" s="290"/>
      <c r="M65" s="290"/>
      <c r="N65" s="290"/>
      <c r="O65" s="290"/>
      <c r="P65" s="290"/>
      <c r="Q65" s="290"/>
      <c r="R65" s="290"/>
      <c r="S65" s="290"/>
      <c r="T65" s="551"/>
      <c r="U65" s="531"/>
      <c r="V65" s="289"/>
      <c r="W65" s="290"/>
      <c r="X65" s="290"/>
      <c r="Y65" s="290"/>
      <c r="Z65" s="290"/>
      <c r="AA65" s="290"/>
      <c r="AB65" s="290"/>
      <c r="AC65" s="290"/>
      <c r="AD65" s="290"/>
      <c r="AE65" s="656"/>
      <c r="AF65" s="289"/>
      <c r="AG65" s="290"/>
      <c r="AH65" s="290"/>
      <c r="AI65" s="290"/>
      <c r="AJ65" s="290"/>
      <c r="AK65" s="290"/>
      <c r="AL65" s="290"/>
      <c r="AM65" s="290"/>
      <c r="AN65" s="290"/>
      <c r="AO65" s="656"/>
      <c r="AP65" s="289"/>
      <c r="AQ65" s="290"/>
      <c r="AR65" s="290"/>
      <c r="AS65" s="290"/>
      <c r="AT65" s="290"/>
      <c r="AU65" s="290"/>
      <c r="AV65" s="290"/>
      <c r="AW65" s="290"/>
      <c r="AX65" s="290"/>
      <c r="AY65" s="656"/>
      <c r="AZ65" s="289"/>
      <c r="BA65" s="290"/>
      <c r="BB65" s="290"/>
      <c r="BC65" s="290"/>
      <c r="BD65" s="290"/>
      <c r="BE65" s="290"/>
      <c r="BF65" s="290"/>
      <c r="BG65" s="290"/>
      <c r="BH65" s="290"/>
      <c r="BI65" s="656"/>
      <c r="BJ65" s="289"/>
      <c r="BK65" s="290"/>
      <c r="BL65" s="290"/>
      <c r="BM65" s="290"/>
      <c r="BN65" s="290"/>
      <c r="BO65" s="290"/>
      <c r="BP65" s="290"/>
      <c r="BQ65" s="290"/>
      <c r="BR65" s="290"/>
      <c r="BS65" s="656"/>
      <c r="BT65" s="289"/>
      <c r="BU65" s="290"/>
      <c r="BV65" s="290"/>
      <c r="BW65" s="290"/>
      <c r="BX65" s="290"/>
      <c r="BY65" s="290"/>
      <c r="BZ65" s="290"/>
      <c r="CA65" s="290"/>
      <c r="CB65" s="290"/>
      <c r="CC65" s="656"/>
      <c r="CD65" s="289"/>
      <c r="CE65" s="290"/>
      <c r="CF65" s="290"/>
      <c r="CG65" s="290"/>
      <c r="CH65" s="290"/>
      <c r="CI65" s="290"/>
      <c r="CJ65" s="290"/>
      <c r="CK65" s="290"/>
      <c r="CL65" s="290"/>
      <c r="CM65" s="656"/>
      <c r="CN65" s="289"/>
      <c r="CO65" s="290"/>
      <c r="CP65" s="290"/>
      <c r="CQ65" s="290"/>
      <c r="CR65" s="290"/>
      <c r="CS65" s="290"/>
      <c r="CT65" s="290"/>
      <c r="CU65" s="290"/>
      <c r="CV65" s="290"/>
      <c r="CW65" s="656"/>
      <c r="CX65" s="289"/>
      <c r="CY65" s="290"/>
      <c r="CZ65" s="290"/>
      <c r="DA65" s="290"/>
      <c r="DB65" s="290"/>
      <c r="DC65" s="290"/>
      <c r="DD65" s="290"/>
      <c r="DE65" s="290"/>
      <c r="DF65" s="290"/>
      <c r="DG65" s="656"/>
      <c r="DH65" s="289"/>
      <c r="DI65" s="290"/>
      <c r="DJ65" s="290"/>
      <c r="DK65" s="290"/>
      <c r="DL65" s="290"/>
      <c r="DM65" s="290"/>
      <c r="DN65" s="290"/>
      <c r="DO65" s="290"/>
      <c r="DP65" s="290"/>
      <c r="DQ65" s="656"/>
      <c r="DR65" s="289"/>
      <c r="DS65" s="290"/>
      <c r="DT65" s="290"/>
      <c r="DU65" s="290"/>
      <c r="DV65" s="290"/>
      <c r="DW65" s="290"/>
      <c r="DX65" s="290"/>
      <c r="DY65" s="290"/>
      <c r="DZ65" s="290"/>
      <c r="EA65" s="656"/>
      <c r="EB65" s="289"/>
      <c r="EC65" s="290"/>
      <c r="ED65" s="290"/>
      <c r="EE65" s="290"/>
      <c r="EF65" s="290"/>
      <c r="EG65" s="290"/>
      <c r="EH65" s="290"/>
      <c r="EI65" s="290"/>
      <c r="EJ65" s="290"/>
      <c r="EK65" s="656"/>
    </row>
    <row r="66" spans="1:141" ht="20.25">
      <c r="A66" s="359">
        <f>Summary!A66</f>
        <v>0</v>
      </c>
      <c r="B66" s="378">
        <f>Summary!B66</f>
        <v>0</v>
      </c>
      <c r="C66" s="379" t="str">
        <f>Summary!C66</f>
        <v>4.2.1</v>
      </c>
      <c r="D66" s="380">
        <f>Summary!D66</f>
        <v>0</v>
      </c>
      <c r="E66" s="381">
        <f>Summary!E66</f>
        <v>0</v>
      </c>
      <c r="F66" s="382" t="str">
        <f>Summary!F66</f>
        <v xml:space="preserve">Check all Road Restraint System </v>
      </c>
      <c r="G66" s="375">
        <f>Summary!G66</f>
        <v>0</v>
      </c>
      <c r="H66" s="540">
        <f>SUM(V66:AD66)</f>
        <v>0</v>
      </c>
      <c r="I66" s="541">
        <f>SUM(AF66:AN66)</f>
        <v>0</v>
      </c>
      <c r="J66" s="541">
        <f>SUM(AP66:AX66)</f>
        <v>0</v>
      </c>
      <c r="K66" s="541">
        <f>SUM(AZ66:BH66)</f>
        <v>0</v>
      </c>
      <c r="L66" s="541">
        <f>SUM(BJ66:BR66)</f>
        <v>0</v>
      </c>
      <c r="M66" s="541">
        <f>SUM(BT66:CB66)</f>
        <v>0</v>
      </c>
      <c r="N66" s="541">
        <f>SUM(CD66:CL66)</f>
        <v>0</v>
      </c>
      <c r="O66" s="541">
        <f>SUM(CN66:CV66)</f>
        <v>0</v>
      </c>
      <c r="P66" s="541">
        <f>SUM(CX66:DF66)</f>
        <v>0</v>
      </c>
      <c r="Q66" s="541">
        <f>SUM(DH66:DP66)</f>
        <v>0</v>
      </c>
      <c r="R66" s="541">
        <f>SUM(DR66:DZ66)</f>
        <v>0</v>
      </c>
      <c r="S66" s="541">
        <f>SUM(EB66:EJ66)</f>
        <v>0</v>
      </c>
      <c r="T66" s="542">
        <f>SUM(H66:S66)</f>
        <v>0</v>
      </c>
      <c r="U66" s="531"/>
      <c r="V66" s="543"/>
      <c r="W66" s="544"/>
      <c r="X66" s="544"/>
      <c r="Y66" s="544"/>
      <c r="Z66" s="544"/>
      <c r="AA66" s="544"/>
      <c r="AB66" s="544"/>
      <c r="AC66" s="544"/>
      <c r="AD66" s="544"/>
      <c r="AE66" s="657"/>
      <c r="AF66" s="543"/>
      <c r="AG66" s="544"/>
      <c r="AH66" s="544"/>
      <c r="AI66" s="544"/>
      <c r="AJ66" s="544"/>
      <c r="AK66" s="544"/>
      <c r="AL66" s="544"/>
      <c r="AM66" s="544"/>
      <c r="AN66" s="544"/>
      <c r="AO66" s="657"/>
      <c r="AP66" s="543"/>
      <c r="AQ66" s="544"/>
      <c r="AR66" s="544"/>
      <c r="AS66" s="544"/>
      <c r="AT66" s="544"/>
      <c r="AU66" s="544"/>
      <c r="AV66" s="544"/>
      <c r="AW66" s="544"/>
      <c r="AX66" s="544"/>
      <c r="AY66" s="657"/>
      <c r="AZ66" s="543"/>
      <c r="BA66" s="544"/>
      <c r="BB66" s="544"/>
      <c r="BC66" s="544"/>
      <c r="BD66" s="544"/>
      <c r="BE66" s="544"/>
      <c r="BF66" s="544"/>
      <c r="BG66" s="544"/>
      <c r="BH66" s="544"/>
      <c r="BI66" s="657"/>
      <c r="BJ66" s="543"/>
      <c r="BK66" s="544"/>
      <c r="BL66" s="544"/>
      <c r="BM66" s="544"/>
      <c r="BN66" s="544"/>
      <c r="BO66" s="544"/>
      <c r="BP66" s="544"/>
      <c r="BQ66" s="544"/>
      <c r="BR66" s="544"/>
      <c r="BS66" s="657"/>
      <c r="BT66" s="543"/>
      <c r="BU66" s="544"/>
      <c r="BV66" s="544"/>
      <c r="BW66" s="544"/>
      <c r="BX66" s="544"/>
      <c r="BY66" s="544"/>
      <c r="BZ66" s="544"/>
      <c r="CA66" s="544"/>
      <c r="CB66" s="544"/>
      <c r="CC66" s="657"/>
      <c r="CD66" s="543"/>
      <c r="CE66" s="544"/>
      <c r="CF66" s="544"/>
      <c r="CG66" s="544"/>
      <c r="CH66" s="544"/>
      <c r="CI66" s="544"/>
      <c r="CJ66" s="544"/>
      <c r="CK66" s="544"/>
      <c r="CL66" s="544"/>
      <c r="CM66" s="657"/>
      <c r="CN66" s="543"/>
      <c r="CO66" s="544"/>
      <c r="CP66" s="544"/>
      <c r="CQ66" s="544"/>
      <c r="CR66" s="544"/>
      <c r="CS66" s="544"/>
      <c r="CT66" s="544"/>
      <c r="CU66" s="544"/>
      <c r="CV66" s="544"/>
      <c r="CW66" s="657"/>
      <c r="CX66" s="543"/>
      <c r="CY66" s="544"/>
      <c r="CZ66" s="544"/>
      <c r="DA66" s="544"/>
      <c r="DB66" s="544"/>
      <c r="DC66" s="544"/>
      <c r="DD66" s="544"/>
      <c r="DE66" s="544"/>
      <c r="DF66" s="544"/>
      <c r="DG66" s="657"/>
      <c r="DH66" s="543"/>
      <c r="DI66" s="544"/>
      <c r="DJ66" s="544"/>
      <c r="DK66" s="544"/>
      <c r="DL66" s="544"/>
      <c r="DM66" s="544"/>
      <c r="DN66" s="544"/>
      <c r="DO66" s="544"/>
      <c r="DP66" s="544"/>
      <c r="DQ66" s="657"/>
      <c r="DR66" s="543"/>
      <c r="DS66" s="544"/>
      <c r="DT66" s="544"/>
      <c r="DU66" s="544"/>
      <c r="DV66" s="544"/>
      <c r="DW66" s="544"/>
      <c r="DX66" s="544"/>
      <c r="DY66" s="544"/>
      <c r="DZ66" s="544"/>
      <c r="EA66" s="657"/>
      <c r="EB66" s="543"/>
      <c r="EC66" s="544"/>
      <c r="ED66" s="544"/>
      <c r="EE66" s="544"/>
      <c r="EF66" s="544"/>
      <c r="EG66" s="544"/>
      <c r="EH66" s="544"/>
      <c r="EI66" s="544"/>
      <c r="EJ66" s="544"/>
      <c r="EK66" s="657"/>
    </row>
    <row r="67" spans="1:141" ht="90">
      <c r="A67" s="359">
        <f>Summary!A67</f>
        <v>0</v>
      </c>
      <c r="B67" s="378">
        <f>Summary!B67</f>
        <v>0</v>
      </c>
      <c r="C67" s="379" t="str">
        <f>Summary!C67</f>
        <v>4.2.2</v>
      </c>
      <c r="D67" s="380">
        <f>Summary!D67</f>
        <v>0</v>
      </c>
      <c r="E67" s="381" t="str">
        <f>Summary!E67</f>
        <v>Tighten or replace screws and bolts and re-tension Road Restraint System requiring re-tensioning.</v>
      </c>
      <c r="F67" s="382">
        <f>Summary!F67</f>
        <v>0</v>
      </c>
      <c r="G67" s="375">
        <f>Summary!G67</f>
        <v>0</v>
      </c>
      <c r="H67" s="700"/>
      <c r="I67" s="701"/>
      <c r="J67" s="701"/>
      <c r="K67" s="701"/>
      <c r="L67" s="701"/>
      <c r="M67" s="701"/>
      <c r="N67" s="701"/>
      <c r="O67" s="701"/>
      <c r="P67" s="701"/>
      <c r="Q67" s="701"/>
      <c r="R67" s="701"/>
      <c r="S67" s="701"/>
      <c r="T67" s="702"/>
      <c r="U67" s="823"/>
      <c r="V67" s="700"/>
      <c r="W67" s="701"/>
      <c r="X67" s="701"/>
      <c r="Y67" s="701"/>
      <c r="Z67" s="701"/>
      <c r="AA67" s="701"/>
      <c r="AB67" s="701"/>
      <c r="AC67" s="701"/>
      <c r="AD67" s="701"/>
      <c r="AE67" s="824"/>
      <c r="AF67" s="700"/>
      <c r="AG67" s="701"/>
      <c r="AH67" s="701"/>
      <c r="AI67" s="701"/>
      <c r="AJ67" s="701"/>
      <c r="AK67" s="701"/>
      <c r="AL67" s="701"/>
      <c r="AM67" s="701"/>
      <c r="AN67" s="701"/>
      <c r="AO67" s="824"/>
      <c r="AP67" s="700"/>
      <c r="AQ67" s="701"/>
      <c r="AR67" s="701"/>
      <c r="AS67" s="701"/>
      <c r="AT67" s="701"/>
      <c r="AU67" s="701"/>
      <c r="AV67" s="701"/>
      <c r="AW67" s="701"/>
      <c r="AX67" s="701"/>
      <c r="AY67" s="824"/>
      <c r="AZ67" s="700"/>
      <c r="BA67" s="701"/>
      <c r="BB67" s="701"/>
      <c r="BC67" s="701"/>
      <c r="BD67" s="701"/>
      <c r="BE67" s="701"/>
      <c r="BF67" s="701"/>
      <c r="BG67" s="701"/>
      <c r="BH67" s="701"/>
      <c r="BI67" s="824"/>
      <c r="BJ67" s="700"/>
      <c r="BK67" s="701"/>
      <c r="BL67" s="701"/>
      <c r="BM67" s="701"/>
      <c r="BN67" s="701"/>
      <c r="BO67" s="701"/>
      <c r="BP67" s="701"/>
      <c r="BQ67" s="701"/>
      <c r="BR67" s="701"/>
      <c r="BS67" s="824"/>
      <c r="BT67" s="700"/>
      <c r="BU67" s="701"/>
      <c r="BV67" s="701"/>
      <c r="BW67" s="701"/>
      <c r="BX67" s="701"/>
      <c r="BY67" s="701"/>
      <c r="BZ67" s="701"/>
      <c r="CA67" s="701"/>
      <c r="CB67" s="701"/>
      <c r="CC67" s="824"/>
      <c r="CD67" s="700"/>
      <c r="CE67" s="701"/>
      <c r="CF67" s="701"/>
      <c r="CG67" s="701"/>
      <c r="CH67" s="701"/>
      <c r="CI67" s="701"/>
      <c r="CJ67" s="701"/>
      <c r="CK67" s="701"/>
      <c r="CL67" s="701"/>
      <c r="CM67" s="824"/>
      <c r="CN67" s="700"/>
      <c r="CO67" s="701"/>
      <c r="CP67" s="701"/>
      <c r="CQ67" s="701"/>
      <c r="CR67" s="701"/>
      <c r="CS67" s="701"/>
      <c r="CT67" s="701"/>
      <c r="CU67" s="701"/>
      <c r="CV67" s="701"/>
      <c r="CW67" s="824"/>
      <c r="CX67" s="700"/>
      <c r="CY67" s="701"/>
      <c r="CZ67" s="701"/>
      <c r="DA67" s="701"/>
      <c r="DB67" s="701"/>
      <c r="DC67" s="701"/>
      <c r="DD67" s="701"/>
      <c r="DE67" s="701"/>
      <c r="DF67" s="701"/>
      <c r="DG67" s="824"/>
      <c r="DH67" s="700"/>
      <c r="DI67" s="701"/>
      <c r="DJ67" s="701"/>
      <c r="DK67" s="701"/>
      <c r="DL67" s="701"/>
      <c r="DM67" s="701"/>
      <c r="DN67" s="701"/>
      <c r="DO67" s="701"/>
      <c r="DP67" s="701"/>
      <c r="DQ67" s="824"/>
      <c r="DR67" s="700"/>
      <c r="DS67" s="701"/>
      <c r="DT67" s="701"/>
      <c r="DU67" s="701"/>
      <c r="DV67" s="701"/>
      <c r="DW67" s="701"/>
      <c r="DX67" s="701"/>
      <c r="DY67" s="701"/>
      <c r="DZ67" s="701"/>
      <c r="EA67" s="824"/>
      <c r="EB67" s="700"/>
      <c r="EC67" s="701"/>
      <c r="ED67" s="701"/>
      <c r="EE67" s="701"/>
      <c r="EF67" s="701"/>
      <c r="EG67" s="701"/>
      <c r="EH67" s="701"/>
      <c r="EI67" s="701"/>
      <c r="EJ67" s="701"/>
      <c r="EK67" s="824"/>
    </row>
    <row r="68" spans="1:141" ht="36">
      <c r="A68" s="359">
        <f>Summary!A68</f>
        <v>0</v>
      </c>
      <c r="B68" s="378">
        <f>Summary!B68</f>
        <v>0</v>
      </c>
      <c r="C68" s="379" t="str">
        <f>Summary!C68</f>
        <v>4.2.2.1</v>
      </c>
      <c r="D68" s="380">
        <f>Summary!D68</f>
        <v>0</v>
      </c>
      <c r="E68" s="381">
        <f>Summary!E68</f>
        <v>0</v>
      </c>
      <c r="F68" s="382" t="str">
        <f>Summary!F68</f>
        <v>RRS - Tensioned Corrugated Beam (includes barrier length, transitions and Terminals)</v>
      </c>
      <c r="G68" s="375">
        <f>Summary!G68</f>
        <v>0</v>
      </c>
      <c r="H68" s="540">
        <f t="shared" ref="H68:H127" si="41">SUM(V68:AD68)</f>
        <v>0</v>
      </c>
      <c r="I68" s="541">
        <f t="shared" ref="I68:I127" si="42">SUM(AF68:AN68)</f>
        <v>0</v>
      </c>
      <c r="J68" s="541">
        <f t="shared" ref="J68:J127" si="43">SUM(AP68:AX68)</f>
        <v>0</v>
      </c>
      <c r="K68" s="541">
        <f t="shared" ref="K68:K127" si="44">SUM(AZ68:BH68)</f>
        <v>0</v>
      </c>
      <c r="L68" s="541">
        <f t="shared" ref="L68:L127" si="45">SUM(BJ68:BR68)</f>
        <v>0</v>
      </c>
      <c r="M68" s="541">
        <f t="shared" ref="M68:M127" si="46">SUM(BT68:CB68)</f>
        <v>0</v>
      </c>
      <c r="N68" s="541">
        <f t="shared" ref="N68:N127" si="47">SUM(CD68:CL68)</f>
        <v>0</v>
      </c>
      <c r="O68" s="541">
        <f t="shared" ref="O68:O127" si="48">SUM(CN68:CV68)</f>
        <v>0</v>
      </c>
      <c r="P68" s="541">
        <f t="shared" ref="P68:P127" si="49">SUM(CX68:DF68)</f>
        <v>0</v>
      </c>
      <c r="Q68" s="541">
        <f t="shared" ref="Q68:Q127" si="50">SUM(DH68:DP68)</f>
        <v>0</v>
      </c>
      <c r="R68" s="541">
        <f t="shared" ref="R68:R127" si="51">SUM(DR68:DZ68)</f>
        <v>0</v>
      </c>
      <c r="S68" s="541">
        <f t="shared" ref="S68:S127" si="52">SUM(EB68:EJ68)</f>
        <v>0</v>
      </c>
      <c r="T68" s="542">
        <f t="shared" ref="T68:T127" si="53">SUM(H68:S68)</f>
        <v>0</v>
      </c>
      <c r="U68" s="531"/>
      <c r="V68" s="543"/>
      <c r="W68" s="544"/>
      <c r="X68" s="544"/>
      <c r="Y68" s="544"/>
      <c r="Z68" s="544"/>
      <c r="AA68" s="544"/>
      <c r="AB68" s="544"/>
      <c r="AC68" s="544"/>
      <c r="AD68" s="544"/>
      <c r="AE68" s="657"/>
      <c r="AF68" s="543"/>
      <c r="AG68" s="544"/>
      <c r="AH68" s="544"/>
      <c r="AI68" s="544"/>
      <c r="AJ68" s="544"/>
      <c r="AK68" s="544"/>
      <c r="AL68" s="544"/>
      <c r="AM68" s="544"/>
      <c r="AN68" s="544"/>
      <c r="AO68" s="657"/>
      <c r="AP68" s="543"/>
      <c r="AQ68" s="544"/>
      <c r="AR68" s="544"/>
      <c r="AS68" s="544"/>
      <c r="AT68" s="544"/>
      <c r="AU68" s="544"/>
      <c r="AV68" s="544"/>
      <c r="AW68" s="544"/>
      <c r="AX68" s="544"/>
      <c r="AY68" s="657"/>
      <c r="AZ68" s="543"/>
      <c r="BA68" s="544"/>
      <c r="BB68" s="544"/>
      <c r="BC68" s="544"/>
      <c r="BD68" s="544"/>
      <c r="BE68" s="544"/>
      <c r="BF68" s="544"/>
      <c r="BG68" s="544"/>
      <c r="BH68" s="544"/>
      <c r="BI68" s="657"/>
      <c r="BJ68" s="543"/>
      <c r="BK68" s="544"/>
      <c r="BL68" s="544"/>
      <c r="BM68" s="544"/>
      <c r="BN68" s="544"/>
      <c r="BO68" s="544"/>
      <c r="BP68" s="544"/>
      <c r="BQ68" s="544"/>
      <c r="BR68" s="544"/>
      <c r="BS68" s="657"/>
      <c r="BT68" s="543"/>
      <c r="BU68" s="544"/>
      <c r="BV68" s="544"/>
      <c r="BW68" s="544"/>
      <c r="BX68" s="544"/>
      <c r="BY68" s="544"/>
      <c r="BZ68" s="544"/>
      <c r="CA68" s="544"/>
      <c r="CB68" s="544"/>
      <c r="CC68" s="657"/>
      <c r="CD68" s="543"/>
      <c r="CE68" s="544"/>
      <c r="CF68" s="544"/>
      <c r="CG68" s="544"/>
      <c r="CH68" s="544"/>
      <c r="CI68" s="544"/>
      <c r="CJ68" s="544"/>
      <c r="CK68" s="544"/>
      <c r="CL68" s="544"/>
      <c r="CM68" s="657"/>
      <c r="CN68" s="543"/>
      <c r="CO68" s="544"/>
      <c r="CP68" s="544"/>
      <c r="CQ68" s="544"/>
      <c r="CR68" s="544"/>
      <c r="CS68" s="544"/>
      <c r="CT68" s="544"/>
      <c r="CU68" s="544"/>
      <c r="CV68" s="544"/>
      <c r="CW68" s="657"/>
      <c r="CX68" s="543"/>
      <c r="CY68" s="544"/>
      <c r="CZ68" s="544"/>
      <c r="DA68" s="544"/>
      <c r="DB68" s="544"/>
      <c r="DC68" s="544"/>
      <c r="DD68" s="544"/>
      <c r="DE68" s="544"/>
      <c r="DF68" s="544"/>
      <c r="DG68" s="657"/>
      <c r="DH68" s="543"/>
      <c r="DI68" s="544"/>
      <c r="DJ68" s="544"/>
      <c r="DK68" s="544"/>
      <c r="DL68" s="544"/>
      <c r="DM68" s="544"/>
      <c r="DN68" s="544"/>
      <c r="DO68" s="544"/>
      <c r="DP68" s="544"/>
      <c r="DQ68" s="657"/>
      <c r="DR68" s="543"/>
      <c r="DS68" s="544"/>
      <c r="DT68" s="544"/>
      <c r="DU68" s="544"/>
      <c r="DV68" s="544"/>
      <c r="DW68" s="544"/>
      <c r="DX68" s="544"/>
      <c r="DY68" s="544"/>
      <c r="DZ68" s="544"/>
      <c r="EA68" s="657"/>
      <c r="EB68" s="543"/>
      <c r="EC68" s="544"/>
      <c r="ED68" s="544"/>
      <c r="EE68" s="544"/>
      <c r="EF68" s="544"/>
      <c r="EG68" s="544"/>
      <c r="EH68" s="544"/>
      <c r="EI68" s="544"/>
      <c r="EJ68" s="544"/>
      <c r="EK68" s="657"/>
    </row>
    <row r="69" spans="1:141" ht="36">
      <c r="A69" s="359">
        <f>Summary!A69</f>
        <v>0</v>
      </c>
      <c r="B69" s="378">
        <f>Summary!B69</f>
        <v>0</v>
      </c>
      <c r="C69" s="379" t="str">
        <f>Summary!C69</f>
        <v>4.2.2.2</v>
      </c>
      <c r="D69" s="380">
        <f>Summary!D69</f>
        <v>0</v>
      </c>
      <c r="E69" s="381">
        <f>Summary!E69</f>
        <v>0</v>
      </c>
      <c r="F69" s="382" t="str">
        <f>Summary!F69</f>
        <v>RRS - Wire Rope Safety Barrier (includes barrier length, transitions and Terminals)</v>
      </c>
      <c r="G69" s="375">
        <f>Summary!G69</f>
        <v>0</v>
      </c>
      <c r="H69" s="540">
        <f t="shared" si="41"/>
        <v>0</v>
      </c>
      <c r="I69" s="541">
        <f t="shared" si="42"/>
        <v>0</v>
      </c>
      <c r="J69" s="541">
        <f t="shared" si="43"/>
        <v>0</v>
      </c>
      <c r="K69" s="541">
        <f t="shared" si="44"/>
        <v>0</v>
      </c>
      <c r="L69" s="541">
        <f t="shared" si="45"/>
        <v>0</v>
      </c>
      <c r="M69" s="541">
        <f t="shared" si="46"/>
        <v>0</v>
      </c>
      <c r="N69" s="541">
        <f t="shared" si="47"/>
        <v>0</v>
      </c>
      <c r="O69" s="541">
        <f t="shared" si="48"/>
        <v>0</v>
      </c>
      <c r="P69" s="541">
        <f t="shared" si="49"/>
        <v>0</v>
      </c>
      <c r="Q69" s="541">
        <f t="shared" si="50"/>
        <v>0</v>
      </c>
      <c r="R69" s="541">
        <f t="shared" si="51"/>
        <v>0</v>
      </c>
      <c r="S69" s="541">
        <f t="shared" si="52"/>
        <v>0</v>
      </c>
      <c r="T69" s="542">
        <f t="shared" si="53"/>
        <v>0</v>
      </c>
      <c r="U69" s="531"/>
      <c r="V69" s="543"/>
      <c r="W69" s="544"/>
      <c r="X69" s="544"/>
      <c r="Y69" s="544"/>
      <c r="Z69" s="544"/>
      <c r="AA69" s="544"/>
      <c r="AB69" s="544"/>
      <c r="AC69" s="544"/>
      <c r="AD69" s="544"/>
      <c r="AE69" s="657"/>
      <c r="AF69" s="543"/>
      <c r="AG69" s="544"/>
      <c r="AH69" s="544"/>
      <c r="AI69" s="544"/>
      <c r="AJ69" s="544"/>
      <c r="AK69" s="544"/>
      <c r="AL69" s="544"/>
      <c r="AM69" s="544"/>
      <c r="AN69" s="544"/>
      <c r="AO69" s="657"/>
      <c r="AP69" s="543"/>
      <c r="AQ69" s="544"/>
      <c r="AR69" s="544"/>
      <c r="AS69" s="544"/>
      <c r="AT69" s="544"/>
      <c r="AU69" s="544"/>
      <c r="AV69" s="544"/>
      <c r="AW69" s="544"/>
      <c r="AX69" s="544"/>
      <c r="AY69" s="657"/>
      <c r="AZ69" s="543"/>
      <c r="BA69" s="544"/>
      <c r="BB69" s="544"/>
      <c r="BC69" s="544"/>
      <c r="BD69" s="544"/>
      <c r="BE69" s="544"/>
      <c r="BF69" s="544"/>
      <c r="BG69" s="544"/>
      <c r="BH69" s="544"/>
      <c r="BI69" s="657"/>
      <c r="BJ69" s="543"/>
      <c r="BK69" s="544"/>
      <c r="BL69" s="544"/>
      <c r="BM69" s="544"/>
      <c r="BN69" s="544"/>
      <c r="BO69" s="544"/>
      <c r="BP69" s="544"/>
      <c r="BQ69" s="544"/>
      <c r="BR69" s="544"/>
      <c r="BS69" s="657"/>
      <c r="BT69" s="543"/>
      <c r="BU69" s="544"/>
      <c r="BV69" s="544"/>
      <c r="BW69" s="544"/>
      <c r="BX69" s="544"/>
      <c r="BY69" s="544"/>
      <c r="BZ69" s="544"/>
      <c r="CA69" s="544"/>
      <c r="CB69" s="544"/>
      <c r="CC69" s="657"/>
      <c r="CD69" s="543"/>
      <c r="CE69" s="544"/>
      <c r="CF69" s="544"/>
      <c r="CG69" s="544"/>
      <c r="CH69" s="544"/>
      <c r="CI69" s="544"/>
      <c r="CJ69" s="544"/>
      <c r="CK69" s="544"/>
      <c r="CL69" s="544"/>
      <c r="CM69" s="657"/>
      <c r="CN69" s="543"/>
      <c r="CO69" s="544"/>
      <c r="CP69" s="544"/>
      <c r="CQ69" s="544"/>
      <c r="CR69" s="544"/>
      <c r="CS69" s="544"/>
      <c r="CT69" s="544"/>
      <c r="CU69" s="544"/>
      <c r="CV69" s="544"/>
      <c r="CW69" s="657"/>
      <c r="CX69" s="543"/>
      <c r="CY69" s="544"/>
      <c r="CZ69" s="544"/>
      <c r="DA69" s="544"/>
      <c r="DB69" s="544"/>
      <c r="DC69" s="544"/>
      <c r="DD69" s="544"/>
      <c r="DE69" s="544"/>
      <c r="DF69" s="544"/>
      <c r="DG69" s="657"/>
      <c r="DH69" s="543"/>
      <c r="DI69" s="544"/>
      <c r="DJ69" s="544"/>
      <c r="DK69" s="544"/>
      <c r="DL69" s="544"/>
      <c r="DM69" s="544"/>
      <c r="DN69" s="544"/>
      <c r="DO69" s="544"/>
      <c r="DP69" s="544"/>
      <c r="DQ69" s="657"/>
      <c r="DR69" s="543"/>
      <c r="DS69" s="544"/>
      <c r="DT69" s="544"/>
      <c r="DU69" s="544"/>
      <c r="DV69" s="544"/>
      <c r="DW69" s="544"/>
      <c r="DX69" s="544"/>
      <c r="DY69" s="544"/>
      <c r="DZ69" s="544"/>
      <c r="EA69" s="657"/>
      <c r="EB69" s="543"/>
      <c r="EC69" s="544"/>
      <c r="ED69" s="544"/>
      <c r="EE69" s="544"/>
      <c r="EF69" s="544"/>
      <c r="EG69" s="544"/>
      <c r="EH69" s="544"/>
      <c r="EI69" s="544"/>
      <c r="EJ69" s="544"/>
      <c r="EK69" s="657"/>
    </row>
    <row r="70" spans="1:141" ht="36">
      <c r="A70" s="359">
        <f>Summary!A70</f>
        <v>0</v>
      </c>
      <c r="B70" s="378">
        <f>Summary!B70</f>
        <v>0</v>
      </c>
      <c r="C70" s="379" t="str">
        <f>Summary!C70</f>
        <v>4.2.3</v>
      </c>
      <c r="D70" s="380">
        <f>Summary!D70</f>
        <v>0</v>
      </c>
      <c r="E70" s="381" t="str">
        <f>Summary!E70</f>
        <v>Arrester beds</v>
      </c>
      <c r="F70" s="382" t="str">
        <f>Summary!F70</f>
        <v>Treatment of weeds, remove scattered aggregate from carriageway and reprofile gravel bed</v>
      </c>
      <c r="G70" s="375">
        <f>Summary!G70</f>
        <v>0</v>
      </c>
      <c r="H70" s="540">
        <f t="shared" si="41"/>
        <v>0</v>
      </c>
      <c r="I70" s="541">
        <f t="shared" si="42"/>
        <v>0</v>
      </c>
      <c r="J70" s="541">
        <f t="shared" si="43"/>
        <v>0</v>
      </c>
      <c r="K70" s="541">
        <f t="shared" si="44"/>
        <v>0</v>
      </c>
      <c r="L70" s="541">
        <f t="shared" si="45"/>
        <v>0</v>
      </c>
      <c r="M70" s="541">
        <f t="shared" si="46"/>
        <v>0</v>
      </c>
      <c r="N70" s="541">
        <f t="shared" si="47"/>
        <v>0</v>
      </c>
      <c r="O70" s="541">
        <f t="shared" si="48"/>
        <v>0</v>
      </c>
      <c r="P70" s="541">
        <f t="shared" si="49"/>
        <v>0</v>
      </c>
      <c r="Q70" s="541">
        <f t="shared" si="50"/>
        <v>0</v>
      </c>
      <c r="R70" s="541">
        <f t="shared" si="51"/>
        <v>0</v>
      </c>
      <c r="S70" s="541">
        <f t="shared" si="52"/>
        <v>0</v>
      </c>
      <c r="T70" s="542">
        <f t="shared" si="53"/>
        <v>0</v>
      </c>
      <c r="U70" s="531"/>
      <c r="V70" s="543"/>
      <c r="W70" s="544"/>
      <c r="X70" s="544"/>
      <c r="Y70" s="544"/>
      <c r="Z70" s="544"/>
      <c r="AA70" s="544"/>
      <c r="AB70" s="544"/>
      <c r="AC70" s="544"/>
      <c r="AD70" s="544"/>
      <c r="AE70" s="657"/>
      <c r="AF70" s="543"/>
      <c r="AG70" s="544"/>
      <c r="AH70" s="544"/>
      <c r="AI70" s="544"/>
      <c r="AJ70" s="544"/>
      <c r="AK70" s="544"/>
      <c r="AL70" s="544"/>
      <c r="AM70" s="544"/>
      <c r="AN70" s="544"/>
      <c r="AO70" s="657"/>
      <c r="AP70" s="543"/>
      <c r="AQ70" s="544"/>
      <c r="AR70" s="544"/>
      <c r="AS70" s="544"/>
      <c r="AT70" s="544"/>
      <c r="AU70" s="544"/>
      <c r="AV70" s="544"/>
      <c r="AW70" s="544"/>
      <c r="AX70" s="544"/>
      <c r="AY70" s="657"/>
      <c r="AZ70" s="543"/>
      <c r="BA70" s="544"/>
      <c r="BB70" s="544"/>
      <c r="BC70" s="544"/>
      <c r="BD70" s="544"/>
      <c r="BE70" s="544"/>
      <c r="BF70" s="544"/>
      <c r="BG70" s="544"/>
      <c r="BH70" s="544"/>
      <c r="BI70" s="657"/>
      <c r="BJ70" s="543"/>
      <c r="BK70" s="544"/>
      <c r="BL70" s="544"/>
      <c r="BM70" s="544"/>
      <c r="BN70" s="544"/>
      <c r="BO70" s="544"/>
      <c r="BP70" s="544"/>
      <c r="BQ70" s="544"/>
      <c r="BR70" s="544"/>
      <c r="BS70" s="657"/>
      <c r="BT70" s="543"/>
      <c r="BU70" s="544"/>
      <c r="BV70" s="544"/>
      <c r="BW70" s="544"/>
      <c r="BX70" s="544"/>
      <c r="BY70" s="544"/>
      <c r="BZ70" s="544"/>
      <c r="CA70" s="544"/>
      <c r="CB70" s="544"/>
      <c r="CC70" s="657"/>
      <c r="CD70" s="543"/>
      <c r="CE70" s="544"/>
      <c r="CF70" s="544"/>
      <c r="CG70" s="544"/>
      <c r="CH70" s="544"/>
      <c r="CI70" s="544"/>
      <c r="CJ70" s="544"/>
      <c r="CK70" s="544"/>
      <c r="CL70" s="544"/>
      <c r="CM70" s="657"/>
      <c r="CN70" s="543"/>
      <c r="CO70" s="544"/>
      <c r="CP70" s="544"/>
      <c r="CQ70" s="544"/>
      <c r="CR70" s="544"/>
      <c r="CS70" s="544"/>
      <c r="CT70" s="544"/>
      <c r="CU70" s="544"/>
      <c r="CV70" s="544"/>
      <c r="CW70" s="657"/>
      <c r="CX70" s="543"/>
      <c r="CY70" s="544"/>
      <c r="CZ70" s="544"/>
      <c r="DA70" s="544"/>
      <c r="DB70" s="544"/>
      <c r="DC70" s="544"/>
      <c r="DD70" s="544"/>
      <c r="DE70" s="544"/>
      <c r="DF70" s="544"/>
      <c r="DG70" s="657"/>
      <c r="DH70" s="543"/>
      <c r="DI70" s="544"/>
      <c r="DJ70" s="544"/>
      <c r="DK70" s="544"/>
      <c r="DL70" s="544"/>
      <c r="DM70" s="544"/>
      <c r="DN70" s="544"/>
      <c r="DO70" s="544"/>
      <c r="DP70" s="544"/>
      <c r="DQ70" s="657"/>
      <c r="DR70" s="543"/>
      <c r="DS70" s="544"/>
      <c r="DT70" s="544"/>
      <c r="DU70" s="544"/>
      <c r="DV70" s="544"/>
      <c r="DW70" s="544"/>
      <c r="DX70" s="544"/>
      <c r="DY70" s="544"/>
      <c r="DZ70" s="544"/>
      <c r="EA70" s="657"/>
      <c r="EB70" s="543"/>
      <c r="EC70" s="544"/>
      <c r="ED70" s="544"/>
      <c r="EE70" s="544"/>
      <c r="EF70" s="544"/>
      <c r="EG70" s="544"/>
      <c r="EH70" s="544"/>
      <c r="EI70" s="544"/>
      <c r="EJ70" s="544"/>
      <c r="EK70" s="657"/>
    </row>
    <row r="71" spans="1:141" s="139" customFormat="1" ht="36">
      <c r="A71" s="802" t="str">
        <f>Summary!A71</f>
        <v>18.4.1</v>
      </c>
      <c r="B71" s="815">
        <f>Summary!B71</f>
        <v>4.3</v>
      </c>
      <c r="C71" s="813">
        <f>Summary!C71</f>
        <v>0</v>
      </c>
      <c r="D71" s="816" t="str">
        <f>Summary!D71</f>
        <v>0500 - Drainage and Service Ducts</v>
      </c>
      <c r="E71" s="796" t="str">
        <f>Summary!E71</f>
        <v xml:space="preserve">Drainage </v>
      </c>
      <c r="F71" s="796">
        <f>Summary!F71</f>
        <v>0</v>
      </c>
      <c r="G71" s="787" t="str">
        <f>Summary!G71</f>
        <v>Schedule Ref 7</v>
      </c>
      <c r="H71" s="299"/>
      <c r="I71" s="300"/>
      <c r="J71" s="300"/>
      <c r="K71" s="300"/>
      <c r="L71" s="300"/>
      <c r="M71" s="300"/>
      <c r="N71" s="300"/>
      <c r="O71" s="300"/>
      <c r="P71" s="300"/>
      <c r="Q71" s="300"/>
      <c r="R71" s="300"/>
      <c r="S71" s="300"/>
      <c r="T71" s="797"/>
      <c r="U71" s="531"/>
      <c r="V71" s="299"/>
      <c r="W71" s="300"/>
      <c r="X71" s="300"/>
      <c r="Y71" s="300"/>
      <c r="Z71" s="300"/>
      <c r="AA71" s="300"/>
      <c r="AB71" s="300"/>
      <c r="AC71" s="300"/>
      <c r="AD71" s="300"/>
      <c r="AE71" s="817"/>
      <c r="AF71" s="299"/>
      <c r="AG71" s="300"/>
      <c r="AH71" s="300"/>
      <c r="AI71" s="300"/>
      <c r="AJ71" s="300"/>
      <c r="AK71" s="300"/>
      <c r="AL71" s="300"/>
      <c r="AM71" s="300"/>
      <c r="AN71" s="300"/>
      <c r="AO71" s="817"/>
      <c r="AP71" s="299"/>
      <c r="AQ71" s="300"/>
      <c r="AR71" s="300"/>
      <c r="AS71" s="300"/>
      <c r="AT71" s="300"/>
      <c r="AU71" s="300"/>
      <c r="AV71" s="300"/>
      <c r="AW71" s="300"/>
      <c r="AX71" s="300"/>
      <c r="AY71" s="817"/>
      <c r="AZ71" s="299"/>
      <c r="BA71" s="300"/>
      <c r="BB71" s="300"/>
      <c r="BC71" s="300"/>
      <c r="BD71" s="300"/>
      <c r="BE71" s="300"/>
      <c r="BF71" s="300"/>
      <c r="BG71" s="300"/>
      <c r="BH71" s="300"/>
      <c r="BI71" s="817"/>
      <c r="BJ71" s="299"/>
      <c r="BK71" s="300"/>
      <c r="BL71" s="300"/>
      <c r="BM71" s="300"/>
      <c r="BN71" s="300"/>
      <c r="BO71" s="300"/>
      <c r="BP71" s="300"/>
      <c r="BQ71" s="300"/>
      <c r="BR71" s="300"/>
      <c r="BS71" s="817"/>
      <c r="BT71" s="299"/>
      <c r="BU71" s="300"/>
      <c r="BV71" s="300"/>
      <c r="BW71" s="300"/>
      <c r="BX71" s="300"/>
      <c r="BY71" s="300"/>
      <c r="BZ71" s="300"/>
      <c r="CA71" s="300"/>
      <c r="CB71" s="300"/>
      <c r="CC71" s="817"/>
      <c r="CD71" s="299"/>
      <c r="CE71" s="300"/>
      <c r="CF71" s="300"/>
      <c r="CG71" s="300"/>
      <c r="CH71" s="300"/>
      <c r="CI71" s="300"/>
      <c r="CJ71" s="300"/>
      <c r="CK71" s="300"/>
      <c r="CL71" s="300"/>
      <c r="CM71" s="817"/>
      <c r="CN71" s="299"/>
      <c r="CO71" s="300"/>
      <c r="CP71" s="300"/>
      <c r="CQ71" s="300"/>
      <c r="CR71" s="300"/>
      <c r="CS71" s="300"/>
      <c r="CT71" s="300"/>
      <c r="CU71" s="300"/>
      <c r="CV71" s="300"/>
      <c r="CW71" s="817"/>
      <c r="CX71" s="299"/>
      <c r="CY71" s="300"/>
      <c r="CZ71" s="300"/>
      <c r="DA71" s="300"/>
      <c r="DB71" s="300"/>
      <c r="DC71" s="300"/>
      <c r="DD71" s="300"/>
      <c r="DE71" s="300"/>
      <c r="DF71" s="300"/>
      <c r="DG71" s="817"/>
      <c r="DH71" s="299"/>
      <c r="DI71" s="300"/>
      <c r="DJ71" s="300"/>
      <c r="DK71" s="300"/>
      <c r="DL71" s="300"/>
      <c r="DM71" s="300"/>
      <c r="DN71" s="300"/>
      <c r="DO71" s="300"/>
      <c r="DP71" s="300"/>
      <c r="DQ71" s="817"/>
      <c r="DR71" s="299"/>
      <c r="DS71" s="300"/>
      <c r="DT71" s="300"/>
      <c r="DU71" s="300"/>
      <c r="DV71" s="300"/>
      <c r="DW71" s="300"/>
      <c r="DX71" s="300"/>
      <c r="DY71" s="300"/>
      <c r="DZ71" s="300"/>
      <c r="EA71" s="817"/>
      <c r="EB71" s="299"/>
      <c r="EC71" s="300"/>
      <c r="ED71" s="300"/>
      <c r="EE71" s="300"/>
      <c r="EF71" s="300"/>
      <c r="EG71" s="300"/>
      <c r="EH71" s="300"/>
      <c r="EI71" s="300"/>
      <c r="EJ71" s="300"/>
      <c r="EK71" s="817"/>
    </row>
    <row r="72" spans="1:141" s="139" customFormat="1" ht="36">
      <c r="A72" s="802">
        <f>Summary!A72</f>
        <v>0</v>
      </c>
      <c r="B72" s="815">
        <f>Summary!B72</f>
        <v>0</v>
      </c>
      <c r="C72" s="813" t="str">
        <f>Summary!C72</f>
        <v>4.3.1</v>
      </c>
      <c r="D72" s="816" t="str">
        <f>Summary!D72</f>
        <v>500 - Drainage and Service Ducts</v>
      </c>
      <c r="E72" s="796" t="str">
        <f>Summary!E72</f>
        <v>Gullies</v>
      </c>
      <c r="F72" s="796">
        <f>Summary!F72</f>
        <v>0</v>
      </c>
      <c r="G72" s="787">
        <f>Summary!G72</f>
        <v>0</v>
      </c>
      <c r="H72" s="299"/>
      <c r="I72" s="300"/>
      <c r="J72" s="300"/>
      <c r="K72" s="300"/>
      <c r="L72" s="300"/>
      <c r="M72" s="300"/>
      <c r="N72" s="300"/>
      <c r="O72" s="300"/>
      <c r="P72" s="300"/>
      <c r="Q72" s="300"/>
      <c r="R72" s="300"/>
      <c r="S72" s="300"/>
      <c r="T72" s="797"/>
      <c r="U72" s="531"/>
      <c r="V72" s="299"/>
      <c r="W72" s="300"/>
      <c r="X72" s="300"/>
      <c r="Y72" s="300"/>
      <c r="Z72" s="300"/>
      <c r="AA72" s="300"/>
      <c r="AB72" s="300"/>
      <c r="AC72" s="300"/>
      <c r="AD72" s="300"/>
      <c r="AE72" s="817"/>
      <c r="AF72" s="299"/>
      <c r="AG72" s="300"/>
      <c r="AH72" s="300"/>
      <c r="AI72" s="300"/>
      <c r="AJ72" s="300"/>
      <c r="AK72" s="300"/>
      <c r="AL72" s="300"/>
      <c r="AM72" s="300"/>
      <c r="AN72" s="300"/>
      <c r="AO72" s="817"/>
      <c r="AP72" s="299"/>
      <c r="AQ72" s="300"/>
      <c r="AR72" s="300"/>
      <c r="AS72" s="300"/>
      <c r="AT72" s="300"/>
      <c r="AU72" s="300"/>
      <c r="AV72" s="300"/>
      <c r="AW72" s="300"/>
      <c r="AX72" s="300"/>
      <c r="AY72" s="817"/>
      <c r="AZ72" s="299"/>
      <c r="BA72" s="300"/>
      <c r="BB72" s="300"/>
      <c r="BC72" s="300"/>
      <c r="BD72" s="300"/>
      <c r="BE72" s="300"/>
      <c r="BF72" s="300"/>
      <c r="BG72" s="300"/>
      <c r="BH72" s="300"/>
      <c r="BI72" s="817"/>
      <c r="BJ72" s="299"/>
      <c r="BK72" s="300"/>
      <c r="BL72" s="300"/>
      <c r="BM72" s="300"/>
      <c r="BN72" s="300"/>
      <c r="BO72" s="300"/>
      <c r="BP72" s="300"/>
      <c r="BQ72" s="300"/>
      <c r="BR72" s="300"/>
      <c r="BS72" s="817"/>
      <c r="BT72" s="299"/>
      <c r="BU72" s="300"/>
      <c r="BV72" s="300"/>
      <c r="BW72" s="300"/>
      <c r="BX72" s="300"/>
      <c r="BY72" s="300"/>
      <c r="BZ72" s="300"/>
      <c r="CA72" s="300"/>
      <c r="CB72" s="300"/>
      <c r="CC72" s="817"/>
      <c r="CD72" s="299"/>
      <c r="CE72" s="300"/>
      <c r="CF72" s="300"/>
      <c r="CG72" s="300"/>
      <c r="CH72" s="300"/>
      <c r="CI72" s="300"/>
      <c r="CJ72" s="300"/>
      <c r="CK72" s="300"/>
      <c r="CL72" s="300"/>
      <c r="CM72" s="817"/>
      <c r="CN72" s="299"/>
      <c r="CO72" s="300"/>
      <c r="CP72" s="300"/>
      <c r="CQ72" s="300"/>
      <c r="CR72" s="300"/>
      <c r="CS72" s="300"/>
      <c r="CT72" s="300"/>
      <c r="CU72" s="300"/>
      <c r="CV72" s="300"/>
      <c r="CW72" s="817"/>
      <c r="CX72" s="299"/>
      <c r="CY72" s="300"/>
      <c r="CZ72" s="300"/>
      <c r="DA72" s="300"/>
      <c r="DB72" s="300"/>
      <c r="DC72" s="300"/>
      <c r="DD72" s="300"/>
      <c r="DE72" s="300"/>
      <c r="DF72" s="300"/>
      <c r="DG72" s="817"/>
      <c r="DH72" s="299"/>
      <c r="DI72" s="300"/>
      <c r="DJ72" s="300"/>
      <c r="DK72" s="300"/>
      <c r="DL72" s="300"/>
      <c r="DM72" s="300"/>
      <c r="DN72" s="300"/>
      <c r="DO72" s="300"/>
      <c r="DP72" s="300"/>
      <c r="DQ72" s="817"/>
      <c r="DR72" s="299"/>
      <c r="DS72" s="300"/>
      <c r="DT72" s="300"/>
      <c r="DU72" s="300"/>
      <c r="DV72" s="300"/>
      <c r="DW72" s="300"/>
      <c r="DX72" s="300"/>
      <c r="DY72" s="300"/>
      <c r="DZ72" s="300"/>
      <c r="EA72" s="817"/>
      <c r="EB72" s="299"/>
      <c r="EC72" s="300"/>
      <c r="ED72" s="300"/>
      <c r="EE72" s="300"/>
      <c r="EF72" s="300"/>
      <c r="EG72" s="300"/>
      <c r="EH72" s="300"/>
      <c r="EI72" s="300"/>
      <c r="EJ72" s="300"/>
      <c r="EK72" s="817"/>
    </row>
    <row r="73" spans="1:141" ht="36">
      <c r="A73" s="359">
        <f>Summary!A73</f>
        <v>0</v>
      </c>
      <c r="B73" s="378">
        <f>Summary!B73</f>
        <v>0</v>
      </c>
      <c r="C73" s="379" t="str">
        <f>Summary!C73</f>
        <v>4.3.1.1</v>
      </c>
      <c r="D73" s="380">
        <f>Summary!D73</f>
        <v>0</v>
      </c>
      <c r="E73" s="381">
        <f>Summary!E73</f>
        <v>0</v>
      </c>
      <c r="F73" s="382" t="str">
        <f>Summary!F73</f>
        <v>Gully Emptying, including clearing aprons, covers and obstructions</v>
      </c>
      <c r="G73" s="375">
        <f>Summary!G73</f>
        <v>0</v>
      </c>
      <c r="H73" s="540">
        <f t="shared" si="41"/>
        <v>0</v>
      </c>
      <c r="I73" s="541">
        <f t="shared" si="42"/>
        <v>0</v>
      </c>
      <c r="J73" s="541">
        <f t="shared" si="43"/>
        <v>0</v>
      </c>
      <c r="K73" s="541">
        <f t="shared" si="44"/>
        <v>0</v>
      </c>
      <c r="L73" s="541">
        <f t="shared" si="45"/>
        <v>0</v>
      </c>
      <c r="M73" s="541">
        <f t="shared" si="46"/>
        <v>0</v>
      </c>
      <c r="N73" s="541">
        <f t="shared" si="47"/>
        <v>0</v>
      </c>
      <c r="O73" s="541">
        <f t="shared" si="48"/>
        <v>0</v>
      </c>
      <c r="P73" s="541">
        <f t="shared" si="49"/>
        <v>0</v>
      </c>
      <c r="Q73" s="541">
        <f t="shared" si="50"/>
        <v>0</v>
      </c>
      <c r="R73" s="541">
        <f t="shared" si="51"/>
        <v>0</v>
      </c>
      <c r="S73" s="541">
        <f t="shared" si="52"/>
        <v>0</v>
      </c>
      <c r="T73" s="542">
        <f t="shared" si="53"/>
        <v>0</v>
      </c>
      <c r="U73" s="531"/>
      <c r="V73" s="543"/>
      <c r="W73" s="544"/>
      <c r="X73" s="544"/>
      <c r="Y73" s="544"/>
      <c r="Z73" s="544"/>
      <c r="AA73" s="544"/>
      <c r="AB73" s="544"/>
      <c r="AC73" s="544"/>
      <c r="AD73" s="544"/>
      <c r="AE73" s="657"/>
      <c r="AF73" s="543"/>
      <c r="AG73" s="544"/>
      <c r="AH73" s="544"/>
      <c r="AI73" s="544"/>
      <c r="AJ73" s="544"/>
      <c r="AK73" s="544"/>
      <c r="AL73" s="544"/>
      <c r="AM73" s="544"/>
      <c r="AN73" s="544"/>
      <c r="AO73" s="657"/>
      <c r="AP73" s="543"/>
      <c r="AQ73" s="544"/>
      <c r="AR73" s="544"/>
      <c r="AS73" s="544"/>
      <c r="AT73" s="544"/>
      <c r="AU73" s="544"/>
      <c r="AV73" s="544"/>
      <c r="AW73" s="544"/>
      <c r="AX73" s="544"/>
      <c r="AY73" s="657"/>
      <c r="AZ73" s="543"/>
      <c r="BA73" s="544"/>
      <c r="BB73" s="544"/>
      <c r="BC73" s="544"/>
      <c r="BD73" s="544"/>
      <c r="BE73" s="544"/>
      <c r="BF73" s="544"/>
      <c r="BG73" s="544"/>
      <c r="BH73" s="544"/>
      <c r="BI73" s="657"/>
      <c r="BJ73" s="543"/>
      <c r="BK73" s="544"/>
      <c r="BL73" s="544"/>
      <c r="BM73" s="544"/>
      <c r="BN73" s="544"/>
      <c r="BO73" s="544"/>
      <c r="BP73" s="544"/>
      <c r="BQ73" s="544"/>
      <c r="BR73" s="544"/>
      <c r="BS73" s="657"/>
      <c r="BT73" s="543"/>
      <c r="BU73" s="544"/>
      <c r="BV73" s="544"/>
      <c r="BW73" s="544"/>
      <c r="BX73" s="544"/>
      <c r="BY73" s="544"/>
      <c r="BZ73" s="544"/>
      <c r="CA73" s="544"/>
      <c r="CB73" s="544"/>
      <c r="CC73" s="657"/>
      <c r="CD73" s="543"/>
      <c r="CE73" s="544"/>
      <c r="CF73" s="544"/>
      <c r="CG73" s="544"/>
      <c r="CH73" s="544"/>
      <c r="CI73" s="544"/>
      <c r="CJ73" s="544"/>
      <c r="CK73" s="544"/>
      <c r="CL73" s="544"/>
      <c r="CM73" s="657"/>
      <c r="CN73" s="543"/>
      <c r="CO73" s="544"/>
      <c r="CP73" s="544"/>
      <c r="CQ73" s="544"/>
      <c r="CR73" s="544"/>
      <c r="CS73" s="544"/>
      <c r="CT73" s="544"/>
      <c r="CU73" s="544"/>
      <c r="CV73" s="544"/>
      <c r="CW73" s="657"/>
      <c r="CX73" s="543"/>
      <c r="CY73" s="544"/>
      <c r="CZ73" s="544"/>
      <c r="DA73" s="544"/>
      <c r="DB73" s="544"/>
      <c r="DC73" s="544"/>
      <c r="DD73" s="544"/>
      <c r="DE73" s="544"/>
      <c r="DF73" s="544"/>
      <c r="DG73" s="657"/>
      <c r="DH73" s="543"/>
      <c r="DI73" s="544"/>
      <c r="DJ73" s="544"/>
      <c r="DK73" s="544"/>
      <c r="DL73" s="544"/>
      <c r="DM73" s="544"/>
      <c r="DN73" s="544"/>
      <c r="DO73" s="544"/>
      <c r="DP73" s="544"/>
      <c r="DQ73" s="657"/>
      <c r="DR73" s="543"/>
      <c r="DS73" s="544"/>
      <c r="DT73" s="544"/>
      <c r="DU73" s="544"/>
      <c r="DV73" s="544"/>
      <c r="DW73" s="544"/>
      <c r="DX73" s="544"/>
      <c r="DY73" s="544"/>
      <c r="DZ73" s="544"/>
      <c r="EA73" s="657"/>
      <c r="EB73" s="543"/>
      <c r="EC73" s="544"/>
      <c r="ED73" s="544"/>
      <c r="EE73" s="544"/>
      <c r="EF73" s="544"/>
      <c r="EG73" s="544"/>
      <c r="EH73" s="544"/>
      <c r="EI73" s="544"/>
      <c r="EJ73" s="544"/>
      <c r="EK73" s="657"/>
    </row>
    <row r="74" spans="1:141" ht="20.25">
      <c r="A74" s="359">
        <f>Summary!A74</f>
        <v>0</v>
      </c>
      <c r="B74" s="378">
        <f>Summary!B74</f>
        <v>0</v>
      </c>
      <c r="C74" s="379" t="str">
        <f>Summary!C74</f>
        <v>4.3.1.2</v>
      </c>
      <c r="D74" s="380">
        <f>Summary!D74</f>
        <v>0</v>
      </c>
      <c r="E74" s="381">
        <f>Summary!E74</f>
        <v>0</v>
      </c>
      <c r="F74" s="382" t="str">
        <f>Summary!F74</f>
        <v>Clear gully aprons, covers and obstructions</v>
      </c>
      <c r="G74" s="375">
        <f>Summary!G74</f>
        <v>0</v>
      </c>
      <c r="H74" s="540">
        <f t="shared" si="41"/>
        <v>0</v>
      </c>
      <c r="I74" s="541">
        <f t="shared" si="42"/>
        <v>0</v>
      </c>
      <c r="J74" s="541">
        <f t="shared" si="43"/>
        <v>0</v>
      </c>
      <c r="K74" s="541">
        <f t="shared" si="44"/>
        <v>0</v>
      </c>
      <c r="L74" s="541">
        <f t="shared" si="45"/>
        <v>0</v>
      </c>
      <c r="M74" s="541">
        <f t="shared" si="46"/>
        <v>0</v>
      </c>
      <c r="N74" s="541">
        <f t="shared" si="47"/>
        <v>0</v>
      </c>
      <c r="O74" s="541">
        <f t="shared" si="48"/>
        <v>0</v>
      </c>
      <c r="P74" s="541">
        <f t="shared" si="49"/>
        <v>0</v>
      </c>
      <c r="Q74" s="541">
        <f t="shared" si="50"/>
        <v>0</v>
      </c>
      <c r="R74" s="541">
        <f t="shared" si="51"/>
        <v>0</v>
      </c>
      <c r="S74" s="541">
        <f t="shared" si="52"/>
        <v>0</v>
      </c>
      <c r="T74" s="542">
        <f t="shared" si="53"/>
        <v>0</v>
      </c>
      <c r="U74" s="531"/>
      <c r="V74" s="543"/>
      <c r="W74" s="544"/>
      <c r="X74" s="544"/>
      <c r="Y74" s="544"/>
      <c r="Z74" s="544"/>
      <c r="AA74" s="544"/>
      <c r="AB74" s="544"/>
      <c r="AC74" s="544"/>
      <c r="AD74" s="544"/>
      <c r="AE74" s="657"/>
      <c r="AF74" s="543"/>
      <c r="AG74" s="544"/>
      <c r="AH74" s="544"/>
      <c r="AI74" s="544"/>
      <c r="AJ74" s="544"/>
      <c r="AK74" s="544"/>
      <c r="AL74" s="544"/>
      <c r="AM74" s="544"/>
      <c r="AN74" s="544"/>
      <c r="AO74" s="657"/>
      <c r="AP74" s="543"/>
      <c r="AQ74" s="544"/>
      <c r="AR74" s="544"/>
      <c r="AS74" s="544"/>
      <c r="AT74" s="544"/>
      <c r="AU74" s="544"/>
      <c r="AV74" s="544"/>
      <c r="AW74" s="544"/>
      <c r="AX74" s="544"/>
      <c r="AY74" s="657"/>
      <c r="AZ74" s="543"/>
      <c r="BA74" s="544"/>
      <c r="BB74" s="544"/>
      <c r="BC74" s="544"/>
      <c r="BD74" s="544"/>
      <c r="BE74" s="544"/>
      <c r="BF74" s="544"/>
      <c r="BG74" s="544"/>
      <c r="BH74" s="544"/>
      <c r="BI74" s="657"/>
      <c r="BJ74" s="543"/>
      <c r="BK74" s="544"/>
      <c r="BL74" s="544"/>
      <c r="BM74" s="544"/>
      <c r="BN74" s="544"/>
      <c r="BO74" s="544"/>
      <c r="BP74" s="544"/>
      <c r="BQ74" s="544"/>
      <c r="BR74" s="544"/>
      <c r="BS74" s="657"/>
      <c r="BT74" s="543"/>
      <c r="BU74" s="544"/>
      <c r="BV74" s="544"/>
      <c r="BW74" s="544"/>
      <c r="BX74" s="544"/>
      <c r="BY74" s="544"/>
      <c r="BZ74" s="544"/>
      <c r="CA74" s="544"/>
      <c r="CB74" s="544"/>
      <c r="CC74" s="657"/>
      <c r="CD74" s="543"/>
      <c r="CE74" s="544"/>
      <c r="CF74" s="544"/>
      <c r="CG74" s="544"/>
      <c r="CH74" s="544"/>
      <c r="CI74" s="544"/>
      <c r="CJ74" s="544"/>
      <c r="CK74" s="544"/>
      <c r="CL74" s="544"/>
      <c r="CM74" s="657"/>
      <c r="CN74" s="543"/>
      <c r="CO74" s="544"/>
      <c r="CP74" s="544"/>
      <c r="CQ74" s="544"/>
      <c r="CR74" s="544"/>
      <c r="CS74" s="544"/>
      <c r="CT74" s="544"/>
      <c r="CU74" s="544"/>
      <c r="CV74" s="544"/>
      <c r="CW74" s="657"/>
      <c r="CX74" s="543"/>
      <c r="CY74" s="544"/>
      <c r="CZ74" s="544"/>
      <c r="DA74" s="544"/>
      <c r="DB74" s="544"/>
      <c r="DC74" s="544"/>
      <c r="DD74" s="544"/>
      <c r="DE74" s="544"/>
      <c r="DF74" s="544"/>
      <c r="DG74" s="657"/>
      <c r="DH74" s="543"/>
      <c r="DI74" s="544"/>
      <c r="DJ74" s="544"/>
      <c r="DK74" s="544"/>
      <c r="DL74" s="544"/>
      <c r="DM74" s="544"/>
      <c r="DN74" s="544"/>
      <c r="DO74" s="544"/>
      <c r="DP74" s="544"/>
      <c r="DQ74" s="657"/>
      <c r="DR74" s="543"/>
      <c r="DS74" s="544"/>
      <c r="DT74" s="544"/>
      <c r="DU74" s="544"/>
      <c r="DV74" s="544"/>
      <c r="DW74" s="544"/>
      <c r="DX74" s="544"/>
      <c r="DY74" s="544"/>
      <c r="DZ74" s="544"/>
      <c r="EA74" s="657"/>
      <c r="EB74" s="543"/>
      <c r="EC74" s="544"/>
      <c r="ED74" s="544"/>
      <c r="EE74" s="544"/>
      <c r="EF74" s="544"/>
      <c r="EG74" s="544"/>
      <c r="EH74" s="544"/>
      <c r="EI74" s="544"/>
      <c r="EJ74" s="544"/>
      <c r="EK74" s="657"/>
    </row>
    <row r="75" spans="1:141" s="139" customFormat="1" ht="36">
      <c r="A75" s="802">
        <f>Summary!A75</f>
        <v>0</v>
      </c>
      <c r="B75" s="815">
        <f>Summary!B75</f>
        <v>0</v>
      </c>
      <c r="C75" s="813" t="str">
        <f>Summary!C75</f>
        <v>4.3.2</v>
      </c>
      <c r="D75" s="816" t="str">
        <f>Summary!D75</f>
        <v>500 - Drainage and Service Ducts</v>
      </c>
      <c r="E75" s="796" t="str">
        <f>Summary!E75</f>
        <v>Linear drainage systems</v>
      </c>
      <c r="F75" s="796">
        <f>Summary!F75</f>
        <v>0</v>
      </c>
      <c r="G75" s="787">
        <f>Summary!G75</f>
        <v>0</v>
      </c>
      <c r="H75" s="299"/>
      <c r="I75" s="300"/>
      <c r="J75" s="300"/>
      <c r="K75" s="300"/>
      <c r="L75" s="300"/>
      <c r="M75" s="300"/>
      <c r="N75" s="300"/>
      <c r="O75" s="300"/>
      <c r="P75" s="300"/>
      <c r="Q75" s="300"/>
      <c r="R75" s="300"/>
      <c r="S75" s="300"/>
      <c r="T75" s="797"/>
      <c r="U75" s="531"/>
      <c r="V75" s="299"/>
      <c r="W75" s="300"/>
      <c r="X75" s="300"/>
      <c r="Y75" s="300"/>
      <c r="Z75" s="300"/>
      <c r="AA75" s="300"/>
      <c r="AB75" s="300"/>
      <c r="AC75" s="300"/>
      <c r="AD75" s="300"/>
      <c r="AE75" s="817"/>
      <c r="AF75" s="299"/>
      <c r="AG75" s="300"/>
      <c r="AH75" s="300"/>
      <c r="AI75" s="300"/>
      <c r="AJ75" s="300"/>
      <c r="AK75" s="300"/>
      <c r="AL75" s="300"/>
      <c r="AM75" s="300"/>
      <c r="AN75" s="300"/>
      <c r="AO75" s="817"/>
      <c r="AP75" s="299"/>
      <c r="AQ75" s="300"/>
      <c r="AR75" s="300"/>
      <c r="AS75" s="300"/>
      <c r="AT75" s="300"/>
      <c r="AU75" s="300"/>
      <c r="AV75" s="300"/>
      <c r="AW75" s="300"/>
      <c r="AX75" s="300"/>
      <c r="AY75" s="817"/>
      <c r="AZ75" s="299"/>
      <c r="BA75" s="300"/>
      <c r="BB75" s="300"/>
      <c r="BC75" s="300"/>
      <c r="BD75" s="300"/>
      <c r="BE75" s="300"/>
      <c r="BF75" s="300"/>
      <c r="BG75" s="300"/>
      <c r="BH75" s="300"/>
      <c r="BI75" s="817"/>
      <c r="BJ75" s="299"/>
      <c r="BK75" s="300"/>
      <c r="BL75" s="300"/>
      <c r="BM75" s="300"/>
      <c r="BN75" s="300"/>
      <c r="BO75" s="300"/>
      <c r="BP75" s="300"/>
      <c r="BQ75" s="300"/>
      <c r="BR75" s="300"/>
      <c r="BS75" s="817"/>
      <c r="BT75" s="299"/>
      <c r="BU75" s="300"/>
      <c r="BV75" s="300"/>
      <c r="BW75" s="300"/>
      <c r="BX75" s="300"/>
      <c r="BY75" s="300"/>
      <c r="BZ75" s="300"/>
      <c r="CA75" s="300"/>
      <c r="CB75" s="300"/>
      <c r="CC75" s="817"/>
      <c r="CD75" s="299"/>
      <c r="CE75" s="300"/>
      <c r="CF75" s="300"/>
      <c r="CG75" s="300"/>
      <c r="CH75" s="300"/>
      <c r="CI75" s="300"/>
      <c r="CJ75" s="300"/>
      <c r="CK75" s="300"/>
      <c r="CL75" s="300"/>
      <c r="CM75" s="817"/>
      <c r="CN75" s="299"/>
      <c r="CO75" s="300"/>
      <c r="CP75" s="300"/>
      <c r="CQ75" s="300"/>
      <c r="CR75" s="300"/>
      <c r="CS75" s="300"/>
      <c r="CT75" s="300"/>
      <c r="CU75" s="300"/>
      <c r="CV75" s="300"/>
      <c r="CW75" s="817"/>
      <c r="CX75" s="299"/>
      <c r="CY75" s="300"/>
      <c r="CZ75" s="300"/>
      <c r="DA75" s="300"/>
      <c r="DB75" s="300"/>
      <c r="DC75" s="300"/>
      <c r="DD75" s="300"/>
      <c r="DE75" s="300"/>
      <c r="DF75" s="300"/>
      <c r="DG75" s="817"/>
      <c r="DH75" s="299"/>
      <c r="DI75" s="300"/>
      <c r="DJ75" s="300"/>
      <c r="DK75" s="300"/>
      <c r="DL75" s="300"/>
      <c r="DM75" s="300"/>
      <c r="DN75" s="300"/>
      <c r="DO75" s="300"/>
      <c r="DP75" s="300"/>
      <c r="DQ75" s="817"/>
      <c r="DR75" s="299"/>
      <c r="DS75" s="300"/>
      <c r="DT75" s="300"/>
      <c r="DU75" s="300"/>
      <c r="DV75" s="300"/>
      <c r="DW75" s="300"/>
      <c r="DX75" s="300"/>
      <c r="DY75" s="300"/>
      <c r="DZ75" s="300"/>
      <c r="EA75" s="817"/>
      <c r="EB75" s="299"/>
      <c r="EC75" s="300"/>
      <c r="ED75" s="300"/>
      <c r="EE75" s="300"/>
      <c r="EF75" s="300"/>
      <c r="EG75" s="300"/>
      <c r="EH75" s="300"/>
      <c r="EI75" s="300"/>
      <c r="EJ75" s="300"/>
      <c r="EK75" s="817"/>
    </row>
    <row r="76" spans="1:141" ht="36">
      <c r="A76" s="359">
        <f>Summary!A76</f>
        <v>0</v>
      </c>
      <c r="B76" s="378">
        <f>Summary!B76</f>
        <v>0</v>
      </c>
      <c r="C76" s="379" t="str">
        <f>Summary!C76</f>
        <v>4.3.2.1</v>
      </c>
      <c r="D76" s="380">
        <f>Summary!D76</f>
        <v>0</v>
      </c>
      <c r="E76" s="381">
        <f>Summary!E76</f>
        <v>0</v>
      </c>
      <c r="F76" s="382" t="str">
        <f>Summary!F76</f>
        <v>Clearing, rodding, low pressure / high volume jetting and proving Combined Kerb and Drainage System</v>
      </c>
      <c r="G76" s="375">
        <f>Summary!G76</f>
        <v>0</v>
      </c>
      <c r="H76" s="540">
        <f t="shared" si="41"/>
        <v>0</v>
      </c>
      <c r="I76" s="541">
        <f t="shared" si="42"/>
        <v>0</v>
      </c>
      <c r="J76" s="541">
        <f t="shared" si="43"/>
        <v>0</v>
      </c>
      <c r="K76" s="541">
        <f t="shared" si="44"/>
        <v>0</v>
      </c>
      <c r="L76" s="541">
        <f t="shared" si="45"/>
        <v>0</v>
      </c>
      <c r="M76" s="541">
        <f t="shared" si="46"/>
        <v>0</v>
      </c>
      <c r="N76" s="541">
        <f t="shared" si="47"/>
        <v>0</v>
      </c>
      <c r="O76" s="541">
        <f t="shared" si="48"/>
        <v>0</v>
      </c>
      <c r="P76" s="541">
        <f t="shared" si="49"/>
        <v>0</v>
      </c>
      <c r="Q76" s="541">
        <f t="shared" si="50"/>
        <v>0</v>
      </c>
      <c r="R76" s="541">
        <f t="shared" si="51"/>
        <v>0</v>
      </c>
      <c r="S76" s="541">
        <f t="shared" si="52"/>
        <v>0</v>
      </c>
      <c r="T76" s="542">
        <f t="shared" si="53"/>
        <v>0</v>
      </c>
      <c r="U76" s="531"/>
      <c r="V76" s="543"/>
      <c r="W76" s="544"/>
      <c r="X76" s="544"/>
      <c r="Y76" s="544"/>
      <c r="Z76" s="544"/>
      <c r="AA76" s="544"/>
      <c r="AB76" s="544"/>
      <c r="AC76" s="544"/>
      <c r="AD76" s="544"/>
      <c r="AE76" s="657"/>
      <c r="AF76" s="543"/>
      <c r="AG76" s="544"/>
      <c r="AH76" s="544"/>
      <c r="AI76" s="544"/>
      <c r="AJ76" s="544"/>
      <c r="AK76" s="544"/>
      <c r="AL76" s="544"/>
      <c r="AM76" s="544"/>
      <c r="AN76" s="544"/>
      <c r="AO76" s="657"/>
      <c r="AP76" s="543"/>
      <c r="AQ76" s="544"/>
      <c r="AR76" s="544"/>
      <c r="AS76" s="544"/>
      <c r="AT76" s="544"/>
      <c r="AU76" s="544"/>
      <c r="AV76" s="544"/>
      <c r="AW76" s="544"/>
      <c r="AX76" s="544"/>
      <c r="AY76" s="657"/>
      <c r="AZ76" s="543"/>
      <c r="BA76" s="544"/>
      <c r="BB76" s="544"/>
      <c r="BC76" s="544"/>
      <c r="BD76" s="544"/>
      <c r="BE76" s="544"/>
      <c r="BF76" s="544"/>
      <c r="BG76" s="544"/>
      <c r="BH76" s="544"/>
      <c r="BI76" s="657"/>
      <c r="BJ76" s="543"/>
      <c r="BK76" s="544"/>
      <c r="BL76" s="544"/>
      <c r="BM76" s="544"/>
      <c r="BN76" s="544"/>
      <c r="BO76" s="544"/>
      <c r="BP76" s="544"/>
      <c r="BQ76" s="544"/>
      <c r="BR76" s="544"/>
      <c r="BS76" s="657"/>
      <c r="BT76" s="543"/>
      <c r="BU76" s="544"/>
      <c r="BV76" s="544"/>
      <c r="BW76" s="544"/>
      <c r="BX76" s="544"/>
      <c r="BY76" s="544"/>
      <c r="BZ76" s="544"/>
      <c r="CA76" s="544"/>
      <c r="CB76" s="544"/>
      <c r="CC76" s="657"/>
      <c r="CD76" s="543"/>
      <c r="CE76" s="544"/>
      <c r="CF76" s="544"/>
      <c r="CG76" s="544"/>
      <c r="CH76" s="544"/>
      <c r="CI76" s="544"/>
      <c r="CJ76" s="544"/>
      <c r="CK76" s="544"/>
      <c r="CL76" s="544"/>
      <c r="CM76" s="657"/>
      <c r="CN76" s="543"/>
      <c r="CO76" s="544"/>
      <c r="CP76" s="544"/>
      <c r="CQ76" s="544"/>
      <c r="CR76" s="544"/>
      <c r="CS76" s="544"/>
      <c r="CT76" s="544"/>
      <c r="CU76" s="544"/>
      <c r="CV76" s="544"/>
      <c r="CW76" s="657"/>
      <c r="CX76" s="543"/>
      <c r="CY76" s="544"/>
      <c r="CZ76" s="544"/>
      <c r="DA76" s="544"/>
      <c r="DB76" s="544"/>
      <c r="DC76" s="544"/>
      <c r="DD76" s="544"/>
      <c r="DE76" s="544"/>
      <c r="DF76" s="544"/>
      <c r="DG76" s="657"/>
      <c r="DH76" s="543"/>
      <c r="DI76" s="544"/>
      <c r="DJ76" s="544"/>
      <c r="DK76" s="544"/>
      <c r="DL76" s="544"/>
      <c r="DM76" s="544"/>
      <c r="DN76" s="544"/>
      <c r="DO76" s="544"/>
      <c r="DP76" s="544"/>
      <c r="DQ76" s="657"/>
      <c r="DR76" s="543"/>
      <c r="DS76" s="544"/>
      <c r="DT76" s="544"/>
      <c r="DU76" s="544"/>
      <c r="DV76" s="544"/>
      <c r="DW76" s="544"/>
      <c r="DX76" s="544"/>
      <c r="DY76" s="544"/>
      <c r="DZ76" s="544"/>
      <c r="EA76" s="657"/>
      <c r="EB76" s="543"/>
      <c r="EC76" s="544"/>
      <c r="ED76" s="544"/>
      <c r="EE76" s="544"/>
      <c r="EF76" s="544"/>
      <c r="EG76" s="544"/>
      <c r="EH76" s="544"/>
      <c r="EI76" s="544"/>
      <c r="EJ76" s="544"/>
      <c r="EK76" s="657"/>
    </row>
    <row r="77" spans="1:141" ht="36">
      <c r="A77" s="359">
        <f>Summary!A77</f>
        <v>0</v>
      </c>
      <c r="B77" s="378">
        <f>Summary!B77</f>
        <v>0</v>
      </c>
      <c r="C77" s="379" t="str">
        <f>Summary!C77</f>
        <v>4.3.2.2</v>
      </c>
      <c r="D77" s="380">
        <f>Summary!D77</f>
        <v>0</v>
      </c>
      <c r="E77" s="381">
        <f>Summary!E77</f>
        <v>0</v>
      </c>
      <c r="F77" s="382" t="str">
        <f>Summary!F77</f>
        <v>Clearing, rodding, jetting and proving Linear Drainage Channels (slot drains)</v>
      </c>
      <c r="G77" s="375">
        <f>Summary!G77</f>
        <v>0</v>
      </c>
      <c r="H77" s="540">
        <f t="shared" si="41"/>
        <v>0</v>
      </c>
      <c r="I77" s="541">
        <f t="shared" si="42"/>
        <v>0</v>
      </c>
      <c r="J77" s="541">
        <f t="shared" si="43"/>
        <v>0</v>
      </c>
      <c r="K77" s="541">
        <f t="shared" si="44"/>
        <v>0</v>
      </c>
      <c r="L77" s="541">
        <f t="shared" si="45"/>
        <v>0</v>
      </c>
      <c r="M77" s="541">
        <f t="shared" si="46"/>
        <v>0</v>
      </c>
      <c r="N77" s="541">
        <f t="shared" si="47"/>
        <v>0</v>
      </c>
      <c r="O77" s="541">
        <f t="shared" si="48"/>
        <v>0</v>
      </c>
      <c r="P77" s="541">
        <f t="shared" si="49"/>
        <v>0</v>
      </c>
      <c r="Q77" s="541">
        <f t="shared" si="50"/>
        <v>0</v>
      </c>
      <c r="R77" s="541">
        <f t="shared" si="51"/>
        <v>0</v>
      </c>
      <c r="S77" s="541">
        <f t="shared" si="52"/>
        <v>0</v>
      </c>
      <c r="T77" s="542">
        <f t="shared" si="53"/>
        <v>0</v>
      </c>
      <c r="U77" s="531"/>
      <c r="V77" s="543"/>
      <c r="W77" s="544"/>
      <c r="X77" s="544"/>
      <c r="Y77" s="544"/>
      <c r="Z77" s="544"/>
      <c r="AA77" s="544"/>
      <c r="AB77" s="544"/>
      <c r="AC77" s="544"/>
      <c r="AD77" s="544"/>
      <c r="AE77" s="657"/>
      <c r="AF77" s="543"/>
      <c r="AG77" s="544"/>
      <c r="AH77" s="544"/>
      <c r="AI77" s="544"/>
      <c r="AJ77" s="544"/>
      <c r="AK77" s="544"/>
      <c r="AL77" s="544"/>
      <c r="AM77" s="544"/>
      <c r="AN77" s="544"/>
      <c r="AO77" s="657"/>
      <c r="AP77" s="543"/>
      <c r="AQ77" s="544"/>
      <c r="AR77" s="544"/>
      <c r="AS77" s="544"/>
      <c r="AT77" s="544"/>
      <c r="AU77" s="544"/>
      <c r="AV77" s="544"/>
      <c r="AW77" s="544"/>
      <c r="AX77" s="544"/>
      <c r="AY77" s="657"/>
      <c r="AZ77" s="543"/>
      <c r="BA77" s="544"/>
      <c r="BB77" s="544"/>
      <c r="BC77" s="544"/>
      <c r="BD77" s="544"/>
      <c r="BE77" s="544"/>
      <c r="BF77" s="544"/>
      <c r="BG77" s="544"/>
      <c r="BH77" s="544"/>
      <c r="BI77" s="657"/>
      <c r="BJ77" s="543"/>
      <c r="BK77" s="544"/>
      <c r="BL77" s="544"/>
      <c r="BM77" s="544"/>
      <c r="BN77" s="544"/>
      <c r="BO77" s="544"/>
      <c r="BP77" s="544"/>
      <c r="BQ77" s="544"/>
      <c r="BR77" s="544"/>
      <c r="BS77" s="657"/>
      <c r="BT77" s="543"/>
      <c r="BU77" s="544"/>
      <c r="BV77" s="544"/>
      <c r="BW77" s="544"/>
      <c r="BX77" s="544"/>
      <c r="BY77" s="544"/>
      <c r="BZ77" s="544"/>
      <c r="CA77" s="544"/>
      <c r="CB77" s="544"/>
      <c r="CC77" s="657"/>
      <c r="CD77" s="543"/>
      <c r="CE77" s="544"/>
      <c r="CF77" s="544"/>
      <c r="CG77" s="544"/>
      <c r="CH77" s="544"/>
      <c r="CI77" s="544"/>
      <c r="CJ77" s="544"/>
      <c r="CK77" s="544"/>
      <c r="CL77" s="544"/>
      <c r="CM77" s="657"/>
      <c r="CN77" s="543"/>
      <c r="CO77" s="544"/>
      <c r="CP77" s="544"/>
      <c r="CQ77" s="544"/>
      <c r="CR77" s="544"/>
      <c r="CS77" s="544"/>
      <c r="CT77" s="544"/>
      <c r="CU77" s="544"/>
      <c r="CV77" s="544"/>
      <c r="CW77" s="657"/>
      <c r="CX77" s="543"/>
      <c r="CY77" s="544"/>
      <c r="CZ77" s="544"/>
      <c r="DA77" s="544"/>
      <c r="DB77" s="544"/>
      <c r="DC77" s="544"/>
      <c r="DD77" s="544"/>
      <c r="DE77" s="544"/>
      <c r="DF77" s="544"/>
      <c r="DG77" s="657"/>
      <c r="DH77" s="543"/>
      <c r="DI77" s="544"/>
      <c r="DJ77" s="544"/>
      <c r="DK77" s="544"/>
      <c r="DL77" s="544"/>
      <c r="DM77" s="544"/>
      <c r="DN77" s="544"/>
      <c r="DO77" s="544"/>
      <c r="DP77" s="544"/>
      <c r="DQ77" s="657"/>
      <c r="DR77" s="543"/>
      <c r="DS77" s="544"/>
      <c r="DT77" s="544"/>
      <c r="DU77" s="544"/>
      <c r="DV77" s="544"/>
      <c r="DW77" s="544"/>
      <c r="DX77" s="544"/>
      <c r="DY77" s="544"/>
      <c r="DZ77" s="544"/>
      <c r="EA77" s="657"/>
      <c r="EB77" s="543"/>
      <c r="EC77" s="544"/>
      <c r="ED77" s="544"/>
      <c r="EE77" s="544"/>
      <c r="EF77" s="544"/>
      <c r="EG77" s="544"/>
      <c r="EH77" s="544"/>
      <c r="EI77" s="544"/>
      <c r="EJ77" s="544"/>
      <c r="EK77" s="657"/>
    </row>
    <row r="78" spans="1:141" ht="36">
      <c r="A78" s="359">
        <f>Summary!A78</f>
        <v>0</v>
      </c>
      <c r="B78" s="378">
        <f>Summary!B78</f>
        <v>0</v>
      </c>
      <c r="C78" s="379" t="str">
        <f>Summary!C78</f>
        <v>4.3.2.3</v>
      </c>
      <c r="D78" s="380">
        <f>Summary!D78</f>
        <v>0</v>
      </c>
      <c r="E78" s="381">
        <f>Summary!E78</f>
        <v>0</v>
      </c>
      <c r="F78" s="382" t="str">
        <f>Summary!F78</f>
        <v>Remove debris, obstructions and sweep formed concrete drainage channel (concrete 'V' channel)</v>
      </c>
      <c r="G78" s="375">
        <f>Summary!G78</f>
        <v>0</v>
      </c>
      <c r="H78" s="540">
        <f t="shared" si="41"/>
        <v>0</v>
      </c>
      <c r="I78" s="541">
        <f t="shared" si="42"/>
        <v>0</v>
      </c>
      <c r="J78" s="541">
        <f t="shared" si="43"/>
        <v>0</v>
      </c>
      <c r="K78" s="541">
        <f t="shared" si="44"/>
        <v>0</v>
      </c>
      <c r="L78" s="541">
        <f t="shared" si="45"/>
        <v>0</v>
      </c>
      <c r="M78" s="541">
        <f t="shared" si="46"/>
        <v>0</v>
      </c>
      <c r="N78" s="541">
        <f t="shared" si="47"/>
        <v>0</v>
      </c>
      <c r="O78" s="541">
        <f t="shared" si="48"/>
        <v>0</v>
      </c>
      <c r="P78" s="541">
        <f t="shared" si="49"/>
        <v>0</v>
      </c>
      <c r="Q78" s="541">
        <f t="shared" si="50"/>
        <v>0</v>
      </c>
      <c r="R78" s="541">
        <f t="shared" si="51"/>
        <v>0</v>
      </c>
      <c r="S78" s="541">
        <f t="shared" si="52"/>
        <v>0</v>
      </c>
      <c r="T78" s="542">
        <f t="shared" si="53"/>
        <v>0</v>
      </c>
      <c r="U78" s="531"/>
      <c r="V78" s="543"/>
      <c r="W78" s="544"/>
      <c r="X78" s="544"/>
      <c r="Y78" s="544"/>
      <c r="Z78" s="544"/>
      <c r="AA78" s="544"/>
      <c r="AB78" s="544"/>
      <c r="AC78" s="544"/>
      <c r="AD78" s="544"/>
      <c r="AE78" s="657"/>
      <c r="AF78" s="543"/>
      <c r="AG78" s="544"/>
      <c r="AH78" s="544"/>
      <c r="AI78" s="544"/>
      <c r="AJ78" s="544"/>
      <c r="AK78" s="544"/>
      <c r="AL78" s="544"/>
      <c r="AM78" s="544"/>
      <c r="AN78" s="544"/>
      <c r="AO78" s="657"/>
      <c r="AP78" s="543"/>
      <c r="AQ78" s="544"/>
      <c r="AR78" s="544"/>
      <c r="AS78" s="544"/>
      <c r="AT78" s="544"/>
      <c r="AU78" s="544"/>
      <c r="AV78" s="544"/>
      <c r="AW78" s="544"/>
      <c r="AX78" s="544"/>
      <c r="AY78" s="657"/>
      <c r="AZ78" s="543"/>
      <c r="BA78" s="544"/>
      <c r="BB78" s="544"/>
      <c r="BC78" s="544"/>
      <c r="BD78" s="544"/>
      <c r="BE78" s="544"/>
      <c r="BF78" s="544"/>
      <c r="BG78" s="544"/>
      <c r="BH78" s="544"/>
      <c r="BI78" s="657"/>
      <c r="BJ78" s="543"/>
      <c r="BK78" s="544"/>
      <c r="BL78" s="544"/>
      <c r="BM78" s="544"/>
      <c r="BN78" s="544"/>
      <c r="BO78" s="544"/>
      <c r="BP78" s="544"/>
      <c r="BQ78" s="544"/>
      <c r="BR78" s="544"/>
      <c r="BS78" s="657"/>
      <c r="BT78" s="543"/>
      <c r="BU78" s="544"/>
      <c r="BV78" s="544"/>
      <c r="BW78" s="544"/>
      <c r="BX78" s="544"/>
      <c r="BY78" s="544"/>
      <c r="BZ78" s="544"/>
      <c r="CA78" s="544"/>
      <c r="CB78" s="544"/>
      <c r="CC78" s="657"/>
      <c r="CD78" s="543"/>
      <c r="CE78" s="544"/>
      <c r="CF78" s="544"/>
      <c r="CG78" s="544"/>
      <c r="CH78" s="544"/>
      <c r="CI78" s="544"/>
      <c r="CJ78" s="544"/>
      <c r="CK78" s="544"/>
      <c r="CL78" s="544"/>
      <c r="CM78" s="657"/>
      <c r="CN78" s="543"/>
      <c r="CO78" s="544"/>
      <c r="CP78" s="544"/>
      <c r="CQ78" s="544"/>
      <c r="CR78" s="544"/>
      <c r="CS78" s="544"/>
      <c r="CT78" s="544"/>
      <c r="CU78" s="544"/>
      <c r="CV78" s="544"/>
      <c r="CW78" s="657"/>
      <c r="CX78" s="543"/>
      <c r="CY78" s="544"/>
      <c r="CZ78" s="544"/>
      <c r="DA78" s="544"/>
      <c r="DB78" s="544"/>
      <c r="DC78" s="544"/>
      <c r="DD78" s="544"/>
      <c r="DE78" s="544"/>
      <c r="DF78" s="544"/>
      <c r="DG78" s="657"/>
      <c r="DH78" s="543"/>
      <c r="DI78" s="544"/>
      <c r="DJ78" s="544"/>
      <c r="DK78" s="544"/>
      <c r="DL78" s="544"/>
      <c r="DM78" s="544"/>
      <c r="DN78" s="544"/>
      <c r="DO78" s="544"/>
      <c r="DP78" s="544"/>
      <c r="DQ78" s="657"/>
      <c r="DR78" s="543"/>
      <c r="DS78" s="544"/>
      <c r="DT78" s="544"/>
      <c r="DU78" s="544"/>
      <c r="DV78" s="544"/>
      <c r="DW78" s="544"/>
      <c r="DX78" s="544"/>
      <c r="DY78" s="544"/>
      <c r="DZ78" s="544"/>
      <c r="EA78" s="657"/>
      <c r="EB78" s="543"/>
      <c r="EC78" s="544"/>
      <c r="ED78" s="544"/>
      <c r="EE78" s="544"/>
      <c r="EF78" s="544"/>
      <c r="EG78" s="544"/>
      <c r="EH78" s="544"/>
      <c r="EI78" s="544"/>
      <c r="EJ78" s="544"/>
      <c r="EK78" s="657"/>
    </row>
    <row r="79" spans="1:141" s="139" customFormat="1" ht="36">
      <c r="A79" s="802">
        <f>Summary!A79</f>
        <v>0</v>
      </c>
      <c r="B79" s="815">
        <f>Summary!B79</f>
        <v>0</v>
      </c>
      <c r="C79" s="813" t="str">
        <f>Summary!C79</f>
        <v>4.3.3</v>
      </c>
      <c r="D79" s="816" t="str">
        <f>Summary!D79</f>
        <v>500 - Drainage and Service Ducts</v>
      </c>
      <c r="E79" s="796" t="str">
        <f>Summary!E79</f>
        <v>Grips and counterfort drains</v>
      </c>
      <c r="F79" s="796">
        <f>Summary!F79</f>
        <v>0</v>
      </c>
      <c r="G79" s="787">
        <f>Summary!G79</f>
        <v>0</v>
      </c>
      <c r="H79" s="299"/>
      <c r="I79" s="300"/>
      <c r="J79" s="300"/>
      <c r="K79" s="300"/>
      <c r="L79" s="300"/>
      <c r="M79" s="300"/>
      <c r="N79" s="300"/>
      <c r="O79" s="300"/>
      <c r="P79" s="300"/>
      <c r="Q79" s="300"/>
      <c r="R79" s="300"/>
      <c r="S79" s="300"/>
      <c r="T79" s="797"/>
      <c r="U79" s="531"/>
      <c r="V79" s="299"/>
      <c r="W79" s="300"/>
      <c r="X79" s="300"/>
      <c r="Y79" s="300"/>
      <c r="Z79" s="300"/>
      <c r="AA79" s="300"/>
      <c r="AB79" s="300"/>
      <c r="AC79" s="300"/>
      <c r="AD79" s="300"/>
      <c r="AE79" s="817"/>
      <c r="AF79" s="299"/>
      <c r="AG79" s="300"/>
      <c r="AH79" s="300"/>
      <c r="AI79" s="300"/>
      <c r="AJ79" s="300"/>
      <c r="AK79" s="300"/>
      <c r="AL79" s="300"/>
      <c r="AM79" s="300"/>
      <c r="AN79" s="300"/>
      <c r="AO79" s="817"/>
      <c r="AP79" s="299"/>
      <c r="AQ79" s="300"/>
      <c r="AR79" s="300"/>
      <c r="AS79" s="300"/>
      <c r="AT79" s="300"/>
      <c r="AU79" s="300"/>
      <c r="AV79" s="300"/>
      <c r="AW79" s="300"/>
      <c r="AX79" s="300"/>
      <c r="AY79" s="817"/>
      <c r="AZ79" s="299"/>
      <c r="BA79" s="300"/>
      <c r="BB79" s="300"/>
      <c r="BC79" s="300"/>
      <c r="BD79" s="300"/>
      <c r="BE79" s="300"/>
      <c r="BF79" s="300"/>
      <c r="BG79" s="300"/>
      <c r="BH79" s="300"/>
      <c r="BI79" s="817"/>
      <c r="BJ79" s="299"/>
      <c r="BK79" s="300"/>
      <c r="BL79" s="300"/>
      <c r="BM79" s="300"/>
      <c r="BN79" s="300"/>
      <c r="BO79" s="300"/>
      <c r="BP79" s="300"/>
      <c r="BQ79" s="300"/>
      <c r="BR79" s="300"/>
      <c r="BS79" s="817"/>
      <c r="BT79" s="299"/>
      <c r="BU79" s="300"/>
      <c r="BV79" s="300"/>
      <c r="BW79" s="300"/>
      <c r="BX79" s="300"/>
      <c r="BY79" s="300"/>
      <c r="BZ79" s="300"/>
      <c r="CA79" s="300"/>
      <c r="CB79" s="300"/>
      <c r="CC79" s="817"/>
      <c r="CD79" s="299"/>
      <c r="CE79" s="300"/>
      <c r="CF79" s="300"/>
      <c r="CG79" s="300"/>
      <c r="CH79" s="300"/>
      <c r="CI79" s="300"/>
      <c r="CJ79" s="300"/>
      <c r="CK79" s="300"/>
      <c r="CL79" s="300"/>
      <c r="CM79" s="817"/>
      <c r="CN79" s="299"/>
      <c r="CO79" s="300"/>
      <c r="CP79" s="300"/>
      <c r="CQ79" s="300"/>
      <c r="CR79" s="300"/>
      <c r="CS79" s="300"/>
      <c r="CT79" s="300"/>
      <c r="CU79" s="300"/>
      <c r="CV79" s="300"/>
      <c r="CW79" s="817"/>
      <c r="CX79" s="299"/>
      <c r="CY79" s="300"/>
      <c r="CZ79" s="300"/>
      <c r="DA79" s="300"/>
      <c r="DB79" s="300"/>
      <c r="DC79" s="300"/>
      <c r="DD79" s="300"/>
      <c r="DE79" s="300"/>
      <c r="DF79" s="300"/>
      <c r="DG79" s="817"/>
      <c r="DH79" s="299"/>
      <c r="DI79" s="300"/>
      <c r="DJ79" s="300"/>
      <c r="DK79" s="300"/>
      <c r="DL79" s="300"/>
      <c r="DM79" s="300"/>
      <c r="DN79" s="300"/>
      <c r="DO79" s="300"/>
      <c r="DP79" s="300"/>
      <c r="DQ79" s="817"/>
      <c r="DR79" s="299"/>
      <c r="DS79" s="300"/>
      <c r="DT79" s="300"/>
      <c r="DU79" s="300"/>
      <c r="DV79" s="300"/>
      <c r="DW79" s="300"/>
      <c r="DX79" s="300"/>
      <c r="DY79" s="300"/>
      <c r="DZ79" s="300"/>
      <c r="EA79" s="817"/>
      <c r="EB79" s="299"/>
      <c r="EC79" s="300"/>
      <c r="ED79" s="300"/>
      <c r="EE79" s="300"/>
      <c r="EF79" s="300"/>
      <c r="EG79" s="300"/>
      <c r="EH79" s="300"/>
      <c r="EI79" s="300"/>
      <c r="EJ79" s="300"/>
      <c r="EK79" s="817"/>
    </row>
    <row r="80" spans="1:141" ht="54">
      <c r="A80" s="359">
        <f>Summary!A80</f>
        <v>0</v>
      </c>
      <c r="B80" s="378">
        <f>Summary!B80</f>
        <v>0</v>
      </c>
      <c r="C80" s="379" t="str">
        <f>Summary!C80</f>
        <v>4.3.3.1</v>
      </c>
      <c r="D80" s="380">
        <f>Summary!D80</f>
        <v>0</v>
      </c>
      <c r="E80" s="381">
        <f>Summary!E80</f>
        <v>0</v>
      </c>
      <c r="F80" s="382" t="str">
        <f>Summary!F80</f>
        <v xml:space="preserve">Clear weed/vegetation growth and debris, clear, recut drainage Grip inlet and non piped drainage Grip </v>
      </c>
      <c r="G80" s="375">
        <f>Summary!G80</f>
        <v>0</v>
      </c>
      <c r="H80" s="540">
        <f t="shared" si="41"/>
        <v>0</v>
      </c>
      <c r="I80" s="541">
        <f t="shared" si="42"/>
        <v>0</v>
      </c>
      <c r="J80" s="541">
        <f t="shared" si="43"/>
        <v>0</v>
      </c>
      <c r="K80" s="541">
        <f t="shared" si="44"/>
        <v>0</v>
      </c>
      <c r="L80" s="541">
        <f t="shared" si="45"/>
        <v>0</v>
      </c>
      <c r="M80" s="541">
        <f t="shared" si="46"/>
        <v>0</v>
      </c>
      <c r="N80" s="541">
        <f t="shared" si="47"/>
        <v>0</v>
      </c>
      <c r="O80" s="541">
        <f t="shared" si="48"/>
        <v>0</v>
      </c>
      <c r="P80" s="541">
        <f t="shared" si="49"/>
        <v>0</v>
      </c>
      <c r="Q80" s="541">
        <f t="shared" si="50"/>
        <v>0</v>
      </c>
      <c r="R80" s="541">
        <f t="shared" si="51"/>
        <v>0</v>
      </c>
      <c r="S80" s="541">
        <f t="shared" si="52"/>
        <v>0</v>
      </c>
      <c r="T80" s="542">
        <f t="shared" si="53"/>
        <v>0</v>
      </c>
      <c r="U80" s="531"/>
      <c r="V80" s="543"/>
      <c r="W80" s="544"/>
      <c r="X80" s="544"/>
      <c r="Y80" s="544"/>
      <c r="Z80" s="544"/>
      <c r="AA80" s="544"/>
      <c r="AB80" s="544"/>
      <c r="AC80" s="544"/>
      <c r="AD80" s="544"/>
      <c r="AE80" s="657"/>
      <c r="AF80" s="543"/>
      <c r="AG80" s="544"/>
      <c r="AH80" s="544"/>
      <c r="AI80" s="544"/>
      <c r="AJ80" s="544"/>
      <c r="AK80" s="544"/>
      <c r="AL80" s="544"/>
      <c r="AM80" s="544"/>
      <c r="AN80" s="544"/>
      <c r="AO80" s="657"/>
      <c r="AP80" s="543"/>
      <c r="AQ80" s="544"/>
      <c r="AR80" s="544"/>
      <c r="AS80" s="544"/>
      <c r="AT80" s="544"/>
      <c r="AU80" s="544"/>
      <c r="AV80" s="544"/>
      <c r="AW80" s="544"/>
      <c r="AX80" s="544"/>
      <c r="AY80" s="657"/>
      <c r="AZ80" s="543"/>
      <c r="BA80" s="544"/>
      <c r="BB80" s="544"/>
      <c r="BC80" s="544"/>
      <c r="BD80" s="544"/>
      <c r="BE80" s="544"/>
      <c r="BF80" s="544"/>
      <c r="BG80" s="544"/>
      <c r="BH80" s="544"/>
      <c r="BI80" s="657"/>
      <c r="BJ80" s="543"/>
      <c r="BK80" s="544"/>
      <c r="BL80" s="544"/>
      <c r="BM80" s="544"/>
      <c r="BN80" s="544"/>
      <c r="BO80" s="544"/>
      <c r="BP80" s="544"/>
      <c r="BQ80" s="544"/>
      <c r="BR80" s="544"/>
      <c r="BS80" s="657"/>
      <c r="BT80" s="543"/>
      <c r="BU80" s="544"/>
      <c r="BV80" s="544"/>
      <c r="BW80" s="544"/>
      <c r="BX80" s="544"/>
      <c r="BY80" s="544"/>
      <c r="BZ80" s="544"/>
      <c r="CA80" s="544"/>
      <c r="CB80" s="544"/>
      <c r="CC80" s="657"/>
      <c r="CD80" s="543"/>
      <c r="CE80" s="544"/>
      <c r="CF80" s="544"/>
      <c r="CG80" s="544"/>
      <c r="CH80" s="544"/>
      <c r="CI80" s="544"/>
      <c r="CJ80" s="544"/>
      <c r="CK80" s="544"/>
      <c r="CL80" s="544"/>
      <c r="CM80" s="657"/>
      <c r="CN80" s="543"/>
      <c r="CO80" s="544"/>
      <c r="CP80" s="544"/>
      <c r="CQ80" s="544"/>
      <c r="CR80" s="544"/>
      <c r="CS80" s="544"/>
      <c r="CT80" s="544"/>
      <c r="CU80" s="544"/>
      <c r="CV80" s="544"/>
      <c r="CW80" s="657"/>
      <c r="CX80" s="543"/>
      <c r="CY80" s="544"/>
      <c r="CZ80" s="544"/>
      <c r="DA80" s="544"/>
      <c r="DB80" s="544"/>
      <c r="DC80" s="544"/>
      <c r="DD80" s="544"/>
      <c r="DE80" s="544"/>
      <c r="DF80" s="544"/>
      <c r="DG80" s="657"/>
      <c r="DH80" s="543"/>
      <c r="DI80" s="544"/>
      <c r="DJ80" s="544"/>
      <c r="DK80" s="544"/>
      <c r="DL80" s="544"/>
      <c r="DM80" s="544"/>
      <c r="DN80" s="544"/>
      <c r="DO80" s="544"/>
      <c r="DP80" s="544"/>
      <c r="DQ80" s="657"/>
      <c r="DR80" s="543"/>
      <c r="DS80" s="544"/>
      <c r="DT80" s="544"/>
      <c r="DU80" s="544"/>
      <c r="DV80" s="544"/>
      <c r="DW80" s="544"/>
      <c r="DX80" s="544"/>
      <c r="DY80" s="544"/>
      <c r="DZ80" s="544"/>
      <c r="EA80" s="657"/>
      <c r="EB80" s="543"/>
      <c r="EC80" s="544"/>
      <c r="ED80" s="544"/>
      <c r="EE80" s="544"/>
      <c r="EF80" s="544"/>
      <c r="EG80" s="544"/>
      <c r="EH80" s="544"/>
      <c r="EI80" s="544"/>
      <c r="EJ80" s="544"/>
      <c r="EK80" s="657"/>
    </row>
    <row r="81" spans="1:141" ht="54">
      <c r="A81" s="359">
        <f>Summary!A81</f>
        <v>0</v>
      </c>
      <c r="B81" s="378">
        <f>Summary!B81</f>
        <v>0</v>
      </c>
      <c r="C81" s="379" t="str">
        <f>Summary!C81</f>
        <v>4.3.3.2</v>
      </c>
      <c r="D81" s="380">
        <f>Summary!D81</f>
        <v>0</v>
      </c>
      <c r="E81" s="381">
        <f>Summary!E81</f>
        <v>0</v>
      </c>
      <c r="F81" s="382" t="str">
        <f>Summary!F81</f>
        <v>Clear weed/vegetation growth and debris clearing, rodding, jetting and proving of drainage Grip inlet and piped drainage Grip</v>
      </c>
      <c r="G81" s="375">
        <f>Summary!G81</f>
        <v>0</v>
      </c>
      <c r="H81" s="540">
        <f t="shared" si="41"/>
        <v>0</v>
      </c>
      <c r="I81" s="541">
        <f t="shared" si="42"/>
        <v>0</v>
      </c>
      <c r="J81" s="541">
        <f t="shared" si="43"/>
        <v>0</v>
      </c>
      <c r="K81" s="541">
        <f t="shared" si="44"/>
        <v>0</v>
      </c>
      <c r="L81" s="541">
        <f t="shared" si="45"/>
        <v>0</v>
      </c>
      <c r="M81" s="541">
        <f t="shared" si="46"/>
        <v>0</v>
      </c>
      <c r="N81" s="541">
        <f t="shared" si="47"/>
        <v>0</v>
      </c>
      <c r="O81" s="541">
        <f t="shared" si="48"/>
        <v>0</v>
      </c>
      <c r="P81" s="541">
        <f t="shared" si="49"/>
        <v>0</v>
      </c>
      <c r="Q81" s="541">
        <f t="shared" si="50"/>
        <v>0</v>
      </c>
      <c r="R81" s="541">
        <f t="shared" si="51"/>
        <v>0</v>
      </c>
      <c r="S81" s="541">
        <f t="shared" si="52"/>
        <v>0</v>
      </c>
      <c r="T81" s="542">
        <f t="shared" si="53"/>
        <v>0</v>
      </c>
      <c r="U81" s="531"/>
      <c r="V81" s="543"/>
      <c r="W81" s="544"/>
      <c r="X81" s="544"/>
      <c r="Y81" s="544"/>
      <c r="Z81" s="544"/>
      <c r="AA81" s="544"/>
      <c r="AB81" s="544"/>
      <c r="AC81" s="544"/>
      <c r="AD81" s="544"/>
      <c r="AE81" s="657"/>
      <c r="AF81" s="543"/>
      <c r="AG81" s="544"/>
      <c r="AH81" s="544"/>
      <c r="AI81" s="544"/>
      <c r="AJ81" s="544"/>
      <c r="AK81" s="544"/>
      <c r="AL81" s="544"/>
      <c r="AM81" s="544"/>
      <c r="AN81" s="544"/>
      <c r="AO81" s="657"/>
      <c r="AP81" s="543"/>
      <c r="AQ81" s="544"/>
      <c r="AR81" s="544"/>
      <c r="AS81" s="544"/>
      <c r="AT81" s="544"/>
      <c r="AU81" s="544"/>
      <c r="AV81" s="544"/>
      <c r="AW81" s="544"/>
      <c r="AX81" s="544"/>
      <c r="AY81" s="657"/>
      <c r="AZ81" s="543"/>
      <c r="BA81" s="544"/>
      <c r="BB81" s="544"/>
      <c r="BC81" s="544"/>
      <c r="BD81" s="544"/>
      <c r="BE81" s="544"/>
      <c r="BF81" s="544"/>
      <c r="BG81" s="544"/>
      <c r="BH81" s="544"/>
      <c r="BI81" s="657"/>
      <c r="BJ81" s="543"/>
      <c r="BK81" s="544"/>
      <c r="BL81" s="544"/>
      <c r="BM81" s="544"/>
      <c r="BN81" s="544"/>
      <c r="BO81" s="544"/>
      <c r="BP81" s="544"/>
      <c r="BQ81" s="544"/>
      <c r="BR81" s="544"/>
      <c r="BS81" s="657"/>
      <c r="BT81" s="543"/>
      <c r="BU81" s="544"/>
      <c r="BV81" s="544"/>
      <c r="BW81" s="544"/>
      <c r="BX81" s="544"/>
      <c r="BY81" s="544"/>
      <c r="BZ81" s="544"/>
      <c r="CA81" s="544"/>
      <c r="CB81" s="544"/>
      <c r="CC81" s="657"/>
      <c r="CD81" s="543"/>
      <c r="CE81" s="544"/>
      <c r="CF81" s="544"/>
      <c r="CG81" s="544"/>
      <c r="CH81" s="544"/>
      <c r="CI81" s="544"/>
      <c r="CJ81" s="544"/>
      <c r="CK81" s="544"/>
      <c r="CL81" s="544"/>
      <c r="CM81" s="657"/>
      <c r="CN81" s="543"/>
      <c r="CO81" s="544"/>
      <c r="CP81" s="544"/>
      <c r="CQ81" s="544"/>
      <c r="CR81" s="544"/>
      <c r="CS81" s="544"/>
      <c r="CT81" s="544"/>
      <c r="CU81" s="544"/>
      <c r="CV81" s="544"/>
      <c r="CW81" s="657"/>
      <c r="CX81" s="543"/>
      <c r="CY81" s="544"/>
      <c r="CZ81" s="544"/>
      <c r="DA81" s="544"/>
      <c r="DB81" s="544"/>
      <c r="DC81" s="544"/>
      <c r="DD81" s="544"/>
      <c r="DE81" s="544"/>
      <c r="DF81" s="544"/>
      <c r="DG81" s="657"/>
      <c r="DH81" s="543"/>
      <c r="DI81" s="544"/>
      <c r="DJ81" s="544"/>
      <c r="DK81" s="544"/>
      <c r="DL81" s="544"/>
      <c r="DM81" s="544"/>
      <c r="DN81" s="544"/>
      <c r="DO81" s="544"/>
      <c r="DP81" s="544"/>
      <c r="DQ81" s="657"/>
      <c r="DR81" s="543"/>
      <c r="DS81" s="544"/>
      <c r="DT81" s="544"/>
      <c r="DU81" s="544"/>
      <c r="DV81" s="544"/>
      <c r="DW81" s="544"/>
      <c r="DX81" s="544"/>
      <c r="DY81" s="544"/>
      <c r="DZ81" s="544"/>
      <c r="EA81" s="657"/>
      <c r="EB81" s="543"/>
      <c r="EC81" s="544"/>
      <c r="ED81" s="544"/>
      <c r="EE81" s="544"/>
      <c r="EF81" s="544"/>
      <c r="EG81" s="544"/>
      <c r="EH81" s="544"/>
      <c r="EI81" s="544"/>
      <c r="EJ81" s="544"/>
      <c r="EK81" s="657"/>
    </row>
    <row r="82" spans="1:141" ht="36">
      <c r="A82" s="359">
        <f>Summary!A82</f>
        <v>0</v>
      </c>
      <c r="B82" s="378">
        <f>Summary!B82</f>
        <v>0</v>
      </c>
      <c r="C82" s="379" t="str">
        <f>Summary!C82</f>
        <v>4.3.3.3</v>
      </c>
      <c r="D82" s="380">
        <f>Summary!D82</f>
        <v>0</v>
      </c>
      <c r="E82" s="381">
        <f>Summary!E82</f>
        <v>0</v>
      </c>
      <c r="F82" s="382" t="str">
        <f>Summary!F82</f>
        <v>Clear weed/vegetation growth and debris, clear, recut Counterfort drains</v>
      </c>
      <c r="G82" s="375">
        <f>Summary!G82</f>
        <v>0</v>
      </c>
      <c r="H82" s="540">
        <f t="shared" si="41"/>
        <v>0</v>
      </c>
      <c r="I82" s="541">
        <f t="shared" si="42"/>
        <v>0</v>
      </c>
      <c r="J82" s="541">
        <f t="shared" si="43"/>
        <v>0</v>
      </c>
      <c r="K82" s="541">
        <f t="shared" si="44"/>
        <v>0</v>
      </c>
      <c r="L82" s="541">
        <f t="shared" si="45"/>
        <v>0</v>
      </c>
      <c r="M82" s="541">
        <f t="shared" si="46"/>
        <v>0</v>
      </c>
      <c r="N82" s="541">
        <f t="shared" si="47"/>
        <v>0</v>
      </c>
      <c r="O82" s="541">
        <f t="shared" si="48"/>
        <v>0</v>
      </c>
      <c r="P82" s="541">
        <f t="shared" si="49"/>
        <v>0</v>
      </c>
      <c r="Q82" s="541">
        <f t="shared" si="50"/>
        <v>0</v>
      </c>
      <c r="R82" s="541">
        <f t="shared" si="51"/>
        <v>0</v>
      </c>
      <c r="S82" s="541">
        <f t="shared" si="52"/>
        <v>0</v>
      </c>
      <c r="T82" s="542">
        <f t="shared" si="53"/>
        <v>0</v>
      </c>
      <c r="U82" s="531"/>
      <c r="V82" s="543"/>
      <c r="W82" s="544"/>
      <c r="X82" s="544"/>
      <c r="Y82" s="544"/>
      <c r="Z82" s="544"/>
      <c r="AA82" s="544"/>
      <c r="AB82" s="544"/>
      <c r="AC82" s="544"/>
      <c r="AD82" s="544"/>
      <c r="AE82" s="657"/>
      <c r="AF82" s="543"/>
      <c r="AG82" s="544"/>
      <c r="AH82" s="544"/>
      <c r="AI82" s="544"/>
      <c r="AJ82" s="544"/>
      <c r="AK82" s="544"/>
      <c r="AL82" s="544"/>
      <c r="AM82" s="544"/>
      <c r="AN82" s="544"/>
      <c r="AO82" s="657"/>
      <c r="AP82" s="543"/>
      <c r="AQ82" s="544"/>
      <c r="AR82" s="544"/>
      <c r="AS82" s="544"/>
      <c r="AT82" s="544"/>
      <c r="AU82" s="544"/>
      <c r="AV82" s="544"/>
      <c r="AW82" s="544"/>
      <c r="AX82" s="544"/>
      <c r="AY82" s="657"/>
      <c r="AZ82" s="543"/>
      <c r="BA82" s="544"/>
      <c r="BB82" s="544"/>
      <c r="BC82" s="544"/>
      <c r="BD82" s="544"/>
      <c r="BE82" s="544"/>
      <c r="BF82" s="544"/>
      <c r="BG82" s="544"/>
      <c r="BH82" s="544"/>
      <c r="BI82" s="657"/>
      <c r="BJ82" s="543"/>
      <c r="BK82" s="544"/>
      <c r="BL82" s="544"/>
      <c r="BM82" s="544"/>
      <c r="BN82" s="544"/>
      <c r="BO82" s="544"/>
      <c r="BP82" s="544"/>
      <c r="BQ82" s="544"/>
      <c r="BR82" s="544"/>
      <c r="BS82" s="657"/>
      <c r="BT82" s="543"/>
      <c r="BU82" s="544"/>
      <c r="BV82" s="544"/>
      <c r="BW82" s="544"/>
      <c r="BX82" s="544"/>
      <c r="BY82" s="544"/>
      <c r="BZ82" s="544"/>
      <c r="CA82" s="544"/>
      <c r="CB82" s="544"/>
      <c r="CC82" s="657"/>
      <c r="CD82" s="543"/>
      <c r="CE82" s="544"/>
      <c r="CF82" s="544"/>
      <c r="CG82" s="544"/>
      <c r="CH82" s="544"/>
      <c r="CI82" s="544"/>
      <c r="CJ82" s="544"/>
      <c r="CK82" s="544"/>
      <c r="CL82" s="544"/>
      <c r="CM82" s="657"/>
      <c r="CN82" s="543"/>
      <c r="CO82" s="544"/>
      <c r="CP82" s="544"/>
      <c r="CQ82" s="544"/>
      <c r="CR82" s="544"/>
      <c r="CS82" s="544"/>
      <c r="CT82" s="544"/>
      <c r="CU82" s="544"/>
      <c r="CV82" s="544"/>
      <c r="CW82" s="657"/>
      <c r="CX82" s="543"/>
      <c r="CY82" s="544"/>
      <c r="CZ82" s="544"/>
      <c r="DA82" s="544"/>
      <c r="DB82" s="544"/>
      <c r="DC82" s="544"/>
      <c r="DD82" s="544"/>
      <c r="DE82" s="544"/>
      <c r="DF82" s="544"/>
      <c r="DG82" s="657"/>
      <c r="DH82" s="543"/>
      <c r="DI82" s="544"/>
      <c r="DJ82" s="544"/>
      <c r="DK82" s="544"/>
      <c r="DL82" s="544"/>
      <c r="DM82" s="544"/>
      <c r="DN82" s="544"/>
      <c r="DO82" s="544"/>
      <c r="DP82" s="544"/>
      <c r="DQ82" s="657"/>
      <c r="DR82" s="543"/>
      <c r="DS82" s="544"/>
      <c r="DT82" s="544"/>
      <c r="DU82" s="544"/>
      <c r="DV82" s="544"/>
      <c r="DW82" s="544"/>
      <c r="DX82" s="544"/>
      <c r="DY82" s="544"/>
      <c r="DZ82" s="544"/>
      <c r="EA82" s="657"/>
      <c r="EB82" s="543"/>
      <c r="EC82" s="544"/>
      <c r="ED82" s="544"/>
      <c r="EE82" s="544"/>
      <c r="EF82" s="544"/>
      <c r="EG82" s="544"/>
      <c r="EH82" s="544"/>
      <c r="EI82" s="544"/>
      <c r="EJ82" s="544"/>
      <c r="EK82" s="657"/>
    </row>
    <row r="83" spans="1:141" ht="36">
      <c r="A83" s="359">
        <f>Summary!A83</f>
        <v>0</v>
      </c>
      <c r="B83" s="378">
        <f>Summary!B83</f>
        <v>0</v>
      </c>
      <c r="C83" s="379" t="str">
        <f>Summary!C83</f>
        <v>4.3.4</v>
      </c>
      <c r="D83" s="380" t="str">
        <f>Summary!D83</f>
        <v>500 - Drainage and Service Ducts</v>
      </c>
      <c r="E83" s="381" t="str">
        <f>Summary!E83</f>
        <v>Catch Pits</v>
      </c>
      <c r="F83" s="382" t="str">
        <f>Summary!F83</f>
        <v>Clear weed / vegetation growth around frames, clear,  empty silt and debris from Catch Pits</v>
      </c>
      <c r="G83" s="375">
        <f>Summary!G83</f>
        <v>0</v>
      </c>
      <c r="H83" s="540">
        <f t="shared" si="41"/>
        <v>0</v>
      </c>
      <c r="I83" s="541">
        <f t="shared" si="42"/>
        <v>0</v>
      </c>
      <c r="J83" s="541">
        <f t="shared" si="43"/>
        <v>0</v>
      </c>
      <c r="K83" s="541">
        <f t="shared" si="44"/>
        <v>0</v>
      </c>
      <c r="L83" s="541">
        <f t="shared" si="45"/>
        <v>0</v>
      </c>
      <c r="M83" s="541">
        <f t="shared" si="46"/>
        <v>0</v>
      </c>
      <c r="N83" s="541">
        <f t="shared" si="47"/>
        <v>0</v>
      </c>
      <c r="O83" s="541">
        <f t="shared" si="48"/>
        <v>0</v>
      </c>
      <c r="P83" s="541">
        <f t="shared" si="49"/>
        <v>0</v>
      </c>
      <c r="Q83" s="541">
        <f t="shared" si="50"/>
        <v>0</v>
      </c>
      <c r="R83" s="541">
        <f t="shared" si="51"/>
        <v>0</v>
      </c>
      <c r="S83" s="541">
        <f t="shared" si="52"/>
        <v>0</v>
      </c>
      <c r="T83" s="542">
        <f t="shared" si="53"/>
        <v>0</v>
      </c>
      <c r="U83" s="531"/>
      <c r="V83" s="543"/>
      <c r="W83" s="544"/>
      <c r="X83" s="544"/>
      <c r="Y83" s="544"/>
      <c r="Z83" s="544"/>
      <c r="AA83" s="544"/>
      <c r="AB83" s="544"/>
      <c r="AC83" s="544"/>
      <c r="AD83" s="544"/>
      <c r="AE83" s="657"/>
      <c r="AF83" s="543"/>
      <c r="AG83" s="544"/>
      <c r="AH83" s="544"/>
      <c r="AI83" s="544"/>
      <c r="AJ83" s="544"/>
      <c r="AK83" s="544"/>
      <c r="AL83" s="544"/>
      <c r="AM83" s="544"/>
      <c r="AN83" s="544"/>
      <c r="AO83" s="657"/>
      <c r="AP83" s="543"/>
      <c r="AQ83" s="544"/>
      <c r="AR83" s="544"/>
      <c r="AS83" s="544"/>
      <c r="AT83" s="544"/>
      <c r="AU83" s="544"/>
      <c r="AV83" s="544"/>
      <c r="AW83" s="544"/>
      <c r="AX83" s="544"/>
      <c r="AY83" s="657"/>
      <c r="AZ83" s="543"/>
      <c r="BA83" s="544"/>
      <c r="BB83" s="544"/>
      <c r="BC83" s="544"/>
      <c r="BD83" s="544"/>
      <c r="BE83" s="544"/>
      <c r="BF83" s="544"/>
      <c r="BG83" s="544"/>
      <c r="BH83" s="544"/>
      <c r="BI83" s="657"/>
      <c r="BJ83" s="543"/>
      <c r="BK83" s="544"/>
      <c r="BL83" s="544"/>
      <c r="BM83" s="544"/>
      <c r="BN83" s="544"/>
      <c r="BO83" s="544"/>
      <c r="BP83" s="544"/>
      <c r="BQ83" s="544"/>
      <c r="BR83" s="544"/>
      <c r="BS83" s="657"/>
      <c r="BT83" s="543"/>
      <c r="BU83" s="544"/>
      <c r="BV83" s="544"/>
      <c r="BW83" s="544"/>
      <c r="BX83" s="544"/>
      <c r="BY83" s="544"/>
      <c r="BZ83" s="544"/>
      <c r="CA83" s="544"/>
      <c r="CB83" s="544"/>
      <c r="CC83" s="657"/>
      <c r="CD83" s="543"/>
      <c r="CE83" s="544"/>
      <c r="CF83" s="544"/>
      <c r="CG83" s="544"/>
      <c r="CH83" s="544"/>
      <c r="CI83" s="544"/>
      <c r="CJ83" s="544"/>
      <c r="CK83" s="544"/>
      <c r="CL83" s="544"/>
      <c r="CM83" s="657"/>
      <c r="CN83" s="543"/>
      <c r="CO83" s="544"/>
      <c r="CP83" s="544"/>
      <c r="CQ83" s="544"/>
      <c r="CR83" s="544"/>
      <c r="CS83" s="544"/>
      <c r="CT83" s="544"/>
      <c r="CU83" s="544"/>
      <c r="CV83" s="544"/>
      <c r="CW83" s="657"/>
      <c r="CX83" s="543"/>
      <c r="CY83" s="544"/>
      <c r="CZ83" s="544"/>
      <c r="DA83" s="544"/>
      <c r="DB83" s="544"/>
      <c r="DC83" s="544"/>
      <c r="DD83" s="544"/>
      <c r="DE83" s="544"/>
      <c r="DF83" s="544"/>
      <c r="DG83" s="657"/>
      <c r="DH83" s="543"/>
      <c r="DI83" s="544"/>
      <c r="DJ83" s="544"/>
      <c r="DK83" s="544"/>
      <c r="DL83" s="544"/>
      <c r="DM83" s="544"/>
      <c r="DN83" s="544"/>
      <c r="DO83" s="544"/>
      <c r="DP83" s="544"/>
      <c r="DQ83" s="657"/>
      <c r="DR83" s="543"/>
      <c r="DS83" s="544"/>
      <c r="DT83" s="544"/>
      <c r="DU83" s="544"/>
      <c r="DV83" s="544"/>
      <c r="DW83" s="544"/>
      <c r="DX83" s="544"/>
      <c r="DY83" s="544"/>
      <c r="DZ83" s="544"/>
      <c r="EA83" s="657"/>
      <c r="EB83" s="543"/>
      <c r="EC83" s="544"/>
      <c r="ED83" s="544"/>
      <c r="EE83" s="544"/>
      <c r="EF83" s="544"/>
      <c r="EG83" s="544"/>
      <c r="EH83" s="544"/>
      <c r="EI83" s="544"/>
      <c r="EJ83" s="544"/>
      <c r="EK83" s="657"/>
    </row>
    <row r="84" spans="1:141" ht="72">
      <c r="A84" s="359">
        <f>Summary!A84</f>
        <v>0</v>
      </c>
      <c r="B84" s="378">
        <f>Summary!B84</f>
        <v>0</v>
      </c>
      <c r="C84" s="379" t="str">
        <f>Summary!C84</f>
        <v>4.3.5</v>
      </c>
      <c r="D84" s="380" t="str">
        <f>Summary!D84</f>
        <v>500 - Drainage and Service Ducts</v>
      </c>
      <c r="E84" s="381" t="str">
        <f>Summary!E84</f>
        <v>Ditches</v>
      </c>
      <c r="F84" s="382" t="str">
        <f>Summary!F84</f>
        <v>Clear ditches by removing all material that could impair operation (weed / vegetation growth, silt, debris/rubbish, or eroded banks where present that impede flow and impair operation)</v>
      </c>
      <c r="G84" s="375">
        <f>Summary!G84</f>
        <v>0</v>
      </c>
      <c r="H84" s="540">
        <f t="shared" si="41"/>
        <v>0</v>
      </c>
      <c r="I84" s="541">
        <f t="shared" si="42"/>
        <v>0</v>
      </c>
      <c r="J84" s="541">
        <f t="shared" si="43"/>
        <v>0</v>
      </c>
      <c r="K84" s="541">
        <f t="shared" si="44"/>
        <v>0</v>
      </c>
      <c r="L84" s="541">
        <f t="shared" si="45"/>
        <v>0</v>
      </c>
      <c r="M84" s="541">
        <f t="shared" si="46"/>
        <v>0</v>
      </c>
      <c r="N84" s="541">
        <f t="shared" si="47"/>
        <v>0</v>
      </c>
      <c r="O84" s="541">
        <f t="shared" si="48"/>
        <v>0</v>
      </c>
      <c r="P84" s="541">
        <f t="shared" si="49"/>
        <v>0</v>
      </c>
      <c r="Q84" s="541">
        <f t="shared" si="50"/>
        <v>0</v>
      </c>
      <c r="R84" s="541">
        <f t="shared" si="51"/>
        <v>0</v>
      </c>
      <c r="S84" s="541">
        <f t="shared" si="52"/>
        <v>0</v>
      </c>
      <c r="T84" s="542">
        <f t="shared" si="53"/>
        <v>0</v>
      </c>
      <c r="U84" s="531"/>
      <c r="V84" s="543"/>
      <c r="W84" s="544"/>
      <c r="X84" s="544"/>
      <c r="Y84" s="544"/>
      <c r="Z84" s="544"/>
      <c r="AA84" s="544"/>
      <c r="AB84" s="544"/>
      <c r="AC84" s="544"/>
      <c r="AD84" s="544"/>
      <c r="AE84" s="657"/>
      <c r="AF84" s="543"/>
      <c r="AG84" s="544"/>
      <c r="AH84" s="544"/>
      <c r="AI84" s="544"/>
      <c r="AJ84" s="544"/>
      <c r="AK84" s="544"/>
      <c r="AL84" s="544"/>
      <c r="AM84" s="544"/>
      <c r="AN84" s="544"/>
      <c r="AO84" s="657"/>
      <c r="AP84" s="543"/>
      <c r="AQ84" s="544"/>
      <c r="AR84" s="544"/>
      <c r="AS84" s="544"/>
      <c r="AT84" s="544"/>
      <c r="AU84" s="544"/>
      <c r="AV84" s="544"/>
      <c r="AW84" s="544"/>
      <c r="AX84" s="544"/>
      <c r="AY84" s="657"/>
      <c r="AZ84" s="543"/>
      <c r="BA84" s="544"/>
      <c r="BB84" s="544"/>
      <c r="BC84" s="544"/>
      <c r="BD84" s="544"/>
      <c r="BE84" s="544"/>
      <c r="BF84" s="544"/>
      <c r="BG84" s="544"/>
      <c r="BH84" s="544"/>
      <c r="BI84" s="657"/>
      <c r="BJ84" s="543"/>
      <c r="BK84" s="544"/>
      <c r="BL84" s="544"/>
      <c r="BM84" s="544"/>
      <c r="BN84" s="544"/>
      <c r="BO84" s="544"/>
      <c r="BP84" s="544"/>
      <c r="BQ84" s="544"/>
      <c r="BR84" s="544"/>
      <c r="BS84" s="657"/>
      <c r="BT84" s="543"/>
      <c r="BU84" s="544"/>
      <c r="BV84" s="544"/>
      <c r="BW84" s="544"/>
      <c r="BX84" s="544"/>
      <c r="BY84" s="544"/>
      <c r="BZ84" s="544"/>
      <c r="CA84" s="544"/>
      <c r="CB84" s="544"/>
      <c r="CC84" s="657"/>
      <c r="CD84" s="543"/>
      <c r="CE84" s="544"/>
      <c r="CF84" s="544"/>
      <c r="CG84" s="544"/>
      <c r="CH84" s="544"/>
      <c r="CI84" s="544"/>
      <c r="CJ84" s="544"/>
      <c r="CK84" s="544"/>
      <c r="CL84" s="544"/>
      <c r="CM84" s="657"/>
      <c r="CN84" s="543"/>
      <c r="CO84" s="544"/>
      <c r="CP84" s="544"/>
      <c r="CQ84" s="544"/>
      <c r="CR84" s="544"/>
      <c r="CS84" s="544"/>
      <c r="CT84" s="544"/>
      <c r="CU84" s="544"/>
      <c r="CV84" s="544"/>
      <c r="CW84" s="657"/>
      <c r="CX84" s="543"/>
      <c r="CY84" s="544"/>
      <c r="CZ84" s="544"/>
      <c r="DA84" s="544"/>
      <c r="DB84" s="544"/>
      <c r="DC84" s="544"/>
      <c r="DD84" s="544"/>
      <c r="DE84" s="544"/>
      <c r="DF84" s="544"/>
      <c r="DG84" s="657"/>
      <c r="DH84" s="543"/>
      <c r="DI84" s="544"/>
      <c r="DJ84" s="544"/>
      <c r="DK84" s="544"/>
      <c r="DL84" s="544"/>
      <c r="DM84" s="544"/>
      <c r="DN84" s="544"/>
      <c r="DO84" s="544"/>
      <c r="DP84" s="544"/>
      <c r="DQ84" s="657"/>
      <c r="DR84" s="543"/>
      <c r="DS84" s="544"/>
      <c r="DT84" s="544"/>
      <c r="DU84" s="544"/>
      <c r="DV84" s="544"/>
      <c r="DW84" s="544"/>
      <c r="DX84" s="544"/>
      <c r="DY84" s="544"/>
      <c r="DZ84" s="544"/>
      <c r="EA84" s="657"/>
      <c r="EB84" s="543"/>
      <c r="EC84" s="544"/>
      <c r="ED84" s="544"/>
      <c r="EE84" s="544"/>
      <c r="EF84" s="544"/>
      <c r="EG84" s="544"/>
      <c r="EH84" s="544"/>
      <c r="EI84" s="544"/>
      <c r="EJ84" s="544"/>
      <c r="EK84" s="657"/>
    </row>
    <row r="85" spans="1:141" ht="72">
      <c r="A85" s="359">
        <f>Summary!A85</f>
        <v>0</v>
      </c>
      <c r="B85" s="378">
        <f>Summary!B85</f>
        <v>0</v>
      </c>
      <c r="C85" s="379" t="str">
        <f>Summary!C85</f>
        <v>4.3.6</v>
      </c>
      <c r="D85" s="380" t="str">
        <f>Summary!D85</f>
        <v>500 - Drainage and Service Ducts</v>
      </c>
      <c r="E85" s="381" t="str">
        <f>Summary!E85</f>
        <v>Outfalls, including infiltration tanks/stilling basins and/or settlement ponds</v>
      </c>
      <c r="F85" s="382" t="str">
        <f>Summary!F85</f>
        <v>Clear outfalls by removing all material that could impair operation (Headwalls, Pipe outfall)</v>
      </c>
      <c r="G85" s="375">
        <f>Summary!G85</f>
        <v>0</v>
      </c>
      <c r="H85" s="540">
        <f t="shared" si="41"/>
        <v>0</v>
      </c>
      <c r="I85" s="541">
        <f t="shared" si="42"/>
        <v>0</v>
      </c>
      <c r="J85" s="541">
        <f t="shared" si="43"/>
        <v>0</v>
      </c>
      <c r="K85" s="541">
        <f t="shared" si="44"/>
        <v>0</v>
      </c>
      <c r="L85" s="541">
        <f t="shared" si="45"/>
        <v>0</v>
      </c>
      <c r="M85" s="541">
        <f t="shared" si="46"/>
        <v>0</v>
      </c>
      <c r="N85" s="541">
        <f t="shared" si="47"/>
        <v>0</v>
      </c>
      <c r="O85" s="541">
        <f t="shared" si="48"/>
        <v>0</v>
      </c>
      <c r="P85" s="541">
        <f t="shared" si="49"/>
        <v>0</v>
      </c>
      <c r="Q85" s="541">
        <f t="shared" si="50"/>
        <v>0</v>
      </c>
      <c r="R85" s="541">
        <f t="shared" si="51"/>
        <v>0</v>
      </c>
      <c r="S85" s="541">
        <f t="shared" si="52"/>
        <v>0</v>
      </c>
      <c r="T85" s="542">
        <f t="shared" si="53"/>
        <v>0</v>
      </c>
      <c r="U85" s="531"/>
      <c r="V85" s="543"/>
      <c r="W85" s="544"/>
      <c r="X85" s="544"/>
      <c r="Y85" s="544"/>
      <c r="Z85" s="544"/>
      <c r="AA85" s="544"/>
      <c r="AB85" s="544"/>
      <c r="AC85" s="544"/>
      <c r="AD85" s="544"/>
      <c r="AE85" s="657"/>
      <c r="AF85" s="543"/>
      <c r="AG85" s="544"/>
      <c r="AH85" s="544"/>
      <c r="AI85" s="544"/>
      <c r="AJ85" s="544"/>
      <c r="AK85" s="544"/>
      <c r="AL85" s="544"/>
      <c r="AM85" s="544"/>
      <c r="AN85" s="544"/>
      <c r="AO85" s="657"/>
      <c r="AP85" s="543"/>
      <c r="AQ85" s="544"/>
      <c r="AR85" s="544"/>
      <c r="AS85" s="544"/>
      <c r="AT85" s="544"/>
      <c r="AU85" s="544"/>
      <c r="AV85" s="544"/>
      <c r="AW85" s="544"/>
      <c r="AX85" s="544"/>
      <c r="AY85" s="657"/>
      <c r="AZ85" s="543"/>
      <c r="BA85" s="544"/>
      <c r="BB85" s="544"/>
      <c r="BC85" s="544"/>
      <c r="BD85" s="544"/>
      <c r="BE85" s="544"/>
      <c r="BF85" s="544"/>
      <c r="BG85" s="544"/>
      <c r="BH85" s="544"/>
      <c r="BI85" s="657"/>
      <c r="BJ85" s="543"/>
      <c r="BK85" s="544"/>
      <c r="BL85" s="544"/>
      <c r="BM85" s="544"/>
      <c r="BN85" s="544"/>
      <c r="BO85" s="544"/>
      <c r="BP85" s="544"/>
      <c r="BQ85" s="544"/>
      <c r="BR85" s="544"/>
      <c r="BS85" s="657"/>
      <c r="BT85" s="543"/>
      <c r="BU85" s="544"/>
      <c r="BV85" s="544"/>
      <c r="BW85" s="544"/>
      <c r="BX85" s="544"/>
      <c r="BY85" s="544"/>
      <c r="BZ85" s="544"/>
      <c r="CA85" s="544"/>
      <c r="CB85" s="544"/>
      <c r="CC85" s="657"/>
      <c r="CD85" s="543"/>
      <c r="CE85" s="544"/>
      <c r="CF85" s="544"/>
      <c r="CG85" s="544"/>
      <c r="CH85" s="544"/>
      <c r="CI85" s="544"/>
      <c r="CJ85" s="544"/>
      <c r="CK85" s="544"/>
      <c r="CL85" s="544"/>
      <c r="CM85" s="657"/>
      <c r="CN85" s="543"/>
      <c r="CO85" s="544"/>
      <c r="CP85" s="544"/>
      <c r="CQ85" s="544"/>
      <c r="CR85" s="544"/>
      <c r="CS85" s="544"/>
      <c r="CT85" s="544"/>
      <c r="CU85" s="544"/>
      <c r="CV85" s="544"/>
      <c r="CW85" s="657"/>
      <c r="CX85" s="543"/>
      <c r="CY85" s="544"/>
      <c r="CZ85" s="544"/>
      <c r="DA85" s="544"/>
      <c r="DB85" s="544"/>
      <c r="DC85" s="544"/>
      <c r="DD85" s="544"/>
      <c r="DE85" s="544"/>
      <c r="DF85" s="544"/>
      <c r="DG85" s="657"/>
      <c r="DH85" s="543"/>
      <c r="DI85" s="544"/>
      <c r="DJ85" s="544"/>
      <c r="DK85" s="544"/>
      <c r="DL85" s="544"/>
      <c r="DM85" s="544"/>
      <c r="DN85" s="544"/>
      <c r="DO85" s="544"/>
      <c r="DP85" s="544"/>
      <c r="DQ85" s="657"/>
      <c r="DR85" s="543"/>
      <c r="DS85" s="544"/>
      <c r="DT85" s="544"/>
      <c r="DU85" s="544"/>
      <c r="DV85" s="544"/>
      <c r="DW85" s="544"/>
      <c r="DX85" s="544"/>
      <c r="DY85" s="544"/>
      <c r="DZ85" s="544"/>
      <c r="EA85" s="657"/>
      <c r="EB85" s="543"/>
      <c r="EC85" s="544"/>
      <c r="ED85" s="544"/>
      <c r="EE85" s="544"/>
      <c r="EF85" s="544"/>
      <c r="EG85" s="544"/>
      <c r="EH85" s="544"/>
      <c r="EI85" s="544"/>
      <c r="EJ85" s="544"/>
      <c r="EK85" s="657"/>
    </row>
    <row r="86" spans="1:141" s="139" customFormat="1" ht="36">
      <c r="A86" s="359">
        <f>Summary!A86</f>
        <v>0</v>
      </c>
      <c r="B86" s="378">
        <f>Summary!B86</f>
        <v>0</v>
      </c>
      <c r="C86" s="379" t="str">
        <f>Summary!C86</f>
        <v>4.3.7</v>
      </c>
      <c r="D86" s="380" t="str">
        <f>Summary!D86</f>
        <v>500 - Drainage and Service Ducts</v>
      </c>
      <c r="E86" s="381" t="str">
        <f>Summary!E86</f>
        <v>Interceptors</v>
      </c>
      <c r="F86" s="382" t="str">
        <f>Summary!F86</f>
        <v>Clear weed / vegetation growth, around frames, clear, empty trapped material from Interceptors</v>
      </c>
      <c r="G86" s="375">
        <f>Summary!G86</f>
        <v>0</v>
      </c>
      <c r="H86" s="540">
        <f t="shared" si="41"/>
        <v>0</v>
      </c>
      <c r="I86" s="541">
        <f t="shared" si="42"/>
        <v>0</v>
      </c>
      <c r="J86" s="541">
        <f t="shared" si="43"/>
        <v>0</v>
      </c>
      <c r="K86" s="541">
        <f t="shared" si="44"/>
        <v>0</v>
      </c>
      <c r="L86" s="541">
        <f t="shared" si="45"/>
        <v>0</v>
      </c>
      <c r="M86" s="541">
        <f t="shared" si="46"/>
        <v>0</v>
      </c>
      <c r="N86" s="541">
        <f t="shared" si="47"/>
        <v>0</v>
      </c>
      <c r="O86" s="541">
        <f t="shared" si="48"/>
        <v>0</v>
      </c>
      <c r="P86" s="541">
        <f t="shared" si="49"/>
        <v>0</v>
      </c>
      <c r="Q86" s="541">
        <f t="shared" si="50"/>
        <v>0</v>
      </c>
      <c r="R86" s="541">
        <f t="shared" si="51"/>
        <v>0</v>
      </c>
      <c r="S86" s="541">
        <f t="shared" si="52"/>
        <v>0</v>
      </c>
      <c r="T86" s="542">
        <f t="shared" si="53"/>
        <v>0</v>
      </c>
      <c r="U86" s="531"/>
      <c r="V86" s="543"/>
      <c r="W86" s="544"/>
      <c r="X86" s="544"/>
      <c r="Y86" s="544"/>
      <c r="Z86" s="544"/>
      <c r="AA86" s="544"/>
      <c r="AB86" s="544"/>
      <c r="AC86" s="544"/>
      <c r="AD86" s="544"/>
      <c r="AE86" s="657"/>
      <c r="AF86" s="543"/>
      <c r="AG86" s="544"/>
      <c r="AH86" s="544"/>
      <c r="AI86" s="544"/>
      <c r="AJ86" s="544"/>
      <c r="AK86" s="544"/>
      <c r="AL86" s="544"/>
      <c r="AM86" s="544"/>
      <c r="AN86" s="544"/>
      <c r="AO86" s="657"/>
      <c r="AP86" s="543"/>
      <c r="AQ86" s="544"/>
      <c r="AR86" s="544"/>
      <c r="AS86" s="544"/>
      <c r="AT86" s="544"/>
      <c r="AU86" s="544"/>
      <c r="AV86" s="544"/>
      <c r="AW86" s="544"/>
      <c r="AX86" s="544"/>
      <c r="AY86" s="657"/>
      <c r="AZ86" s="543"/>
      <c r="BA86" s="544"/>
      <c r="BB86" s="544"/>
      <c r="BC86" s="544"/>
      <c r="BD86" s="544"/>
      <c r="BE86" s="544"/>
      <c r="BF86" s="544"/>
      <c r="BG86" s="544"/>
      <c r="BH86" s="544"/>
      <c r="BI86" s="657"/>
      <c r="BJ86" s="543"/>
      <c r="BK86" s="544"/>
      <c r="BL86" s="544"/>
      <c r="BM86" s="544"/>
      <c r="BN86" s="544"/>
      <c r="BO86" s="544"/>
      <c r="BP86" s="544"/>
      <c r="BQ86" s="544"/>
      <c r="BR86" s="544"/>
      <c r="BS86" s="657"/>
      <c r="BT86" s="543"/>
      <c r="BU86" s="544"/>
      <c r="BV86" s="544"/>
      <c r="BW86" s="544"/>
      <c r="BX86" s="544"/>
      <c r="BY86" s="544"/>
      <c r="BZ86" s="544"/>
      <c r="CA86" s="544"/>
      <c r="CB86" s="544"/>
      <c r="CC86" s="657"/>
      <c r="CD86" s="543"/>
      <c r="CE86" s="544"/>
      <c r="CF86" s="544"/>
      <c r="CG86" s="544"/>
      <c r="CH86" s="544"/>
      <c r="CI86" s="544"/>
      <c r="CJ86" s="544"/>
      <c r="CK86" s="544"/>
      <c r="CL86" s="544"/>
      <c r="CM86" s="657"/>
      <c r="CN86" s="543"/>
      <c r="CO86" s="544"/>
      <c r="CP86" s="544"/>
      <c r="CQ86" s="544"/>
      <c r="CR86" s="544"/>
      <c r="CS86" s="544"/>
      <c r="CT86" s="544"/>
      <c r="CU86" s="544"/>
      <c r="CV86" s="544"/>
      <c r="CW86" s="657"/>
      <c r="CX86" s="543"/>
      <c r="CY86" s="544"/>
      <c r="CZ86" s="544"/>
      <c r="DA86" s="544"/>
      <c r="DB86" s="544"/>
      <c r="DC86" s="544"/>
      <c r="DD86" s="544"/>
      <c r="DE86" s="544"/>
      <c r="DF86" s="544"/>
      <c r="DG86" s="657"/>
      <c r="DH86" s="543"/>
      <c r="DI86" s="544"/>
      <c r="DJ86" s="544"/>
      <c r="DK86" s="544"/>
      <c r="DL86" s="544"/>
      <c r="DM86" s="544"/>
      <c r="DN86" s="544"/>
      <c r="DO86" s="544"/>
      <c r="DP86" s="544"/>
      <c r="DQ86" s="657"/>
      <c r="DR86" s="543"/>
      <c r="DS86" s="544"/>
      <c r="DT86" s="544"/>
      <c r="DU86" s="544"/>
      <c r="DV86" s="544"/>
      <c r="DW86" s="544"/>
      <c r="DX86" s="544"/>
      <c r="DY86" s="544"/>
      <c r="DZ86" s="544"/>
      <c r="EA86" s="657"/>
      <c r="EB86" s="543"/>
      <c r="EC86" s="544"/>
      <c r="ED86" s="544"/>
      <c r="EE86" s="544"/>
      <c r="EF86" s="544"/>
      <c r="EG86" s="544"/>
      <c r="EH86" s="544"/>
      <c r="EI86" s="544"/>
      <c r="EJ86" s="544"/>
      <c r="EK86" s="657"/>
    </row>
    <row r="87" spans="1:141" ht="54">
      <c r="A87" s="359">
        <f>Summary!A87</f>
        <v>0</v>
      </c>
      <c r="B87" s="378">
        <f>Summary!B87</f>
        <v>0</v>
      </c>
      <c r="C87" s="379" t="str">
        <f>Summary!C87</f>
        <v>4.3.8</v>
      </c>
      <c r="D87" s="380" t="str">
        <f>Summary!D87</f>
        <v>500 - Drainage and Service Ducts</v>
      </c>
      <c r="E87" s="381" t="str">
        <f>Summary!E87</f>
        <v>Manholes</v>
      </c>
      <c r="F87" s="382" t="str">
        <f>Summary!F87</f>
        <v>Clear manholes by removing all material that could impair operation (overgrown vegetation / weed, silt, debris / rubbish)</v>
      </c>
      <c r="G87" s="375">
        <f>Summary!G87</f>
        <v>0</v>
      </c>
      <c r="H87" s="540">
        <f t="shared" si="41"/>
        <v>0</v>
      </c>
      <c r="I87" s="541">
        <f t="shared" si="42"/>
        <v>0</v>
      </c>
      <c r="J87" s="541">
        <f t="shared" si="43"/>
        <v>0</v>
      </c>
      <c r="K87" s="541">
        <f t="shared" si="44"/>
        <v>0</v>
      </c>
      <c r="L87" s="541">
        <f t="shared" si="45"/>
        <v>0</v>
      </c>
      <c r="M87" s="541">
        <f t="shared" si="46"/>
        <v>0</v>
      </c>
      <c r="N87" s="541">
        <f t="shared" si="47"/>
        <v>0</v>
      </c>
      <c r="O87" s="541">
        <f t="shared" si="48"/>
        <v>0</v>
      </c>
      <c r="P87" s="541">
        <f t="shared" si="49"/>
        <v>0</v>
      </c>
      <c r="Q87" s="541">
        <f t="shared" si="50"/>
        <v>0</v>
      </c>
      <c r="R87" s="541">
        <f t="shared" si="51"/>
        <v>0</v>
      </c>
      <c r="S87" s="541">
        <f t="shared" si="52"/>
        <v>0</v>
      </c>
      <c r="T87" s="542">
        <f t="shared" si="53"/>
        <v>0</v>
      </c>
      <c r="U87" s="531"/>
      <c r="V87" s="543"/>
      <c r="W87" s="544"/>
      <c r="X87" s="544"/>
      <c r="Y87" s="544"/>
      <c r="Z87" s="544"/>
      <c r="AA87" s="544"/>
      <c r="AB87" s="544"/>
      <c r="AC87" s="544"/>
      <c r="AD87" s="544"/>
      <c r="AE87" s="657"/>
      <c r="AF87" s="543"/>
      <c r="AG87" s="544"/>
      <c r="AH87" s="544"/>
      <c r="AI87" s="544"/>
      <c r="AJ87" s="544"/>
      <c r="AK87" s="544"/>
      <c r="AL87" s="544"/>
      <c r="AM87" s="544"/>
      <c r="AN87" s="544"/>
      <c r="AO87" s="657"/>
      <c r="AP87" s="543"/>
      <c r="AQ87" s="544"/>
      <c r="AR87" s="544"/>
      <c r="AS87" s="544"/>
      <c r="AT87" s="544"/>
      <c r="AU87" s="544"/>
      <c r="AV87" s="544"/>
      <c r="AW87" s="544"/>
      <c r="AX87" s="544"/>
      <c r="AY87" s="657"/>
      <c r="AZ87" s="543"/>
      <c r="BA87" s="544"/>
      <c r="BB87" s="544"/>
      <c r="BC87" s="544"/>
      <c r="BD87" s="544"/>
      <c r="BE87" s="544"/>
      <c r="BF87" s="544"/>
      <c r="BG87" s="544"/>
      <c r="BH87" s="544"/>
      <c r="BI87" s="657"/>
      <c r="BJ87" s="543"/>
      <c r="BK87" s="544"/>
      <c r="BL87" s="544"/>
      <c r="BM87" s="544"/>
      <c r="BN87" s="544"/>
      <c r="BO87" s="544"/>
      <c r="BP87" s="544"/>
      <c r="BQ87" s="544"/>
      <c r="BR87" s="544"/>
      <c r="BS87" s="657"/>
      <c r="BT87" s="543"/>
      <c r="BU87" s="544"/>
      <c r="BV87" s="544"/>
      <c r="BW87" s="544"/>
      <c r="BX87" s="544"/>
      <c r="BY87" s="544"/>
      <c r="BZ87" s="544"/>
      <c r="CA87" s="544"/>
      <c r="CB87" s="544"/>
      <c r="CC87" s="657"/>
      <c r="CD87" s="543"/>
      <c r="CE87" s="544"/>
      <c r="CF87" s="544"/>
      <c r="CG87" s="544"/>
      <c r="CH87" s="544"/>
      <c r="CI87" s="544"/>
      <c r="CJ87" s="544"/>
      <c r="CK87" s="544"/>
      <c r="CL87" s="544"/>
      <c r="CM87" s="657"/>
      <c r="CN87" s="543"/>
      <c r="CO87" s="544"/>
      <c r="CP87" s="544"/>
      <c r="CQ87" s="544"/>
      <c r="CR87" s="544"/>
      <c r="CS87" s="544"/>
      <c r="CT87" s="544"/>
      <c r="CU87" s="544"/>
      <c r="CV87" s="544"/>
      <c r="CW87" s="657"/>
      <c r="CX87" s="543"/>
      <c r="CY87" s="544"/>
      <c r="CZ87" s="544"/>
      <c r="DA87" s="544"/>
      <c r="DB87" s="544"/>
      <c r="DC87" s="544"/>
      <c r="DD87" s="544"/>
      <c r="DE87" s="544"/>
      <c r="DF87" s="544"/>
      <c r="DG87" s="657"/>
      <c r="DH87" s="543"/>
      <c r="DI87" s="544"/>
      <c r="DJ87" s="544"/>
      <c r="DK87" s="544"/>
      <c r="DL87" s="544"/>
      <c r="DM87" s="544"/>
      <c r="DN87" s="544"/>
      <c r="DO87" s="544"/>
      <c r="DP87" s="544"/>
      <c r="DQ87" s="657"/>
      <c r="DR87" s="543"/>
      <c r="DS87" s="544"/>
      <c r="DT87" s="544"/>
      <c r="DU87" s="544"/>
      <c r="DV87" s="544"/>
      <c r="DW87" s="544"/>
      <c r="DX87" s="544"/>
      <c r="DY87" s="544"/>
      <c r="DZ87" s="544"/>
      <c r="EA87" s="657"/>
      <c r="EB87" s="543"/>
      <c r="EC87" s="544"/>
      <c r="ED87" s="544"/>
      <c r="EE87" s="544"/>
      <c r="EF87" s="544"/>
      <c r="EG87" s="544"/>
      <c r="EH87" s="544"/>
      <c r="EI87" s="544"/>
      <c r="EJ87" s="544"/>
      <c r="EK87" s="657"/>
    </row>
    <row r="88" spans="1:141" ht="72">
      <c r="A88" s="359">
        <f>Summary!A88</f>
        <v>0</v>
      </c>
      <c r="B88" s="378">
        <f>Summary!B88</f>
        <v>0</v>
      </c>
      <c r="C88" s="379" t="str">
        <f>Summary!C88</f>
        <v>4.3.9</v>
      </c>
      <c r="D88" s="380" t="str">
        <f>Summary!D88</f>
        <v>500 - Drainage and Service Ducts</v>
      </c>
      <c r="E88" s="381" t="str">
        <f>Summary!E88</f>
        <v>Culverts</v>
      </c>
      <c r="F88" s="382" t="str">
        <f>Summary!F88</f>
        <v>De-silt and remove all material that could impair operation (silt, weed / vegetation growth, debris / rubbish, eroded bank material restricting the free flow of water through the culvert)</v>
      </c>
      <c r="G88" s="375">
        <f>Summary!G88</f>
        <v>0</v>
      </c>
      <c r="H88" s="540">
        <f t="shared" si="41"/>
        <v>0</v>
      </c>
      <c r="I88" s="541">
        <f t="shared" si="42"/>
        <v>0</v>
      </c>
      <c r="J88" s="541">
        <f t="shared" si="43"/>
        <v>0</v>
      </c>
      <c r="K88" s="541">
        <f t="shared" si="44"/>
        <v>0</v>
      </c>
      <c r="L88" s="541">
        <f t="shared" si="45"/>
        <v>0</v>
      </c>
      <c r="M88" s="541">
        <f t="shared" si="46"/>
        <v>0</v>
      </c>
      <c r="N88" s="541">
        <f t="shared" si="47"/>
        <v>0</v>
      </c>
      <c r="O88" s="541">
        <f t="shared" si="48"/>
        <v>0</v>
      </c>
      <c r="P88" s="541">
        <f t="shared" si="49"/>
        <v>0</v>
      </c>
      <c r="Q88" s="541">
        <f t="shared" si="50"/>
        <v>0</v>
      </c>
      <c r="R88" s="541">
        <f t="shared" si="51"/>
        <v>0</v>
      </c>
      <c r="S88" s="541">
        <f t="shared" si="52"/>
        <v>0</v>
      </c>
      <c r="T88" s="542">
        <f t="shared" si="53"/>
        <v>0</v>
      </c>
      <c r="U88" s="531"/>
      <c r="V88" s="543"/>
      <c r="W88" s="544"/>
      <c r="X88" s="544"/>
      <c r="Y88" s="544"/>
      <c r="Z88" s="544"/>
      <c r="AA88" s="544"/>
      <c r="AB88" s="544"/>
      <c r="AC88" s="544"/>
      <c r="AD88" s="544"/>
      <c r="AE88" s="657"/>
      <c r="AF88" s="543"/>
      <c r="AG88" s="544"/>
      <c r="AH88" s="544"/>
      <c r="AI88" s="544"/>
      <c r="AJ88" s="544"/>
      <c r="AK88" s="544"/>
      <c r="AL88" s="544"/>
      <c r="AM88" s="544"/>
      <c r="AN88" s="544"/>
      <c r="AO88" s="657"/>
      <c r="AP88" s="543"/>
      <c r="AQ88" s="544"/>
      <c r="AR88" s="544"/>
      <c r="AS88" s="544"/>
      <c r="AT88" s="544"/>
      <c r="AU88" s="544"/>
      <c r="AV88" s="544"/>
      <c r="AW88" s="544"/>
      <c r="AX88" s="544"/>
      <c r="AY88" s="657"/>
      <c r="AZ88" s="543"/>
      <c r="BA88" s="544"/>
      <c r="BB88" s="544"/>
      <c r="BC88" s="544"/>
      <c r="BD88" s="544"/>
      <c r="BE88" s="544"/>
      <c r="BF88" s="544"/>
      <c r="BG88" s="544"/>
      <c r="BH88" s="544"/>
      <c r="BI88" s="657"/>
      <c r="BJ88" s="543"/>
      <c r="BK88" s="544"/>
      <c r="BL88" s="544"/>
      <c r="BM88" s="544"/>
      <c r="BN88" s="544"/>
      <c r="BO88" s="544"/>
      <c r="BP88" s="544"/>
      <c r="BQ88" s="544"/>
      <c r="BR88" s="544"/>
      <c r="BS88" s="657"/>
      <c r="BT88" s="543"/>
      <c r="BU88" s="544"/>
      <c r="BV88" s="544"/>
      <c r="BW88" s="544"/>
      <c r="BX88" s="544"/>
      <c r="BY88" s="544"/>
      <c r="BZ88" s="544"/>
      <c r="CA88" s="544"/>
      <c r="CB88" s="544"/>
      <c r="CC88" s="657"/>
      <c r="CD88" s="543"/>
      <c r="CE88" s="544"/>
      <c r="CF88" s="544"/>
      <c r="CG88" s="544"/>
      <c r="CH88" s="544"/>
      <c r="CI88" s="544"/>
      <c r="CJ88" s="544"/>
      <c r="CK88" s="544"/>
      <c r="CL88" s="544"/>
      <c r="CM88" s="657"/>
      <c r="CN88" s="543"/>
      <c r="CO88" s="544"/>
      <c r="CP88" s="544"/>
      <c r="CQ88" s="544"/>
      <c r="CR88" s="544"/>
      <c r="CS88" s="544"/>
      <c r="CT88" s="544"/>
      <c r="CU88" s="544"/>
      <c r="CV88" s="544"/>
      <c r="CW88" s="657"/>
      <c r="CX88" s="543"/>
      <c r="CY88" s="544"/>
      <c r="CZ88" s="544"/>
      <c r="DA88" s="544"/>
      <c r="DB88" s="544"/>
      <c r="DC88" s="544"/>
      <c r="DD88" s="544"/>
      <c r="DE88" s="544"/>
      <c r="DF88" s="544"/>
      <c r="DG88" s="657"/>
      <c r="DH88" s="543"/>
      <c r="DI88" s="544"/>
      <c r="DJ88" s="544"/>
      <c r="DK88" s="544"/>
      <c r="DL88" s="544"/>
      <c r="DM88" s="544"/>
      <c r="DN88" s="544"/>
      <c r="DO88" s="544"/>
      <c r="DP88" s="544"/>
      <c r="DQ88" s="657"/>
      <c r="DR88" s="543"/>
      <c r="DS88" s="544"/>
      <c r="DT88" s="544"/>
      <c r="DU88" s="544"/>
      <c r="DV88" s="544"/>
      <c r="DW88" s="544"/>
      <c r="DX88" s="544"/>
      <c r="DY88" s="544"/>
      <c r="DZ88" s="544"/>
      <c r="EA88" s="657"/>
      <c r="EB88" s="543"/>
      <c r="EC88" s="544"/>
      <c r="ED88" s="544"/>
      <c r="EE88" s="544"/>
      <c r="EF88" s="544"/>
      <c r="EG88" s="544"/>
      <c r="EH88" s="544"/>
      <c r="EI88" s="544"/>
      <c r="EJ88" s="544"/>
      <c r="EK88" s="657"/>
    </row>
    <row r="89" spans="1:141" s="139" customFormat="1" ht="20.25">
      <c r="A89" s="802">
        <f>Summary!A89</f>
        <v>0</v>
      </c>
      <c r="B89" s="815">
        <f>Summary!B89</f>
        <v>0</v>
      </c>
      <c r="C89" s="813" t="str">
        <f>Summary!C89</f>
        <v>4.3.10</v>
      </c>
      <c r="D89" s="816" t="str">
        <f>Summary!D89</f>
        <v>NOT USED</v>
      </c>
      <c r="E89" s="796">
        <f>Summary!E89</f>
        <v>0</v>
      </c>
      <c r="F89" s="796">
        <f>Summary!F89</f>
        <v>0</v>
      </c>
      <c r="G89" s="787">
        <f>Summary!G89</f>
        <v>0</v>
      </c>
      <c r="H89" s="299"/>
      <c r="I89" s="300"/>
      <c r="J89" s="300"/>
      <c r="K89" s="300"/>
      <c r="L89" s="300"/>
      <c r="M89" s="300"/>
      <c r="N89" s="300"/>
      <c r="O89" s="300"/>
      <c r="P89" s="300"/>
      <c r="Q89" s="300"/>
      <c r="R89" s="300"/>
      <c r="S89" s="300"/>
      <c r="T89" s="797"/>
      <c r="U89" s="531"/>
      <c r="V89" s="299"/>
      <c r="W89" s="300"/>
      <c r="X89" s="300"/>
      <c r="Y89" s="300"/>
      <c r="Z89" s="300"/>
      <c r="AA89" s="300"/>
      <c r="AB89" s="300"/>
      <c r="AC89" s="300"/>
      <c r="AD89" s="300"/>
      <c r="AE89" s="817"/>
      <c r="AF89" s="299"/>
      <c r="AG89" s="300"/>
      <c r="AH89" s="300"/>
      <c r="AI89" s="300"/>
      <c r="AJ89" s="300"/>
      <c r="AK89" s="300"/>
      <c r="AL89" s="300"/>
      <c r="AM89" s="300"/>
      <c r="AN89" s="300"/>
      <c r="AO89" s="817"/>
      <c r="AP89" s="299"/>
      <c r="AQ89" s="300"/>
      <c r="AR89" s="300"/>
      <c r="AS89" s="300"/>
      <c r="AT89" s="300"/>
      <c r="AU89" s="300"/>
      <c r="AV89" s="300"/>
      <c r="AW89" s="300"/>
      <c r="AX89" s="300"/>
      <c r="AY89" s="817"/>
      <c r="AZ89" s="299"/>
      <c r="BA89" s="300"/>
      <c r="BB89" s="300"/>
      <c r="BC89" s="300"/>
      <c r="BD89" s="300"/>
      <c r="BE89" s="300"/>
      <c r="BF89" s="300"/>
      <c r="BG89" s="300"/>
      <c r="BH89" s="300"/>
      <c r="BI89" s="817"/>
      <c r="BJ89" s="299"/>
      <c r="BK89" s="300"/>
      <c r="BL89" s="300"/>
      <c r="BM89" s="300"/>
      <c r="BN89" s="300"/>
      <c r="BO89" s="300"/>
      <c r="BP89" s="300"/>
      <c r="BQ89" s="300"/>
      <c r="BR89" s="300"/>
      <c r="BS89" s="817"/>
      <c r="BT89" s="299"/>
      <c r="BU89" s="300"/>
      <c r="BV89" s="300"/>
      <c r="BW89" s="300"/>
      <c r="BX89" s="300"/>
      <c r="BY89" s="300"/>
      <c r="BZ89" s="300"/>
      <c r="CA89" s="300"/>
      <c r="CB89" s="300"/>
      <c r="CC89" s="817"/>
      <c r="CD89" s="299"/>
      <c r="CE89" s="300"/>
      <c r="CF89" s="300"/>
      <c r="CG89" s="300"/>
      <c r="CH89" s="300"/>
      <c r="CI89" s="300"/>
      <c r="CJ89" s="300"/>
      <c r="CK89" s="300"/>
      <c r="CL89" s="300"/>
      <c r="CM89" s="817"/>
      <c r="CN89" s="299"/>
      <c r="CO89" s="300"/>
      <c r="CP89" s="300"/>
      <c r="CQ89" s="300"/>
      <c r="CR89" s="300"/>
      <c r="CS89" s="300"/>
      <c r="CT89" s="300"/>
      <c r="CU89" s="300"/>
      <c r="CV89" s="300"/>
      <c r="CW89" s="817"/>
      <c r="CX89" s="299"/>
      <c r="CY89" s="300"/>
      <c r="CZ89" s="300"/>
      <c r="DA89" s="300"/>
      <c r="DB89" s="300"/>
      <c r="DC89" s="300"/>
      <c r="DD89" s="300"/>
      <c r="DE89" s="300"/>
      <c r="DF89" s="300"/>
      <c r="DG89" s="817"/>
      <c r="DH89" s="299"/>
      <c r="DI89" s="300"/>
      <c r="DJ89" s="300"/>
      <c r="DK89" s="300"/>
      <c r="DL89" s="300"/>
      <c r="DM89" s="300"/>
      <c r="DN89" s="300"/>
      <c r="DO89" s="300"/>
      <c r="DP89" s="300"/>
      <c r="DQ89" s="817"/>
      <c r="DR89" s="299"/>
      <c r="DS89" s="300"/>
      <c r="DT89" s="300"/>
      <c r="DU89" s="300"/>
      <c r="DV89" s="300"/>
      <c r="DW89" s="300"/>
      <c r="DX89" s="300"/>
      <c r="DY89" s="300"/>
      <c r="DZ89" s="300"/>
      <c r="EA89" s="817"/>
      <c r="EB89" s="299"/>
      <c r="EC89" s="300"/>
      <c r="ED89" s="300"/>
      <c r="EE89" s="300"/>
      <c r="EF89" s="300"/>
      <c r="EG89" s="300"/>
      <c r="EH89" s="300"/>
      <c r="EI89" s="300"/>
      <c r="EJ89" s="300"/>
      <c r="EK89" s="817"/>
    </row>
    <row r="90" spans="1:141" s="139" customFormat="1" ht="36">
      <c r="A90" s="802">
        <f>Summary!A90</f>
        <v>0</v>
      </c>
      <c r="B90" s="815">
        <f>Summary!B90</f>
        <v>0</v>
      </c>
      <c r="C90" s="813" t="str">
        <f>Summary!C90</f>
        <v>4.3.11</v>
      </c>
      <c r="D90" s="816" t="str">
        <f>Summary!D90</f>
        <v>500 - Drainage and Service Ducts</v>
      </c>
      <c r="E90" s="796" t="str">
        <f>Summary!E90</f>
        <v>Filter drains</v>
      </c>
      <c r="F90" s="796">
        <f>Summary!F90</f>
        <v>0</v>
      </c>
      <c r="G90" s="787">
        <f>Summary!G90</f>
        <v>0</v>
      </c>
      <c r="H90" s="299"/>
      <c r="I90" s="300"/>
      <c r="J90" s="300"/>
      <c r="K90" s="300"/>
      <c r="L90" s="300"/>
      <c r="M90" s="300"/>
      <c r="N90" s="300"/>
      <c r="O90" s="300"/>
      <c r="P90" s="300"/>
      <c r="Q90" s="300"/>
      <c r="R90" s="300"/>
      <c r="S90" s="300"/>
      <c r="T90" s="797"/>
      <c r="U90" s="531"/>
      <c r="V90" s="299"/>
      <c r="W90" s="300"/>
      <c r="X90" s="300"/>
      <c r="Y90" s="300"/>
      <c r="Z90" s="300"/>
      <c r="AA90" s="300"/>
      <c r="AB90" s="300"/>
      <c r="AC90" s="300"/>
      <c r="AD90" s="300"/>
      <c r="AE90" s="817"/>
      <c r="AF90" s="299"/>
      <c r="AG90" s="300"/>
      <c r="AH90" s="300"/>
      <c r="AI90" s="300"/>
      <c r="AJ90" s="300"/>
      <c r="AK90" s="300"/>
      <c r="AL90" s="300"/>
      <c r="AM90" s="300"/>
      <c r="AN90" s="300"/>
      <c r="AO90" s="817"/>
      <c r="AP90" s="299"/>
      <c r="AQ90" s="300"/>
      <c r="AR90" s="300"/>
      <c r="AS90" s="300"/>
      <c r="AT90" s="300"/>
      <c r="AU90" s="300"/>
      <c r="AV90" s="300"/>
      <c r="AW90" s="300"/>
      <c r="AX90" s="300"/>
      <c r="AY90" s="817"/>
      <c r="AZ90" s="299"/>
      <c r="BA90" s="300"/>
      <c r="BB90" s="300"/>
      <c r="BC90" s="300"/>
      <c r="BD90" s="300"/>
      <c r="BE90" s="300"/>
      <c r="BF90" s="300"/>
      <c r="BG90" s="300"/>
      <c r="BH90" s="300"/>
      <c r="BI90" s="817"/>
      <c r="BJ90" s="299"/>
      <c r="BK90" s="300"/>
      <c r="BL90" s="300"/>
      <c r="BM90" s="300"/>
      <c r="BN90" s="300"/>
      <c r="BO90" s="300"/>
      <c r="BP90" s="300"/>
      <c r="BQ90" s="300"/>
      <c r="BR90" s="300"/>
      <c r="BS90" s="817"/>
      <c r="BT90" s="299"/>
      <c r="BU90" s="300"/>
      <c r="BV90" s="300"/>
      <c r="BW90" s="300"/>
      <c r="BX90" s="300"/>
      <c r="BY90" s="300"/>
      <c r="BZ90" s="300"/>
      <c r="CA90" s="300"/>
      <c r="CB90" s="300"/>
      <c r="CC90" s="817"/>
      <c r="CD90" s="299"/>
      <c r="CE90" s="300"/>
      <c r="CF90" s="300"/>
      <c r="CG90" s="300"/>
      <c r="CH90" s="300"/>
      <c r="CI90" s="300"/>
      <c r="CJ90" s="300"/>
      <c r="CK90" s="300"/>
      <c r="CL90" s="300"/>
      <c r="CM90" s="817"/>
      <c r="CN90" s="299"/>
      <c r="CO90" s="300"/>
      <c r="CP90" s="300"/>
      <c r="CQ90" s="300"/>
      <c r="CR90" s="300"/>
      <c r="CS90" s="300"/>
      <c r="CT90" s="300"/>
      <c r="CU90" s="300"/>
      <c r="CV90" s="300"/>
      <c r="CW90" s="817"/>
      <c r="CX90" s="299"/>
      <c r="CY90" s="300"/>
      <c r="CZ90" s="300"/>
      <c r="DA90" s="300"/>
      <c r="DB90" s="300"/>
      <c r="DC90" s="300"/>
      <c r="DD90" s="300"/>
      <c r="DE90" s="300"/>
      <c r="DF90" s="300"/>
      <c r="DG90" s="817"/>
      <c r="DH90" s="299"/>
      <c r="DI90" s="300"/>
      <c r="DJ90" s="300"/>
      <c r="DK90" s="300"/>
      <c r="DL90" s="300"/>
      <c r="DM90" s="300"/>
      <c r="DN90" s="300"/>
      <c r="DO90" s="300"/>
      <c r="DP90" s="300"/>
      <c r="DQ90" s="817"/>
      <c r="DR90" s="299"/>
      <c r="DS90" s="300"/>
      <c r="DT90" s="300"/>
      <c r="DU90" s="300"/>
      <c r="DV90" s="300"/>
      <c r="DW90" s="300"/>
      <c r="DX90" s="300"/>
      <c r="DY90" s="300"/>
      <c r="DZ90" s="300"/>
      <c r="EA90" s="817"/>
      <c r="EB90" s="299"/>
      <c r="EC90" s="300"/>
      <c r="ED90" s="300"/>
      <c r="EE90" s="300"/>
      <c r="EF90" s="300"/>
      <c r="EG90" s="300"/>
      <c r="EH90" s="300"/>
      <c r="EI90" s="300"/>
      <c r="EJ90" s="300"/>
      <c r="EK90" s="817"/>
    </row>
    <row r="91" spans="1:141" ht="90">
      <c r="A91" s="359">
        <f>Summary!A91</f>
        <v>0</v>
      </c>
      <c r="B91" s="378">
        <f>Summary!B91</f>
        <v>0</v>
      </c>
      <c r="C91" s="379" t="str">
        <f>Summary!C91</f>
        <v>4.3.11.1</v>
      </c>
      <c r="D91" s="380">
        <f>Summary!D91</f>
        <v>0</v>
      </c>
      <c r="E91" s="381">
        <f>Summary!E91</f>
        <v>0</v>
      </c>
      <c r="F91" s="382" t="str">
        <f>Summary!F91</f>
        <v xml:space="preserve">Edge scrape, clear weed / vegetation growth, cut back to remove build up of material from edge of carriage way through to filter material (Filter Drain and Combined carrier and Filter drain) that could impair operation </v>
      </c>
      <c r="G91" s="375">
        <f>Summary!G91</f>
        <v>0</v>
      </c>
      <c r="H91" s="540">
        <f t="shared" si="41"/>
        <v>0</v>
      </c>
      <c r="I91" s="541">
        <f t="shared" si="42"/>
        <v>0</v>
      </c>
      <c r="J91" s="541">
        <f t="shared" si="43"/>
        <v>0</v>
      </c>
      <c r="K91" s="541">
        <f t="shared" si="44"/>
        <v>0</v>
      </c>
      <c r="L91" s="541">
        <f t="shared" si="45"/>
        <v>0</v>
      </c>
      <c r="M91" s="541">
        <f t="shared" si="46"/>
        <v>0</v>
      </c>
      <c r="N91" s="541">
        <f t="shared" si="47"/>
        <v>0</v>
      </c>
      <c r="O91" s="541">
        <f t="shared" si="48"/>
        <v>0</v>
      </c>
      <c r="P91" s="541">
        <f t="shared" si="49"/>
        <v>0</v>
      </c>
      <c r="Q91" s="541">
        <f t="shared" si="50"/>
        <v>0</v>
      </c>
      <c r="R91" s="541">
        <f t="shared" si="51"/>
        <v>0</v>
      </c>
      <c r="S91" s="541">
        <f t="shared" si="52"/>
        <v>0</v>
      </c>
      <c r="T91" s="542">
        <f t="shared" si="53"/>
        <v>0</v>
      </c>
      <c r="U91" s="531"/>
      <c r="V91" s="543"/>
      <c r="W91" s="544"/>
      <c r="X91" s="544"/>
      <c r="Y91" s="544"/>
      <c r="Z91" s="544"/>
      <c r="AA91" s="544"/>
      <c r="AB91" s="544"/>
      <c r="AC91" s="544"/>
      <c r="AD91" s="544"/>
      <c r="AE91" s="657"/>
      <c r="AF91" s="543"/>
      <c r="AG91" s="544"/>
      <c r="AH91" s="544"/>
      <c r="AI91" s="544"/>
      <c r="AJ91" s="544"/>
      <c r="AK91" s="544"/>
      <c r="AL91" s="544"/>
      <c r="AM91" s="544"/>
      <c r="AN91" s="544"/>
      <c r="AO91" s="657"/>
      <c r="AP91" s="543"/>
      <c r="AQ91" s="544"/>
      <c r="AR91" s="544"/>
      <c r="AS91" s="544"/>
      <c r="AT91" s="544"/>
      <c r="AU91" s="544"/>
      <c r="AV91" s="544"/>
      <c r="AW91" s="544"/>
      <c r="AX91" s="544"/>
      <c r="AY91" s="657"/>
      <c r="AZ91" s="543"/>
      <c r="BA91" s="544"/>
      <c r="BB91" s="544"/>
      <c r="BC91" s="544"/>
      <c r="BD91" s="544"/>
      <c r="BE91" s="544"/>
      <c r="BF91" s="544"/>
      <c r="BG91" s="544"/>
      <c r="BH91" s="544"/>
      <c r="BI91" s="657"/>
      <c r="BJ91" s="543"/>
      <c r="BK91" s="544"/>
      <c r="BL91" s="544"/>
      <c r="BM91" s="544"/>
      <c r="BN91" s="544"/>
      <c r="BO91" s="544"/>
      <c r="BP91" s="544"/>
      <c r="BQ91" s="544"/>
      <c r="BR91" s="544"/>
      <c r="BS91" s="657"/>
      <c r="BT91" s="543"/>
      <c r="BU91" s="544"/>
      <c r="BV91" s="544"/>
      <c r="BW91" s="544"/>
      <c r="BX91" s="544"/>
      <c r="BY91" s="544"/>
      <c r="BZ91" s="544"/>
      <c r="CA91" s="544"/>
      <c r="CB91" s="544"/>
      <c r="CC91" s="657"/>
      <c r="CD91" s="543"/>
      <c r="CE91" s="544"/>
      <c r="CF91" s="544"/>
      <c r="CG91" s="544"/>
      <c r="CH91" s="544"/>
      <c r="CI91" s="544"/>
      <c r="CJ91" s="544"/>
      <c r="CK91" s="544"/>
      <c r="CL91" s="544"/>
      <c r="CM91" s="657"/>
      <c r="CN91" s="543"/>
      <c r="CO91" s="544"/>
      <c r="CP91" s="544"/>
      <c r="CQ91" s="544"/>
      <c r="CR91" s="544"/>
      <c r="CS91" s="544"/>
      <c r="CT91" s="544"/>
      <c r="CU91" s="544"/>
      <c r="CV91" s="544"/>
      <c r="CW91" s="657"/>
      <c r="CX91" s="543"/>
      <c r="CY91" s="544"/>
      <c r="CZ91" s="544"/>
      <c r="DA91" s="544"/>
      <c r="DB91" s="544"/>
      <c r="DC91" s="544"/>
      <c r="DD91" s="544"/>
      <c r="DE91" s="544"/>
      <c r="DF91" s="544"/>
      <c r="DG91" s="657"/>
      <c r="DH91" s="543"/>
      <c r="DI91" s="544"/>
      <c r="DJ91" s="544"/>
      <c r="DK91" s="544"/>
      <c r="DL91" s="544"/>
      <c r="DM91" s="544"/>
      <c r="DN91" s="544"/>
      <c r="DO91" s="544"/>
      <c r="DP91" s="544"/>
      <c r="DQ91" s="657"/>
      <c r="DR91" s="543"/>
      <c r="DS91" s="544"/>
      <c r="DT91" s="544"/>
      <c r="DU91" s="544"/>
      <c r="DV91" s="544"/>
      <c r="DW91" s="544"/>
      <c r="DX91" s="544"/>
      <c r="DY91" s="544"/>
      <c r="DZ91" s="544"/>
      <c r="EA91" s="657"/>
      <c r="EB91" s="543"/>
      <c r="EC91" s="544"/>
      <c r="ED91" s="544"/>
      <c r="EE91" s="544"/>
      <c r="EF91" s="544"/>
      <c r="EG91" s="544"/>
      <c r="EH91" s="544"/>
      <c r="EI91" s="544"/>
      <c r="EJ91" s="544"/>
      <c r="EK91" s="657"/>
    </row>
    <row r="92" spans="1:141" ht="36">
      <c r="A92" s="359">
        <f>Summary!A92</f>
        <v>0</v>
      </c>
      <c r="B92" s="378">
        <f>Summary!B92</f>
        <v>0</v>
      </c>
      <c r="C92" s="379" t="str">
        <f>Summary!C92</f>
        <v>4.3.11.2</v>
      </c>
      <c r="D92" s="380">
        <f>Summary!D92</f>
        <v>0</v>
      </c>
      <c r="E92" s="381">
        <f>Summary!E92</f>
        <v>0</v>
      </c>
      <c r="F92" s="382" t="str">
        <f>Summary!F92</f>
        <v>Weed spray along Filter Drain and Combined carrier and Filter drain</v>
      </c>
      <c r="G92" s="375">
        <f>Summary!G92</f>
        <v>0</v>
      </c>
      <c r="H92" s="540">
        <f t="shared" si="41"/>
        <v>0</v>
      </c>
      <c r="I92" s="541">
        <f t="shared" si="42"/>
        <v>0</v>
      </c>
      <c r="J92" s="541">
        <f t="shared" si="43"/>
        <v>0</v>
      </c>
      <c r="K92" s="541">
        <f t="shared" si="44"/>
        <v>0</v>
      </c>
      <c r="L92" s="541">
        <f t="shared" si="45"/>
        <v>0</v>
      </c>
      <c r="M92" s="541">
        <f t="shared" si="46"/>
        <v>0</v>
      </c>
      <c r="N92" s="541">
        <f t="shared" si="47"/>
        <v>0</v>
      </c>
      <c r="O92" s="541">
        <f t="shared" si="48"/>
        <v>0</v>
      </c>
      <c r="P92" s="541">
        <f t="shared" si="49"/>
        <v>0</v>
      </c>
      <c r="Q92" s="541">
        <f t="shared" si="50"/>
        <v>0</v>
      </c>
      <c r="R92" s="541">
        <f t="shared" si="51"/>
        <v>0</v>
      </c>
      <c r="S92" s="541">
        <f t="shared" si="52"/>
        <v>0</v>
      </c>
      <c r="T92" s="542">
        <f t="shared" si="53"/>
        <v>0</v>
      </c>
      <c r="U92" s="531"/>
      <c r="V92" s="543"/>
      <c r="W92" s="544"/>
      <c r="X92" s="544"/>
      <c r="Y92" s="544"/>
      <c r="Z92" s="544"/>
      <c r="AA92" s="544"/>
      <c r="AB92" s="544"/>
      <c r="AC92" s="544"/>
      <c r="AD92" s="544"/>
      <c r="AE92" s="657"/>
      <c r="AF92" s="543"/>
      <c r="AG92" s="544"/>
      <c r="AH92" s="544"/>
      <c r="AI92" s="544"/>
      <c r="AJ92" s="544"/>
      <c r="AK92" s="544"/>
      <c r="AL92" s="544"/>
      <c r="AM92" s="544"/>
      <c r="AN92" s="544"/>
      <c r="AO92" s="657"/>
      <c r="AP92" s="543"/>
      <c r="AQ92" s="544"/>
      <c r="AR92" s="544"/>
      <c r="AS92" s="544"/>
      <c r="AT92" s="544"/>
      <c r="AU92" s="544"/>
      <c r="AV92" s="544"/>
      <c r="AW92" s="544"/>
      <c r="AX92" s="544"/>
      <c r="AY92" s="657"/>
      <c r="AZ92" s="543"/>
      <c r="BA92" s="544"/>
      <c r="BB92" s="544"/>
      <c r="BC92" s="544"/>
      <c r="BD92" s="544"/>
      <c r="BE92" s="544"/>
      <c r="BF92" s="544"/>
      <c r="BG92" s="544"/>
      <c r="BH92" s="544"/>
      <c r="BI92" s="657"/>
      <c r="BJ92" s="543"/>
      <c r="BK92" s="544"/>
      <c r="BL92" s="544"/>
      <c r="BM92" s="544"/>
      <c r="BN92" s="544"/>
      <c r="BO92" s="544"/>
      <c r="BP92" s="544"/>
      <c r="BQ92" s="544"/>
      <c r="BR92" s="544"/>
      <c r="BS92" s="657"/>
      <c r="BT92" s="543"/>
      <c r="BU92" s="544"/>
      <c r="BV92" s="544"/>
      <c r="BW92" s="544"/>
      <c r="BX92" s="544"/>
      <c r="BY92" s="544"/>
      <c r="BZ92" s="544"/>
      <c r="CA92" s="544"/>
      <c r="CB92" s="544"/>
      <c r="CC92" s="657"/>
      <c r="CD92" s="543"/>
      <c r="CE92" s="544"/>
      <c r="CF92" s="544"/>
      <c r="CG92" s="544"/>
      <c r="CH92" s="544"/>
      <c r="CI92" s="544"/>
      <c r="CJ92" s="544"/>
      <c r="CK92" s="544"/>
      <c r="CL92" s="544"/>
      <c r="CM92" s="657"/>
      <c r="CN92" s="543"/>
      <c r="CO92" s="544"/>
      <c r="CP92" s="544"/>
      <c r="CQ92" s="544"/>
      <c r="CR92" s="544"/>
      <c r="CS92" s="544"/>
      <c r="CT92" s="544"/>
      <c r="CU92" s="544"/>
      <c r="CV92" s="544"/>
      <c r="CW92" s="657"/>
      <c r="CX92" s="543"/>
      <c r="CY92" s="544"/>
      <c r="CZ92" s="544"/>
      <c r="DA92" s="544"/>
      <c r="DB92" s="544"/>
      <c r="DC92" s="544"/>
      <c r="DD92" s="544"/>
      <c r="DE92" s="544"/>
      <c r="DF92" s="544"/>
      <c r="DG92" s="657"/>
      <c r="DH92" s="543"/>
      <c r="DI92" s="544"/>
      <c r="DJ92" s="544"/>
      <c r="DK92" s="544"/>
      <c r="DL92" s="544"/>
      <c r="DM92" s="544"/>
      <c r="DN92" s="544"/>
      <c r="DO92" s="544"/>
      <c r="DP92" s="544"/>
      <c r="DQ92" s="657"/>
      <c r="DR92" s="543"/>
      <c r="DS92" s="544"/>
      <c r="DT92" s="544"/>
      <c r="DU92" s="544"/>
      <c r="DV92" s="544"/>
      <c r="DW92" s="544"/>
      <c r="DX92" s="544"/>
      <c r="DY92" s="544"/>
      <c r="DZ92" s="544"/>
      <c r="EA92" s="657"/>
      <c r="EB92" s="543"/>
      <c r="EC92" s="544"/>
      <c r="ED92" s="544"/>
      <c r="EE92" s="544"/>
      <c r="EF92" s="544"/>
      <c r="EG92" s="544"/>
      <c r="EH92" s="544"/>
      <c r="EI92" s="544"/>
      <c r="EJ92" s="544"/>
      <c r="EK92" s="657"/>
    </row>
    <row r="93" spans="1:141" ht="36">
      <c r="A93" s="359">
        <f>Summary!A93</f>
        <v>0</v>
      </c>
      <c r="B93" s="378">
        <f>Summary!B93</f>
        <v>0</v>
      </c>
      <c r="C93" s="379" t="str">
        <f>Summary!C93</f>
        <v>4.3.12</v>
      </c>
      <c r="D93" s="380" t="str">
        <f>Summary!D93</f>
        <v>500 - Drainage and Service Ducts</v>
      </c>
      <c r="E93" s="381" t="str">
        <f>Summary!E93</f>
        <v>Balancing / attenuation ponds</v>
      </c>
      <c r="F93" s="382" t="str">
        <f>Summary!F93</f>
        <v>Cycle isolation valves</v>
      </c>
      <c r="G93" s="375">
        <f>Summary!G93</f>
        <v>0</v>
      </c>
      <c r="H93" s="540">
        <f t="shared" si="41"/>
        <v>0</v>
      </c>
      <c r="I93" s="541">
        <f t="shared" si="42"/>
        <v>0</v>
      </c>
      <c r="J93" s="541">
        <f t="shared" si="43"/>
        <v>0</v>
      </c>
      <c r="K93" s="541">
        <f t="shared" si="44"/>
        <v>0</v>
      </c>
      <c r="L93" s="541">
        <f t="shared" si="45"/>
        <v>0</v>
      </c>
      <c r="M93" s="541">
        <f t="shared" si="46"/>
        <v>0</v>
      </c>
      <c r="N93" s="541">
        <f t="shared" si="47"/>
        <v>0</v>
      </c>
      <c r="O93" s="541">
        <f t="shared" si="48"/>
        <v>0</v>
      </c>
      <c r="P93" s="541">
        <f t="shared" si="49"/>
        <v>0</v>
      </c>
      <c r="Q93" s="541">
        <f t="shared" si="50"/>
        <v>0</v>
      </c>
      <c r="R93" s="541">
        <f t="shared" si="51"/>
        <v>0</v>
      </c>
      <c r="S93" s="541">
        <f t="shared" si="52"/>
        <v>0</v>
      </c>
      <c r="T93" s="542">
        <f t="shared" si="53"/>
        <v>0</v>
      </c>
      <c r="U93" s="531"/>
      <c r="V93" s="543"/>
      <c r="W93" s="544"/>
      <c r="X93" s="544"/>
      <c r="Y93" s="544"/>
      <c r="Z93" s="544"/>
      <c r="AA93" s="544"/>
      <c r="AB93" s="544"/>
      <c r="AC93" s="544"/>
      <c r="AD93" s="544"/>
      <c r="AE93" s="657"/>
      <c r="AF93" s="543"/>
      <c r="AG93" s="544"/>
      <c r="AH93" s="544"/>
      <c r="AI93" s="544"/>
      <c r="AJ93" s="544"/>
      <c r="AK93" s="544"/>
      <c r="AL93" s="544"/>
      <c r="AM93" s="544"/>
      <c r="AN93" s="544"/>
      <c r="AO93" s="657"/>
      <c r="AP93" s="543"/>
      <c r="AQ93" s="544"/>
      <c r="AR93" s="544"/>
      <c r="AS93" s="544"/>
      <c r="AT93" s="544"/>
      <c r="AU93" s="544"/>
      <c r="AV93" s="544"/>
      <c r="AW93" s="544"/>
      <c r="AX93" s="544"/>
      <c r="AY93" s="657"/>
      <c r="AZ93" s="543"/>
      <c r="BA93" s="544"/>
      <c r="BB93" s="544"/>
      <c r="BC93" s="544"/>
      <c r="BD93" s="544"/>
      <c r="BE93" s="544"/>
      <c r="BF93" s="544"/>
      <c r="BG93" s="544"/>
      <c r="BH93" s="544"/>
      <c r="BI93" s="657"/>
      <c r="BJ93" s="543"/>
      <c r="BK93" s="544"/>
      <c r="BL93" s="544"/>
      <c r="BM93" s="544"/>
      <c r="BN93" s="544"/>
      <c r="BO93" s="544"/>
      <c r="BP93" s="544"/>
      <c r="BQ93" s="544"/>
      <c r="BR93" s="544"/>
      <c r="BS93" s="657"/>
      <c r="BT93" s="543"/>
      <c r="BU93" s="544"/>
      <c r="BV93" s="544"/>
      <c r="BW93" s="544"/>
      <c r="BX93" s="544"/>
      <c r="BY93" s="544"/>
      <c r="BZ93" s="544"/>
      <c r="CA93" s="544"/>
      <c r="CB93" s="544"/>
      <c r="CC93" s="657"/>
      <c r="CD93" s="543"/>
      <c r="CE93" s="544"/>
      <c r="CF93" s="544"/>
      <c r="CG93" s="544"/>
      <c r="CH93" s="544"/>
      <c r="CI93" s="544"/>
      <c r="CJ93" s="544"/>
      <c r="CK93" s="544"/>
      <c r="CL93" s="544"/>
      <c r="CM93" s="657"/>
      <c r="CN93" s="543"/>
      <c r="CO93" s="544"/>
      <c r="CP93" s="544"/>
      <c r="CQ93" s="544"/>
      <c r="CR93" s="544"/>
      <c r="CS93" s="544"/>
      <c r="CT93" s="544"/>
      <c r="CU93" s="544"/>
      <c r="CV93" s="544"/>
      <c r="CW93" s="657"/>
      <c r="CX93" s="543"/>
      <c r="CY93" s="544"/>
      <c r="CZ93" s="544"/>
      <c r="DA93" s="544"/>
      <c r="DB93" s="544"/>
      <c r="DC93" s="544"/>
      <c r="DD93" s="544"/>
      <c r="DE93" s="544"/>
      <c r="DF93" s="544"/>
      <c r="DG93" s="657"/>
      <c r="DH93" s="543"/>
      <c r="DI93" s="544"/>
      <c r="DJ93" s="544"/>
      <c r="DK93" s="544"/>
      <c r="DL93" s="544"/>
      <c r="DM93" s="544"/>
      <c r="DN93" s="544"/>
      <c r="DO93" s="544"/>
      <c r="DP93" s="544"/>
      <c r="DQ93" s="657"/>
      <c r="DR93" s="543"/>
      <c r="DS93" s="544"/>
      <c r="DT93" s="544"/>
      <c r="DU93" s="544"/>
      <c r="DV93" s="544"/>
      <c r="DW93" s="544"/>
      <c r="DX93" s="544"/>
      <c r="DY93" s="544"/>
      <c r="DZ93" s="544"/>
      <c r="EA93" s="657"/>
      <c r="EB93" s="543"/>
      <c r="EC93" s="544"/>
      <c r="ED93" s="544"/>
      <c r="EE93" s="544"/>
      <c r="EF93" s="544"/>
      <c r="EG93" s="544"/>
      <c r="EH93" s="544"/>
      <c r="EI93" s="544"/>
      <c r="EJ93" s="544"/>
      <c r="EK93" s="657"/>
    </row>
    <row r="94" spans="1:141" s="139" customFormat="1" ht="54">
      <c r="A94" s="359">
        <f>Summary!A94</f>
        <v>0</v>
      </c>
      <c r="B94" s="378">
        <f>Summary!B94</f>
        <v>0</v>
      </c>
      <c r="C94" s="379" t="str">
        <f>Summary!C94</f>
        <v>4.3.13</v>
      </c>
      <c r="D94" s="380" t="str">
        <f>Summary!D94</f>
        <v>500 - Drainage and Service Ducts</v>
      </c>
      <c r="E94" s="381" t="str">
        <f>Summary!E94</f>
        <v>Ancillary items (PCDs, siphons, trash screens, penstocks)</v>
      </c>
      <c r="F94" s="382" t="str">
        <f>Summary!F94</f>
        <v xml:space="preserve">Clear all material that could impair operation and ensure fit for operation </v>
      </c>
      <c r="G94" s="375">
        <f>Summary!G94</f>
        <v>0</v>
      </c>
      <c r="H94" s="540">
        <f t="shared" si="41"/>
        <v>0</v>
      </c>
      <c r="I94" s="541">
        <f t="shared" si="42"/>
        <v>0</v>
      </c>
      <c r="J94" s="541">
        <f t="shared" si="43"/>
        <v>0</v>
      </c>
      <c r="K94" s="541">
        <f t="shared" si="44"/>
        <v>0</v>
      </c>
      <c r="L94" s="541">
        <f t="shared" si="45"/>
        <v>0</v>
      </c>
      <c r="M94" s="541">
        <f t="shared" si="46"/>
        <v>0</v>
      </c>
      <c r="N94" s="541">
        <f t="shared" si="47"/>
        <v>0</v>
      </c>
      <c r="O94" s="541">
        <f t="shared" si="48"/>
        <v>0</v>
      </c>
      <c r="P94" s="541">
        <f t="shared" si="49"/>
        <v>0</v>
      </c>
      <c r="Q94" s="541">
        <f t="shared" si="50"/>
        <v>0</v>
      </c>
      <c r="R94" s="541">
        <f t="shared" si="51"/>
        <v>0</v>
      </c>
      <c r="S94" s="541">
        <f t="shared" si="52"/>
        <v>0</v>
      </c>
      <c r="T94" s="542">
        <f t="shared" si="53"/>
        <v>0</v>
      </c>
      <c r="U94" s="531"/>
      <c r="V94" s="543"/>
      <c r="W94" s="544"/>
      <c r="X94" s="544"/>
      <c r="Y94" s="544"/>
      <c r="Z94" s="544"/>
      <c r="AA94" s="544"/>
      <c r="AB94" s="544"/>
      <c r="AC94" s="544"/>
      <c r="AD94" s="544"/>
      <c r="AE94" s="657"/>
      <c r="AF94" s="543"/>
      <c r="AG94" s="544"/>
      <c r="AH94" s="544"/>
      <c r="AI94" s="544"/>
      <c r="AJ94" s="544"/>
      <c r="AK94" s="544"/>
      <c r="AL94" s="544"/>
      <c r="AM94" s="544"/>
      <c r="AN94" s="544"/>
      <c r="AO94" s="657"/>
      <c r="AP94" s="543"/>
      <c r="AQ94" s="544"/>
      <c r="AR94" s="544"/>
      <c r="AS94" s="544"/>
      <c r="AT94" s="544"/>
      <c r="AU94" s="544"/>
      <c r="AV94" s="544"/>
      <c r="AW94" s="544"/>
      <c r="AX94" s="544"/>
      <c r="AY94" s="657"/>
      <c r="AZ94" s="543"/>
      <c r="BA94" s="544"/>
      <c r="BB94" s="544"/>
      <c r="BC94" s="544"/>
      <c r="BD94" s="544"/>
      <c r="BE94" s="544"/>
      <c r="BF94" s="544"/>
      <c r="BG94" s="544"/>
      <c r="BH94" s="544"/>
      <c r="BI94" s="657"/>
      <c r="BJ94" s="543"/>
      <c r="BK94" s="544"/>
      <c r="BL94" s="544"/>
      <c r="BM94" s="544"/>
      <c r="BN94" s="544"/>
      <c r="BO94" s="544"/>
      <c r="BP94" s="544"/>
      <c r="BQ94" s="544"/>
      <c r="BR94" s="544"/>
      <c r="BS94" s="657"/>
      <c r="BT94" s="543"/>
      <c r="BU94" s="544"/>
      <c r="BV94" s="544"/>
      <c r="BW94" s="544"/>
      <c r="BX94" s="544"/>
      <c r="BY94" s="544"/>
      <c r="BZ94" s="544"/>
      <c r="CA94" s="544"/>
      <c r="CB94" s="544"/>
      <c r="CC94" s="657"/>
      <c r="CD94" s="543"/>
      <c r="CE94" s="544"/>
      <c r="CF94" s="544"/>
      <c r="CG94" s="544"/>
      <c r="CH94" s="544"/>
      <c r="CI94" s="544"/>
      <c r="CJ94" s="544"/>
      <c r="CK94" s="544"/>
      <c r="CL94" s="544"/>
      <c r="CM94" s="657"/>
      <c r="CN94" s="543"/>
      <c r="CO94" s="544"/>
      <c r="CP94" s="544"/>
      <c r="CQ94" s="544"/>
      <c r="CR94" s="544"/>
      <c r="CS94" s="544"/>
      <c r="CT94" s="544"/>
      <c r="CU94" s="544"/>
      <c r="CV94" s="544"/>
      <c r="CW94" s="657"/>
      <c r="CX94" s="543"/>
      <c r="CY94" s="544"/>
      <c r="CZ94" s="544"/>
      <c r="DA94" s="544"/>
      <c r="DB94" s="544"/>
      <c r="DC94" s="544"/>
      <c r="DD94" s="544"/>
      <c r="DE94" s="544"/>
      <c r="DF94" s="544"/>
      <c r="DG94" s="657"/>
      <c r="DH94" s="543"/>
      <c r="DI94" s="544"/>
      <c r="DJ94" s="544"/>
      <c r="DK94" s="544"/>
      <c r="DL94" s="544"/>
      <c r="DM94" s="544"/>
      <c r="DN94" s="544"/>
      <c r="DO94" s="544"/>
      <c r="DP94" s="544"/>
      <c r="DQ94" s="657"/>
      <c r="DR94" s="543"/>
      <c r="DS94" s="544"/>
      <c r="DT94" s="544"/>
      <c r="DU94" s="544"/>
      <c r="DV94" s="544"/>
      <c r="DW94" s="544"/>
      <c r="DX94" s="544"/>
      <c r="DY94" s="544"/>
      <c r="DZ94" s="544"/>
      <c r="EA94" s="657"/>
      <c r="EB94" s="543"/>
      <c r="EC94" s="544"/>
      <c r="ED94" s="544"/>
      <c r="EE94" s="544"/>
      <c r="EF94" s="544"/>
      <c r="EG94" s="544"/>
      <c r="EH94" s="544"/>
      <c r="EI94" s="544"/>
      <c r="EJ94" s="544"/>
      <c r="EK94" s="657"/>
    </row>
    <row r="95" spans="1:141" s="139" customFormat="1" ht="36">
      <c r="A95" s="802">
        <f>Summary!A95</f>
        <v>0</v>
      </c>
      <c r="B95" s="815">
        <f>Summary!B95</f>
        <v>0</v>
      </c>
      <c r="C95" s="813" t="str">
        <f>Summary!C95</f>
        <v>4.3.14</v>
      </c>
      <c r="D95" s="816" t="str">
        <f>Summary!D95</f>
        <v>500 - Drainage and Service Ducts</v>
      </c>
      <c r="E95" s="796" t="str">
        <f>Summary!E95</f>
        <v>Swales</v>
      </c>
      <c r="F95" s="796">
        <f>Summary!F95</f>
        <v>0</v>
      </c>
      <c r="G95" s="787">
        <f>Summary!G95</f>
        <v>0</v>
      </c>
      <c r="H95" s="299"/>
      <c r="I95" s="300"/>
      <c r="J95" s="300"/>
      <c r="K95" s="300"/>
      <c r="L95" s="300"/>
      <c r="M95" s="300"/>
      <c r="N95" s="300"/>
      <c r="O95" s="300"/>
      <c r="P95" s="300"/>
      <c r="Q95" s="300"/>
      <c r="R95" s="300"/>
      <c r="S95" s="300"/>
      <c r="T95" s="797"/>
      <c r="U95" s="531"/>
      <c r="V95" s="299"/>
      <c r="W95" s="300"/>
      <c r="X95" s="300"/>
      <c r="Y95" s="300"/>
      <c r="Z95" s="300"/>
      <c r="AA95" s="300"/>
      <c r="AB95" s="300"/>
      <c r="AC95" s="300"/>
      <c r="AD95" s="300"/>
      <c r="AE95" s="817"/>
      <c r="AF95" s="299"/>
      <c r="AG95" s="300"/>
      <c r="AH95" s="300"/>
      <c r="AI95" s="300"/>
      <c r="AJ95" s="300"/>
      <c r="AK95" s="300"/>
      <c r="AL95" s="300"/>
      <c r="AM95" s="300"/>
      <c r="AN95" s="300"/>
      <c r="AO95" s="817"/>
      <c r="AP95" s="299"/>
      <c r="AQ95" s="300"/>
      <c r="AR95" s="300"/>
      <c r="AS95" s="300"/>
      <c r="AT95" s="300"/>
      <c r="AU95" s="300"/>
      <c r="AV95" s="300"/>
      <c r="AW95" s="300"/>
      <c r="AX95" s="300"/>
      <c r="AY95" s="817"/>
      <c r="AZ95" s="299"/>
      <c r="BA95" s="300"/>
      <c r="BB95" s="300"/>
      <c r="BC95" s="300"/>
      <c r="BD95" s="300"/>
      <c r="BE95" s="300"/>
      <c r="BF95" s="300"/>
      <c r="BG95" s="300"/>
      <c r="BH95" s="300"/>
      <c r="BI95" s="817"/>
      <c r="BJ95" s="299"/>
      <c r="BK95" s="300"/>
      <c r="BL95" s="300"/>
      <c r="BM95" s="300"/>
      <c r="BN95" s="300"/>
      <c r="BO95" s="300"/>
      <c r="BP95" s="300"/>
      <c r="BQ95" s="300"/>
      <c r="BR95" s="300"/>
      <c r="BS95" s="817"/>
      <c r="BT95" s="299"/>
      <c r="BU95" s="300"/>
      <c r="BV95" s="300"/>
      <c r="BW95" s="300"/>
      <c r="BX95" s="300"/>
      <c r="BY95" s="300"/>
      <c r="BZ95" s="300"/>
      <c r="CA95" s="300"/>
      <c r="CB95" s="300"/>
      <c r="CC95" s="817"/>
      <c r="CD95" s="299"/>
      <c r="CE95" s="300"/>
      <c r="CF95" s="300"/>
      <c r="CG95" s="300"/>
      <c r="CH95" s="300"/>
      <c r="CI95" s="300"/>
      <c r="CJ95" s="300"/>
      <c r="CK95" s="300"/>
      <c r="CL95" s="300"/>
      <c r="CM95" s="817"/>
      <c r="CN95" s="299"/>
      <c r="CO95" s="300"/>
      <c r="CP95" s="300"/>
      <c r="CQ95" s="300"/>
      <c r="CR95" s="300"/>
      <c r="CS95" s="300"/>
      <c r="CT95" s="300"/>
      <c r="CU95" s="300"/>
      <c r="CV95" s="300"/>
      <c r="CW95" s="817"/>
      <c r="CX95" s="299"/>
      <c r="CY95" s="300"/>
      <c r="CZ95" s="300"/>
      <c r="DA95" s="300"/>
      <c r="DB95" s="300"/>
      <c r="DC95" s="300"/>
      <c r="DD95" s="300"/>
      <c r="DE95" s="300"/>
      <c r="DF95" s="300"/>
      <c r="DG95" s="817"/>
      <c r="DH95" s="299"/>
      <c r="DI95" s="300"/>
      <c r="DJ95" s="300"/>
      <c r="DK95" s="300"/>
      <c r="DL95" s="300"/>
      <c r="DM95" s="300"/>
      <c r="DN95" s="300"/>
      <c r="DO95" s="300"/>
      <c r="DP95" s="300"/>
      <c r="DQ95" s="817"/>
      <c r="DR95" s="299"/>
      <c r="DS95" s="300"/>
      <c r="DT95" s="300"/>
      <c r="DU95" s="300"/>
      <c r="DV95" s="300"/>
      <c r="DW95" s="300"/>
      <c r="DX95" s="300"/>
      <c r="DY95" s="300"/>
      <c r="DZ95" s="300"/>
      <c r="EA95" s="817"/>
      <c r="EB95" s="299"/>
      <c r="EC95" s="300"/>
      <c r="ED95" s="300"/>
      <c r="EE95" s="300"/>
      <c r="EF95" s="300"/>
      <c r="EG95" s="300"/>
      <c r="EH95" s="300"/>
      <c r="EI95" s="300"/>
      <c r="EJ95" s="300"/>
      <c r="EK95" s="817"/>
    </row>
    <row r="96" spans="1:141" ht="36">
      <c r="A96" s="359">
        <f>Summary!A96</f>
        <v>0</v>
      </c>
      <c r="B96" s="378">
        <f>Summary!B96</f>
        <v>0</v>
      </c>
      <c r="C96" s="379" t="str">
        <f>Summary!C96</f>
        <v>4.3.14.1</v>
      </c>
      <c r="D96" s="380">
        <f>Summary!D96</f>
        <v>0</v>
      </c>
      <c r="E96" s="381">
        <f>Summary!E96</f>
        <v>0</v>
      </c>
      <c r="F96" s="382" t="str">
        <f>Summary!F96</f>
        <v>Clear weed / vegetation growth, remove any litter, debris and sediment that could impair operation</v>
      </c>
      <c r="G96" s="375">
        <f>Summary!G96</f>
        <v>0</v>
      </c>
      <c r="H96" s="540">
        <f t="shared" si="41"/>
        <v>0</v>
      </c>
      <c r="I96" s="541">
        <f t="shared" si="42"/>
        <v>0</v>
      </c>
      <c r="J96" s="541">
        <f t="shared" si="43"/>
        <v>0</v>
      </c>
      <c r="K96" s="541">
        <f t="shared" si="44"/>
        <v>0</v>
      </c>
      <c r="L96" s="541">
        <f t="shared" si="45"/>
        <v>0</v>
      </c>
      <c r="M96" s="541">
        <f t="shared" si="46"/>
        <v>0</v>
      </c>
      <c r="N96" s="541">
        <f t="shared" si="47"/>
        <v>0</v>
      </c>
      <c r="O96" s="541">
        <f t="shared" si="48"/>
        <v>0</v>
      </c>
      <c r="P96" s="541">
        <f t="shared" si="49"/>
        <v>0</v>
      </c>
      <c r="Q96" s="541">
        <f t="shared" si="50"/>
        <v>0</v>
      </c>
      <c r="R96" s="541">
        <f t="shared" si="51"/>
        <v>0</v>
      </c>
      <c r="S96" s="541">
        <f t="shared" si="52"/>
        <v>0</v>
      </c>
      <c r="T96" s="542">
        <f t="shared" si="53"/>
        <v>0</v>
      </c>
      <c r="U96" s="531"/>
      <c r="V96" s="543"/>
      <c r="W96" s="544"/>
      <c r="X96" s="544"/>
      <c r="Y96" s="544"/>
      <c r="Z96" s="544"/>
      <c r="AA96" s="544"/>
      <c r="AB96" s="544"/>
      <c r="AC96" s="544"/>
      <c r="AD96" s="544"/>
      <c r="AE96" s="657"/>
      <c r="AF96" s="543"/>
      <c r="AG96" s="544"/>
      <c r="AH96" s="544"/>
      <c r="AI96" s="544"/>
      <c r="AJ96" s="544"/>
      <c r="AK96" s="544"/>
      <c r="AL96" s="544"/>
      <c r="AM96" s="544"/>
      <c r="AN96" s="544"/>
      <c r="AO96" s="657"/>
      <c r="AP96" s="543"/>
      <c r="AQ96" s="544"/>
      <c r="AR96" s="544"/>
      <c r="AS96" s="544"/>
      <c r="AT96" s="544"/>
      <c r="AU96" s="544"/>
      <c r="AV96" s="544"/>
      <c r="AW96" s="544"/>
      <c r="AX96" s="544"/>
      <c r="AY96" s="657"/>
      <c r="AZ96" s="543"/>
      <c r="BA96" s="544"/>
      <c r="BB96" s="544"/>
      <c r="BC96" s="544"/>
      <c r="BD96" s="544"/>
      <c r="BE96" s="544"/>
      <c r="BF96" s="544"/>
      <c r="BG96" s="544"/>
      <c r="BH96" s="544"/>
      <c r="BI96" s="657"/>
      <c r="BJ96" s="543"/>
      <c r="BK96" s="544"/>
      <c r="BL96" s="544"/>
      <c r="BM96" s="544"/>
      <c r="BN96" s="544"/>
      <c r="BO96" s="544"/>
      <c r="BP96" s="544"/>
      <c r="BQ96" s="544"/>
      <c r="BR96" s="544"/>
      <c r="BS96" s="657"/>
      <c r="BT96" s="543"/>
      <c r="BU96" s="544"/>
      <c r="BV96" s="544"/>
      <c r="BW96" s="544"/>
      <c r="BX96" s="544"/>
      <c r="BY96" s="544"/>
      <c r="BZ96" s="544"/>
      <c r="CA96" s="544"/>
      <c r="CB96" s="544"/>
      <c r="CC96" s="657"/>
      <c r="CD96" s="543"/>
      <c r="CE96" s="544"/>
      <c r="CF96" s="544"/>
      <c r="CG96" s="544"/>
      <c r="CH96" s="544"/>
      <c r="CI96" s="544"/>
      <c r="CJ96" s="544"/>
      <c r="CK96" s="544"/>
      <c r="CL96" s="544"/>
      <c r="CM96" s="657"/>
      <c r="CN96" s="543"/>
      <c r="CO96" s="544"/>
      <c r="CP96" s="544"/>
      <c r="CQ96" s="544"/>
      <c r="CR96" s="544"/>
      <c r="CS96" s="544"/>
      <c r="CT96" s="544"/>
      <c r="CU96" s="544"/>
      <c r="CV96" s="544"/>
      <c r="CW96" s="657"/>
      <c r="CX96" s="543"/>
      <c r="CY96" s="544"/>
      <c r="CZ96" s="544"/>
      <c r="DA96" s="544"/>
      <c r="DB96" s="544"/>
      <c r="DC96" s="544"/>
      <c r="DD96" s="544"/>
      <c r="DE96" s="544"/>
      <c r="DF96" s="544"/>
      <c r="DG96" s="657"/>
      <c r="DH96" s="543"/>
      <c r="DI96" s="544"/>
      <c r="DJ96" s="544"/>
      <c r="DK96" s="544"/>
      <c r="DL96" s="544"/>
      <c r="DM96" s="544"/>
      <c r="DN96" s="544"/>
      <c r="DO96" s="544"/>
      <c r="DP96" s="544"/>
      <c r="DQ96" s="657"/>
      <c r="DR96" s="543"/>
      <c r="DS96" s="544"/>
      <c r="DT96" s="544"/>
      <c r="DU96" s="544"/>
      <c r="DV96" s="544"/>
      <c r="DW96" s="544"/>
      <c r="DX96" s="544"/>
      <c r="DY96" s="544"/>
      <c r="DZ96" s="544"/>
      <c r="EA96" s="657"/>
      <c r="EB96" s="543"/>
      <c r="EC96" s="544"/>
      <c r="ED96" s="544"/>
      <c r="EE96" s="544"/>
      <c r="EF96" s="544"/>
      <c r="EG96" s="544"/>
      <c r="EH96" s="544"/>
      <c r="EI96" s="544"/>
      <c r="EJ96" s="544"/>
      <c r="EK96" s="657"/>
    </row>
    <row r="97" spans="1:141" s="139" customFormat="1" ht="36">
      <c r="A97" s="359">
        <f>Summary!A97</f>
        <v>0</v>
      </c>
      <c r="B97" s="378">
        <f>Summary!B97</f>
        <v>0</v>
      </c>
      <c r="C97" s="379" t="str">
        <f>Summary!C97</f>
        <v>4.3.14.2</v>
      </c>
      <c r="D97" s="380">
        <f>Summary!D97</f>
        <v>0</v>
      </c>
      <c r="E97" s="381">
        <f>Summary!E97</f>
        <v>0</v>
      </c>
      <c r="F97" s="382" t="str">
        <f>Summary!F97</f>
        <v>Undertake a grass cut of the swale to maintain the grass sward between 100mm and 200mm in height</v>
      </c>
      <c r="G97" s="375">
        <f>Summary!G97</f>
        <v>0</v>
      </c>
      <c r="H97" s="540">
        <f t="shared" si="41"/>
        <v>0</v>
      </c>
      <c r="I97" s="541">
        <f t="shared" si="42"/>
        <v>0</v>
      </c>
      <c r="J97" s="541">
        <f t="shared" si="43"/>
        <v>0</v>
      </c>
      <c r="K97" s="541">
        <f t="shared" si="44"/>
        <v>0</v>
      </c>
      <c r="L97" s="541">
        <f t="shared" si="45"/>
        <v>0</v>
      </c>
      <c r="M97" s="541">
        <f t="shared" si="46"/>
        <v>0</v>
      </c>
      <c r="N97" s="541">
        <f t="shared" si="47"/>
        <v>0</v>
      </c>
      <c r="O97" s="541">
        <f t="shared" si="48"/>
        <v>0</v>
      </c>
      <c r="P97" s="541">
        <f t="shared" si="49"/>
        <v>0</v>
      </c>
      <c r="Q97" s="541">
        <f t="shared" si="50"/>
        <v>0</v>
      </c>
      <c r="R97" s="541">
        <f t="shared" si="51"/>
        <v>0</v>
      </c>
      <c r="S97" s="541">
        <f t="shared" si="52"/>
        <v>0</v>
      </c>
      <c r="T97" s="542">
        <f t="shared" si="53"/>
        <v>0</v>
      </c>
      <c r="U97" s="531"/>
      <c r="V97" s="543"/>
      <c r="W97" s="544"/>
      <c r="X97" s="544"/>
      <c r="Y97" s="544"/>
      <c r="Z97" s="544"/>
      <c r="AA97" s="544"/>
      <c r="AB97" s="544"/>
      <c r="AC97" s="544"/>
      <c r="AD97" s="544"/>
      <c r="AE97" s="657"/>
      <c r="AF97" s="543"/>
      <c r="AG97" s="544"/>
      <c r="AH97" s="544"/>
      <c r="AI97" s="544"/>
      <c r="AJ97" s="544"/>
      <c r="AK97" s="544"/>
      <c r="AL97" s="544"/>
      <c r="AM97" s="544"/>
      <c r="AN97" s="544"/>
      <c r="AO97" s="657"/>
      <c r="AP97" s="543"/>
      <c r="AQ97" s="544"/>
      <c r="AR97" s="544"/>
      <c r="AS97" s="544"/>
      <c r="AT97" s="544"/>
      <c r="AU97" s="544"/>
      <c r="AV97" s="544"/>
      <c r="AW97" s="544"/>
      <c r="AX97" s="544"/>
      <c r="AY97" s="657"/>
      <c r="AZ97" s="543"/>
      <c r="BA97" s="544"/>
      <c r="BB97" s="544"/>
      <c r="BC97" s="544"/>
      <c r="BD97" s="544"/>
      <c r="BE97" s="544"/>
      <c r="BF97" s="544"/>
      <c r="BG97" s="544"/>
      <c r="BH97" s="544"/>
      <c r="BI97" s="657"/>
      <c r="BJ97" s="543"/>
      <c r="BK97" s="544"/>
      <c r="BL97" s="544"/>
      <c r="BM97" s="544"/>
      <c r="BN97" s="544"/>
      <c r="BO97" s="544"/>
      <c r="BP97" s="544"/>
      <c r="BQ97" s="544"/>
      <c r="BR97" s="544"/>
      <c r="BS97" s="657"/>
      <c r="BT97" s="543"/>
      <c r="BU97" s="544"/>
      <c r="BV97" s="544"/>
      <c r="BW97" s="544"/>
      <c r="BX97" s="544"/>
      <c r="BY97" s="544"/>
      <c r="BZ97" s="544"/>
      <c r="CA97" s="544"/>
      <c r="CB97" s="544"/>
      <c r="CC97" s="657"/>
      <c r="CD97" s="543"/>
      <c r="CE97" s="544"/>
      <c r="CF97" s="544"/>
      <c r="CG97" s="544"/>
      <c r="CH97" s="544"/>
      <c r="CI97" s="544"/>
      <c r="CJ97" s="544"/>
      <c r="CK97" s="544"/>
      <c r="CL97" s="544"/>
      <c r="CM97" s="657"/>
      <c r="CN97" s="543"/>
      <c r="CO97" s="544"/>
      <c r="CP97" s="544"/>
      <c r="CQ97" s="544"/>
      <c r="CR97" s="544"/>
      <c r="CS97" s="544"/>
      <c r="CT97" s="544"/>
      <c r="CU97" s="544"/>
      <c r="CV97" s="544"/>
      <c r="CW97" s="657"/>
      <c r="CX97" s="543"/>
      <c r="CY97" s="544"/>
      <c r="CZ97" s="544"/>
      <c r="DA97" s="544"/>
      <c r="DB97" s="544"/>
      <c r="DC97" s="544"/>
      <c r="DD97" s="544"/>
      <c r="DE97" s="544"/>
      <c r="DF97" s="544"/>
      <c r="DG97" s="657"/>
      <c r="DH97" s="543"/>
      <c r="DI97" s="544"/>
      <c r="DJ97" s="544"/>
      <c r="DK97" s="544"/>
      <c r="DL97" s="544"/>
      <c r="DM97" s="544"/>
      <c r="DN97" s="544"/>
      <c r="DO97" s="544"/>
      <c r="DP97" s="544"/>
      <c r="DQ97" s="657"/>
      <c r="DR97" s="543"/>
      <c r="DS97" s="544"/>
      <c r="DT97" s="544"/>
      <c r="DU97" s="544"/>
      <c r="DV97" s="544"/>
      <c r="DW97" s="544"/>
      <c r="DX97" s="544"/>
      <c r="DY97" s="544"/>
      <c r="DZ97" s="544"/>
      <c r="EA97" s="657"/>
      <c r="EB97" s="543"/>
      <c r="EC97" s="544"/>
      <c r="ED97" s="544"/>
      <c r="EE97" s="544"/>
      <c r="EF97" s="544"/>
      <c r="EG97" s="544"/>
      <c r="EH97" s="544"/>
      <c r="EI97" s="544"/>
      <c r="EJ97" s="544"/>
      <c r="EK97" s="657"/>
    </row>
    <row r="98" spans="1:141" s="139" customFormat="1" ht="36">
      <c r="A98" s="802">
        <f>Summary!A98</f>
        <v>0</v>
      </c>
      <c r="B98" s="815">
        <f>Summary!B98</f>
        <v>0</v>
      </c>
      <c r="C98" s="813" t="str">
        <f>Summary!C98</f>
        <v>4.3.15</v>
      </c>
      <c r="D98" s="816" t="str">
        <f>Summary!D98</f>
        <v>500 - Drainage and Service Ducts</v>
      </c>
      <c r="E98" s="796" t="str">
        <f>Summary!E98</f>
        <v>Basins</v>
      </c>
      <c r="F98" s="796">
        <f>Summary!F98</f>
        <v>0</v>
      </c>
      <c r="G98" s="787">
        <f>Summary!G98</f>
        <v>0</v>
      </c>
      <c r="H98" s="299"/>
      <c r="I98" s="300"/>
      <c r="J98" s="300"/>
      <c r="K98" s="300"/>
      <c r="L98" s="300"/>
      <c r="M98" s="300"/>
      <c r="N98" s="300"/>
      <c r="O98" s="300"/>
      <c r="P98" s="300"/>
      <c r="Q98" s="300"/>
      <c r="R98" s="300"/>
      <c r="S98" s="300"/>
      <c r="T98" s="797"/>
      <c r="U98" s="531"/>
      <c r="V98" s="299"/>
      <c r="W98" s="300"/>
      <c r="X98" s="300"/>
      <c r="Y98" s="300"/>
      <c r="Z98" s="300"/>
      <c r="AA98" s="300"/>
      <c r="AB98" s="300"/>
      <c r="AC98" s="300"/>
      <c r="AD98" s="300"/>
      <c r="AE98" s="817"/>
      <c r="AF98" s="299"/>
      <c r="AG98" s="300"/>
      <c r="AH98" s="300"/>
      <c r="AI98" s="300"/>
      <c r="AJ98" s="300"/>
      <c r="AK98" s="300"/>
      <c r="AL98" s="300"/>
      <c r="AM98" s="300"/>
      <c r="AN98" s="300"/>
      <c r="AO98" s="817"/>
      <c r="AP98" s="299"/>
      <c r="AQ98" s="300"/>
      <c r="AR98" s="300"/>
      <c r="AS98" s="300"/>
      <c r="AT98" s="300"/>
      <c r="AU98" s="300"/>
      <c r="AV98" s="300"/>
      <c r="AW98" s="300"/>
      <c r="AX98" s="300"/>
      <c r="AY98" s="817"/>
      <c r="AZ98" s="299"/>
      <c r="BA98" s="300"/>
      <c r="BB98" s="300"/>
      <c r="BC98" s="300"/>
      <c r="BD98" s="300"/>
      <c r="BE98" s="300"/>
      <c r="BF98" s="300"/>
      <c r="BG98" s="300"/>
      <c r="BH98" s="300"/>
      <c r="BI98" s="817"/>
      <c r="BJ98" s="299"/>
      <c r="BK98" s="300"/>
      <c r="BL98" s="300"/>
      <c r="BM98" s="300"/>
      <c r="BN98" s="300"/>
      <c r="BO98" s="300"/>
      <c r="BP98" s="300"/>
      <c r="BQ98" s="300"/>
      <c r="BR98" s="300"/>
      <c r="BS98" s="817"/>
      <c r="BT98" s="299"/>
      <c r="BU98" s="300"/>
      <c r="BV98" s="300"/>
      <c r="BW98" s="300"/>
      <c r="BX98" s="300"/>
      <c r="BY98" s="300"/>
      <c r="BZ98" s="300"/>
      <c r="CA98" s="300"/>
      <c r="CB98" s="300"/>
      <c r="CC98" s="817"/>
      <c r="CD98" s="299"/>
      <c r="CE98" s="300"/>
      <c r="CF98" s="300"/>
      <c r="CG98" s="300"/>
      <c r="CH98" s="300"/>
      <c r="CI98" s="300"/>
      <c r="CJ98" s="300"/>
      <c r="CK98" s="300"/>
      <c r="CL98" s="300"/>
      <c r="CM98" s="817"/>
      <c r="CN98" s="299"/>
      <c r="CO98" s="300"/>
      <c r="CP98" s="300"/>
      <c r="CQ98" s="300"/>
      <c r="CR98" s="300"/>
      <c r="CS98" s="300"/>
      <c r="CT98" s="300"/>
      <c r="CU98" s="300"/>
      <c r="CV98" s="300"/>
      <c r="CW98" s="817"/>
      <c r="CX98" s="299"/>
      <c r="CY98" s="300"/>
      <c r="CZ98" s="300"/>
      <c r="DA98" s="300"/>
      <c r="DB98" s="300"/>
      <c r="DC98" s="300"/>
      <c r="DD98" s="300"/>
      <c r="DE98" s="300"/>
      <c r="DF98" s="300"/>
      <c r="DG98" s="817"/>
      <c r="DH98" s="299"/>
      <c r="DI98" s="300"/>
      <c r="DJ98" s="300"/>
      <c r="DK98" s="300"/>
      <c r="DL98" s="300"/>
      <c r="DM98" s="300"/>
      <c r="DN98" s="300"/>
      <c r="DO98" s="300"/>
      <c r="DP98" s="300"/>
      <c r="DQ98" s="817"/>
      <c r="DR98" s="299"/>
      <c r="DS98" s="300"/>
      <c r="DT98" s="300"/>
      <c r="DU98" s="300"/>
      <c r="DV98" s="300"/>
      <c r="DW98" s="300"/>
      <c r="DX98" s="300"/>
      <c r="DY98" s="300"/>
      <c r="DZ98" s="300"/>
      <c r="EA98" s="817"/>
      <c r="EB98" s="299"/>
      <c r="EC98" s="300"/>
      <c r="ED98" s="300"/>
      <c r="EE98" s="300"/>
      <c r="EF98" s="300"/>
      <c r="EG98" s="300"/>
      <c r="EH98" s="300"/>
      <c r="EI98" s="300"/>
      <c r="EJ98" s="300"/>
      <c r="EK98" s="817"/>
    </row>
    <row r="99" spans="1:141" ht="36">
      <c r="A99" s="359">
        <f>Summary!A99</f>
        <v>0</v>
      </c>
      <c r="B99" s="378">
        <f>Summary!B99</f>
        <v>0</v>
      </c>
      <c r="C99" s="379" t="str">
        <f>Summary!C99</f>
        <v>4.3.15.1</v>
      </c>
      <c r="D99" s="380">
        <f>Summary!D99</f>
        <v>0</v>
      </c>
      <c r="E99" s="381">
        <f>Summary!E99</f>
        <v>0</v>
      </c>
      <c r="F99" s="382" t="str">
        <f>Summary!F99</f>
        <v>Clear weed / vegetation growth, remove any litter, debris and sediment that could impair operation</v>
      </c>
      <c r="G99" s="375">
        <f>Summary!G99</f>
        <v>0</v>
      </c>
      <c r="H99" s="540">
        <f t="shared" si="41"/>
        <v>0</v>
      </c>
      <c r="I99" s="541">
        <f t="shared" si="42"/>
        <v>0</v>
      </c>
      <c r="J99" s="541">
        <f t="shared" si="43"/>
        <v>0</v>
      </c>
      <c r="K99" s="541">
        <f t="shared" si="44"/>
        <v>0</v>
      </c>
      <c r="L99" s="541">
        <f t="shared" si="45"/>
        <v>0</v>
      </c>
      <c r="M99" s="541">
        <f t="shared" si="46"/>
        <v>0</v>
      </c>
      <c r="N99" s="541">
        <f t="shared" si="47"/>
        <v>0</v>
      </c>
      <c r="O99" s="541">
        <f t="shared" si="48"/>
        <v>0</v>
      </c>
      <c r="P99" s="541">
        <f t="shared" si="49"/>
        <v>0</v>
      </c>
      <c r="Q99" s="541">
        <f t="shared" si="50"/>
        <v>0</v>
      </c>
      <c r="R99" s="541">
        <f t="shared" si="51"/>
        <v>0</v>
      </c>
      <c r="S99" s="541">
        <f t="shared" si="52"/>
        <v>0</v>
      </c>
      <c r="T99" s="542">
        <f t="shared" si="53"/>
        <v>0</v>
      </c>
      <c r="U99" s="531"/>
      <c r="V99" s="543"/>
      <c r="W99" s="544"/>
      <c r="X99" s="544"/>
      <c r="Y99" s="544"/>
      <c r="Z99" s="544"/>
      <c r="AA99" s="544"/>
      <c r="AB99" s="544"/>
      <c r="AC99" s="544"/>
      <c r="AD99" s="544"/>
      <c r="AE99" s="657"/>
      <c r="AF99" s="543"/>
      <c r="AG99" s="544"/>
      <c r="AH99" s="544"/>
      <c r="AI99" s="544"/>
      <c r="AJ99" s="544"/>
      <c r="AK99" s="544"/>
      <c r="AL99" s="544"/>
      <c r="AM99" s="544"/>
      <c r="AN99" s="544"/>
      <c r="AO99" s="657"/>
      <c r="AP99" s="543"/>
      <c r="AQ99" s="544"/>
      <c r="AR99" s="544"/>
      <c r="AS99" s="544"/>
      <c r="AT99" s="544"/>
      <c r="AU99" s="544"/>
      <c r="AV99" s="544"/>
      <c r="AW99" s="544"/>
      <c r="AX99" s="544"/>
      <c r="AY99" s="657"/>
      <c r="AZ99" s="543"/>
      <c r="BA99" s="544"/>
      <c r="BB99" s="544"/>
      <c r="BC99" s="544"/>
      <c r="BD99" s="544"/>
      <c r="BE99" s="544"/>
      <c r="BF99" s="544"/>
      <c r="BG99" s="544"/>
      <c r="BH99" s="544"/>
      <c r="BI99" s="657"/>
      <c r="BJ99" s="543"/>
      <c r="BK99" s="544"/>
      <c r="BL99" s="544"/>
      <c r="BM99" s="544"/>
      <c r="BN99" s="544"/>
      <c r="BO99" s="544"/>
      <c r="BP99" s="544"/>
      <c r="BQ99" s="544"/>
      <c r="BR99" s="544"/>
      <c r="BS99" s="657"/>
      <c r="BT99" s="543"/>
      <c r="BU99" s="544"/>
      <c r="BV99" s="544"/>
      <c r="BW99" s="544"/>
      <c r="BX99" s="544"/>
      <c r="BY99" s="544"/>
      <c r="BZ99" s="544"/>
      <c r="CA99" s="544"/>
      <c r="CB99" s="544"/>
      <c r="CC99" s="657"/>
      <c r="CD99" s="543"/>
      <c r="CE99" s="544"/>
      <c r="CF99" s="544"/>
      <c r="CG99" s="544"/>
      <c r="CH99" s="544"/>
      <c r="CI99" s="544"/>
      <c r="CJ99" s="544"/>
      <c r="CK99" s="544"/>
      <c r="CL99" s="544"/>
      <c r="CM99" s="657"/>
      <c r="CN99" s="543"/>
      <c r="CO99" s="544"/>
      <c r="CP99" s="544"/>
      <c r="CQ99" s="544"/>
      <c r="CR99" s="544"/>
      <c r="CS99" s="544"/>
      <c r="CT99" s="544"/>
      <c r="CU99" s="544"/>
      <c r="CV99" s="544"/>
      <c r="CW99" s="657"/>
      <c r="CX99" s="543"/>
      <c r="CY99" s="544"/>
      <c r="CZ99" s="544"/>
      <c r="DA99" s="544"/>
      <c r="DB99" s="544"/>
      <c r="DC99" s="544"/>
      <c r="DD99" s="544"/>
      <c r="DE99" s="544"/>
      <c r="DF99" s="544"/>
      <c r="DG99" s="657"/>
      <c r="DH99" s="543"/>
      <c r="DI99" s="544"/>
      <c r="DJ99" s="544"/>
      <c r="DK99" s="544"/>
      <c r="DL99" s="544"/>
      <c r="DM99" s="544"/>
      <c r="DN99" s="544"/>
      <c r="DO99" s="544"/>
      <c r="DP99" s="544"/>
      <c r="DQ99" s="657"/>
      <c r="DR99" s="543"/>
      <c r="DS99" s="544"/>
      <c r="DT99" s="544"/>
      <c r="DU99" s="544"/>
      <c r="DV99" s="544"/>
      <c r="DW99" s="544"/>
      <c r="DX99" s="544"/>
      <c r="DY99" s="544"/>
      <c r="DZ99" s="544"/>
      <c r="EA99" s="657"/>
      <c r="EB99" s="543"/>
      <c r="EC99" s="544"/>
      <c r="ED99" s="544"/>
      <c r="EE99" s="544"/>
      <c r="EF99" s="544"/>
      <c r="EG99" s="544"/>
      <c r="EH99" s="544"/>
      <c r="EI99" s="544"/>
      <c r="EJ99" s="544"/>
      <c r="EK99" s="657"/>
    </row>
    <row r="100" spans="1:141" s="139" customFormat="1" ht="54">
      <c r="A100" s="359">
        <f>Summary!A100</f>
        <v>0</v>
      </c>
      <c r="B100" s="378">
        <f>Summary!B100</f>
        <v>0</v>
      </c>
      <c r="C100" s="379" t="str">
        <f>Summary!C100</f>
        <v>4.3.15.2</v>
      </c>
      <c r="D100" s="380">
        <f>Summary!D100</f>
        <v>0</v>
      </c>
      <c r="E100" s="381">
        <f>Summary!E100</f>
        <v>0</v>
      </c>
      <c r="F100" s="382" t="str">
        <f>Summary!F100</f>
        <v>Undertake a grass cut of the grassed areas of the basin to maintain the grass sward between 100mm and 200mm in height</v>
      </c>
      <c r="G100" s="375">
        <f>Summary!G100</f>
        <v>0</v>
      </c>
      <c r="H100" s="540">
        <f t="shared" si="41"/>
        <v>0</v>
      </c>
      <c r="I100" s="541">
        <f t="shared" si="42"/>
        <v>0</v>
      </c>
      <c r="J100" s="541">
        <f t="shared" si="43"/>
        <v>0</v>
      </c>
      <c r="K100" s="541">
        <f t="shared" si="44"/>
        <v>0</v>
      </c>
      <c r="L100" s="541">
        <f t="shared" si="45"/>
        <v>0</v>
      </c>
      <c r="M100" s="541">
        <f t="shared" si="46"/>
        <v>0</v>
      </c>
      <c r="N100" s="541">
        <f t="shared" si="47"/>
        <v>0</v>
      </c>
      <c r="O100" s="541">
        <f t="shared" si="48"/>
        <v>0</v>
      </c>
      <c r="P100" s="541">
        <f t="shared" si="49"/>
        <v>0</v>
      </c>
      <c r="Q100" s="541">
        <f t="shared" si="50"/>
        <v>0</v>
      </c>
      <c r="R100" s="541">
        <f t="shared" si="51"/>
        <v>0</v>
      </c>
      <c r="S100" s="541">
        <f t="shared" si="52"/>
        <v>0</v>
      </c>
      <c r="T100" s="542">
        <f t="shared" si="53"/>
        <v>0</v>
      </c>
      <c r="U100" s="531"/>
      <c r="V100" s="543"/>
      <c r="W100" s="544"/>
      <c r="X100" s="544"/>
      <c r="Y100" s="544"/>
      <c r="Z100" s="544"/>
      <c r="AA100" s="544"/>
      <c r="AB100" s="544"/>
      <c r="AC100" s="544"/>
      <c r="AD100" s="544"/>
      <c r="AE100" s="657"/>
      <c r="AF100" s="543"/>
      <c r="AG100" s="544"/>
      <c r="AH100" s="544"/>
      <c r="AI100" s="544"/>
      <c r="AJ100" s="544"/>
      <c r="AK100" s="544"/>
      <c r="AL100" s="544"/>
      <c r="AM100" s="544"/>
      <c r="AN100" s="544"/>
      <c r="AO100" s="657"/>
      <c r="AP100" s="543"/>
      <c r="AQ100" s="544"/>
      <c r="AR100" s="544"/>
      <c r="AS100" s="544"/>
      <c r="AT100" s="544"/>
      <c r="AU100" s="544"/>
      <c r="AV100" s="544"/>
      <c r="AW100" s="544"/>
      <c r="AX100" s="544"/>
      <c r="AY100" s="657"/>
      <c r="AZ100" s="543"/>
      <c r="BA100" s="544"/>
      <c r="BB100" s="544"/>
      <c r="BC100" s="544"/>
      <c r="BD100" s="544"/>
      <c r="BE100" s="544"/>
      <c r="BF100" s="544"/>
      <c r="BG100" s="544"/>
      <c r="BH100" s="544"/>
      <c r="BI100" s="657"/>
      <c r="BJ100" s="543"/>
      <c r="BK100" s="544"/>
      <c r="BL100" s="544"/>
      <c r="BM100" s="544"/>
      <c r="BN100" s="544"/>
      <c r="BO100" s="544"/>
      <c r="BP100" s="544"/>
      <c r="BQ100" s="544"/>
      <c r="BR100" s="544"/>
      <c r="BS100" s="657"/>
      <c r="BT100" s="543"/>
      <c r="BU100" s="544"/>
      <c r="BV100" s="544"/>
      <c r="BW100" s="544"/>
      <c r="BX100" s="544"/>
      <c r="BY100" s="544"/>
      <c r="BZ100" s="544"/>
      <c r="CA100" s="544"/>
      <c r="CB100" s="544"/>
      <c r="CC100" s="657"/>
      <c r="CD100" s="543"/>
      <c r="CE100" s="544"/>
      <c r="CF100" s="544"/>
      <c r="CG100" s="544"/>
      <c r="CH100" s="544"/>
      <c r="CI100" s="544"/>
      <c r="CJ100" s="544"/>
      <c r="CK100" s="544"/>
      <c r="CL100" s="544"/>
      <c r="CM100" s="657"/>
      <c r="CN100" s="543"/>
      <c r="CO100" s="544"/>
      <c r="CP100" s="544"/>
      <c r="CQ100" s="544"/>
      <c r="CR100" s="544"/>
      <c r="CS100" s="544"/>
      <c r="CT100" s="544"/>
      <c r="CU100" s="544"/>
      <c r="CV100" s="544"/>
      <c r="CW100" s="657"/>
      <c r="CX100" s="543"/>
      <c r="CY100" s="544"/>
      <c r="CZ100" s="544"/>
      <c r="DA100" s="544"/>
      <c r="DB100" s="544"/>
      <c r="DC100" s="544"/>
      <c r="DD100" s="544"/>
      <c r="DE100" s="544"/>
      <c r="DF100" s="544"/>
      <c r="DG100" s="657"/>
      <c r="DH100" s="543"/>
      <c r="DI100" s="544"/>
      <c r="DJ100" s="544"/>
      <c r="DK100" s="544"/>
      <c r="DL100" s="544"/>
      <c r="DM100" s="544"/>
      <c r="DN100" s="544"/>
      <c r="DO100" s="544"/>
      <c r="DP100" s="544"/>
      <c r="DQ100" s="657"/>
      <c r="DR100" s="543"/>
      <c r="DS100" s="544"/>
      <c r="DT100" s="544"/>
      <c r="DU100" s="544"/>
      <c r="DV100" s="544"/>
      <c r="DW100" s="544"/>
      <c r="DX100" s="544"/>
      <c r="DY100" s="544"/>
      <c r="DZ100" s="544"/>
      <c r="EA100" s="657"/>
      <c r="EB100" s="543"/>
      <c r="EC100" s="544"/>
      <c r="ED100" s="544"/>
      <c r="EE100" s="544"/>
      <c r="EF100" s="544"/>
      <c r="EG100" s="544"/>
      <c r="EH100" s="544"/>
      <c r="EI100" s="544"/>
      <c r="EJ100" s="544"/>
      <c r="EK100" s="657"/>
    </row>
    <row r="101" spans="1:141" s="139" customFormat="1" ht="36">
      <c r="A101" s="802">
        <f>Summary!A101</f>
        <v>0</v>
      </c>
      <c r="B101" s="815">
        <f>Summary!B101</f>
        <v>0</v>
      </c>
      <c r="C101" s="813" t="str">
        <f>Summary!C101</f>
        <v>4.3.16</v>
      </c>
      <c r="D101" s="816" t="str">
        <f>Summary!D101</f>
        <v>500 - Drainage and Service Ducts</v>
      </c>
      <c r="E101" s="796" t="str">
        <f>Summary!E101</f>
        <v>Grassed surface water channel</v>
      </c>
      <c r="F101" s="796">
        <f>Summary!F101</f>
        <v>0</v>
      </c>
      <c r="G101" s="787">
        <f>Summary!G101</f>
        <v>0</v>
      </c>
      <c r="H101" s="299"/>
      <c r="I101" s="300"/>
      <c r="J101" s="300"/>
      <c r="K101" s="300"/>
      <c r="L101" s="300"/>
      <c r="M101" s="300"/>
      <c r="N101" s="300"/>
      <c r="O101" s="300"/>
      <c r="P101" s="300"/>
      <c r="Q101" s="300"/>
      <c r="R101" s="300"/>
      <c r="S101" s="300"/>
      <c r="T101" s="797"/>
      <c r="U101" s="531"/>
      <c r="V101" s="299"/>
      <c r="W101" s="300"/>
      <c r="X101" s="300"/>
      <c r="Y101" s="300"/>
      <c r="Z101" s="300"/>
      <c r="AA101" s="300"/>
      <c r="AB101" s="300"/>
      <c r="AC101" s="300"/>
      <c r="AD101" s="300"/>
      <c r="AE101" s="817"/>
      <c r="AF101" s="299"/>
      <c r="AG101" s="300"/>
      <c r="AH101" s="300"/>
      <c r="AI101" s="300"/>
      <c r="AJ101" s="300"/>
      <c r="AK101" s="300"/>
      <c r="AL101" s="300"/>
      <c r="AM101" s="300"/>
      <c r="AN101" s="300"/>
      <c r="AO101" s="817"/>
      <c r="AP101" s="299"/>
      <c r="AQ101" s="300"/>
      <c r="AR101" s="300"/>
      <c r="AS101" s="300"/>
      <c r="AT101" s="300"/>
      <c r="AU101" s="300"/>
      <c r="AV101" s="300"/>
      <c r="AW101" s="300"/>
      <c r="AX101" s="300"/>
      <c r="AY101" s="817"/>
      <c r="AZ101" s="299"/>
      <c r="BA101" s="300"/>
      <c r="BB101" s="300"/>
      <c r="BC101" s="300"/>
      <c r="BD101" s="300"/>
      <c r="BE101" s="300"/>
      <c r="BF101" s="300"/>
      <c r="BG101" s="300"/>
      <c r="BH101" s="300"/>
      <c r="BI101" s="817"/>
      <c r="BJ101" s="299"/>
      <c r="BK101" s="300"/>
      <c r="BL101" s="300"/>
      <c r="BM101" s="300"/>
      <c r="BN101" s="300"/>
      <c r="BO101" s="300"/>
      <c r="BP101" s="300"/>
      <c r="BQ101" s="300"/>
      <c r="BR101" s="300"/>
      <c r="BS101" s="817"/>
      <c r="BT101" s="299"/>
      <c r="BU101" s="300"/>
      <c r="BV101" s="300"/>
      <c r="BW101" s="300"/>
      <c r="BX101" s="300"/>
      <c r="BY101" s="300"/>
      <c r="BZ101" s="300"/>
      <c r="CA101" s="300"/>
      <c r="CB101" s="300"/>
      <c r="CC101" s="817"/>
      <c r="CD101" s="299"/>
      <c r="CE101" s="300"/>
      <c r="CF101" s="300"/>
      <c r="CG101" s="300"/>
      <c r="CH101" s="300"/>
      <c r="CI101" s="300"/>
      <c r="CJ101" s="300"/>
      <c r="CK101" s="300"/>
      <c r="CL101" s="300"/>
      <c r="CM101" s="817"/>
      <c r="CN101" s="299"/>
      <c r="CO101" s="300"/>
      <c r="CP101" s="300"/>
      <c r="CQ101" s="300"/>
      <c r="CR101" s="300"/>
      <c r="CS101" s="300"/>
      <c r="CT101" s="300"/>
      <c r="CU101" s="300"/>
      <c r="CV101" s="300"/>
      <c r="CW101" s="817"/>
      <c r="CX101" s="299"/>
      <c r="CY101" s="300"/>
      <c r="CZ101" s="300"/>
      <c r="DA101" s="300"/>
      <c r="DB101" s="300"/>
      <c r="DC101" s="300"/>
      <c r="DD101" s="300"/>
      <c r="DE101" s="300"/>
      <c r="DF101" s="300"/>
      <c r="DG101" s="817"/>
      <c r="DH101" s="299"/>
      <c r="DI101" s="300"/>
      <c r="DJ101" s="300"/>
      <c r="DK101" s="300"/>
      <c r="DL101" s="300"/>
      <c r="DM101" s="300"/>
      <c r="DN101" s="300"/>
      <c r="DO101" s="300"/>
      <c r="DP101" s="300"/>
      <c r="DQ101" s="817"/>
      <c r="DR101" s="299"/>
      <c r="DS101" s="300"/>
      <c r="DT101" s="300"/>
      <c r="DU101" s="300"/>
      <c r="DV101" s="300"/>
      <c r="DW101" s="300"/>
      <c r="DX101" s="300"/>
      <c r="DY101" s="300"/>
      <c r="DZ101" s="300"/>
      <c r="EA101" s="817"/>
      <c r="EB101" s="299"/>
      <c r="EC101" s="300"/>
      <c r="ED101" s="300"/>
      <c r="EE101" s="300"/>
      <c r="EF101" s="300"/>
      <c r="EG101" s="300"/>
      <c r="EH101" s="300"/>
      <c r="EI101" s="300"/>
      <c r="EJ101" s="300"/>
      <c r="EK101" s="817"/>
    </row>
    <row r="102" spans="1:141" ht="54">
      <c r="A102" s="359">
        <f>Summary!A102</f>
        <v>0</v>
      </c>
      <c r="B102" s="378">
        <f>Summary!B102</f>
        <v>0</v>
      </c>
      <c r="C102" s="379" t="str">
        <f>Summary!C102</f>
        <v>4.3.16.1</v>
      </c>
      <c r="D102" s="380">
        <f>Summary!D102</f>
        <v>0</v>
      </c>
      <c r="E102" s="381">
        <f>Summary!E102</f>
        <v>0</v>
      </c>
      <c r="F102" s="382" t="str">
        <f>Summary!F102</f>
        <v>Undertake a grass cut of all areas of the grassed surface water drainage system to maintain the grass sward at a maximum of 75mm in height</v>
      </c>
      <c r="G102" s="375">
        <f>Summary!G102</f>
        <v>0</v>
      </c>
      <c r="H102" s="540">
        <f t="shared" si="41"/>
        <v>0</v>
      </c>
      <c r="I102" s="541">
        <f t="shared" si="42"/>
        <v>0</v>
      </c>
      <c r="J102" s="541">
        <f t="shared" si="43"/>
        <v>0</v>
      </c>
      <c r="K102" s="541">
        <f t="shared" si="44"/>
        <v>0</v>
      </c>
      <c r="L102" s="541">
        <f t="shared" si="45"/>
        <v>0</v>
      </c>
      <c r="M102" s="541">
        <f t="shared" si="46"/>
        <v>0</v>
      </c>
      <c r="N102" s="541">
        <f t="shared" si="47"/>
        <v>0</v>
      </c>
      <c r="O102" s="541">
        <f t="shared" si="48"/>
        <v>0</v>
      </c>
      <c r="P102" s="541">
        <f t="shared" si="49"/>
        <v>0</v>
      </c>
      <c r="Q102" s="541">
        <f t="shared" si="50"/>
        <v>0</v>
      </c>
      <c r="R102" s="541">
        <f t="shared" si="51"/>
        <v>0</v>
      </c>
      <c r="S102" s="541">
        <f t="shared" si="52"/>
        <v>0</v>
      </c>
      <c r="T102" s="542">
        <f t="shared" si="53"/>
        <v>0</v>
      </c>
      <c r="U102" s="531"/>
      <c r="V102" s="543"/>
      <c r="W102" s="544"/>
      <c r="X102" s="544"/>
      <c r="Y102" s="544"/>
      <c r="Z102" s="544"/>
      <c r="AA102" s="544"/>
      <c r="AB102" s="544"/>
      <c r="AC102" s="544"/>
      <c r="AD102" s="544"/>
      <c r="AE102" s="657"/>
      <c r="AF102" s="543"/>
      <c r="AG102" s="544"/>
      <c r="AH102" s="544"/>
      <c r="AI102" s="544"/>
      <c r="AJ102" s="544"/>
      <c r="AK102" s="544"/>
      <c r="AL102" s="544"/>
      <c r="AM102" s="544"/>
      <c r="AN102" s="544"/>
      <c r="AO102" s="657"/>
      <c r="AP102" s="543"/>
      <c r="AQ102" s="544"/>
      <c r="AR102" s="544"/>
      <c r="AS102" s="544"/>
      <c r="AT102" s="544"/>
      <c r="AU102" s="544"/>
      <c r="AV102" s="544"/>
      <c r="AW102" s="544"/>
      <c r="AX102" s="544"/>
      <c r="AY102" s="657"/>
      <c r="AZ102" s="543"/>
      <c r="BA102" s="544"/>
      <c r="BB102" s="544"/>
      <c r="BC102" s="544"/>
      <c r="BD102" s="544"/>
      <c r="BE102" s="544"/>
      <c r="BF102" s="544"/>
      <c r="BG102" s="544"/>
      <c r="BH102" s="544"/>
      <c r="BI102" s="657"/>
      <c r="BJ102" s="543"/>
      <c r="BK102" s="544"/>
      <c r="BL102" s="544"/>
      <c r="BM102" s="544"/>
      <c r="BN102" s="544"/>
      <c r="BO102" s="544"/>
      <c r="BP102" s="544"/>
      <c r="BQ102" s="544"/>
      <c r="BR102" s="544"/>
      <c r="BS102" s="657"/>
      <c r="BT102" s="543"/>
      <c r="BU102" s="544"/>
      <c r="BV102" s="544"/>
      <c r="BW102" s="544"/>
      <c r="BX102" s="544"/>
      <c r="BY102" s="544"/>
      <c r="BZ102" s="544"/>
      <c r="CA102" s="544"/>
      <c r="CB102" s="544"/>
      <c r="CC102" s="657"/>
      <c r="CD102" s="543"/>
      <c r="CE102" s="544"/>
      <c r="CF102" s="544"/>
      <c r="CG102" s="544"/>
      <c r="CH102" s="544"/>
      <c r="CI102" s="544"/>
      <c r="CJ102" s="544"/>
      <c r="CK102" s="544"/>
      <c r="CL102" s="544"/>
      <c r="CM102" s="657"/>
      <c r="CN102" s="543"/>
      <c r="CO102" s="544"/>
      <c r="CP102" s="544"/>
      <c r="CQ102" s="544"/>
      <c r="CR102" s="544"/>
      <c r="CS102" s="544"/>
      <c r="CT102" s="544"/>
      <c r="CU102" s="544"/>
      <c r="CV102" s="544"/>
      <c r="CW102" s="657"/>
      <c r="CX102" s="543"/>
      <c r="CY102" s="544"/>
      <c r="CZ102" s="544"/>
      <c r="DA102" s="544"/>
      <c r="DB102" s="544"/>
      <c r="DC102" s="544"/>
      <c r="DD102" s="544"/>
      <c r="DE102" s="544"/>
      <c r="DF102" s="544"/>
      <c r="DG102" s="657"/>
      <c r="DH102" s="543"/>
      <c r="DI102" s="544"/>
      <c r="DJ102" s="544"/>
      <c r="DK102" s="544"/>
      <c r="DL102" s="544"/>
      <c r="DM102" s="544"/>
      <c r="DN102" s="544"/>
      <c r="DO102" s="544"/>
      <c r="DP102" s="544"/>
      <c r="DQ102" s="657"/>
      <c r="DR102" s="543"/>
      <c r="DS102" s="544"/>
      <c r="DT102" s="544"/>
      <c r="DU102" s="544"/>
      <c r="DV102" s="544"/>
      <c r="DW102" s="544"/>
      <c r="DX102" s="544"/>
      <c r="DY102" s="544"/>
      <c r="DZ102" s="544"/>
      <c r="EA102" s="657"/>
      <c r="EB102" s="543"/>
      <c r="EC102" s="544"/>
      <c r="ED102" s="544"/>
      <c r="EE102" s="544"/>
      <c r="EF102" s="544"/>
      <c r="EG102" s="544"/>
      <c r="EH102" s="544"/>
      <c r="EI102" s="544"/>
      <c r="EJ102" s="544"/>
      <c r="EK102" s="657"/>
    </row>
    <row r="103" spans="1:141" ht="54">
      <c r="A103" s="359">
        <f>Summary!A103</f>
        <v>0</v>
      </c>
      <c r="B103" s="378">
        <f>Summary!B103</f>
        <v>0</v>
      </c>
      <c r="C103" s="379" t="str">
        <f>Summary!C103</f>
        <v>4.3.16.2</v>
      </c>
      <c r="D103" s="380">
        <f>Summary!D103</f>
        <v>0</v>
      </c>
      <c r="E103" s="381">
        <f>Summary!E103</f>
        <v>0</v>
      </c>
      <c r="F103" s="382" t="str">
        <f>Summary!F103</f>
        <v>Clear weed / vegetation growth, remove any litter, debris and sediment that could impair operation prior to grass cutting</v>
      </c>
      <c r="G103" s="375">
        <f>Summary!G103</f>
        <v>0</v>
      </c>
      <c r="H103" s="540">
        <f t="shared" si="41"/>
        <v>0</v>
      </c>
      <c r="I103" s="541">
        <f t="shared" si="42"/>
        <v>0</v>
      </c>
      <c r="J103" s="541">
        <f t="shared" si="43"/>
        <v>0</v>
      </c>
      <c r="K103" s="541">
        <f t="shared" si="44"/>
        <v>0</v>
      </c>
      <c r="L103" s="541">
        <f t="shared" si="45"/>
        <v>0</v>
      </c>
      <c r="M103" s="541">
        <f t="shared" si="46"/>
        <v>0</v>
      </c>
      <c r="N103" s="541">
        <f t="shared" si="47"/>
        <v>0</v>
      </c>
      <c r="O103" s="541">
        <f t="shared" si="48"/>
        <v>0</v>
      </c>
      <c r="P103" s="541">
        <f t="shared" si="49"/>
        <v>0</v>
      </c>
      <c r="Q103" s="541">
        <f t="shared" si="50"/>
        <v>0</v>
      </c>
      <c r="R103" s="541">
        <f t="shared" si="51"/>
        <v>0</v>
      </c>
      <c r="S103" s="541">
        <f t="shared" si="52"/>
        <v>0</v>
      </c>
      <c r="T103" s="542">
        <f t="shared" si="53"/>
        <v>0</v>
      </c>
      <c r="U103" s="531"/>
      <c r="V103" s="543"/>
      <c r="W103" s="544"/>
      <c r="X103" s="544"/>
      <c r="Y103" s="544"/>
      <c r="Z103" s="544"/>
      <c r="AA103" s="544"/>
      <c r="AB103" s="544"/>
      <c r="AC103" s="544"/>
      <c r="AD103" s="544"/>
      <c r="AE103" s="657"/>
      <c r="AF103" s="543"/>
      <c r="AG103" s="544"/>
      <c r="AH103" s="544"/>
      <c r="AI103" s="544"/>
      <c r="AJ103" s="544"/>
      <c r="AK103" s="544"/>
      <c r="AL103" s="544"/>
      <c r="AM103" s="544"/>
      <c r="AN103" s="544"/>
      <c r="AO103" s="657"/>
      <c r="AP103" s="543"/>
      <c r="AQ103" s="544"/>
      <c r="AR103" s="544"/>
      <c r="AS103" s="544"/>
      <c r="AT103" s="544"/>
      <c r="AU103" s="544"/>
      <c r="AV103" s="544"/>
      <c r="AW103" s="544"/>
      <c r="AX103" s="544"/>
      <c r="AY103" s="657"/>
      <c r="AZ103" s="543"/>
      <c r="BA103" s="544"/>
      <c r="BB103" s="544"/>
      <c r="BC103" s="544"/>
      <c r="BD103" s="544"/>
      <c r="BE103" s="544"/>
      <c r="BF103" s="544"/>
      <c r="BG103" s="544"/>
      <c r="BH103" s="544"/>
      <c r="BI103" s="657"/>
      <c r="BJ103" s="543"/>
      <c r="BK103" s="544"/>
      <c r="BL103" s="544"/>
      <c r="BM103" s="544"/>
      <c r="BN103" s="544"/>
      <c r="BO103" s="544"/>
      <c r="BP103" s="544"/>
      <c r="BQ103" s="544"/>
      <c r="BR103" s="544"/>
      <c r="BS103" s="657"/>
      <c r="BT103" s="543"/>
      <c r="BU103" s="544"/>
      <c r="BV103" s="544"/>
      <c r="BW103" s="544"/>
      <c r="BX103" s="544"/>
      <c r="BY103" s="544"/>
      <c r="BZ103" s="544"/>
      <c r="CA103" s="544"/>
      <c r="CB103" s="544"/>
      <c r="CC103" s="657"/>
      <c r="CD103" s="543"/>
      <c r="CE103" s="544"/>
      <c r="CF103" s="544"/>
      <c r="CG103" s="544"/>
      <c r="CH103" s="544"/>
      <c r="CI103" s="544"/>
      <c r="CJ103" s="544"/>
      <c r="CK103" s="544"/>
      <c r="CL103" s="544"/>
      <c r="CM103" s="657"/>
      <c r="CN103" s="543"/>
      <c r="CO103" s="544"/>
      <c r="CP103" s="544"/>
      <c r="CQ103" s="544"/>
      <c r="CR103" s="544"/>
      <c r="CS103" s="544"/>
      <c r="CT103" s="544"/>
      <c r="CU103" s="544"/>
      <c r="CV103" s="544"/>
      <c r="CW103" s="657"/>
      <c r="CX103" s="543"/>
      <c r="CY103" s="544"/>
      <c r="CZ103" s="544"/>
      <c r="DA103" s="544"/>
      <c r="DB103" s="544"/>
      <c r="DC103" s="544"/>
      <c r="DD103" s="544"/>
      <c r="DE103" s="544"/>
      <c r="DF103" s="544"/>
      <c r="DG103" s="657"/>
      <c r="DH103" s="543"/>
      <c r="DI103" s="544"/>
      <c r="DJ103" s="544"/>
      <c r="DK103" s="544"/>
      <c r="DL103" s="544"/>
      <c r="DM103" s="544"/>
      <c r="DN103" s="544"/>
      <c r="DO103" s="544"/>
      <c r="DP103" s="544"/>
      <c r="DQ103" s="657"/>
      <c r="DR103" s="543"/>
      <c r="DS103" s="544"/>
      <c r="DT103" s="544"/>
      <c r="DU103" s="544"/>
      <c r="DV103" s="544"/>
      <c r="DW103" s="544"/>
      <c r="DX103" s="544"/>
      <c r="DY103" s="544"/>
      <c r="DZ103" s="544"/>
      <c r="EA103" s="657"/>
      <c r="EB103" s="543"/>
      <c r="EC103" s="544"/>
      <c r="ED103" s="544"/>
      <c r="EE103" s="544"/>
      <c r="EF103" s="544"/>
      <c r="EG103" s="544"/>
      <c r="EH103" s="544"/>
      <c r="EI103" s="544"/>
      <c r="EJ103" s="544"/>
      <c r="EK103" s="657"/>
    </row>
    <row r="104" spans="1:141" ht="72">
      <c r="A104" s="359">
        <f>Summary!A104</f>
        <v>0</v>
      </c>
      <c r="B104" s="378">
        <f>Summary!B104</f>
        <v>0</v>
      </c>
      <c r="C104" s="379" t="str">
        <f>Summary!C104</f>
        <v>4.3.17</v>
      </c>
      <c r="D104" s="380" t="str">
        <f>Summary!D104</f>
        <v>500 - Drainage and Service Ducts</v>
      </c>
      <c r="E104" s="381" t="str">
        <f>Summary!E104</f>
        <v>Reservoir pavements for drainage attenuation (with pervious surface)</v>
      </c>
      <c r="F104" s="382" t="str">
        <f>Summary!F104</f>
        <v>Cleaning (high pressure rotating water jets and powerful suction to recover disturbed silt) reservoir pavements for drainage attenuation (with pervious surface)</v>
      </c>
      <c r="G104" s="375">
        <f>Summary!G104</f>
        <v>0</v>
      </c>
      <c r="H104" s="540">
        <f t="shared" si="41"/>
        <v>0</v>
      </c>
      <c r="I104" s="541">
        <f t="shared" si="42"/>
        <v>0</v>
      </c>
      <c r="J104" s="541">
        <f t="shared" si="43"/>
        <v>0</v>
      </c>
      <c r="K104" s="541">
        <f t="shared" si="44"/>
        <v>0</v>
      </c>
      <c r="L104" s="541">
        <f t="shared" si="45"/>
        <v>0</v>
      </c>
      <c r="M104" s="541">
        <f t="shared" si="46"/>
        <v>0</v>
      </c>
      <c r="N104" s="541">
        <f t="shared" si="47"/>
        <v>0</v>
      </c>
      <c r="O104" s="541">
        <f t="shared" si="48"/>
        <v>0</v>
      </c>
      <c r="P104" s="541">
        <f t="shared" si="49"/>
        <v>0</v>
      </c>
      <c r="Q104" s="541">
        <f t="shared" si="50"/>
        <v>0</v>
      </c>
      <c r="R104" s="541">
        <f t="shared" si="51"/>
        <v>0</v>
      </c>
      <c r="S104" s="541">
        <f t="shared" si="52"/>
        <v>0</v>
      </c>
      <c r="T104" s="542">
        <f t="shared" si="53"/>
        <v>0</v>
      </c>
      <c r="U104" s="531"/>
      <c r="V104" s="543"/>
      <c r="W104" s="544"/>
      <c r="X104" s="544"/>
      <c r="Y104" s="544"/>
      <c r="Z104" s="544"/>
      <c r="AA104" s="544"/>
      <c r="AB104" s="544"/>
      <c r="AC104" s="544"/>
      <c r="AD104" s="544"/>
      <c r="AE104" s="657"/>
      <c r="AF104" s="543"/>
      <c r="AG104" s="544"/>
      <c r="AH104" s="544"/>
      <c r="AI104" s="544"/>
      <c r="AJ104" s="544"/>
      <c r="AK104" s="544"/>
      <c r="AL104" s="544"/>
      <c r="AM104" s="544"/>
      <c r="AN104" s="544"/>
      <c r="AO104" s="657"/>
      <c r="AP104" s="543"/>
      <c r="AQ104" s="544"/>
      <c r="AR104" s="544"/>
      <c r="AS104" s="544"/>
      <c r="AT104" s="544"/>
      <c r="AU104" s="544"/>
      <c r="AV104" s="544"/>
      <c r="AW104" s="544"/>
      <c r="AX104" s="544"/>
      <c r="AY104" s="657"/>
      <c r="AZ104" s="543"/>
      <c r="BA104" s="544"/>
      <c r="BB104" s="544"/>
      <c r="BC104" s="544"/>
      <c r="BD104" s="544"/>
      <c r="BE104" s="544"/>
      <c r="BF104" s="544"/>
      <c r="BG104" s="544"/>
      <c r="BH104" s="544"/>
      <c r="BI104" s="657"/>
      <c r="BJ104" s="543"/>
      <c r="BK104" s="544"/>
      <c r="BL104" s="544"/>
      <c r="BM104" s="544"/>
      <c r="BN104" s="544"/>
      <c r="BO104" s="544"/>
      <c r="BP104" s="544"/>
      <c r="BQ104" s="544"/>
      <c r="BR104" s="544"/>
      <c r="BS104" s="657"/>
      <c r="BT104" s="543"/>
      <c r="BU104" s="544"/>
      <c r="BV104" s="544"/>
      <c r="BW104" s="544"/>
      <c r="BX104" s="544"/>
      <c r="BY104" s="544"/>
      <c r="BZ104" s="544"/>
      <c r="CA104" s="544"/>
      <c r="CB104" s="544"/>
      <c r="CC104" s="657"/>
      <c r="CD104" s="543"/>
      <c r="CE104" s="544"/>
      <c r="CF104" s="544"/>
      <c r="CG104" s="544"/>
      <c r="CH104" s="544"/>
      <c r="CI104" s="544"/>
      <c r="CJ104" s="544"/>
      <c r="CK104" s="544"/>
      <c r="CL104" s="544"/>
      <c r="CM104" s="657"/>
      <c r="CN104" s="543"/>
      <c r="CO104" s="544"/>
      <c r="CP104" s="544"/>
      <c r="CQ104" s="544"/>
      <c r="CR104" s="544"/>
      <c r="CS104" s="544"/>
      <c r="CT104" s="544"/>
      <c r="CU104" s="544"/>
      <c r="CV104" s="544"/>
      <c r="CW104" s="657"/>
      <c r="CX104" s="543"/>
      <c r="CY104" s="544"/>
      <c r="CZ104" s="544"/>
      <c r="DA104" s="544"/>
      <c r="DB104" s="544"/>
      <c r="DC104" s="544"/>
      <c r="DD104" s="544"/>
      <c r="DE104" s="544"/>
      <c r="DF104" s="544"/>
      <c r="DG104" s="657"/>
      <c r="DH104" s="543"/>
      <c r="DI104" s="544"/>
      <c r="DJ104" s="544"/>
      <c r="DK104" s="544"/>
      <c r="DL104" s="544"/>
      <c r="DM104" s="544"/>
      <c r="DN104" s="544"/>
      <c r="DO104" s="544"/>
      <c r="DP104" s="544"/>
      <c r="DQ104" s="657"/>
      <c r="DR104" s="543"/>
      <c r="DS104" s="544"/>
      <c r="DT104" s="544"/>
      <c r="DU104" s="544"/>
      <c r="DV104" s="544"/>
      <c r="DW104" s="544"/>
      <c r="DX104" s="544"/>
      <c r="DY104" s="544"/>
      <c r="DZ104" s="544"/>
      <c r="EA104" s="657"/>
      <c r="EB104" s="543"/>
      <c r="EC104" s="544"/>
      <c r="ED104" s="544"/>
      <c r="EE104" s="544"/>
      <c r="EF104" s="544"/>
      <c r="EG104" s="544"/>
      <c r="EH104" s="544"/>
      <c r="EI104" s="544"/>
      <c r="EJ104" s="544"/>
      <c r="EK104" s="657"/>
    </row>
    <row r="105" spans="1:141" ht="72">
      <c r="A105" s="359">
        <f>Summary!A105</f>
        <v>0</v>
      </c>
      <c r="B105" s="378">
        <f>Summary!B105</f>
        <v>0</v>
      </c>
      <c r="C105" s="379" t="str">
        <f>Summary!C105</f>
        <v>4.3.18</v>
      </c>
      <c r="D105" s="380" t="str">
        <f>Summary!D105</f>
        <v>500 - Drainage and Service Ducts</v>
      </c>
      <c r="E105" s="381" t="str">
        <f>Summary!E105</f>
        <v>Wetlands for drainage purposes (Wetlands for habitat are covered in Asset type 3000)</v>
      </c>
      <c r="F105" s="382" t="str">
        <f>Summary!F105</f>
        <v>Remove accumulated silt  in wetlands (drainage purposes) that could impair operation</v>
      </c>
      <c r="G105" s="375">
        <f>Summary!G105</f>
        <v>0</v>
      </c>
      <c r="H105" s="540">
        <f t="shared" si="41"/>
        <v>0</v>
      </c>
      <c r="I105" s="541">
        <f t="shared" si="42"/>
        <v>0</v>
      </c>
      <c r="J105" s="541">
        <f t="shared" si="43"/>
        <v>0</v>
      </c>
      <c r="K105" s="541">
        <f t="shared" si="44"/>
        <v>0</v>
      </c>
      <c r="L105" s="541">
        <f t="shared" si="45"/>
        <v>0</v>
      </c>
      <c r="M105" s="541">
        <f t="shared" si="46"/>
        <v>0</v>
      </c>
      <c r="N105" s="541">
        <f t="shared" si="47"/>
        <v>0</v>
      </c>
      <c r="O105" s="541">
        <f t="shared" si="48"/>
        <v>0</v>
      </c>
      <c r="P105" s="541">
        <f t="shared" si="49"/>
        <v>0</v>
      </c>
      <c r="Q105" s="541">
        <f t="shared" si="50"/>
        <v>0</v>
      </c>
      <c r="R105" s="541">
        <f t="shared" si="51"/>
        <v>0</v>
      </c>
      <c r="S105" s="541">
        <f t="shared" si="52"/>
        <v>0</v>
      </c>
      <c r="T105" s="542">
        <f t="shared" si="53"/>
        <v>0</v>
      </c>
      <c r="U105" s="531"/>
      <c r="V105" s="543"/>
      <c r="W105" s="544"/>
      <c r="X105" s="544"/>
      <c r="Y105" s="544"/>
      <c r="Z105" s="544"/>
      <c r="AA105" s="544"/>
      <c r="AB105" s="544"/>
      <c r="AC105" s="544"/>
      <c r="AD105" s="544"/>
      <c r="AE105" s="657"/>
      <c r="AF105" s="543"/>
      <c r="AG105" s="544"/>
      <c r="AH105" s="544"/>
      <c r="AI105" s="544"/>
      <c r="AJ105" s="544"/>
      <c r="AK105" s="544"/>
      <c r="AL105" s="544"/>
      <c r="AM105" s="544"/>
      <c r="AN105" s="544"/>
      <c r="AO105" s="657"/>
      <c r="AP105" s="543"/>
      <c r="AQ105" s="544"/>
      <c r="AR105" s="544"/>
      <c r="AS105" s="544"/>
      <c r="AT105" s="544"/>
      <c r="AU105" s="544"/>
      <c r="AV105" s="544"/>
      <c r="AW105" s="544"/>
      <c r="AX105" s="544"/>
      <c r="AY105" s="657"/>
      <c r="AZ105" s="543"/>
      <c r="BA105" s="544"/>
      <c r="BB105" s="544"/>
      <c r="BC105" s="544"/>
      <c r="BD105" s="544"/>
      <c r="BE105" s="544"/>
      <c r="BF105" s="544"/>
      <c r="BG105" s="544"/>
      <c r="BH105" s="544"/>
      <c r="BI105" s="657"/>
      <c r="BJ105" s="543"/>
      <c r="BK105" s="544"/>
      <c r="BL105" s="544"/>
      <c r="BM105" s="544"/>
      <c r="BN105" s="544"/>
      <c r="BO105" s="544"/>
      <c r="BP105" s="544"/>
      <c r="BQ105" s="544"/>
      <c r="BR105" s="544"/>
      <c r="BS105" s="657"/>
      <c r="BT105" s="543"/>
      <c r="BU105" s="544"/>
      <c r="BV105" s="544"/>
      <c r="BW105" s="544"/>
      <c r="BX105" s="544"/>
      <c r="BY105" s="544"/>
      <c r="BZ105" s="544"/>
      <c r="CA105" s="544"/>
      <c r="CB105" s="544"/>
      <c r="CC105" s="657"/>
      <c r="CD105" s="543"/>
      <c r="CE105" s="544"/>
      <c r="CF105" s="544"/>
      <c r="CG105" s="544"/>
      <c r="CH105" s="544"/>
      <c r="CI105" s="544"/>
      <c r="CJ105" s="544"/>
      <c r="CK105" s="544"/>
      <c r="CL105" s="544"/>
      <c r="CM105" s="657"/>
      <c r="CN105" s="543"/>
      <c r="CO105" s="544"/>
      <c r="CP105" s="544"/>
      <c r="CQ105" s="544"/>
      <c r="CR105" s="544"/>
      <c r="CS105" s="544"/>
      <c r="CT105" s="544"/>
      <c r="CU105" s="544"/>
      <c r="CV105" s="544"/>
      <c r="CW105" s="657"/>
      <c r="CX105" s="543"/>
      <c r="CY105" s="544"/>
      <c r="CZ105" s="544"/>
      <c r="DA105" s="544"/>
      <c r="DB105" s="544"/>
      <c r="DC105" s="544"/>
      <c r="DD105" s="544"/>
      <c r="DE105" s="544"/>
      <c r="DF105" s="544"/>
      <c r="DG105" s="657"/>
      <c r="DH105" s="543"/>
      <c r="DI105" s="544"/>
      <c r="DJ105" s="544"/>
      <c r="DK105" s="544"/>
      <c r="DL105" s="544"/>
      <c r="DM105" s="544"/>
      <c r="DN105" s="544"/>
      <c r="DO105" s="544"/>
      <c r="DP105" s="544"/>
      <c r="DQ105" s="657"/>
      <c r="DR105" s="543"/>
      <c r="DS105" s="544"/>
      <c r="DT105" s="544"/>
      <c r="DU105" s="544"/>
      <c r="DV105" s="544"/>
      <c r="DW105" s="544"/>
      <c r="DX105" s="544"/>
      <c r="DY105" s="544"/>
      <c r="DZ105" s="544"/>
      <c r="EA105" s="657"/>
      <c r="EB105" s="543"/>
      <c r="EC105" s="544"/>
      <c r="ED105" s="544"/>
      <c r="EE105" s="544"/>
      <c r="EF105" s="544"/>
      <c r="EG105" s="544"/>
      <c r="EH105" s="544"/>
      <c r="EI105" s="544"/>
      <c r="EJ105" s="544"/>
      <c r="EK105" s="657"/>
    </row>
    <row r="106" spans="1:141" s="139" customFormat="1" ht="36">
      <c r="A106" s="802" t="str">
        <f>Summary!A106</f>
        <v>18.7.1</v>
      </c>
      <c r="B106" s="815" t="str">
        <f>Summary!B106</f>
        <v>4.4</v>
      </c>
      <c r="C106" s="813">
        <f>Summary!C106</f>
        <v>0</v>
      </c>
      <c r="D106" s="816" t="str">
        <f>Summary!D106</f>
        <v>1200 - Traffic Signs and Road Markings</v>
      </c>
      <c r="E106" s="796">
        <f>Summary!E106</f>
        <v>0</v>
      </c>
      <c r="F106" s="796">
        <f>Summary!F106</f>
        <v>0</v>
      </c>
      <c r="G106" s="787">
        <f>Summary!G106</f>
        <v>0</v>
      </c>
      <c r="H106" s="299"/>
      <c r="I106" s="300"/>
      <c r="J106" s="300"/>
      <c r="K106" s="300"/>
      <c r="L106" s="300"/>
      <c r="M106" s="300"/>
      <c r="N106" s="300"/>
      <c r="O106" s="300"/>
      <c r="P106" s="300"/>
      <c r="Q106" s="300"/>
      <c r="R106" s="300"/>
      <c r="S106" s="300"/>
      <c r="T106" s="797"/>
      <c r="U106" s="531"/>
      <c r="V106" s="299"/>
      <c r="W106" s="300"/>
      <c r="X106" s="300"/>
      <c r="Y106" s="300"/>
      <c r="Z106" s="300"/>
      <c r="AA106" s="300"/>
      <c r="AB106" s="300"/>
      <c r="AC106" s="300"/>
      <c r="AD106" s="300"/>
      <c r="AE106" s="817"/>
      <c r="AF106" s="299"/>
      <c r="AG106" s="300"/>
      <c r="AH106" s="300"/>
      <c r="AI106" s="300"/>
      <c r="AJ106" s="300"/>
      <c r="AK106" s="300"/>
      <c r="AL106" s="300"/>
      <c r="AM106" s="300"/>
      <c r="AN106" s="300"/>
      <c r="AO106" s="817"/>
      <c r="AP106" s="299"/>
      <c r="AQ106" s="300"/>
      <c r="AR106" s="300"/>
      <c r="AS106" s="300"/>
      <c r="AT106" s="300"/>
      <c r="AU106" s="300"/>
      <c r="AV106" s="300"/>
      <c r="AW106" s="300"/>
      <c r="AX106" s="300"/>
      <c r="AY106" s="817"/>
      <c r="AZ106" s="299"/>
      <c r="BA106" s="300"/>
      <c r="BB106" s="300"/>
      <c r="BC106" s="300"/>
      <c r="BD106" s="300"/>
      <c r="BE106" s="300"/>
      <c r="BF106" s="300"/>
      <c r="BG106" s="300"/>
      <c r="BH106" s="300"/>
      <c r="BI106" s="817"/>
      <c r="BJ106" s="299"/>
      <c r="BK106" s="300"/>
      <c r="BL106" s="300"/>
      <c r="BM106" s="300"/>
      <c r="BN106" s="300"/>
      <c r="BO106" s="300"/>
      <c r="BP106" s="300"/>
      <c r="BQ106" s="300"/>
      <c r="BR106" s="300"/>
      <c r="BS106" s="817"/>
      <c r="BT106" s="299"/>
      <c r="BU106" s="300"/>
      <c r="BV106" s="300"/>
      <c r="BW106" s="300"/>
      <c r="BX106" s="300"/>
      <c r="BY106" s="300"/>
      <c r="BZ106" s="300"/>
      <c r="CA106" s="300"/>
      <c r="CB106" s="300"/>
      <c r="CC106" s="817"/>
      <c r="CD106" s="299"/>
      <c r="CE106" s="300"/>
      <c r="CF106" s="300"/>
      <c r="CG106" s="300"/>
      <c r="CH106" s="300"/>
      <c r="CI106" s="300"/>
      <c r="CJ106" s="300"/>
      <c r="CK106" s="300"/>
      <c r="CL106" s="300"/>
      <c r="CM106" s="817"/>
      <c r="CN106" s="299"/>
      <c r="CO106" s="300"/>
      <c r="CP106" s="300"/>
      <c r="CQ106" s="300"/>
      <c r="CR106" s="300"/>
      <c r="CS106" s="300"/>
      <c r="CT106" s="300"/>
      <c r="CU106" s="300"/>
      <c r="CV106" s="300"/>
      <c r="CW106" s="817"/>
      <c r="CX106" s="299"/>
      <c r="CY106" s="300"/>
      <c r="CZ106" s="300"/>
      <c r="DA106" s="300"/>
      <c r="DB106" s="300"/>
      <c r="DC106" s="300"/>
      <c r="DD106" s="300"/>
      <c r="DE106" s="300"/>
      <c r="DF106" s="300"/>
      <c r="DG106" s="817"/>
      <c r="DH106" s="299"/>
      <c r="DI106" s="300"/>
      <c r="DJ106" s="300"/>
      <c r="DK106" s="300"/>
      <c r="DL106" s="300"/>
      <c r="DM106" s="300"/>
      <c r="DN106" s="300"/>
      <c r="DO106" s="300"/>
      <c r="DP106" s="300"/>
      <c r="DQ106" s="817"/>
      <c r="DR106" s="299"/>
      <c r="DS106" s="300"/>
      <c r="DT106" s="300"/>
      <c r="DU106" s="300"/>
      <c r="DV106" s="300"/>
      <c r="DW106" s="300"/>
      <c r="DX106" s="300"/>
      <c r="DY106" s="300"/>
      <c r="DZ106" s="300"/>
      <c r="EA106" s="817"/>
      <c r="EB106" s="299"/>
      <c r="EC106" s="300"/>
      <c r="ED106" s="300"/>
      <c r="EE106" s="300"/>
      <c r="EF106" s="300"/>
      <c r="EG106" s="300"/>
      <c r="EH106" s="300"/>
      <c r="EI106" s="300"/>
      <c r="EJ106" s="300"/>
      <c r="EK106" s="817"/>
    </row>
    <row r="107" spans="1:141" s="139" customFormat="1" ht="36">
      <c r="A107" s="802">
        <f>Summary!A107</f>
        <v>0</v>
      </c>
      <c r="B107" s="815">
        <f>Summary!B107</f>
        <v>0</v>
      </c>
      <c r="C107" s="813" t="str">
        <f>Summary!C107</f>
        <v>4.4.1</v>
      </c>
      <c r="D107" s="816" t="str">
        <f>Summary!D107</f>
        <v>1200 - Traffic Signs and Road Markings</v>
      </c>
      <c r="E107" s="796" t="str">
        <f>Summary!E107</f>
        <v>Traffic Signs</v>
      </c>
      <c r="F107" s="796">
        <f>Summary!F107</f>
        <v>0</v>
      </c>
      <c r="G107" s="787">
        <f>Summary!G107</f>
        <v>0</v>
      </c>
      <c r="H107" s="299"/>
      <c r="I107" s="300"/>
      <c r="J107" s="300"/>
      <c r="K107" s="300"/>
      <c r="L107" s="300"/>
      <c r="M107" s="300"/>
      <c r="N107" s="300"/>
      <c r="O107" s="300"/>
      <c r="P107" s="300"/>
      <c r="Q107" s="300"/>
      <c r="R107" s="300"/>
      <c r="S107" s="300"/>
      <c r="T107" s="797"/>
      <c r="U107" s="531"/>
      <c r="V107" s="299"/>
      <c r="W107" s="300"/>
      <c r="X107" s="300"/>
      <c r="Y107" s="300"/>
      <c r="Z107" s="300"/>
      <c r="AA107" s="300"/>
      <c r="AB107" s="300"/>
      <c r="AC107" s="300"/>
      <c r="AD107" s="300"/>
      <c r="AE107" s="817"/>
      <c r="AF107" s="299"/>
      <c r="AG107" s="300"/>
      <c r="AH107" s="300"/>
      <c r="AI107" s="300"/>
      <c r="AJ107" s="300"/>
      <c r="AK107" s="300"/>
      <c r="AL107" s="300"/>
      <c r="AM107" s="300"/>
      <c r="AN107" s="300"/>
      <c r="AO107" s="817"/>
      <c r="AP107" s="299"/>
      <c r="AQ107" s="300"/>
      <c r="AR107" s="300"/>
      <c r="AS107" s="300"/>
      <c r="AT107" s="300"/>
      <c r="AU107" s="300"/>
      <c r="AV107" s="300"/>
      <c r="AW107" s="300"/>
      <c r="AX107" s="300"/>
      <c r="AY107" s="817"/>
      <c r="AZ107" s="299"/>
      <c r="BA107" s="300"/>
      <c r="BB107" s="300"/>
      <c r="BC107" s="300"/>
      <c r="BD107" s="300"/>
      <c r="BE107" s="300"/>
      <c r="BF107" s="300"/>
      <c r="BG107" s="300"/>
      <c r="BH107" s="300"/>
      <c r="BI107" s="817"/>
      <c r="BJ107" s="299"/>
      <c r="BK107" s="300"/>
      <c r="BL107" s="300"/>
      <c r="BM107" s="300"/>
      <c r="BN107" s="300"/>
      <c r="BO107" s="300"/>
      <c r="BP107" s="300"/>
      <c r="BQ107" s="300"/>
      <c r="BR107" s="300"/>
      <c r="BS107" s="817"/>
      <c r="BT107" s="299"/>
      <c r="BU107" s="300"/>
      <c r="BV107" s="300"/>
      <c r="BW107" s="300"/>
      <c r="BX107" s="300"/>
      <c r="BY107" s="300"/>
      <c r="BZ107" s="300"/>
      <c r="CA107" s="300"/>
      <c r="CB107" s="300"/>
      <c r="CC107" s="817"/>
      <c r="CD107" s="299"/>
      <c r="CE107" s="300"/>
      <c r="CF107" s="300"/>
      <c r="CG107" s="300"/>
      <c r="CH107" s="300"/>
      <c r="CI107" s="300"/>
      <c r="CJ107" s="300"/>
      <c r="CK107" s="300"/>
      <c r="CL107" s="300"/>
      <c r="CM107" s="817"/>
      <c r="CN107" s="299"/>
      <c r="CO107" s="300"/>
      <c r="CP107" s="300"/>
      <c r="CQ107" s="300"/>
      <c r="CR107" s="300"/>
      <c r="CS107" s="300"/>
      <c r="CT107" s="300"/>
      <c r="CU107" s="300"/>
      <c r="CV107" s="300"/>
      <c r="CW107" s="817"/>
      <c r="CX107" s="299"/>
      <c r="CY107" s="300"/>
      <c r="CZ107" s="300"/>
      <c r="DA107" s="300"/>
      <c r="DB107" s="300"/>
      <c r="DC107" s="300"/>
      <c r="DD107" s="300"/>
      <c r="DE107" s="300"/>
      <c r="DF107" s="300"/>
      <c r="DG107" s="817"/>
      <c r="DH107" s="299"/>
      <c r="DI107" s="300"/>
      <c r="DJ107" s="300"/>
      <c r="DK107" s="300"/>
      <c r="DL107" s="300"/>
      <c r="DM107" s="300"/>
      <c r="DN107" s="300"/>
      <c r="DO107" s="300"/>
      <c r="DP107" s="300"/>
      <c r="DQ107" s="817"/>
      <c r="DR107" s="299"/>
      <c r="DS107" s="300"/>
      <c r="DT107" s="300"/>
      <c r="DU107" s="300"/>
      <c r="DV107" s="300"/>
      <c r="DW107" s="300"/>
      <c r="DX107" s="300"/>
      <c r="DY107" s="300"/>
      <c r="DZ107" s="300"/>
      <c r="EA107" s="817"/>
      <c r="EB107" s="299"/>
      <c r="EC107" s="300"/>
      <c r="ED107" s="300"/>
      <c r="EE107" s="300"/>
      <c r="EF107" s="300"/>
      <c r="EG107" s="300"/>
      <c r="EH107" s="300"/>
      <c r="EI107" s="300"/>
      <c r="EJ107" s="300"/>
      <c r="EK107" s="817"/>
    </row>
    <row r="108" spans="1:141" ht="36">
      <c r="A108" s="359">
        <f>Summary!A108</f>
        <v>0</v>
      </c>
      <c r="B108" s="378">
        <f>Summary!B108</f>
        <v>0</v>
      </c>
      <c r="C108" s="379" t="str">
        <f>Summary!C108</f>
        <v>4.4.1.1</v>
      </c>
      <c r="D108" s="380">
        <f>Summary!D108</f>
        <v>0</v>
      </c>
      <c r="E108" s="381">
        <f>Summary!E108</f>
        <v>0</v>
      </c>
      <c r="F108" s="382" t="str">
        <f>Summary!F108</f>
        <v xml:space="preserve">Clean all traffic sign faces and reference numbers areas less than 5m2 </v>
      </c>
      <c r="G108" s="375">
        <f>Summary!G108</f>
        <v>0</v>
      </c>
      <c r="H108" s="540">
        <f t="shared" si="41"/>
        <v>0</v>
      </c>
      <c r="I108" s="541">
        <f t="shared" si="42"/>
        <v>0</v>
      </c>
      <c r="J108" s="541">
        <f t="shared" si="43"/>
        <v>0</v>
      </c>
      <c r="K108" s="541">
        <f t="shared" si="44"/>
        <v>0</v>
      </c>
      <c r="L108" s="541">
        <f t="shared" si="45"/>
        <v>0</v>
      </c>
      <c r="M108" s="541">
        <f t="shared" si="46"/>
        <v>0</v>
      </c>
      <c r="N108" s="541">
        <f t="shared" si="47"/>
        <v>0</v>
      </c>
      <c r="O108" s="541">
        <f t="shared" si="48"/>
        <v>0</v>
      </c>
      <c r="P108" s="541">
        <f t="shared" si="49"/>
        <v>0</v>
      </c>
      <c r="Q108" s="541">
        <f t="shared" si="50"/>
        <v>0</v>
      </c>
      <c r="R108" s="541">
        <f t="shared" si="51"/>
        <v>0</v>
      </c>
      <c r="S108" s="541">
        <f t="shared" si="52"/>
        <v>0</v>
      </c>
      <c r="T108" s="542">
        <f t="shared" si="53"/>
        <v>0</v>
      </c>
      <c r="U108" s="531"/>
      <c r="V108" s="543"/>
      <c r="W108" s="544"/>
      <c r="X108" s="544"/>
      <c r="Y108" s="544"/>
      <c r="Z108" s="544"/>
      <c r="AA108" s="544"/>
      <c r="AB108" s="544"/>
      <c r="AC108" s="544"/>
      <c r="AD108" s="544"/>
      <c r="AE108" s="657"/>
      <c r="AF108" s="543"/>
      <c r="AG108" s="544"/>
      <c r="AH108" s="544"/>
      <c r="AI108" s="544"/>
      <c r="AJ108" s="544"/>
      <c r="AK108" s="544"/>
      <c r="AL108" s="544"/>
      <c r="AM108" s="544"/>
      <c r="AN108" s="544"/>
      <c r="AO108" s="657"/>
      <c r="AP108" s="543"/>
      <c r="AQ108" s="544"/>
      <c r="AR108" s="544"/>
      <c r="AS108" s="544"/>
      <c r="AT108" s="544"/>
      <c r="AU108" s="544"/>
      <c r="AV108" s="544"/>
      <c r="AW108" s="544"/>
      <c r="AX108" s="544"/>
      <c r="AY108" s="657"/>
      <c r="AZ108" s="543"/>
      <c r="BA108" s="544"/>
      <c r="BB108" s="544"/>
      <c r="BC108" s="544"/>
      <c r="BD108" s="544"/>
      <c r="BE108" s="544"/>
      <c r="BF108" s="544"/>
      <c r="BG108" s="544"/>
      <c r="BH108" s="544"/>
      <c r="BI108" s="657"/>
      <c r="BJ108" s="543"/>
      <c r="BK108" s="544"/>
      <c r="BL108" s="544"/>
      <c r="BM108" s="544"/>
      <c r="BN108" s="544"/>
      <c r="BO108" s="544"/>
      <c r="BP108" s="544"/>
      <c r="BQ108" s="544"/>
      <c r="BR108" s="544"/>
      <c r="BS108" s="657"/>
      <c r="BT108" s="543"/>
      <c r="BU108" s="544"/>
      <c r="BV108" s="544"/>
      <c r="BW108" s="544"/>
      <c r="BX108" s="544"/>
      <c r="BY108" s="544"/>
      <c r="BZ108" s="544"/>
      <c r="CA108" s="544"/>
      <c r="CB108" s="544"/>
      <c r="CC108" s="657"/>
      <c r="CD108" s="543"/>
      <c r="CE108" s="544"/>
      <c r="CF108" s="544"/>
      <c r="CG108" s="544"/>
      <c r="CH108" s="544"/>
      <c r="CI108" s="544"/>
      <c r="CJ108" s="544"/>
      <c r="CK108" s="544"/>
      <c r="CL108" s="544"/>
      <c r="CM108" s="657"/>
      <c r="CN108" s="543"/>
      <c r="CO108" s="544"/>
      <c r="CP108" s="544"/>
      <c r="CQ108" s="544"/>
      <c r="CR108" s="544"/>
      <c r="CS108" s="544"/>
      <c r="CT108" s="544"/>
      <c r="CU108" s="544"/>
      <c r="CV108" s="544"/>
      <c r="CW108" s="657"/>
      <c r="CX108" s="543"/>
      <c r="CY108" s="544"/>
      <c r="CZ108" s="544"/>
      <c r="DA108" s="544"/>
      <c r="DB108" s="544"/>
      <c r="DC108" s="544"/>
      <c r="DD108" s="544"/>
      <c r="DE108" s="544"/>
      <c r="DF108" s="544"/>
      <c r="DG108" s="657"/>
      <c r="DH108" s="543"/>
      <c r="DI108" s="544"/>
      <c r="DJ108" s="544"/>
      <c r="DK108" s="544"/>
      <c r="DL108" s="544"/>
      <c r="DM108" s="544"/>
      <c r="DN108" s="544"/>
      <c r="DO108" s="544"/>
      <c r="DP108" s="544"/>
      <c r="DQ108" s="657"/>
      <c r="DR108" s="543"/>
      <c r="DS108" s="544"/>
      <c r="DT108" s="544"/>
      <c r="DU108" s="544"/>
      <c r="DV108" s="544"/>
      <c r="DW108" s="544"/>
      <c r="DX108" s="544"/>
      <c r="DY108" s="544"/>
      <c r="DZ108" s="544"/>
      <c r="EA108" s="657"/>
      <c r="EB108" s="543"/>
      <c r="EC108" s="544"/>
      <c r="ED108" s="544"/>
      <c r="EE108" s="544"/>
      <c r="EF108" s="544"/>
      <c r="EG108" s="544"/>
      <c r="EH108" s="544"/>
      <c r="EI108" s="544"/>
      <c r="EJ108" s="544"/>
      <c r="EK108" s="657"/>
    </row>
    <row r="109" spans="1:141" ht="36">
      <c r="A109" s="359">
        <f>Summary!A109</f>
        <v>0</v>
      </c>
      <c r="B109" s="378">
        <f>Summary!B109</f>
        <v>0</v>
      </c>
      <c r="C109" s="379" t="str">
        <f>Summary!C109</f>
        <v>4.4.1.2</v>
      </c>
      <c r="D109" s="380">
        <f>Summary!D109</f>
        <v>0</v>
      </c>
      <c r="E109" s="381">
        <f>Summary!E109</f>
        <v>0</v>
      </c>
      <c r="F109" s="382" t="str">
        <f>Summary!F109</f>
        <v xml:space="preserve">Clean all traffic sign faces and reference numbers areas greater than or equal to 5m2 </v>
      </c>
      <c r="G109" s="375">
        <f>Summary!G109</f>
        <v>0</v>
      </c>
      <c r="H109" s="540">
        <f t="shared" si="41"/>
        <v>0</v>
      </c>
      <c r="I109" s="541">
        <f t="shared" si="42"/>
        <v>0</v>
      </c>
      <c r="J109" s="541">
        <f t="shared" si="43"/>
        <v>0</v>
      </c>
      <c r="K109" s="541">
        <f t="shared" si="44"/>
        <v>0</v>
      </c>
      <c r="L109" s="541">
        <f t="shared" si="45"/>
        <v>0</v>
      </c>
      <c r="M109" s="541">
        <f t="shared" si="46"/>
        <v>0</v>
      </c>
      <c r="N109" s="541">
        <f t="shared" si="47"/>
        <v>0</v>
      </c>
      <c r="O109" s="541">
        <f t="shared" si="48"/>
        <v>0</v>
      </c>
      <c r="P109" s="541">
        <f t="shared" si="49"/>
        <v>0</v>
      </c>
      <c r="Q109" s="541">
        <f t="shared" si="50"/>
        <v>0</v>
      </c>
      <c r="R109" s="541">
        <f t="shared" si="51"/>
        <v>0</v>
      </c>
      <c r="S109" s="541">
        <f t="shared" si="52"/>
        <v>0</v>
      </c>
      <c r="T109" s="542">
        <f t="shared" si="53"/>
        <v>0</v>
      </c>
      <c r="U109" s="531"/>
      <c r="V109" s="543"/>
      <c r="W109" s="544"/>
      <c r="X109" s="544"/>
      <c r="Y109" s="544"/>
      <c r="Z109" s="544"/>
      <c r="AA109" s="544"/>
      <c r="AB109" s="544"/>
      <c r="AC109" s="544"/>
      <c r="AD109" s="544"/>
      <c r="AE109" s="657"/>
      <c r="AF109" s="543"/>
      <c r="AG109" s="544"/>
      <c r="AH109" s="544"/>
      <c r="AI109" s="544"/>
      <c r="AJ109" s="544"/>
      <c r="AK109" s="544"/>
      <c r="AL109" s="544"/>
      <c r="AM109" s="544"/>
      <c r="AN109" s="544"/>
      <c r="AO109" s="657"/>
      <c r="AP109" s="543"/>
      <c r="AQ109" s="544"/>
      <c r="AR109" s="544"/>
      <c r="AS109" s="544"/>
      <c r="AT109" s="544"/>
      <c r="AU109" s="544"/>
      <c r="AV109" s="544"/>
      <c r="AW109" s="544"/>
      <c r="AX109" s="544"/>
      <c r="AY109" s="657"/>
      <c r="AZ109" s="543"/>
      <c r="BA109" s="544"/>
      <c r="BB109" s="544"/>
      <c r="BC109" s="544"/>
      <c r="BD109" s="544"/>
      <c r="BE109" s="544"/>
      <c r="BF109" s="544"/>
      <c r="BG109" s="544"/>
      <c r="BH109" s="544"/>
      <c r="BI109" s="657"/>
      <c r="BJ109" s="543"/>
      <c r="BK109" s="544"/>
      <c r="BL109" s="544"/>
      <c r="BM109" s="544"/>
      <c r="BN109" s="544"/>
      <c r="BO109" s="544"/>
      <c r="BP109" s="544"/>
      <c r="BQ109" s="544"/>
      <c r="BR109" s="544"/>
      <c r="BS109" s="657"/>
      <c r="BT109" s="543"/>
      <c r="BU109" s="544"/>
      <c r="BV109" s="544"/>
      <c r="BW109" s="544"/>
      <c r="BX109" s="544"/>
      <c r="BY109" s="544"/>
      <c r="BZ109" s="544"/>
      <c r="CA109" s="544"/>
      <c r="CB109" s="544"/>
      <c r="CC109" s="657"/>
      <c r="CD109" s="543"/>
      <c r="CE109" s="544"/>
      <c r="CF109" s="544"/>
      <c r="CG109" s="544"/>
      <c r="CH109" s="544"/>
      <c r="CI109" s="544"/>
      <c r="CJ109" s="544"/>
      <c r="CK109" s="544"/>
      <c r="CL109" s="544"/>
      <c r="CM109" s="657"/>
      <c r="CN109" s="543"/>
      <c r="CO109" s="544"/>
      <c r="CP109" s="544"/>
      <c r="CQ109" s="544"/>
      <c r="CR109" s="544"/>
      <c r="CS109" s="544"/>
      <c r="CT109" s="544"/>
      <c r="CU109" s="544"/>
      <c r="CV109" s="544"/>
      <c r="CW109" s="657"/>
      <c r="CX109" s="543"/>
      <c r="CY109" s="544"/>
      <c r="CZ109" s="544"/>
      <c r="DA109" s="544"/>
      <c r="DB109" s="544"/>
      <c r="DC109" s="544"/>
      <c r="DD109" s="544"/>
      <c r="DE109" s="544"/>
      <c r="DF109" s="544"/>
      <c r="DG109" s="657"/>
      <c r="DH109" s="543"/>
      <c r="DI109" s="544"/>
      <c r="DJ109" s="544"/>
      <c r="DK109" s="544"/>
      <c r="DL109" s="544"/>
      <c r="DM109" s="544"/>
      <c r="DN109" s="544"/>
      <c r="DO109" s="544"/>
      <c r="DP109" s="544"/>
      <c r="DQ109" s="657"/>
      <c r="DR109" s="543"/>
      <c r="DS109" s="544"/>
      <c r="DT109" s="544"/>
      <c r="DU109" s="544"/>
      <c r="DV109" s="544"/>
      <c r="DW109" s="544"/>
      <c r="DX109" s="544"/>
      <c r="DY109" s="544"/>
      <c r="DZ109" s="544"/>
      <c r="EA109" s="657"/>
      <c r="EB109" s="543"/>
      <c r="EC109" s="544"/>
      <c r="ED109" s="544"/>
      <c r="EE109" s="544"/>
      <c r="EF109" s="544"/>
      <c r="EG109" s="544"/>
      <c r="EH109" s="544"/>
      <c r="EI109" s="544"/>
      <c r="EJ109" s="544"/>
      <c r="EK109" s="657"/>
    </row>
    <row r="110" spans="1:141" ht="36">
      <c r="A110" s="359">
        <f>Summary!A110</f>
        <v>0</v>
      </c>
      <c r="B110" s="378">
        <f>Summary!B110</f>
        <v>0</v>
      </c>
      <c r="C110" s="379" t="str">
        <f>Summary!C110</f>
        <v>4.4.1.3</v>
      </c>
      <c r="D110" s="380">
        <f>Summary!D110</f>
        <v>0</v>
      </c>
      <c r="E110" s="381">
        <f>Summary!E110</f>
        <v>0</v>
      </c>
      <c r="F110" s="382" t="str">
        <f>Summary!F110</f>
        <v>Clean all traffic sign faces and reference numbers of all Gantry Signs</v>
      </c>
      <c r="G110" s="375">
        <f>Summary!G110</f>
        <v>0</v>
      </c>
      <c r="H110" s="540">
        <f t="shared" si="41"/>
        <v>0</v>
      </c>
      <c r="I110" s="541">
        <f t="shared" si="42"/>
        <v>0</v>
      </c>
      <c r="J110" s="541">
        <f t="shared" si="43"/>
        <v>0</v>
      </c>
      <c r="K110" s="541">
        <f t="shared" si="44"/>
        <v>0</v>
      </c>
      <c r="L110" s="541">
        <f t="shared" si="45"/>
        <v>0</v>
      </c>
      <c r="M110" s="541">
        <f t="shared" si="46"/>
        <v>0</v>
      </c>
      <c r="N110" s="541">
        <f t="shared" si="47"/>
        <v>0</v>
      </c>
      <c r="O110" s="541">
        <f t="shared" si="48"/>
        <v>0</v>
      </c>
      <c r="P110" s="541">
        <f t="shared" si="49"/>
        <v>0</v>
      </c>
      <c r="Q110" s="541">
        <f t="shared" si="50"/>
        <v>0</v>
      </c>
      <c r="R110" s="541">
        <f t="shared" si="51"/>
        <v>0</v>
      </c>
      <c r="S110" s="541">
        <f t="shared" si="52"/>
        <v>0</v>
      </c>
      <c r="T110" s="542">
        <f t="shared" si="53"/>
        <v>0</v>
      </c>
      <c r="U110" s="531"/>
      <c r="V110" s="543"/>
      <c r="W110" s="544"/>
      <c r="X110" s="544"/>
      <c r="Y110" s="544"/>
      <c r="Z110" s="544"/>
      <c r="AA110" s="544"/>
      <c r="AB110" s="544"/>
      <c r="AC110" s="544"/>
      <c r="AD110" s="544"/>
      <c r="AE110" s="657"/>
      <c r="AF110" s="543"/>
      <c r="AG110" s="544"/>
      <c r="AH110" s="544"/>
      <c r="AI110" s="544"/>
      <c r="AJ110" s="544"/>
      <c r="AK110" s="544"/>
      <c r="AL110" s="544"/>
      <c r="AM110" s="544"/>
      <c r="AN110" s="544"/>
      <c r="AO110" s="657"/>
      <c r="AP110" s="543"/>
      <c r="AQ110" s="544"/>
      <c r="AR110" s="544"/>
      <c r="AS110" s="544"/>
      <c r="AT110" s="544"/>
      <c r="AU110" s="544"/>
      <c r="AV110" s="544"/>
      <c r="AW110" s="544"/>
      <c r="AX110" s="544"/>
      <c r="AY110" s="657"/>
      <c r="AZ110" s="543"/>
      <c r="BA110" s="544"/>
      <c r="BB110" s="544"/>
      <c r="BC110" s="544"/>
      <c r="BD110" s="544"/>
      <c r="BE110" s="544"/>
      <c r="BF110" s="544"/>
      <c r="BG110" s="544"/>
      <c r="BH110" s="544"/>
      <c r="BI110" s="657"/>
      <c r="BJ110" s="543"/>
      <c r="BK110" s="544"/>
      <c r="BL110" s="544"/>
      <c r="BM110" s="544"/>
      <c r="BN110" s="544"/>
      <c r="BO110" s="544"/>
      <c r="BP110" s="544"/>
      <c r="BQ110" s="544"/>
      <c r="BR110" s="544"/>
      <c r="BS110" s="657"/>
      <c r="BT110" s="543"/>
      <c r="BU110" s="544"/>
      <c r="BV110" s="544"/>
      <c r="BW110" s="544"/>
      <c r="BX110" s="544"/>
      <c r="BY110" s="544"/>
      <c r="BZ110" s="544"/>
      <c r="CA110" s="544"/>
      <c r="CB110" s="544"/>
      <c r="CC110" s="657"/>
      <c r="CD110" s="543"/>
      <c r="CE110" s="544"/>
      <c r="CF110" s="544"/>
      <c r="CG110" s="544"/>
      <c r="CH110" s="544"/>
      <c r="CI110" s="544"/>
      <c r="CJ110" s="544"/>
      <c r="CK110" s="544"/>
      <c r="CL110" s="544"/>
      <c r="CM110" s="657"/>
      <c r="CN110" s="543"/>
      <c r="CO110" s="544"/>
      <c r="CP110" s="544"/>
      <c r="CQ110" s="544"/>
      <c r="CR110" s="544"/>
      <c r="CS110" s="544"/>
      <c r="CT110" s="544"/>
      <c r="CU110" s="544"/>
      <c r="CV110" s="544"/>
      <c r="CW110" s="657"/>
      <c r="CX110" s="543"/>
      <c r="CY110" s="544"/>
      <c r="CZ110" s="544"/>
      <c r="DA110" s="544"/>
      <c r="DB110" s="544"/>
      <c r="DC110" s="544"/>
      <c r="DD110" s="544"/>
      <c r="DE110" s="544"/>
      <c r="DF110" s="544"/>
      <c r="DG110" s="657"/>
      <c r="DH110" s="543"/>
      <c r="DI110" s="544"/>
      <c r="DJ110" s="544"/>
      <c r="DK110" s="544"/>
      <c r="DL110" s="544"/>
      <c r="DM110" s="544"/>
      <c r="DN110" s="544"/>
      <c r="DO110" s="544"/>
      <c r="DP110" s="544"/>
      <c r="DQ110" s="657"/>
      <c r="DR110" s="543"/>
      <c r="DS110" s="544"/>
      <c r="DT110" s="544"/>
      <c r="DU110" s="544"/>
      <c r="DV110" s="544"/>
      <c r="DW110" s="544"/>
      <c r="DX110" s="544"/>
      <c r="DY110" s="544"/>
      <c r="DZ110" s="544"/>
      <c r="EA110" s="657"/>
      <c r="EB110" s="543"/>
      <c r="EC110" s="544"/>
      <c r="ED110" s="544"/>
      <c r="EE110" s="544"/>
      <c r="EF110" s="544"/>
      <c r="EG110" s="544"/>
      <c r="EH110" s="544"/>
      <c r="EI110" s="544"/>
      <c r="EJ110" s="544"/>
      <c r="EK110" s="657"/>
    </row>
    <row r="111" spans="1:141" ht="36">
      <c r="A111" s="359">
        <f>Summary!A111</f>
        <v>0</v>
      </c>
      <c r="B111" s="378">
        <f>Summary!B111</f>
        <v>0</v>
      </c>
      <c r="C111" s="379" t="str">
        <f>Summary!C111</f>
        <v>4.4.2</v>
      </c>
      <c r="D111" s="380" t="str">
        <f>Summary!D111</f>
        <v>1200 - Traffic Signs and Road Markings</v>
      </c>
      <c r="E111" s="381" t="str">
        <f>Summary!E111</f>
        <v>Marker Posts</v>
      </c>
      <c r="F111" s="382" t="str">
        <f>Summary!F111</f>
        <v>Clean all marker post faces and reference numbers</v>
      </c>
      <c r="G111" s="375">
        <f>Summary!G111</f>
        <v>0</v>
      </c>
      <c r="H111" s="540">
        <f t="shared" si="41"/>
        <v>0</v>
      </c>
      <c r="I111" s="541">
        <f t="shared" si="42"/>
        <v>0</v>
      </c>
      <c r="J111" s="541">
        <f t="shared" si="43"/>
        <v>0</v>
      </c>
      <c r="K111" s="541">
        <f t="shared" si="44"/>
        <v>0</v>
      </c>
      <c r="L111" s="541">
        <f t="shared" si="45"/>
        <v>0</v>
      </c>
      <c r="M111" s="541">
        <f t="shared" si="46"/>
        <v>0</v>
      </c>
      <c r="N111" s="541">
        <f t="shared" si="47"/>
        <v>0</v>
      </c>
      <c r="O111" s="541">
        <f t="shared" si="48"/>
        <v>0</v>
      </c>
      <c r="P111" s="541">
        <f t="shared" si="49"/>
        <v>0</v>
      </c>
      <c r="Q111" s="541">
        <f t="shared" si="50"/>
        <v>0</v>
      </c>
      <c r="R111" s="541">
        <f t="shared" si="51"/>
        <v>0</v>
      </c>
      <c r="S111" s="541">
        <f t="shared" si="52"/>
        <v>0</v>
      </c>
      <c r="T111" s="542">
        <f t="shared" si="53"/>
        <v>0</v>
      </c>
      <c r="U111" s="531"/>
      <c r="V111" s="543"/>
      <c r="W111" s="544"/>
      <c r="X111" s="544"/>
      <c r="Y111" s="544"/>
      <c r="Z111" s="544"/>
      <c r="AA111" s="544"/>
      <c r="AB111" s="544"/>
      <c r="AC111" s="544"/>
      <c r="AD111" s="544"/>
      <c r="AE111" s="657"/>
      <c r="AF111" s="543"/>
      <c r="AG111" s="544"/>
      <c r="AH111" s="544"/>
      <c r="AI111" s="544"/>
      <c r="AJ111" s="544"/>
      <c r="AK111" s="544"/>
      <c r="AL111" s="544"/>
      <c r="AM111" s="544"/>
      <c r="AN111" s="544"/>
      <c r="AO111" s="657"/>
      <c r="AP111" s="543"/>
      <c r="AQ111" s="544"/>
      <c r="AR111" s="544"/>
      <c r="AS111" s="544"/>
      <c r="AT111" s="544"/>
      <c r="AU111" s="544"/>
      <c r="AV111" s="544"/>
      <c r="AW111" s="544"/>
      <c r="AX111" s="544"/>
      <c r="AY111" s="657"/>
      <c r="AZ111" s="543"/>
      <c r="BA111" s="544"/>
      <c r="BB111" s="544"/>
      <c r="BC111" s="544"/>
      <c r="BD111" s="544"/>
      <c r="BE111" s="544"/>
      <c r="BF111" s="544"/>
      <c r="BG111" s="544"/>
      <c r="BH111" s="544"/>
      <c r="BI111" s="657"/>
      <c r="BJ111" s="543"/>
      <c r="BK111" s="544"/>
      <c r="BL111" s="544"/>
      <c r="BM111" s="544"/>
      <c r="BN111" s="544"/>
      <c r="BO111" s="544"/>
      <c r="BP111" s="544"/>
      <c r="BQ111" s="544"/>
      <c r="BR111" s="544"/>
      <c r="BS111" s="657"/>
      <c r="BT111" s="543"/>
      <c r="BU111" s="544"/>
      <c r="BV111" s="544"/>
      <c r="BW111" s="544"/>
      <c r="BX111" s="544"/>
      <c r="BY111" s="544"/>
      <c r="BZ111" s="544"/>
      <c r="CA111" s="544"/>
      <c r="CB111" s="544"/>
      <c r="CC111" s="657"/>
      <c r="CD111" s="543"/>
      <c r="CE111" s="544"/>
      <c r="CF111" s="544"/>
      <c r="CG111" s="544"/>
      <c r="CH111" s="544"/>
      <c r="CI111" s="544"/>
      <c r="CJ111" s="544"/>
      <c r="CK111" s="544"/>
      <c r="CL111" s="544"/>
      <c r="CM111" s="657"/>
      <c r="CN111" s="543"/>
      <c r="CO111" s="544"/>
      <c r="CP111" s="544"/>
      <c r="CQ111" s="544"/>
      <c r="CR111" s="544"/>
      <c r="CS111" s="544"/>
      <c r="CT111" s="544"/>
      <c r="CU111" s="544"/>
      <c r="CV111" s="544"/>
      <c r="CW111" s="657"/>
      <c r="CX111" s="543"/>
      <c r="CY111" s="544"/>
      <c r="CZ111" s="544"/>
      <c r="DA111" s="544"/>
      <c r="DB111" s="544"/>
      <c r="DC111" s="544"/>
      <c r="DD111" s="544"/>
      <c r="DE111" s="544"/>
      <c r="DF111" s="544"/>
      <c r="DG111" s="657"/>
      <c r="DH111" s="543"/>
      <c r="DI111" s="544"/>
      <c r="DJ111" s="544"/>
      <c r="DK111" s="544"/>
      <c r="DL111" s="544"/>
      <c r="DM111" s="544"/>
      <c r="DN111" s="544"/>
      <c r="DO111" s="544"/>
      <c r="DP111" s="544"/>
      <c r="DQ111" s="657"/>
      <c r="DR111" s="543"/>
      <c r="DS111" s="544"/>
      <c r="DT111" s="544"/>
      <c r="DU111" s="544"/>
      <c r="DV111" s="544"/>
      <c r="DW111" s="544"/>
      <c r="DX111" s="544"/>
      <c r="DY111" s="544"/>
      <c r="DZ111" s="544"/>
      <c r="EA111" s="657"/>
      <c r="EB111" s="543"/>
      <c r="EC111" s="544"/>
      <c r="ED111" s="544"/>
      <c r="EE111" s="544"/>
      <c r="EF111" s="544"/>
      <c r="EG111" s="544"/>
      <c r="EH111" s="544"/>
      <c r="EI111" s="544"/>
      <c r="EJ111" s="544"/>
      <c r="EK111" s="657"/>
    </row>
    <row r="112" spans="1:141" ht="36">
      <c r="A112" s="359">
        <f>Summary!A112</f>
        <v>0</v>
      </c>
      <c r="B112" s="378">
        <f>Summary!B112</f>
        <v>0</v>
      </c>
      <c r="C112" s="379" t="str">
        <f>Summary!C112</f>
        <v>4.4.3</v>
      </c>
      <c r="D112" s="380" t="str">
        <f>Summary!D112</f>
        <v>1200 - Traffic Signs and Road Markings</v>
      </c>
      <c r="E112" s="381" t="str">
        <f>Summary!E112</f>
        <v>Bollards</v>
      </c>
      <c r="F112" s="382" t="str">
        <f>Summary!F112</f>
        <v>Clean all illuminated and non illuminated(retroflective) bollards</v>
      </c>
      <c r="G112" s="375">
        <f>Summary!G112</f>
        <v>0</v>
      </c>
      <c r="H112" s="540">
        <f t="shared" si="41"/>
        <v>0</v>
      </c>
      <c r="I112" s="541">
        <f t="shared" si="42"/>
        <v>0</v>
      </c>
      <c r="J112" s="541">
        <f t="shared" si="43"/>
        <v>0</v>
      </c>
      <c r="K112" s="541">
        <f t="shared" si="44"/>
        <v>0</v>
      </c>
      <c r="L112" s="541">
        <f t="shared" si="45"/>
        <v>0</v>
      </c>
      <c r="M112" s="541">
        <f t="shared" si="46"/>
        <v>0</v>
      </c>
      <c r="N112" s="541">
        <f t="shared" si="47"/>
        <v>0</v>
      </c>
      <c r="O112" s="541">
        <f t="shared" si="48"/>
        <v>0</v>
      </c>
      <c r="P112" s="541">
        <f t="shared" si="49"/>
        <v>0</v>
      </c>
      <c r="Q112" s="541">
        <f t="shared" si="50"/>
        <v>0</v>
      </c>
      <c r="R112" s="541">
        <f t="shared" si="51"/>
        <v>0</v>
      </c>
      <c r="S112" s="541">
        <f t="shared" si="52"/>
        <v>0</v>
      </c>
      <c r="T112" s="542">
        <f t="shared" si="53"/>
        <v>0</v>
      </c>
      <c r="U112" s="531"/>
      <c r="V112" s="543"/>
      <c r="W112" s="544"/>
      <c r="X112" s="544"/>
      <c r="Y112" s="544"/>
      <c r="Z112" s="544"/>
      <c r="AA112" s="544"/>
      <c r="AB112" s="544"/>
      <c r="AC112" s="544"/>
      <c r="AD112" s="544"/>
      <c r="AE112" s="657"/>
      <c r="AF112" s="543"/>
      <c r="AG112" s="544"/>
      <c r="AH112" s="544"/>
      <c r="AI112" s="544"/>
      <c r="AJ112" s="544"/>
      <c r="AK112" s="544"/>
      <c r="AL112" s="544"/>
      <c r="AM112" s="544"/>
      <c r="AN112" s="544"/>
      <c r="AO112" s="657"/>
      <c r="AP112" s="543"/>
      <c r="AQ112" s="544"/>
      <c r="AR112" s="544"/>
      <c r="AS112" s="544"/>
      <c r="AT112" s="544"/>
      <c r="AU112" s="544"/>
      <c r="AV112" s="544"/>
      <c r="AW112" s="544"/>
      <c r="AX112" s="544"/>
      <c r="AY112" s="657"/>
      <c r="AZ112" s="543"/>
      <c r="BA112" s="544"/>
      <c r="BB112" s="544"/>
      <c r="BC112" s="544"/>
      <c r="BD112" s="544"/>
      <c r="BE112" s="544"/>
      <c r="BF112" s="544"/>
      <c r="BG112" s="544"/>
      <c r="BH112" s="544"/>
      <c r="BI112" s="657"/>
      <c r="BJ112" s="543"/>
      <c r="BK112" s="544"/>
      <c r="BL112" s="544"/>
      <c r="BM112" s="544"/>
      <c r="BN112" s="544"/>
      <c r="BO112" s="544"/>
      <c r="BP112" s="544"/>
      <c r="BQ112" s="544"/>
      <c r="BR112" s="544"/>
      <c r="BS112" s="657"/>
      <c r="BT112" s="543"/>
      <c r="BU112" s="544"/>
      <c r="BV112" s="544"/>
      <c r="BW112" s="544"/>
      <c r="BX112" s="544"/>
      <c r="BY112" s="544"/>
      <c r="BZ112" s="544"/>
      <c r="CA112" s="544"/>
      <c r="CB112" s="544"/>
      <c r="CC112" s="657"/>
      <c r="CD112" s="543"/>
      <c r="CE112" s="544"/>
      <c r="CF112" s="544"/>
      <c r="CG112" s="544"/>
      <c r="CH112" s="544"/>
      <c r="CI112" s="544"/>
      <c r="CJ112" s="544"/>
      <c r="CK112" s="544"/>
      <c r="CL112" s="544"/>
      <c r="CM112" s="657"/>
      <c r="CN112" s="543"/>
      <c r="CO112" s="544"/>
      <c r="CP112" s="544"/>
      <c r="CQ112" s="544"/>
      <c r="CR112" s="544"/>
      <c r="CS112" s="544"/>
      <c r="CT112" s="544"/>
      <c r="CU112" s="544"/>
      <c r="CV112" s="544"/>
      <c r="CW112" s="657"/>
      <c r="CX112" s="543"/>
      <c r="CY112" s="544"/>
      <c r="CZ112" s="544"/>
      <c r="DA112" s="544"/>
      <c r="DB112" s="544"/>
      <c r="DC112" s="544"/>
      <c r="DD112" s="544"/>
      <c r="DE112" s="544"/>
      <c r="DF112" s="544"/>
      <c r="DG112" s="657"/>
      <c r="DH112" s="543"/>
      <c r="DI112" s="544"/>
      <c r="DJ112" s="544"/>
      <c r="DK112" s="544"/>
      <c r="DL112" s="544"/>
      <c r="DM112" s="544"/>
      <c r="DN112" s="544"/>
      <c r="DO112" s="544"/>
      <c r="DP112" s="544"/>
      <c r="DQ112" s="657"/>
      <c r="DR112" s="543"/>
      <c r="DS112" s="544"/>
      <c r="DT112" s="544"/>
      <c r="DU112" s="544"/>
      <c r="DV112" s="544"/>
      <c r="DW112" s="544"/>
      <c r="DX112" s="544"/>
      <c r="DY112" s="544"/>
      <c r="DZ112" s="544"/>
      <c r="EA112" s="657"/>
      <c r="EB112" s="543"/>
      <c r="EC112" s="544"/>
      <c r="ED112" s="544"/>
      <c r="EE112" s="544"/>
      <c r="EF112" s="544"/>
      <c r="EG112" s="544"/>
      <c r="EH112" s="544"/>
      <c r="EI112" s="544"/>
      <c r="EJ112" s="544"/>
      <c r="EK112" s="657"/>
    </row>
    <row r="113" spans="1:141" s="139" customFormat="1" ht="20.25">
      <c r="A113" s="802" t="str">
        <f>Summary!A113</f>
        <v>18.8.1</v>
      </c>
      <c r="B113" s="815" t="str">
        <f>Summary!B113</f>
        <v>4.5</v>
      </c>
      <c r="C113" s="813">
        <f>Summary!C113</f>
        <v>0</v>
      </c>
      <c r="D113" s="816" t="str">
        <f>Summary!D113</f>
        <v>1300 - Lighting</v>
      </c>
      <c r="E113" s="796" t="str">
        <f>Summary!E113</f>
        <v xml:space="preserve">Lighting </v>
      </c>
      <c r="F113" s="796">
        <f>Summary!F113</f>
        <v>0</v>
      </c>
      <c r="G113" s="787">
        <f>Summary!G113</f>
        <v>0</v>
      </c>
      <c r="H113" s="299"/>
      <c r="I113" s="300"/>
      <c r="J113" s="300"/>
      <c r="K113" s="300"/>
      <c r="L113" s="300"/>
      <c r="M113" s="300"/>
      <c r="N113" s="300"/>
      <c r="O113" s="300"/>
      <c r="P113" s="300"/>
      <c r="Q113" s="300"/>
      <c r="R113" s="300"/>
      <c r="S113" s="300"/>
      <c r="T113" s="797"/>
      <c r="U113" s="531"/>
      <c r="V113" s="299"/>
      <c r="W113" s="300"/>
      <c r="X113" s="300"/>
      <c r="Y113" s="300"/>
      <c r="Z113" s="300"/>
      <c r="AA113" s="300"/>
      <c r="AB113" s="300"/>
      <c r="AC113" s="300"/>
      <c r="AD113" s="300"/>
      <c r="AE113" s="817"/>
      <c r="AF113" s="299"/>
      <c r="AG113" s="300"/>
      <c r="AH113" s="300"/>
      <c r="AI113" s="300"/>
      <c r="AJ113" s="300"/>
      <c r="AK113" s="300"/>
      <c r="AL113" s="300"/>
      <c r="AM113" s="300"/>
      <c r="AN113" s="300"/>
      <c r="AO113" s="817"/>
      <c r="AP113" s="299"/>
      <c r="AQ113" s="300"/>
      <c r="AR113" s="300"/>
      <c r="AS113" s="300"/>
      <c r="AT113" s="300"/>
      <c r="AU113" s="300"/>
      <c r="AV113" s="300"/>
      <c r="AW113" s="300"/>
      <c r="AX113" s="300"/>
      <c r="AY113" s="817"/>
      <c r="AZ113" s="299"/>
      <c r="BA113" s="300"/>
      <c r="BB113" s="300"/>
      <c r="BC113" s="300"/>
      <c r="BD113" s="300"/>
      <c r="BE113" s="300"/>
      <c r="BF113" s="300"/>
      <c r="BG113" s="300"/>
      <c r="BH113" s="300"/>
      <c r="BI113" s="817"/>
      <c r="BJ113" s="299"/>
      <c r="BK113" s="300"/>
      <c r="BL113" s="300"/>
      <c r="BM113" s="300"/>
      <c r="BN113" s="300"/>
      <c r="BO113" s="300"/>
      <c r="BP113" s="300"/>
      <c r="BQ113" s="300"/>
      <c r="BR113" s="300"/>
      <c r="BS113" s="817"/>
      <c r="BT113" s="299"/>
      <c r="BU113" s="300"/>
      <c r="BV113" s="300"/>
      <c r="BW113" s="300"/>
      <c r="BX113" s="300"/>
      <c r="BY113" s="300"/>
      <c r="BZ113" s="300"/>
      <c r="CA113" s="300"/>
      <c r="CB113" s="300"/>
      <c r="CC113" s="817"/>
      <c r="CD113" s="299"/>
      <c r="CE113" s="300"/>
      <c r="CF113" s="300"/>
      <c r="CG113" s="300"/>
      <c r="CH113" s="300"/>
      <c r="CI113" s="300"/>
      <c r="CJ113" s="300"/>
      <c r="CK113" s="300"/>
      <c r="CL113" s="300"/>
      <c r="CM113" s="817"/>
      <c r="CN113" s="299"/>
      <c r="CO113" s="300"/>
      <c r="CP113" s="300"/>
      <c r="CQ113" s="300"/>
      <c r="CR113" s="300"/>
      <c r="CS113" s="300"/>
      <c r="CT113" s="300"/>
      <c r="CU113" s="300"/>
      <c r="CV113" s="300"/>
      <c r="CW113" s="817"/>
      <c r="CX113" s="299"/>
      <c r="CY113" s="300"/>
      <c r="CZ113" s="300"/>
      <c r="DA113" s="300"/>
      <c r="DB113" s="300"/>
      <c r="DC113" s="300"/>
      <c r="DD113" s="300"/>
      <c r="DE113" s="300"/>
      <c r="DF113" s="300"/>
      <c r="DG113" s="817"/>
      <c r="DH113" s="299"/>
      <c r="DI113" s="300"/>
      <c r="DJ113" s="300"/>
      <c r="DK113" s="300"/>
      <c r="DL113" s="300"/>
      <c r="DM113" s="300"/>
      <c r="DN113" s="300"/>
      <c r="DO113" s="300"/>
      <c r="DP113" s="300"/>
      <c r="DQ113" s="817"/>
      <c r="DR113" s="299"/>
      <c r="DS113" s="300"/>
      <c r="DT113" s="300"/>
      <c r="DU113" s="300"/>
      <c r="DV113" s="300"/>
      <c r="DW113" s="300"/>
      <c r="DX113" s="300"/>
      <c r="DY113" s="300"/>
      <c r="DZ113" s="300"/>
      <c r="EA113" s="817"/>
      <c r="EB113" s="299"/>
      <c r="EC113" s="300"/>
      <c r="ED113" s="300"/>
      <c r="EE113" s="300"/>
      <c r="EF113" s="300"/>
      <c r="EG113" s="300"/>
      <c r="EH113" s="300"/>
      <c r="EI113" s="300"/>
      <c r="EJ113" s="300"/>
      <c r="EK113" s="817"/>
    </row>
    <row r="114" spans="1:141" ht="36">
      <c r="A114" s="359">
        <f>Summary!A114</f>
        <v>0</v>
      </c>
      <c r="B114" s="378">
        <f>Summary!B114</f>
        <v>0</v>
      </c>
      <c r="C114" s="379" t="str">
        <f>Summary!C114</f>
        <v>4.5.1</v>
      </c>
      <c r="D114" s="380" t="str">
        <f>Summary!D114</f>
        <v>1300 - Lighting</v>
      </c>
      <c r="E114" s="381" t="str">
        <f>Summary!E114</f>
        <v>SWITCHED Lamps (PL-L, PL-S, SOX)</v>
      </c>
      <c r="F114" s="382" t="str">
        <f>Summary!F114</f>
        <v>Bulk lamp clean and change</v>
      </c>
      <c r="G114" s="375">
        <f>Summary!G114</f>
        <v>0</v>
      </c>
      <c r="H114" s="540">
        <f t="shared" si="41"/>
        <v>0</v>
      </c>
      <c r="I114" s="541">
        <f t="shared" si="42"/>
        <v>0</v>
      </c>
      <c r="J114" s="541">
        <f t="shared" si="43"/>
        <v>0</v>
      </c>
      <c r="K114" s="541">
        <f t="shared" si="44"/>
        <v>0</v>
      </c>
      <c r="L114" s="541">
        <f t="shared" si="45"/>
        <v>0</v>
      </c>
      <c r="M114" s="541">
        <f t="shared" si="46"/>
        <v>0</v>
      </c>
      <c r="N114" s="541">
        <f t="shared" si="47"/>
        <v>0</v>
      </c>
      <c r="O114" s="541">
        <f t="shared" si="48"/>
        <v>0</v>
      </c>
      <c r="P114" s="541">
        <f t="shared" si="49"/>
        <v>0</v>
      </c>
      <c r="Q114" s="541">
        <f t="shared" si="50"/>
        <v>0</v>
      </c>
      <c r="R114" s="541">
        <f t="shared" si="51"/>
        <v>0</v>
      </c>
      <c r="S114" s="541">
        <f t="shared" si="52"/>
        <v>0</v>
      </c>
      <c r="T114" s="542">
        <f t="shared" si="53"/>
        <v>0</v>
      </c>
      <c r="U114" s="531"/>
      <c r="V114" s="543"/>
      <c r="W114" s="544"/>
      <c r="X114" s="544"/>
      <c r="Y114" s="544"/>
      <c r="Z114" s="544"/>
      <c r="AA114" s="544"/>
      <c r="AB114" s="544"/>
      <c r="AC114" s="544"/>
      <c r="AD114" s="544"/>
      <c r="AE114" s="657"/>
      <c r="AF114" s="543"/>
      <c r="AG114" s="544"/>
      <c r="AH114" s="544"/>
      <c r="AI114" s="544"/>
      <c r="AJ114" s="544"/>
      <c r="AK114" s="544"/>
      <c r="AL114" s="544"/>
      <c r="AM114" s="544"/>
      <c r="AN114" s="544"/>
      <c r="AO114" s="657"/>
      <c r="AP114" s="543"/>
      <c r="AQ114" s="544"/>
      <c r="AR114" s="544"/>
      <c r="AS114" s="544"/>
      <c r="AT114" s="544"/>
      <c r="AU114" s="544"/>
      <c r="AV114" s="544"/>
      <c r="AW114" s="544"/>
      <c r="AX114" s="544"/>
      <c r="AY114" s="657"/>
      <c r="AZ114" s="543"/>
      <c r="BA114" s="544"/>
      <c r="BB114" s="544"/>
      <c r="BC114" s="544"/>
      <c r="BD114" s="544"/>
      <c r="BE114" s="544"/>
      <c r="BF114" s="544"/>
      <c r="BG114" s="544"/>
      <c r="BH114" s="544"/>
      <c r="BI114" s="657"/>
      <c r="BJ114" s="543"/>
      <c r="BK114" s="544"/>
      <c r="BL114" s="544"/>
      <c r="BM114" s="544"/>
      <c r="BN114" s="544"/>
      <c r="BO114" s="544"/>
      <c r="BP114" s="544"/>
      <c r="BQ114" s="544"/>
      <c r="BR114" s="544"/>
      <c r="BS114" s="657"/>
      <c r="BT114" s="543"/>
      <c r="BU114" s="544"/>
      <c r="BV114" s="544"/>
      <c r="BW114" s="544"/>
      <c r="BX114" s="544"/>
      <c r="BY114" s="544"/>
      <c r="BZ114" s="544"/>
      <c r="CA114" s="544"/>
      <c r="CB114" s="544"/>
      <c r="CC114" s="657"/>
      <c r="CD114" s="543"/>
      <c r="CE114" s="544"/>
      <c r="CF114" s="544"/>
      <c r="CG114" s="544"/>
      <c r="CH114" s="544"/>
      <c r="CI114" s="544"/>
      <c r="CJ114" s="544"/>
      <c r="CK114" s="544"/>
      <c r="CL114" s="544"/>
      <c r="CM114" s="657"/>
      <c r="CN114" s="543"/>
      <c r="CO114" s="544"/>
      <c r="CP114" s="544"/>
      <c r="CQ114" s="544"/>
      <c r="CR114" s="544"/>
      <c r="CS114" s="544"/>
      <c r="CT114" s="544"/>
      <c r="CU114" s="544"/>
      <c r="CV114" s="544"/>
      <c r="CW114" s="657"/>
      <c r="CX114" s="543"/>
      <c r="CY114" s="544"/>
      <c r="CZ114" s="544"/>
      <c r="DA114" s="544"/>
      <c r="DB114" s="544"/>
      <c r="DC114" s="544"/>
      <c r="DD114" s="544"/>
      <c r="DE114" s="544"/>
      <c r="DF114" s="544"/>
      <c r="DG114" s="657"/>
      <c r="DH114" s="543"/>
      <c r="DI114" s="544"/>
      <c r="DJ114" s="544"/>
      <c r="DK114" s="544"/>
      <c r="DL114" s="544"/>
      <c r="DM114" s="544"/>
      <c r="DN114" s="544"/>
      <c r="DO114" s="544"/>
      <c r="DP114" s="544"/>
      <c r="DQ114" s="657"/>
      <c r="DR114" s="543"/>
      <c r="DS114" s="544"/>
      <c r="DT114" s="544"/>
      <c r="DU114" s="544"/>
      <c r="DV114" s="544"/>
      <c r="DW114" s="544"/>
      <c r="DX114" s="544"/>
      <c r="DY114" s="544"/>
      <c r="DZ114" s="544"/>
      <c r="EA114" s="657"/>
      <c r="EB114" s="543"/>
      <c r="EC114" s="544"/>
      <c r="ED114" s="544"/>
      <c r="EE114" s="544"/>
      <c r="EF114" s="544"/>
      <c r="EG114" s="544"/>
      <c r="EH114" s="544"/>
      <c r="EI114" s="544"/>
      <c r="EJ114" s="544"/>
      <c r="EK114" s="657"/>
    </row>
    <row r="115" spans="1:141" ht="36">
      <c r="A115" s="359">
        <f>Summary!A115</f>
        <v>0</v>
      </c>
      <c r="B115" s="378">
        <f>Summary!B115</f>
        <v>0</v>
      </c>
      <c r="C115" s="379" t="str">
        <f>Summary!C115</f>
        <v>4.5.2</v>
      </c>
      <c r="D115" s="380" t="str">
        <f>Summary!D115</f>
        <v>1300 - Lighting</v>
      </c>
      <c r="E115" s="381" t="str">
        <f>Summary!E115</f>
        <v>UNSWITCHED Lamps (PL-L, PL-S, SOX)</v>
      </c>
      <c r="F115" s="382" t="str">
        <f>Summary!F115</f>
        <v>Bulk lamp clean and change</v>
      </c>
      <c r="G115" s="375">
        <f>Summary!G115</f>
        <v>0</v>
      </c>
      <c r="H115" s="540">
        <f t="shared" si="41"/>
        <v>0</v>
      </c>
      <c r="I115" s="541">
        <f t="shared" si="42"/>
        <v>0</v>
      </c>
      <c r="J115" s="541">
        <f t="shared" si="43"/>
        <v>0</v>
      </c>
      <c r="K115" s="541">
        <f t="shared" si="44"/>
        <v>0</v>
      </c>
      <c r="L115" s="541">
        <f t="shared" si="45"/>
        <v>0</v>
      </c>
      <c r="M115" s="541">
        <f t="shared" si="46"/>
        <v>0</v>
      </c>
      <c r="N115" s="541">
        <f t="shared" si="47"/>
        <v>0</v>
      </c>
      <c r="O115" s="541">
        <f t="shared" si="48"/>
        <v>0</v>
      </c>
      <c r="P115" s="541">
        <f t="shared" si="49"/>
        <v>0</v>
      </c>
      <c r="Q115" s="541">
        <f t="shared" si="50"/>
        <v>0</v>
      </c>
      <c r="R115" s="541">
        <f t="shared" si="51"/>
        <v>0</v>
      </c>
      <c r="S115" s="541">
        <f t="shared" si="52"/>
        <v>0</v>
      </c>
      <c r="T115" s="542">
        <f t="shared" si="53"/>
        <v>0</v>
      </c>
      <c r="U115" s="531"/>
      <c r="V115" s="543"/>
      <c r="W115" s="544"/>
      <c r="X115" s="544"/>
      <c r="Y115" s="544"/>
      <c r="Z115" s="544"/>
      <c r="AA115" s="544"/>
      <c r="AB115" s="544"/>
      <c r="AC115" s="544"/>
      <c r="AD115" s="544"/>
      <c r="AE115" s="657"/>
      <c r="AF115" s="543"/>
      <c r="AG115" s="544"/>
      <c r="AH115" s="544"/>
      <c r="AI115" s="544"/>
      <c r="AJ115" s="544"/>
      <c r="AK115" s="544"/>
      <c r="AL115" s="544"/>
      <c r="AM115" s="544"/>
      <c r="AN115" s="544"/>
      <c r="AO115" s="657"/>
      <c r="AP115" s="543"/>
      <c r="AQ115" s="544"/>
      <c r="AR115" s="544"/>
      <c r="AS115" s="544"/>
      <c r="AT115" s="544"/>
      <c r="AU115" s="544"/>
      <c r="AV115" s="544"/>
      <c r="AW115" s="544"/>
      <c r="AX115" s="544"/>
      <c r="AY115" s="657"/>
      <c r="AZ115" s="543"/>
      <c r="BA115" s="544"/>
      <c r="BB115" s="544"/>
      <c r="BC115" s="544"/>
      <c r="BD115" s="544"/>
      <c r="BE115" s="544"/>
      <c r="BF115" s="544"/>
      <c r="BG115" s="544"/>
      <c r="BH115" s="544"/>
      <c r="BI115" s="657"/>
      <c r="BJ115" s="543"/>
      <c r="BK115" s="544"/>
      <c r="BL115" s="544"/>
      <c r="BM115" s="544"/>
      <c r="BN115" s="544"/>
      <c r="BO115" s="544"/>
      <c r="BP115" s="544"/>
      <c r="BQ115" s="544"/>
      <c r="BR115" s="544"/>
      <c r="BS115" s="657"/>
      <c r="BT115" s="543"/>
      <c r="BU115" s="544"/>
      <c r="BV115" s="544"/>
      <c r="BW115" s="544"/>
      <c r="BX115" s="544"/>
      <c r="BY115" s="544"/>
      <c r="BZ115" s="544"/>
      <c r="CA115" s="544"/>
      <c r="CB115" s="544"/>
      <c r="CC115" s="657"/>
      <c r="CD115" s="543"/>
      <c r="CE115" s="544"/>
      <c r="CF115" s="544"/>
      <c r="CG115" s="544"/>
      <c r="CH115" s="544"/>
      <c r="CI115" s="544"/>
      <c r="CJ115" s="544"/>
      <c r="CK115" s="544"/>
      <c r="CL115" s="544"/>
      <c r="CM115" s="657"/>
      <c r="CN115" s="543"/>
      <c r="CO115" s="544"/>
      <c r="CP115" s="544"/>
      <c r="CQ115" s="544"/>
      <c r="CR115" s="544"/>
      <c r="CS115" s="544"/>
      <c r="CT115" s="544"/>
      <c r="CU115" s="544"/>
      <c r="CV115" s="544"/>
      <c r="CW115" s="657"/>
      <c r="CX115" s="543"/>
      <c r="CY115" s="544"/>
      <c r="CZ115" s="544"/>
      <c r="DA115" s="544"/>
      <c r="DB115" s="544"/>
      <c r="DC115" s="544"/>
      <c r="DD115" s="544"/>
      <c r="DE115" s="544"/>
      <c r="DF115" s="544"/>
      <c r="DG115" s="657"/>
      <c r="DH115" s="543"/>
      <c r="DI115" s="544"/>
      <c r="DJ115" s="544"/>
      <c r="DK115" s="544"/>
      <c r="DL115" s="544"/>
      <c r="DM115" s="544"/>
      <c r="DN115" s="544"/>
      <c r="DO115" s="544"/>
      <c r="DP115" s="544"/>
      <c r="DQ115" s="657"/>
      <c r="DR115" s="543"/>
      <c r="DS115" s="544"/>
      <c r="DT115" s="544"/>
      <c r="DU115" s="544"/>
      <c r="DV115" s="544"/>
      <c r="DW115" s="544"/>
      <c r="DX115" s="544"/>
      <c r="DY115" s="544"/>
      <c r="DZ115" s="544"/>
      <c r="EA115" s="657"/>
      <c r="EB115" s="543"/>
      <c r="EC115" s="544"/>
      <c r="ED115" s="544"/>
      <c r="EE115" s="544"/>
      <c r="EF115" s="544"/>
      <c r="EG115" s="544"/>
      <c r="EH115" s="544"/>
      <c r="EI115" s="544"/>
      <c r="EJ115" s="544"/>
      <c r="EK115" s="657"/>
    </row>
    <row r="116" spans="1:141" ht="54">
      <c r="A116" s="359">
        <f>Summary!A116</f>
        <v>0</v>
      </c>
      <c r="B116" s="378">
        <f>Summary!B116</f>
        <v>0</v>
      </c>
      <c r="C116" s="379" t="str">
        <f>Summary!C116</f>
        <v>4.5.3</v>
      </c>
      <c r="D116" s="380" t="str">
        <f>Summary!D116</f>
        <v>1300 - Lighting</v>
      </c>
      <c r="E116" s="381" t="str">
        <f>Summary!E116</f>
        <v>SWITCHED lamps (CDM-T, CDO, SON/T, CPO, MCF/U, MBF/U)</v>
      </c>
      <c r="F116" s="382" t="str">
        <f>Summary!F116</f>
        <v>Bulk lamp clean and change</v>
      </c>
      <c r="G116" s="375">
        <f>Summary!G116</f>
        <v>0</v>
      </c>
      <c r="H116" s="540">
        <f t="shared" si="41"/>
        <v>0</v>
      </c>
      <c r="I116" s="541">
        <f t="shared" si="42"/>
        <v>0</v>
      </c>
      <c r="J116" s="541">
        <f t="shared" si="43"/>
        <v>0</v>
      </c>
      <c r="K116" s="541">
        <f t="shared" si="44"/>
        <v>0</v>
      </c>
      <c r="L116" s="541">
        <f t="shared" si="45"/>
        <v>0</v>
      </c>
      <c r="M116" s="541">
        <f t="shared" si="46"/>
        <v>0</v>
      </c>
      <c r="N116" s="541">
        <f t="shared" si="47"/>
        <v>0</v>
      </c>
      <c r="O116" s="541">
        <f t="shared" si="48"/>
        <v>0</v>
      </c>
      <c r="P116" s="541">
        <f t="shared" si="49"/>
        <v>0</v>
      </c>
      <c r="Q116" s="541">
        <f t="shared" si="50"/>
        <v>0</v>
      </c>
      <c r="R116" s="541">
        <f t="shared" si="51"/>
        <v>0</v>
      </c>
      <c r="S116" s="541">
        <f t="shared" si="52"/>
        <v>0</v>
      </c>
      <c r="T116" s="542">
        <f t="shared" si="53"/>
        <v>0</v>
      </c>
      <c r="U116" s="531"/>
      <c r="V116" s="543"/>
      <c r="W116" s="544"/>
      <c r="X116" s="544"/>
      <c r="Y116" s="544"/>
      <c r="Z116" s="544"/>
      <c r="AA116" s="544"/>
      <c r="AB116" s="544"/>
      <c r="AC116" s="544"/>
      <c r="AD116" s="544"/>
      <c r="AE116" s="657"/>
      <c r="AF116" s="543"/>
      <c r="AG116" s="544"/>
      <c r="AH116" s="544"/>
      <c r="AI116" s="544"/>
      <c r="AJ116" s="544"/>
      <c r="AK116" s="544"/>
      <c r="AL116" s="544"/>
      <c r="AM116" s="544"/>
      <c r="AN116" s="544"/>
      <c r="AO116" s="657"/>
      <c r="AP116" s="543"/>
      <c r="AQ116" s="544"/>
      <c r="AR116" s="544"/>
      <c r="AS116" s="544"/>
      <c r="AT116" s="544"/>
      <c r="AU116" s="544"/>
      <c r="AV116" s="544"/>
      <c r="AW116" s="544"/>
      <c r="AX116" s="544"/>
      <c r="AY116" s="657"/>
      <c r="AZ116" s="543"/>
      <c r="BA116" s="544"/>
      <c r="BB116" s="544"/>
      <c r="BC116" s="544"/>
      <c r="BD116" s="544"/>
      <c r="BE116" s="544"/>
      <c r="BF116" s="544"/>
      <c r="BG116" s="544"/>
      <c r="BH116" s="544"/>
      <c r="BI116" s="657"/>
      <c r="BJ116" s="543"/>
      <c r="BK116" s="544"/>
      <c r="BL116" s="544"/>
      <c r="BM116" s="544"/>
      <c r="BN116" s="544"/>
      <c r="BO116" s="544"/>
      <c r="BP116" s="544"/>
      <c r="BQ116" s="544"/>
      <c r="BR116" s="544"/>
      <c r="BS116" s="657"/>
      <c r="BT116" s="543"/>
      <c r="BU116" s="544"/>
      <c r="BV116" s="544"/>
      <c r="BW116" s="544"/>
      <c r="BX116" s="544"/>
      <c r="BY116" s="544"/>
      <c r="BZ116" s="544"/>
      <c r="CA116" s="544"/>
      <c r="CB116" s="544"/>
      <c r="CC116" s="657"/>
      <c r="CD116" s="543"/>
      <c r="CE116" s="544"/>
      <c r="CF116" s="544"/>
      <c r="CG116" s="544"/>
      <c r="CH116" s="544"/>
      <c r="CI116" s="544"/>
      <c r="CJ116" s="544"/>
      <c r="CK116" s="544"/>
      <c r="CL116" s="544"/>
      <c r="CM116" s="657"/>
      <c r="CN116" s="543"/>
      <c r="CO116" s="544"/>
      <c r="CP116" s="544"/>
      <c r="CQ116" s="544"/>
      <c r="CR116" s="544"/>
      <c r="CS116" s="544"/>
      <c r="CT116" s="544"/>
      <c r="CU116" s="544"/>
      <c r="CV116" s="544"/>
      <c r="CW116" s="657"/>
      <c r="CX116" s="543"/>
      <c r="CY116" s="544"/>
      <c r="CZ116" s="544"/>
      <c r="DA116" s="544"/>
      <c r="DB116" s="544"/>
      <c r="DC116" s="544"/>
      <c r="DD116" s="544"/>
      <c r="DE116" s="544"/>
      <c r="DF116" s="544"/>
      <c r="DG116" s="657"/>
      <c r="DH116" s="543"/>
      <c r="DI116" s="544"/>
      <c r="DJ116" s="544"/>
      <c r="DK116" s="544"/>
      <c r="DL116" s="544"/>
      <c r="DM116" s="544"/>
      <c r="DN116" s="544"/>
      <c r="DO116" s="544"/>
      <c r="DP116" s="544"/>
      <c r="DQ116" s="657"/>
      <c r="DR116" s="543"/>
      <c r="DS116" s="544"/>
      <c r="DT116" s="544"/>
      <c r="DU116" s="544"/>
      <c r="DV116" s="544"/>
      <c r="DW116" s="544"/>
      <c r="DX116" s="544"/>
      <c r="DY116" s="544"/>
      <c r="DZ116" s="544"/>
      <c r="EA116" s="657"/>
      <c r="EB116" s="543"/>
      <c r="EC116" s="544"/>
      <c r="ED116" s="544"/>
      <c r="EE116" s="544"/>
      <c r="EF116" s="544"/>
      <c r="EG116" s="544"/>
      <c r="EH116" s="544"/>
      <c r="EI116" s="544"/>
      <c r="EJ116" s="544"/>
      <c r="EK116" s="657"/>
    </row>
    <row r="117" spans="1:141" ht="54">
      <c r="A117" s="359">
        <f>Summary!A117</f>
        <v>0</v>
      </c>
      <c r="B117" s="378">
        <f>Summary!B117</f>
        <v>0</v>
      </c>
      <c r="C117" s="379" t="str">
        <f>Summary!C117</f>
        <v>4.5.4</v>
      </c>
      <c r="D117" s="380" t="str">
        <f>Summary!D117</f>
        <v>1300 - Lighting</v>
      </c>
      <c r="E117" s="381" t="str">
        <f>Summary!E117</f>
        <v>Unswitched Lamps (CDM-T, CDO, SON/T, CPO, MCF/U, MBF/U)</v>
      </c>
      <c r="F117" s="382" t="str">
        <f>Summary!F117</f>
        <v>Bulk lamp clean and change</v>
      </c>
      <c r="G117" s="375">
        <f>Summary!G117</f>
        <v>0</v>
      </c>
      <c r="H117" s="540">
        <f t="shared" si="41"/>
        <v>0</v>
      </c>
      <c r="I117" s="541">
        <f t="shared" si="42"/>
        <v>0</v>
      </c>
      <c r="J117" s="541">
        <f t="shared" si="43"/>
        <v>0</v>
      </c>
      <c r="K117" s="541">
        <f t="shared" si="44"/>
        <v>0</v>
      </c>
      <c r="L117" s="541">
        <f t="shared" si="45"/>
        <v>0</v>
      </c>
      <c r="M117" s="541">
        <f t="shared" si="46"/>
        <v>0</v>
      </c>
      <c r="N117" s="541">
        <f t="shared" si="47"/>
        <v>0</v>
      </c>
      <c r="O117" s="541">
        <f t="shared" si="48"/>
        <v>0</v>
      </c>
      <c r="P117" s="541">
        <f t="shared" si="49"/>
        <v>0</v>
      </c>
      <c r="Q117" s="541">
        <f t="shared" si="50"/>
        <v>0</v>
      </c>
      <c r="R117" s="541">
        <f t="shared" si="51"/>
        <v>0</v>
      </c>
      <c r="S117" s="541">
        <f t="shared" si="52"/>
        <v>0</v>
      </c>
      <c r="T117" s="542">
        <f t="shared" si="53"/>
        <v>0</v>
      </c>
      <c r="U117" s="531"/>
      <c r="V117" s="543"/>
      <c r="W117" s="544"/>
      <c r="X117" s="544"/>
      <c r="Y117" s="544"/>
      <c r="Z117" s="544"/>
      <c r="AA117" s="544"/>
      <c r="AB117" s="544"/>
      <c r="AC117" s="544"/>
      <c r="AD117" s="544"/>
      <c r="AE117" s="657"/>
      <c r="AF117" s="543"/>
      <c r="AG117" s="544"/>
      <c r="AH117" s="544"/>
      <c r="AI117" s="544"/>
      <c r="AJ117" s="544"/>
      <c r="AK117" s="544"/>
      <c r="AL117" s="544"/>
      <c r="AM117" s="544"/>
      <c r="AN117" s="544"/>
      <c r="AO117" s="657"/>
      <c r="AP117" s="543"/>
      <c r="AQ117" s="544"/>
      <c r="AR117" s="544"/>
      <c r="AS117" s="544"/>
      <c r="AT117" s="544"/>
      <c r="AU117" s="544"/>
      <c r="AV117" s="544"/>
      <c r="AW117" s="544"/>
      <c r="AX117" s="544"/>
      <c r="AY117" s="657"/>
      <c r="AZ117" s="543"/>
      <c r="BA117" s="544"/>
      <c r="BB117" s="544"/>
      <c r="BC117" s="544"/>
      <c r="BD117" s="544"/>
      <c r="BE117" s="544"/>
      <c r="BF117" s="544"/>
      <c r="BG117" s="544"/>
      <c r="BH117" s="544"/>
      <c r="BI117" s="657"/>
      <c r="BJ117" s="543"/>
      <c r="BK117" s="544"/>
      <c r="BL117" s="544"/>
      <c r="BM117" s="544"/>
      <c r="BN117" s="544"/>
      <c r="BO117" s="544"/>
      <c r="BP117" s="544"/>
      <c r="BQ117" s="544"/>
      <c r="BR117" s="544"/>
      <c r="BS117" s="657"/>
      <c r="BT117" s="543"/>
      <c r="BU117" s="544"/>
      <c r="BV117" s="544"/>
      <c r="BW117" s="544"/>
      <c r="BX117" s="544"/>
      <c r="BY117" s="544"/>
      <c r="BZ117" s="544"/>
      <c r="CA117" s="544"/>
      <c r="CB117" s="544"/>
      <c r="CC117" s="657"/>
      <c r="CD117" s="543"/>
      <c r="CE117" s="544"/>
      <c r="CF117" s="544"/>
      <c r="CG117" s="544"/>
      <c r="CH117" s="544"/>
      <c r="CI117" s="544"/>
      <c r="CJ117" s="544"/>
      <c r="CK117" s="544"/>
      <c r="CL117" s="544"/>
      <c r="CM117" s="657"/>
      <c r="CN117" s="543"/>
      <c r="CO117" s="544"/>
      <c r="CP117" s="544"/>
      <c r="CQ117" s="544"/>
      <c r="CR117" s="544"/>
      <c r="CS117" s="544"/>
      <c r="CT117" s="544"/>
      <c r="CU117" s="544"/>
      <c r="CV117" s="544"/>
      <c r="CW117" s="657"/>
      <c r="CX117" s="543"/>
      <c r="CY117" s="544"/>
      <c r="CZ117" s="544"/>
      <c r="DA117" s="544"/>
      <c r="DB117" s="544"/>
      <c r="DC117" s="544"/>
      <c r="DD117" s="544"/>
      <c r="DE117" s="544"/>
      <c r="DF117" s="544"/>
      <c r="DG117" s="657"/>
      <c r="DH117" s="543"/>
      <c r="DI117" s="544"/>
      <c r="DJ117" s="544"/>
      <c r="DK117" s="544"/>
      <c r="DL117" s="544"/>
      <c r="DM117" s="544"/>
      <c r="DN117" s="544"/>
      <c r="DO117" s="544"/>
      <c r="DP117" s="544"/>
      <c r="DQ117" s="657"/>
      <c r="DR117" s="543"/>
      <c r="DS117" s="544"/>
      <c r="DT117" s="544"/>
      <c r="DU117" s="544"/>
      <c r="DV117" s="544"/>
      <c r="DW117" s="544"/>
      <c r="DX117" s="544"/>
      <c r="DY117" s="544"/>
      <c r="DZ117" s="544"/>
      <c r="EA117" s="657"/>
      <c r="EB117" s="543"/>
      <c r="EC117" s="544"/>
      <c r="ED117" s="544"/>
      <c r="EE117" s="544"/>
      <c r="EF117" s="544"/>
      <c r="EG117" s="544"/>
      <c r="EH117" s="544"/>
      <c r="EI117" s="544"/>
      <c r="EJ117" s="544"/>
      <c r="EK117" s="657"/>
    </row>
    <row r="118" spans="1:141" ht="36">
      <c r="A118" s="359">
        <f>Summary!A118</f>
        <v>0</v>
      </c>
      <c r="B118" s="378">
        <f>Summary!B118</f>
        <v>0</v>
      </c>
      <c r="C118" s="379" t="str">
        <f>Summary!C118</f>
        <v>4.5.5</v>
      </c>
      <c r="D118" s="380" t="str">
        <f>Summary!D118</f>
        <v>1300 - Lighting</v>
      </c>
      <c r="E118" s="381" t="str">
        <f>Summary!E118</f>
        <v>SWITCHED lamps (GLS)</v>
      </c>
      <c r="F118" s="382" t="str">
        <f>Summary!F118</f>
        <v>Bulk lamp clean and change</v>
      </c>
      <c r="G118" s="375">
        <f>Summary!G118</f>
        <v>0</v>
      </c>
      <c r="H118" s="540">
        <f t="shared" si="41"/>
        <v>0</v>
      </c>
      <c r="I118" s="541">
        <f t="shared" si="42"/>
        <v>0</v>
      </c>
      <c r="J118" s="541">
        <f t="shared" si="43"/>
        <v>0</v>
      </c>
      <c r="K118" s="541">
        <f t="shared" si="44"/>
        <v>0</v>
      </c>
      <c r="L118" s="541">
        <f t="shared" si="45"/>
        <v>0</v>
      </c>
      <c r="M118" s="541">
        <f t="shared" si="46"/>
        <v>0</v>
      </c>
      <c r="N118" s="541">
        <f t="shared" si="47"/>
        <v>0</v>
      </c>
      <c r="O118" s="541">
        <f t="shared" si="48"/>
        <v>0</v>
      </c>
      <c r="P118" s="541">
        <f t="shared" si="49"/>
        <v>0</v>
      </c>
      <c r="Q118" s="541">
        <f t="shared" si="50"/>
        <v>0</v>
      </c>
      <c r="R118" s="541">
        <f t="shared" si="51"/>
        <v>0</v>
      </c>
      <c r="S118" s="541">
        <f t="shared" si="52"/>
        <v>0</v>
      </c>
      <c r="T118" s="542">
        <f t="shared" si="53"/>
        <v>0</v>
      </c>
      <c r="U118" s="531"/>
      <c r="V118" s="543"/>
      <c r="W118" s="544"/>
      <c r="X118" s="544"/>
      <c r="Y118" s="544"/>
      <c r="Z118" s="544"/>
      <c r="AA118" s="544"/>
      <c r="AB118" s="544"/>
      <c r="AC118" s="544"/>
      <c r="AD118" s="544"/>
      <c r="AE118" s="657"/>
      <c r="AF118" s="543"/>
      <c r="AG118" s="544"/>
      <c r="AH118" s="544"/>
      <c r="AI118" s="544"/>
      <c r="AJ118" s="544"/>
      <c r="AK118" s="544"/>
      <c r="AL118" s="544"/>
      <c r="AM118" s="544"/>
      <c r="AN118" s="544"/>
      <c r="AO118" s="657"/>
      <c r="AP118" s="543"/>
      <c r="AQ118" s="544"/>
      <c r="AR118" s="544"/>
      <c r="AS118" s="544"/>
      <c r="AT118" s="544"/>
      <c r="AU118" s="544"/>
      <c r="AV118" s="544"/>
      <c r="AW118" s="544"/>
      <c r="AX118" s="544"/>
      <c r="AY118" s="657"/>
      <c r="AZ118" s="543"/>
      <c r="BA118" s="544"/>
      <c r="BB118" s="544"/>
      <c r="BC118" s="544"/>
      <c r="BD118" s="544"/>
      <c r="BE118" s="544"/>
      <c r="BF118" s="544"/>
      <c r="BG118" s="544"/>
      <c r="BH118" s="544"/>
      <c r="BI118" s="657"/>
      <c r="BJ118" s="543"/>
      <c r="BK118" s="544"/>
      <c r="BL118" s="544"/>
      <c r="BM118" s="544"/>
      <c r="BN118" s="544"/>
      <c r="BO118" s="544"/>
      <c r="BP118" s="544"/>
      <c r="BQ118" s="544"/>
      <c r="BR118" s="544"/>
      <c r="BS118" s="657"/>
      <c r="BT118" s="543"/>
      <c r="BU118" s="544"/>
      <c r="BV118" s="544"/>
      <c r="BW118" s="544"/>
      <c r="BX118" s="544"/>
      <c r="BY118" s="544"/>
      <c r="BZ118" s="544"/>
      <c r="CA118" s="544"/>
      <c r="CB118" s="544"/>
      <c r="CC118" s="657"/>
      <c r="CD118" s="543"/>
      <c r="CE118" s="544"/>
      <c r="CF118" s="544"/>
      <c r="CG118" s="544"/>
      <c r="CH118" s="544"/>
      <c r="CI118" s="544"/>
      <c r="CJ118" s="544"/>
      <c r="CK118" s="544"/>
      <c r="CL118" s="544"/>
      <c r="CM118" s="657"/>
      <c r="CN118" s="543"/>
      <c r="CO118" s="544"/>
      <c r="CP118" s="544"/>
      <c r="CQ118" s="544"/>
      <c r="CR118" s="544"/>
      <c r="CS118" s="544"/>
      <c r="CT118" s="544"/>
      <c r="CU118" s="544"/>
      <c r="CV118" s="544"/>
      <c r="CW118" s="657"/>
      <c r="CX118" s="543"/>
      <c r="CY118" s="544"/>
      <c r="CZ118" s="544"/>
      <c r="DA118" s="544"/>
      <c r="DB118" s="544"/>
      <c r="DC118" s="544"/>
      <c r="DD118" s="544"/>
      <c r="DE118" s="544"/>
      <c r="DF118" s="544"/>
      <c r="DG118" s="657"/>
      <c r="DH118" s="543"/>
      <c r="DI118" s="544"/>
      <c r="DJ118" s="544"/>
      <c r="DK118" s="544"/>
      <c r="DL118" s="544"/>
      <c r="DM118" s="544"/>
      <c r="DN118" s="544"/>
      <c r="DO118" s="544"/>
      <c r="DP118" s="544"/>
      <c r="DQ118" s="657"/>
      <c r="DR118" s="543"/>
      <c r="DS118" s="544"/>
      <c r="DT118" s="544"/>
      <c r="DU118" s="544"/>
      <c r="DV118" s="544"/>
      <c r="DW118" s="544"/>
      <c r="DX118" s="544"/>
      <c r="DY118" s="544"/>
      <c r="DZ118" s="544"/>
      <c r="EA118" s="657"/>
      <c r="EB118" s="543"/>
      <c r="EC118" s="544"/>
      <c r="ED118" s="544"/>
      <c r="EE118" s="544"/>
      <c r="EF118" s="544"/>
      <c r="EG118" s="544"/>
      <c r="EH118" s="544"/>
      <c r="EI118" s="544"/>
      <c r="EJ118" s="544"/>
      <c r="EK118" s="657"/>
    </row>
    <row r="119" spans="1:141" ht="36">
      <c r="A119" s="359">
        <f>Summary!A119</f>
        <v>0</v>
      </c>
      <c r="B119" s="378">
        <f>Summary!B119</f>
        <v>0</v>
      </c>
      <c r="C119" s="379" t="str">
        <f>Summary!C119</f>
        <v>4.5.6</v>
      </c>
      <c r="D119" s="380" t="str">
        <f>Summary!D119</f>
        <v>1300 - Lighting</v>
      </c>
      <c r="E119" s="381" t="str">
        <f>Summary!E119</f>
        <v>UNSWITCHED lamps (GLS)</v>
      </c>
      <c r="F119" s="382" t="str">
        <f>Summary!F119</f>
        <v>Bulk lamp clean and change</v>
      </c>
      <c r="G119" s="375">
        <f>Summary!G119</f>
        <v>0</v>
      </c>
      <c r="H119" s="540">
        <f t="shared" si="41"/>
        <v>0</v>
      </c>
      <c r="I119" s="541">
        <f t="shared" si="42"/>
        <v>0</v>
      </c>
      <c r="J119" s="541">
        <f t="shared" si="43"/>
        <v>0</v>
      </c>
      <c r="K119" s="541">
        <f t="shared" si="44"/>
        <v>0</v>
      </c>
      <c r="L119" s="541">
        <f t="shared" si="45"/>
        <v>0</v>
      </c>
      <c r="M119" s="541">
        <f t="shared" si="46"/>
        <v>0</v>
      </c>
      <c r="N119" s="541">
        <f t="shared" si="47"/>
        <v>0</v>
      </c>
      <c r="O119" s="541">
        <f t="shared" si="48"/>
        <v>0</v>
      </c>
      <c r="P119" s="541">
        <f t="shared" si="49"/>
        <v>0</v>
      </c>
      <c r="Q119" s="541">
        <f t="shared" si="50"/>
        <v>0</v>
      </c>
      <c r="R119" s="541">
        <f t="shared" si="51"/>
        <v>0</v>
      </c>
      <c r="S119" s="541">
        <f t="shared" si="52"/>
        <v>0</v>
      </c>
      <c r="T119" s="542">
        <f t="shared" si="53"/>
        <v>0</v>
      </c>
      <c r="U119" s="531"/>
      <c r="V119" s="543"/>
      <c r="W119" s="544"/>
      <c r="X119" s="544"/>
      <c r="Y119" s="544"/>
      <c r="Z119" s="544"/>
      <c r="AA119" s="544"/>
      <c r="AB119" s="544"/>
      <c r="AC119" s="544"/>
      <c r="AD119" s="544"/>
      <c r="AE119" s="657"/>
      <c r="AF119" s="543"/>
      <c r="AG119" s="544"/>
      <c r="AH119" s="544"/>
      <c r="AI119" s="544"/>
      <c r="AJ119" s="544"/>
      <c r="AK119" s="544"/>
      <c r="AL119" s="544"/>
      <c r="AM119" s="544"/>
      <c r="AN119" s="544"/>
      <c r="AO119" s="657"/>
      <c r="AP119" s="543"/>
      <c r="AQ119" s="544"/>
      <c r="AR119" s="544"/>
      <c r="AS119" s="544"/>
      <c r="AT119" s="544"/>
      <c r="AU119" s="544"/>
      <c r="AV119" s="544"/>
      <c r="AW119" s="544"/>
      <c r="AX119" s="544"/>
      <c r="AY119" s="657"/>
      <c r="AZ119" s="543"/>
      <c r="BA119" s="544"/>
      <c r="BB119" s="544"/>
      <c r="BC119" s="544"/>
      <c r="BD119" s="544"/>
      <c r="BE119" s="544"/>
      <c r="BF119" s="544"/>
      <c r="BG119" s="544"/>
      <c r="BH119" s="544"/>
      <c r="BI119" s="657"/>
      <c r="BJ119" s="543"/>
      <c r="BK119" s="544"/>
      <c r="BL119" s="544"/>
      <c r="BM119" s="544"/>
      <c r="BN119" s="544"/>
      <c r="BO119" s="544"/>
      <c r="BP119" s="544"/>
      <c r="BQ119" s="544"/>
      <c r="BR119" s="544"/>
      <c r="BS119" s="657"/>
      <c r="BT119" s="543"/>
      <c r="BU119" s="544"/>
      <c r="BV119" s="544"/>
      <c r="BW119" s="544"/>
      <c r="BX119" s="544"/>
      <c r="BY119" s="544"/>
      <c r="BZ119" s="544"/>
      <c r="CA119" s="544"/>
      <c r="CB119" s="544"/>
      <c r="CC119" s="657"/>
      <c r="CD119" s="543"/>
      <c r="CE119" s="544"/>
      <c r="CF119" s="544"/>
      <c r="CG119" s="544"/>
      <c r="CH119" s="544"/>
      <c r="CI119" s="544"/>
      <c r="CJ119" s="544"/>
      <c r="CK119" s="544"/>
      <c r="CL119" s="544"/>
      <c r="CM119" s="657"/>
      <c r="CN119" s="543"/>
      <c r="CO119" s="544"/>
      <c r="CP119" s="544"/>
      <c r="CQ119" s="544"/>
      <c r="CR119" s="544"/>
      <c r="CS119" s="544"/>
      <c r="CT119" s="544"/>
      <c r="CU119" s="544"/>
      <c r="CV119" s="544"/>
      <c r="CW119" s="657"/>
      <c r="CX119" s="543"/>
      <c r="CY119" s="544"/>
      <c r="CZ119" s="544"/>
      <c r="DA119" s="544"/>
      <c r="DB119" s="544"/>
      <c r="DC119" s="544"/>
      <c r="DD119" s="544"/>
      <c r="DE119" s="544"/>
      <c r="DF119" s="544"/>
      <c r="DG119" s="657"/>
      <c r="DH119" s="543"/>
      <c r="DI119" s="544"/>
      <c r="DJ119" s="544"/>
      <c r="DK119" s="544"/>
      <c r="DL119" s="544"/>
      <c r="DM119" s="544"/>
      <c r="DN119" s="544"/>
      <c r="DO119" s="544"/>
      <c r="DP119" s="544"/>
      <c r="DQ119" s="657"/>
      <c r="DR119" s="543"/>
      <c r="DS119" s="544"/>
      <c r="DT119" s="544"/>
      <c r="DU119" s="544"/>
      <c r="DV119" s="544"/>
      <c r="DW119" s="544"/>
      <c r="DX119" s="544"/>
      <c r="DY119" s="544"/>
      <c r="DZ119" s="544"/>
      <c r="EA119" s="657"/>
      <c r="EB119" s="543"/>
      <c r="EC119" s="544"/>
      <c r="ED119" s="544"/>
      <c r="EE119" s="544"/>
      <c r="EF119" s="544"/>
      <c r="EG119" s="544"/>
      <c r="EH119" s="544"/>
      <c r="EI119" s="544"/>
      <c r="EJ119" s="544"/>
      <c r="EK119" s="657"/>
    </row>
    <row r="120" spans="1:141" ht="20.25">
      <c r="A120" s="359">
        <f>Summary!A120</f>
        <v>0</v>
      </c>
      <c r="B120" s="378">
        <f>Summary!B120</f>
        <v>0</v>
      </c>
      <c r="C120" s="379" t="str">
        <f>Summary!C120</f>
        <v>4.5.7</v>
      </c>
      <c r="D120" s="380" t="str">
        <f>Summary!D120</f>
        <v>1300 - Lighting</v>
      </c>
      <c r="E120" s="381" t="str">
        <f>Summary!E120</f>
        <v>LED for road lighting</v>
      </c>
      <c r="F120" s="382" t="str">
        <f>Summary!F120</f>
        <v>Bulk clean</v>
      </c>
      <c r="G120" s="375">
        <f>Summary!G120</f>
        <v>0</v>
      </c>
      <c r="H120" s="540">
        <f t="shared" si="41"/>
        <v>0</v>
      </c>
      <c r="I120" s="541">
        <f t="shared" si="42"/>
        <v>0</v>
      </c>
      <c r="J120" s="541">
        <f t="shared" si="43"/>
        <v>0</v>
      </c>
      <c r="K120" s="541">
        <f t="shared" si="44"/>
        <v>0</v>
      </c>
      <c r="L120" s="541">
        <f t="shared" si="45"/>
        <v>0</v>
      </c>
      <c r="M120" s="541">
        <f t="shared" si="46"/>
        <v>0</v>
      </c>
      <c r="N120" s="541">
        <f t="shared" si="47"/>
        <v>0</v>
      </c>
      <c r="O120" s="541">
        <f t="shared" si="48"/>
        <v>0</v>
      </c>
      <c r="P120" s="541">
        <f t="shared" si="49"/>
        <v>0</v>
      </c>
      <c r="Q120" s="541">
        <f t="shared" si="50"/>
        <v>0</v>
      </c>
      <c r="R120" s="541">
        <f t="shared" si="51"/>
        <v>0</v>
      </c>
      <c r="S120" s="541">
        <f t="shared" si="52"/>
        <v>0</v>
      </c>
      <c r="T120" s="542">
        <f t="shared" si="53"/>
        <v>0</v>
      </c>
      <c r="U120" s="531"/>
      <c r="V120" s="543"/>
      <c r="W120" s="544"/>
      <c r="X120" s="544"/>
      <c r="Y120" s="544"/>
      <c r="Z120" s="544"/>
      <c r="AA120" s="544"/>
      <c r="AB120" s="544"/>
      <c r="AC120" s="544"/>
      <c r="AD120" s="544"/>
      <c r="AE120" s="657"/>
      <c r="AF120" s="543"/>
      <c r="AG120" s="544"/>
      <c r="AH120" s="544"/>
      <c r="AI120" s="544"/>
      <c r="AJ120" s="544"/>
      <c r="AK120" s="544"/>
      <c r="AL120" s="544"/>
      <c r="AM120" s="544"/>
      <c r="AN120" s="544"/>
      <c r="AO120" s="657"/>
      <c r="AP120" s="543"/>
      <c r="AQ120" s="544"/>
      <c r="AR120" s="544"/>
      <c r="AS120" s="544"/>
      <c r="AT120" s="544"/>
      <c r="AU120" s="544"/>
      <c r="AV120" s="544"/>
      <c r="AW120" s="544"/>
      <c r="AX120" s="544"/>
      <c r="AY120" s="657"/>
      <c r="AZ120" s="543"/>
      <c r="BA120" s="544"/>
      <c r="BB120" s="544"/>
      <c r="BC120" s="544"/>
      <c r="BD120" s="544"/>
      <c r="BE120" s="544"/>
      <c r="BF120" s="544"/>
      <c r="BG120" s="544"/>
      <c r="BH120" s="544"/>
      <c r="BI120" s="657"/>
      <c r="BJ120" s="543"/>
      <c r="BK120" s="544"/>
      <c r="BL120" s="544"/>
      <c r="BM120" s="544"/>
      <c r="BN120" s="544"/>
      <c r="BO120" s="544"/>
      <c r="BP120" s="544"/>
      <c r="BQ120" s="544"/>
      <c r="BR120" s="544"/>
      <c r="BS120" s="657"/>
      <c r="BT120" s="543"/>
      <c r="BU120" s="544"/>
      <c r="BV120" s="544"/>
      <c r="BW120" s="544"/>
      <c r="BX120" s="544"/>
      <c r="BY120" s="544"/>
      <c r="BZ120" s="544"/>
      <c r="CA120" s="544"/>
      <c r="CB120" s="544"/>
      <c r="CC120" s="657"/>
      <c r="CD120" s="543"/>
      <c r="CE120" s="544"/>
      <c r="CF120" s="544"/>
      <c r="CG120" s="544"/>
      <c r="CH120" s="544"/>
      <c r="CI120" s="544"/>
      <c r="CJ120" s="544"/>
      <c r="CK120" s="544"/>
      <c r="CL120" s="544"/>
      <c r="CM120" s="657"/>
      <c r="CN120" s="543"/>
      <c r="CO120" s="544"/>
      <c r="CP120" s="544"/>
      <c r="CQ120" s="544"/>
      <c r="CR120" s="544"/>
      <c r="CS120" s="544"/>
      <c r="CT120" s="544"/>
      <c r="CU120" s="544"/>
      <c r="CV120" s="544"/>
      <c r="CW120" s="657"/>
      <c r="CX120" s="543"/>
      <c r="CY120" s="544"/>
      <c r="CZ120" s="544"/>
      <c r="DA120" s="544"/>
      <c r="DB120" s="544"/>
      <c r="DC120" s="544"/>
      <c r="DD120" s="544"/>
      <c r="DE120" s="544"/>
      <c r="DF120" s="544"/>
      <c r="DG120" s="657"/>
      <c r="DH120" s="543"/>
      <c r="DI120" s="544"/>
      <c r="DJ120" s="544"/>
      <c r="DK120" s="544"/>
      <c r="DL120" s="544"/>
      <c r="DM120" s="544"/>
      <c r="DN120" s="544"/>
      <c r="DO120" s="544"/>
      <c r="DP120" s="544"/>
      <c r="DQ120" s="657"/>
      <c r="DR120" s="543"/>
      <c r="DS120" s="544"/>
      <c r="DT120" s="544"/>
      <c r="DU120" s="544"/>
      <c r="DV120" s="544"/>
      <c r="DW120" s="544"/>
      <c r="DX120" s="544"/>
      <c r="DY120" s="544"/>
      <c r="DZ120" s="544"/>
      <c r="EA120" s="657"/>
      <c r="EB120" s="543"/>
      <c r="EC120" s="544"/>
      <c r="ED120" s="544"/>
      <c r="EE120" s="544"/>
      <c r="EF120" s="544"/>
      <c r="EG120" s="544"/>
      <c r="EH120" s="544"/>
      <c r="EI120" s="544"/>
      <c r="EJ120" s="544"/>
      <c r="EK120" s="657"/>
    </row>
    <row r="121" spans="1:141" ht="36">
      <c r="A121" s="359">
        <f>Summary!A121</f>
        <v>0</v>
      </c>
      <c r="B121" s="378">
        <f>Summary!B121</f>
        <v>0</v>
      </c>
      <c r="C121" s="379" t="str">
        <f>Summary!C121</f>
        <v>4.5.8</v>
      </c>
      <c r="D121" s="380" t="str">
        <f>Summary!D121</f>
        <v>1300 - Lighting</v>
      </c>
      <c r="E121" s="381" t="str">
        <f>Summary!E121</f>
        <v>LED for illuminated signs and bollards</v>
      </c>
      <c r="F121" s="382" t="str">
        <f>Summary!F121</f>
        <v>Clean translucent surfaces</v>
      </c>
      <c r="G121" s="375">
        <f>Summary!G121</f>
        <v>0</v>
      </c>
      <c r="H121" s="540">
        <f t="shared" si="41"/>
        <v>0</v>
      </c>
      <c r="I121" s="541">
        <f t="shared" si="42"/>
        <v>0</v>
      </c>
      <c r="J121" s="541">
        <f t="shared" si="43"/>
        <v>0</v>
      </c>
      <c r="K121" s="541">
        <f t="shared" si="44"/>
        <v>0</v>
      </c>
      <c r="L121" s="541">
        <f t="shared" si="45"/>
        <v>0</v>
      </c>
      <c r="M121" s="541">
        <f t="shared" si="46"/>
        <v>0</v>
      </c>
      <c r="N121" s="541">
        <f t="shared" si="47"/>
        <v>0</v>
      </c>
      <c r="O121" s="541">
        <f t="shared" si="48"/>
        <v>0</v>
      </c>
      <c r="P121" s="541">
        <f t="shared" si="49"/>
        <v>0</v>
      </c>
      <c r="Q121" s="541">
        <f t="shared" si="50"/>
        <v>0</v>
      </c>
      <c r="R121" s="541">
        <f t="shared" si="51"/>
        <v>0</v>
      </c>
      <c r="S121" s="541">
        <f t="shared" si="52"/>
        <v>0</v>
      </c>
      <c r="T121" s="542">
        <f t="shared" si="53"/>
        <v>0</v>
      </c>
      <c r="U121" s="531"/>
      <c r="V121" s="543"/>
      <c r="W121" s="544"/>
      <c r="X121" s="544"/>
      <c r="Y121" s="544"/>
      <c r="Z121" s="544"/>
      <c r="AA121" s="544"/>
      <c r="AB121" s="544"/>
      <c r="AC121" s="544"/>
      <c r="AD121" s="544"/>
      <c r="AE121" s="657"/>
      <c r="AF121" s="543"/>
      <c r="AG121" s="544"/>
      <c r="AH121" s="544"/>
      <c r="AI121" s="544"/>
      <c r="AJ121" s="544"/>
      <c r="AK121" s="544"/>
      <c r="AL121" s="544"/>
      <c r="AM121" s="544"/>
      <c r="AN121" s="544"/>
      <c r="AO121" s="657"/>
      <c r="AP121" s="543"/>
      <c r="AQ121" s="544"/>
      <c r="AR121" s="544"/>
      <c r="AS121" s="544"/>
      <c r="AT121" s="544"/>
      <c r="AU121" s="544"/>
      <c r="AV121" s="544"/>
      <c r="AW121" s="544"/>
      <c r="AX121" s="544"/>
      <c r="AY121" s="657"/>
      <c r="AZ121" s="543"/>
      <c r="BA121" s="544"/>
      <c r="BB121" s="544"/>
      <c r="BC121" s="544"/>
      <c r="BD121" s="544"/>
      <c r="BE121" s="544"/>
      <c r="BF121" s="544"/>
      <c r="BG121" s="544"/>
      <c r="BH121" s="544"/>
      <c r="BI121" s="657"/>
      <c r="BJ121" s="543"/>
      <c r="BK121" s="544"/>
      <c r="BL121" s="544"/>
      <c r="BM121" s="544"/>
      <c r="BN121" s="544"/>
      <c r="BO121" s="544"/>
      <c r="BP121" s="544"/>
      <c r="BQ121" s="544"/>
      <c r="BR121" s="544"/>
      <c r="BS121" s="657"/>
      <c r="BT121" s="543"/>
      <c r="BU121" s="544"/>
      <c r="BV121" s="544"/>
      <c r="BW121" s="544"/>
      <c r="BX121" s="544"/>
      <c r="BY121" s="544"/>
      <c r="BZ121" s="544"/>
      <c r="CA121" s="544"/>
      <c r="CB121" s="544"/>
      <c r="CC121" s="657"/>
      <c r="CD121" s="543"/>
      <c r="CE121" s="544"/>
      <c r="CF121" s="544"/>
      <c r="CG121" s="544"/>
      <c r="CH121" s="544"/>
      <c r="CI121" s="544"/>
      <c r="CJ121" s="544"/>
      <c r="CK121" s="544"/>
      <c r="CL121" s="544"/>
      <c r="CM121" s="657"/>
      <c r="CN121" s="543"/>
      <c r="CO121" s="544"/>
      <c r="CP121" s="544"/>
      <c r="CQ121" s="544"/>
      <c r="CR121" s="544"/>
      <c r="CS121" s="544"/>
      <c r="CT121" s="544"/>
      <c r="CU121" s="544"/>
      <c r="CV121" s="544"/>
      <c r="CW121" s="657"/>
      <c r="CX121" s="543"/>
      <c r="CY121" s="544"/>
      <c r="CZ121" s="544"/>
      <c r="DA121" s="544"/>
      <c r="DB121" s="544"/>
      <c r="DC121" s="544"/>
      <c r="DD121" s="544"/>
      <c r="DE121" s="544"/>
      <c r="DF121" s="544"/>
      <c r="DG121" s="657"/>
      <c r="DH121" s="543"/>
      <c r="DI121" s="544"/>
      <c r="DJ121" s="544"/>
      <c r="DK121" s="544"/>
      <c r="DL121" s="544"/>
      <c r="DM121" s="544"/>
      <c r="DN121" s="544"/>
      <c r="DO121" s="544"/>
      <c r="DP121" s="544"/>
      <c r="DQ121" s="657"/>
      <c r="DR121" s="543"/>
      <c r="DS121" s="544"/>
      <c r="DT121" s="544"/>
      <c r="DU121" s="544"/>
      <c r="DV121" s="544"/>
      <c r="DW121" s="544"/>
      <c r="DX121" s="544"/>
      <c r="DY121" s="544"/>
      <c r="DZ121" s="544"/>
      <c r="EA121" s="657"/>
      <c r="EB121" s="543"/>
      <c r="EC121" s="544"/>
      <c r="ED121" s="544"/>
      <c r="EE121" s="544"/>
      <c r="EF121" s="544"/>
      <c r="EG121" s="544"/>
      <c r="EH121" s="544"/>
      <c r="EI121" s="544"/>
      <c r="EJ121" s="544"/>
      <c r="EK121" s="657"/>
    </row>
    <row r="122" spans="1:141" ht="54">
      <c r="A122" s="359">
        <f>Summary!A122</f>
        <v>0</v>
      </c>
      <c r="B122" s="378">
        <f>Summary!B122</f>
        <v>0</v>
      </c>
      <c r="C122" s="379" t="str">
        <f>Summary!C122</f>
        <v>4.5.9</v>
      </c>
      <c r="D122" s="380" t="str">
        <f>Summary!D122</f>
        <v>1300 - Lighting</v>
      </c>
      <c r="E122" s="381" t="str">
        <f>Summary!E122</f>
        <v>Network cabling and electrical components including feeder pillars</v>
      </c>
      <c r="F122" s="382" t="str">
        <f>Summary!F122</f>
        <v>Electrical testing</v>
      </c>
      <c r="G122" s="375">
        <f>Summary!G122</f>
        <v>0</v>
      </c>
      <c r="H122" s="540">
        <f t="shared" si="41"/>
        <v>0</v>
      </c>
      <c r="I122" s="541">
        <f t="shared" si="42"/>
        <v>0</v>
      </c>
      <c r="J122" s="541">
        <f t="shared" si="43"/>
        <v>0</v>
      </c>
      <c r="K122" s="541">
        <f t="shared" si="44"/>
        <v>0</v>
      </c>
      <c r="L122" s="541">
        <f t="shared" si="45"/>
        <v>0</v>
      </c>
      <c r="M122" s="541">
        <f t="shared" si="46"/>
        <v>0</v>
      </c>
      <c r="N122" s="541">
        <f t="shared" si="47"/>
        <v>0</v>
      </c>
      <c r="O122" s="541">
        <f t="shared" si="48"/>
        <v>0</v>
      </c>
      <c r="P122" s="541">
        <f t="shared" si="49"/>
        <v>0</v>
      </c>
      <c r="Q122" s="541">
        <f t="shared" si="50"/>
        <v>0</v>
      </c>
      <c r="R122" s="541">
        <f t="shared" si="51"/>
        <v>0</v>
      </c>
      <c r="S122" s="541">
        <f t="shared" si="52"/>
        <v>0</v>
      </c>
      <c r="T122" s="542">
        <f t="shared" si="53"/>
        <v>0</v>
      </c>
      <c r="U122" s="531"/>
      <c r="V122" s="543"/>
      <c r="W122" s="544"/>
      <c r="X122" s="544"/>
      <c r="Y122" s="544"/>
      <c r="Z122" s="544"/>
      <c r="AA122" s="544"/>
      <c r="AB122" s="544"/>
      <c r="AC122" s="544"/>
      <c r="AD122" s="544"/>
      <c r="AE122" s="657"/>
      <c r="AF122" s="543"/>
      <c r="AG122" s="544"/>
      <c r="AH122" s="544"/>
      <c r="AI122" s="544"/>
      <c r="AJ122" s="544"/>
      <c r="AK122" s="544"/>
      <c r="AL122" s="544"/>
      <c r="AM122" s="544"/>
      <c r="AN122" s="544"/>
      <c r="AO122" s="657"/>
      <c r="AP122" s="543"/>
      <c r="AQ122" s="544"/>
      <c r="AR122" s="544"/>
      <c r="AS122" s="544"/>
      <c r="AT122" s="544"/>
      <c r="AU122" s="544"/>
      <c r="AV122" s="544"/>
      <c r="AW122" s="544"/>
      <c r="AX122" s="544"/>
      <c r="AY122" s="657"/>
      <c r="AZ122" s="543"/>
      <c r="BA122" s="544"/>
      <c r="BB122" s="544"/>
      <c r="BC122" s="544"/>
      <c r="BD122" s="544"/>
      <c r="BE122" s="544"/>
      <c r="BF122" s="544"/>
      <c r="BG122" s="544"/>
      <c r="BH122" s="544"/>
      <c r="BI122" s="657"/>
      <c r="BJ122" s="543"/>
      <c r="BK122" s="544"/>
      <c r="BL122" s="544"/>
      <c r="BM122" s="544"/>
      <c r="BN122" s="544"/>
      <c r="BO122" s="544"/>
      <c r="BP122" s="544"/>
      <c r="BQ122" s="544"/>
      <c r="BR122" s="544"/>
      <c r="BS122" s="657"/>
      <c r="BT122" s="543"/>
      <c r="BU122" s="544"/>
      <c r="BV122" s="544"/>
      <c r="BW122" s="544"/>
      <c r="BX122" s="544"/>
      <c r="BY122" s="544"/>
      <c r="BZ122" s="544"/>
      <c r="CA122" s="544"/>
      <c r="CB122" s="544"/>
      <c r="CC122" s="657"/>
      <c r="CD122" s="543"/>
      <c r="CE122" s="544"/>
      <c r="CF122" s="544"/>
      <c r="CG122" s="544"/>
      <c r="CH122" s="544"/>
      <c r="CI122" s="544"/>
      <c r="CJ122" s="544"/>
      <c r="CK122" s="544"/>
      <c r="CL122" s="544"/>
      <c r="CM122" s="657"/>
      <c r="CN122" s="543"/>
      <c r="CO122" s="544"/>
      <c r="CP122" s="544"/>
      <c r="CQ122" s="544"/>
      <c r="CR122" s="544"/>
      <c r="CS122" s="544"/>
      <c r="CT122" s="544"/>
      <c r="CU122" s="544"/>
      <c r="CV122" s="544"/>
      <c r="CW122" s="657"/>
      <c r="CX122" s="543"/>
      <c r="CY122" s="544"/>
      <c r="CZ122" s="544"/>
      <c r="DA122" s="544"/>
      <c r="DB122" s="544"/>
      <c r="DC122" s="544"/>
      <c r="DD122" s="544"/>
      <c r="DE122" s="544"/>
      <c r="DF122" s="544"/>
      <c r="DG122" s="657"/>
      <c r="DH122" s="543"/>
      <c r="DI122" s="544"/>
      <c r="DJ122" s="544"/>
      <c r="DK122" s="544"/>
      <c r="DL122" s="544"/>
      <c r="DM122" s="544"/>
      <c r="DN122" s="544"/>
      <c r="DO122" s="544"/>
      <c r="DP122" s="544"/>
      <c r="DQ122" s="657"/>
      <c r="DR122" s="543"/>
      <c r="DS122" s="544"/>
      <c r="DT122" s="544"/>
      <c r="DU122" s="544"/>
      <c r="DV122" s="544"/>
      <c r="DW122" s="544"/>
      <c r="DX122" s="544"/>
      <c r="DY122" s="544"/>
      <c r="DZ122" s="544"/>
      <c r="EA122" s="657"/>
      <c r="EB122" s="543"/>
      <c r="EC122" s="544"/>
      <c r="ED122" s="544"/>
      <c r="EE122" s="544"/>
      <c r="EF122" s="544"/>
      <c r="EG122" s="544"/>
      <c r="EH122" s="544"/>
      <c r="EI122" s="544"/>
      <c r="EJ122" s="544"/>
      <c r="EK122" s="657"/>
    </row>
    <row r="123" spans="1:141" ht="36">
      <c r="A123" s="359">
        <f>Summary!A123</f>
        <v>0</v>
      </c>
      <c r="B123" s="378">
        <f>Summary!B123</f>
        <v>0</v>
      </c>
      <c r="C123" s="379" t="str">
        <f>Summary!C123</f>
        <v>4.5.10</v>
      </c>
      <c r="D123" s="380" t="str">
        <f>Summary!D123</f>
        <v>1300 - Lighting</v>
      </c>
      <c r="E123" s="381" t="str">
        <f>Summary!E123</f>
        <v>Lighting columns (&lt;20m in height)</v>
      </c>
      <c r="F123" s="382" t="str">
        <f>Summary!F123</f>
        <v>Structural testing from 15 years old</v>
      </c>
      <c r="G123" s="375">
        <f>Summary!G123</f>
        <v>0</v>
      </c>
      <c r="H123" s="540">
        <f t="shared" si="41"/>
        <v>0</v>
      </c>
      <c r="I123" s="541">
        <f t="shared" si="42"/>
        <v>0</v>
      </c>
      <c r="J123" s="541">
        <f t="shared" si="43"/>
        <v>0</v>
      </c>
      <c r="K123" s="541">
        <f t="shared" si="44"/>
        <v>0</v>
      </c>
      <c r="L123" s="541">
        <f t="shared" si="45"/>
        <v>0</v>
      </c>
      <c r="M123" s="541">
        <f t="shared" si="46"/>
        <v>0</v>
      </c>
      <c r="N123" s="541">
        <f t="shared" si="47"/>
        <v>0</v>
      </c>
      <c r="O123" s="541">
        <f t="shared" si="48"/>
        <v>0</v>
      </c>
      <c r="P123" s="541">
        <f t="shared" si="49"/>
        <v>0</v>
      </c>
      <c r="Q123" s="541">
        <f t="shared" si="50"/>
        <v>0</v>
      </c>
      <c r="R123" s="541">
        <f t="shared" si="51"/>
        <v>0</v>
      </c>
      <c r="S123" s="541">
        <f t="shared" si="52"/>
        <v>0</v>
      </c>
      <c r="T123" s="542">
        <f t="shared" si="53"/>
        <v>0</v>
      </c>
      <c r="U123" s="531"/>
      <c r="V123" s="543"/>
      <c r="W123" s="544"/>
      <c r="X123" s="544"/>
      <c r="Y123" s="544"/>
      <c r="Z123" s="544"/>
      <c r="AA123" s="544"/>
      <c r="AB123" s="544"/>
      <c r="AC123" s="544"/>
      <c r="AD123" s="544"/>
      <c r="AE123" s="657"/>
      <c r="AF123" s="543"/>
      <c r="AG123" s="544"/>
      <c r="AH123" s="544"/>
      <c r="AI123" s="544"/>
      <c r="AJ123" s="544"/>
      <c r="AK123" s="544"/>
      <c r="AL123" s="544"/>
      <c r="AM123" s="544"/>
      <c r="AN123" s="544"/>
      <c r="AO123" s="657"/>
      <c r="AP123" s="543"/>
      <c r="AQ123" s="544"/>
      <c r="AR123" s="544"/>
      <c r="AS123" s="544"/>
      <c r="AT123" s="544"/>
      <c r="AU123" s="544"/>
      <c r="AV123" s="544"/>
      <c r="AW123" s="544"/>
      <c r="AX123" s="544"/>
      <c r="AY123" s="657"/>
      <c r="AZ123" s="543"/>
      <c r="BA123" s="544"/>
      <c r="BB123" s="544"/>
      <c r="BC123" s="544"/>
      <c r="BD123" s="544"/>
      <c r="BE123" s="544"/>
      <c r="BF123" s="544"/>
      <c r="BG123" s="544"/>
      <c r="BH123" s="544"/>
      <c r="BI123" s="657"/>
      <c r="BJ123" s="543"/>
      <c r="BK123" s="544"/>
      <c r="BL123" s="544"/>
      <c r="BM123" s="544"/>
      <c r="BN123" s="544"/>
      <c r="BO123" s="544"/>
      <c r="BP123" s="544"/>
      <c r="BQ123" s="544"/>
      <c r="BR123" s="544"/>
      <c r="BS123" s="657"/>
      <c r="BT123" s="543"/>
      <c r="BU123" s="544"/>
      <c r="BV123" s="544"/>
      <c r="BW123" s="544"/>
      <c r="BX123" s="544"/>
      <c r="BY123" s="544"/>
      <c r="BZ123" s="544"/>
      <c r="CA123" s="544"/>
      <c r="CB123" s="544"/>
      <c r="CC123" s="657"/>
      <c r="CD123" s="543"/>
      <c r="CE123" s="544"/>
      <c r="CF123" s="544"/>
      <c r="CG123" s="544"/>
      <c r="CH123" s="544"/>
      <c r="CI123" s="544"/>
      <c r="CJ123" s="544"/>
      <c r="CK123" s="544"/>
      <c r="CL123" s="544"/>
      <c r="CM123" s="657"/>
      <c r="CN123" s="543"/>
      <c r="CO123" s="544"/>
      <c r="CP123" s="544"/>
      <c r="CQ123" s="544"/>
      <c r="CR123" s="544"/>
      <c r="CS123" s="544"/>
      <c r="CT123" s="544"/>
      <c r="CU123" s="544"/>
      <c r="CV123" s="544"/>
      <c r="CW123" s="657"/>
      <c r="CX123" s="543"/>
      <c r="CY123" s="544"/>
      <c r="CZ123" s="544"/>
      <c r="DA123" s="544"/>
      <c r="DB123" s="544"/>
      <c r="DC123" s="544"/>
      <c r="DD123" s="544"/>
      <c r="DE123" s="544"/>
      <c r="DF123" s="544"/>
      <c r="DG123" s="657"/>
      <c r="DH123" s="543"/>
      <c r="DI123" s="544"/>
      <c r="DJ123" s="544"/>
      <c r="DK123" s="544"/>
      <c r="DL123" s="544"/>
      <c r="DM123" s="544"/>
      <c r="DN123" s="544"/>
      <c r="DO123" s="544"/>
      <c r="DP123" s="544"/>
      <c r="DQ123" s="657"/>
      <c r="DR123" s="543"/>
      <c r="DS123" s="544"/>
      <c r="DT123" s="544"/>
      <c r="DU123" s="544"/>
      <c r="DV123" s="544"/>
      <c r="DW123" s="544"/>
      <c r="DX123" s="544"/>
      <c r="DY123" s="544"/>
      <c r="DZ123" s="544"/>
      <c r="EA123" s="657"/>
      <c r="EB123" s="543"/>
      <c r="EC123" s="544"/>
      <c r="ED123" s="544"/>
      <c r="EE123" s="544"/>
      <c r="EF123" s="544"/>
      <c r="EG123" s="544"/>
      <c r="EH123" s="544"/>
      <c r="EI123" s="544"/>
      <c r="EJ123" s="544"/>
      <c r="EK123" s="657"/>
    </row>
    <row r="124" spans="1:141" s="139" customFormat="1" ht="36">
      <c r="A124" s="802" t="str">
        <f>Summary!A124</f>
        <v>18.9.2</v>
      </c>
      <c r="B124" s="815">
        <f>Summary!B124</f>
        <v>4.5999999999999996</v>
      </c>
      <c r="C124" s="813">
        <f>Summary!C124</f>
        <v>0</v>
      </c>
      <c r="D124" s="816" t="str">
        <f>Summary!D124</f>
        <v>1500 - Roadside technology</v>
      </c>
      <c r="E124" s="796">
        <f>Summary!E124</f>
        <v>0</v>
      </c>
      <c r="F124" s="796">
        <f>Summary!F124</f>
        <v>0</v>
      </c>
      <c r="G124" s="787">
        <f>Summary!G124</f>
        <v>0</v>
      </c>
      <c r="H124" s="299"/>
      <c r="I124" s="300"/>
      <c r="J124" s="300"/>
      <c r="K124" s="300"/>
      <c r="L124" s="300"/>
      <c r="M124" s="300"/>
      <c r="N124" s="300"/>
      <c r="O124" s="300"/>
      <c r="P124" s="300"/>
      <c r="Q124" s="300"/>
      <c r="R124" s="300"/>
      <c r="S124" s="300"/>
      <c r="T124" s="797"/>
      <c r="U124" s="531"/>
      <c r="V124" s="299"/>
      <c r="W124" s="300"/>
      <c r="X124" s="300"/>
      <c r="Y124" s="300"/>
      <c r="Z124" s="300"/>
      <c r="AA124" s="300"/>
      <c r="AB124" s="300"/>
      <c r="AC124" s="300"/>
      <c r="AD124" s="300"/>
      <c r="AE124" s="817"/>
      <c r="AF124" s="299"/>
      <c r="AG124" s="300"/>
      <c r="AH124" s="300"/>
      <c r="AI124" s="300"/>
      <c r="AJ124" s="300"/>
      <c r="AK124" s="300"/>
      <c r="AL124" s="300"/>
      <c r="AM124" s="300"/>
      <c r="AN124" s="300"/>
      <c r="AO124" s="817"/>
      <c r="AP124" s="299"/>
      <c r="AQ124" s="300"/>
      <c r="AR124" s="300"/>
      <c r="AS124" s="300"/>
      <c r="AT124" s="300"/>
      <c r="AU124" s="300"/>
      <c r="AV124" s="300"/>
      <c r="AW124" s="300"/>
      <c r="AX124" s="300"/>
      <c r="AY124" s="817"/>
      <c r="AZ124" s="299"/>
      <c r="BA124" s="300"/>
      <c r="BB124" s="300"/>
      <c r="BC124" s="300"/>
      <c r="BD124" s="300"/>
      <c r="BE124" s="300"/>
      <c r="BF124" s="300"/>
      <c r="BG124" s="300"/>
      <c r="BH124" s="300"/>
      <c r="BI124" s="817"/>
      <c r="BJ124" s="299"/>
      <c r="BK124" s="300"/>
      <c r="BL124" s="300"/>
      <c r="BM124" s="300"/>
      <c r="BN124" s="300"/>
      <c r="BO124" s="300"/>
      <c r="BP124" s="300"/>
      <c r="BQ124" s="300"/>
      <c r="BR124" s="300"/>
      <c r="BS124" s="817"/>
      <c r="BT124" s="299"/>
      <c r="BU124" s="300"/>
      <c r="BV124" s="300"/>
      <c r="BW124" s="300"/>
      <c r="BX124" s="300"/>
      <c r="BY124" s="300"/>
      <c r="BZ124" s="300"/>
      <c r="CA124" s="300"/>
      <c r="CB124" s="300"/>
      <c r="CC124" s="817"/>
      <c r="CD124" s="299"/>
      <c r="CE124" s="300"/>
      <c r="CF124" s="300"/>
      <c r="CG124" s="300"/>
      <c r="CH124" s="300"/>
      <c r="CI124" s="300"/>
      <c r="CJ124" s="300"/>
      <c r="CK124" s="300"/>
      <c r="CL124" s="300"/>
      <c r="CM124" s="817"/>
      <c r="CN124" s="299"/>
      <c r="CO124" s="300"/>
      <c r="CP124" s="300"/>
      <c r="CQ124" s="300"/>
      <c r="CR124" s="300"/>
      <c r="CS124" s="300"/>
      <c r="CT124" s="300"/>
      <c r="CU124" s="300"/>
      <c r="CV124" s="300"/>
      <c r="CW124" s="817"/>
      <c r="CX124" s="299"/>
      <c r="CY124" s="300"/>
      <c r="CZ124" s="300"/>
      <c r="DA124" s="300"/>
      <c r="DB124" s="300"/>
      <c r="DC124" s="300"/>
      <c r="DD124" s="300"/>
      <c r="DE124" s="300"/>
      <c r="DF124" s="300"/>
      <c r="DG124" s="817"/>
      <c r="DH124" s="299"/>
      <c r="DI124" s="300"/>
      <c r="DJ124" s="300"/>
      <c r="DK124" s="300"/>
      <c r="DL124" s="300"/>
      <c r="DM124" s="300"/>
      <c r="DN124" s="300"/>
      <c r="DO124" s="300"/>
      <c r="DP124" s="300"/>
      <c r="DQ124" s="817"/>
      <c r="DR124" s="299"/>
      <c r="DS124" s="300"/>
      <c r="DT124" s="300"/>
      <c r="DU124" s="300"/>
      <c r="DV124" s="300"/>
      <c r="DW124" s="300"/>
      <c r="DX124" s="300"/>
      <c r="DY124" s="300"/>
      <c r="DZ124" s="300"/>
      <c r="EA124" s="817"/>
      <c r="EB124" s="299"/>
      <c r="EC124" s="300"/>
      <c r="ED124" s="300"/>
      <c r="EE124" s="300"/>
      <c r="EF124" s="300"/>
      <c r="EG124" s="300"/>
      <c r="EH124" s="300"/>
      <c r="EI124" s="300"/>
      <c r="EJ124" s="300"/>
      <c r="EK124" s="817"/>
    </row>
    <row r="125" spans="1:141" s="139" customFormat="1" ht="72">
      <c r="A125" s="802">
        <f>Summary!A125</f>
        <v>0</v>
      </c>
      <c r="B125" s="815">
        <f>Summary!B125</f>
        <v>0</v>
      </c>
      <c r="C125" s="813" t="str">
        <f>Summary!C125</f>
        <v>4.6.1</v>
      </c>
      <c r="D125" s="816" t="str">
        <f>Summary!D125</f>
        <v>1500 - Roadside technology</v>
      </c>
      <c r="E125" s="796" t="str">
        <f>Summary!E125</f>
        <v>CCTV HSM cameras, including but not limited to camera housing and associated cabling</v>
      </c>
      <c r="F125" s="796">
        <f>Summary!F125</f>
        <v>0</v>
      </c>
      <c r="G125" s="787">
        <f>Summary!G125</f>
        <v>0</v>
      </c>
      <c r="H125" s="299"/>
      <c r="I125" s="300"/>
      <c r="J125" s="300"/>
      <c r="K125" s="300"/>
      <c r="L125" s="300"/>
      <c r="M125" s="300"/>
      <c r="N125" s="300"/>
      <c r="O125" s="300"/>
      <c r="P125" s="300"/>
      <c r="Q125" s="300"/>
      <c r="R125" s="300"/>
      <c r="S125" s="300"/>
      <c r="T125" s="797"/>
      <c r="U125" s="531"/>
      <c r="V125" s="299"/>
      <c r="W125" s="300"/>
      <c r="X125" s="300"/>
      <c r="Y125" s="300"/>
      <c r="Z125" s="300"/>
      <c r="AA125" s="300"/>
      <c r="AB125" s="300"/>
      <c r="AC125" s="300"/>
      <c r="AD125" s="300"/>
      <c r="AE125" s="817"/>
      <c r="AF125" s="299"/>
      <c r="AG125" s="300"/>
      <c r="AH125" s="300"/>
      <c r="AI125" s="300"/>
      <c r="AJ125" s="300"/>
      <c r="AK125" s="300"/>
      <c r="AL125" s="300"/>
      <c r="AM125" s="300"/>
      <c r="AN125" s="300"/>
      <c r="AO125" s="817"/>
      <c r="AP125" s="299"/>
      <c r="AQ125" s="300"/>
      <c r="AR125" s="300"/>
      <c r="AS125" s="300"/>
      <c r="AT125" s="300"/>
      <c r="AU125" s="300"/>
      <c r="AV125" s="300"/>
      <c r="AW125" s="300"/>
      <c r="AX125" s="300"/>
      <c r="AY125" s="817"/>
      <c r="AZ125" s="299"/>
      <c r="BA125" s="300"/>
      <c r="BB125" s="300"/>
      <c r="BC125" s="300"/>
      <c r="BD125" s="300"/>
      <c r="BE125" s="300"/>
      <c r="BF125" s="300"/>
      <c r="BG125" s="300"/>
      <c r="BH125" s="300"/>
      <c r="BI125" s="817"/>
      <c r="BJ125" s="299"/>
      <c r="BK125" s="300"/>
      <c r="BL125" s="300"/>
      <c r="BM125" s="300"/>
      <c r="BN125" s="300"/>
      <c r="BO125" s="300"/>
      <c r="BP125" s="300"/>
      <c r="BQ125" s="300"/>
      <c r="BR125" s="300"/>
      <c r="BS125" s="817"/>
      <c r="BT125" s="299"/>
      <c r="BU125" s="300"/>
      <c r="BV125" s="300"/>
      <c r="BW125" s="300"/>
      <c r="BX125" s="300"/>
      <c r="BY125" s="300"/>
      <c r="BZ125" s="300"/>
      <c r="CA125" s="300"/>
      <c r="CB125" s="300"/>
      <c r="CC125" s="817"/>
      <c r="CD125" s="299"/>
      <c r="CE125" s="300"/>
      <c r="CF125" s="300"/>
      <c r="CG125" s="300"/>
      <c r="CH125" s="300"/>
      <c r="CI125" s="300"/>
      <c r="CJ125" s="300"/>
      <c r="CK125" s="300"/>
      <c r="CL125" s="300"/>
      <c r="CM125" s="817"/>
      <c r="CN125" s="299"/>
      <c r="CO125" s="300"/>
      <c r="CP125" s="300"/>
      <c r="CQ125" s="300"/>
      <c r="CR125" s="300"/>
      <c r="CS125" s="300"/>
      <c r="CT125" s="300"/>
      <c r="CU125" s="300"/>
      <c r="CV125" s="300"/>
      <c r="CW125" s="817"/>
      <c r="CX125" s="299"/>
      <c r="CY125" s="300"/>
      <c r="CZ125" s="300"/>
      <c r="DA125" s="300"/>
      <c r="DB125" s="300"/>
      <c r="DC125" s="300"/>
      <c r="DD125" s="300"/>
      <c r="DE125" s="300"/>
      <c r="DF125" s="300"/>
      <c r="DG125" s="817"/>
      <c r="DH125" s="299"/>
      <c r="DI125" s="300"/>
      <c r="DJ125" s="300"/>
      <c r="DK125" s="300"/>
      <c r="DL125" s="300"/>
      <c r="DM125" s="300"/>
      <c r="DN125" s="300"/>
      <c r="DO125" s="300"/>
      <c r="DP125" s="300"/>
      <c r="DQ125" s="817"/>
      <c r="DR125" s="299"/>
      <c r="DS125" s="300"/>
      <c r="DT125" s="300"/>
      <c r="DU125" s="300"/>
      <c r="DV125" s="300"/>
      <c r="DW125" s="300"/>
      <c r="DX125" s="300"/>
      <c r="DY125" s="300"/>
      <c r="DZ125" s="300"/>
      <c r="EA125" s="817"/>
      <c r="EB125" s="299"/>
      <c r="EC125" s="300"/>
      <c r="ED125" s="300"/>
      <c r="EE125" s="300"/>
      <c r="EF125" s="300"/>
      <c r="EG125" s="300"/>
      <c r="EH125" s="300"/>
      <c r="EI125" s="300"/>
      <c r="EJ125" s="300"/>
      <c r="EK125" s="817"/>
    </row>
    <row r="126" spans="1:141" ht="54">
      <c r="A126" s="359">
        <f>Summary!A126</f>
        <v>0</v>
      </c>
      <c r="B126" s="378">
        <f>Summary!B126</f>
        <v>0</v>
      </c>
      <c r="C126" s="379" t="str">
        <f>Summary!C126</f>
        <v>4.6.1.1</v>
      </c>
      <c r="D126" s="380">
        <f>Summary!D126</f>
        <v>0</v>
      </c>
      <c r="E126" s="381">
        <f>Summary!E126</f>
        <v>0</v>
      </c>
      <c r="F126" s="382" t="str">
        <f>Summary!F126</f>
        <v xml:space="preserve">Re-fill washer fluid bottles in Hard Shoulder camera cabinet and clean camera housing front screen using wash/wipe system </v>
      </c>
      <c r="G126" s="375">
        <f>Summary!G126</f>
        <v>0</v>
      </c>
      <c r="H126" s="540">
        <f t="shared" si="41"/>
        <v>0</v>
      </c>
      <c r="I126" s="541">
        <f t="shared" si="42"/>
        <v>0</v>
      </c>
      <c r="J126" s="541">
        <f t="shared" si="43"/>
        <v>0</v>
      </c>
      <c r="K126" s="541">
        <f t="shared" si="44"/>
        <v>0</v>
      </c>
      <c r="L126" s="541">
        <f t="shared" si="45"/>
        <v>0</v>
      </c>
      <c r="M126" s="541">
        <f t="shared" si="46"/>
        <v>0</v>
      </c>
      <c r="N126" s="541">
        <f t="shared" si="47"/>
        <v>0</v>
      </c>
      <c r="O126" s="541">
        <f t="shared" si="48"/>
        <v>0</v>
      </c>
      <c r="P126" s="541">
        <f t="shared" si="49"/>
        <v>0</v>
      </c>
      <c r="Q126" s="541">
        <f t="shared" si="50"/>
        <v>0</v>
      </c>
      <c r="R126" s="541">
        <f t="shared" si="51"/>
        <v>0</v>
      </c>
      <c r="S126" s="541">
        <f t="shared" si="52"/>
        <v>0</v>
      </c>
      <c r="T126" s="542">
        <f t="shared" si="53"/>
        <v>0</v>
      </c>
      <c r="U126" s="531"/>
      <c r="V126" s="543"/>
      <c r="W126" s="544"/>
      <c r="X126" s="544"/>
      <c r="Y126" s="544"/>
      <c r="Z126" s="544"/>
      <c r="AA126" s="544"/>
      <c r="AB126" s="544"/>
      <c r="AC126" s="544"/>
      <c r="AD126" s="544"/>
      <c r="AE126" s="657"/>
      <c r="AF126" s="543"/>
      <c r="AG126" s="544"/>
      <c r="AH126" s="544"/>
      <c r="AI126" s="544"/>
      <c r="AJ126" s="544"/>
      <c r="AK126" s="544"/>
      <c r="AL126" s="544"/>
      <c r="AM126" s="544"/>
      <c r="AN126" s="544"/>
      <c r="AO126" s="657"/>
      <c r="AP126" s="543"/>
      <c r="AQ126" s="544"/>
      <c r="AR126" s="544"/>
      <c r="AS126" s="544"/>
      <c r="AT126" s="544"/>
      <c r="AU126" s="544"/>
      <c r="AV126" s="544"/>
      <c r="AW126" s="544"/>
      <c r="AX126" s="544"/>
      <c r="AY126" s="657"/>
      <c r="AZ126" s="543"/>
      <c r="BA126" s="544"/>
      <c r="BB126" s="544"/>
      <c r="BC126" s="544"/>
      <c r="BD126" s="544"/>
      <c r="BE126" s="544"/>
      <c r="BF126" s="544"/>
      <c r="BG126" s="544"/>
      <c r="BH126" s="544"/>
      <c r="BI126" s="657"/>
      <c r="BJ126" s="543"/>
      <c r="BK126" s="544"/>
      <c r="BL126" s="544"/>
      <c r="BM126" s="544"/>
      <c r="BN126" s="544"/>
      <c r="BO126" s="544"/>
      <c r="BP126" s="544"/>
      <c r="BQ126" s="544"/>
      <c r="BR126" s="544"/>
      <c r="BS126" s="657"/>
      <c r="BT126" s="543"/>
      <c r="BU126" s="544"/>
      <c r="BV126" s="544"/>
      <c r="BW126" s="544"/>
      <c r="BX126" s="544"/>
      <c r="BY126" s="544"/>
      <c r="BZ126" s="544"/>
      <c r="CA126" s="544"/>
      <c r="CB126" s="544"/>
      <c r="CC126" s="657"/>
      <c r="CD126" s="543"/>
      <c r="CE126" s="544"/>
      <c r="CF126" s="544"/>
      <c r="CG126" s="544"/>
      <c r="CH126" s="544"/>
      <c r="CI126" s="544"/>
      <c r="CJ126" s="544"/>
      <c r="CK126" s="544"/>
      <c r="CL126" s="544"/>
      <c r="CM126" s="657"/>
      <c r="CN126" s="543"/>
      <c r="CO126" s="544"/>
      <c r="CP126" s="544"/>
      <c r="CQ126" s="544"/>
      <c r="CR126" s="544"/>
      <c r="CS126" s="544"/>
      <c r="CT126" s="544"/>
      <c r="CU126" s="544"/>
      <c r="CV126" s="544"/>
      <c r="CW126" s="657"/>
      <c r="CX126" s="543"/>
      <c r="CY126" s="544"/>
      <c r="CZ126" s="544"/>
      <c r="DA126" s="544"/>
      <c r="DB126" s="544"/>
      <c r="DC126" s="544"/>
      <c r="DD126" s="544"/>
      <c r="DE126" s="544"/>
      <c r="DF126" s="544"/>
      <c r="DG126" s="657"/>
      <c r="DH126" s="543"/>
      <c r="DI126" s="544"/>
      <c r="DJ126" s="544"/>
      <c r="DK126" s="544"/>
      <c r="DL126" s="544"/>
      <c r="DM126" s="544"/>
      <c r="DN126" s="544"/>
      <c r="DO126" s="544"/>
      <c r="DP126" s="544"/>
      <c r="DQ126" s="657"/>
      <c r="DR126" s="543"/>
      <c r="DS126" s="544"/>
      <c r="DT126" s="544"/>
      <c r="DU126" s="544"/>
      <c r="DV126" s="544"/>
      <c r="DW126" s="544"/>
      <c r="DX126" s="544"/>
      <c r="DY126" s="544"/>
      <c r="DZ126" s="544"/>
      <c r="EA126" s="657"/>
      <c r="EB126" s="543"/>
      <c r="EC126" s="544"/>
      <c r="ED126" s="544"/>
      <c r="EE126" s="544"/>
      <c r="EF126" s="544"/>
      <c r="EG126" s="544"/>
      <c r="EH126" s="544"/>
      <c r="EI126" s="544"/>
      <c r="EJ126" s="544"/>
      <c r="EK126" s="657"/>
    </row>
    <row r="127" spans="1:141" s="139" customFormat="1" ht="36">
      <c r="A127" s="359">
        <f>Summary!A127</f>
        <v>0</v>
      </c>
      <c r="B127" s="378">
        <f>Summary!B127</f>
        <v>0</v>
      </c>
      <c r="C127" s="379" t="str">
        <f>Summary!C127</f>
        <v>4.6.1.2</v>
      </c>
      <c r="D127" s="380">
        <f>Summary!D127</f>
        <v>0</v>
      </c>
      <c r="E127" s="381">
        <f>Summary!E127</f>
        <v>0</v>
      </c>
      <c r="F127" s="382" t="str">
        <f>Summary!F127</f>
        <v>Manual clean camera housing front screen if wash/wipe system is not installed</v>
      </c>
      <c r="G127" s="375">
        <f>Summary!G127</f>
        <v>0</v>
      </c>
      <c r="H127" s="540">
        <f t="shared" si="41"/>
        <v>0</v>
      </c>
      <c r="I127" s="541">
        <f t="shared" si="42"/>
        <v>0</v>
      </c>
      <c r="J127" s="541">
        <f t="shared" si="43"/>
        <v>0</v>
      </c>
      <c r="K127" s="541">
        <f t="shared" si="44"/>
        <v>0</v>
      </c>
      <c r="L127" s="541">
        <f t="shared" si="45"/>
        <v>0</v>
      </c>
      <c r="M127" s="541">
        <f t="shared" si="46"/>
        <v>0</v>
      </c>
      <c r="N127" s="541">
        <f t="shared" si="47"/>
        <v>0</v>
      </c>
      <c r="O127" s="541">
        <f t="shared" si="48"/>
        <v>0</v>
      </c>
      <c r="P127" s="541">
        <f t="shared" si="49"/>
        <v>0</v>
      </c>
      <c r="Q127" s="541">
        <f t="shared" si="50"/>
        <v>0</v>
      </c>
      <c r="R127" s="541">
        <f t="shared" si="51"/>
        <v>0</v>
      </c>
      <c r="S127" s="541">
        <f t="shared" si="52"/>
        <v>0</v>
      </c>
      <c r="T127" s="542">
        <f t="shared" si="53"/>
        <v>0</v>
      </c>
      <c r="U127" s="531"/>
      <c r="V127" s="543"/>
      <c r="W127" s="544"/>
      <c r="X127" s="544"/>
      <c r="Y127" s="544"/>
      <c r="Z127" s="544"/>
      <c r="AA127" s="544"/>
      <c r="AB127" s="544"/>
      <c r="AC127" s="544"/>
      <c r="AD127" s="544"/>
      <c r="AE127" s="657"/>
      <c r="AF127" s="543"/>
      <c r="AG127" s="544"/>
      <c r="AH127" s="544"/>
      <c r="AI127" s="544"/>
      <c r="AJ127" s="544"/>
      <c r="AK127" s="544"/>
      <c r="AL127" s="544"/>
      <c r="AM127" s="544"/>
      <c r="AN127" s="544"/>
      <c r="AO127" s="657"/>
      <c r="AP127" s="543"/>
      <c r="AQ127" s="544"/>
      <c r="AR127" s="544"/>
      <c r="AS127" s="544"/>
      <c r="AT127" s="544"/>
      <c r="AU127" s="544"/>
      <c r="AV127" s="544"/>
      <c r="AW127" s="544"/>
      <c r="AX127" s="544"/>
      <c r="AY127" s="657"/>
      <c r="AZ127" s="543"/>
      <c r="BA127" s="544"/>
      <c r="BB127" s="544"/>
      <c r="BC127" s="544"/>
      <c r="BD127" s="544"/>
      <c r="BE127" s="544"/>
      <c r="BF127" s="544"/>
      <c r="BG127" s="544"/>
      <c r="BH127" s="544"/>
      <c r="BI127" s="657"/>
      <c r="BJ127" s="543"/>
      <c r="BK127" s="544"/>
      <c r="BL127" s="544"/>
      <c r="BM127" s="544"/>
      <c r="BN127" s="544"/>
      <c r="BO127" s="544"/>
      <c r="BP127" s="544"/>
      <c r="BQ127" s="544"/>
      <c r="BR127" s="544"/>
      <c r="BS127" s="657"/>
      <c r="BT127" s="543"/>
      <c r="BU127" s="544"/>
      <c r="BV127" s="544"/>
      <c r="BW127" s="544"/>
      <c r="BX127" s="544"/>
      <c r="BY127" s="544"/>
      <c r="BZ127" s="544"/>
      <c r="CA127" s="544"/>
      <c r="CB127" s="544"/>
      <c r="CC127" s="657"/>
      <c r="CD127" s="543"/>
      <c r="CE127" s="544"/>
      <c r="CF127" s="544"/>
      <c r="CG127" s="544"/>
      <c r="CH127" s="544"/>
      <c r="CI127" s="544"/>
      <c r="CJ127" s="544"/>
      <c r="CK127" s="544"/>
      <c r="CL127" s="544"/>
      <c r="CM127" s="657"/>
      <c r="CN127" s="543"/>
      <c r="CO127" s="544"/>
      <c r="CP127" s="544"/>
      <c r="CQ127" s="544"/>
      <c r="CR127" s="544"/>
      <c r="CS127" s="544"/>
      <c r="CT127" s="544"/>
      <c r="CU127" s="544"/>
      <c r="CV127" s="544"/>
      <c r="CW127" s="657"/>
      <c r="CX127" s="543"/>
      <c r="CY127" s="544"/>
      <c r="CZ127" s="544"/>
      <c r="DA127" s="544"/>
      <c r="DB127" s="544"/>
      <c r="DC127" s="544"/>
      <c r="DD127" s="544"/>
      <c r="DE127" s="544"/>
      <c r="DF127" s="544"/>
      <c r="DG127" s="657"/>
      <c r="DH127" s="543"/>
      <c r="DI127" s="544"/>
      <c r="DJ127" s="544"/>
      <c r="DK127" s="544"/>
      <c r="DL127" s="544"/>
      <c r="DM127" s="544"/>
      <c r="DN127" s="544"/>
      <c r="DO127" s="544"/>
      <c r="DP127" s="544"/>
      <c r="DQ127" s="657"/>
      <c r="DR127" s="543"/>
      <c r="DS127" s="544"/>
      <c r="DT127" s="544"/>
      <c r="DU127" s="544"/>
      <c r="DV127" s="544"/>
      <c r="DW127" s="544"/>
      <c r="DX127" s="544"/>
      <c r="DY127" s="544"/>
      <c r="DZ127" s="544"/>
      <c r="EA127" s="657"/>
      <c r="EB127" s="543"/>
      <c r="EC127" s="544"/>
      <c r="ED127" s="544"/>
      <c r="EE127" s="544"/>
      <c r="EF127" s="544"/>
      <c r="EG127" s="544"/>
      <c r="EH127" s="544"/>
      <c r="EI127" s="544"/>
      <c r="EJ127" s="544"/>
      <c r="EK127" s="657"/>
    </row>
    <row r="128" spans="1:141" s="139" customFormat="1" ht="180">
      <c r="A128" s="802">
        <f>Summary!A128</f>
        <v>0</v>
      </c>
      <c r="B128" s="815">
        <f>Summary!B128</f>
        <v>0</v>
      </c>
      <c r="C128" s="813" t="str">
        <f>Summary!C128</f>
        <v>4.6.2</v>
      </c>
      <c r="D128" s="816" t="str">
        <f>Summary!D128</f>
        <v>1500 - Roadside technology</v>
      </c>
      <c r="E128" s="796" t="str">
        <f>Summary!E128</f>
        <v>CCTV mast ancillary equipment, Including but not limited to associated cabling, winch systems, pan/tilt/zoom mechanisms and mountings associated with ANPR cameras and CCTV (PTZ and fixed AID) cameras</v>
      </c>
      <c r="F128" s="796">
        <f>Summary!F128</f>
        <v>0</v>
      </c>
      <c r="G128" s="787">
        <f>Summary!G128</f>
        <v>0</v>
      </c>
      <c r="H128" s="299"/>
      <c r="I128" s="300"/>
      <c r="J128" s="300"/>
      <c r="K128" s="300"/>
      <c r="L128" s="300"/>
      <c r="M128" s="300"/>
      <c r="N128" s="300"/>
      <c r="O128" s="300"/>
      <c r="P128" s="300"/>
      <c r="Q128" s="300"/>
      <c r="R128" s="300"/>
      <c r="S128" s="300"/>
      <c r="T128" s="797"/>
      <c r="U128" s="531"/>
      <c r="V128" s="299"/>
      <c r="W128" s="300"/>
      <c r="X128" s="300"/>
      <c r="Y128" s="300"/>
      <c r="Z128" s="300"/>
      <c r="AA128" s="300"/>
      <c r="AB128" s="300"/>
      <c r="AC128" s="300"/>
      <c r="AD128" s="300"/>
      <c r="AE128" s="817"/>
      <c r="AF128" s="299"/>
      <c r="AG128" s="300"/>
      <c r="AH128" s="300"/>
      <c r="AI128" s="300"/>
      <c r="AJ128" s="300"/>
      <c r="AK128" s="300"/>
      <c r="AL128" s="300"/>
      <c r="AM128" s="300"/>
      <c r="AN128" s="300"/>
      <c r="AO128" s="817"/>
      <c r="AP128" s="299"/>
      <c r="AQ128" s="300"/>
      <c r="AR128" s="300"/>
      <c r="AS128" s="300"/>
      <c r="AT128" s="300"/>
      <c r="AU128" s="300"/>
      <c r="AV128" s="300"/>
      <c r="AW128" s="300"/>
      <c r="AX128" s="300"/>
      <c r="AY128" s="817"/>
      <c r="AZ128" s="299"/>
      <c r="BA128" s="300"/>
      <c r="BB128" s="300"/>
      <c r="BC128" s="300"/>
      <c r="BD128" s="300"/>
      <c r="BE128" s="300"/>
      <c r="BF128" s="300"/>
      <c r="BG128" s="300"/>
      <c r="BH128" s="300"/>
      <c r="BI128" s="817"/>
      <c r="BJ128" s="299"/>
      <c r="BK128" s="300"/>
      <c r="BL128" s="300"/>
      <c r="BM128" s="300"/>
      <c r="BN128" s="300"/>
      <c r="BO128" s="300"/>
      <c r="BP128" s="300"/>
      <c r="BQ128" s="300"/>
      <c r="BR128" s="300"/>
      <c r="BS128" s="817"/>
      <c r="BT128" s="299"/>
      <c r="BU128" s="300"/>
      <c r="BV128" s="300"/>
      <c r="BW128" s="300"/>
      <c r="BX128" s="300"/>
      <c r="BY128" s="300"/>
      <c r="BZ128" s="300"/>
      <c r="CA128" s="300"/>
      <c r="CB128" s="300"/>
      <c r="CC128" s="817"/>
      <c r="CD128" s="299"/>
      <c r="CE128" s="300"/>
      <c r="CF128" s="300"/>
      <c r="CG128" s="300"/>
      <c r="CH128" s="300"/>
      <c r="CI128" s="300"/>
      <c r="CJ128" s="300"/>
      <c r="CK128" s="300"/>
      <c r="CL128" s="300"/>
      <c r="CM128" s="817"/>
      <c r="CN128" s="299"/>
      <c r="CO128" s="300"/>
      <c r="CP128" s="300"/>
      <c r="CQ128" s="300"/>
      <c r="CR128" s="300"/>
      <c r="CS128" s="300"/>
      <c r="CT128" s="300"/>
      <c r="CU128" s="300"/>
      <c r="CV128" s="300"/>
      <c r="CW128" s="817"/>
      <c r="CX128" s="299"/>
      <c r="CY128" s="300"/>
      <c r="CZ128" s="300"/>
      <c r="DA128" s="300"/>
      <c r="DB128" s="300"/>
      <c r="DC128" s="300"/>
      <c r="DD128" s="300"/>
      <c r="DE128" s="300"/>
      <c r="DF128" s="300"/>
      <c r="DG128" s="817"/>
      <c r="DH128" s="299"/>
      <c r="DI128" s="300"/>
      <c r="DJ128" s="300"/>
      <c r="DK128" s="300"/>
      <c r="DL128" s="300"/>
      <c r="DM128" s="300"/>
      <c r="DN128" s="300"/>
      <c r="DO128" s="300"/>
      <c r="DP128" s="300"/>
      <c r="DQ128" s="817"/>
      <c r="DR128" s="299"/>
      <c r="DS128" s="300"/>
      <c r="DT128" s="300"/>
      <c r="DU128" s="300"/>
      <c r="DV128" s="300"/>
      <c r="DW128" s="300"/>
      <c r="DX128" s="300"/>
      <c r="DY128" s="300"/>
      <c r="DZ128" s="300"/>
      <c r="EA128" s="817"/>
      <c r="EB128" s="299"/>
      <c r="EC128" s="300"/>
      <c r="ED128" s="300"/>
      <c r="EE128" s="300"/>
      <c r="EF128" s="300"/>
      <c r="EG128" s="300"/>
      <c r="EH128" s="300"/>
      <c r="EI128" s="300"/>
      <c r="EJ128" s="300"/>
      <c r="EK128" s="817"/>
    </row>
    <row r="129" spans="1:141" ht="36">
      <c r="A129" s="359">
        <f>Summary!A129</f>
        <v>0</v>
      </c>
      <c r="B129" s="378">
        <f>Summary!B129</f>
        <v>0</v>
      </c>
      <c r="C129" s="379" t="str">
        <f>Summary!C129</f>
        <v>4.6.2.1</v>
      </c>
      <c r="D129" s="380">
        <f>Summary!D129</f>
        <v>0</v>
      </c>
      <c r="E129" s="381">
        <f>Summary!E129</f>
        <v>0</v>
      </c>
      <c r="F129" s="382" t="str">
        <f>Summary!F129</f>
        <v xml:space="preserve">Inspection of mast ropes and winch mechanism and the condition thereof </v>
      </c>
      <c r="G129" s="375">
        <f>Summary!G129</f>
        <v>0</v>
      </c>
      <c r="H129" s="540">
        <f t="shared" ref="H129:H197" si="54">SUM(V129:AD129)</f>
        <v>0</v>
      </c>
      <c r="I129" s="541">
        <f t="shared" ref="I129:I197" si="55">SUM(AF129:AN129)</f>
        <v>0</v>
      </c>
      <c r="J129" s="541">
        <f t="shared" ref="J129:J197" si="56">SUM(AP129:AX129)</f>
        <v>0</v>
      </c>
      <c r="K129" s="541">
        <f t="shared" ref="K129:K197" si="57">SUM(AZ129:BH129)</f>
        <v>0</v>
      </c>
      <c r="L129" s="541">
        <f t="shared" ref="L129:L197" si="58">SUM(BJ129:BR129)</f>
        <v>0</v>
      </c>
      <c r="M129" s="541">
        <f t="shared" ref="M129:M197" si="59">SUM(BT129:CB129)</f>
        <v>0</v>
      </c>
      <c r="N129" s="541">
        <f t="shared" ref="N129:N197" si="60">SUM(CD129:CL129)</f>
        <v>0</v>
      </c>
      <c r="O129" s="541">
        <f t="shared" ref="O129:O197" si="61">SUM(CN129:CV129)</f>
        <v>0</v>
      </c>
      <c r="P129" s="541">
        <f t="shared" ref="P129:P197" si="62">SUM(CX129:DF129)</f>
        <v>0</v>
      </c>
      <c r="Q129" s="541">
        <f t="shared" ref="Q129:Q197" si="63">SUM(DH129:DP129)</f>
        <v>0</v>
      </c>
      <c r="R129" s="541">
        <f t="shared" ref="R129:R197" si="64">SUM(DR129:DZ129)</f>
        <v>0</v>
      </c>
      <c r="S129" s="541">
        <f t="shared" ref="S129:S197" si="65">SUM(EB129:EJ129)</f>
        <v>0</v>
      </c>
      <c r="T129" s="542">
        <f t="shared" ref="T129:T197" si="66">SUM(H129:S129)</f>
        <v>0</v>
      </c>
      <c r="U129" s="531"/>
      <c r="V129" s="543"/>
      <c r="W129" s="544"/>
      <c r="X129" s="544"/>
      <c r="Y129" s="544"/>
      <c r="Z129" s="544"/>
      <c r="AA129" s="544"/>
      <c r="AB129" s="544"/>
      <c r="AC129" s="544"/>
      <c r="AD129" s="544"/>
      <c r="AE129" s="657"/>
      <c r="AF129" s="543"/>
      <c r="AG129" s="544"/>
      <c r="AH129" s="544"/>
      <c r="AI129" s="544"/>
      <c r="AJ129" s="544"/>
      <c r="AK129" s="544"/>
      <c r="AL129" s="544"/>
      <c r="AM129" s="544"/>
      <c r="AN129" s="544"/>
      <c r="AO129" s="657"/>
      <c r="AP129" s="543"/>
      <c r="AQ129" s="544"/>
      <c r="AR129" s="544"/>
      <c r="AS129" s="544"/>
      <c r="AT129" s="544"/>
      <c r="AU129" s="544"/>
      <c r="AV129" s="544"/>
      <c r="AW129" s="544"/>
      <c r="AX129" s="544"/>
      <c r="AY129" s="657"/>
      <c r="AZ129" s="543"/>
      <c r="BA129" s="544"/>
      <c r="BB129" s="544"/>
      <c r="BC129" s="544"/>
      <c r="BD129" s="544"/>
      <c r="BE129" s="544"/>
      <c r="BF129" s="544"/>
      <c r="BG129" s="544"/>
      <c r="BH129" s="544"/>
      <c r="BI129" s="657"/>
      <c r="BJ129" s="543"/>
      <c r="BK129" s="544"/>
      <c r="BL129" s="544"/>
      <c r="BM129" s="544"/>
      <c r="BN129" s="544"/>
      <c r="BO129" s="544"/>
      <c r="BP129" s="544"/>
      <c r="BQ129" s="544"/>
      <c r="BR129" s="544"/>
      <c r="BS129" s="657"/>
      <c r="BT129" s="543"/>
      <c r="BU129" s="544"/>
      <c r="BV129" s="544"/>
      <c r="BW129" s="544"/>
      <c r="BX129" s="544"/>
      <c r="BY129" s="544"/>
      <c r="BZ129" s="544"/>
      <c r="CA129" s="544"/>
      <c r="CB129" s="544"/>
      <c r="CC129" s="657"/>
      <c r="CD129" s="543"/>
      <c r="CE129" s="544"/>
      <c r="CF129" s="544"/>
      <c r="CG129" s="544"/>
      <c r="CH129" s="544"/>
      <c r="CI129" s="544"/>
      <c r="CJ129" s="544"/>
      <c r="CK129" s="544"/>
      <c r="CL129" s="544"/>
      <c r="CM129" s="657"/>
      <c r="CN129" s="543"/>
      <c r="CO129" s="544"/>
      <c r="CP129" s="544"/>
      <c r="CQ129" s="544"/>
      <c r="CR129" s="544"/>
      <c r="CS129" s="544"/>
      <c r="CT129" s="544"/>
      <c r="CU129" s="544"/>
      <c r="CV129" s="544"/>
      <c r="CW129" s="657"/>
      <c r="CX129" s="543"/>
      <c r="CY129" s="544"/>
      <c r="CZ129" s="544"/>
      <c r="DA129" s="544"/>
      <c r="DB129" s="544"/>
      <c r="DC129" s="544"/>
      <c r="DD129" s="544"/>
      <c r="DE129" s="544"/>
      <c r="DF129" s="544"/>
      <c r="DG129" s="657"/>
      <c r="DH129" s="543"/>
      <c r="DI129" s="544"/>
      <c r="DJ129" s="544"/>
      <c r="DK129" s="544"/>
      <c r="DL129" s="544"/>
      <c r="DM129" s="544"/>
      <c r="DN129" s="544"/>
      <c r="DO129" s="544"/>
      <c r="DP129" s="544"/>
      <c r="DQ129" s="657"/>
      <c r="DR129" s="543"/>
      <c r="DS129" s="544"/>
      <c r="DT129" s="544"/>
      <c r="DU129" s="544"/>
      <c r="DV129" s="544"/>
      <c r="DW129" s="544"/>
      <c r="DX129" s="544"/>
      <c r="DY129" s="544"/>
      <c r="DZ129" s="544"/>
      <c r="EA129" s="657"/>
      <c r="EB129" s="543"/>
      <c r="EC129" s="544"/>
      <c r="ED129" s="544"/>
      <c r="EE129" s="544"/>
      <c r="EF129" s="544"/>
      <c r="EG129" s="544"/>
      <c r="EH129" s="544"/>
      <c r="EI129" s="544"/>
      <c r="EJ129" s="544"/>
      <c r="EK129" s="657"/>
    </row>
    <row r="130" spans="1:141" s="139" customFormat="1" ht="36">
      <c r="A130" s="359">
        <f>Summary!A130</f>
        <v>0</v>
      </c>
      <c r="B130" s="378">
        <f>Summary!B130</f>
        <v>0</v>
      </c>
      <c r="C130" s="379" t="str">
        <f>Summary!C130</f>
        <v>4.6.2.2</v>
      </c>
      <c r="D130" s="380">
        <f>Summary!D130</f>
        <v>0</v>
      </c>
      <c r="E130" s="381">
        <f>Summary!E130</f>
        <v>0</v>
      </c>
      <c r="F130" s="382" t="str">
        <f>Summary!F130</f>
        <v>Greasing of winch assembly to manufacturers recommendations</v>
      </c>
      <c r="G130" s="375">
        <f>Summary!G130</f>
        <v>0</v>
      </c>
      <c r="H130" s="540">
        <f t="shared" si="54"/>
        <v>0</v>
      </c>
      <c r="I130" s="541">
        <f t="shared" si="55"/>
        <v>0</v>
      </c>
      <c r="J130" s="541">
        <f t="shared" si="56"/>
        <v>0</v>
      </c>
      <c r="K130" s="541">
        <f t="shared" si="57"/>
        <v>0</v>
      </c>
      <c r="L130" s="541">
        <f t="shared" si="58"/>
        <v>0</v>
      </c>
      <c r="M130" s="541">
        <f t="shared" si="59"/>
        <v>0</v>
      </c>
      <c r="N130" s="541">
        <f t="shared" si="60"/>
        <v>0</v>
      </c>
      <c r="O130" s="541">
        <f t="shared" si="61"/>
        <v>0</v>
      </c>
      <c r="P130" s="541">
        <f t="shared" si="62"/>
        <v>0</v>
      </c>
      <c r="Q130" s="541">
        <f t="shared" si="63"/>
        <v>0</v>
      </c>
      <c r="R130" s="541">
        <f t="shared" si="64"/>
        <v>0</v>
      </c>
      <c r="S130" s="541">
        <f t="shared" si="65"/>
        <v>0</v>
      </c>
      <c r="T130" s="542">
        <f t="shared" si="66"/>
        <v>0</v>
      </c>
      <c r="U130" s="531"/>
      <c r="V130" s="543"/>
      <c r="W130" s="544"/>
      <c r="X130" s="544"/>
      <c r="Y130" s="544"/>
      <c r="Z130" s="544"/>
      <c r="AA130" s="544"/>
      <c r="AB130" s="544"/>
      <c r="AC130" s="544"/>
      <c r="AD130" s="544"/>
      <c r="AE130" s="657"/>
      <c r="AF130" s="543"/>
      <c r="AG130" s="544"/>
      <c r="AH130" s="544"/>
      <c r="AI130" s="544"/>
      <c r="AJ130" s="544"/>
      <c r="AK130" s="544"/>
      <c r="AL130" s="544"/>
      <c r="AM130" s="544"/>
      <c r="AN130" s="544"/>
      <c r="AO130" s="657"/>
      <c r="AP130" s="543"/>
      <c r="AQ130" s="544"/>
      <c r="AR130" s="544"/>
      <c r="AS130" s="544"/>
      <c r="AT130" s="544"/>
      <c r="AU130" s="544"/>
      <c r="AV130" s="544"/>
      <c r="AW130" s="544"/>
      <c r="AX130" s="544"/>
      <c r="AY130" s="657"/>
      <c r="AZ130" s="543"/>
      <c r="BA130" s="544"/>
      <c r="BB130" s="544"/>
      <c r="BC130" s="544"/>
      <c r="BD130" s="544"/>
      <c r="BE130" s="544"/>
      <c r="BF130" s="544"/>
      <c r="BG130" s="544"/>
      <c r="BH130" s="544"/>
      <c r="BI130" s="657"/>
      <c r="BJ130" s="543"/>
      <c r="BK130" s="544"/>
      <c r="BL130" s="544"/>
      <c r="BM130" s="544"/>
      <c r="BN130" s="544"/>
      <c r="BO130" s="544"/>
      <c r="BP130" s="544"/>
      <c r="BQ130" s="544"/>
      <c r="BR130" s="544"/>
      <c r="BS130" s="657"/>
      <c r="BT130" s="543"/>
      <c r="BU130" s="544"/>
      <c r="BV130" s="544"/>
      <c r="BW130" s="544"/>
      <c r="BX130" s="544"/>
      <c r="BY130" s="544"/>
      <c r="BZ130" s="544"/>
      <c r="CA130" s="544"/>
      <c r="CB130" s="544"/>
      <c r="CC130" s="657"/>
      <c r="CD130" s="543"/>
      <c r="CE130" s="544"/>
      <c r="CF130" s="544"/>
      <c r="CG130" s="544"/>
      <c r="CH130" s="544"/>
      <c r="CI130" s="544"/>
      <c r="CJ130" s="544"/>
      <c r="CK130" s="544"/>
      <c r="CL130" s="544"/>
      <c r="CM130" s="657"/>
      <c r="CN130" s="543"/>
      <c r="CO130" s="544"/>
      <c r="CP130" s="544"/>
      <c r="CQ130" s="544"/>
      <c r="CR130" s="544"/>
      <c r="CS130" s="544"/>
      <c r="CT130" s="544"/>
      <c r="CU130" s="544"/>
      <c r="CV130" s="544"/>
      <c r="CW130" s="657"/>
      <c r="CX130" s="543"/>
      <c r="CY130" s="544"/>
      <c r="CZ130" s="544"/>
      <c r="DA130" s="544"/>
      <c r="DB130" s="544"/>
      <c r="DC130" s="544"/>
      <c r="DD130" s="544"/>
      <c r="DE130" s="544"/>
      <c r="DF130" s="544"/>
      <c r="DG130" s="657"/>
      <c r="DH130" s="543"/>
      <c r="DI130" s="544"/>
      <c r="DJ130" s="544"/>
      <c r="DK130" s="544"/>
      <c r="DL130" s="544"/>
      <c r="DM130" s="544"/>
      <c r="DN130" s="544"/>
      <c r="DO130" s="544"/>
      <c r="DP130" s="544"/>
      <c r="DQ130" s="657"/>
      <c r="DR130" s="543"/>
      <c r="DS130" s="544"/>
      <c r="DT130" s="544"/>
      <c r="DU130" s="544"/>
      <c r="DV130" s="544"/>
      <c r="DW130" s="544"/>
      <c r="DX130" s="544"/>
      <c r="DY130" s="544"/>
      <c r="DZ130" s="544"/>
      <c r="EA130" s="657"/>
      <c r="EB130" s="543"/>
      <c r="EC130" s="544"/>
      <c r="ED130" s="544"/>
      <c r="EE130" s="544"/>
      <c r="EF130" s="544"/>
      <c r="EG130" s="544"/>
      <c r="EH130" s="544"/>
      <c r="EI130" s="544"/>
      <c r="EJ130" s="544"/>
      <c r="EK130" s="657"/>
    </row>
    <row r="131" spans="1:141" s="139" customFormat="1" ht="20.25">
      <c r="A131" s="359">
        <f>Summary!A131</f>
        <v>0</v>
      </c>
      <c r="B131" s="378">
        <f>Summary!B131</f>
        <v>0</v>
      </c>
      <c r="C131" s="379" t="str">
        <f>Summary!C131</f>
        <v>4.6.2.3</v>
      </c>
      <c r="D131" s="380">
        <f>Summary!D131</f>
        <v>0</v>
      </c>
      <c r="E131" s="381">
        <f>Summary!E131</f>
        <v>0</v>
      </c>
      <c r="F131" s="382" t="str">
        <f>Summary!F131</f>
        <v xml:space="preserve">Check mast breaking system </v>
      </c>
      <c r="G131" s="375">
        <f>Summary!G131</f>
        <v>0</v>
      </c>
      <c r="H131" s="540">
        <f t="shared" si="54"/>
        <v>0</v>
      </c>
      <c r="I131" s="541">
        <f t="shared" si="55"/>
        <v>0</v>
      </c>
      <c r="J131" s="541">
        <f t="shared" si="56"/>
        <v>0</v>
      </c>
      <c r="K131" s="541">
        <f t="shared" si="57"/>
        <v>0</v>
      </c>
      <c r="L131" s="541">
        <f t="shared" si="58"/>
        <v>0</v>
      </c>
      <c r="M131" s="541">
        <f t="shared" si="59"/>
        <v>0</v>
      </c>
      <c r="N131" s="541">
        <f t="shared" si="60"/>
        <v>0</v>
      </c>
      <c r="O131" s="541">
        <f t="shared" si="61"/>
        <v>0</v>
      </c>
      <c r="P131" s="541">
        <f t="shared" si="62"/>
        <v>0</v>
      </c>
      <c r="Q131" s="541">
        <f t="shared" si="63"/>
        <v>0</v>
      </c>
      <c r="R131" s="541">
        <f t="shared" si="64"/>
        <v>0</v>
      </c>
      <c r="S131" s="541">
        <f t="shared" si="65"/>
        <v>0</v>
      </c>
      <c r="T131" s="542">
        <f t="shared" si="66"/>
        <v>0</v>
      </c>
      <c r="U131" s="531"/>
      <c r="V131" s="543"/>
      <c r="W131" s="544"/>
      <c r="X131" s="544"/>
      <c r="Y131" s="544"/>
      <c r="Z131" s="544"/>
      <c r="AA131" s="544"/>
      <c r="AB131" s="544"/>
      <c r="AC131" s="544"/>
      <c r="AD131" s="544"/>
      <c r="AE131" s="657"/>
      <c r="AF131" s="543"/>
      <c r="AG131" s="544"/>
      <c r="AH131" s="544"/>
      <c r="AI131" s="544"/>
      <c r="AJ131" s="544"/>
      <c r="AK131" s="544"/>
      <c r="AL131" s="544"/>
      <c r="AM131" s="544"/>
      <c r="AN131" s="544"/>
      <c r="AO131" s="657"/>
      <c r="AP131" s="543"/>
      <c r="AQ131" s="544"/>
      <c r="AR131" s="544"/>
      <c r="AS131" s="544"/>
      <c r="AT131" s="544"/>
      <c r="AU131" s="544"/>
      <c r="AV131" s="544"/>
      <c r="AW131" s="544"/>
      <c r="AX131" s="544"/>
      <c r="AY131" s="657"/>
      <c r="AZ131" s="543"/>
      <c r="BA131" s="544"/>
      <c r="BB131" s="544"/>
      <c r="BC131" s="544"/>
      <c r="BD131" s="544"/>
      <c r="BE131" s="544"/>
      <c r="BF131" s="544"/>
      <c r="BG131" s="544"/>
      <c r="BH131" s="544"/>
      <c r="BI131" s="657"/>
      <c r="BJ131" s="543"/>
      <c r="BK131" s="544"/>
      <c r="BL131" s="544"/>
      <c r="BM131" s="544"/>
      <c r="BN131" s="544"/>
      <c r="BO131" s="544"/>
      <c r="BP131" s="544"/>
      <c r="BQ131" s="544"/>
      <c r="BR131" s="544"/>
      <c r="BS131" s="657"/>
      <c r="BT131" s="543"/>
      <c r="BU131" s="544"/>
      <c r="BV131" s="544"/>
      <c r="BW131" s="544"/>
      <c r="BX131" s="544"/>
      <c r="BY131" s="544"/>
      <c r="BZ131" s="544"/>
      <c r="CA131" s="544"/>
      <c r="CB131" s="544"/>
      <c r="CC131" s="657"/>
      <c r="CD131" s="543"/>
      <c r="CE131" s="544"/>
      <c r="CF131" s="544"/>
      <c r="CG131" s="544"/>
      <c r="CH131" s="544"/>
      <c r="CI131" s="544"/>
      <c r="CJ131" s="544"/>
      <c r="CK131" s="544"/>
      <c r="CL131" s="544"/>
      <c r="CM131" s="657"/>
      <c r="CN131" s="543"/>
      <c r="CO131" s="544"/>
      <c r="CP131" s="544"/>
      <c r="CQ131" s="544"/>
      <c r="CR131" s="544"/>
      <c r="CS131" s="544"/>
      <c r="CT131" s="544"/>
      <c r="CU131" s="544"/>
      <c r="CV131" s="544"/>
      <c r="CW131" s="657"/>
      <c r="CX131" s="543"/>
      <c r="CY131" s="544"/>
      <c r="CZ131" s="544"/>
      <c r="DA131" s="544"/>
      <c r="DB131" s="544"/>
      <c r="DC131" s="544"/>
      <c r="DD131" s="544"/>
      <c r="DE131" s="544"/>
      <c r="DF131" s="544"/>
      <c r="DG131" s="657"/>
      <c r="DH131" s="543"/>
      <c r="DI131" s="544"/>
      <c r="DJ131" s="544"/>
      <c r="DK131" s="544"/>
      <c r="DL131" s="544"/>
      <c r="DM131" s="544"/>
      <c r="DN131" s="544"/>
      <c r="DO131" s="544"/>
      <c r="DP131" s="544"/>
      <c r="DQ131" s="657"/>
      <c r="DR131" s="543"/>
      <c r="DS131" s="544"/>
      <c r="DT131" s="544"/>
      <c r="DU131" s="544"/>
      <c r="DV131" s="544"/>
      <c r="DW131" s="544"/>
      <c r="DX131" s="544"/>
      <c r="DY131" s="544"/>
      <c r="DZ131" s="544"/>
      <c r="EA131" s="657"/>
      <c r="EB131" s="543"/>
      <c r="EC131" s="544"/>
      <c r="ED131" s="544"/>
      <c r="EE131" s="544"/>
      <c r="EF131" s="544"/>
      <c r="EG131" s="544"/>
      <c r="EH131" s="544"/>
      <c r="EI131" s="544"/>
      <c r="EJ131" s="544"/>
      <c r="EK131" s="657"/>
    </row>
    <row r="132" spans="1:141" ht="36">
      <c r="A132" s="359">
        <f>Summary!A132</f>
        <v>0</v>
      </c>
      <c r="B132" s="378">
        <f>Summary!B132</f>
        <v>0</v>
      </c>
      <c r="C132" s="379" t="str">
        <f>Summary!C132</f>
        <v>4.6.3</v>
      </c>
      <c r="D132" s="380" t="str">
        <f>Summary!D132</f>
        <v>1500 - Roadside technology</v>
      </c>
      <c r="E132" s="381" t="str">
        <f>Summary!E132</f>
        <v>APTR Telephones</v>
      </c>
      <c r="F132" s="382" t="str">
        <f>Summary!F132</f>
        <v>Clean telephone internally and externally</v>
      </c>
      <c r="G132" s="375">
        <f>Summary!G132</f>
        <v>0</v>
      </c>
      <c r="H132" s="540">
        <f t="shared" si="54"/>
        <v>0</v>
      </c>
      <c r="I132" s="541">
        <f t="shared" si="55"/>
        <v>0</v>
      </c>
      <c r="J132" s="541">
        <f t="shared" si="56"/>
        <v>0</v>
      </c>
      <c r="K132" s="541">
        <f t="shared" si="57"/>
        <v>0</v>
      </c>
      <c r="L132" s="541">
        <f t="shared" si="58"/>
        <v>0</v>
      </c>
      <c r="M132" s="541">
        <f t="shared" si="59"/>
        <v>0</v>
      </c>
      <c r="N132" s="541">
        <f t="shared" si="60"/>
        <v>0</v>
      </c>
      <c r="O132" s="541">
        <f t="shared" si="61"/>
        <v>0</v>
      </c>
      <c r="P132" s="541">
        <f t="shared" si="62"/>
        <v>0</v>
      </c>
      <c r="Q132" s="541">
        <f t="shared" si="63"/>
        <v>0</v>
      </c>
      <c r="R132" s="541">
        <f t="shared" si="64"/>
        <v>0</v>
      </c>
      <c r="S132" s="541">
        <f t="shared" si="65"/>
        <v>0</v>
      </c>
      <c r="T132" s="542">
        <f t="shared" si="66"/>
        <v>0</v>
      </c>
      <c r="U132" s="531"/>
      <c r="V132" s="543"/>
      <c r="W132" s="544"/>
      <c r="X132" s="544"/>
      <c r="Y132" s="544"/>
      <c r="Z132" s="544"/>
      <c r="AA132" s="544"/>
      <c r="AB132" s="544"/>
      <c r="AC132" s="544"/>
      <c r="AD132" s="544"/>
      <c r="AE132" s="657"/>
      <c r="AF132" s="543"/>
      <c r="AG132" s="544"/>
      <c r="AH132" s="544"/>
      <c r="AI132" s="544"/>
      <c r="AJ132" s="544"/>
      <c r="AK132" s="544"/>
      <c r="AL132" s="544"/>
      <c r="AM132" s="544"/>
      <c r="AN132" s="544"/>
      <c r="AO132" s="657"/>
      <c r="AP132" s="543"/>
      <c r="AQ132" s="544"/>
      <c r="AR132" s="544"/>
      <c r="AS132" s="544"/>
      <c r="AT132" s="544"/>
      <c r="AU132" s="544"/>
      <c r="AV132" s="544"/>
      <c r="AW132" s="544"/>
      <c r="AX132" s="544"/>
      <c r="AY132" s="657"/>
      <c r="AZ132" s="543"/>
      <c r="BA132" s="544"/>
      <c r="BB132" s="544"/>
      <c r="BC132" s="544"/>
      <c r="BD132" s="544"/>
      <c r="BE132" s="544"/>
      <c r="BF132" s="544"/>
      <c r="BG132" s="544"/>
      <c r="BH132" s="544"/>
      <c r="BI132" s="657"/>
      <c r="BJ132" s="543"/>
      <c r="BK132" s="544"/>
      <c r="BL132" s="544"/>
      <c r="BM132" s="544"/>
      <c r="BN132" s="544"/>
      <c r="BO132" s="544"/>
      <c r="BP132" s="544"/>
      <c r="BQ132" s="544"/>
      <c r="BR132" s="544"/>
      <c r="BS132" s="657"/>
      <c r="BT132" s="543"/>
      <c r="BU132" s="544"/>
      <c r="BV132" s="544"/>
      <c r="BW132" s="544"/>
      <c r="BX132" s="544"/>
      <c r="BY132" s="544"/>
      <c r="BZ132" s="544"/>
      <c r="CA132" s="544"/>
      <c r="CB132" s="544"/>
      <c r="CC132" s="657"/>
      <c r="CD132" s="543"/>
      <c r="CE132" s="544"/>
      <c r="CF132" s="544"/>
      <c r="CG132" s="544"/>
      <c r="CH132" s="544"/>
      <c r="CI132" s="544"/>
      <c r="CJ132" s="544"/>
      <c r="CK132" s="544"/>
      <c r="CL132" s="544"/>
      <c r="CM132" s="657"/>
      <c r="CN132" s="543"/>
      <c r="CO132" s="544"/>
      <c r="CP132" s="544"/>
      <c r="CQ132" s="544"/>
      <c r="CR132" s="544"/>
      <c r="CS132" s="544"/>
      <c r="CT132" s="544"/>
      <c r="CU132" s="544"/>
      <c r="CV132" s="544"/>
      <c r="CW132" s="657"/>
      <c r="CX132" s="543"/>
      <c r="CY132" s="544"/>
      <c r="CZ132" s="544"/>
      <c r="DA132" s="544"/>
      <c r="DB132" s="544"/>
      <c r="DC132" s="544"/>
      <c r="DD132" s="544"/>
      <c r="DE132" s="544"/>
      <c r="DF132" s="544"/>
      <c r="DG132" s="657"/>
      <c r="DH132" s="543"/>
      <c r="DI132" s="544"/>
      <c r="DJ132" s="544"/>
      <c r="DK132" s="544"/>
      <c r="DL132" s="544"/>
      <c r="DM132" s="544"/>
      <c r="DN132" s="544"/>
      <c r="DO132" s="544"/>
      <c r="DP132" s="544"/>
      <c r="DQ132" s="657"/>
      <c r="DR132" s="543"/>
      <c r="DS132" s="544"/>
      <c r="DT132" s="544"/>
      <c r="DU132" s="544"/>
      <c r="DV132" s="544"/>
      <c r="DW132" s="544"/>
      <c r="DX132" s="544"/>
      <c r="DY132" s="544"/>
      <c r="DZ132" s="544"/>
      <c r="EA132" s="657"/>
      <c r="EB132" s="543"/>
      <c r="EC132" s="544"/>
      <c r="ED132" s="544"/>
      <c r="EE132" s="544"/>
      <c r="EF132" s="544"/>
      <c r="EG132" s="544"/>
      <c r="EH132" s="544"/>
      <c r="EI132" s="544"/>
      <c r="EJ132" s="544"/>
      <c r="EK132" s="657"/>
    </row>
    <row r="133" spans="1:141" ht="36">
      <c r="A133" s="359">
        <f>Summary!A133</f>
        <v>0</v>
      </c>
      <c r="B133" s="378">
        <f>Summary!B133</f>
        <v>0</v>
      </c>
      <c r="C133" s="379" t="str">
        <f>Summary!C133</f>
        <v>4.6.4</v>
      </c>
      <c r="D133" s="380" t="str">
        <f>Summary!D133</f>
        <v>1500 - Roadside technology</v>
      </c>
      <c r="E133" s="381" t="str">
        <f>Summary!E133</f>
        <v>Emergency Roadside Telephone (ERT)</v>
      </c>
      <c r="F133" s="382" t="str">
        <f>Summary!F133</f>
        <v>Clean telephone internally and externally</v>
      </c>
      <c r="G133" s="375">
        <f>Summary!G133</f>
        <v>0</v>
      </c>
      <c r="H133" s="540">
        <f t="shared" si="54"/>
        <v>0</v>
      </c>
      <c r="I133" s="541">
        <f t="shared" si="55"/>
        <v>0</v>
      </c>
      <c r="J133" s="541">
        <f t="shared" si="56"/>
        <v>0</v>
      </c>
      <c r="K133" s="541">
        <f t="shared" si="57"/>
        <v>0</v>
      </c>
      <c r="L133" s="541">
        <f t="shared" si="58"/>
        <v>0</v>
      </c>
      <c r="M133" s="541">
        <f t="shared" si="59"/>
        <v>0</v>
      </c>
      <c r="N133" s="541">
        <f t="shared" si="60"/>
        <v>0</v>
      </c>
      <c r="O133" s="541">
        <f t="shared" si="61"/>
        <v>0</v>
      </c>
      <c r="P133" s="541">
        <f t="shared" si="62"/>
        <v>0</v>
      </c>
      <c r="Q133" s="541">
        <f t="shared" si="63"/>
        <v>0</v>
      </c>
      <c r="R133" s="541">
        <f t="shared" si="64"/>
        <v>0</v>
      </c>
      <c r="S133" s="541">
        <f t="shared" si="65"/>
        <v>0</v>
      </c>
      <c r="T133" s="542">
        <f t="shared" si="66"/>
        <v>0</v>
      </c>
      <c r="U133" s="531"/>
      <c r="V133" s="543"/>
      <c r="W133" s="544"/>
      <c r="X133" s="544"/>
      <c r="Y133" s="544"/>
      <c r="Z133" s="544"/>
      <c r="AA133" s="544"/>
      <c r="AB133" s="544"/>
      <c r="AC133" s="544"/>
      <c r="AD133" s="544"/>
      <c r="AE133" s="657"/>
      <c r="AF133" s="543"/>
      <c r="AG133" s="544"/>
      <c r="AH133" s="544"/>
      <c r="AI133" s="544"/>
      <c r="AJ133" s="544"/>
      <c r="AK133" s="544"/>
      <c r="AL133" s="544"/>
      <c r="AM133" s="544"/>
      <c r="AN133" s="544"/>
      <c r="AO133" s="657"/>
      <c r="AP133" s="543"/>
      <c r="AQ133" s="544"/>
      <c r="AR133" s="544"/>
      <c r="AS133" s="544"/>
      <c r="AT133" s="544"/>
      <c r="AU133" s="544"/>
      <c r="AV133" s="544"/>
      <c r="AW133" s="544"/>
      <c r="AX133" s="544"/>
      <c r="AY133" s="657"/>
      <c r="AZ133" s="543"/>
      <c r="BA133" s="544"/>
      <c r="BB133" s="544"/>
      <c r="BC133" s="544"/>
      <c r="BD133" s="544"/>
      <c r="BE133" s="544"/>
      <c r="BF133" s="544"/>
      <c r="BG133" s="544"/>
      <c r="BH133" s="544"/>
      <c r="BI133" s="657"/>
      <c r="BJ133" s="543"/>
      <c r="BK133" s="544"/>
      <c r="BL133" s="544"/>
      <c r="BM133" s="544"/>
      <c r="BN133" s="544"/>
      <c r="BO133" s="544"/>
      <c r="BP133" s="544"/>
      <c r="BQ133" s="544"/>
      <c r="BR133" s="544"/>
      <c r="BS133" s="657"/>
      <c r="BT133" s="543"/>
      <c r="BU133" s="544"/>
      <c r="BV133" s="544"/>
      <c r="BW133" s="544"/>
      <c r="BX133" s="544"/>
      <c r="BY133" s="544"/>
      <c r="BZ133" s="544"/>
      <c r="CA133" s="544"/>
      <c r="CB133" s="544"/>
      <c r="CC133" s="657"/>
      <c r="CD133" s="543"/>
      <c r="CE133" s="544"/>
      <c r="CF133" s="544"/>
      <c r="CG133" s="544"/>
      <c r="CH133" s="544"/>
      <c r="CI133" s="544"/>
      <c r="CJ133" s="544"/>
      <c r="CK133" s="544"/>
      <c r="CL133" s="544"/>
      <c r="CM133" s="657"/>
      <c r="CN133" s="543"/>
      <c r="CO133" s="544"/>
      <c r="CP133" s="544"/>
      <c r="CQ133" s="544"/>
      <c r="CR133" s="544"/>
      <c r="CS133" s="544"/>
      <c r="CT133" s="544"/>
      <c r="CU133" s="544"/>
      <c r="CV133" s="544"/>
      <c r="CW133" s="657"/>
      <c r="CX133" s="543"/>
      <c r="CY133" s="544"/>
      <c r="CZ133" s="544"/>
      <c r="DA133" s="544"/>
      <c r="DB133" s="544"/>
      <c r="DC133" s="544"/>
      <c r="DD133" s="544"/>
      <c r="DE133" s="544"/>
      <c r="DF133" s="544"/>
      <c r="DG133" s="657"/>
      <c r="DH133" s="543"/>
      <c r="DI133" s="544"/>
      <c r="DJ133" s="544"/>
      <c r="DK133" s="544"/>
      <c r="DL133" s="544"/>
      <c r="DM133" s="544"/>
      <c r="DN133" s="544"/>
      <c r="DO133" s="544"/>
      <c r="DP133" s="544"/>
      <c r="DQ133" s="657"/>
      <c r="DR133" s="543"/>
      <c r="DS133" s="544"/>
      <c r="DT133" s="544"/>
      <c r="DU133" s="544"/>
      <c r="DV133" s="544"/>
      <c r="DW133" s="544"/>
      <c r="DX133" s="544"/>
      <c r="DY133" s="544"/>
      <c r="DZ133" s="544"/>
      <c r="EA133" s="657"/>
      <c r="EB133" s="543"/>
      <c r="EC133" s="544"/>
      <c r="ED133" s="544"/>
      <c r="EE133" s="544"/>
      <c r="EF133" s="544"/>
      <c r="EG133" s="544"/>
      <c r="EH133" s="544"/>
      <c r="EI133" s="544"/>
      <c r="EJ133" s="544"/>
      <c r="EK133" s="657"/>
    </row>
    <row r="134" spans="1:141" ht="36">
      <c r="A134" s="359">
        <f>Summary!A134</f>
        <v>0</v>
      </c>
      <c r="B134" s="378">
        <f>Summary!B134</f>
        <v>0</v>
      </c>
      <c r="C134" s="379" t="str">
        <f>Summary!C134</f>
        <v>4.6.5</v>
      </c>
      <c r="D134" s="380" t="str">
        <f>Summary!D134</f>
        <v>1500 - Roadside technology</v>
      </c>
      <c r="E134" s="381" t="str">
        <f>Summary!E134</f>
        <v>Environmental Sensor Stations (ESS)</v>
      </c>
      <c r="F134" s="382" t="str">
        <f>Summary!F134</f>
        <v>Test and calibrate sites pre-winter season and mid-winter season</v>
      </c>
      <c r="G134" s="375">
        <f>Summary!G134</f>
        <v>0</v>
      </c>
      <c r="H134" s="540">
        <f t="shared" si="54"/>
        <v>0</v>
      </c>
      <c r="I134" s="541">
        <f t="shared" si="55"/>
        <v>0</v>
      </c>
      <c r="J134" s="541">
        <f t="shared" si="56"/>
        <v>0</v>
      </c>
      <c r="K134" s="541">
        <f t="shared" si="57"/>
        <v>0</v>
      </c>
      <c r="L134" s="541">
        <f t="shared" si="58"/>
        <v>0</v>
      </c>
      <c r="M134" s="541">
        <f t="shared" si="59"/>
        <v>0</v>
      </c>
      <c r="N134" s="541">
        <f t="shared" si="60"/>
        <v>0</v>
      </c>
      <c r="O134" s="541">
        <f t="shared" si="61"/>
        <v>0</v>
      </c>
      <c r="P134" s="541">
        <f t="shared" si="62"/>
        <v>0</v>
      </c>
      <c r="Q134" s="541">
        <f t="shared" si="63"/>
        <v>0</v>
      </c>
      <c r="R134" s="541">
        <f t="shared" si="64"/>
        <v>0</v>
      </c>
      <c r="S134" s="541">
        <f t="shared" si="65"/>
        <v>0</v>
      </c>
      <c r="T134" s="542">
        <f t="shared" si="66"/>
        <v>0</v>
      </c>
      <c r="U134" s="531"/>
      <c r="V134" s="543"/>
      <c r="W134" s="544"/>
      <c r="X134" s="544"/>
      <c r="Y134" s="544"/>
      <c r="Z134" s="544"/>
      <c r="AA134" s="544"/>
      <c r="AB134" s="544"/>
      <c r="AC134" s="544"/>
      <c r="AD134" s="544"/>
      <c r="AE134" s="657"/>
      <c r="AF134" s="543"/>
      <c r="AG134" s="544"/>
      <c r="AH134" s="544"/>
      <c r="AI134" s="544"/>
      <c r="AJ134" s="544"/>
      <c r="AK134" s="544"/>
      <c r="AL134" s="544"/>
      <c r="AM134" s="544"/>
      <c r="AN134" s="544"/>
      <c r="AO134" s="657"/>
      <c r="AP134" s="543"/>
      <c r="AQ134" s="544"/>
      <c r="AR134" s="544"/>
      <c r="AS134" s="544"/>
      <c r="AT134" s="544"/>
      <c r="AU134" s="544"/>
      <c r="AV134" s="544"/>
      <c r="AW134" s="544"/>
      <c r="AX134" s="544"/>
      <c r="AY134" s="657"/>
      <c r="AZ134" s="543"/>
      <c r="BA134" s="544"/>
      <c r="BB134" s="544"/>
      <c r="BC134" s="544"/>
      <c r="BD134" s="544"/>
      <c r="BE134" s="544"/>
      <c r="BF134" s="544"/>
      <c r="BG134" s="544"/>
      <c r="BH134" s="544"/>
      <c r="BI134" s="657"/>
      <c r="BJ134" s="543"/>
      <c r="BK134" s="544"/>
      <c r="BL134" s="544"/>
      <c r="BM134" s="544"/>
      <c r="BN134" s="544"/>
      <c r="BO134" s="544"/>
      <c r="BP134" s="544"/>
      <c r="BQ134" s="544"/>
      <c r="BR134" s="544"/>
      <c r="BS134" s="657"/>
      <c r="BT134" s="543"/>
      <c r="BU134" s="544"/>
      <c r="BV134" s="544"/>
      <c r="BW134" s="544"/>
      <c r="BX134" s="544"/>
      <c r="BY134" s="544"/>
      <c r="BZ134" s="544"/>
      <c r="CA134" s="544"/>
      <c r="CB134" s="544"/>
      <c r="CC134" s="657"/>
      <c r="CD134" s="543"/>
      <c r="CE134" s="544"/>
      <c r="CF134" s="544"/>
      <c r="CG134" s="544"/>
      <c r="CH134" s="544"/>
      <c r="CI134" s="544"/>
      <c r="CJ134" s="544"/>
      <c r="CK134" s="544"/>
      <c r="CL134" s="544"/>
      <c r="CM134" s="657"/>
      <c r="CN134" s="543"/>
      <c r="CO134" s="544"/>
      <c r="CP134" s="544"/>
      <c r="CQ134" s="544"/>
      <c r="CR134" s="544"/>
      <c r="CS134" s="544"/>
      <c r="CT134" s="544"/>
      <c r="CU134" s="544"/>
      <c r="CV134" s="544"/>
      <c r="CW134" s="657"/>
      <c r="CX134" s="543"/>
      <c r="CY134" s="544"/>
      <c r="CZ134" s="544"/>
      <c r="DA134" s="544"/>
      <c r="DB134" s="544"/>
      <c r="DC134" s="544"/>
      <c r="DD134" s="544"/>
      <c r="DE134" s="544"/>
      <c r="DF134" s="544"/>
      <c r="DG134" s="657"/>
      <c r="DH134" s="543"/>
      <c r="DI134" s="544"/>
      <c r="DJ134" s="544"/>
      <c r="DK134" s="544"/>
      <c r="DL134" s="544"/>
      <c r="DM134" s="544"/>
      <c r="DN134" s="544"/>
      <c r="DO134" s="544"/>
      <c r="DP134" s="544"/>
      <c r="DQ134" s="657"/>
      <c r="DR134" s="543"/>
      <c r="DS134" s="544"/>
      <c r="DT134" s="544"/>
      <c r="DU134" s="544"/>
      <c r="DV134" s="544"/>
      <c r="DW134" s="544"/>
      <c r="DX134" s="544"/>
      <c r="DY134" s="544"/>
      <c r="DZ134" s="544"/>
      <c r="EA134" s="657"/>
      <c r="EB134" s="543"/>
      <c r="EC134" s="544"/>
      <c r="ED134" s="544"/>
      <c r="EE134" s="544"/>
      <c r="EF134" s="544"/>
      <c r="EG134" s="544"/>
      <c r="EH134" s="544"/>
      <c r="EI134" s="544"/>
      <c r="EJ134" s="544"/>
      <c r="EK134" s="657"/>
    </row>
    <row r="135" spans="1:141" ht="36">
      <c r="A135" s="359">
        <f>Summary!A135</f>
        <v>0</v>
      </c>
      <c r="B135" s="378">
        <f>Summary!B135</f>
        <v>0</v>
      </c>
      <c r="C135" s="379" t="str">
        <f>Summary!C135</f>
        <v>4.6.6</v>
      </c>
      <c r="D135" s="380" t="str">
        <f>Summary!D135</f>
        <v>1500 - Roadside technology</v>
      </c>
      <c r="E135" s="381" t="str">
        <f>Summary!E135</f>
        <v>Meteorological sites</v>
      </c>
      <c r="F135" s="382" t="str">
        <f>Summary!F135</f>
        <v>Clean fog sensors</v>
      </c>
      <c r="G135" s="375">
        <f>Summary!G135</f>
        <v>0</v>
      </c>
      <c r="H135" s="540">
        <f t="shared" si="54"/>
        <v>0</v>
      </c>
      <c r="I135" s="541">
        <f t="shared" si="55"/>
        <v>0</v>
      </c>
      <c r="J135" s="541">
        <f t="shared" si="56"/>
        <v>0</v>
      </c>
      <c r="K135" s="541">
        <f t="shared" si="57"/>
        <v>0</v>
      </c>
      <c r="L135" s="541">
        <f t="shared" si="58"/>
        <v>0</v>
      </c>
      <c r="M135" s="541">
        <f t="shared" si="59"/>
        <v>0</v>
      </c>
      <c r="N135" s="541">
        <f t="shared" si="60"/>
        <v>0</v>
      </c>
      <c r="O135" s="541">
        <f t="shared" si="61"/>
        <v>0</v>
      </c>
      <c r="P135" s="541">
        <f t="shared" si="62"/>
        <v>0</v>
      </c>
      <c r="Q135" s="541">
        <f t="shared" si="63"/>
        <v>0</v>
      </c>
      <c r="R135" s="541">
        <f t="shared" si="64"/>
        <v>0</v>
      </c>
      <c r="S135" s="541">
        <f t="shared" si="65"/>
        <v>0</v>
      </c>
      <c r="T135" s="542">
        <f t="shared" si="66"/>
        <v>0</v>
      </c>
      <c r="U135" s="531"/>
      <c r="V135" s="543"/>
      <c r="W135" s="544"/>
      <c r="X135" s="544"/>
      <c r="Y135" s="544"/>
      <c r="Z135" s="544"/>
      <c r="AA135" s="544"/>
      <c r="AB135" s="544"/>
      <c r="AC135" s="544"/>
      <c r="AD135" s="544"/>
      <c r="AE135" s="657"/>
      <c r="AF135" s="543"/>
      <c r="AG135" s="544"/>
      <c r="AH135" s="544"/>
      <c r="AI135" s="544"/>
      <c r="AJ135" s="544"/>
      <c r="AK135" s="544"/>
      <c r="AL135" s="544"/>
      <c r="AM135" s="544"/>
      <c r="AN135" s="544"/>
      <c r="AO135" s="657"/>
      <c r="AP135" s="543"/>
      <c r="AQ135" s="544"/>
      <c r="AR135" s="544"/>
      <c r="AS135" s="544"/>
      <c r="AT135" s="544"/>
      <c r="AU135" s="544"/>
      <c r="AV135" s="544"/>
      <c r="AW135" s="544"/>
      <c r="AX135" s="544"/>
      <c r="AY135" s="657"/>
      <c r="AZ135" s="543"/>
      <c r="BA135" s="544"/>
      <c r="BB135" s="544"/>
      <c r="BC135" s="544"/>
      <c r="BD135" s="544"/>
      <c r="BE135" s="544"/>
      <c r="BF135" s="544"/>
      <c r="BG135" s="544"/>
      <c r="BH135" s="544"/>
      <c r="BI135" s="657"/>
      <c r="BJ135" s="543"/>
      <c r="BK135" s="544"/>
      <c r="BL135" s="544"/>
      <c r="BM135" s="544"/>
      <c r="BN135" s="544"/>
      <c r="BO135" s="544"/>
      <c r="BP135" s="544"/>
      <c r="BQ135" s="544"/>
      <c r="BR135" s="544"/>
      <c r="BS135" s="657"/>
      <c r="BT135" s="543"/>
      <c r="BU135" s="544"/>
      <c r="BV135" s="544"/>
      <c r="BW135" s="544"/>
      <c r="BX135" s="544"/>
      <c r="BY135" s="544"/>
      <c r="BZ135" s="544"/>
      <c r="CA135" s="544"/>
      <c r="CB135" s="544"/>
      <c r="CC135" s="657"/>
      <c r="CD135" s="543"/>
      <c r="CE135" s="544"/>
      <c r="CF135" s="544"/>
      <c r="CG135" s="544"/>
      <c r="CH135" s="544"/>
      <c r="CI135" s="544"/>
      <c r="CJ135" s="544"/>
      <c r="CK135" s="544"/>
      <c r="CL135" s="544"/>
      <c r="CM135" s="657"/>
      <c r="CN135" s="543"/>
      <c r="CO135" s="544"/>
      <c r="CP135" s="544"/>
      <c r="CQ135" s="544"/>
      <c r="CR135" s="544"/>
      <c r="CS135" s="544"/>
      <c r="CT135" s="544"/>
      <c r="CU135" s="544"/>
      <c r="CV135" s="544"/>
      <c r="CW135" s="657"/>
      <c r="CX135" s="543"/>
      <c r="CY135" s="544"/>
      <c r="CZ135" s="544"/>
      <c r="DA135" s="544"/>
      <c r="DB135" s="544"/>
      <c r="DC135" s="544"/>
      <c r="DD135" s="544"/>
      <c r="DE135" s="544"/>
      <c r="DF135" s="544"/>
      <c r="DG135" s="657"/>
      <c r="DH135" s="543"/>
      <c r="DI135" s="544"/>
      <c r="DJ135" s="544"/>
      <c r="DK135" s="544"/>
      <c r="DL135" s="544"/>
      <c r="DM135" s="544"/>
      <c r="DN135" s="544"/>
      <c r="DO135" s="544"/>
      <c r="DP135" s="544"/>
      <c r="DQ135" s="657"/>
      <c r="DR135" s="543"/>
      <c r="DS135" s="544"/>
      <c r="DT135" s="544"/>
      <c r="DU135" s="544"/>
      <c r="DV135" s="544"/>
      <c r="DW135" s="544"/>
      <c r="DX135" s="544"/>
      <c r="DY135" s="544"/>
      <c r="DZ135" s="544"/>
      <c r="EA135" s="657"/>
      <c r="EB135" s="543"/>
      <c r="EC135" s="544"/>
      <c r="ED135" s="544"/>
      <c r="EE135" s="544"/>
      <c r="EF135" s="544"/>
      <c r="EG135" s="544"/>
      <c r="EH135" s="544"/>
      <c r="EI135" s="544"/>
      <c r="EJ135" s="544"/>
      <c r="EK135" s="657"/>
    </row>
    <row r="136" spans="1:141" ht="36">
      <c r="A136" s="359">
        <f>Summary!A136</f>
        <v>0</v>
      </c>
      <c r="B136" s="378">
        <f>Summary!B136</f>
        <v>0</v>
      </c>
      <c r="C136" s="379" t="str">
        <f>Summary!C136</f>
        <v>4.6.7</v>
      </c>
      <c r="D136" s="380" t="str">
        <f>Summary!D136</f>
        <v>1500 - Roadside technology</v>
      </c>
      <c r="E136" s="381" t="str">
        <f>Summary!E136</f>
        <v>Fixed Text Message Signs</v>
      </c>
      <c r="F136" s="382" t="str">
        <f>Summary!F136</f>
        <v>Check, clean and grease motor assemblies</v>
      </c>
      <c r="G136" s="375">
        <f>Summary!G136</f>
        <v>0</v>
      </c>
      <c r="H136" s="540">
        <f t="shared" si="54"/>
        <v>0</v>
      </c>
      <c r="I136" s="541">
        <f t="shared" si="55"/>
        <v>0</v>
      </c>
      <c r="J136" s="541">
        <f t="shared" si="56"/>
        <v>0</v>
      </c>
      <c r="K136" s="541">
        <f t="shared" si="57"/>
        <v>0</v>
      </c>
      <c r="L136" s="541">
        <f t="shared" si="58"/>
        <v>0</v>
      </c>
      <c r="M136" s="541">
        <f t="shared" si="59"/>
        <v>0</v>
      </c>
      <c r="N136" s="541">
        <f t="shared" si="60"/>
        <v>0</v>
      </c>
      <c r="O136" s="541">
        <f t="shared" si="61"/>
        <v>0</v>
      </c>
      <c r="P136" s="541">
        <f t="shared" si="62"/>
        <v>0</v>
      </c>
      <c r="Q136" s="541">
        <f t="shared" si="63"/>
        <v>0</v>
      </c>
      <c r="R136" s="541">
        <f t="shared" si="64"/>
        <v>0</v>
      </c>
      <c r="S136" s="541">
        <f t="shared" si="65"/>
        <v>0</v>
      </c>
      <c r="T136" s="542">
        <f t="shared" si="66"/>
        <v>0</v>
      </c>
      <c r="U136" s="531"/>
      <c r="V136" s="543"/>
      <c r="W136" s="544"/>
      <c r="X136" s="544"/>
      <c r="Y136" s="544"/>
      <c r="Z136" s="544"/>
      <c r="AA136" s="544"/>
      <c r="AB136" s="544"/>
      <c r="AC136" s="544"/>
      <c r="AD136" s="544"/>
      <c r="AE136" s="657"/>
      <c r="AF136" s="543"/>
      <c r="AG136" s="544"/>
      <c r="AH136" s="544"/>
      <c r="AI136" s="544"/>
      <c r="AJ136" s="544"/>
      <c r="AK136" s="544"/>
      <c r="AL136" s="544"/>
      <c r="AM136" s="544"/>
      <c r="AN136" s="544"/>
      <c r="AO136" s="657"/>
      <c r="AP136" s="543"/>
      <c r="AQ136" s="544"/>
      <c r="AR136" s="544"/>
      <c r="AS136" s="544"/>
      <c r="AT136" s="544"/>
      <c r="AU136" s="544"/>
      <c r="AV136" s="544"/>
      <c r="AW136" s="544"/>
      <c r="AX136" s="544"/>
      <c r="AY136" s="657"/>
      <c r="AZ136" s="543"/>
      <c r="BA136" s="544"/>
      <c r="BB136" s="544"/>
      <c r="BC136" s="544"/>
      <c r="BD136" s="544"/>
      <c r="BE136" s="544"/>
      <c r="BF136" s="544"/>
      <c r="BG136" s="544"/>
      <c r="BH136" s="544"/>
      <c r="BI136" s="657"/>
      <c r="BJ136" s="543"/>
      <c r="BK136" s="544"/>
      <c r="BL136" s="544"/>
      <c r="BM136" s="544"/>
      <c r="BN136" s="544"/>
      <c r="BO136" s="544"/>
      <c r="BP136" s="544"/>
      <c r="BQ136" s="544"/>
      <c r="BR136" s="544"/>
      <c r="BS136" s="657"/>
      <c r="BT136" s="543"/>
      <c r="BU136" s="544"/>
      <c r="BV136" s="544"/>
      <c r="BW136" s="544"/>
      <c r="BX136" s="544"/>
      <c r="BY136" s="544"/>
      <c r="BZ136" s="544"/>
      <c r="CA136" s="544"/>
      <c r="CB136" s="544"/>
      <c r="CC136" s="657"/>
      <c r="CD136" s="543"/>
      <c r="CE136" s="544"/>
      <c r="CF136" s="544"/>
      <c r="CG136" s="544"/>
      <c r="CH136" s="544"/>
      <c r="CI136" s="544"/>
      <c r="CJ136" s="544"/>
      <c r="CK136" s="544"/>
      <c r="CL136" s="544"/>
      <c r="CM136" s="657"/>
      <c r="CN136" s="543"/>
      <c r="CO136" s="544"/>
      <c r="CP136" s="544"/>
      <c r="CQ136" s="544"/>
      <c r="CR136" s="544"/>
      <c r="CS136" s="544"/>
      <c r="CT136" s="544"/>
      <c r="CU136" s="544"/>
      <c r="CV136" s="544"/>
      <c r="CW136" s="657"/>
      <c r="CX136" s="543"/>
      <c r="CY136" s="544"/>
      <c r="CZ136" s="544"/>
      <c r="DA136" s="544"/>
      <c r="DB136" s="544"/>
      <c r="DC136" s="544"/>
      <c r="DD136" s="544"/>
      <c r="DE136" s="544"/>
      <c r="DF136" s="544"/>
      <c r="DG136" s="657"/>
      <c r="DH136" s="543"/>
      <c r="DI136" s="544"/>
      <c r="DJ136" s="544"/>
      <c r="DK136" s="544"/>
      <c r="DL136" s="544"/>
      <c r="DM136" s="544"/>
      <c r="DN136" s="544"/>
      <c r="DO136" s="544"/>
      <c r="DP136" s="544"/>
      <c r="DQ136" s="657"/>
      <c r="DR136" s="543"/>
      <c r="DS136" s="544"/>
      <c r="DT136" s="544"/>
      <c r="DU136" s="544"/>
      <c r="DV136" s="544"/>
      <c r="DW136" s="544"/>
      <c r="DX136" s="544"/>
      <c r="DY136" s="544"/>
      <c r="DZ136" s="544"/>
      <c r="EA136" s="657"/>
      <c r="EB136" s="543"/>
      <c r="EC136" s="544"/>
      <c r="ED136" s="544"/>
      <c r="EE136" s="544"/>
      <c r="EF136" s="544"/>
      <c r="EG136" s="544"/>
      <c r="EH136" s="544"/>
      <c r="EI136" s="544"/>
      <c r="EJ136" s="544"/>
      <c r="EK136" s="657"/>
    </row>
    <row r="137" spans="1:141" s="139" customFormat="1" ht="54">
      <c r="A137" s="802">
        <f>Summary!A137</f>
        <v>0</v>
      </c>
      <c r="B137" s="815">
        <f>Summary!B137</f>
        <v>0</v>
      </c>
      <c r="C137" s="813" t="str">
        <f>Summary!C137</f>
        <v>4.6.8</v>
      </c>
      <c r="D137" s="816" t="str">
        <f>Summary!D137</f>
        <v>1500 - Roadside technology</v>
      </c>
      <c r="E137" s="796" t="str">
        <f>Summary!E137</f>
        <v>Remotely Operated Temporary Traffic Management Signs</v>
      </c>
      <c r="F137" s="796">
        <f>Summary!F137</f>
        <v>0</v>
      </c>
      <c r="G137" s="787">
        <f>Summary!G137</f>
        <v>0</v>
      </c>
      <c r="H137" s="299"/>
      <c r="I137" s="300"/>
      <c r="J137" s="300"/>
      <c r="K137" s="300"/>
      <c r="L137" s="300"/>
      <c r="M137" s="300"/>
      <c r="N137" s="300"/>
      <c r="O137" s="300"/>
      <c r="P137" s="300"/>
      <c r="Q137" s="300"/>
      <c r="R137" s="300"/>
      <c r="S137" s="300"/>
      <c r="T137" s="797"/>
      <c r="U137" s="531"/>
      <c r="V137" s="299"/>
      <c r="W137" s="300"/>
      <c r="X137" s="300"/>
      <c r="Y137" s="300"/>
      <c r="Z137" s="300"/>
      <c r="AA137" s="300"/>
      <c r="AB137" s="300"/>
      <c r="AC137" s="300"/>
      <c r="AD137" s="300"/>
      <c r="AE137" s="817"/>
      <c r="AF137" s="299"/>
      <c r="AG137" s="300"/>
      <c r="AH137" s="300"/>
      <c r="AI137" s="300"/>
      <c r="AJ137" s="300"/>
      <c r="AK137" s="300"/>
      <c r="AL137" s="300"/>
      <c r="AM137" s="300"/>
      <c r="AN137" s="300"/>
      <c r="AO137" s="817"/>
      <c r="AP137" s="299"/>
      <c r="AQ137" s="300"/>
      <c r="AR137" s="300"/>
      <c r="AS137" s="300"/>
      <c r="AT137" s="300"/>
      <c r="AU137" s="300"/>
      <c r="AV137" s="300"/>
      <c r="AW137" s="300"/>
      <c r="AX137" s="300"/>
      <c r="AY137" s="817"/>
      <c r="AZ137" s="299"/>
      <c r="BA137" s="300"/>
      <c r="BB137" s="300"/>
      <c r="BC137" s="300"/>
      <c r="BD137" s="300"/>
      <c r="BE137" s="300"/>
      <c r="BF137" s="300"/>
      <c r="BG137" s="300"/>
      <c r="BH137" s="300"/>
      <c r="BI137" s="817"/>
      <c r="BJ137" s="299"/>
      <c r="BK137" s="300"/>
      <c r="BL137" s="300"/>
      <c r="BM137" s="300"/>
      <c r="BN137" s="300"/>
      <c r="BO137" s="300"/>
      <c r="BP137" s="300"/>
      <c r="BQ137" s="300"/>
      <c r="BR137" s="300"/>
      <c r="BS137" s="817"/>
      <c r="BT137" s="299"/>
      <c r="BU137" s="300"/>
      <c r="BV137" s="300"/>
      <c r="BW137" s="300"/>
      <c r="BX137" s="300"/>
      <c r="BY137" s="300"/>
      <c r="BZ137" s="300"/>
      <c r="CA137" s="300"/>
      <c r="CB137" s="300"/>
      <c r="CC137" s="817"/>
      <c r="CD137" s="299"/>
      <c r="CE137" s="300"/>
      <c r="CF137" s="300"/>
      <c r="CG137" s="300"/>
      <c r="CH137" s="300"/>
      <c r="CI137" s="300"/>
      <c r="CJ137" s="300"/>
      <c r="CK137" s="300"/>
      <c r="CL137" s="300"/>
      <c r="CM137" s="817"/>
      <c r="CN137" s="299"/>
      <c r="CO137" s="300"/>
      <c r="CP137" s="300"/>
      <c r="CQ137" s="300"/>
      <c r="CR137" s="300"/>
      <c r="CS137" s="300"/>
      <c r="CT137" s="300"/>
      <c r="CU137" s="300"/>
      <c r="CV137" s="300"/>
      <c r="CW137" s="817"/>
      <c r="CX137" s="299"/>
      <c r="CY137" s="300"/>
      <c r="CZ137" s="300"/>
      <c r="DA137" s="300"/>
      <c r="DB137" s="300"/>
      <c r="DC137" s="300"/>
      <c r="DD137" s="300"/>
      <c r="DE137" s="300"/>
      <c r="DF137" s="300"/>
      <c r="DG137" s="817"/>
      <c r="DH137" s="299"/>
      <c r="DI137" s="300"/>
      <c r="DJ137" s="300"/>
      <c r="DK137" s="300"/>
      <c r="DL137" s="300"/>
      <c r="DM137" s="300"/>
      <c r="DN137" s="300"/>
      <c r="DO137" s="300"/>
      <c r="DP137" s="300"/>
      <c r="DQ137" s="817"/>
      <c r="DR137" s="299"/>
      <c r="DS137" s="300"/>
      <c r="DT137" s="300"/>
      <c r="DU137" s="300"/>
      <c r="DV137" s="300"/>
      <c r="DW137" s="300"/>
      <c r="DX137" s="300"/>
      <c r="DY137" s="300"/>
      <c r="DZ137" s="300"/>
      <c r="EA137" s="817"/>
      <c r="EB137" s="299"/>
      <c r="EC137" s="300"/>
      <c r="ED137" s="300"/>
      <c r="EE137" s="300"/>
      <c r="EF137" s="300"/>
      <c r="EG137" s="300"/>
      <c r="EH137" s="300"/>
      <c r="EI137" s="300"/>
      <c r="EJ137" s="300"/>
      <c r="EK137" s="817"/>
    </row>
    <row r="138" spans="1:141" ht="20.25">
      <c r="A138" s="359">
        <f>Summary!A138</f>
        <v>0</v>
      </c>
      <c r="B138" s="378">
        <f>Summary!B138</f>
        <v>0</v>
      </c>
      <c r="C138" s="379" t="str">
        <f>Summary!C138</f>
        <v>4.6.8.1</v>
      </c>
      <c r="D138" s="380">
        <f>Summary!D138</f>
        <v>0</v>
      </c>
      <c r="E138" s="381">
        <f>Summary!E138</f>
        <v>0</v>
      </c>
      <c r="F138" s="382" t="str">
        <f>Summary!F138</f>
        <v>Change Batteries</v>
      </c>
      <c r="G138" s="375">
        <f>Summary!G138</f>
        <v>0</v>
      </c>
      <c r="H138" s="540">
        <f t="shared" si="54"/>
        <v>0</v>
      </c>
      <c r="I138" s="541">
        <f t="shared" si="55"/>
        <v>0</v>
      </c>
      <c r="J138" s="541">
        <f t="shared" si="56"/>
        <v>0</v>
      </c>
      <c r="K138" s="541">
        <f t="shared" si="57"/>
        <v>0</v>
      </c>
      <c r="L138" s="541">
        <f t="shared" si="58"/>
        <v>0</v>
      </c>
      <c r="M138" s="541">
        <f t="shared" si="59"/>
        <v>0</v>
      </c>
      <c r="N138" s="541">
        <f t="shared" si="60"/>
        <v>0</v>
      </c>
      <c r="O138" s="541">
        <f t="shared" si="61"/>
        <v>0</v>
      </c>
      <c r="P138" s="541">
        <f t="shared" si="62"/>
        <v>0</v>
      </c>
      <c r="Q138" s="541">
        <f t="shared" si="63"/>
        <v>0</v>
      </c>
      <c r="R138" s="541">
        <f t="shared" si="64"/>
        <v>0</v>
      </c>
      <c r="S138" s="541">
        <f t="shared" si="65"/>
        <v>0</v>
      </c>
      <c r="T138" s="542">
        <f t="shared" si="66"/>
        <v>0</v>
      </c>
      <c r="U138" s="531"/>
      <c r="V138" s="543"/>
      <c r="W138" s="544"/>
      <c r="X138" s="544"/>
      <c r="Y138" s="544"/>
      <c r="Z138" s="544"/>
      <c r="AA138" s="544"/>
      <c r="AB138" s="544"/>
      <c r="AC138" s="544"/>
      <c r="AD138" s="544"/>
      <c r="AE138" s="657"/>
      <c r="AF138" s="543"/>
      <c r="AG138" s="544"/>
      <c r="AH138" s="544"/>
      <c r="AI138" s="544"/>
      <c r="AJ138" s="544"/>
      <c r="AK138" s="544"/>
      <c r="AL138" s="544"/>
      <c r="AM138" s="544"/>
      <c r="AN138" s="544"/>
      <c r="AO138" s="657"/>
      <c r="AP138" s="543"/>
      <c r="AQ138" s="544"/>
      <c r="AR138" s="544"/>
      <c r="AS138" s="544"/>
      <c r="AT138" s="544"/>
      <c r="AU138" s="544"/>
      <c r="AV138" s="544"/>
      <c r="AW138" s="544"/>
      <c r="AX138" s="544"/>
      <c r="AY138" s="657"/>
      <c r="AZ138" s="543"/>
      <c r="BA138" s="544"/>
      <c r="BB138" s="544"/>
      <c r="BC138" s="544"/>
      <c r="BD138" s="544"/>
      <c r="BE138" s="544"/>
      <c r="BF138" s="544"/>
      <c r="BG138" s="544"/>
      <c r="BH138" s="544"/>
      <c r="BI138" s="657"/>
      <c r="BJ138" s="543"/>
      <c r="BK138" s="544"/>
      <c r="BL138" s="544"/>
      <c r="BM138" s="544"/>
      <c r="BN138" s="544"/>
      <c r="BO138" s="544"/>
      <c r="BP138" s="544"/>
      <c r="BQ138" s="544"/>
      <c r="BR138" s="544"/>
      <c r="BS138" s="657"/>
      <c r="BT138" s="543"/>
      <c r="BU138" s="544"/>
      <c r="BV138" s="544"/>
      <c r="BW138" s="544"/>
      <c r="BX138" s="544"/>
      <c r="BY138" s="544"/>
      <c r="BZ138" s="544"/>
      <c r="CA138" s="544"/>
      <c r="CB138" s="544"/>
      <c r="CC138" s="657"/>
      <c r="CD138" s="543"/>
      <c r="CE138" s="544"/>
      <c r="CF138" s="544"/>
      <c r="CG138" s="544"/>
      <c r="CH138" s="544"/>
      <c r="CI138" s="544"/>
      <c r="CJ138" s="544"/>
      <c r="CK138" s="544"/>
      <c r="CL138" s="544"/>
      <c r="CM138" s="657"/>
      <c r="CN138" s="543"/>
      <c r="CO138" s="544"/>
      <c r="CP138" s="544"/>
      <c r="CQ138" s="544"/>
      <c r="CR138" s="544"/>
      <c r="CS138" s="544"/>
      <c r="CT138" s="544"/>
      <c r="CU138" s="544"/>
      <c r="CV138" s="544"/>
      <c r="CW138" s="657"/>
      <c r="CX138" s="543"/>
      <c r="CY138" s="544"/>
      <c r="CZ138" s="544"/>
      <c r="DA138" s="544"/>
      <c r="DB138" s="544"/>
      <c r="DC138" s="544"/>
      <c r="DD138" s="544"/>
      <c r="DE138" s="544"/>
      <c r="DF138" s="544"/>
      <c r="DG138" s="657"/>
      <c r="DH138" s="543"/>
      <c r="DI138" s="544"/>
      <c r="DJ138" s="544"/>
      <c r="DK138" s="544"/>
      <c r="DL138" s="544"/>
      <c r="DM138" s="544"/>
      <c r="DN138" s="544"/>
      <c r="DO138" s="544"/>
      <c r="DP138" s="544"/>
      <c r="DQ138" s="657"/>
      <c r="DR138" s="543"/>
      <c r="DS138" s="544"/>
      <c r="DT138" s="544"/>
      <c r="DU138" s="544"/>
      <c r="DV138" s="544"/>
      <c r="DW138" s="544"/>
      <c r="DX138" s="544"/>
      <c r="DY138" s="544"/>
      <c r="DZ138" s="544"/>
      <c r="EA138" s="657"/>
      <c r="EB138" s="543"/>
      <c r="EC138" s="544"/>
      <c r="ED138" s="544"/>
      <c r="EE138" s="544"/>
      <c r="EF138" s="544"/>
      <c r="EG138" s="544"/>
      <c r="EH138" s="544"/>
      <c r="EI138" s="544"/>
      <c r="EJ138" s="544"/>
      <c r="EK138" s="657"/>
    </row>
    <row r="139" spans="1:141" s="139" customFormat="1" ht="20.25">
      <c r="A139" s="359">
        <f>Summary!A139</f>
        <v>0</v>
      </c>
      <c r="B139" s="378">
        <f>Summary!B139</f>
        <v>0</v>
      </c>
      <c r="C139" s="379" t="str">
        <f>Summary!C139</f>
        <v>4.6.8.2</v>
      </c>
      <c r="D139" s="380">
        <f>Summary!D139</f>
        <v>0</v>
      </c>
      <c r="E139" s="381">
        <f>Summary!E139</f>
        <v>0</v>
      </c>
      <c r="F139" s="382" t="str">
        <f>Summary!F139</f>
        <v>Inspect and clean battery connectors</v>
      </c>
      <c r="G139" s="375">
        <f>Summary!G139</f>
        <v>0</v>
      </c>
      <c r="H139" s="540">
        <f t="shared" si="54"/>
        <v>0</v>
      </c>
      <c r="I139" s="541">
        <f t="shared" si="55"/>
        <v>0</v>
      </c>
      <c r="J139" s="541">
        <f t="shared" si="56"/>
        <v>0</v>
      </c>
      <c r="K139" s="541">
        <f t="shared" si="57"/>
        <v>0</v>
      </c>
      <c r="L139" s="541">
        <f t="shared" si="58"/>
        <v>0</v>
      </c>
      <c r="M139" s="541">
        <f t="shared" si="59"/>
        <v>0</v>
      </c>
      <c r="N139" s="541">
        <f t="shared" si="60"/>
        <v>0</v>
      </c>
      <c r="O139" s="541">
        <f t="shared" si="61"/>
        <v>0</v>
      </c>
      <c r="P139" s="541">
        <f t="shared" si="62"/>
        <v>0</v>
      </c>
      <c r="Q139" s="541">
        <f t="shared" si="63"/>
        <v>0</v>
      </c>
      <c r="R139" s="541">
        <f t="shared" si="64"/>
        <v>0</v>
      </c>
      <c r="S139" s="541">
        <f t="shared" si="65"/>
        <v>0</v>
      </c>
      <c r="T139" s="542">
        <f t="shared" si="66"/>
        <v>0</v>
      </c>
      <c r="U139" s="531"/>
      <c r="V139" s="543"/>
      <c r="W139" s="544"/>
      <c r="X139" s="544"/>
      <c r="Y139" s="544"/>
      <c r="Z139" s="544"/>
      <c r="AA139" s="544"/>
      <c r="AB139" s="544"/>
      <c r="AC139" s="544"/>
      <c r="AD139" s="544"/>
      <c r="AE139" s="657"/>
      <c r="AF139" s="543"/>
      <c r="AG139" s="544"/>
      <c r="AH139" s="544"/>
      <c r="AI139" s="544"/>
      <c r="AJ139" s="544"/>
      <c r="AK139" s="544"/>
      <c r="AL139" s="544"/>
      <c r="AM139" s="544"/>
      <c r="AN139" s="544"/>
      <c r="AO139" s="657"/>
      <c r="AP139" s="543"/>
      <c r="AQ139" s="544"/>
      <c r="AR139" s="544"/>
      <c r="AS139" s="544"/>
      <c r="AT139" s="544"/>
      <c r="AU139" s="544"/>
      <c r="AV139" s="544"/>
      <c r="AW139" s="544"/>
      <c r="AX139" s="544"/>
      <c r="AY139" s="657"/>
      <c r="AZ139" s="543"/>
      <c r="BA139" s="544"/>
      <c r="BB139" s="544"/>
      <c r="BC139" s="544"/>
      <c r="BD139" s="544"/>
      <c r="BE139" s="544"/>
      <c r="BF139" s="544"/>
      <c r="BG139" s="544"/>
      <c r="BH139" s="544"/>
      <c r="BI139" s="657"/>
      <c r="BJ139" s="543"/>
      <c r="BK139" s="544"/>
      <c r="BL139" s="544"/>
      <c r="BM139" s="544"/>
      <c r="BN139" s="544"/>
      <c r="BO139" s="544"/>
      <c r="BP139" s="544"/>
      <c r="BQ139" s="544"/>
      <c r="BR139" s="544"/>
      <c r="BS139" s="657"/>
      <c r="BT139" s="543"/>
      <c r="BU139" s="544"/>
      <c r="BV139" s="544"/>
      <c r="BW139" s="544"/>
      <c r="BX139" s="544"/>
      <c r="BY139" s="544"/>
      <c r="BZ139" s="544"/>
      <c r="CA139" s="544"/>
      <c r="CB139" s="544"/>
      <c r="CC139" s="657"/>
      <c r="CD139" s="543"/>
      <c r="CE139" s="544"/>
      <c r="CF139" s="544"/>
      <c r="CG139" s="544"/>
      <c r="CH139" s="544"/>
      <c r="CI139" s="544"/>
      <c r="CJ139" s="544"/>
      <c r="CK139" s="544"/>
      <c r="CL139" s="544"/>
      <c r="CM139" s="657"/>
      <c r="CN139" s="543"/>
      <c r="CO139" s="544"/>
      <c r="CP139" s="544"/>
      <c r="CQ139" s="544"/>
      <c r="CR139" s="544"/>
      <c r="CS139" s="544"/>
      <c r="CT139" s="544"/>
      <c r="CU139" s="544"/>
      <c r="CV139" s="544"/>
      <c r="CW139" s="657"/>
      <c r="CX139" s="543"/>
      <c r="CY139" s="544"/>
      <c r="CZ139" s="544"/>
      <c r="DA139" s="544"/>
      <c r="DB139" s="544"/>
      <c r="DC139" s="544"/>
      <c r="DD139" s="544"/>
      <c r="DE139" s="544"/>
      <c r="DF139" s="544"/>
      <c r="DG139" s="657"/>
      <c r="DH139" s="543"/>
      <c r="DI139" s="544"/>
      <c r="DJ139" s="544"/>
      <c r="DK139" s="544"/>
      <c r="DL139" s="544"/>
      <c r="DM139" s="544"/>
      <c r="DN139" s="544"/>
      <c r="DO139" s="544"/>
      <c r="DP139" s="544"/>
      <c r="DQ139" s="657"/>
      <c r="DR139" s="543"/>
      <c r="DS139" s="544"/>
      <c r="DT139" s="544"/>
      <c r="DU139" s="544"/>
      <c r="DV139" s="544"/>
      <c r="DW139" s="544"/>
      <c r="DX139" s="544"/>
      <c r="DY139" s="544"/>
      <c r="DZ139" s="544"/>
      <c r="EA139" s="657"/>
      <c r="EB139" s="543"/>
      <c r="EC139" s="544"/>
      <c r="ED139" s="544"/>
      <c r="EE139" s="544"/>
      <c r="EF139" s="544"/>
      <c r="EG139" s="544"/>
      <c r="EH139" s="544"/>
      <c r="EI139" s="544"/>
      <c r="EJ139" s="544"/>
      <c r="EK139" s="657"/>
    </row>
    <row r="140" spans="1:141" s="139" customFormat="1" ht="20.25">
      <c r="A140" s="359">
        <f>Summary!A140</f>
        <v>0</v>
      </c>
      <c r="B140" s="378">
        <f>Summary!B140</f>
        <v>0</v>
      </c>
      <c r="C140" s="379" t="str">
        <f>Summary!C140</f>
        <v>4.6.8.3</v>
      </c>
      <c r="D140" s="380">
        <f>Summary!D140</f>
        <v>0</v>
      </c>
      <c r="E140" s="381">
        <f>Summary!E140</f>
        <v>0</v>
      </c>
      <c r="F140" s="382" t="str">
        <f>Summary!F140</f>
        <v>Clean sign face</v>
      </c>
      <c r="G140" s="375">
        <f>Summary!G140</f>
        <v>0</v>
      </c>
      <c r="H140" s="540">
        <f t="shared" si="54"/>
        <v>0</v>
      </c>
      <c r="I140" s="541">
        <f t="shared" si="55"/>
        <v>0</v>
      </c>
      <c r="J140" s="541">
        <f t="shared" si="56"/>
        <v>0</v>
      </c>
      <c r="K140" s="541">
        <f t="shared" si="57"/>
        <v>0</v>
      </c>
      <c r="L140" s="541">
        <f t="shared" si="58"/>
        <v>0</v>
      </c>
      <c r="M140" s="541">
        <f t="shared" si="59"/>
        <v>0</v>
      </c>
      <c r="N140" s="541">
        <f t="shared" si="60"/>
        <v>0</v>
      </c>
      <c r="O140" s="541">
        <f t="shared" si="61"/>
        <v>0</v>
      </c>
      <c r="P140" s="541">
        <f t="shared" si="62"/>
        <v>0</v>
      </c>
      <c r="Q140" s="541">
        <f t="shared" si="63"/>
        <v>0</v>
      </c>
      <c r="R140" s="541">
        <f t="shared" si="64"/>
        <v>0</v>
      </c>
      <c r="S140" s="541">
        <f t="shared" si="65"/>
        <v>0</v>
      </c>
      <c r="T140" s="542">
        <f t="shared" si="66"/>
        <v>0</v>
      </c>
      <c r="U140" s="531"/>
      <c r="V140" s="543"/>
      <c r="W140" s="544"/>
      <c r="X140" s="544"/>
      <c r="Y140" s="544"/>
      <c r="Z140" s="544"/>
      <c r="AA140" s="544"/>
      <c r="AB140" s="544"/>
      <c r="AC140" s="544"/>
      <c r="AD140" s="544"/>
      <c r="AE140" s="657"/>
      <c r="AF140" s="543"/>
      <c r="AG140" s="544"/>
      <c r="AH140" s="544"/>
      <c r="AI140" s="544"/>
      <c r="AJ140" s="544"/>
      <c r="AK140" s="544"/>
      <c r="AL140" s="544"/>
      <c r="AM140" s="544"/>
      <c r="AN140" s="544"/>
      <c r="AO140" s="657"/>
      <c r="AP140" s="543"/>
      <c r="AQ140" s="544"/>
      <c r="AR140" s="544"/>
      <c r="AS140" s="544"/>
      <c r="AT140" s="544"/>
      <c r="AU140" s="544"/>
      <c r="AV140" s="544"/>
      <c r="AW140" s="544"/>
      <c r="AX140" s="544"/>
      <c r="AY140" s="657"/>
      <c r="AZ140" s="543"/>
      <c r="BA140" s="544"/>
      <c r="BB140" s="544"/>
      <c r="BC140" s="544"/>
      <c r="BD140" s="544"/>
      <c r="BE140" s="544"/>
      <c r="BF140" s="544"/>
      <c r="BG140" s="544"/>
      <c r="BH140" s="544"/>
      <c r="BI140" s="657"/>
      <c r="BJ140" s="543"/>
      <c r="BK140" s="544"/>
      <c r="BL140" s="544"/>
      <c r="BM140" s="544"/>
      <c r="BN140" s="544"/>
      <c r="BO140" s="544"/>
      <c r="BP140" s="544"/>
      <c r="BQ140" s="544"/>
      <c r="BR140" s="544"/>
      <c r="BS140" s="657"/>
      <c r="BT140" s="543"/>
      <c r="BU140" s="544"/>
      <c r="BV140" s="544"/>
      <c r="BW140" s="544"/>
      <c r="BX140" s="544"/>
      <c r="BY140" s="544"/>
      <c r="BZ140" s="544"/>
      <c r="CA140" s="544"/>
      <c r="CB140" s="544"/>
      <c r="CC140" s="657"/>
      <c r="CD140" s="543"/>
      <c r="CE140" s="544"/>
      <c r="CF140" s="544"/>
      <c r="CG140" s="544"/>
      <c r="CH140" s="544"/>
      <c r="CI140" s="544"/>
      <c r="CJ140" s="544"/>
      <c r="CK140" s="544"/>
      <c r="CL140" s="544"/>
      <c r="CM140" s="657"/>
      <c r="CN140" s="543"/>
      <c r="CO140" s="544"/>
      <c r="CP140" s="544"/>
      <c r="CQ140" s="544"/>
      <c r="CR140" s="544"/>
      <c r="CS140" s="544"/>
      <c r="CT140" s="544"/>
      <c r="CU140" s="544"/>
      <c r="CV140" s="544"/>
      <c r="CW140" s="657"/>
      <c r="CX140" s="543"/>
      <c r="CY140" s="544"/>
      <c r="CZ140" s="544"/>
      <c r="DA140" s="544"/>
      <c r="DB140" s="544"/>
      <c r="DC140" s="544"/>
      <c r="DD140" s="544"/>
      <c r="DE140" s="544"/>
      <c r="DF140" s="544"/>
      <c r="DG140" s="657"/>
      <c r="DH140" s="543"/>
      <c r="DI140" s="544"/>
      <c r="DJ140" s="544"/>
      <c r="DK140" s="544"/>
      <c r="DL140" s="544"/>
      <c r="DM140" s="544"/>
      <c r="DN140" s="544"/>
      <c r="DO140" s="544"/>
      <c r="DP140" s="544"/>
      <c r="DQ140" s="657"/>
      <c r="DR140" s="543"/>
      <c r="DS140" s="544"/>
      <c r="DT140" s="544"/>
      <c r="DU140" s="544"/>
      <c r="DV140" s="544"/>
      <c r="DW140" s="544"/>
      <c r="DX140" s="544"/>
      <c r="DY140" s="544"/>
      <c r="DZ140" s="544"/>
      <c r="EA140" s="657"/>
      <c r="EB140" s="543"/>
      <c r="EC140" s="544"/>
      <c r="ED140" s="544"/>
      <c r="EE140" s="544"/>
      <c r="EF140" s="544"/>
      <c r="EG140" s="544"/>
      <c r="EH140" s="544"/>
      <c r="EI140" s="544"/>
      <c r="EJ140" s="544"/>
      <c r="EK140" s="657"/>
    </row>
    <row r="141" spans="1:141" ht="36">
      <c r="A141" s="359">
        <f>Summary!A141</f>
        <v>0</v>
      </c>
      <c r="B141" s="378">
        <f>Summary!B141</f>
        <v>0</v>
      </c>
      <c r="C141" s="379" t="str">
        <f>Summary!C141</f>
        <v>4.6.9</v>
      </c>
      <c r="D141" s="380" t="str">
        <f>Summary!D141</f>
        <v>1500 - Roadside technology</v>
      </c>
      <c r="E141" s="381" t="str">
        <f>Summary!E141</f>
        <v>Midas outstations and detectors</v>
      </c>
      <c r="F141" s="382" t="str">
        <f>Summary!F141</f>
        <v>Optimisation of MIDAS detectors (loops and radar) in accordance with MCH 2584 [Ref 11.N]</v>
      </c>
      <c r="G141" s="375">
        <f>Summary!G141</f>
        <v>0</v>
      </c>
      <c r="H141" s="540">
        <f t="shared" si="54"/>
        <v>0</v>
      </c>
      <c r="I141" s="541">
        <f t="shared" si="55"/>
        <v>0</v>
      </c>
      <c r="J141" s="541">
        <f t="shared" si="56"/>
        <v>0</v>
      </c>
      <c r="K141" s="541">
        <f t="shared" si="57"/>
        <v>0</v>
      </c>
      <c r="L141" s="541">
        <f t="shared" si="58"/>
        <v>0</v>
      </c>
      <c r="M141" s="541">
        <f t="shared" si="59"/>
        <v>0</v>
      </c>
      <c r="N141" s="541">
        <f t="shared" si="60"/>
        <v>0</v>
      </c>
      <c r="O141" s="541">
        <f t="shared" si="61"/>
        <v>0</v>
      </c>
      <c r="P141" s="541">
        <f t="shared" si="62"/>
        <v>0</v>
      </c>
      <c r="Q141" s="541">
        <f t="shared" si="63"/>
        <v>0</v>
      </c>
      <c r="R141" s="541">
        <f t="shared" si="64"/>
        <v>0</v>
      </c>
      <c r="S141" s="541">
        <f t="shared" si="65"/>
        <v>0</v>
      </c>
      <c r="T141" s="542">
        <f t="shared" si="66"/>
        <v>0</v>
      </c>
      <c r="U141" s="531"/>
      <c r="V141" s="543"/>
      <c r="W141" s="544"/>
      <c r="X141" s="544"/>
      <c r="Y141" s="544"/>
      <c r="Z141" s="544"/>
      <c r="AA141" s="544"/>
      <c r="AB141" s="544"/>
      <c r="AC141" s="544"/>
      <c r="AD141" s="544"/>
      <c r="AE141" s="657"/>
      <c r="AF141" s="543"/>
      <c r="AG141" s="544"/>
      <c r="AH141" s="544"/>
      <c r="AI141" s="544"/>
      <c r="AJ141" s="544"/>
      <c r="AK141" s="544"/>
      <c r="AL141" s="544"/>
      <c r="AM141" s="544"/>
      <c r="AN141" s="544"/>
      <c r="AO141" s="657"/>
      <c r="AP141" s="543"/>
      <c r="AQ141" s="544"/>
      <c r="AR141" s="544"/>
      <c r="AS141" s="544"/>
      <c r="AT141" s="544"/>
      <c r="AU141" s="544"/>
      <c r="AV141" s="544"/>
      <c r="AW141" s="544"/>
      <c r="AX141" s="544"/>
      <c r="AY141" s="657"/>
      <c r="AZ141" s="543"/>
      <c r="BA141" s="544"/>
      <c r="BB141" s="544"/>
      <c r="BC141" s="544"/>
      <c r="BD141" s="544"/>
      <c r="BE141" s="544"/>
      <c r="BF141" s="544"/>
      <c r="BG141" s="544"/>
      <c r="BH141" s="544"/>
      <c r="BI141" s="657"/>
      <c r="BJ141" s="543"/>
      <c r="BK141" s="544"/>
      <c r="BL141" s="544"/>
      <c r="BM141" s="544"/>
      <c r="BN141" s="544"/>
      <c r="BO141" s="544"/>
      <c r="BP141" s="544"/>
      <c r="BQ141" s="544"/>
      <c r="BR141" s="544"/>
      <c r="BS141" s="657"/>
      <c r="BT141" s="543"/>
      <c r="BU141" s="544"/>
      <c r="BV141" s="544"/>
      <c r="BW141" s="544"/>
      <c r="BX141" s="544"/>
      <c r="BY141" s="544"/>
      <c r="BZ141" s="544"/>
      <c r="CA141" s="544"/>
      <c r="CB141" s="544"/>
      <c r="CC141" s="657"/>
      <c r="CD141" s="543"/>
      <c r="CE141" s="544"/>
      <c r="CF141" s="544"/>
      <c r="CG141" s="544"/>
      <c r="CH141" s="544"/>
      <c r="CI141" s="544"/>
      <c r="CJ141" s="544"/>
      <c r="CK141" s="544"/>
      <c r="CL141" s="544"/>
      <c r="CM141" s="657"/>
      <c r="CN141" s="543"/>
      <c r="CO141" s="544"/>
      <c r="CP141" s="544"/>
      <c r="CQ141" s="544"/>
      <c r="CR141" s="544"/>
      <c r="CS141" s="544"/>
      <c r="CT141" s="544"/>
      <c r="CU141" s="544"/>
      <c r="CV141" s="544"/>
      <c r="CW141" s="657"/>
      <c r="CX141" s="543"/>
      <c r="CY141" s="544"/>
      <c r="CZ141" s="544"/>
      <c r="DA141" s="544"/>
      <c r="DB141" s="544"/>
      <c r="DC141" s="544"/>
      <c r="DD141" s="544"/>
      <c r="DE141" s="544"/>
      <c r="DF141" s="544"/>
      <c r="DG141" s="657"/>
      <c r="DH141" s="543"/>
      <c r="DI141" s="544"/>
      <c r="DJ141" s="544"/>
      <c r="DK141" s="544"/>
      <c r="DL141" s="544"/>
      <c r="DM141" s="544"/>
      <c r="DN141" s="544"/>
      <c r="DO141" s="544"/>
      <c r="DP141" s="544"/>
      <c r="DQ141" s="657"/>
      <c r="DR141" s="543"/>
      <c r="DS141" s="544"/>
      <c r="DT141" s="544"/>
      <c r="DU141" s="544"/>
      <c r="DV141" s="544"/>
      <c r="DW141" s="544"/>
      <c r="DX141" s="544"/>
      <c r="DY141" s="544"/>
      <c r="DZ141" s="544"/>
      <c r="EA141" s="657"/>
      <c r="EB141" s="543"/>
      <c r="EC141" s="544"/>
      <c r="ED141" s="544"/>
      <c r="EE141" s="544"/>
      <c r="EF141" s="544"/>
      <c r="EG141" s="544"/>
      <c r="EH141" s="544"/>
      <c r="EI141" s="544"/>
      <c r="EJ141" s="544"/>
      <c r="EK141" s="657"/>
    </row>
    <row r="142" spans="1:141" s="139" customFormat="1" ht="36">
      <c r="A142" s="802">
        <f>Summary!A142</f>
        <v>0</v>
      </c>
      <c r="B142" s="815">
        <f>Summary!B142</f>
        <v>0</v>
      </c>
      <c r="C142" s="813" t="str">
        <f>Summary!C142</f>
        <v>4.6.10</v>
      </c>
      <c r="D142" s="816" t="str">
        <f>Summary!D142</f>
        <v>1500 - Roadside technology</v>
      </c>
      <c r="E142" s="796" t="str">
        <f>Summary!E142</f>
        <v>Road Traffic Signals (RAG)</v>
      </c>
      <c r="F142" s="796">
        <f>Summary!F142</f>
        <v>0</v>
      </c>
      <c r="G142" s="787">
        <f>Summary!G142</f>
        <v>0</v>
      </c>
      <c r="H142" s="299"/>
      <c r="I142" s="300"/>
      <c r="J142" s="300"/>
      <c r="K142" s="300"/>
      <c r="L142" s="300"/>
      <c r="M142" s="300"/>
      <c r="N142" s="300"/>
      <c r="O142" s="300"/>
      <c r="P142" s="300"/>
      <c r="Q142" s="300"/>
      <c r="R142" s="300"/>
      <c r="S142" s="300"/>
      <c r="T142" s="797"/>
      <c r="U142" s="531"/>
      <c r="V142" s="299"/>
      <c r="W142" s="300"/>
      <c r="X142" s="300"/>
      <c r="Y142" s="300"/>
      <c r="Z142" s="300"/>
      <c r="AA142" s="300"/>
      <c r="AB142" s="300"/>
      <c r="AC142" s="300"/>
      <c r="AD142" s="300"/>
      <c r="AE142" s="817"/>
      <c r="AF142" s="299"/>
      <c r="AG142" s="300"/>
      <c r="AH142" s="300"/>
      <c r="AI142" s="300"/>
      <c r="AJ142" s="300"/>
      <c r="AK142" s="300"/>
      <c r="AL142" s="300"/>
      <c r="AM142" s="300"/>
      <c r="AN142" s="300"/>
      <c r="AO142" s="817"/>
      <c r="AP142" s="299"/>
      <c r="AQ142" s="300"/>
      <c r="AR142" s="300"/>
      <c r="AS142" s="300"/>
      <c r="AT142" s="300"/>
      <c r="AU142" s="300"/>
      <c r="AV142" s="300"/>
      <c r="AW142" s="300"/>
      <c r="AX142" s="300"/>
      <c r="AY142" s="817"/>
      <c r="AZ142" s="299"/>
      <c r="BA142" s="300"/>
      <c r="BB142" s="300"/>
      <c r="BC142" s="300"/>
      <c r="BD142" s="300"/>
      <c r="BE142" s="300"/>
      <c r="BF142" s="300"/>
      <c r="BG142" s="300"/>
      <c r="BH142" s="300"/>
      <c r="BI142" s="817"/>
      <c r="BJ142" s="299"/>
      <c r="BK142" s="300"/>
      <c r="BL142" s="300"/>
      <c r="BM142" s="300"/>
      <c r="BN142" s="300"/>
      <c r="BO142" s="300"/>
      <c r="BP142" s="300"/>
      <c r="BQ142" s="300"/>
      <c r="BR142" s="300"/>
      <c r="BS142" s="817"/>
      <c r="BT142" s="299"/>
      <c r="BU142" s="300"/>
      <c r="BV142" s="300"/>
      <c r="BW142" s="300"/>
      <c r="BX142" s="300"/>
      <c r="BY142" s="300"/>
      <c r="BZ142" s="300"/>
      <c r="CA142" s="300"/>
      <c r="CB142" s="300"/>
      <c r="CC142" s="817"/>
      <c r="CD142" s="299"/>
      <c r="CE142" s="300"/>
      <c r="CF142" s="300"/>
      <c r="CG142" s="300"/>
      <c r="CH142" s="300"/>
      <c r="CI142" s="300"/>
      <c r="CJ142" s="300"/>
      <c r="CK142" s="300"/>
      <c r="CL142" s="300"/>
      <c r="CM142" s="817"/>
      <c r="CN142" s="299"/>
      <c r="CO142" s="300"/>
      <c r="CP142" s="300"/>
      <c r="CQ142" s="300"/>
      <c r="CR142" s="300"/>
      <c r="CS142" s="300"/>
      <c r="CT142" s="300"/>
      <c r="CU142" s="300"/>
      <c r="CV142" s="300"/>
      <c r="CW142" s="817"/>
      <c r="CX142" s="299"/>
      <c r="CY142" s="300"/>
      <c r="CZ142" s="300"/>
      <c r="DA142" s="300"/>
      <c r="DB142" s="300"/>
      <c r="DC142" s="300"/>
      <c r="DD142" s="300"/>
      <c r="DE142" s="300"/>
      <c r="DF142" s="300"/>
      <c r="DG142" s="817"/>
      <c r="DH142" s="299"/>
      <c r="DI142" s="300"/>
      <c r="DJ142" s="300"/>
      <c r="DK142" s="300"/>
      <c r="DL142" s="300"/>
      <c r="DM142" s="300"/>
      <c r="DN142" s="300"/>
      <c r="DO142" s="300"/>
      <c r="DP142" s="300"/>
      <c r="DQ142" s="817"/>
      <c r="DR142" s="299"/>
      <c r="DS142" s="300"/>
      <c r="DT142" s="300"/>
      <c r="DU142" s="300"/>
      <c r="DV142" s="300"/>
      <c r="DW142" s="300"/>
      <c r="DX142" s="300"/>
      <c r="DY142" s="300"/>
      <c r="DZ142" s="300"/>
      <c r="EA142" s="817"/>
      <c r="EB142" s="299"/>
      <c r="EC142" s="300"/>
      <c r="ED142" s="300"/>
      <c r="EE142" s="300"/>
      <c r="EF142" s="300"/>
      <c r="EG142" s="300"/>
      <c r="EH142" s="300"/>
      <c r="EI142" s="300"/>
      <c r="EJ142" s="300"/>
      <c r="EK142" s="817"/>
    </row>
    <row r="143" spans="1:141" ht="36">
      <c r="A143" s="359">
        <f>Summary!A143</f>
        <v>0</v>
      </c>
      <c r="B143" s="378">
        <f>Summary!B143</f>
        <v>0</v>
      </c>
      <c r="C143" s="379" t="str">
        <f>Summary!C143</f>
        <v>4.6.10.1</v>
      </c>
      <c r="D143" s="380">
        <f>Summary!D143</f>
        <v>0</v>
      </c>
      <c r="E143" s="381">
        <f>Summary!E143</f>
        <v>0</v>
      </c>
      <c r="F143" s="382" t="str">
        <f>Summary!F143</f>
        <v>Check alignment and condition of site and operation of any rotating tactile devices</v>
      </c>
      <c r="G143" s="375">
        <f>Summary!G143</f>
        <v>0</v>
      </c>
      <c r="H143" s="540">
        <f t="shared" si="54"/>
        <v>0</v>
      </c>
      <c r="I143" s="541">
        <f t="shared" si="55"/>
        <v>0</v>
      </c>
      <c r="J143" s="541">
        <f t="shared" si="56"/>
        <v>0</v>
      </c>
      <c r="K143" s="541">
        <f t="shared" si="57"/>
        <v>0</v>
      </c>
      <c r="L143" s="541">
        <f t="shared" si="58"/>
        <v>0</v>
      </c>
      <c r="M143" s="541">
        <f t="shared" si="59"/>
        <v>0</v>
      </c>
      <c r="N143" s="541">
        <f t="shared" si="60"/>
        <v>0</v>
      </c>
      <c r="O143" s="541">
        <f t="shared" si="61"/>
        <v>0</v>
      </c>
      <c r="P143" s="541">
        <f t="shared" si="62"/>
        <v>0</v>
      </c>
      <c r="Q143" s="541">
        <f t="shared" si="63"/>
        <v>0</v>
      </c>
      <c r="R143" s="541">
        <f t="shared" si="64"/>
        <v>0</v>
      </c>
      <c r="S143" s="541">
        <f t="shared" si="65"/>
        <v>0</v>
      </c>
      <c r="T143" s="542">
        <f t="shared" si="66"/>
        <v>0</v>
      </c>
      <c r="U143" s="531"/>
      <c r="V143" s="543"/>
      <c r="W143" s="544"/>
      <c r="X143" s="544"/>
      <c r="Y143" s="544"/>
      <c r="Z143" s="544"/>
      <c r="AA143" s="544"/>
      <c r="AB143" s="544"/>
      <c r="AC143" s="544"/>
      <c r="AD143" s="544"/>
      <c r="AE143" s="657"/>
      <c r="AF143" s="543"/>
      <c r="AG143" s="544"/>
      <c r="AH143" s="544"/>
      <c r="AI143" s="544"/>
      <c r="AJ143" s="544"/>
      <c r="AK143" s="544"/>
      <c r="AL143" s="544"/>
      <c r="AM143" s="544"/>
      <c r="AN143" s="544"/>
      <c r="AO143" s="657"/>
      <c r="AP143" s="543"/>
      <c r="AQ143" s="544"/>
      <c r="AR143" s="544"/>
      <c r="AS143" s="544"/>
      <c r="AT143" s="544"/>
      <c r="AU143" s="544"/>
      <c r="AV143" s="544"/>
      <c r="AW143" s="544"/>
      <c r="AX143" s="544"/>
      <c r="AY143" s="657"/>
      <c r="AZ143" s="543"/>
      <c r="BA143" s="544"/>
      <c r="BB143" s="544"/>
      <c r="BC143" s="544"/>
      <c r="BD143" s="544"/>
      <c r="BE143" s="544"/>
      <c r="BF143" s="544"/>
      <c r="BG143" s="544"/>
      <c r="BH143" s="544"/>
      <c r="BI143" s="657"/>
      <c r="BJ143" s="543"/>
      <c r="BK143" s="544"/>
      <c r="BL143" s="544"/>
      <c r="BM143" s="544"/>
      <c r="BN143" s="544"/>
      <c r="BO143" s="544"/>
      <c r="BP143" s="544"/>
      <c r="BQ143" s="544"/>
      <c r="BR143" s="544"/>
      <c r="BS143" s="657"/>
      <c r="BT143" s="543"/>
      <c r="BU143" s="544"/>
      <c r="BV143" s="544"/>
      <c r="BW143" s="544"/>
      <c r="BX143" s="544"/>
      <c r="BY143" s="544"/>
      <c r="BZ143" s="544"/>
      <c r="CA143" s="544"/>
      <c r="CB143" s="544"/>
      <c r="CC143" s="657"/>
      <c r="CD143" s="543"/>
      <c r="CE143" s="544"/>
      <c r="CF143" s="544"/>
      <c r="CG143" s="544"/>
      <c r="CH143" s="544"/>
      <c r="CI143" s="544"/>
      <c r="CJ143" s="544"/>
      <c r="CK143" s="544"/>
      <c r="CL143" s="544"/>
      <c r="CM143" s="657"/>
      <c r="CN143" s="543"/>
      <c r="CO143" s="544"/>
      <c r="CP143" s="544"/>
      <c r="CQ143" s="544"/>
      <c r="CR143" s="544"/>
      <c r="CS143" s="544"/>
      <c r="CT143" s="544"/>
      <c r="CU143" s="544"/>
      <c r="CV143" s="544"/>
      <c r="CW143" s="657"/>
      <c r="CX143" s="543"/>
      <c r="CY143" s="544"/>
      <c r="CZ143" s="544"/>
      <c r="DA143" s="544"/>
      <c r="DB143" s="544"/>
      <c r="DC143" s="544"/>
      <c r="DD143" s="544"/>
      <c r="DE143" s="544"/>
      <c r="DF143" s="544"/>
      <c r="DG143" s="657"/>
      <c r="DH143" s="543"/>
      <c r="DI143" s="544"/>
      <c r="DJ143" s="544"/>
      <c r="DK143" s="544"/>
      <c r="DL143" s="544"/>
      <c r="DM143" s="544"/>
      <c r="DN143" s="544"/>
      <c r="DO143" s="544"/>
      <c r="DP143" s="544"/>
      <c r="DQ143" s="657"/>
      <c r="DR143" s="543"/>
      <c r="DS143" s="544"/>
      <c r="DT143" s="544"/>
      <c r="DU143" s="544"/>
      <c r="DV143" s="544"/>
      <c r="DW143" s="544"/>
      <c r="DX143" s="544"/>
      <c r="DY143" s="544"/>
      <c r="DZ143" s="544"/>
      <c r="EA143" s="657"/>
      <c r="EB143" s="543"/>
      <c r="EC143" s="544"/>
      <c r="ED143" s="544"/>
      <c r="EE143" s="544"/>
      <c r="EF143" s="544"/>
      <c r="EG143" s="544"/>
      <c r="EH143" s="544"/>
      <c r="EI143" s="544"/>
      <c r="EJ143" s="544"/>
      <c r="EK143" s="657"/>
    </row>
    <row r="144" spans="1:141" s="139" customFormat="1" ht="34.700000000000003" customHeight="1">
      <c r="A144" s="359">
        <f>Summary!A144</f>
        <v>0</v>
      </c>
      <c r="B144" s="378">
        <f>Summary!B144</f>
        <v>0</v>
      </c>
      <c r="C144" s="379" t="str">
        <f>Summary!C144</f>
        <v>4.6.10.2</v>
      </c>
      <c r="D144" s="380">
        <f>Summary!D144</f>
        <v>0</v>
      </c>
      <c r="E144" s="381">
        <f>Summary!E144</f>
        <v>0</v>
      </c>
      <c r="F144" s="382" t="str">
        <f>Summary!F144</f>
        <v>Inspection and test in accordance with TD 101 [Ref 43.N]</v>
      </c>
      <c r="G144" s="375">
        <f>Summary!G144</f>
        <v>0</v>
      </c>
      <c r="H144" s="540">
        <f t="shared" si="54"/>
        <v>0</v>
      </c>
      <c r="I144" s="541">
        <f t="shared" si="55"/>
        <v>0</v>
      </c>
      <c r="J144" s="541">
        <f t="shared" si="56"/>
        <v>0</v>
      </c>
      <c r="K144" s="541">
        <f t="shared" si="57"/>
        <v>0</v>
      </c>
      <c r="L144" s="541">
        <f t="shared" si="58"/>
        <v>0</v>
      </c>
      <c r="M144" s="541">
        <f t="shared" si="59"/>
        <v>0</v>
      </c>
      <c r="N144" s="541">
        <f t="shared" si="60"/>
        <v>0</v>
      </c>
      <c r="O144" s="541">
        <f t="shared" si="61"/>
        <v>0</v>
      </c>
      <c r="P144" s="541">
        <f t="shared" si="62"/>
        <v>0</v>
      </c>
      <c r="Q144" s="541">
        <f t="shared" si="63"/>
        <v>0</v>
      </c>
      <c r="R144" s="541">
        <f t="shared" si="64"/>
        <v>0</v>
      </c>
      <c r="S144" s="541">
        <f t="shared" si="65"/>
        <v>0</v>
      </c>
      <c r="T144" s="542">
        <f t="shared" si="66"/>
        <v>0</v>
      </c>
      <c r="U144" s="531"/>
      <c r="V144" s="543"/>
      <c r="W144" s="544"/>
      <c r="X144" s="544"/>
      <c r="Y144" s="544"/>
      <c r="Z144" s="544"/>
      <c r="AA144" s="544"/>
      <c r="AB144" s="544"/>
      <c r="AC144" s="544"/>
      <c r="AD144" s="544"/>
      <c r="AE144" s="657"/>
      <c r="AF144" s="543"/>
      <c r="AG144" s="544"/>
      <c r="AH144" s="544"/>
      <c r="AI144" s="544"/>
      <c r="AJ144" s="544"/>
      <c r="AK144" s="544"/>
      <c r="AL144" s="544"/>
      <c r="AM144" s="544"/>
      <c r="AN144" s="544"/>
      <c r="AO144" s="657"/>
      <c r="AP144" s="543"/>
      <c r="AQ144" s="544"/>
      <c r="AR144" s="544"/>
      <c r="AS144" s="544"/>
      <c r="AT144" s="544"/>
      <c r="AU144" s="544"/>
      <c r="AV144" s="544"/>
      <c r="AW144" s="544"/>
      <c r="AX144" s="544"/>
      <c r="AY144" s="657"/>
      <c r="AZ144" s="543"/>
      <c r="BA144" s="544"/>
      <c r="BB144" s="544"/>
      <c r="BC144" s="544"/>
      <c r="BD144" s="544"/>
      <c r="BE144" s="544"/>
      <c r="BF144" s="544"/>
      <c r="BG144" s="544"/>
      <c r="BH144" s="544"/>
      <c r="BI144" s="657"/>
      <c r="BJ144" s="543"/>
      <c r="BK144" s="544"/>
      <c r="BL144" s="544"/>
      <c r="BM144" s="544"/>
      <c r="BN144" s="544"/>
      <c r="BO144" s="544"/>
      <c r="BP144" s="544"/>
      <c r="BQ144" s="544"/>
      <c r="BR144" s="544"/>
      <c r="BS144" s="657"/>
      <c r="BT144" s="543"/>
      <c r="BU144" s="544"/>
      <c r="BV144" s="544"/>
      <c r="BW144" s="544"/>
      <c r="BX144" s="544"/>
      <c r="BY144" s="544"/>
      <c r="BZ144" s="544"/>
      <c r="CA144" s="544"/>
      <c r="CB144" s="544"/>
      <c r="CC144" s="657"/>
      <c r="CD144" s="543"/>
      <c r="CE144" s="544"/>
      <c r="CF144" s="544"/>
      <c r="CG144" s="544"/>
      <c r="CH144" s="544"/>
      <c r="CI144" s="544"/>
      <c r="CJ144" s="544"/>
      <c r="CK144" s="544"/>
      <c r="CL144" s="544"/>
      <c r="CM144" s="657"/>
      <c r="CN144" s="543"/>
      <c r="CO144" s="544"/>
      <c r="CP144" s="544"/>
      <c r="CQ144" s="544"/>
      <c r="CR144" s="544"/>
      <c r="CS144" s="544"/>
      <c r="CT144" s="544"/>
      <c r="CU144" s="544"/>
      <c r="CV144" s="544"/>
      <c r="CW144" s="657"/>
      <c r="CX144" s="543"/>
      <c r="CY144" s="544"/>
      <c r="CZ144" s="544"/>
      <c r="DA144" s="544"/>
      <c r="DB144" s="544"/>
      <c r="DC144" s="544"/>
      <c r="DD144" s="544"/>
      <c r="DE144" s="544"/>
      <c r="DF144" s="544"/>
      <c r="DG144" s="657"/>
      <c r="DH144" s="543"/>
      <c r="DI144" s="544"/>
      <c r="DJ144" s="544"/>
      <c r="DK144" s="544"/>
      <c r="DL144" s="544"/>
      <c r="DM144" s="544"/>
      <c r="DN144" s="544"/>
      <c r="DO144" s="544"/>
      <c r="DP144" s="544"/>
      <c r="DQ144" s="657"/>
      <c r="DR144" s="543"/>
      <c r="DS144" s="544"/>
      <c r="DT144" s="544"/>
      <c r="DU144" s="544"/>
      <c r="DV144" s="544"/>
      <c r="DW144" s="544"/>
      <c r="DX144" s="544"/>
      <c r="DY144" s="544"/>
      <c r="DZ144" s="544"/>
      <c r="EA144" s="657"/>
      <c r="EB144" s="543"/>
      <c r="EC144" s="544"/>
      <c r="ED144" s="544"/>
      <c r="EE144" s="544"/>
      <c r="EF144" s="544"/>
      <c r="EG144" s="544"/>
      <c r="EH144" s="544"/>
      <c r="EI144" s="544"/>
      <c r="EJ144" s="544"/>
      <c r="EK144" s="657"/>
    </row>
    <row r="145" spans="1:141" s="139" customFormat="1" ht="36">
      <c r="A145" s="359">
        <f>Summary!A145</f>
        <v>0</v>
      </c>
      <c r="B145" s="378">
        <f>Summary!B145</f>
        <v>0</v>
      </c>
      <c r="C145" s="379" t="str">
        <f>Summary!C145</f>
        <v>4.6.11</v>
      </c>
      <c r="D145" s="380" t="str">
        <f>Summary!D145</f>
        <v>1500 - Roadside technology</v>
      </c>
      <c r="E145" s="381" t="str">
        <f>Summary!E145</f>
        <v>Ramp Metering Traffic Light Signals</v>
      </c>
      <c r="F145" s="382" t="str">
        <f>Summary!F145</f>
        <v>Check alignment and condition of site</v>
      </c>
      <c r="G145" s="375">
        <f>Summary!G145</f>
        <v>0</v>
      </c>
      <c r="H145" s="540">
        <f t="shared" si="54"/>
        <v>0</v>
      </c>
      <c r="I145" s="541">
        <f t="shared" si="55"/>
        <v>0</v>
      </c>
      <c r="J145" s="541">
        <f t="shared" si="56"/>
        <v>0</v>
      </c>
      <c r="K145" s="541">
        <f t="shared" si="57"/>
        <v>0</v>
      </c>
      <c r="L145" s="541">
        <f t="shared" si="58"/>
        <v>0</v>
      </c>
      <c r="M145" s="541">
        <f t="shared" si="59"/>
        <v>0</v>
      </c>
      <c r="N145" s="541">
        <f t="shared" si="60"/>
        <v>0</v>
      </c>
      <c r="O145" s="541">
        <f t="shared" si="61"/>
        <v>0</v>
      </c>
      <c r="P145" s="541">
        <f t="shared" si="62"/>
        <v>0</v>
      </c>
      <c r="Q145" s="541">
        <f t="shared" si="63"/>
        <v>0</v>
      </c>
      <c r="R145" s="541">
        <f t="shared" si="64"/>
        <v>0</v>
      </c>
      <c r="S145" s="541">
        <f t="shared" si="65"/>
        <v>0</v>
      </c>
      <c r="T145" s="542">
        <f t="shared" si="66"/>
        <v>0</v>
      </c>
      <c r="U145" s="531"/>
      <c r="V145" s="543"/>
      <c r="W145" s="544"/>
      <c r="X145" s="544"/>
      <c r="Y145" s="544"/>
      <c r="Z145" s="544"/>
      <c r="AA145" s="544"/>
      <c r="AB145" s="544"/>
      <c r="AC145" s="544"/>
      <c r="AD145" s="544"/>
      <c r="AE145" s="657"/>
      <c r="AF145" s="543"/>
      <c r="AG145" s="544"/>
      <c r="AH145" s="544"/>
      <c r="AI145" s="544"/>
      <c r="AJ145" s="544"/>
      <c r="AK145" s="544"/>
      <c r="AL145" s="544"/>
      <c r="AM145" s="544"/>
      <c r="AN145" s="544"/>
      <c r="AO145" s="657"/>
      <c r="AP145" s="543"/>
      <c r="AQ145" s="544"/>
      <c r="AR145" s="544"/>
      <c r="AS145" s="544"/>
      <c r="AT145" s="544"/>
      <c r="AU145" s="544"/>
      <c r="AV145" s="544"/>
      <c r="AW145" s="544"/>
      <c r="AX145" s="544"/>
      <c r="AY145" s="657"/>
      <c r="AZ145" s="543"/>
      <c r="BA145" s="544"/>
      <c r="BB145" s="544"/>
      <c r="BC145" s="544"/>
      <c r="BD145" s="544"/>
      <c r="BE145" s="544"/>
      <c r="BF145" s="544"/>
      <c r="BG145" s="544"/>
      <c r="BH145" s="544"/>
      <c r="BI145" s="657"/>
      <c r="BJ145" s="543"/>
      <c r="BK145" s="544"/>
      <c r="BL145" s="544"/>
      <c r="BM145" s="544"/>
      <c r="BN145" s="544"/>
      <c r="BO145" s="544"/>
      <c r="BP145" s="544"/>
      <c r="BQ145" s="544"/>
      <c r="BR145" s="544"/>
      <c r="BS145" s="657"/>
      <c r="BT145" s="543"/>
      <c r="BU145" s="544"/>
      <c r="BV145" s="544"/>
      <c r="BW145" s="544"/>
      <c r="BX145" s="544"/>
      <c r="BY145" s="544"/>
      <c r="BZ145" s="544"/>
      <c r="CA145" s="544"/>
      <c r="CB145" s="544"/>
      <c r="CC145" s="657"/>
      <c r="CD145" s="543"/>
      <c r="CE145" s="544"/>
      <c r="CF145" s="544"/>
      <c r="CG145" s="544"/>
      <c r="CH145" s="544"/>
      <c r="CI145" s="544"/>
      <c r="CJ145" s="544"/>
      <c r="CK145" s="544"/>
      <c r="CL145" s="544"/>
      <c r="CM145" s="657"/>
      <c r="CN145" s="543"/>
      <c r="CO145" s="544"/>
      <c r="CP145" s="544"/>
      <c r="CQ145" s="544"/>
      <c r="CR145" s="544"/>
      <c r="CS145" s="544"/>
      <c r="CT145" s="544"/>
      <c r="CU145" s="544"/>
      <c r="CV145" s="544"/>
      <c r="CW145" s="657"/>
      <c r="CX145" s="543"/>
      <c r="CY145" s="544"/>
      <c r="CZ145" s="544"/>
      <c r="DA145" s="544"/>
      <c r="DB145" s="544"/>
      <c r="DC145" s="544"/>
      <c r="DD145" s="544"/>
      <c r="DE145" s="544"/>
      <c r="DF145" s="544"/>
      <c r="DG145" s="657"/>
      <c r="DH145" s="543"/>
      <c r="DI145" s="544"/>
      <c r="DJ145" s="544"/>
      <c r="DK145" s="544"/>
      <c r="DL145" s="544"/>
      <c r="DM145" s="544"/>
      <c r="DN145" s="544"/>
      <c r="DO145" s="544"/>
      <c r="DP145" s="544"/>
      <c r="DQ145" s="657"/>
      <c r="DR145" s="543"/>
      <c r="DS145" s="544"/>
      <c r="DT145" s="544"/>
      <c r="DU145" s="544"/>
      <c r="DV145" s="544"/>
      <c r="DW145" s="544"/>
      <c r="DX145" s="544"/>
      <c r="DY145" s="544"/>
      <c r="DZ145" s="544"/>
      <c r="EA145" s="657"/>
      <c r="EB145" s="543"/>
      <c r="EC145" s="544"/>
      <c r="ED145" s="544"/>
      <c r="EE145" s="544"/>
      <c r="EF145" s="544"/>
      <c r="EG145" s="544"/>
      <c r="EH145" s="544"/>
      <c r="EI145" s="544"/>
      <c r="EJ145" s="544"/>
      <c r="EK145" s="657"/>
    </row>
    <row r="146" spans="1:141" s="139" customFormat="1" ht="54">
      <c r="A146" s="802">
        <f>Summary!A146</f>
        <v>0</v>
      </c>
      <c r="B146" s="815">
        <f>Summary!B146</f>
        <v>0</v>
      </c>
      <c r="C146" s="813" t="str">
        <f>Summary!C146</f>
        <v>4.6.12</v>
      </c>
      <c r="D146" s="816" t="str">
        <f>Summary!D146</f>
        <v>1500 - Roadside technology</v>
      </c>
      <c r="E146" s="796" t="str">
        <f>Summary!E146</f>
        <v>Electrical supplies, components and distribution cables</v>
      </c>
      <c r="F146" s="796">
        <f>Summary!F146</f>
        <v>0</v>
      </c>
      <c r="G146" s="787">
        <f>Summary!G146</f>
        <v>0</v>
      </c>
      <c r="H146" s="299"/>
      <c r="I146" s="300"/>
      <c r="J146" s="300"/>
      <c r="K146" s="300"/>
      <c r="L146" s="300"/>
      <c r="M146" s="300"/>
      <c r="N146" s="300"/>
      <c r="O146" s="300"/>
      <c r="P146" s="300"/>
      <c r="Q146" s="300"/>
      <c r="R146" s="300"/>
      <c r="S146" s="300"/>
      <c r="T146" s="797"/>
      <c r="U146" s="531"/>
      <c r="V146" s="299"/>
      <c r="W146" s="300"/>
      <c r="X146" s="300"/>
      <c r="Y146" s="300"/>
      <c r="Z146" s="300"/>
      <c r="AA146" s="300"/>
      <c r="AB146" s="300"/>
      <c r="AC146" s="300"/>
      <c r="AD146" s="300"/>
      <c r="AE146" s="817"/>
      <c r="AF146" s="299"/>
      <c r="AG146" s="300"/>
      <c r="AH146" s="300"/>
      <c r="AI146" s="300"/>
      <c r="AJ146" s="300"/>
      <c r="AK146" s="300"/>
      <c r="AL146" s="300"/>
      <c r="AM146" s="300"/>
      <c r="AN146" s="300"/>
      <c r="AO146" s="817"/>
      <c r="AP146" s="299"/>
      <c r="AQ146" s="300"/>
      <c r="AR146" s="300"/>
      <c r="AS146" s="300"/>
      <c r="AT146" s="300"/>
      <c r="AU146" s="300"/>
      <c r="AV146" s="300"/>
      <c r="AW146" s="300"/>
      <c r="AX146" s="300"/>
      <c r="AY146" s="817"/>
      <c r="AZ146" s="299"/>
      <c r="BA146" s="300"/>
      <c r="BB146" s="300"/>
      <c r="BC146" s="300"/>
      <c r="BD146" s="300"/>
      <c r="BE146" s="300"/>
      <c r="BF146" s="300"/>
      <c r="BG146" s="300"/>
      <c r="BH146" s="300"/>
      <c r="BI146" s="817"/>
      <c r="BJ146" s="299"/>
      <c r="BK146" s="300"/>
      <c r="BL146" s="300"/>
      <c r="BM146" s="300"/>
      <c r="BN146" s="300"/>
      <c r="BO146" s="300"/>
      <c r="BP146" s="300"/>
      <c r="BQ146" s="300"/>
      <c r="BR146" s="300"/>
      <c r="BS146" s="817"/>
      <c r="BT146" s="299"/>
      <c r="BU146" s="300"/>
      <c r="BV146" s="300"/>
      <c r="BW146" s="300"/>
      <c r="BX146" s="300"/>
      <c r="BY146" s="300"/>
      <c r="BZ146" s="300"/>
      <c r="CA146" s="300"/>
      <c r="CB146" s="300"/>
      <c r="CC146" s="817"/>
      <c r="CD146" s="299"/>
      <c r="CE146" s="300"/>
      <c r="CF146" s="300"/>
      <c r="CG146" s="300"/>
      <c r="CH146" s="300"/>
      <c r="CI146" s="300"/>
      <c r="CJ146" s="300"/>
      <c r="CK146" s="300"/>
      <c r="CL146" s="300"/>
      <c r="CM146" s="817"/>
      <c r="CN146" s="299"/>
      <c r="CO146" s="300"/>
      <c r="CP146" s="300"/>
      <c r="CQ146" s="300"/>
      <c r="CR146" s="300"/>
      <c r="CS146" s="300"/>
      <c r="CT146" s="300"/>
      <c r="CU146" s="300"/>
      <c r="CV146" s="300"/>
      <c r="CW146" s="817"/>
      <c r="CX146" s="299"/>
      <c r="CY146" s="300"/>
      <c r="CZ146" s="300"/>
      <c r="DA146" s="300"/>
      <c r="DB146" s="300"/>
      <c r="DC146" s="300"/>
      <c r="DD146" s="300"/>
      <c r="DE146" s="300"/>
      <c r="DF146" s="300"/>
      <c r="DG146" s="817"/>
      <c r="DH146" s="299"/>
      <c r="DI146" s="300"/>
      <c r="DJ146" s="300"/>
      <c r="DK146" s="300"/>
      <c r="DL146" s="300"/>
      <c r="DM146" s="300"/>
      <c r="DN146" s="300"/>
      <c r="DO146" s="300"/>
      <c r="DP146" s="300"/>
      <c r="DQ146" s="817"/>
      <c r="DR146" s="299"/>
      <c r="DS146" s="300"/>
      <c r="DT146" s="300"/>
      <c r="DU146" s="300"/>
      <c r="DV146" s="300"/>
      <c r="DW146" s="300"/>
      <c r="DX146" s="300"/>
      <c r="DY146" s="300"/>
      <c r="DZ146" s="300"/>
      <c r="EA146" s="817"/>
      <c r="EB146" s="299"/>
      <c r="EC146" s="300"/>
      <c r="ED146" s="300"/>
      <c r="EE146" s="300"/>
      <c r="EF146" s="300"/>
      <c r="EG146" s="300"/>
      <c r="EH146" s="300"/>
      <c r="EI146" s="300"/>
      <c r="EJ146" s="300"/>
      <c r="EK146" s="817"/>
    </row>
    <row r="147" spans="1:141" ht="37.35" customHeight="1">
      <c r="A147" s="359">
        <f>Summary!A147</f>
        <v>0</v>
      </c>
      <c r="B147" s="378">
        <f>Summary!B147</f>
        <v>0</v>
      </c>
      <c r="C147" s="379" t="str">
        <f>Summary!C147</f>
        <v>4.6.12.1</v>
      </c>
      <c r="D147" s="380">
        <f>Summary!D147</f>
        <v>0</v>
      </c>
      <c r="E147" s="381">
        <f>Summary!E147</f>
        <v>0</v>
      </c>
      <c r="F147" s="382" t="str">
        <f>Summary!F147</f>
        <v>Inspection and Test network in accordance with BS7671</v>
      </c>
      <c r="G147" s="375">
        <f>Summary!G147</f>
        <v>0</v>
      </c>
      <c r="H147" s="540">
        <f t="shared" si="54"/>
        <v>0</v>
      </c>
      <c r="I147" s="541">
        <f t="shared" si="55"/>
        <v>0</v>
      </c>
      <c r="J147" s="541">
        <f t="shared" si="56"/>
        <v>0</v>
      </c>
      <c r="K147" s="541">
        <f t="shared" si="57"/>
        <v>0</v>
      </c>
      <c r="L147" s="541">
        <f t="shared" si="58"/>
        <v>0</v>
      </c>
      <c r="M147" s="541">
        <f t="shared" si="59"/>
        <v>0</v>
      </c>
      <c r="N147" s="541">
        <f t="shared" si="60"/>
        <v>0</v>
      </c>
      <c r="O147" s="541">
        <f t="shared" si="61"/>
        <v>0</v>
      </c>
      <c r="P147" s="541">
        <f t="shared" si="62"/>
        <v>0</v>
      </c>
      <c r="Q147" s="541">
        <f t="shared" si="63"/>
        <v>0</v>
      </c>
      <c r="R147" s="541">
        <f t="shared" si="64"/>
        <v>0</v>
      </c>
      <c r="S147" s="541">
        <f t="shared" si="65"/>
        <v>0</v>
      </c>
      <c r="T147" s="542">
        <f t="shared" si="66"/>
        <v>0</v>
      </c>
      <c r="U147" s="531"/>
      <c r="V147" s="543"/>
      <c r="W147" s="544"/>
      <c r="X147" s="544"/>
      <c r="Y147" s="544"/>
      <c r="Z147" s="544"/>
      <c r="AA147" s="544"/>
      <c r="AB147" s="544"/>
      <c r="AC147" s="544"/>
      <c r="AD147" s="544"/>
      <c r="AE147" s="657"/>
      <c r="AF147" s="543"/>
      <c r="AG147" s="544"/>
      <c r="AH147" s="544"/>
      <c r="AI147" s="544"/>
      <c r="AJ147" s="544"/>
      <c r="AK147" s="544"/>
      <c r="AL147" s="544"/>
      <c r="AM147" s="544"/>
      <c r="AN147" s="544"/>
      <c r="AO147" s="657"/>
      <c r="AP147" s="543"/>
      <c r="AQ147" s="544"/>
      <c r="AR147" s="544"/>
      <c r="AS147" s="544"/>
      <c r="AT147" s="544"/>
      <c r="AU147" s="544"/>
      <c r="AV147" s="544"/>
      <c r="AW147" s="544"/>
      <c r="AX147" s="544"/>
      <c r="AY147" s="657"/>
      <c r="AZ147" s="543"/>
      <c r="BA147" s="544"/>
      <c r="BB147" s="544"/>
      <c r="BC147" s="544"/>
      <c r="BD147" s="544"/>
      <c r="BE147" s="544"/>
      <c r="BF147" s="544"/>
      <c r="BG147" s="544"/>
      <c r="BH147" s="544"/>
      <c r="BI147" s="657"/>
      <c r="BJ147" s="543"/>
      <c r="BK147" s="544"/>
      <c r="BL147" s="544"/>
      <c r="BM147" s="544"/>
      <c r="BN147" s="544"/>
      <c r="BO147" s="544"/>
      <c r="BP147" s="544"/>
      <c r="BQ147" s="544"/>
      <c r="BR147" s="544"/>
      <c r="BS147" s="657"/>
      <c r="BT147" s="543"/>
      <c r="BU147" s="544"/>
      <c r="BV147" s="544"/>
      <c r="BW147" s="544"/>
      <c r="BX147" s="544"/>
      <c r="BY147" s="544"/>
      <c r="BZ147" s="544"/>
      <c r="CA147" s="544"/>
      <c r="CB147" s="544"/>
      <c r="CC147" s="657"/>
      <c r="CD147" s="543"/>
      <c r="CE147" s="544"/>
      <c r="CF147" s="544"/>
      <c r="CG147" s="544"/>
      <c r="CH147" s="544"/>
      <c r="CI147" s="544"/>
      <c r="CJ147" s="544"/>
      <c r="CK147" s="544"/>
      <c r="CL147" s="544"/>
      <c r="CM147" s="657"/>
      <c r="CN147" s="543"/>
      <c r="CO147" s="544"/>
      <c r="CP147" s="544"/>
      <c r="CQ147" s="544"/>
      <c r="CR147" s="544"/>
      <c r="CS147" s="544"/>
      <c r="CT147" s="544"/>
      <c r="CU147" s="544"/>
      <c r="CV147" s="544"/>
      <c r="CW147" s="657"/>
      <c r="CX147" s="543"/>
      <c r="CY147" s="544"/>
      <c r="CZ147" s="544"/>
      <c r="DA147" s="544"/>
      <c r="DB147" s="544"/>
      <c r="DC147" s="544"/>
      <c r="DD147" s="544"/>
      <c r="DE147" s="544"/>
      <c r="DF147" s="544"/>
      <c r="DG147" s="657"/>
      <c r="DH147" s="543"/>
      <c r="DI147" s="544"/>
      <c r="DJ147" s="544"/>
      <c r="DK147" s="544"/>
      <c r="DL147" s="544"/>
      <c r="DM147" s="544"/>
      <c r="DN147" s="544"/>
      <c r="DO147" s="544"/>
      <c r="DP147" s="544"/>
      <c r="DQ147" s="657"/>
      <c r="DR147" s="543"/>
      <c r="DS147" s="544"/>
      <c r="DT147" s="544"/>
      <c r="DU147" s="544"/>
      <c r="DV147" s="544"/>
      <c r="DW147" s="544"/>
      <c r="DX147" s="544"/>
      <c r="DY147" s="544"/>
      <c r="DZ147" s="544"/>
      <c r="EA147" s="657"/>
      <c r="EB147" s="543"/>
      <c r="EC147" s="544"/>
      <c r="ED147" s="544"/>
      <c r="EE147" s="544"/>
      <c r="EF147" s="544"/>
      <c r="EG147" s="544"/>
      <c r="EH147" s="544"/>
      <c r="EI147" s="544"/>
      <c r="EJ147" s="544"/>
      <c r="EK147" s="657"/>
    </row>
    <row r="148" spans="1:141" s="139" customFormat="1" ht="37.35" customHeight="1">
      <c r="A148" s="359">
        <f>Summary!A148</f>
        <v>0</v>
      </c>
      <c r="B148" s="378">
        <f>Summary!B148</f>
        <v>0</v>
      </c>
      <c r="C148" s="379" t="str">
        <f>Summary!C148</f>
        <v>4.6.12.2</v>
      </c>
      <c r="D148" s="380">
        <f>Summary!D148</f>
        <v>0</v>
      </c>
      <c r="E148" s="381">
        <f>Summary!E148</f>
        <v>0</v>
      </c>
      <c r="F148" s="382" t="str">
        <f>Summary!F148</f>
        <v>RCD operation and visual inspection of cable terminations</v>
      </c>
      <c r="G148" s="375">
        <f>Summary!G148</f>
        <v>0</v>
      </c>
      <c r="H148" s="540">
        <f t="shared" si="54"/>
        <v>0</v>
      </c>
      <c r="I148" s="541">
        <f t="shared" si="55"/>
        <v>0</v>
      </c>
      <c r="J148" s="541">
        <f t="shared" si="56"/>
        <v>0</v>
      </c>
      <c r="K148" s="541">
        <f t="shared" si="57"/>
        <v>0</v>
      </c>
      <c r="L148" s="541">
        <f t="shared" si="58"/>
        <v>0</v>
      </c>
      <c r="M148" s="541">
        <f t="shared" si="59"/>
        <v>0</v>
      </c>
      <c r="N148" s="541">
        <f t="shared" si="60"/>
        <v>0</v>
      </c>
      <c r="O148" s="541">
        <f t="shared" si="61"/>
        <v>0</v>
      </c>
      <c r="P148" s="541">
        <f t="shared" si="62"/>
        <v>0</v>
      </c>
      <c r="Q148" s="541">
        <f t="shared" si="63"/>
        <v>0</v>
      </c>
      <c r="R148" s="541">
        <f t="shared" si="64"/>
        <v>0</v>
      </c>
      <c r="S148" s="541">
        <f t="shared" si="65"/>
        <v>0</v>
      </c>
      <c r="T148" s="542">
        <f t="shared" si="66"/>
        <v>0</v>
      </c>
      <c r="U148" s="531"/>
      <c r="V148" s="543"/>
      <c r="W148" s="544"/>
      <c r="X148" s="544"/>
      <c r="Y148" s="544"/>
      <c r="Z148" s="544"/>
      <c r="AA148" s="544"/>
      <c r="AB148" s="544"/>
      <c r="AC148" s="544"/>
      <c r="AD148" s="544"/>
      <c r="AE148" s="657"/>
      <c r="AF148" s="543"/>
      <c r="AG148" s="544"/>
      <c r="AH148" s="544"/>
      <c r="AI148" s="544"/>
      <c r="AJ148" s="544"/>
      <c r="AK148" s="544"/>
      <c r="AL148" s="544"/>
      <c r="AM148" s="544"/>
      <c r="AN148" s="544"/>
      <c r="AO148" s="657"/>
      <c r="AP148" s="543"/>
      <c r="AQ148" s="544"/>
      <c r="AR148" s="544"/>
      <c r="AS148" s="544"/>
      <c r="AT148" s="544"/>
      <c r="AU148" s="544"/>
      <c r="AV148" s="544"/>
      <c r="AW148" s="544"/>
      <c r="AX148" s="544"/>
      <c r="AY148" s="657"/>
      <c r="AZ148" s="543"/>
      <c r="BA148" s="544"/>
      <c r="BB148" s="544"/>
      <c r="BC148" s="544"/>
      <c r="BD148" s="544"/>
      <c r="BE148" s="544"/>
      <c r="BF148" s="544"/>
      <c r="BG148" s="544"/>
      <c r="BH148" s="544"/>
      <c r="BI148" s="657"/>
      <c r="BJ148" s="543"/>
      <c r="BK148" s="544"/>
      <c r="BL148" s="544"/>
      <c r="BM148" s="544"/>
      <c r="BN148" s="544"/>
      <c r="BO148" s="544"/>
      <c r="BP148" s="544"/>
      <c r="BQ148" s="544"/>
      <c r="BR148" s="544"/>
      <c r="BS148" s="657"/>
      <c r="BT148" s="543"/>
      <c r="BU148" s="544"/>
      <c r="BV148" s="544"/>
      <c r="BW148" s="544"/>
      <c r="BX148" s="544"/>
      <c r="BY148" s="544"/>
      <c r="BZ148" s="544"/>
      <c r="CA148" s="544"/>
      <c r="CB148" s="544"/>
      <c r="CC148" s="657"/>
      <c r="CD148" s="543"/>
      <c r="CE148" s="544"/>
      <c r="CF148" s="544"/>
      <c r="CG148" s="544"/>
      <c r="CH148" s="544"/>
      <c r="CI148" s="544"/>
      <c r="CJ148" s="544"/>
      <c r="CK148" s="544"/>
      <c r="CL148" s="544"/>
      <c r="CM148" s="657"/>
      <c r="CN148" s="543"/>
      <c r="CO148" s="544"/>
      <c r="CP148" s="544"/>
      <c r="CQ148" s="544"/>
      <c r="CR148" s="544"/>
      <c r="CS148" s="544"/>
      <c r="CT148" s="544"/>
      <c r="CU148" s="544"/>
      <c r="CV148" s="544"/>
      <c r="CW148" s="657"/>
      <c r="CX148" s="543"/>
      <c r="CY148" s="544"/>
      <c r="CZ148" s="544"/>
      <c r="DA148" s="544"/>
      <c r="DB148" s="544"/>
      <c r="DC148" s="544"/>
      <c r="DD148" s="544"/>
      <c r="DE148" s="544"/>
      <c r="DF148" s="544"/>
      <c r="DG148" s="657"/>
      <c r="DH148" s="543"/>
      <c r="DI148" s="544"/>
      <c r="DJ148" s="544"/>
      <c r="DK148" s="544"/>
      <c r="DL148" s="544"/>
      <c r="DM148" s="544"/>
      <c r="DN148" s="544"/>
      <c r="DO148" s="544"/>
      <c r="DP148" s="544"/>
      <c r="DQ148" s="657"/>
      <c r="DR148" s="543"/>
      <c r="DS148" s="544"/>
      <c r="DT148" s="544"/>
      <c r="DU148" s="544"/>
      <c r="DV148" s="544"/>
      <c r="DW148" s="544"/>
      <c r="DX148" s="544"/>
      <c r="DY148" s="544"/>
      <c r="DZ148" s="544"/>
      <c r="EA148" s="657"/>
      <c r="EB148" s="543"/>
      <c r="EC148" s="544"/>
      <c r="ED148" s="544"/>
      <c r="EE148" s="544"/>
      <c r="EF148" s="544"/>
      <c r="EG148" s="544"/>
      <c r="EH148" s="544"/>
      <c r="EI148" s="544"/>
      <c r="EJ148" s="544"/>
      <c r="EK148" s="657"/>
    </row>
    <row r="149" spans="1:141" s="825" customFormat="1" ht="36">
      <c r="A149" s="359">
        <f>Summary!A149</f>
        <v>0</v>
      </c>
      <c r="B149" s="378">
        <f>Summary!B149</f>
        <v>0</v>
      </c>
      <c r="C149" s="379" t="str">
        <f>Summary!C149</f>
        <v>4.6.13</v>
      </c>
      <c r="D149" s="380" t="str">
        <f>Summary!D149</f>
        <v>1500 - Roadside technology</v>
      </c>
      <c r="E149" s="381" t="str">
        <f>Summary!E149</f>
        <v>CCTV PTZ cameras</v>
      </c>
      <c r="F149" s="382">
        <f>Summary!F149</f>
        <v>0</v>
      </c>
      <c r="G149" s="375">
        <f>Summary!G149</f>
        <v>0</v>
      </c>
      <c r="H149" s="700"/>
      <c r="I149" s="701"/>
      <c r="J149" s="701"/>
      <c r="K149" s="701"/>
      <c r="L149" s="701"/>
      <c r="M149" s="701"/>
      <c r="N149" s="701"/>
      <c r="O149" s="701"/>
      <c r="P149" s="701"/>
      <c r="Q149" s="701"/>
      <c r="R149" s="701"/>
      <c r="S149" s="701"/>
      <c r="T149" s="702"/>
      <c r="U149" s="823"/>
      <c r="V149" s="700"/>
      <c r="W149" s="701"/>
      <c r="X149" s="701"/>
      <c r="Y149" s="701"/>
      <c r="Z149" s="701"/>
      <c r="AA149" s="701"/>
      <c r="AB149" s="701"/>
      <c r="AC149" s="701"/>
      <c r="AD149" s="701"/>
      <c r="AE149" s="824"/>
      <c r="AF149" s="700"/>
      <c r="AG149" s="701"/>
      <c r="AH149" s="701"/>
      <c r="AI149" s="701"/>
      <c r="AJ149" s="701"/>
      <c r="AK149" s="701"/>
      <c r="AL149" s="701"/>
      <c r="AM149" s="701"/>
      <c r="AN149" s="701"/>
      <c r="AO149" s="824"/>
      <c r="AP149" s="700"/>
      <c r="AQ149" s="701"/>
      <c r="AR149" s="701"/>
      <c r="AS149" s="701"/>
      <c r="AT149" s="701"/>
      <c r="AU149" s="701"/>
      <c r="AV149" s="701"/>
      <c r="AW149" s="701"/>
      <c r="AX149" s="701"/>
      <c r="AY149" s="824"/>
      <c r="AZ149" s="700"/>
      <c r="BA149" s="701"/>
      <c r="BB149" s="701"/>
      <c r="BC149" s="701"/>
      <c r="BD149" s="701"/>
      <c r="BE149" s="701"/>
      <c r="BF149" s="701"/>
      <c r="BG149" s="701"/>
      <c r="BH149" s="701"/>
      <c r="BI149" s="824"/>
      <c r="BJ149" s="700"/>
      <c r="BK149" s="701"/>
      <c r="BL149" s="701"/>
      <c r="BM149" s="701"/>
      <c r="BN149" s="701"/>
      <c r="BO149" s="701"/>
      <c r="BP149" s="701"/>
      <c r="BQ149" s="701"/>
      <c r="BR149" s="701"/>
      <c r="BS149" s="824"/>
      <c r="BT149" s="700"/>
      <c r="BU149" s="701"/>
      <c r="BV149" s="701"/>
      <c r="BW149" s="701"/>
      <c r="BX149" s="701"/>
      <c r="BY149" s="701"/>
      <c r="BZ149" s="701"/>
      <c r="CA149" s="701"/>
      <c r="CB149" s="701"/>
      <c r="CC149" s="824"/>
      <c r="CD149" s="700"/>
      <c r="CE149" s="701"/>
      <c r="CF149" s="701"/>
      <c r="CG149" s="701"/>
      <c r="CH149" s="701"/>
      <c r="CI149" s="701"/>
      <c r="CJ149" s="701"/>
      <c r="CK149" s="701"/>
      <c r="CL149" s="701"/>
      <c r="CM149" s="824"/>
      <c r="CN149" s="700"/>
      <c r="CO149" s="701"/>
      <c r="CP149" s="701"/>
      <c r="CQ149" s="701"/>
      <c r="CR149" s="701"/>
      <c r="CS149" s="701"/>
      <c r="CT149" s="701"/>
      <c r="CU149" s="701"/>
      <c r="CV149" s="701"/>
      <c r="CW149" s="824"/>
      <c r="CX149" s="700"/>
      <c r="CY149" s="701"/>
      <c r="CZ149" s="701"/>
      <c r="DA149" s="701"/>
      <c r="DB149" s="701"/>
      <c r="DC149" s="701"/>
      <c r="DD149" s="701"/>
      <c r="DE149" s="701"/>
      <c r="DF149" s="701"/>
      <c r="DG149" s="824"/>
      <c r="DH149" s="700"/>
      <c r="DI149" s="701"/>
      <c r="DJ149" s="701"/>
      <c r="DK149" s="701"/>
      <c r="DL149" s="701"/>
      <c r="DM149" s="701"/>
      <c r="DN149" s="701"/>
      <c r="DO149" s="701"/>
      <c r="DP149" s="701"/>
      <c r="DQ149" s="824"/>
      <c r="DR149" s="700"/>
      <c r="DS149" s="701"/>
      <c r="DT149" s="701"/>
      <c r="DU149" s="701"/>
      <c r="DV149" s="701"/>
      <c r="DW149" s="701"/>
      <c r="DX149" s="701"/>
      <c r="DY149" s="701"/>
      <c r="DZ149" s="701"/>
      <c r="EA149" s="824"/>
      <c r="EB149" s="700"/>
      <c r="EC149" s="701"/>
      <c r="ED149" s="701"/>
      <c r="EE149" s="701"/>
      <c r="EF149" s="701"/>
      <c r="EG149" s="701"/>
      <c r="EH149" s="701"/>
      <c r="EI149" s="701"/>
      <c r="EJ149" s="701"/>
      <c r="EK149" s="824"/>
    </row>
    <row r="150" spans="1:141" s="139" customFormat="1" ht="20.25">
      <c r="A150" s="359">
        <f>Summary!A150</f>
        <v>0</v>
      </c>
      <c r="B150" s="378">
        <f>Summary!B150</f>
        <v>0</v>
      </c>
      <c r="C150" s="379" t="str">
        <f>Summary!C150</f>
        <v>4.6.13.1</v>
      </c>
      <c r="D150" s="380">
        <f>Summary!D150</f>
        <v>0</v>
      </c>
      <c r="E150" s="381">
        <f>Summary!E150</f>
        <v>0</v>
      </c>
      <c r="F150" s="382" t="str">
        <f>Summary!F150</f>
        <v>Clean camera lens</v>
      </c>
      <c r="G150" s="375">
        <f>Summary!G150</f>
        <v>0</v>
      </c>
      <c r="H150" s="540">
        <f t="shared" ref="H150:H152" si="67">SUM(V150:AD150)</f>
        <v>0</v>
      </c>
      <c r="I150" s="541">
        <f t="shared" ref="I150:I152" si="68">SUM(AF150:AN150)</f>
        <v>0</v>
      </c>
      <c r="J150" s="541">
        <f t="shared" ref="J150:J152" si="69">SUM(AP150:AX150)</f>
        <v>0</v>
      </c>
      <c r="K150" s="541">
        <f t="shared" ref="K150:K152" si="70">SUM(AZ150:BH150)</f>
        <v>0</v>
      </c>
      <c r="L150" s="541">
        <f t="shared" ref="L150:L152" si="71">SUM(BJ150:BR150)</f>
        <v>0</v>
      </c>
      <c r="M150" s="541">
        <f t="shared" ref="M150:M152" si="72">SUM(BT150:CB150)</f>
        <v>0</v>
      </c>
      <c r="N150" s="541">
        <f t="shared" ref="N150:N152" si="73">SUM(CD150:CL150)</f>
        <v>0</v>
      </c>
      <c r="O150" s="541">
        <f t="shared" ref="O150:O152" si="74">SUM(CN150:CV150)</f>
        <v>0</v>
      </c>
      <c r="P150" s="541">
        <f t="shared" ref="P150:P152" si="75">SUM(CX150:DF150)</f>
        <v>0</v>
      </c>
      <c r="Q150" s="541">
        <f t="shared" ref="Q150:Q152" si="76">SUM(DH150:DP150)</f>
        <v>0</v>
      </c>
      <c r="R150" s="541">
        <f t="shared" ref="R150:R152" si="77">SUM(DR150:DZ150)</f>
        <v>0</v>
      </c>
      <c r="S150" s="541">
        <f t="shared" ref="S150:S152" si="78">SUM(EB150:EJ150)</f>
        <v>0</v>
      </c>
      <c r="T150" s="542">
        <f t="shared" ref="T150:T152" si="79">SUM(H150:S150)</f>
        <v>0</v>
      </c>
      <c r="U150" s="531"/>
      <c r="V150" s="543"/>
      <c r="W150" s="544"/>
      <c r="X150" s="544"/>
      <c r="Y150" s="544"/>
      <c r="Z150" s="544"/>
      <c r="AA150" s="544"/>
      <c r="AB150" s="544"/>
      <c r="AC150" s="544"/>
      <c r="AD150" s="544"/>
      <c r="AE150" s="657"/>
      <c r="AF150" s="543"/>
      <c r="AG150" s="544"/>
      <c r="AH150" s="544"/>
      <c r="AI150" s="544"/>
      <c r="AJ150" s="544"/>
      <c r="AK150" s="544"/>
      <c r="AL150" s="544"/>
      <c r="AM150" s="544"/>
      <c r="AN150" s="544"/>
      <c r="AO150" s="657"/>
      <c r="AP150" s="543"/>
      <c r="AQ150" s="544"/>
      <c r="AR150" s="544"/>
      <c r="AS150" s="544"/>
      <c r="AT150" s="544"/>
      <c r="AU150" s="544"/>
      <c r="AV150" s="544"/>
      <c r="AW150" s="544"/>
      <c r="AX150" s="544"/>
      <c r="AY150" s="657"/>
      <c r="AZ150" s="543"/>
      <c r="BA150" s="544"/>
      <c r="BB150" s="544"/>
      <c r="BC150" s="544"/>
      <c r="BD150" s="544"/>
      <c r="BE150" s="544"/>
      <c r="BF150" s="544"/>
      <c r="BG150" s="544"/>
      <c r="BH150" s="544"/>
      <c r="BI150" s="657"/>
      <c r="BJ150" s="543"/>
      <c r="BK150" s="544"/>
      <c r="BL150" s="544"/>
      <c r="BM150" s="544"/>
      <c r="BN150" s="544"/>
      <c r="BO150" s="544"/>
      <c r="BP150" s="544"/>
      <c r="BQ150" s="544"/>
      <c r="BR150" s="544"/>
      <c r="BS150" s="657"/>
      <c r="BT150" s="543"/>
      <c r="BU150" s="544"/>
      <c r="BV150" s="544"/>
      <c r="BW150" s="544"/>
      <c r="BX150" s="544"/>
      <c r="BY150" s="544"/>
      <c r="BZ150" s="544"/>
      <c r="CA150" s="544"/>
      <c r="CB150" s="544"/>
      <c r="CC150" s="657"/>
      <c r="CD150" s="543"/>
      <c r="CE150" s="544"/>
      <c r="CF150" s="544"/>
      <c r="CG150" s="544"/>
      <c r="CH150" s="544"/>
      <c r="CI150" s="544"/>
      <c r="CJ150" s="544"/>
      <c r="CK150" s="544"/>
      <c r="CL150" s="544"/>
      <c r="CM150" s="657"/>
      <c r="CN150" s="543"/>
      <c r="CO150" s="544"/>
      <c r="CP150" s="544"/>
      <c r="CQ150" s="544"/>
      <c r="CR150" s="544"/>
      <c r="CS150" s="544"/>
      <c r="CT150" s="544"/>
      <c r="CU150" s="544"/>
      <c r="CV150" s="544"/>
      <c r="CW150" s="657"/>
      <c r="CX150" s="543"/>
      <c r="CY150" s="544"/>
      <c r="CZ150" s="544"/>
      <c r="DA150" s="544"/>
      <c r="DB150" s="544"/>
      <c r="DC150" s="544"/>
      <c r="DD150" s="544"/>
      <c r="DE150" s="544"/>
      <c r="DF150" s="544"/>
      <c r="DG150" s="657"/>
      <c r="DH150" s="543"/>
      <c r="DI150" s="544"/>
      <c r="DJ150" s="544"/>
      <c r="DK150" s="544"/>
      <c r="DL150" s="544"/>
      <c r="DM150" s="544"/>
      <c r="DN150" s="544"/>
      <c r="DO150" s="544"/>
      <c r="DP150" s="544"/>
      <c r="DQ150" s="657"/>
      <c r="DR150" s="543"/>
      <c r="DS150" s="544"/>
      <c r="DT150" s="544"/>
      <c r="DU150" s="544"/>
      <c r="DV150" s="544"/>
      <c r="DW150" s="544"/>
      <c r="DX150" s="544"/>
      <c r="DY150" s="544"/>
      <c r="DZ150" s="544"/>
      <c r="EA150" s="657"/>
      <c r="EB150" s="543"/>
      <c r="EC150" s="544"/>
      <c r="ED150" s="544"/>
      <c r="EE150" s="544"/>
      <c r="EF150" s="544"/>
      <c r="EG150" s="544"/>
      <c r="EH150" s="544"/>
      <c r="EI150" s="544"/>
      <c r="EJ150" s="544"/>
      <c r="EK150" s="657"/>
    </row>
    <row r="151" spans="1:141" s="139" customFormat="1" ht="20.25">
      <c r="A151" s="359">
        <f>Summary!A151</f>
        <v>0</v>
      </c>
      <c r="B151" s="378">
        <f>Summary!B151</f>
        <v>0</v>
      </c>
      <c r="C151" s="379" t="str">
        <f>Summary!C151</f>
        <v>4.6.13.2</v>
      </c>
      <c r="D151" s="380">
        <f>Summary!D151</f>
        <v>0</v>
      </c>
      <c r="E151" s="381">
        <f>Summary!E151</f>
        <v>0</v>
      </c>
      <c r="F151" s="382" t="str">
        <f>Summary!F151</f>
        <v>Check camera functionality</v>
      </c>
      <c r="G151" s="375">
        <f>Summary!G151</f>
        <v>0</v>
      </c>
      <c r="H151" s="540">
        <f t="shared" si="67"/>
        <v>0</v>
      </c>
      <c r="I151" s="541">
        <f t="shared" si="68"/>
        <v>0</v>
      </c>
      <c r="J151" s="541">
        <f t="shared" si="69"/>
        <v>0</v>
      </c>
      <c r="K151" s="541">
        <f t="shared" si="70"/>
        <v>0</v>
      </c>
      <c r="L151" s="541">
        <f t="shared" si="71"/>
        <v>0</v>
      </c>
      <c r="M151" s="541">
        <f t="shared" si="72"/>
        <v>0</v>
      </c>
      <c r="N151" s="541">
        <f t="shared" si="73"/>
        <v>0</v>
      </c>
      <c r="O151" s="541">
        <f t="shared" si="74"/>
        <v>0</v>
      </c>
      <c r="P151" s="541">
        <f t="shared" si="75"/>
        <v>0</v>
      </c>
      <c r="Q151" s="541">
        <f t="shared" si="76"/>
        <v>0</v>
      </c>
      <c r="R151" s="541">
        <f t="shared" si="77"/>
        <v>0</v>
      </c>
      <c r="S151" s="541">
        <f t="shared" si="78"/>
        <v>0</v>
      </c>
      <c r="T151" s="542">
        <f t="shared" si="79"/>
        <v>0</v>
      </c>
      <c r="U151" s="531"/>
      <c r="V151" s="543"/>
      <c r="W151" s="544"/>
      <c r="X151" s="544"/>
      <c r="Y151" s="544"/>
      <c r="Z151" s="544"/>
      <c r="AA151" s="544"/>
      <c r="AB151" s="544"/>
      <c r="AC151" s="544"/>
      <c r="AD151" s="544"/>
      <c r="AE151" s="657"/>
      <c r="AF151" s="543"/>
      <c r="AG151" s="544"/>
      <c r="AH151" s="544"/>
      <c r="AI151" s="544"/>
      <c r="AJ151" s="544"/>
      <c r="AK151" s="544"/>
      <c r="AL151" s="544"/>
      <c r="AM151" s="544"/>
      <c r="AN151" s="544"/>
      <c r="AO151" s="657"/>
      <c r="AP151" s="543"/>
      <c r="AQ151" s="544"/>
      <c r="AR151" s="544"/>
      <c r="AS151" s="544"/>
      <c r="AT151" s="544"/>
      <c r="AU151" s="544"/>
      <c r="AV151" s="544"/>
      <c r="AW151" s="544"/>
      <c r="AX151" s="544"/>
      <c r="AY151" s="657"/>
      <c r="AZ151" s="543"/>
      <c r="BA151" s="544"/>
      <c r="BB151" s="544"/>
      <c r="BC151" s="544"/>
      <c r="BD151" s="544"/>
      <c r="BE151" s="544"/>
      <c r="BF151" s="544"/>
      <c r="BG151" s="544"/>
      <c r="BH151" s="544"/>
      <c r="BI151" s="657"/>
      <c r="BJ151" s="543"/>
      <c r="BK151" s="544"/>
      <c r="BL151" s="544"/>
      <c r="BM151" s="544"/>
      <c r="BN151" s="544"/>
      <c r="BO151" s="544"/>
      <c r="BP151" s="544"/>
      <c r="BQ151" s="544"/>
      <c r="BR151" s="544"/>
      <c r="BS151" s="657"/>
      <c r="BT151" s="543"/>
      <c r="BU151" s="544"/>
      <c r="BV151" s="544"/>
      <c r="BW151" s="544"/>
      <c r="BX151" s="544"/>
      <c r="BY151" s="544"/>
      <c r="BZ151" s="544"/>
      <c r="CA151" s="544"/>
      <c r="CB151" s="544"/>
      <c r="CC151" s="657"/>
      <c r="CD151" s="543"/>
      <c r="CE151" s="544"/>
      <c r="CF151" s="544"/>
      <c r="CG151" s="544"/>
      <c r="CH151" s="544"/>
      <c r="CI151" s="544"/>
      <c r="CJ151" s="544"/>
      <c r="CK151" s="544"/>
      <c r="CL151" s="544"/>
      <c r="CM151" s="657"/>
      <c r="CN151" s="543"/>
      <c r="CO151" s="544"/>
      <c r="CP151" s="544"/>
      <c r="CQ151" s="544"/>
      <c r="CR151" s="544"/>
      <c r="CS151" s="544"/>
      <c r="CT151" s="544"/>
      <c r="CU151" s="544"/>
      <c r="CV151" s="544"/>
      <c r="CW151" s="657"/>
      <c r="CX151" s="543"/>
      <c r="CY151" s="544"/>
      <c r="CZ151" s="544"/>
      <c r="DA151" s="544"/>
      <c r="DB151" s="544"/>
      <c r="DC151" s="544"/>
      <c r="DD151" s="544"/>
      <c r="DE151" s="544"/>
      <c r="DF151" s="544"/>
      <c r="DG151" s="657"/>
      <c r="DH151" s="543"/>
      <c r="DI151" s="544"/>
      <c r="DJ151" s="544"/>
      <c r="DK151" s="544"/>
      <c r="DL151" s="544"/>
      <c r="DM151" s="544"/>
      <c r="DN151" s="544"/>
      <c r="DO151" s="544"/>
      <c r="DP151" s="544"/>
      <c r="DQ151" s="657"/>
      <c r="DR151" s="543"/>
      <c r="DS151" s="544"/>
      <c r="DT151" s="544"/>
      <c r="DU151" s="544"/>
      <c r="DV151" s="544"/>
      <c r="DW151" s="544"/>
      <c r="DX151" s="544"/>
      <c r="DY151" s="544"/>
      <c r="DZ151" s="544"/>
      <c r="EA151" s="657"/>
      <c r="EB151" s="543"/>
      <c r="EC151" s="544"/>
      <c r="ED151" s="544"/>
      <c r="EE151" s="544"/>
      <c r="EF151" s="544"/>
      <c r="EG151" s="544"/>
      <c r="EH151" s="544"/>
      <c r="EI151" s="544"/>
      <c r="EJ151" s="544"/>
      <c r="EK151" s="657"/>
    </row>
    <row r="152" spans="1:141" s="139" customFormat="1" ht="20.25">
      <c r="A152" s="359">
        <f>Summary!A152</f>
        <v>0</v>
      </c>
      <c r="B152" s="378">
        <f>Summary!B152</f>
        <v>0</v>
      </c>
      <c r="C152" s="379" t="str">
        <f>Summary!C152</f>
        <v>4.6.13.3</v>
      </c>
      <c r="D152" s="380">
        <f>Summary!D152</f>
        <v>0</v>
      </c>
      <c r="E152" s="381">
        <f>Summary!E152</f>
        <v>0</v>
      </c>
      <c r="F152" s="382" t="str">
        <f>Summary!F152</f>
        <v>Check data and power supply cables</v>
      </c>
      <c r="G152" s="375">
        <f>Summary!G152</f>
        <v>0</v>
      </c>
      <c r="H152" s="540">
        <f t="shared" si="67"/>
        <v>0</v>
      </c>
      <c r="I152" s="541">
        <f t="shared" si="68"/>
        <v>0</v>
      </c>
      <c r="J152" s="541">
        <f t="shared" si="69"/>
        <v>0</v>
      </c>
      <c r="K152" s="541">
        <f t="shared" si="70"/>
        <v>0</v>
      </c>
      <c r="L152" s="541">
        <f t="shared" si="71"/>
        <v>0</v>
      </c>
      <c r="M152" s="541">
        <f t="shared" si="72"/>
        <v>0</v>
      </c>
      <c r="N152" s="541">
        <f t="shared" si="73"/>
        <v>0</v>
      </c>
      <c r="O152" s="541">
        <f t="shared" si="74"/>
        <v>0</v>
      </c>
      <c r="P152" s="541">
        <f t="shared" si="75"/>
        <v>0</v>
      </c>
      <c r="Q152" s="541">
        <f t="shared" si="76"/>
        <v>0</v>
      </c>
      <c r="R152" s="541">
        <f t="shared" si="77"/>
        <v>0</v>
      </c>
      <c r="S152" s="541">
        <f t="shared" si="78"/>
        <v>0</v>
      </c>
      <c r="T152" s="542">
        <f t="shared" si="79"/>
        <v>0</v>
      </c>
      <c r="U152" s="531"/>
      <c r="V152" s="543"/>
      <c r="W152" s="544"/>
      <c r="X152" s="544"/>
      <c r="Y152" s="544"/>
      <c r="Z152" s="544"/>
      <c r="AA152" s="544"/>
      <c r="AB152" s="544"/>
      <c r="AC152" s="544"/>
      <c r="AD152" s="544"/>
      <c r="AE152" s="657"/>
      <c r="AF152" s="543"/>
      <c r="AG152" s="544"/>
      <c r="AH152" s="544"/>
      <c r="AI152" s="544"/>
      <c r="AJ152" s="544"/>
      <c r="AK152" s="544"/>
      <c r="AL152" s="544"/>
      <c r="AM152" s="544"/>
      <c r="AN152" s="544"/>
      <c r="AO152" s="657"/>
      <c r="AP152" s="543"/>
      <c r="AQ152" s="544"/>
      <c r="AR152" s="544"/>
      <c r="AS152" s="544"/>
      <c r="AT152" s="544"/>
      <c r="AU152" s="544"/>
      <c r="AV152" s="544"/>
      <c r="AW152" s="544"/>
      <c r="AX152" s="544"/>
      <c r="AY152" s="657"/>
      <c r="AZ152" s="543"/>
      <c r="BA152" s="544"/>
      <c r="BB152" s="544"/>
      <c r="BC152" s="544"/>
      <c r="BD152" s="544"/>
      <c r="BE152" s="544"/>
      <c r="BF152" s="544"/>
      <c r="BG152" s="544"/>
      <c r="BH152" s="544"/>
      <c r="BI152" s="657"/>
      <c r="BJ152" s="543"/>
      <c r="BK152" s="544"/>
      <c r="BL152" s="544"/>
      <c r="BM152" s="544"/>
      <c r="BN152" s="544"/>
      <c r="BO152" s="544"/>
      <c r="BP152" s="544"/>
      <c r="BQ152" s="544"/>
      <c r="BR152" s="544"/>
      <c r="BS152" s="657"/>
      <c r="BT152" s="543"/>
      <c r="BU152" s="544"/>
      <c r="BV152" s="544"/>
      <c r="BW152" s="544"/>
      <c r="BX152" s="544"/>
      <c r="BY152" s="544"/>
      <c r="BZ152" s="544"/>
      <c r="CA152" s="544"/>
      <c r="CB152" s="544"/>
      <c r="CC152" s="657"/>
      <c r="CD152" s="543"/>
      <c r="CE152" s="544"/>
      <c r="CF152" s="544"/>
      <c r="CG152" s="544"/>
      <c r="CH152" s="544"/>
      <c r="CI152" s="544"/>
      <c r="CJ152" s="544"/>
      <c r="CK152" s="544"/>
      <c r="CL152" s="544"/>
      <c r="CM152" s="657"/>
      <c r="CN152" s="543"/>
      <c r="CO152" s="544"/>
      <c r="CP152" s="544"/>
      <c r="CQ152" s="544"/>
      <c r="CR152" s="544"/>
      <c r="CS152" s="544"/>
      <c r="CT152" s="544"/>
      <c r="CU152" s="544"/>
      <c r="CV152" s="544"/>
      <c r="CW152" s="657"/>
      <c r="CX152" s="543"/>
      <c r="CY152" s="544"/>
      <c r="CZ152" s="544"/>
      <c r="DA152" s="544"/>
      <c r="DB152" s="544"/>
      <c r="DC152" s="544"/>
      <c r="DD152" s="544"/>
      <c r="DE152" s="544"/>
      <c r="DF152" s="544"/>
      <c r="DG152" s="657"/>
      <c r="DH152" s="543"/>
      <c r="DI152" s="544"/>
      <c r="DJ152" s="544"/>
      <c r="DK152" s="544"/>
      <c r="DL152" s="544"/>
      <c r="DM152" s="544"/>
      <c r="DN152" s="544"/>
      <c r="DO152" s="544"/>
      <c r="DP152" s="544"/>
      <c r="DQ152" s="657"/>
      <c r="DR152" s="543"/>
      <c r="DS152" s="544"/>
      <c r="DT152" s="544"/>
      <c r="DU152" s="544"/>
      <c r="DV152" s="544"/>
      <c r="DW152" s="544"/>
      <c r="DX152" s="544"/>
      <c r="DY152" s="544"/>
      <c r="DZ152" s="544"/>
      <c r="EA152" s="657"/>
      <c r="EB152" s="543"/>
      <c r="EC152" s="544"/>
      <c r="ED152" s="544"/>
      <c r="EE152" s="544"/>
      <c r="EF152" s="544"/>
      <c r="EG152" s="544"/>
      <c r="EH152" s="544"/>
      <c r="EI152" s="544"/>
      <c r="EJ152" s="544"/>
      <c r="EK152" s="657"/>
    </row>
    <row r="153" spans="1:141" s="139" customFormat="1" ht="20.25">
      <c r="A153" s="802" t="str">
        <f>Summary!A153</f>
        <v>18.11.1</v>
      </c>
      <c r="B153" s="815">
        <f>Summary!B153</f>
        <v>4.7</v>
      </c>
      <c r="C153" s="813">
        <f>Summary!C153</f>
        <v>0</v>
      </c>
      <c r="D153" s="816" t="str">
        <f>Summary!D153</f>
        <v>2200 - Tunnels</v>
      </c>
      <c r="E153" s="796">
        <f>Summary!E153</f>
        <v>0</v>
      </c>
      <c r="F153" s="796">
        <f>Summary!F153</f>
        <v>0</v>
      </c>
      <c r="G153" s="787">
        <f>Summary!G153</f>
        <v>0</v>
      </c>
      <c r="H153" s="299"/>
      <c r="I153" s="300"/>
      <c r="J153" s="300"/>
      <c r="K153" s="300"/>
      <c r="L153" s="300"/>
      <c r="M153" s="300"/>
      <c r="N153" s="300"/>
      <c r="O153" s="300"/>
      <c r="P153" s="300"/>
      <c r="Q153" s="300"/>
      <c r="R153" s="300"/>
      <c r="S153" s="300"/>
      <c r="T153" s="797"/>
      <c r="U153" s="531"/>
      <c r="V153" s="299"/>
      <c r="W153" s="300"/>
      <c r="X153" s="300"/>
      <c r="Y153" s="300"/>
      <c r="Z153" s="300"/>
      <c r="AA153" s="300"/>
      <c r="AB153" s="300"/>
      <c r="AC153" s="300"/>
      <c r="AD153" s="300"/>
      <c r="AE153" s="817"/>
      <c r="AF153" s="299"/>
      <c r="AG153" s="300"/>
      <c r="AH153" s="300"/>
      <c r="AI153" s="300"/>
      <c r="AJ153" s="300"/>
      <c r="AK153" s="300"/>
      <c r="AL153" s="300"/>
      <c r="AM153" s="300"/>
      <c r="AN153" s="300"/>
      <c r="AO153" s="817"/>
      <c r="AP153" s="299"/>
      <c r="AQ153" s="300"/>
      <c r="AR153" s="300"/>
      <c r="AS153" s="300"/>
      <c r="AT153" s="300"/>
      <c r="AU153" s="300"/>
      <c r="AV153" s="300"/>
      <c r="AW153" s="300"/>
      <c r="AX153" s="300"/>
      <c r="AY153" s="817"/>
      <c r="AZ153" s="299"/>
      <c r="BA153" s="300"/>
      <c r="BB153" s="300"/>
      <c r="BC153" s="300"/>
      <c r="BD153" s="300"/>
      <c r="BE153" s="300"/>
      <c r="BF153" s="300"/>
      <c r="BG153" s="300"/>
      <c r="BH153" s="300"/>
      <c r="BI153" s="817"/>
      <c r="BJ153" s="299"/>
      <c r="BK153" s="300"/>
      <c r="BL153" s="300"/>
      <c r="BM153" s="300"/>
      <c r="BN153" s="300"/>
      <c r="BO153" s="300"/>
      <c r="BP153" s="300"/>
      <c r="BQ153" s="300"/>
      <c r="BR153" s="300"/>
      <c r="BS153" s="817"/>
      <c r="BT153" s="299"/>
      <c r="BU153" s="300"/>
      <c r="BV153" s="300"/>
      <c r="BW153" s="300"/>
      <c r="BX153" s="300"/>
      <c r="BY153" s="300"/>
      <c r="BZ153" s="300"/>
      <c r="CA153" s="300"/>
      <c r="CB153" s="300"/>
      <c r="CC153" s="817"/>
      <c r="CD153" s="299"/>
      <c r="CE153" s="300"/>
      <c r="CF153" s="300"/>
      <c r="CG153" s="300"/>
      <c r="CH153" s="300"/>
      <c r="CI153" s="300"/>
      <c r="CJ153" s="300"/>
      <c r="CK153" s="300"/>
      <c r="CL153" s="300"/>
      <c r="CM153" s="817"/>
      <c r="CN153" s="299"/>
      <c r="CO153" s="300"/>
      <c r="CP153" s="300"/>
      <c r="CQ153" s="300"/>
      <c r="CR153" s="300"/>
      <c r="CS153" s="300"/>
      <c r="CT153" s="300"/>
      <c r="CU153" s="300"/>
      <c r="CV153" s="300"/>
      <c r="CW153" s="817"/>
      <c r="CX153" s="299"/>
      <c r="CY153" s="300"/>
      <c r="CZ153" s="300"/>
      <c r="DA153" s="300"/>
      <c r="DB153" s="300"/>
      <c r="DC153" s="300"/>
      <c r="DD153" s="300"/>
      <c r="DE153" s="300"/>
      <c r="DF153" s="300"/>
      <c r="DG153" s="817"/>
      <c r="DH153" s="299"/>
      <c r="DI153" s="300"/>
      <c r="DJ153" s="300"/>
      <c r="DK153" s="300"/>
      <c r="DL153" s="300"/>
      <c r="DM153" s="300"/>
      <c r="DN153" s="300"/>
      <c r="DO153" s="300"/>
      <c r="DP153" s="300"/>
      <c r="DQ153" s="817"/>
      <c r="DR153" s="299"/>
      <c r="DS153" s="300"/>
      <c r="DT153" s="300"/>
      <c r="DU153" s="300"/>
      <c r="DV153" s="300"/>
      <c r="DW153" s="300"/>
      <c r="DX153" s="300"/>
      <c r="DY153" s="300"/>
      <c r="DZ153" s="300"/>
      <c r="EA153" s="817"/>
      <c r="EB153" s="299"/>
      <c r="EC153" s="300"/>
      <c r="ED153" s="300"/>
      <c r="EE153" s="300"/>
      <c r="EF153" s="300"/>
      <c r="EG153" s="300"/>
      <c r="EH153" s="300"/>
      <c r="EI153" s="300"/>
      <c r="EJ153" s="300"/>
      <c r="EK153" s="817"/>
    </row>
    <row r="154" spans="1:141" s="139" customFormat="1" ht="36">
      <c r="A154" s="359">
        <f>Summary!A154</f>
        <v>0</v>
      </c>
      <c r="B154" s="378">
        <f>Summary!B154</f>
        <v>0</v>
      </c>
      <c r="C154" s="379" t="str">
        <f>Summary!C154</f>
        <v>4.7.1</v>
      </c>
      <c r="D154" s="380" t="str">
        <f>Summary!D154</f>
        <v>2200 - Tunnels</v>
      </c>
      <c r="E154" s="381" t="str">
        <f>Summary!E154</f>
        <v>Tunnel surfaces</v>
      </c>
      <c r="F154" s="382" t="str">
        <f>Summary!F154</f>
        <v>Remove toxic, corrosive and flammable deposits and maintain light reflectance</v>
      </c>
      <c r="G154" s="375">
        <f>Summary!G154</f>
        <v>0</v>
      </c>
      <c r="H154" s="540">
        <f t="shared" si="54"/>
        <v>0</v>
      </c>
      <c r="I154" s="541">
        <f t="shared" si="55"/>
        <v>0</v>
      </c>
      <c r="J154" s="541">
        <f t="shared" si="56"/>
        <v>0</v>
      </c>
      <c r="K154" s="541">
        <f t="shared" si="57"/>
        <v>0</v>
      </c>
      <c r="L154" s="541">
        <f t="shared" si="58"/>
        <v>0</v>
      </c>
      <c r="M154" s="541">
        <f t="shared" si="59"/>
        <v>0</v>
      </c>
      <c r="N154" s="541">
        <f t="shared" si="60"/>
        <v>0</v>
      </c>
      <c r="O154" s="541">
        <f t="shared" si="61"/>
        <v>0</v>
      </c>
      <c r="P154" s="541">
        <f t="shared" si="62"/>
        <v>0</v>
      </c>
      <c r="Q154" s="541">
        <f t="shared" si="63"/>
        <v>0</v>
      </c>
      <c r="R154" s="541">
        <f t="shared" si="64"/>
        <v>0</v>
      </c>
      <c r="S154" s="541">
        <f t="shared" si="65"/>
        <v>0</v>
      </c>
      <c r="T154" s="542">
        <f t="shared" si="66"/>
        <v>0</v>
      </c>
      <c r="U154" s="531"/>
      <c r="V154" s="887"/>
      <c r="W154" s="888"/>
      <c r="X154" s="888"/>
      <c r="Y154" s="888"/>
      <c r="Z154" s="888"/>
      <c r="AA154" s="888"/>
      <c r="AB154" s="888"/>
      <c r="AC154" s="888"/>
      <c r="AD154" s="888"/>
      <c r="AE154" s="889"/>
      <c r="AF154" s="887"/>
      <c r="AG154" s="888"/>
      <c r="AH154" s="888"/>
      <c r="AI154" s="888"/>
      <c r="AJ154" s="888"/>
      <c r="AK154" s="888"/>
      <c r="AL154" s="888"/>
      <c r="AM154" s="888"/>
      <c r="AN154" s="888"/>
      <c r="AO154" s="889"/>
      <c r="AP154" s="887"/>
      <c r="AQ154" s="888"/>
      <c r="AR154" s="888"/>
      <c r="AS154" s="888"/>
      <c r="AT154" s="888"/>
      <c r="AU154" s="888"/>
      <c r="AV154" s="888"/>
      <c r="AW154" s="888"/>
      <c r="AX154" s="888"/>
      <c r="AY154" s="889"/>
      <c r="AZ154" s="887"/>
      <c r="BA154" s="888"/>
      <c r="BB154" s="888"/>
      <c r="BC154" s="888"/>
      <c r="BD154" s="888"/>
      <c r="BE154" s="888"/>
      <c r="BF154" s="888"/>
      <c r="BG154" s="888"/>
      <c r="BH154" s="888"/>
      <c r="BI154" s="889"/>
      <c r="BJ154" s="887"/>
      <c r="BK154" s="888"/>
      <c r="BL154" s="888"/>
      <c r="BM154" s="888"/>
      <c r="BN154" s="888"/>
      <c r="BO154" s="888"/>
      <c r="BP154" s="888"/>
      <c r="BQ154" s="888"/>
      <c r="BR154" s="888"/>
      <c r="BS154" s="889"/>
      <c r="BT154" s="887"/>
      <c r="BU154" s="888"/>
      <c r="BV154" s="888"/>
      <c r="BW154" s="888"/>
      <c r="BX154" s="888"/>
      <c r="BY154" s="888"/>
      <c r="BZ154" s="888"/>
      <c r="CA154" s="888"/>
      <c r="CB154" s="888"/>
      <c r="CC154" s="889"/>
      <c r="CD154" s="887"/>
      <c r="CE154" s="888"/>
      <c r="CF154" s="888"/>
      <c r="CG154" s="888"/>
      <c r="CH154" s="888"/>
      <c r="CI154" s="888"/>
      <c r="CJ154" s="888"/>
      <c r="CK154" s="888"/>
      <c r="CL154" s="888"/>
      <c r="CM154" s="889"/>
      <c r="CN154" s="887"/>
      <c r="CO154" s="888"/>
      <c r="CP154" s="888"/>
      <c r="CQ154" s="888"/>
      <c r="CR154" s="888"/>
      <c r="CS154" s="888"/>
      <c r="CT154" s="888"/>
      <c r="CU154" s="888"/>
      <c r="CV154" s="888"/>
      <c r="CW154" s="889"/>
      <c r="CX154" s="887"/>
      <c r="CY154" s="888"/>
      <c r="CZ154" s="888"/>
      <c r="DA154" s="888"/>
      <c r="DB154" s="888"/>
      <c r="DC154" s="888"/>
      <c r="DD154" s="888"/>
      <c r="DE154" s="888"/>
      <c r="DF154" s="888"/>
      <c r="DG154" s="889"/>
      <c r="DH154" s="887"/>
      <c r="DI154" s="888"/>
      <c r="DJ154" s="888"/>
      <c r="DK154" s="888"/>
      <c r="DL154" s="888"/>
      <c r="DM154" s="888"/>
      <c r="DN154" s="888"/>
      <c r="DO154" s="888"/>
      <c r="DP154" s="888"/>
      <c r="DQ154" s="889"/>
      <c r="DR154" s="887"/>
      <c r="DS154" s="888"/>
      <c r="DT154" s="888"/>
      <c r="DU154" s="888"/>
      <c r="DV154" s="888"/>
      <c r="DW154" s="888"/>
      <c r="DX154" s="888"/>
      <c r="DY154" s="888"/>
      <c r="DZ154" s="888"/>
      <c r="EA154" s="889"/>
      <c r="EB154" s="887"/>
      <c r="EC154" s="888"/>
      <c r="ED154" s="888"/>
      <c r="EE154" s="888"/>
      <c r="EF154" s="888"/>
      <c r="EG154" s="888"/>
      <c r="EH154" s="888"/>
      <c r="EI154" s="888"/>
      <c r="EJ154" s="888"/>
      <c r="EK154" s="889"/>
    </row>
    <row r="155" spans="1:141" s="139" customFormat="1" ht="20.25">
      <c r="A155" s="359">
        <f>Summary!A155</f>
        <v>0</v>
      </c>
      <c r="B155" s="378">
        <f>Summary!B155</f>
        <v>0</v>
      </c>
      <c r="C155" s="379" t="str">
        <f>Summary!C155</f>
        <v>4.7.2</v>
      </c>
      <c r="D155" s="380" t="str">
        <f>Summary!D155</f>
        <v>2200 - Tunnels</v>
      </c>
      <c r="E155" s="381" t="str">
        <f>Summary!E155</f>
        <v>Electrical components</v>
      </c>
      <c r="F155" s="382" t="str">
        <f>Summary!F155</f>
        <v>Electrical testing</v>
      </c>
      <c r="G155" s="375">
        <f>Summary!G155</f>
        <v>0</v>
      </c>
      <c r="H155" s="540">
        <f t="shared" si="54"/>
        <v>0</v>
      </c>
      <c r="I155" s="541">
        <f t="shared" si="55"/>
        <v>0</v>
      </c>
      <c r="J155" s="541">
        <f t="shared" si="56"/>
        <v>0</v>
      </c>
      <c r="K155" s="541">
        <f t="shared" si="57"/>
        <v>0</v>
      </c>
      <c r="L155" s="541">
        <f t="shared" si="58"/>
        <v>0</v>
      </c>
      <c r="M155" s="541">
        <f t="shared" si="59"/>
        <v>0</v>
      </c>
      <c r="N155" s="541">
        <f t="shared" si="60"/>
        <v>0</v>
      </c>
      <c r="O155" s="541">
        <f t="shared" si="61"/>
        <v>0</v>
      </c>
      <c r="P155" s="541">
        <f t="shared" si="62"/>
        <v>0</v>
      </c>
      <c r="Q155" s="541">
        <f t="shared" si="63"/>
        <v>0</v>
      </c>
      <c r="R155" s="541">
        <f t="shared" si="64"/>
        <v>0</v>
      </c>
      <c r="S155" s="541">
        <f t="shared" si="65"/>
        <v>0</v>
      </c>
      <c r="T155" s="542">
        <f t="shared" si="66"/>
        <v>0</v>
      </c>
      <c r="U155" s="531"/>
      <c r="V155" s="887"/>
      <c r="W155" s="888"/>
      <c r="X155" s="888"/>
      <c r="Y155" s="888"/>
      <c r="Z155" s="888"/>
      <c r="AA155" s="888"/>
      <c r="AB155" s="888"/>
      <c r="AC155" s="888"/>
      <c r="AD155" s="888"/>
      <c r="AE155" s="889"/>
      <c r="AF155" s="887"/>
      <c r="AG155" s="888"/>
      <c r="AH155" s="888"/>
      <c r="AI155" s="888"/>
      <c r="AJ155" s="888"/>
      <c r="AK155" s="888"/>
      <c r="AL155" s="888"/>
      <c r="AM155" s="888"/>
      <c r="AN155" s="888"/>
      <c r="AO155" s="889"/>
      <c r="AP155" s="887"/>
      <c r="AQ155" s="888"/>
      <c r="AR155" s="888"/>
      <c r="AS155" s="888"/>
      <c r="AT155" s="888"/>
      <c r="AU155" s="888"/>
      <c r="AV155" s="888"/>
      <c r="AW155" s="888"/>
      <c r="AX155" s="888"/>
      <c r="AY155" s="889"/>
      <c r="AZ155" s="887"/>
      <c r="BA155" s="888"/>
      <c r="BB155" s="888"/>
      <c r="BC155" s="888"/>
      <c r="BD155" s="888"/>
      <c r="BE155" s="888"/>
      <c r="BF155" s="888"/>
      <c r="BG155" s="888"/>
      <c r="BH155" s="888"/>
      <c r="BI155" s="889"/>
      <c r="BJ155" s="887"/>
      <c r="BK155" s="888"/>
      <c r="BL155" s="888"/>
      <c r="BM155" s="888"/>
      <c r="BN155" s="888"/>
      <c r="BO155" s="888"/>
      <c r="BP155" s="888"/>
      <c r="BQ155" s="888"/>
      <c r="BR155" s="888"/>
      <c r="BS155" s="889"/>
      <c r="BT155" s="887"/>
      <c r="BU155" s="888"/>
      <c r="BV155" s="888"/>
      <c r="BW155" s="888"/>
      <c r="BX155" s="888"/>
      <c r="BY155" s="888"/>
      <c r="BZ155" s="888"/>
      <c r="CA155" s="888"/>
      <c r="CB155" s="888"/>
      <c r="CC155" s="889"/>
      <c r="CD155" s="887"/>
      <c r="CE155" s="888"/>
      <c r="CF155" s="888"/>
      <c r="CG155" s="888"/>
      <c r="CH155" s="888"/>
      <c r="CI155" s="888"/>
      <c r="CJ155" s="888"/>
      <c r="CK155" s="888"/>
      <c r="CL155" s="888"/>
      <c r="CM155" s="889"/>
      <c r="CN155" s="887"/>
      <c r="CO155" s="888"/>
      <c r="CP155" s="888"/>
      <c r="CQ155" s="888"/>
      <c r="CR155" s="888"/>
      <c r="CS155" s="888"/>
      <c r="CT155" s="888"/>
      <c r="CU155" s="888"/>
      <c r="CV155" s="888"/>
      <c r="CW155" s="889"/>
      <c r="CX155" s="887"/>
      <c r="CY155" s="888"/>
      <c r="CZ155" s="888"/>
      <c r="DA155" s="888"/>
      <c r="DB155" s="888"/>
      <c r="DC155" s="888"/>
      <c r="DD155" s="888"/>
      <c r="DE155" s="888"/>
      <c r="DF155" s="888"/>
      <c r="DG155" s="889"/>
      <c r="DH155" s="887"/>
      <c r="DI155" s="888"/>
      <c r="DJ155" s="888"/>
      <c r="DK155" s="888"/>
      <c r="DL155" s="888"/>
      <c r="DM155" s="888"/>
      <c r="DN155" s="888"/>
      <c r="DO155" s="888"/>
      <c r="DP155" s="888"/>
      <c r="DQ155" s="889"/>
      <c r="DR155" s="887"/>
      <c r="DS155" s="888"/>
      <c r="DT155" s="888"/>
      <c r="DU155" s="888"/>
      <c r="DV155" s="888"/>
      <c r="DW155" s="888"/>
      <c r="DX155" s="888"/>
      <c r="DY155" s="888"/>
      <c r="DZ155" s="888"/>
      <c r="EA155" s="889"/>
      <c r="EB155" s="887"/>
      <c r="EC155" s="888"/>
      <c r="ED155" s="888"/>
      <c r="EE155" s="888"/>
      <c r="EF155" s="888"/>
      <c r="EG155" s="888"/>
      <c r="EH155" s="888"/>
      <c r="EI155" s="888"/>
      <c r="EJ155" s="888"/>
      <c r="EK155" s="889"/>
    </row>
    <row r="156" spans="1:141" s="825" customFormat="1" ht="20.25">
      <c r="A156" s="359">
        <f>Summary!A156</f>
        <v>0</v>
      </c>
      <c r="B156" s="378">
        <f>Summary!B156</f>
        <v>0</v>
      </c>
      <c r="C156" s="379" t="str">
        <f>Summary!C156</f>
        <v>4.7.3</v>
      </c>
      <c r="D156" s="380" t="str">
        <f>Summary!D156</f>
        <v>2200 - Tunnels</v>
      </c>
      <c r="E156" s="381" t="str">
        <f>Summary!E156</f>
        <v>PTZ Cameras</v>
      </c>
      <c r="F156" s="382">
        <f>Summary!F156</f>
        <v>0</v>
      </c>
      <c r="G156" s="375">
        <f>Summary!G156</f>
        <v>0</v>
      </c>
      <c r="H156" s="700"/>
      <c r="I156" s="701"/>
      <c r="J156" s="701"/>
      <c r="K156" s="701"/>
      <c r="L156" s="701"/>
      <c r="M156" s="701"/>
      <c r="N156" s="701"/>
      <c r="O156" s="701"/>
      <c r="P156" s="701"/>
      <c r="Q156" s="701"/>
      <c r="R156" s="701"/>
      <c r="S156" s="701"/>
      <c r="T156" s="702"/>
      <c r="U156" s="823"/>
      <c r="V156" s="700"/>
      <c r="W156" s="701"/>
      <c r="X156" s="701"/>
      <c r="Y156" s="701"/>
      <c r="Z156" s="701"/>
      <c r="AA156" s="701"/>
      <c r="AB156" s="701"/>
      <c r="AC156" s="701"/>
      <c r="AD156" s="701"/>
      <c r="AE156" s="824"/>
      <c r="AF156" s="700"/>
      <c r="AG156" s="701"/>
      <c r="AH156" s="701"/>
      <c r="AI156" s="701"/>
      <c r="AJ156" s="701"/>
      <c r="AK156" s="701"/>
      <c r="AL156" s="701"/>
      <c r="AM156" s="701"/>
      <c r="AN156" s="701"/>
      <c r="AO156" s="824"/>
      <c r="AP156" s="700"/>
      <c r="AQ156" s="701"/>
      <c r="AR156" s="701"/>
      <c r="AS156" s="701"/>
      <c r="AT156" s="701"/>
      <c r="AU156" s="701"/>
      <c r="AV156" s="701"/>
      <c r="AW156" s="701"/>
      <c r="AX156" s="701"/>
      <c r="AY156" s="824"/>
      <c r="AZ156" s="700"/>
      <c r="BA156" s="701"/>
      <c r="BB156" s="701"/>
      <c r="BC156" s="701"/>
      <c r="BD156" s="701"/>
      <c r="BE156" s="701"/>
      <c r="BF156" s="701"/>
      <c r="BG156" s="701"/>
      <c r="BH156" s="701"/>
      <c r="BI156" s="824"/>
      <c r="BJ156" s="700"/>
      <c r="BK156" s="701"/>
      <c r="BL156" s="701"/>
      <c r="BM156" s="701"/>
      <c r="BN156" s="701"/>
      <c r="BO156" s="701"/>
      <c r="BP156" s="701"/>
      <c r="BQ156" s="701"/>
      <c r="BR156" s="701"/>
      <c r="BS156" s="824"/>
      <c r="BT156" s="700"/>
      <c r="BU156" s="701"/>
      <c r="BV156" s="701"/>
      <c r="BW156" s="701"/>
      <c r="BX156" s="701"/>
      <c r="BY156" s="701"/>
      <c r="BZ156" s="701"/>
      <c r="CA156" s="701"/>
      <c r="CB156" s="701"/>
      <c r="CC156" s="824"/>
      <c r="CD156" s="700"/>
      <c r="CE156" s="701"/>
      <c r="CF156" s="701"/>
      <c r="CG156" s="701"/>
      <c r="CH156" s="701"/>
      <c r="CI156" s="701"/>
      <c r="CJ156" s="701"/>
      <c r="CK156" s="701"/>
      <c r="CL156" s="701"/>
      <c r="CM156" s="824"/>
      <c r="CN156" s="700"/>
      <c r="CO156" s="701"/>
      <c r="CP156" s="701"/>
      <c r="CQ156" s="701"/>
      <c r="CR156" s="701"/>
      <c r="CS156" s="701"/>
      <c r="CT156" s="701"/>
      <c r="CU156" s="701"/>
      <c r="CV156" s="701"/>
      <c r="CW156" s="824"/>
      <c r="CX156" s="700"/>
      <c r="CY156" s="701"/>
      <c r="CZ156" s="701"/>
      <c r="DA156" s="701"/>
      <c r="DB156" s="701"/>
      <c r="DC156" s="701"/>
      <c r="DD156" s="701"/>
      <c r="DE156" s="701"/>
      <c r="DF156" s="701"/>
      <c r="DG156" s="824"/>
      <c r="DH156" s="700"/>
      <c r="DI156" s="701"/>
      <c r="DJ156" s="701"/>
      <c r="DK156" s="701"/>
      <c r="DL156" s="701"/>
      <c r="DM156" s="701"/>
      <c r="DN156" s="701"/>
      <c r="DO156" s="701"/>
      <c r="DP156" s="701"/>
      <c r="DQ156" s="824"/>
      <c r="DR156" s="700"/>
      <c r="DS156" s="701"/>
      <c r="DT156" s="701"/>
      <c r="DU156" s="701"/>
      <c r="DV156" s="701"/>
      <c r="DW156" s="701"/>
      <c r="DX156" s="701"/>
      <c r="DY156" s="701"/>
      <c r="DZ156" s="701"/>
      <c r="EA156" s="824"/>
      <c r="EB156" s="700"/>
      <c r="EC156" s="701"/>
      <c r="ED156" s="701"/>
      <c r="EE156" s="701"/>
      <c r="EF156" s="701"/>
      <c r="EG156" s="701"/>
      <c r="EH156" s="701"/>
      <c r="EI156" s="701"/>
      <c r="EJ156" s="701"/>
      <c r="EK156" s="824"/>
    </row>
    <row r="157" spans="1:141" s="139" customFormat="1" ht="20.25">
      <c r="A157" s="359">
        <f>Summary!A157</f>
        <v>0</v>
      </c>
      <c r="B157" s="378">
        <f>Summary!B157</f>
        <v>0</v>
      </c>
      <c r="C157" s="379" t="str">
        <f>Summary!C157</f>
        <v>4.7.3.1</v>
      </c>
      <c r="D157" s="380">
        <f>Summary!D157</f>
        <v>0</v>
      </c>
      <c r="E157" s="381">
        <f>Summary!E157</f>
        <v>0</v>
      </c>
      <c r="F157" s="382" t="str">
        <f>Summary!F157</f>
        <v>Clean camera lens</v>
      </c>
      <c r="G157" s="375">
        <f>Summary!G157</f>
        <v>0</v>
      </c>
      <c r="H157" s="540">
        <f t="shared" ref="H157:H159" si="80">SUM(V157:AD157)</f>
        <v>0</v>
      </c>
      <c r="I157" s="541">
        <f t="shared" ref="I157:I159" si="81">SUM(AF157:AN157)</f>
        <v>0</v>
      </c>
      <c r="J157" s="541">
        <f t="shared" ref="J157:J159" si="82">SUM(AP157:AX157)</f>
        <v>0</v>
      </c>
      <c r="K157" s="541">
        <f t="shared" ref="K157:K159" si="83">SUM(AZ157:BH157)</f>
        <v>0</v>
      </c>
      <c r="L157" s="541">
        <f t="shared" ref="L157:L159" si="84">SUM(BJ157:BR157)</f>
        <v>0</v>
      </c>
      <c r="M157" s="541">
        <f t="shared" ref="M157:M159" si="85">SUM(BT157:CB157)</f>
        <v>0</v>
      </c>
      <c r="N157" s="541">
        <f t="shared" ref="N157:N159" si="86">SUM(CD157:CL157)</f>
        <v>0</v>
      </c>
      <c r="O157" s="541">
        <f t="shared" ref="O157:O159" si="87">SUM(CN157:CV157)</f>
        <v>0</v>
      </c>
      <c r="P157" s="541">
        <f t="shared" ref="P157:P159" si="88">SUM(CX157:DF157)</f>
        <v>0</v>
      </c>
      <c r="Q157" s="541">
        <f t="shared" ref="Q157:Q159" si="89">SUM(DH157:DP157)</f>
        <v>0</v>
      </c>
      <c r="R157" s="541">
        <f t="shared" ref="R157:R159" si="90">SUM(DR157:DZ157)</f>
        <v>0</v>
      </c>
      <c r="S157" s="541">
        <f t="shared" ref="S157:S159" si="91">SUM(EB157:EJ157)</f>
        <v>0</v>
      </c>
      <c r="T157" s="542">
        <f t="shared" ref="T157:T159" si="92">SUM(H157:S157)</f>
        <v>0</v>
      </c>
      <c r="U157" s="531"/>
      <c r="V157" s="887"/>
      <c r="W157" s="888"/>
      <c r="X157" s="888"/>
      <c r="Y157" s="888"/>
      <c r="Z157" s="888"/>
      <c r="AA157" s="888"/>
      <c r="AB157" s="888"/>
      <c r="AC157" s="888"/>
      <c r="AD157" s="888"/>
      <c r="AE157" s="889"/>
      <c r="AF157" s="887"/>
      <c r="AG157" s="888"/>
      <c r="AH157" s="888"/>
      <c r="AI157" s="888"/>
      <c r="AJ157" s="888"/>
      <c r="AK157" s="888"/>
      <c r="AL157" s="888"/>
      <c r="AM157" s="888"/>
      <c r="AN157" s="888"/>
      <c r="AO157" s="889"/>
      <c r="AP157" s="887"/>
      <c r="AQ157" s="888"/>
      <c r="AR157" s="888"/>
      <c r="AS157" s="888"/>
      <c r="AT157" s="888"/>
      <c r="AU157" s="888"/>
      <c r="AV157" s="888"/>
      <c r="AW157" s="888"/>
      <c r="AX157" s="888"/>
      <c r="AY157" s="889"/>
      <c r="AZ157" s="887"/>
      <c r="BA157" s="888"/>
      <c r="BB157" s="888"/>
      <c r="BC157" s="888"/>
      <c r="BD157" s="888"/>
      <c r="BE157" s="888"/>
      <c r="BF157" s="888"/>
      <c r="BG157" s="888"/>
      <c r="BH157" s="888"/>
      <c r="BI157" s="889"/>
      <c r="BJ157" s="887"/>
      <c r="BK157" s="888"/>
      <c r="BL157" s="888"/>
      <c r="BM157" s="888"/>
      <c r="BN157" s="888"/>
      <c r="BO157" s="888"/>
      <c r="BP157" s="888"/>
      <c r="BQ157" s="888"/>
      <c r="BR157" s="888"/>
      <c r="BS157" s="889"/>
      <c r="BT157" s="887"/>
      <c r="BU157" s="888"/>
      <c r="BV157" s="888"/>
      <c r="BW157" s="888"/>
      <c r="BX157" s="888"/>
      <c r="BY157" s="888"/>
      <c r="BZ157" s="888"/>
      <c r="CA157" s="888"/>
      <c r="CB157" s="888"/>
      <c r="CC157" s="889"/>
      <c r="CD157" s="887"/>
      <c r="CE157" s="888"/>
      <c r="CF157" s="888"/>
      <c r="CG157" s="888"/>
      <c r="CH157" s="888"/>
      <c r="CI157" s="888"/>
      <c r="CJ157" s="888"/>
      <c r="CK157" s="888"/>
      <c r="CL157" s="888"/>
      <c r="CM157" s="889"/>
      <c r="CN157" s="887"/>
      <c r="CO157" s="888"/>
      <c r="CP157" s="888"/>
      <c r="CQ157" s="888"/>
      <c r="CR157" s="888"/>
      <c r="CS157" s="888"/>
      <c r="CT157" s="888"/>
      <c r="CU157" s="888"/>
      <c r="CV157" s="888"/>
      <c r="CW157" s="889"/>
      <c r="CX157" s="887"/>
      <c r="CY157" s="888"/>
      <c r="CZ157" s="888"/>
      <c r="DA157" s="888"/>
      <c r="DB157" s="888"/>
      <c r="DC157" s="888"/>
      <c r="DD157" s="888"/>
      <c r="DE157" s="888"/>
      <c r="DF157" s="888"/>
      <c r="DG157" s="889"/>
      <c r="DH157" s="887"/>
      <c r="DI157" s="888"/>
      <c r="DJ157" s="888"/>
      <c r="DK157" s="888"/>
      <c r="DL157" s="888"/>
      <c r="DM157" s="888"/>
      <c r="DN157" s="888"/>
      <c r="DO157" s="888"/>
      <c r="DP157" s="888"/>
      <c r="DQ157" s="889"/>
      <c r="DR157" s="887"/>
      <c r="DS157" s="888"/>
      <c r="DT157" s="888"/>
      <c r="DU157" s="888"/>
      <c r="DV157" s="888"/>
      <c r="DW157" s="888"/>
      <c r="DX157" s="888"/>
      <c r="DY157" s="888"/>
      <c r="DZ157" s="888"/>
      <c r="EA157" s="889"/>
      <c r="EB157" s="887"/>
      <c r="EC157" s="888"/>
      <c r="ED157" s="888"/>
      <c r="EE157" s="888"/>
      <c r="EF157" s="888"/>
      <c r="EG157" s="888"/>
      <c r="EH157" s="888"/>
      <c r="EI157" s="888"/>
      <c r="EJ157" s="888"/>
      <c r="EK157" s="889"/>
    </row>
    <row r="158" spans="1:141" s="139" customFormat="1" ht="20.25">
      <c r="A158" s="359">
        <f>Summary!A158</f>
        <v>0</v>
      </c>
      <c r="B158" s="378">
        <f>Summary!B158</f>
        <v>0</v>
      </c>
      <c r="C158" s="379" t="str">
        <f>Summary!C158</f>
        <v>4.7.3.2</v>
      </c>
      <c r="D158" s="380">
        <f>Summary!D158</f>
        <v>0</v>
      </c>
      <c r="E158" s="381">
        <f>Summary!E158</f>
        <v>0</v>
      </c>
      <c r="F158" s="382" t="str">
        <f>Summary!F158</f>
        <v>Check camera functionality</v>
      </c>
      <c r="G158" s="375">
        <f>Summary!G158</f>
        <v>0</v>
      </c>
      <c r="H158" s="540">
        <f t="shared" si="80"/>
        <v>0</v>
      </c>
      <c r="I158" s="541">
        <f t="shared" si="81"/>
        <v>0</v>
      </c>
      <c r="J158" s="541">
        <f t="shared" si="82"/>
        <v>0</v>
      </c>
      <c r="K158" s="541">
        <f t="shared" si="83"/>
        <v>0</v>
      </c>
      <c r="L158" s="541">
        <f t="shared" si="84"/>
        <v>0</v>
      </c>
      <c r="M158" s="541">
        <f t="shared" si="85"/>
        <v>0</v>
      </c>
      <c r="N158" s="541">
        <f t="shared" si="86"/>
        <v>0</v>
      </c>
      <c r="O158" s="541">
        <f t="shared" si="87"/>
        <v>0</v>
      </c>
      <c r="P158" s="541">
        <f t="shared" si="88"/>
        <v>0</v>
      </c>
      <c r="Q158" s="541">
        <f t="shared" si="89"/>
        <v>0</v>
      </c>
      <c r="R158" s="541">
        <f t="shared" si="90"/>
        <v>0</v>
      </c>
      <c r="S158" s="541">
        <f t="shared" si="91"/>
        <v>0</v>
      </c>
      <c r="T158" s="542">
        <f t="shared" si="92"/>
        <v>0</v>
      </c>
      <c r="U158" s="531"/>
      <c r="V158" s="887"/>
      <c r="W158" s="888"/>
      <c r="X158" s="888"/>
      <c r="Y158" s="888"/>
      <c r="Z158" s="888"/>
      <c r="AA158" s="888"/>
      <c r="AB158" s="888"/>
      <c r="AC158" s="888"/>
      <c r="AD158" s="888"/>
      <c r="AE158" s="889"/>
      <c r="AF158" s="887"/>
      <c r="AG158" s="888"/>
      <c r="AH158" s="888"/>
      <c r="AI158" s="888"/>
      <c r="AJ158" s="888"/>
      <c r="AK158" s="888"/>
      <c r="AL158" s="888"/>
      <c r="AM158" s="888"/>
      <c r="AN158" s="888"/>
      <c r="AO158" s="889"/>
      <c r="AP158" s="887"/>
      <c r="AQ158" s="888"/>
      <c r="AR158" s="888"/>
      <c r="AS158" s="888"/>
      <c r="AT158" s="888"/>
      <c r="AU158" s="888"/>
      <c r="AV158" s="888"/>
      <c r="AW158" s="888"/>
      <c r="AX158" s="888"/>
      <c r="AY158" s="889"/>
      <c r="AZ158" s="887"/>
      <c r="BA158" s="888"/>
      <c r="BB158" s="888"/>
      <c r="BC158" s="888"/>
      <c r="BD158" s="888"/>
      <c r="BE158" s="888"/>
      <c r="BF158" s="888"/>
      <c r="BG158" s="888"/>
      <c r="BH158" s="888"/>
      <c r="BI158" s="889"/>
      <c r="BJ158" s="887"/>
      <c r="BK158" s="888"/>
      <c r="BL158" s="888"/>
      <c r="BM158" s="888"/>
      <c r="BN158" s="888"/>
      <c r="BO158" s="888"/>
      <c r="BP158" s="888"/>
      <c r="BQ158" s="888"/>
      <c r="BR158" s="888"/>
      <c r="BS158" s="889"/>
      <c r="BT158" s="887"/>
      <c r="BU158" s="888"/>
      <c r="BV158" s="888"/>
      <c r="BW158" s="888"/>
      <c r="BX158" s="888"/>
      <c r="BY158" s="888"/>
      <c r="BZ158" s="888"/>
      <c r="CA158" s="888"/>
      <c r="CB158" s="888"/>
      <c r="CC158" s="889"/>
      <c r="CD158" s="887"/>
      <c r="CE158" s="888"/>
      <c r="CF158" s="888"/>
      <c r="CG158" s="888"/>
      <c r="CH158" s="888"/>
      <c r="CI158" s="888"/>
      <c r="CJ158" s="888"/>
      <c r="CK158" s="888"/>
      <c r="CL158" s="888"/>
      <c r="CM158" s="889"/>
      <c r="CN158" s="887"/>
      <c r="CO158" s="888"/>
      <c r="CP158" s="888"/>
      <c r="CQ158" s="888"/>
      <c r="CR158" s="888"/>
      <c r="CS158" s="888"/>
      <c r="CT158" s="888"/>
      <c r="CU158" s="888"/>
      <c r="CV158" s="888"/>
      <c r="CW158" s="889"/>
      <c r="CX158" s="887"/>
      <c r="CY158" s="888"/>
      <c r="CZ158" s="888"/>
      <c r="DA158" s="888"/>
      <c r="DB158" s="888"/>
      <c r="DC158" s="888"/>
      <c r="DD158" s="888"/>
      <c r="DE158" s="888"/>
      <c r="DF158" s="888"/>
      <c r="DG158" s="889"/>
      <c r="DH158" s="887"/>
      <c r="DI158" s="888"/>
      <c r="DJ158" s="888"/>
      <c r="DK158" s="888"/>
      <c r="DL158" s="888"/>
      <c r="DM158" s="888"/>
      <c r="DN158" s="888"/>
      <c r="DO158" s="888"/>
      <c r="DP158" s="888"/>
      <c r="DQ158" s="889"/>
      <c r="DR158" s="887"/>
      <c r="DS158" s="888"/>
      <c r="DT158" s="888"/>
      <c r="DU158" s="888"/>
      <c r="DV158" s="888"/>
      <c r="DW158" s="888"/>
      <c r="DX158" s="888"/>
      <c r="DY158" s="888"/>
      <c r="DZ158" s="888"/>
      <c r="EA158" s="889"/>
      <c r="EB158" s="887"/>
      <c r="EC158" s="888"/>
      <c r="ED158" s="888"/>
      <c r="EE158" s="888"/>
      <c r="EF158" s="888"/>
      <c r="EG158" s="888"/>
      <c r="EH158" s="888"/>
      <c r="EI158" s="888"/>
      <c r="EJ158" s="888"/>
      <c r="EK158" s="889"/>
    </row>
    <row r="159" spans="1:141" s="139" customFormat="1" ht="20.25">
      <c r="A159" s="359">
        <f>Summary!A159</f>
        <v>0</v>
      </c>
      <c r="B159" s="378">
        <f>Summary!B159</f>
        <v>0</v>
      </c>
      <c r="C159" s="379" t="str">
        <f>Summary!C159</f>
        <v>4.7.3.3</v>
      </c>
      <c r="D159" s="380">
        <f>Summary!D159</f>
        <v>0</v>
      </c>
      <c r="E159" s="381">
        <f>Summary!E159</f>
        <v>0</v>
      </c>
      <c r="F159" s="382" t="str">
        <f>Summary!F159</f>
        <v>Check data and power supply cables</v>
      </c>
      <c r="G159" s="375">
        <f>Summary!G159</f>
        <v>0</v>
      </c>
      <c r="H159" s="540">
        <f t="shared" si="80"/>
        <v>0</v>
      </c>
      <c r="I159" s="541">
        <f t="shared" si="81"/>
        <v>0</v>
      </c>
      <c r="J159" s="541">
        <f t="shared" si="82"/>
        <v>0</v>
      </c>
      <c r="K159" s="541">
        <f t="shared" si="83"/>
        <v>0</v>
      </c>
      <c r="L159" s="541">
        <f t="shared" si="84"/>
        <v>0</v>
      </c>
      <c r="M159" s="541">
        <f t="shared" si="85"/>
        <v>0</v>
      </c>
      <c r="N159" s="541">
        <f t="shared" si="86"/>
        <v>0</v>
      </c>
      <c r="O159" s="541">
        <f t="shared" si="87"/>
        <v>0</v>
      </c>
      <c r="P159" s="541">
        <f t="shared" si="88"/>
        <v>0</v>
      </c>
      <c r="Q159" s="541">
        <f t="shared" si="89"/>
        <v>0</v>
      </c>
      <c r="R159" s="541">
        <f t="shared" si="90"/>
        <v>0</v>
      </c>
      <c r="S159" s="541">
        <f t="shared" si="91"/>
        <v>0</v>
      </c>
      <c r="T159" s="542">
        <f t="shared" si="92"/>
        <v>0</v>
      </c>
      <c r="U159" s="531"/>
      <c r="V159" s="887"/>
      <c r="W159" s="888"/>
      <c r="X159" s="888"/>
      <c r="Y159" s="888"/>
      <c r="Z159" s="888"/>
      <c r="AA159" s="888"/>
      <c r="AB159" s="888"/>
      <c r="AC159" s="888"/>
      <c r="AD159" s="888"/>
      <c r="AE159" s="889"/>
      <c r="AF159" s="887"/>
      <c r="AG159" s="888"/>
      <c r="AH159" s="888"/>
      <c r="AI159" s="888"/>
      <c r="AJ159" s="888"/>
      <c r="AK159" s="888"/>
      <c r="AL159" s="888"/>
      <c r="AM159" s="888"/>
      <c r="AN159" s="888"/>
      <c r="AO159" s="889"/>
      <c r="AP159" s="887"/>
      <c r="AQ159" s="888"/>
      <c r="AR159" s="888"/>
      <c r="AS159" s="888"/>
      <c r="AT159" s="888"/>
      <c r="AU159" s="888"/>
      <c r="AV159" s="888"/>
      <c r="AW159" s="888"/>
      <c r="AX159" s="888"/>
      <c r="AY159" s="889"/>
      <c r="AZ159" s="887"/>
      <c r="BA159" s="888"/>
      <c r="BB159" s="888"/>
      <c r="BC159" s="888"/>
      <c r="BD159" s="888"/>
      <c r="BE159" s="888"/>
      <c r="BF159" s="888"/>
      <c r="BG159" s="888"/>
      <c r="BH159" s="888"/>
      <c r="BI159" s="889"/>
      <c r="BJ159" s="887"/>
      <c r="BK159" s="888"/>
      <c r="BL159" s="888"/>
      <c r="BM159" s="888"/>
      <c r="BN159" s="888"/>
      <c r="BO159" s="888"/>
      <c r="BP159" s="888"/>
      <c r="BQ159" s="888"/>
      <c r="BR159" s="888"/>
      <c r="BS159" s="889"/>
      <c r="BT159" s="887"/>
      <c r="BU159" s="888"/>
      <c r="BV159" s="888"/>
      <c r="BW159" s="888"/>
      <c r="BX159" s="888"/>
      <c r="BY159" s="888"/>
      <c r="BZ159" s="888"/>
      <c r="CA159" s="888"/>
      <c r="CB159" s="888"/>
      <c r="CC159" s="889"/>
      <c r="CD159" s="887"/>
      <c r="CE159" s="888"/>
      <c r="CF159" s="888"/>
      <c r="CG159" s="888"/>
      <c r="CH159" s="888"/>
      <c r="CI159" s="888"/>
      <c r="CJ159" s="888"/>
      <c r="CK159" s="888"/>
      <c r="CL159" s="888"/>
      <c r="CM159" s="889"/>
      <c r="CN159" s="887"/>
      <c r="CO159" s="888"/>
      <c r="CP159" s="888"/>
      <c r="CQ159" s="888"/>
      <c r="CR159" s="888"/>
      <c r="CS159" s="888"/>
      <c r="CT159" s="888"/>
      <c r="CU159" s="888"/>
      <c r="CV159" s="888"/>
      <c r="CW159" s="889"/>
      <c r="CX159" s="887"/>
      <c r="CY159" s="888"/>
      <c r="CZ159" s="888"/>
      <c r="DA159" s="888"/>
      <c r="DB159" s="888"/>
      <c r="DC159" s="888"/>
      <c r="DD159" s="888"/>
      <c r="DE159" s="888"/>
      <c r="DF159" s="888"/>
      <c r="DG159" s="889"/>
      <c r="DH159" s="887"/>
      <c r="DI159" s="888"/>
      <c r="DJ159" s="888"/>
      <c r="DK159" s="888"/>
      <c r="DL159" s="888"/>
      <c r="DM159" s="888"/>
      <c r="DN159" s="888"/>
      <c r="DO159" s="888"/>
      <c r="DP159" s="888"/>
      <c r="DQ159" s="889"/>
      <c r="DR159" s="887"/>
      <c r="DS159" s="888"/>
      <c r="DT159" s="888"/>
      <c r="DU159" s="888"/>
      <c r="DV159" s="888"/>
      <c r="DW159" s="888"/>
      <c r="DX159" s="888"/>
      <c r="DY159" s="888"/>
      <c r="DZ159" s="888"/>
      <c r="EA159" s="889"/>
      <c r="EB159" s="887"/>
      <c r="EC159" s="888"/>
      <c r="ED159" s="888"/>
      <c r="EE159" s="888"/>
      <c r="EF159" s="888"/>
      <c r="EG159" s="888"/>
      <c r="EH159" s="888"/>
      <c r="EI159" s="888"/>
      <c r="EJ159" s="888"/>
      <c r="EK159" s="889"/>
    </row>
    <row r="160" spans="1:141" s="139" customFormat="1" ht="36">
      <c r="A160" s="802" t="str">
        <f>Summary!A160</f>
        <v>18.12.1</v>
      </c>
      <c r="B160" s="815">
        <f>Summary!B160</f>
        <v>4.8</v>
      </c>
      <c r="C160" s="813">
        <f>Summary!C160</f>
        <v>0</v>
      </c>
      <c r="D160" s="816" t="str">
        <f>Summary!D160</f>
        <v>3000 - Landscape and ecology</v>
      </c>
      <c r="E160" s="796">
        <f>Summary!E160</f>
        <v>0</v>
      </c>
      <c r="F160" s="796">
        <f>Summary!F160</f>
        <v>0</v>
      </c>
      <c r="G160" s="787">
        <f>Summary!G160</f>
        <v>0</v>
      </c>
      <c r="H160" s="299"/>
      <c r="I160" s="300"/>
      <c r="J160" s="300"/>
      <c r="K160" s="300"/>
      <c r="L160" s="300"/>
      <c r="M160" s="300"/>
      <c r="N160" s="300"/>
      <c r="O160" s="300"/>
      <c r="P160" s="300"/>
      <c r="Q160" s="300"/>
      <c r="R160" s="300"/>
      <c r="S160" s="300"/>
      <c r="T160" s="797"/>
      <c r="U160" s="531"/>
      <c r="V160" s="299"/>
      <c r="W160" s="300"/>
      <c r="X160" s="300"/>
      <c r="Y160" s="300"/>
      <c r="Z160" s="300"/>
      <c r="AA160" s="300"/>
      <c r="AB160" s="300"/>
      <c r="AC160" s="300"/>
      <c r="AD160" s="300"/>
      <c r="AE160" s="817"/>
      <c r="AF160" s="299"/>
      <c r="AG160" s="300"/>
      <c r="AH160" s="300"/>
      <c r="AI160" s="300"/>
      <c r="AJ160" s="300"/>
      <c r="AK160" s="300"/>
      <c r="AL160" s="300"/>
      <c r="AM160" s="300"/>
      <c r="AN160" s="300"/>
      <c r="AO160" s="817"/>
      <c r="AP160" s="299"/>
      <c r="AQ160" s="300"/>
      <c r="AR160" s="300"/>
      <c r="AS160" s="300"/>
      <c r="AT160" s="300"/>
      <c r="AU160" s="300"/>
      <c r="AV160" s="300"/>
      <c r="AW160" s="300"/>
      <c r="AX160" s="300"/>
      <c r="AY160" s="817"/>
      <c r="AZ160" s="299"/>
      <c r="BA160" s="300"/>
      <c r="BB160" s="300"/>
      <c r="BC160" s="300"/>
      <c r="BD160" s="300"/>
      <c r="BE160" s="300"/>
      <c r="BF160" s="300"/>
      <c r="BG160" s="300"/>
      <c r="BH160" s="300"/>
      <c r="BI160" s="817"/>
      <c r="BJ160" s="299"/>
      <c r="BK160" s="300"/>
      <c r="BL160" s="300"/>
      <c r="BM160" s="300"/>
      <c r="BN160" s="300"/>
      <c r="BO160" s="300"/>
      <c r="BP160" s="300"/>
      <c r="BQ160" s="300"/>
      <c r="BR160" s="300"/>
      <c r="BS160" s="817"/>
      <c r="BT160" s="299"/>
      <c r="BU160" s="300"/>
      <c r="BV160" s="300"/>
      <c r="BW160" s="300"/>
      <c r="BX160" s="300"/>
      <c r="BY160" s="300"/>
      <c r="BZ160" s="300"/>
      <c r="CA160" s="300"/>
      <c r="CB160" s="300"/>
      <c r="CC160" s="817"/>
      <c r="CD160" s="299"/>
      <c r="CE160" s="300"/>
      <c r="CF160" s="300"/>
      <c r="CG160" s="300"/>
      <c r="CH160" s="300"/>
      <c r="CI160" s="300"/>
      <c r="CJ160" s="300"/>
      <c r="CK160" s="300"/>
      <c r="CL160" s="300"/>
      <c r="CM160" s="817"/>
      <c r="CN160" s="299"/>
      <c r="CO160" s="300"/>
      <c r="CP160" s="300"/>
      <c r="CQ160" s="300"/>
      <c r="CR160" s="300"/>
      <c r="CS160" s="300"/>
      <c r="CT160" s="300"/>
      <c r="CU160" s="300"/>
      <c r="CV160" s="300"/>
      <c r="CW160" s="817"/>
      <c r="CX160" s="299"/>
      <c r="CY160" s="300"/>
      <c r="CZ160" s="300"/>
      <c r="DA160" s="300"/>
      <c r="DB160" s="300"/>
      <c r="DC160" s="300"/>
      <c r="DD160" s="300"/>
      <c r="DE160" s="300"/>
      <c r="DF160" s="300"/>
      <c r="DG160" s="817"/>
      <c r="DH160" s="299"/>
      <c r="DI160" s="300"/>
      <c r="DJ160" s="300"/>
      <c r="DK160" s="300"/>
      <c r="DL160" s="300"/>
      <c r="DM160" s="300"/>
      <c r="DN160" s="300"/>
      <c r="DO160" s="300"/>
      <c r="DP160" s="300"/>
      <c r="DQ160" s="817"/>
      <c r="DR160" s="299"/>
      <c r="DS160" s="300"/>
      <c r="DT160" s="300"/>
      <c r="DU160" s="300"/>
      <c r="DV160" s="300"/>
      <c r="DW160" s="300"/>
      <c r="DX160" s="300"/>
      <c r="DY160" s="300"/>
      <c r="DZ160" s="300"/>
      <c r="EA160" s="817"/>
      <c r="EB160" s="299"/>
      <c r="EC160" s="300"/>
      <c r="ED160" s="300"/>
      <c r="EE160" s="300"/>
      <c r="EF160" s="300"/>
      <c r="EG160" s="300"/>
      <c r="EH160" s="300"/>
      <c r="EI160" s="300"/>
      <c r="EJ160" s="300"/>
      <c r="EK160" s="817"/>
    </row>
    <row r="161" spans="1:141" ht="72">
      <c r="A161" s="359">
        <f>Summary!A161</f>
        <v>0</v>
      </c>
      <c r="B161" s="378">
        <f>Summary!B161</f>
        <v>0</v>
      </c>
      <c r="C161" s="379" t="str">
        <f>Summary!C161</f>
        <v>4.8.1</v>
      </c>
      <c r="D161" s="380" t="str">
        <f>Summary!D161</f>
        <v>3000 - Landscape and ecology</v>
      </c>
      <c r="E161" s="381" t="str">
        <f>Summary!E161</f>
        <v>Hedgerows (General)</v>
      </c>
      <c r="F161" s="382" t="str">
        <f>Summary!F161</f>
        <v>Trim hedgerows, maintain and preserve clear carriageway width, sight lines and stopping distance, including junctions, access points, curves and bends</v>
      </c>
      <c r="G161" s="375">
        <f>Summary!G161</f>
        <v>0</v>
      </c>
      <c r="H161" s="540">
        <f t="shared" si="54"/>
        <v>0</v>
      </c>
      <c r="I161" s="541">
        <f t="shared" si="55"/>
        <v>0</v>
      </c>
      <c r="J161" s="541">
        <f t="shared" si="56"/>
        <v>0</v>
      </c>
      <c r="K161" s="541">
        <f t="shared" si="57"/>
        <v>0</v>
      </c>
      <c r="L161" s="541">
        <f t="shared" si="58"/>
        <v>0</v>
      </c>
      <c r="M161" s="541">
        <f t="shared" si="59"/>
        <v>0</v>
      </c>
      <c r="N161" s="541">
        <f t="shared" si="60"/>
        <v>0</v>
      </c>
      <c r="O161" s="541">
        <f t="shared" si="61"/>
        <v>0</v>
      </c>
      <c r="P161" s="541">
        <f t="shared" si="62"/>
        <v>0</v>
      </c>
      <c r="Q161" s="541">
        <f t="shared" si="63"/>
        <v>0</v>
      </c>
      <c r="R161" s="541">
        <f t="shared" si="64"/>
        <v>0</v>
      </c>
      <c r="S161" s="541">
        <f t="shared" si="65"/>
        <v>0</v>
      </c>
      <c r="T161" s="542">
        <f t="shared" si="66"/>
        <v>0</v>
      </c>
      <c r="U161" s="531"/>
      <c r="V161" s="543"/>
      <c r="W161" s="544"/>
      <c r="X161" s="544"/>
      <c r="Y161" s="544"/>
      <c r="Z161" s="544"/>
      <c r="AA161" s="544"/>
      <c r="AB161" s="544"/>
      <c r="AC161" s="544"/>
      <c r="AD161" s="544"/>
      <c r="AE161" s="657"/>
      <c r="AF161" s="543"/>
      <c r="AG161" s="544"/>
      <c r="AH161" s="544"/>
      <c r="AI161" s="544"/>
      <c r="AJ161" s="544"/>
      <c r="AK161" s="544"/>
      <c r="AL161" s="544"/>
      <c r="AM161" s="544"/>
      <c r="AN161" s="544"/>
      <c r="AO161" s="657"/>
      <c r="AP161" s="543"/>
      <c r="AQ161" s="544"/>
      <c r="AR161" s="544"/>
      <c r="AS161" s="544"/>
      <c r="AT161" s="544"/>
      <c r="AU161" s="544"/>
      <c r="AV161" s="544"/>
      <c r="AW161" s="544"/>
      <c r="AX161" s="544"/>
      <c r="AY161" s="657"/>
      <c r="AZ161" s="543"/>
      <c r="BA161" s="544"/>
      <c r="BB161" s="544"/>
      <c r="BC161" s="544"/>
      <c r="BD161" s="544"/>
      <c r="BE161" s="544"/>
      <c r="BF161" s="544"/>
      <c r="BG161" s="544"/>
      <c r="BH161" s="544"/>
      <c r="BI161" s="657"/>
      <c r="BJ161" s="543"/>
      <c r="BK161" s="544"/>
      <c r="BL161" s="544"/>
      <c r="BM161" s="544"/>
      <c r="BN161" s="544"/>
      <c r="BO161" s="544"/>
      <c r="BP161" s="544"/>
      <c r="BQ161" s="544"/>
      <c r="BR161" s="544"/>
      <c r="BS161" s="657"/>
      <c r="BT161" s="543"/>
      <c r="BU161" s="544"/>
      <c r="BV161" s="544"/>
      <c r="BW161" s="544"/>
      <c r="BX161" s="544"/>
      <c r="BY161" s="544"/>
      <c r="BZ161" s="544"/>
      <c r="CA161" s="544"/>
      <c r="CB161" s="544"/>
      <c r="CC161" s="657"/>
      <c r="CD161" s="543"/>
      <c r="CE161" s="544"/>
      <c r="CF161" s="544"/>
      <c r="CG161" s="544"/>
      <c r="CH161" s="544"/>
      <c r="CI161" s="544"/>
      <c r="CJ161" s="544"/>
      <c r="CK161" s="544"/>
      <c r="CL161" s="544"/>
      <c r="CM161" s="657"/>
      <c r="CN161" s="543"/>
      <c r="CO161" s="544"/>
      <c r="CP161" s="544"/>
      <c r="CQ161" s="544"/>
      <c r="CR161" s="544"/>
      <c r="CS161" s="544"/>
      <c r="CT161" s="544"/>
      <c r="CU161" s="544"/>
      <c r="CV161" s="544"/>
      <c r="CW161" s="657"/>
      <c r="CX161" s="543"/>
      <c r="CY161" s="544"/>
      <c r="CZ161" s="544"/>
      <c r="DA161" s="544"/>
      <c r="DB161" s="544"/>
      <c r="DC161" s="544"/>
      <c r="DD161" s="544"/>
      <c r="DE161" s="544"/>
      <c r="DF161" s="544"/>
      <c r="DG161" s="657"/>
      <c r="DH161" s="543"/>
      <c r="DI161" s="544"/>
      <c r="DJ161" s="544"/>
      <c r="DK161" s="544"/>
      <c r="DL161" s="544"/>
      <c r="DM161" s="544"/>
      <c r="DN161" s="544"/>
      <c r="DO161" s="544"/>
      <c r="DP161" s="544"/>
      <c r="DQ161" s="657"/>
      <c r="DR161" s="543"/>
      <c r="DS161" s="544"/>
      <c r="DT161" s="544"/>
      <c r="DU161" s="544"/>
      <c r="DV161" s="544"/>
      <c r="DW161" s="544"/>
      <c r="DX161" s="544"/>
      <c r="DY161" s="544"/>
      <c r="DZ161" s="544"/>
      <c r="EA161" s="657"/>
      <c r="EB161" s="543"/>
      <c r="EC161" s="544"/>
      <c r="ED161" s="544"/>
      <c r="EE161" s="544"/>
      <c r="EF161" s="544"/>
      <c r="EG161" s="544"/>
      <c r="EH161" s="544"/>
      <c r="EI161" s="544"/>
      <c r="EJ161" s="544"/>
      <c r="EK161" s="657"/>
    </row>
    <row r="162" spans="1:141" ht="36">
      <c r="A162" s="359">
        <f>Summary!A162</f>
        <v>0</v>
      </c>
      <c r="B162" s="378">
        <f>Summary!B162</f>
        <v>0</v>
      </c>
      <c r="C162" s="379" t="str">
        <f>Summary!C162</f>
        <v>4.8.2</v>
      </c>
      <c r="D162" s="380" t="str">
        <f>Summary!D162</f>
        <v>3000 - Landscape and ecology</v>
      </c>
      <c r="E162" s="381" t="str">
        <f>Summary!E162</f>
        <v>Woodland</v>
      </c>
      <c r="F162" s="382" t="str">
        <f>Summary!F162</f>
        <v>Thin/ coppice</v>
      </c>
      <c r="G162" s="375">
        <f>Summary!G162</f>
        <v>0</v>
      </c>
      <c r="H162" s="540">
        <f t="shared" si="54"/>
        <v>0</v>
      </c>
      <c r="I162" s="541">
        <f t="shared" si="55"/>
        <v>0</v>
      </c>
      <c r="J162" s="541">
        <f t="shared" si="56"/>
        <v>0</v>
      </c>
      <c r="K162" s="541">
        <f t="shared" si="57"/>
        <v>0</v>
      </c>
      <c r="L162" s="541">
        <f t="shared" si="58"/>
        <v>0</v>
      </c>
      <c r="M162" s="541">
        <f t="shared" si="59"/>
        <v>0</v>
      </c>
      <c r="N162" s="541">
        <f t="shared" si="60"/>
        <v>0</v>
      </c>
      <c r="O162" s="541">
        <f t="shared" si="61"/>
        <v>0</v>
      </c>
      <c r="P162" s="541">
        <f t="shared" si="62"/>
        <v>0</v>
      </c>
      <c r="Q162" s="541">
        <f t="shared" si="63"/>
        <v>0</v>
      </c>
      <c r="R162" s="541">
        <f t="shared" si="64"/>
        <v>0</v>
      </c>
      <c r="S162" s="541">
        <f t="shared" si="65"/>
        <v>0</v>
      </c>
      <c r="T162" s="542">
        <f t="shared" si="66"/>
        <v>0</v>
      </c>
      <c r="U162" s="531"/>
      <c r="V162" s="543"/>
      <c r="W162" s="544"/>
      <c r="X162" s="544"/>
      <c r="Y162" s="544"/>
      <c r="Z162" s="544"/>
      <c r="AA162" s="544"/>
      <c r="AB162" s="544"/>
      <c r="AC162" s="544"/>
      <c r="AD162" s="544"/>
      <c r="AE162" s="657"/>
      <c r="AF162" s="543"/>
      <c r="AG162" s="544"/>
      <c r="AH162" s="544"/>
      <c r="AI162" s="544"/>
      <c r="AJ162" s="544"/>
      <c r="AK162" s="544"/>
      <c r="AL162" s="544"/>
      <c r="AM162" s="544"/>
      <c r="AN162" s="544"/>
      <c r="AO162" s="657"/>
      <c r="AP162" s="543"/>
      <c r="AQ162" s="544"/>
      <c r="AR162" s="544"/>
      <c r="AS162" s="544"/>
      <c r="AT162" s="544"/>
      <c r="AU162" s="544"/>
      <c r="AV162" s="544"/>
      <c r="AW162" s="544"/>
      <c r="AX162" s="544"/>
      <c r="AY162" s="657"/>
      <c r="AZ162" s="543"/>
      <c r="BA162" s="544"/>
      <c r="BB162" s="544"/>
      <c r="BC162" s="544"/>
      <c r="BD162" s="544"/>
      <c r="BE162" s="544"/>
      <c r="BF162" s="544"/>
      <c r="BG162" s="544"/>
      <c r="BH162" s="544"/>
      <c r="BI162" s="657"/>
      <c r="BJ162" s="543"/>
      <c r="BK162" s="544"/>
      <c r="BL162" s="544"/>
      <c r="BM162" s="544"/>
      <c r="BN162" s="544"/>
      <c r="BO162" s="544"/>
      <c r="BP162" s="544"/>
      <c r="BQ162" s="544"/>
      <c r="BR162" s="544"/>
      <c r="BS162" s="657"/>
      <c r="BT162" s="543"/>
      <c r="BU162" s="544"/>
      <c r="BV162" s="544"/>
      <c r="BW162" s="544"/>
      <c r="BX162" s="544"/>
      <c r="BY162" s="544"/>
      <c r="BZ162" s="544"/>
      <c r="CA162" s="544"/>
      <c r="CB162" s="544"/>
      <c r="CC162" s="657"/>
      <c r="CD162" s="543"/>
      <c r="CE162" s="544"/>
      <c r="CF162" s="544"/>
      <c r="CG162" s="544"/>
      <c r="CH162" s="544"/>
      <c r="CI162" s="544"/>
      <c r="CJ162" s="544"/>
      <c r="CK162" s="544"/>
      <c r="CL162" s="544"/>
      <c r="CM162" s="657"/>
      <c r="CN162" s="543"/>
      <c r="CO162" s="544"/>
      <c r="CP162" s="544"/>
      <c r="CQ162" s="544"/>
      <c r="CR162" s="544"/>
      <c r="CS162" s="544"/>
      <c r="CT162" s="544"/>
      <c r="CU162" s="544"/>
      <c r="CV162" s="544"/>
      <c r="CW162" s="657"/>
      <c r="CX162" s="543"/>
      <c r="CY162" s="544"/>
      <c r="CZ162" s="544"/>
      <c r="DA162" s="544"/>
      <c r="DB162" s="544"/>
      <c r="DC162" s="544"/>
      <c r="DD162" s="544"/>
      <c r="DE162" s="544"/>
      <c r="DF162" s="544"/>
      <c r="DG162" s="657"/>
      <c r="DH162" s="543"/>
      <c r="DI162" s="544"/>
      <c r="DJ162" s="544"/>
      <c r="DK162" s="544"/>
      <c r="DL162" s="544"/>
      <c r="DM162" s="544"/>
      <c r="DN162" s="544"/>
      <c r="DO162" s="544"/>
      <c r="DP162" s="544"/>
      <c r="DQ162" s="657"/>
      <c r="DR162" s="543"/>
      <c r="DS162" s="544"/>
      <c r="DT162" s="544"/>
      <c r="DU162" s="544"/>
      <c r="DV162" s="544"/>
      <c r="DW162" s="544"/>
      <c r="DX162" s="544"/>
      <c r="DY162" s="544"/>
      <c r="DZ162" s="544"/>
      <c r="EA162" s="657"/>
      <c r="EB162" s="543"/>
      <c r="EC162" s="544"/>
      <c r="ED162" s="544"/>
      <c r="EE162" s="544"/>
      <c r="EF162" s="544"/>
      <c r="EG162" s="544"/>
      <c r="EH162" s="544"/>
      <c r="EI162" s="544"/>
      <c r="EJ162" s="544"/>
      <c r="EK162" s="657"/>
    </row>
    <row r="163" spans="1:141" s="139" customFormat="1" ht="36">
      <c r="A163" s="802">
        <f>Summary!A163</f>
        <v>0</v>
      </c>
      <c r="B163" s="815">
        <f>Summary!B163</f>
        <v>0</v>
      </c>
      <c r="C163" s="813" t="str">
        <f>Summary!C163</f>
        <v>4.8.3</v>
      </c>
      <c r="D163" s="816" t="str">
        <f>Summary!D163</f>
        <v>3000 - Landscape and ecology</v>
      </c>
      <c r="E163" s="796" t="str">
        <f>Summary!E163</f>
        <v>Grass and vegetation</v>
      </c>
      <c r="F163" s="796">
        <f>Summary!F163</f>
        <v>0</v>
      </c>
      <c r="G163" s="787">
        <f>Summary!G163</f>
        <v>0</v>
      </c>
      <c r="H163" s="299"/>
      <c r="I163" s="300"/>
      <c r="J163" s="300"/>
      <c r="K163" s="300"/>
      <c r="L163" s="300"/>
      <c r="M163" s="300"/>
      <c r="N163" s="300"/>
      <c r="O163" s="300"/>
      <c r="P163" s="300"/>
      <c r="Q163" s="300"/>
      <c r="R163" s="300"/>
      <c r="S163" s="300"/>
      <c r="T163" s="797"/>
      <c r="U163" s="531"/>
      <c r="V163" s="299"/>
      <c r="W163" s="300"/>
      <c r="X163" s="300"/>
      <c r="Y163" s="300"/>
      <c r="Z163" s="300"/>
      <c r="AA163" s="300"/>
      <c r="AB163" s="300"/>
      <c r="AC163" s="300"/>
      <c r="AD163" s="300"/>
      <c r="AE163" s="817"/>
      <c r="AF163" s="299"/>
      <c r="AG163" s="300"/>
      <c r="AH163" s="300"/>
      <c r="AI163" s="300"/>
      <c r="AJ163" s="300"/>
      <c r="AK163" s="300"/>
      <c r="AL163" s="300"/>
      <c r="AM163" s="300"/>
      <c r="AN163" s="300"/>
      <c r="AO163" s="817"/>
      <c r="AP163" s="299"/>
      <c r="AQ163" s="300"/>
      <c r="AR163" s="300"/>
      <c r="AS163" s="300"/>
      <c r="AT163" s="300"/>
      <c r="AU163" s="300"/>
      <c r="AV163" s="300"/>
      <c r="AW163" s="300"/>
      <c r="AX163" s="300"/>
      <c r="AY163" s="817"/>
      <c r="AZ163" s="299"/>
      <c r="BA163" s="300"/>
      <c r="BB163" s="300"/>
      <c r="BC163" s="300"/>
      <c r="BD163" s="300"/>
      <c r="BE163" s="300"/>
      <c r="BF163" s="300"/>
      <c r="BG163" s="300"/>
      <c r="BH163" s="300"/>
      <c r="BI163" s="817"/>
      <c r="BJ163" s="299"/>
      <c r="BK163" s="300"/>
      <c r="BL163" s="300"/>
      <c r="BM163" s="300"/>
      <c r="BN163" s="300"/>
      <c r="BO163" s="300"/>
      <c r="BP163" s="300"/>
      <c r="BQ163" s="300"/>
      <c r="BR163" s="300"/>
      <c r="BS163" s="817"/>
      <c r="BT163" s="299"/>
      <c r="BU163" s="300"/>
      <c r="BV163" s="300"/>
      <c r="BW163" s="300"/>
      <c r="BX163" s="300"/>
      <c r="BY163" s="300"/>
      <c r="BZ163" s="300"/>
      <c r="CA163" s="300"/>
      <c r="CB163" s="300"/>
      <c r="CC163" s="817"/>
      <c r="CD163" s="299"/>
      <c r="CE163" s="300"/>
      <c r="CF163" s="300"/>
      <c r="CG163" s="300"/>
      <c r="CH163" s="300"/>
      <c r="CI163" s="300"/>
      <c r="CJ163" s="300"/>
      <c r="CK163" s="300"/>
      <c r="CL163" s="300"/>
      <c r="CM163" s="817"/>
      <c r="CN163" s="299"/>
      <c r="CO163" s="300"/>
      <c r="CP163" s="300"/>
      <c r="CQ163" s="300"/>
      <c r="CR163" s="300"/>
      <c r="CS163" s="300"/>
      <c r="CT163" s="300"/>
      <c r="CU163" s="300"/>
      <c r="CV163" s="300"/>
      <c r="CW163" s="817"/>
      <c r="CX163" s="299"/>
      <c r="CY163" s="300"/>
      <c r="CZ163" s="300"/>
      <c r="DA163" s="300"/>
      <c r="DB163" s="300"/>
      <c r="DC163" s="300"/>
      <c r="DD163" s="300"/>
      <c r="DE163" s="300"/>
      <c r="DF163" s="300"/>
      <c r="DG163" s="817"/>
      <c r="DH163" s="299"/>
      <c r="DI163" s="300"/>
      <c r="DJ163" s="300"/>
      <c r="DK163" s="300"/>
      <c r="DL163" s="300"/>
      <c r="DM163" s="300"/>
      <c r="DN163" s="300"/>
      <c r="DO163" s="300"/>
      <c r="DP163" s="300"/>
      <c r="DQ163" s="817"/>
      <c r="DR163" s="299"/>
      <c r="DS163" s="300"/>
      <c r="DT163" s="300"/>
      <c r="DU163" s="300"/>
      <c r="DV163" s="300"/>
      <c r="DW163" s="300"/>
      <c r="DX163" s="300"/>
      <c r="DY163" s="300"/>
      <c r="DZ163" s="300"/>
      <c r="EA163" s="817"/>
      <c r="EB163" s="299"/>
      <c r="EC163" s="300"/>
      <c r="ED163" s="300"/>
      <c r="EE163" s="300"/>
      <c r="EF163" s="300"/>
      <c r="EG163" s="300"/>
      <c r="EH163" s="300"/>
      <c r="EI163" s="300"/>
      <c r="EJ163" s="300"/>
      <c r="EK163" s="817"/>
    </row>
    <row r="164" spans="1:141" ht="54">
      <c r="A164" s="359">
        <f>Summary!A164</f>
        <v>0</v>
      </c>
      <c r="B164" s="378">
        <f>Summary!B164</f>
        <v>0</v>
      </c>
      <c r="C164" s="379" t="str">
        <f>Summary!C164</f>
        <v>4.8.3.1</v>
      </c>
      <c r="D164" s="380">
        <f>Summary!D164</f>
        <v>0</v>
      </c>
      <c r="E164" s="381">
        <f>Summary!E164</f>
        <v>0</v>
      </c>
      <c r="F164" s="382" t="str">
        <f>Summary!F164</f>
        <v>Maintain and preserve sight lines and stopping distance, including junctions, access points, curves, bends and central reserve.  </v>
      </c>
      <c r="G164" s="375">
        <f>Summary!G164</f>
        <v>0</v>
      </c>
      <c r="H164" s="540">
        <f t="shared" si="54"/>
        <v>0</v>
      </c>
      <c r="I164" s="541">
        <f t="shared" si="55"/>
        <v>0</v>
      </c>
      <c r="J164" s="541">
        <f t="shared" si="56"/>
        <v>0</v>
      </c>
      <c r="K164" s="541">
        <f t="shared" si="57"/>
        <v>0</v>
      </c>
      <c r="L164" s="541">
        <f t="shared" si="58"/>
        <v>0</v>
      </c>
      <c r="M164" s="541">
        <f t="shared" si="59"/>
        <v>0</v>
      </c>
      <c r="N164" s="541">
        <f t="shared" si="60"/>
        <v>0</v>
      </c>
      <c r="O164" s="541">
        <f t="shared" si="61"/>
        <v>0</v>
      </c>
      <c r="P164" s="541">
        <f t="shared" si="62"/>
        <v>0</v>
      </c>
      <c r="Q164" s="541">
        <f t="shared" si="63"/>
        <v>0</v>
      </c>
      <c r="R164" s="541">
        <f t="shared" si="64"/>
        <v>0</v>
      </c>
      <c r="S164" s="541">
        <f t="shared" si="65"/>
        <v>0</v>
      </c>
      <c r="T164" s="542">
        <f t="shared" si="66"/>
        <v>0</v>
      </c>
      <c r="U164" s="531"/>
      <c r="V164" s="543"/>
      <c r="W164" s="544"/>
      <c r="X164" s="544"/>
      <c r="Y164" s="544"/>
      <c r="Z164" s="544"/>
      <c r="AA164" s="544"/>
      <c r="AB164" s="544"/>
      <c r="AC164" s="544"/>
      <c r="AD164" s="544"/>
      <c r="AE164" s="657"/>
      <c r="AF164" s="543"/>
      <c r="AG164" s="544"/>
      <c r="AH164" s="544"/>
      <c r="AI164" s="544"/>
      <c r="AJ164" s="544"/>
      <c r="AK164" s="544"/>
      <c r="AL164" s="544"/>
      <c r="AM164" s="544"/>
      <c r="AN164" s="544"/>
      <c r="AO164" s="657"/>
      <c r="AP164" s="543"/>
      <c r="AQ164" s="544"/>
      <c r="AR164" s="544"/>
      <c r="AS164" s="544"/>
      <c r="AT164" s="544"/>
      <c r="AU164" s="544"/>
      <c r="AV164" s="544"/>
      <c r="AW164" s="544"/>
      <c r="AX164" s="544"/>
      <c r="AY164" s="657"/>
      <c r="AZ164" s="543"/>
      <c r="BA164" s="544"/>
      <c r="BB164" s="544"/>
      <c r="BC164" s="544"/>
      <c r="BD164" s="544"/>
      <c r="BE164" s="544"/>
      <c r="BF164" s="544"/>
      <c r="BG164" s="544"/>
      <c r="BH164" s="544"/>
      <c r="BI164" s="657"/>
      <c r="BJ164" s="543"/>
      <c r="BK164" s="544"/>
      <c r="BL164" s="544"/>
      <c r="BM164" s="544"/>
      <c r="BN164" s="544"/>
      <c r="BO164" s="544"/>
      <c r="BP164" s="544"/>
      <c r="BQ164" s="544"/>
      <c r="BR164" s="544"/>
      <c r="BS164" s="657"/>
      <c r="BT164" s="543"/>
      <c r="BU164" s="544"/>
      <c r="BV164" s="544"/>
      <c r="BW164" s="544"/>
      <c r="BX164" s="544"/>
      <c r="BY164" s="544"/>
      <c r="BZ164" s="544"/>
      <c r="CA164" s="544"/>
      <c r="CB164" s="544"/>
      <c r="CC164" s="657"/>
      <c r="CD164" s="543"/>
      <c r="CE164" s="544"/>
      <c r="CF164" s="544"/>
      <c r="CG164" s="544"/>
      <c r="CH164" s="544"/>
      <c r="CI164" s="544"/>
      <c r="CJ164" s="544"/>
      <c r="CK164" s="544"/>
      <c r="CL164" s="544"/>
      <c r="CM164" s="657"/>
      <c r="CN164" s="543"/>
      <c r="CO164" s="544"/>
      <c r="CP164" s="544"/>
      <c r="CQ164" s="544"/>
      <c r="CR164" s="544"/>
      <c r="CS164" s="544"/>
      <c r="CT164" s="544"/>
      <c r="CU164" s="544"/>
      <c r="CV164" s="544"/>
      <c r="CW164" s="657"/>
      <c r="CX164" s="543"/>
      <c r="CY164" s="544"/>
      <c r="CZ164" s="544"/>
      <c r="DA164" s="544"/>
      <c r="DB164" s="544"/>
      <c r="DC164" s="544"/>
      <c r="DD164" s="544"/>
      <c r="DE164" s="544"/>
      <c r="DF164" s="544"/>
      <c r="DG164" s="657"/>
      <c r="DH164" s="543"/>
      <c r="DI164" s="544"/>
      <c r="DJ164" s="544"/>
      <c r="DK164" s="544"/>
      <c r="DL164" s="544"/>
      <c r="DM164" s="544"/>
      <c r="DN164" s="544"/>
      <c r="DO164" s="544"/>
      <c r="DP164" s="544"/>
      <c r="DQ164" s="657"/>
      <c r="DR164" s="543"/>
      <c r="DS164" s="544"/>
      <c r="DT164" s="544"/>
      <c r="DU164" s="544"/>
      <c r="DV164" s="544"/>
      <c r="DW164" s="544"/>
      <c r="DX164" s="544"/>
      <c r="DY164" s="544"/>
      <c r="DZ164" s="544"/>
      <c r="EA164" s="657"/>
      <c r="EB164" s="543"/>
      <c r="EC164" s="544"/>
      <c r="ED164" s="544"/>
      <c r="EE164" s="544"/>
      <c r="EF164" s="544"/>
      <c r="EG164" s="544"/>
      <c r="EH164" s="544"/>
      <c r="EI164" s="544"/>
      <c r="EJ164" s="544"/>
      <c r="EK164" s="657"/>
    </row>
    <row r="165" spans="1:141" s="139" customFormat="1" ht="36">
      <c r="A165" s="359">
        <f>Summary!A165</f>
        <v>0</v>
      </c>
      <c r="B165" s="378">
        <f>Summary!B165</f>
        <v>0</v>
      </c>
      <c r="C165" s="379" t="str">
        <f>Summary!C165</f>
        <v>4.8.3.2</v>
      </c>
      <c r="D165" s="380">
        <f>Summary!D165</f>
        <v>0</v>
      </c>
      <c r="E165" s="381">
        <f>Summary!E165</f>
        <v>0</v>
      </c>
      <c r="F165" s="382" t="str">
        <f>Summary!F165</f>
        <v>Maintain and preserve CCTV camera operational visibility splays</v>
      </c>
      <c r="G165" s="375">
        <f>Summary!G165</f>
        <v>0</v>
      </c>
      <c r="H165" s="540">
        <f t="shared" si="54"/>
        <v>0</v>
      </c>
      <c r="I165" s="541">
        <f t="shared" si="55"/>
        <v>0</v>
      </c>
      <c r="J165" s="541">
        <f t="shared" si="56"/>
        <v>0</v>
      </c>
      <c r="K165" s="541">
        <f t="shared" si="57"/>
        <v>0</v>
      </c>
      <c r="L165" s="541">
        <f t="shared" si="58"/>
        <v>0</v>
      </c>
      <c r="M165" s="541">
        <f t="shared" si="59"/>
        <v>0</v>
      </c>
      <c r="N165" s="541">
        <f t="shared" si="60"/>
        <v>0</v>
      </c>
      <c r="O165" s="541">
        <f t="shared" si="61"/>
        <v>0</v>
      </c>
      <c r="P165" s="541">
        <f t="shared" si="62"/>
        <v>0</v>
      </c>
      <c r="Q165" s="541">
        <f t="shared" si="63"/>
        <v>0</v>
      </c>
      <c r="R165" s="541">
        <f t="shared" si="64"/>
        <v>0</v>
      </c>
      <c r="S165" s="541">
        <f t="shared" si="65"/>
        <v>0</v>
      </c>
      <c r="T165" s="542">
        <f t="shared" si="66"/>
        <v>0</v>
      </c>
      <c r="U165" s="531"/>
      <c r="V165" s="543"/>
      <c r="W165" s="544"/>
      <c r="X165" s="544"/>
      <c r="Y165" s="544"/>
      <c r="Z165" s="544"/>
      <c r="AA165" s="544"/>
      <c r="AB165" s="544"/>
      <c r="AC165" s="544"/>
      <c r="AD165" s="544"/>
      <c r="AE165" s="657"/>
      <c r="AF165" s="543"/>
      <c r="AG165" s="544"/>
      <c r="AH165" s="544"/>
      <c r="AI165" s="544"/>
      <c r="AJ165" s="544"/>
      <c r="AK165" s="544"/>
      <c r="AL165" s="544"/>
      <c r="AM165" s="544"/>
      <c r="AN165" s="544"/>
      <c r="AO165" s="657"/>
      <c r="AP165" s="543"/>
      <c r="AQ165" s="544"/>
      <c r="AR165" s="544"/>
      <c r="AS165" s="544"/>
      <c r="AT165" s="544"/>
      <c r="AU165" s="544"/>
      <c r="AV165" s="544"/>
      <c r="AW165" s="544"/>
      <c r="AX165" s="544"/>
      <c r="AY165" s="657"/>
      <c r="AZ165" s="543"/>
      <c r="BA165" s="544"/>
      <c r="BB165" s="544"/>
      <c r="BC165" s="544"/>
      <c r="BD165" s="544"/>
      <c r="BE165" s="544"/>
      <c r="BF165" s="544"/>
      <c r="BG165" s="544"/>
      <c r="BH165" s="544"/>
      <c r="BI165" s="657"/>
      <c r="BJ165" s="543"/>
      <c r="BK165" s="544"/>
      <c r="BL165" s="544"/>
      <c r="BM165" s="544"/>
      <c r="BN165" s="544"/>
      <c r="BO165" s="544"/>
      <c r="BP165" s="544"/>
      <c r="BQ165" s="544"/>
      <c r="BR165" s="544"/>
      <c r="BS165" s="657"/>
      <c r="BT165" s="543"/>
      <c r="BU165" s="544"/>
      <c r="BV165" s="544"/>
      <c r="BW165" s="544"/>
      <c r="BX165" s="544"/>
      <c r="BY165" s="544"/>
      <c r="BZ165" s="544"/>
      <c r="CA165" s="544"/>
      <c r="CB165" s="544"/>
      <c r="CC165" s="657"/>
      <c r="CD165" s="543"/>
      <c r="CE165" s="544"/>
      <c r="CF165" s="544"/>
      <c r="CG165" s="544"/>
      <c r="CH165" s="544"/>
      <c r="CI165" s="544"/>
      <c r="CJ165" s="544"/>
      <c r="CK165" s="544"/>
      <c r="CL165" s="544"/>
      <c r="CM165" s="657"/>
      <c r="CN165" s="543"/>
      <c r="CO165" s="544"/>
      <c r="CP165" s="544"/>
      <c r="CQ165" s="544"/>
      <c r="CR165" s="544"/>
      <c r="CS165" s="544"/>
      <c r="CT165" s="544"/>
      <c r="CU165" s="544"/>
      <c r="CV165" s="544"/>
      <c r="CW165" s="657"/>
      <c r="CX165" s="543"/>
      <c r="CY165" s="544"/>
      <c r="CZ165" s="544"/>
      <c r="DA165" s="544"/>
      <c r="DB165" s="544"/>
      <c r="DC165" s="544"/>
      <c r="DD165" s="544"/>
      <c r="DE165" s="544"/>
      <c r="DF165" s="544"/>
      <c r="DG165" s="657"/>
      <c r="DH165" s="543"/>
      <c r="DI165" s="544"/>
      <c r="DJ165" s="544"/>
      <c r="DK165" s="544"/>
      <c r="DL165" s="544"/>
      <c r="DM165" s="544"/>
      <c r="DN165" s="544"/>
      <c r="DO165" s="544"/>
      <c r="DP165" s="544"/>
      <c r="DQ165" s="657"/>
      <c r="DR165" s="543"/>
      <c r="DS165" s="544"/>
      <c r="DT165" s="544"/>
      <c r="DU165" s="544"/>
      <c r="DV165" s="544"/>
      <c r="DW165" s="544"/>
      <c r="DX165" s="544"/>
      <c r="DY165" s="544"/>
      <c r="DZ165" s="544"/>
      <c r="EA165" s="657"/>
      <c r="EB165" s="543"/>
      <c r="EC165" s="544"/>
      <c r="ED165" s="544"/>
      <c r="EE165" s="544"/>
      <c r="EF165" s="544"/>
      <c r="EG165" s="544"/>
      <c r="EH165" s="544"/>
      <c r="EI165" s="544"/>
      <c r="EJ165" s="544"/>
      <c r="EK165" s="657"/>
    </row>
    <row r="166" spans="1:141" s="139" customFormat="1" ht="36">
      <c r="A166" s="359">
        <f>Summary!A166</f>
        <v>0</v>
      </c>
      <c r="B166" s="378">
        <f>Summary!B166</f>
        <v>0</v>
      </c>
      <c r="C166" s="379" t="str">
        <f>Summary!C166</f>
        <v>4.8.3.3</v>
      </c>
      <c r="D166" s="380">
        <f>Summary!D166</f>
        <v>0</v>
      </c>
      <c r="E166" s="381">
        <f>Summary!E166</f>
        <v>0</v>
      </c>
      <c r="F166" s="382" t="str">
        <f>Summary!F166</f>
        <v>Maintain and preserve road users visibility of road traffic signs and signals</v>
      </c>
      <c r="G166" s="375">
        <f>Summary!G166</f>
        <v>0</v>
      </c>
      <c r="H166" s="540">
        <f t="shared" si="54"/>
        <v>0</v>
      </c>
      <c r="I166" s="541">
        <f t="shared" si="55"/>
        <v>0</v>
      </c>
      <c r="J166" s="541">
        <f t="shared" si="56"/>
        <v>0</v>
      </c>
      <c r="K166" s="541">
        <f t="shared" si="57"/>
        <v>0</v>
      </c>
      <c r="L166" s="541">
        <f t="shared" si="58"/>
        <v>0</v>
      </c>
      <c r="M166" s="541">
        <f t="shared" si="59"/>
        <v>0</v>
      </c>
      <c r="N166" s="541">
        <f t="shared" si="60"/>
        <v>0</v>
      </c>
      <c r="O166" s="541">
        <f t="shared" si="61"/>
        <v>0</v>
      </c>
      <c r="P166" s="541">
        <f t="shared" si="62"/>
        <v>0</v>
      </c>
      <c r="Q166" s="541">
        <f t="shared" si="63"/>
        <v>0</v>
      </c>
      <c r="R166" s="541">
        <f t="shared" si="64"/>
        <v>0</v>
      </c>
      <c r="S166" s="541">
        <f t="shared" si="65"/>
        <v>0</v>
      </c>
      <c r="T166" s="542">
        <f t="shared" si="66"/>
        <v>0</v>
      </c>
      <c r="U166" s="531"/>
      <c r="V166" s="543"/>
      <c r="W166" s="544"/>
      <c r="X166" s="544"/>
      <c r="Y166" s="544"/>
      <c r="Z166" s="544"/>
      <c r="AA166" s="544"/>
      <c r="AB166" s="544"/>
      <c r="AC166" s="544"/>
      <c r="AD166" s="544"/>
      <c r="AE166" s="657"/>
      <c r="AF166" s="543"/>
      <c r="AG166" s="544"/>
      <c r="AH166" s="544"/>
      <c r="AI166" s="544"/>
      <c r="AJ166" s="544"/>
      <c r="AK166" s="544"/>
      <c r="AL166" s="544"/>
      <c r="AM166" s="544"/>
      <c r="AN166" s="544"/>
      <c r="AO166" s="657"/>
      <c r="AP166" s="543"/>
      <c r="AQ166" s="544"/>
      <c r="AR166" s="544"/>
      <c r="AS166" s="544"/>
      <c r="AT166" s="544"/>
      <c r="AU166" s="544"/>
      <c r="AV166" s="544"/>
      <c r="AW166" s="544"/>
      <c r="AX166" s="544"/>
      <c r="AY166" s="657"/>
      <c r="AZ166" s="543"/>
      <c r="BA166" s="544"/>
      <c r="BB166" s="544"/>
      <c r="BC166" s="544"/>
      <c r="BD166" s="544"/>
      <c r="BE166" s="544"/>
      <c r="BF166" s="544"/>
      <c r="BG166" s="544"/>
      <c r="BH166" s="544"/>
      <c r="BI166" s="657"/>
      <c r="BJ166" s="543"/>
      <c r="BK166" s="544"/>
      <c r="BL166" s="544"/>
      <c r="BM166" s="544"/>
      <c r="BN166" s="544"/>
      <c r="BO166" s="544"/>
      <c r="BP166" s="544"/>
      <c r="BQ166" s="544"/>
      <c r="BR166" s="544"/>
      <c r="BS166" s="657"/>
      <c r="BT166" s="543"/>
      <c r="BU166" s="544"/>
      <c r="BV166" s="544"/>
      <c r="BW166" s="544"/>
      <c r="BX166" s="544"/>
      <c r="BY166" s="544"/>
      <c r="BZ166" s="544"/>
      <c r="CA166" s="544"/>
      <c r="CB166" s="544"/>
      <c r="CC166" s="657"/>
      <c r="CD166" s="543"/>
      <c r="CE166" s="544"/>
      <c r="CF166" s="544"/>
      <c r="CG166" s="544"/>
      <c r="CH166" s="544"/>
      <c r="CI166" s="544"/>
      <c r="CJ166" s="544"/>
      <c r="CK166" s="544"/>
      <c r="CL166" s="544"/>
      <c r="CM166" s="657"/>
      <c r="CN166" s="543"/>
      <c r="CO166" s="544"/>
      <c r="CP166" s="544"/>
      <c r="CQ166" s="544"/>
      <c r="CR166" s="544"/>
      <c r="CS166" s="544"/>
      <c r="CT166" s="544"/>
      <c r="CU166" s="544"/>
      <c r="CV166" s="544"/>
      <c r="CW166" s="657"/>
      <c r="CX166" s="543"/>
      <c r="CY166" s="544"/>
      <c r="CZ166" s="544"/>
      <c r="DA166" s="544"/>
      <c r="DB166" s="544"/>
      <c r="DC166" s="544"/>
      <c r="DD166" s="544"/>
      <c r="DE166" s="544"/>
      <c r="DF166" s="544"/>
      <c r="DG166" s="657"/>
      <c r="DH166" s="543"/>
      <c r="DI166" s="544"/>
      <c r="DJ166" s="544"/>
      <c r="DK166" s="544"/>
      <c r="DL166" s="544"/>
      <c r="DM166" s="544"/>
      <c r="DN166" s="544"/>
      <c r="DO166" s="544"/>
      <c r="DP166" s="544"/>
      <c r="DQ166" s="657"/>
      <c r="DR166" s="543"/>
      <c r="DS166" s="544"/>
      <c r="DT166" s="544"/>
      <c r="DU166" s="544"/>
      <c r="DV166" s="544"/>
      <c r="DW166" s="544"/>
      <c r="DX166" s="544"/>
      <c r="DY166" s="544"/>
      <c r="DZ166" s="544"/>
      <c r="EA166" s="657"/>
      <c r="EB166" s="543"/>
      <c r="EC166" s="544"/>
      <c r="ED166" s="544"/>
      <c r="EE166" s="544"/>
      <c r="EF166" s="544"/>
      <c r="EG166" s="544"/>
      <c r="EH166" s="544"/>
      <c r="EI166" s="544"/>
      <c r="EJ166" s="544"/>
      <c r="EK166" s="657"/>
    </row>
    <row r="167" spans="1:141" s="139" customFormat="1" ht="36">
      <c r="A167" s="802">
        <f>Summary!A167</f>
        <v>0</v>
      </c>
      <c r="B167" s="815">
        <f>Summary!B167</f>
        <v>0</v>
      </c>
      <c r="C167" s="813" t="str">
        <f>Summary!C167</f>
        <v>4.8.4</v>
      </c>
      <c r="D167" s="816" t="str">
        <f>Summary!D167</f>
        <v>3000 - Landscape and ecology</v>
      </c>
      <c r="E167" s="796" t="str">
        <f>Summary!E167</f>
        <v>Grass and vegetation</v>
      </c>
      <c r="F167" s="796">
        <f>Summary!F167</f>
        <v>0</v>
      </c>
      <c r="G167" s="787">
        <f>Summary!G167</f>
        <v>0</v>
      </c>
      <c r="H167" s="299"/>
      <c r="I167" s="300"/>
      <c r="J167" s="300"/>
      <c r="K167" s="300"/>
      <c r="L167" s="300"/>
      <c r="M167" s="300"/>
      <c r="N167" s="300"/>
      <c r="O167" s="300"/>
      <c r="P167" s="300"/>
      <c r="Q167" s="300"/>
      <c r="R167" s="300"/>
      <c r="S167" s="300"/>
      <c r="T167" s="797"/>
      <c r="U167" s="531"/>
      <c r="V167" s="299"/>
      <c r="W167" s="300"/>
      <c r="X167" s="300"/>
      <c r="Y167" s="300"/>
      <c r="Z167" s="300"/>
      <c r="AA167" s="300"/>
      <c r="AB167" s="300"/>
      <c r="AC167" s="300"/>
      <c r="AD167" s="300"/>
      <c r="AE167" s="817"/>
      <c r="AF167" s="299"/>
      <c r="AG167" s="300"/>
      <c r="AH167" s="300"/>
      <c r="AI167" s="300"/>
      <c r="AJ167" s="300"/>
      <c r="AK167" s="300"/>
      <c r="AL167" s="300"/>
      <c r="AM167" s="300"/>
      <c r="AN167" s="300"/>
      <c r="AO167" s="817"/>
      <c r="AP167" s="299"/>
      <c r="AQ167" s="300"/>
      <c r="AR167" s="300"/>
      <c r="AS167" s="300"/>
      <c r="AT167" s="300"/>
      <c r="AU167" s="300"/>
      <c r="AV167" s="300"/>
      <c r="AW167" s="300"/>
      <c r="AX167" s="300"/>
      <c r="AY167" s="817"/>
      <c r="AZ167" s="299"/>
      <c r="BA167" s="300"/>
      <c r="BB167" s="300"/>
      <c r="BC167" s="300"/>
      <c r="BD167" s="300"/>
      <c r="BE167" s="300"/>
      <c r="BF167" s="300"/>
      <c r="BG167" s="300"/>
      <c r="BH167" s="300"/>
      <c r="BI167" s="817"/>
      <c r="BJ167" s="299"/>
      <c r="BK167" s="300"/>
      <c r="BL167" s="300"/>
      <c r="BM167" s="300"/>
      <c r="BN167" s="300"/>
      <c r="BO167" s="300"/>
      <c r="BP167" s="300"/>
      <c r="BQ167" s="300"/>
      <c r="BR167" s="300"/>
      <c r="BS167" s="817"/>
      <c r="BT167" s="299"/>
      <c r="BU167" s="300"/>
      <c r="BV167" s="300"/>
      <c r="BW167" s="300"/>
      <c r="BX167" s="300"/>
      <c r="BY167" s="300"/>
      <c r="BZ167" s="300"/>
      <c r="CA167" s="300"/>
      <c r="CB167" s="300"/>
      <c r="CC167" s="817"/>
      <c r="CD167" s="299"/>
      <c r="CE167" s="300"/>
      <c r="CF167" s="300"/>
      <c r="CG167" s="300"/>
      <c r="CH167" s="300"/>
      <c r="CI167" s="300"/>
      <c r="CJ167" s="300"/>
      <c r="CK167" s="300"/>
      <c r="CL167" s="300"/>
      <c r="CM167" s="817"/>
      <c r="CN167" s="299"/>
      <c r="CO167" s="300"/>
      <c r="CP167" s="300"/>
      <c r="CQ167" s="300"/>
      <c r="CR167" s="300"/>
      <c r="CS167" s="300"/>
      <c r="CT167" s="300"/>
      <c r="CU167" s="300"/>
      <c r="CV167" s="300"/>
      <c r="CW167" s="817"/>
      <c r="CX167" s="299"/>
      <c r="CY167" s="300"/>
      <c r="CZ167" s="300"/>
      <c r="DA167" s="300"/>
      <c r="DB167" s="300"/>
      <c r="DC167" s="300"/>
      <c r="DD167" s="300"/>
      <c r="DE167" s="300"/>
      <c r="DF167" s="300"/>
      <c r="DG167" s="817"/>
      <c r="DH167" s="299"/>
      <c r="DI167" s="300"/>
      <c r="DJ167" s="300"/>
      <c r="DK167" s="300"/>
      <c r="DL167" s="300"/>
      <c r="DM167" s="300"/>
      <c r="DN167" s="300"/>
      <c r="DO167" s="300"/>
      <c r="DP167" s="300"/>
      <c r="DQ167" s="817"/>
      <c r="DR167" s="299"/>
      <c r="DS167" s="300"/>
      <c r="DT167" s="300"/>
      <c r="DU167" s="300"/>
      <c r="DV167" s="300"/>
      <c r="DW167" s="300"/>
      <c r="DX167" s="300"/>
      <c r="DY167" s="300"/>
      <c r="DZ167" s="300"/>
      <c r="EA167" s="817"/>
      <c r="EB167" s="299"/>
      <c r="EC167" s="300"/>
      <c r="ED167" s="300"/>
      <c r="EE167" s="300"/>
      <c r="EF167" s="300"/>
      <c r="EG167" s="300"/>
      <c r="EH167" s="300"/>
      <c r="EI167" s="300"/>
      <c r="EJ167" s="300"/>
      <c r="EK167" s="817"/>
    </row>
    <row r="168" spans="1:141" ht="36">
      <c r="A168" s="359">
        <f>Summary!A168</f>
        <v>0</v>
      </c>
      <c r="B168" s="378">
        <f>Summary!B168</f>
        <v>0</v>
      </c>
      <c r="C168" s="379" t="str">
        <f>Summary!C168</f>
        <v>4.8.4.1</v>
      </c>
      <c r="D168" s="380">
        <f>Summary!D168</f>
        <v>0</v>
      </c>
      <c r="E168" s="381">
        <f>Summary!E168</f>
        <v>0</v>
      </c>
      <c r="F168" s="382" t="str">
        <f>Summary!F168</f>
        <v xml:space="preserve">Ensure illumination / lumination from lighting is not obscured. </v>
      </c>
      <c r="G168" s="375">
        <f>Summary!G168</f>
        <v>0</v>
      </c>
      <c r="H168" s="540">
        <f t="shared" si="54"/>
        <v>0</v>
      </c>
      <c r="I168" s="541">
        <f t="shared" si="55"/>
        <v>0</v>
      </c>
      <c r="J168" s="541">
        <f t="shared" si="56"/>
        <v>0</v>
      </c>
      <c r="K168" s="541">
        <f t="shared" si="57"/>
        <v>0</v>
      </c>
      <c r="L168" s="541">
        <f t="shared" si="58"/>
        <v>0</v>
      </c>
      <c r="M168" s="541">
        <f t="shared" si="59"/>
        <v>0</v>
      </c>
      <c r="N168" s="541">
        <f t="shared" si="60"/>
        <v>0</v>
      </c>
      <c r="O168" s="541">
        <f t="shared" si="61"/>
        <v>0</v>
      </c>
      <c r="P168" s="541">
        <f t="shared" si="62"/>
        <v>0</v>
      </c>
      <c r="Q168" s="541">
        <f t="shared" si="63"/>
        <v>0</v>
      </c>
      <c r="R168" s="541">
        <f t="shared" si="64"/>
        <v>0</v>
      </c>
      <c r="S168" s="541">
        <f t="shared" si="65"/>
        <v>0</v>
      </c>
      <c r="T168" s="542">
        <f t="shared" si="66"/>
        <v>0</v>
      </c>
      <c r="U168" s="531"/>
      <c r="V168" s="543"/>
      <c r="W168" s="544"/>
      <c r="X168" s="544"/>
      <c r="Y168" s="544"/>
      <c r="Z168" s="544"/>
      <c r="AA168" s="544"/>
      <c r="AB168" s="544"/>
      <c r="AC168" s="544"/>
      <c r="AD168" s="544"/>
      <c r="AE168" s="657"/>
      <c r="AF168" s="543"/>
      <c r="AG168" s="544"/>
      <c r="AH168" s="544"/>
      <c r="AI168" s="544"/>
      <c r="AJ168" s="544"/>
      <c r="AK168" s="544"/>
      <c r="AL168" s="544"/>
      <c r="AM168" s="544"/>
      <c r="AN168" s="544"/>
      <c r="AO168" s="657"/>
      <c r="AP168" s="543"/>
      <c r="AQ168" s="544"/>
      <c r="AR168" s="544"/>
      <c r="AS168" s="544"/>
      <c r="AT168" s="544"/>
      <c r="AU168" s="544"/>
      <c r="AV168" s="544"/>
      <c r="AW168" s="544"/>
      <c r="AX168" s="544"/>
      <c r="AY168" s="657"/>
      <c r="AZ168" s="543"/>
      <c r="BA168" s="544"/>
      <c r="BB168" s="544"/>
      <c r="BC168" s="544"/>
      <c r="BD168" s="544"/>
      <c r="BE168" s="544"/>
      <c r="BF168" s="544"/>
      <c r="BG168" s="544"/>
      <c r="BH168" s="544"/>
      <c r="BI168" s="657"/>
      <c r="BJ168" s="543"/>
      <c r="BK168" s="544"/>
      <c r="BL168" s="544"/>
      <c r="BM168" s="544"/>
      <c r="BN168" s="544"/>
      <c r="BO168" s="544"/>
      <c r="BP168" s="544"/>
      <c r="BQ168" s="544"/>
      <c r="BR168" s="544"/>
      <c r="BS168" s="657"/>
      <c r="BT168" s="543"/>
      <c r="BU168" s="544"/>
      <c r="BV168" s="544"/>
      <c r="BW168" s="544"/>
      <c r="BX168" s="544"/>
      <c r="BY168" s="544"/>
      <c r="BZ168" s="544"/>
      <c r="CA168" s="544"/>
      <c r="CB168" s="544"/>
      <c r="CC168" s="657"/>
      <c r="CD168" s="543"/>
      <c r="CE168" s="544"/>
      <c r="CF168" s="544"/>
      <c r="CG168" s="544"/>
      <c r="CH168" s="544"/>
      <c r="CI168" s="544"/>
      <c r="CJ168" s="544"/>
      <c r="CK168" s="544"/>
      <c r="CL168" s="544"/>
      <c r="CM168" s="657"/>
      <c r="CN168" s="543"/>
      <c r="CO168" s="544"/>
      <c r="CP168" s="544"/>
      <c r="CQ168" s="544"/>
      <c r="CR168" s="544"/>
      <c r="CS168" s="544"/>
      <c r="CT168" s="544"/>
      <c r="CU168" s="544"/>
      <c r="CV168" s="544"/>
      <c r="CW168" s="657"/>
      <c r="CX168" s="543"/>
      <c r="CY168" s="544"/>
      <c r="CZ168" s="544"/>
      <c r="DA168" s="544"/>
      <c r="DB168" s="544"/>
      <c r="DC168" s="544"/>
      <c r="DD168" s="544"/>
      <c r="DE168" s="544"/>
      <c r="DF168" s="544"/>
      <c r="DG168" s="657"/>
      <c r="DH168" s="543"/>
      <c r="DI168" s="544"/>
      <c r="DJ168" s="544"/>
      <c r="DK168" s="544"/>
      <c r="DL168" s="544"/>
      <c r="DM168" s="544"/>
      <c r="DN168" s="544"/>
      <c r="DO168" s="544"/>
      <c r="DP168" s="544"/>
      <c r="DQ168" s="657"/>
      <c r="DR168" s="543"/>
      <c r="DS168" s="544"/>
      <c r="DT168" s="544"/>
      <c r="DU168" s="544"/>
      <c r="DV168" s="544"/>
      <c r="DW168" s="544"/>
      <c r="DX168" s="544"/>
      <c r="DY168" s="544"/>
      <c r="DZ168" s="544"/>
      <c r="EA168" s="657"/>
      <c r="EB168" s="543"/>
      <c r="EC168" s="544"/>
      <c r="ED168" s="544"/>
      <c r="EE168" s="544"/>
      <c r="EF168" s="544"/>
      <c r="EG168" s="544"/>
      <c r="EH168" s="544"/>
      <c r="EI168" s="544"/>
      <c r="EJ168" s="544"/>
      <c r="EK168" s="657"/>
    </row>
    <row r="169" spans="1:141" ht="72">
      <c r="A169" s="359">
        <f>Summary!A169</f>
        <v>0</v>
      </c>
      <c r="B169" s="378">
        <f>Summary!B169</f>
        <v>0</v>
      </c>
      <c r="C169" s="379" t="str">
        <f>Summary!C169</f>
        <v>4.8.4.2</v>
      </c>
      <c r="D169" s="380">
        <f>Summary!D169</f>
        <v>0</v>
      </c>
      <c r="E169" s="381">
        <f>Summary!E169</f>
        <v>0</v>
      </c>
      <c r="F169" s="382" t="str">
        <f>Summary!F169</f>
        <v>Remove obstructions and / or maintain vegetation to facilitate safe access for inspection and maintenance of feeder pillars and technology equipment</v>
      </c>
      <c r="G169" s="375">
        <f>Summary!G169</f>
        <v>0</v>
      </c>
      <c r="H169" s="540">
        <f t="shared" si="54"/>
        <v>0</v>
      </c>
      <c r="I169" s="541">
        <f t="shared" si="55"/>
        <v>0</v>
      </c>
      <c r="J169" s="541">
        <f t="shared" si="56"/>
        <v>0</v>
      </c>
      <c r="K169" s="541">
        <f t="shared" si="57"/>
        <v>0</v>
      </c>
      <c r="L169" s="541">
        <f t="shared" si="58"/>
        <v>0</v>
      </c>
      <c r="M169" s="541">
        <f t="shared" si="59"/>
        <v>0</v>
      </c>
      <c r="N169" s="541">
        <f t="shared" si="60"/>
        <v>0</v>
      </c>
      <c r="O169" s="541">
        <f t="shared" si="61"/>
        <v>0</v>
      </c>
      <c r="P169" s="541">
        <f t="shared" si="62"/>
        <v>0</v>
      </c>
      <c r="Q169" s="541">
        <f t="shared" si="63"/>
        <v>0</v>
      </c>
      <c r="R169" s="541">
        <f t="shared" si="64"/>
        <v>0</v>
      </c>
      <c r="S169" s="541">
        <f t="shared" si="65"/>
        <v>0</v>
      </c>
      <c r="T169" s="542">
        <f t="shared" si="66"/>
        <v>0</v>
      </c>
      <c r="U169" s="531"/>
      <c r="V169" s="543"/>
      <c r="W169" s="544"/>
      <c r="X169" s="544"/>
      <c r="Y169" s="544"/>
      <c r="Z169" s="544"/>
      <c r="AA169" s="544"/>
      <c r="AB169" s="544"/>
      <c r="AC169" s="544"/>
      <c r="AD169" s="544"/>
      <c r="AE169" s="657"/>
      <c r="AF169" s="543"/>
      <c r="AG169" s="544"/>
      <c r="AH169" s="544"/>
      <c r="AI169" s="544"/>
      <c r="AJ169" s="544"/>
      <c r="AK169" s="544"/>
      <c r="AL169" s="544"/>
      <c r="AM169" s="544"/>
      <c r="AN169" s="544"/>
      <c r="AO169" s="657"/>
      <c r="AP169" s="543"/>
      <c r="AQ169" s="544"/>
      <c r="AR169" s="544"/>
      <c r="AS169" s="544"/>
      <c r="AT169" s="544"/>
      <c r="AU169" s="544"/>
      <c r="AV169" s="544"/>
      <c r="AW169" s="544"/>
      <c r="AX169" s="544"/>
      <c r="AY169" s="657"/>
      <c r="AZ169" s="543"/>
      <c r="BA169" s="544"/>
      <c r="BB169" s="544"/>
      <c r="BC169" s="544"/>
      <c r="BD169" s="544"/>
      <c r="BE169" s="544"/>
      <c r="BF169" s="544"/>
      <c r="BG169" s="544"/>
      <c r="BH169" s="544"/>
      <c r="BI169" s="657"/>
      <c r="BJ169" s="543"/>
      <c r="BK169" s="544"/>
      <c r="BL169" s="544"/>
      <c r="BM169" s="544"/>
      <c r="BN169" s="544"/>
      <c r="BO169" s="544"/>
      <c r="BP169" s="544"/>
      <c r="BQ169" s="544"/>
      <c r="BR169" s="544"/>
      <c r="BS169" s="657"/>
      <c r="BT169" s="543"/>
      <c r="BU169" s="544"/>
      <c r="BV169" s="544"/>
      <c r="BW169" s="544"/>
      <c r="BX169" s="544"/>
      <c r="BY169" s="544"/>
      <c r="BZ169" s="544"/>
      <c r="CA169" s="544"/>
      <c r="CB169" s="544"/>
      <c r="CC169" s="657"/>
      <c r="CD169" s="543"/>
      <c r="CE169" s="544"/>
      <c r="CF169" s="544"/>
      <c r="CG169" s="544"/>
      <c r="CH169" s="544"/>
      <c r="CI169" s="544"/>
      <c r="CJ169" s="544"/>
      <c r="CK169" s="544"/>
      <c r="CL169" s="544"/>
      <c r="CM169" s="657"/>
      <c r="CN169" s="543"/>
      <c r="CO169" s="544"/>
      <c r="CP169" s="544"/>
      <c r="CQ169" s="544"/>
      <c r="CR169" s="544"/>
      <c r="CS169" s="544"/>
      <c r="CT169" s="544"/>
      <c r="CU169" s="544"/>
      <c r="CV169" s="544"/>
      <c r="CW169" s="657"/>
      <c r="CX169" s="543"/>
      <c r="CY169" s="544"/>
      <c r="CZ169" s="544"/>
      <c r="DA169" s="544"/>
      <c r="DB169" s="544"/>
      <c r="DC169" s="544"/>
      <c r="DD169" s="544"/>
      <c r="DE169" s="544"/>
      <c r="DF169" s="544"/>
      <c r="DG169" s="657"/>
      <c r="DH169" s="543"/>
      <c r="DI169" s="544"/>
      <c r="DJ169" s="544"/>
      <c r="DK169" s="544"/>
      <c r="DL169" s="544"/>
      <c r="DM169" s="544"/>
      <c r="DN169" s="544"/>
      <c r="DO169" s="544"/>
      <c r="DP169" s="544"/>
      <c r="DQ169" s="657"/>
      <c r="DR169" s="543"/>
      <c r="DS169" s="544"/>
      <c r="DT169" s="544"/>
      <c r="DU169" s="544"/>
      <c r="DV169" s="544"/>
      <c r="DW169" s="544"/>
      <c r="DX169" s="544"/>
      <c r="DY169" s="544"/>
      <c r="DZ169" s="544"/>
      <c r="EA169" s="657"/>
      <c r="EB169" s="543"/>
      <c r="EC169" s="544"/>
      <c r="ED169" s="544"/>
      <c r="EE169" s="544"/>
      <c r="EF169" s="544"/>
      <c r="EG169" s="544"/>
      <c r="EH169" s="544"/>
      <c r="EI169" s="544"/>
      <c r="EJ169" s="544"/>
      <c r="EK169" s="657"/>
    </row>
    <row r="170" spans="1:141" ht="72">
      <c r="A170" s="359">
        <f>Summary!A170</f>
        <v>0</v>
      </c>
      <c r="B170" s="378">
        <f>Summary!B170</f>
        <v>0</v>
      </c>
      <c r="C170" s="379" t="str">
        <f>Summary!C170</f>
        <v>4.8.4.3</v>
      </c>
      <c r="D170" s="380">
        <f>Summary!D170</f>
        <v>0</v>
      </c>
      <c r="E170" s="381">
        <f>Summary!E170</f>
        <v>0</v>
      </c>
      <c r="F170" s="382" t="str">
        <f>Summary!F170</f>
        <v>Remove obstructions and maintain vegetation to provide safe access to an use of footways, cycle tracks, bridleways, footpaths and paved pedestrian areas</v>
      </c>
      <c r="G170" s="375">
        <f>Summary!G170</f>
        <v>0</v>
      </c>
      <c r="H170" s="540">
        <f t="shared" si="54"/>
        <v>0</v>
      </c>
      <c r="I170" s="541">
        <f t="shared" si="55"/>
        <v>0</v>
      </c>
      <c r="J170" s="541">
        <f t="shared" si="56"/>
        <v>0</v>
      </c>
      <c r="K170" s="541">
        <f t="shared" si="57"/>
        <v>0</v>
      </c>
      <c r="L170" s="541">
        <f t="shared" si="58"/>
        <v>0</v>
      </c>
      <c r="M170" s="541">
        <f t="shared" si="59"/>
        <v>0</v>
      </c>
      <c r="N170" s="541">
        <f t="shared" si="60"/>
        <v>0</v>
      </c>
      <c r="O170" s="541">
        <f t="shared" si="61"/>
        <v>0</v>
      </c>
      <c r="P170" s="541">
        <f t="shared" si="62"/>
        <v>0</v>
      </c>
      <c r="Q170" s="541">
        <f t="shared" si="63"/>
        <v>0</v>
      </c>
      <c r="R170" s="541">
        <f t="shared" si="64"/>
        <v>0</v>
      </c>
      <c r="S170" s="541">
        <f t="shared" si="65"/>
        <v>0</v>
      </c>
      <c r="T170" s="542">
        <f t="shared" si="66"/>
        <v>0</v>
      </c>
      <c r="U170" s="531"/>
      <c r="V170" s="543"/>
      <c r="W170" s="544"/>
      <c r="X170" s="544"/>
      <c r="Y170" s="544"/>
      <c r="Z170" s="544"/>
      <c r="AA170" s="544"/>
      <c r="AB170" s="544"/>
      <c r="AC170" s="544"/>
      <c r="AD170" s="544"/>
      <c r="AE170" s="657"/>
      <c r="AF170" s="543"/>
      <c r="AG170" s="544"/>
      <c r="AH170" s="544"/>
      <c r="AI170" s="544"/>
      <c r="AJ170" s="544"/>
      <c r="AK170" s="544"/>
      <c r="AL170" s="544"/>
      <c r="AM170" s="544"/>
      <c r="AN170" s="544"/>
      <c r="AO170" s="657"/>
      <c r="AP170" s="543"/>
      <c r="AQ170" s="544"/>
      <c r="AR170" s="544"/>
      <c r="AS170" s="544"/>
      <c r="AT170" s="544"/>
      <c r="AU170" s="544"/>
      <c r="AV170" s="544"/>
      <c r="AW170" s="544"/>
      <c r="AX170" s="544"/>
      <c r="AY170" s="657"/>
      <c r="AZ170" s="543"/>
      <c r="BA170" s="544"/>
      <c r="BB170" s="544"/>
      <c r="BC170" s="544"/>
      <c r="BD170" s="544"/>
      <c r="BE170" s="544"/>
      <c r="BF170" s="544"/>
      <c r="BG170" s="544"/>
      <c r="BH170" s="544"/>
      <c r="BI170" s="657"/>
      <c r="BJ170" s="543"/>
      <c r="BK170" s="544"/>
      <c r="BL170" s="544"/>
      <c r="BM170" s="544"/>
      <c r="BN170" s="544"/>
      <c r="BO170" s="544"/>
      <c r="BP170" s="544"/>
      <c r="BQ170" s="544"/>
      <c r="BR170" s="544"/>
      <c r="BS170" s="657"/>
      <c r="BT170" s="543"/>
      <c r="BU170" s="544"/>
      <c r="BV170" s="544"/>
      <c r="BW170" s="544"/>
      <c r="BX170" s="544"/>
      <c r="BY170" s="544"/>
      <c r="BZ170" s="544"/>
      <c r="CA170" s="544"/>
      <c r="CB170" s="544"/>
      <c r="CC170" s="657"/>
      <c r="CD170" s="543"/>
      <c r="CE170" s="544"/>
      <c r="CF170" s="544"/>
      <c r="CG170" s="544"/>
      <c r="CH170" s="544"/>
      <c r="CI170" s="544"/>
      <c r="CJ170" s="544"/>
      <c r="CK170" s="544"/>
      <c r="CL170" s="544"/>
      <c r="CM170" s="657"/>
      <c r="CN170" s="543"/>
      <c r="CO170" s="544"/>
      <c r="CP170" s="544"/>
      <c r="CQ170" s="544"/>
      <c r="CR170" s="544"/>
      <c r="CS170" s="544"/>
      <c r="CT170" s="544"/>
      <c r="CU170" s="544"/>
      <c r="CV170" s="544"/>
      <c r="CW170" s="657"/>
      <c r="CX170" s="543"/>
      <c r="CY170" s="544"/>
      <c r="CZ170" s="544"/>
      <c r="DA170" s="544"/>
      <c r="DB170" s="544"/>
      <c r="DC170" s="544"/>
      <c r="DD170" s="544"/>
      <c r="DE170" s="544"/>
      <c r="DF170" s="544"/>
      <c r="DG170" s="657"/>
      <c r="DH170" s="543"/>
      <c r="DI170" s="544"/>
      <c r="DJ170" s="544"/>
      <c r="DK170" s="544"/>
      <c r="DL170" s="544"/>
      <c r="DM170" s="544"/>
      <c r="DN170" s="544"/>
      <c r="DO170" s="544"/>
      <c r="DP170" s="544"/>
      <c r="DQ170" s="657"/>
      <c r="DR170" s="543"/>
      <c r="DS170" s="544"/>
      <c r="DT170" s="544"/>
      <c r="DU170" s="544"/>
      <c r="DV170" s="544"/>
      <c r="DW170" s="544"/>
      <c r="DX170" s="544"/>
      <c r="DY170" s="544"/>
      <c r="DZ170" s="544"/>
      <c r="EA170" s="657"/>
      <c r="EB170" s="543"/>
      <c r="EC170" s="544"/>
      <c r="ED170" s="544"/>
      <c r="EE170" s="544"/>
      <c r="EF170" s="544"/>
      <c r="EG170" s="544"/>
      <c r="EH170" s="544"/>
      <c r="EI170" s="544"/>
      <c r="EJ170" s="544"/>
      <c r="EK170" s="657"/>
    </row>
    <row r="171" spans="1:141" s="139" customFormat="1" ht="36">
      <c r="A171" s="802">
        <f>Summary!A171</f>
        <v>0</v>
      </c>
      <c r="B171" s="815">
        <f>Summary!B171</f>
        <v>0</v>
      </c>
      <c r="C171" s="813" t="str">
        <f>Summary!C171</f>
        <v>4.8.5</v>
      </c>
      <c r="D171" s="816" t="str">
        <f>Summary!D171</f>
        <v>3000 - Landscape and ecology</v>
      </c>
      <c r="E171" s="796" t="str">
        <f>Summary!E171</f>
        <v>Grass and vegetation</v>
      </c>
      <c r="F171" s="796">
        <f>Summary!F171</f>
        <v>0</v>
      </c>
      <c r="G171" s="787">
        <f>Summary!G171</f>
        <v>0</v>
      </c>
      <c r="H171" s="299"/>
      <c r="I171" s="300"/>
      <c r="J171" s="300"/>
      <c r="K171" s="300"/>
      <c r="L171" s="300"/>
      <c r="M171" s="300"/>
      <c r="N171" s="300"/>
      <c r="O171" s="300"/>
      <c r="P171" s="300"/>
      <c r="Q171" s="300"/>
      <c r="R171" s="300"/>
      <c r="S171" s="300"/>
      <c r="T171" s="797"/>
      <c r="U171" s="531"/>
      <c r="V171" s="299"/>
      <c r="W171" s="300"/>
      <c r="X171" s="300"/>
      <c r="Y171" s="300"/>
      <c r="Z171" s="300"/>
      <c r="AA171" s="300"/>
      <c r="AB171" s="300"/>
      <c r="AC171" s="300"/>
      <c r="AD171" s="300"/>
      <c r="AE171" s="817"/>
      <c r="AF171" s="299"/>
      <c r="AG171" s="300"/>
      <c r="AH171" s="300"/>
      <c r="AI171" s="300"/>
      <c r="AJ171" s="300"/>
      <c r="AK171" s="300"/>
      <c r="AL171" s="300"/>
      <c r="AM171" s="300"/>
      <c r="AN171" s="300"/>
      <c r="AO171" s="817"/>
      <c r="AP171" s="299"/>
      <c r="AQ171" s="300"/>
      <c r="AR171" s="300"/>
      <c r="AS171" s="300"/>
      <c r="AT171" s="300"/>
      <c r="AU171" s="300"/>
      <c r="AV171" s="300"/>
      <c r="AW171" s="300"/>
      <c r="AX171" s="300"/>
      <c r="AY171" s="817"/>
      <c r="AZ171" s="299"/>
      <c r="BA171" s="300"/>
      <c r="BB171" s="300"/>
      <c r="BC171" s="300"/>
      <c r="BD171" s="300"/>
      <c r="BE171" s="300"/>
      <c r="BF171" s="300"/>
      <c r="BG171" s="300"/>
      <c r="BH171" s="300"/>
      <c r="BI171" s="817"/>
      <c r="BJ171" s="299"/>
      <c r="BK171" s="300"/>
      <c r="BL171" s="300"/>
      <c r="BM171" s="300"/>
      <c r="BN171" s="300"/>
      <c r="BO171" s="300"/>
      <c r="BP171" s="300"/>
      <c r="BQ171" s="300"/>
      <c r="BR171" s="300"/>
      <c r="BS171" s="817"/>
      <c r="BT171" s="299"/>
      <c r="BU171" s="300"/>
      <c r="BV171" s="300"/>
      <c r="BW171" s="300"/>
      <c r="BX171" s="300"/>
      <c r="BY171" s="300"/>
      <c r="BZ171" s="300"/>
      <c r="CA171" s="300"/>
      <c r="CB171" s="300"/>
      <c r="CC171" s="817"/>
      <c r="CD171" s="299"/>
      <c r="CE171" s="300"/>
      <c r="CF171" s="300"/>
      <c r="CG171" s="300"/>
      <c r="CH171" s="300"/>
      <c r="CI171" s="300"/>
      <c r="CJ171" s="300"/>
      <c r="CK171" s="300"/>
      <c r="CL171" s="300"/>
      <c r="CM171" s="817"/>
      <c r="CN171" s="299"/>
      <c r="CO171" s="300"/>
      <c r="CP171" s="300"/>
      <c r="CQ171" s="300"/>
      <c r="CR171" s="300"/>
      <c r="CS171" s="300"/>
      <c r="CT171" s="300"/>
      <c r="CU171" s="300"/>
      <c r="CV171" s="300"/>
      <c r="CW171" s="817"/>
      <c r="CX171" s="299"/>
      <c r="CY171" s="300"/>
      <c r="CZ171" s="300"/>
      <c r="DA171" s="300"/>
      <c r="DB171" s="300"/>
      <c r="DC171" s="300"/>
      <c r="DD171" s="300"/>
      <c r="DE171" s="300"/>
      <c r="DF171" s="300"/>
      <c r="DG171" s="817"/>
      <c r="DH171" s="299"/>
      <c r="DI171" s="300"/>
      <c r="DJ171" s="300"/>
      <c r="DK171" s="300"/>
      <c r="DL171" s="300"/>
      <c r="DM171" s="300"/>
      <c r="DN171" s="300"/>
      <c r="DO171" s="300"/>
      <c r="DP171" s="300"/>
      <c r="DQ171" s="817"/>
      <c r="DR171" s="299"/>
      <c r="DS171" s="300"/>
      <c r="DT171" s="300"/>
      <c r="DU171" s="300"/>
      <c r="DV171" s="300"/>
      <c r="DW171" s="300"/>
      <c r="DX171" s="300"/>
      <c r="DY171" s="300"/>
      <c r="DZ171" s="300"/>
      <c r="EA171" s="817"/>
      <c r="EB171" s="299"/>
      <c r="EC171" s="300"/>
      <c r="ED171" s="300"/>
      <c r="EE171" s="300"/>
      <c r="EF171" s="300"/>
      <c r="EG171" s="300"/>
      <c r="EH171" s="300"/>
      <c r="EI171" s="300"/>
      <c r="EJ171" s="300"/>
      <c r="EK171" s="817"/>
    </row>
    <row r="172" spans="1:141" ht="54">
      <c r="A172" s="359">
        <f>Summary!A172</f>
        <v>0</v>
      </c>
      <c r="B172" s="378">
        <f>Summary!B172</f>
        <v>0</v>
      </c>
      <c r="C172" s="379" t="str">
        <f>Summary!C172</f>
        <v>4.8.5.1</v>
      </c>
      <c r="D172" s="380">
        <f>Summary!D172</f>
        <v>0</v>
      </c>
      <c r="E172" s="381">
        <f>Summary!E172</f>
        <v>0</v>
      </c>
      <c r="F172" s="382" t="str">
        <f>Summary!F172</f>
        <v>Undertake amenity cut of amenity grass areas, including gate way features, village verges and special landscape features</v>
      </c>
      <c r="G172" s="375">
        <f>Summary!G172</f>
        <v>0</v>
      </c>
      <c r="H172" s="540">
        <f t="shared" si="54"/>
        <v>0</v>
      </c>
      <c r="I172" s="541">
        <f t="shared" si="55"/>
        <v>0</v>
      </c>
      <c r="J172" s="541">
        <f t="shared" si="56"/>
        <v>0</v>
      </c>
      <c r="K172" s="541">
        <f t="shared" si="57"/>
        <v>0</v>
      </c>
      <c r="L172" s="541">
        <f t="shared" si="58"/>
        <v>0</v>
      </c>
      <c r="M172" s="541">
        <f t="shared" si="59"/>
        <v>0</v>
      </c>
      <c r="N172" s="541">
        <f t="shared" si="60"/>
        <v>0</v>
      </c>
      <c r="O172" s="541">
        <f t="shared" si="61"/>
        <v>0</v>
      </c>
      <c r="P172" s="541">
        <f t="shared" si="62"/>
        <v>0</v>
      </c>
      <c r="Q172" s="541">
        <f t="shared" si="63"/>
        <v>0</v>
      </c>
      <c r="R172" s="541">
        <f t="shared" si="64"/>
        <v>0</v>
      </c>
      <c r="S172" s="541">
        <f t="shared" si="65"/>
        <v>0</v>
      </c>
      <c r="T172" s="542">
        <f t="shared" si="66"/>
        <v>0</v>
      </c>
      <c r="U172" s="531"/>
      <c r="V172" s="543"/>
      <c r="W172" s="544"/>
      <c r="X172" s="544"/>
      <c r="Y172" s="544"/>
      <c r="Z172" s="544"/>
      <c r="AA172" s="544"/>
      <c r="AB172" s="544"/>
      <c r="AC172" s="544"/>
      <c r="AD172" s="544"/>
      <c r="AE172" s="657"/>
      <c r="AF172" s="543"/>
      <c r="AG172" s="544"/>
      <c r="AH172" s="544"/>
      <c r="AI172" s="544"/>
      <c r="AJ172" s="544"/>
      <c r="AK172" s="544"/>
      <c r="AL172" s="544"/>
      <c r="AM172" s="544"/>
      <c r="AN172" s="544"/>
      <c r="AO172" s="657"/>
      <c r="AP172" s="543"/>
      <c r="AQ172" s="544"/>
      <c r="AR172" s="544"/>
      <c r="AS172" s="544"/>
      <c r="AT172" s="544"/>
      <c r="AU172" s="544"/>
      <c r="AV172" s="544"/>
      <c r="AW172" s="544"/>
      <c r="AX172" s="544"/>
      <c r="AY172" s="657"/>
      <c r="AZ172" s="543"/>
      <c r="BA172" s="544"/>
      <c r="BB172" s="544"/>
      <c r="BC172" s="544"/>
      <c r="BD172" s="544"/>
      <c r="BE172" s="544"/>
      <c r="BF172" s="544"/>
      <c r="BG172" s="544"/>
      <c r="BH172" s="544"/>
      <c r="BI172" s="657"/>
      <c r="BJ172" s="543"/>
      <c r="BK172" s="544"/>
      <c r="BL172" s="544"/>
      <c r="BM172" s="544"/>
      <c r="BN172" s="544"/>
      <c r="BO172" s="544"/>
      <c r="BP172" s="544"/>
      <c r="BQ172" s="544"/>
      <c r="BR172" s="544"/>
      <c r="BS172" s="657"/>
      <c r="BT172" s="543"/>
      <c r="BU172" s="544"/>
      <c r="BV172" s="544"/>
      <c r="BW172" s="544"/>
      <c r="BX172" s="544"/>
      <c r="BY172" s="544"/>
      <c r="BZ172" s="544"/>
      <c r="CA172" s="544"/>
      <c r="CB172" s="544"/>
      <c r="CC172" s="657"/>
      <c r="CD172" s="543"/>
      <c r="CE172" s="544"/>
      <c r="CF172" s="544"/>
      <c r="CG172" s="544"/>
      <c r="CH172" s="544"/>
      <c r="CI172" s="544"/>
      <c r="CJ172" s="544"/>
      <c r="CK172" s="544"/>
      <c r="CL172" s="544"/>
      <c r="CM172" s="657"/>
      <c r="CN172" s="543"/>
      <c r="CO172" s="544"/>
      <c r="CP172" s="544"/>
      <c r="CQ172" s="544"/>
      <c r="CR172" s="544"/>
      <c r="CS172" s="544"/>
      <c r="CT172" s="544"/>
      <c r="CU172" s="544"/>
      <c r="CV172" s="544"/>
      <c r="CW172" s="657"/>
      <c r="CX172" s="543"/>
      <c r="CY172" s="544"/>
      <c r="CZ172" s="544"/>
      <c r="DA172" s="544"/>
      <c r="DB172" s="544"/>
      <c r="DC172" s="544"/>
      <c r="DD172" s="544"/>
      <c r="DE172" s="544"/>
      <c r="DF172" s="544"/>
      <c r="DG172" s="657"/>
      <c r="DH172" s="543"/>
      <c r="DI172" s="544"/>
      <c r="DJ172" s="544"/>
      <c r="DK172" s="544"/>
      <c r="DL172" s="544"/>
      <c r="DM172" s="544"/>
      <c r="DN172" s="544"/>
      <c r="DO172" s="544"/>
      <c r="DP172" s="544"/>
      <c r="DQ172" s="657"/>
      <c r="DR172" s="543"/>
      <c r="DS172" s="544"/>
      <c r="DT172" s="544"/>
      <c r="DU172" s="544"/>
      <c r="DV172" s="544"/>
      <c r="DW172" s="544"/>
      <c r="DX172" s="544"/>
      <c r="DY172" s="544"/>
      <c r="DZ172" s="544"/>
      <c r="EA172" s="657"/>
      <c r="EB172" s="543"/>
      <c r="EC172" s="544"/>
      <c r="ED172" s="544"/>
      <c r="EE172" s="544"/>
      <c r="EF172" s="544"/>
      <c r="EG172" s="544"/>
      <c r="EH172" s="544"/>
      <c r="EI172" s="544"/>
      <c r="EJ172" s="544"/>
      <c r="EK172" s="657"/>
    </row>
    <row r="173" spans="1:141" ht="72">
      <c r="A173" s="359">
        <f>Summary!A173</f>
        <v>0</v>
      </c>
      <c r="B173" s="378">
        <f>Summary!B173</f>
        <v>0</v>
      </c>
      <c r="C173" s="379" t="str">
        <f>Summary!C173</f>
        <v>4.8.5.2</v>
      </c>
      <c r="D173" s="380">
        <f>Summary!D173</f>
        <v>0</v>
      </c>
      <c r="E173" s="381">
        <f>Summary!E173</f>
        <v>0</v>
      </c>
      <c r="F173" s="382" t="str">
        <f>Summary!F173</f>
        <v>Undertake 2m wide swathe cut of all highway verges to ensure strip remains unobstructed by vegetation throughout the year (in addition to visibility splay maintenance)</v>
      </c>
      <c r="G173" s="375">
        <f>Summary!G173</f>
        <v>0</v>
      </c>
      <c r="H173" s="540">
        <f t="shared" si="54"/>
        <v>0</v>
      </c>
      <c r="I173" s="541">
        <f t="shared" si="55"/>
        <v>0</v>
      </c>
      <c r="J173" s="541">
        <f t="shared" si="56"/>
        <v>0</v>
      </c>
      <c r="K173" s="541">
        <f t="shared" si="57"/>
        <v>0</v>
      </c>
      <c r="L173" s="541">
        <f t="shared" si="58"/>
        <v>0</v>
      </c>
      <c r="M173" s="541">
        <f t="shared" si="59"/>
        <v>0</v>
      </c>
      <c r="N173" s="541">
        <f t="shared" si="60"/>
        <v>0</v>
      </c>
      <c r="O173" s="541">
        <f t="shared" si="61"/>
        <v>0</v>
      </c>
      <c r="P173" s="541">
        <f t="shared" si="62"/>
        <v>0</v>
      </c>
      <c r="Q173" s="541">
        <f t="shared" si="63"/>
        <v>0</v>
      </c>
      <c r="R173" s="541">
        <f t="shared" si="64"/>
        <v>0</v>
      </c>
      <c r="S173" s="541">
        <f t="shared" si="65"/>
        <v>0</v>
      </c>
      <c r="T173" s="542">
        <f t="shared" si="66"/>
        <v>0</v>
      </c>
      <c r="U173" s="531"/>
      <c r="V173" s="543"/>
      <c r="W173" s="544"/>
      <c r="X173" s="544"/>
      <c r="Y173" s="544"/>
      <c r="Z173" s="544"/>
      <c r="AA173" s="544"/>
      <c r="AB173" s="544"/>
      <c r="AC173" s="544"/>
      <c r="AD173" s="544"/>
      <c r="AE173" s="657"/>
      <c r="AF173" s="543"/>
      <c r="AG173" s="544"/>
      <c r="AH173" s="544"/>
      <c r="AI173" s="544"/>
      <c r="AJ173" s="544"/>
      <c r="AK173" s="544"/>
      <c r="AL173" s="544"/>
      <c r="AM173" s="544"/>
      <c r="AN173" s="544"/>
      <c r="AO173" s="657"/>
      <c r="AP173" s="543"/>
      <c r="AQ173" s="544"/>
      <c r="AR173" s="544"/>
      <c r="AS173" s="544"/>
      <c r="AT173" s="544"/>
      <c r="AU173" s="544"/>
      <c r="AV173" s="544"/>
      <c r="AW173" s="544"/>
      <c r="AX173" s="544"/>
      <c r="AY173" s="657"/>
      <c r="AZ173" s="543"/>
      <c r="BA173" s="544"/>
      <c r="BB173" s="544"/>
      <c r="BC173" s="544"/>
      <c r="BD173" s="544"/>
      <c r="BE173" s="544"/>
      <c r="BF173" s="544"/>
      <c r="BG173" s="544"/>
      <c r="BH173" s="544"/>
      <c r="BI173" s="657"/>
      <c r="BJ173" s="543"/>
      <c r="BK173" s="544"/>
      <c r="BL173" s="544"/>
      <c r="BM173" s="544"/>
      <c r="BN173" s="544"/>
      <c r="BO173" s="544"/>
      <c r="BP173" s="544"/>
      <c r="BQ173" s="544"/>
      <c r="BR173" s="544"/>
      <c r="BS173" s="657"/>
      <c r="BT173" s="543"/>
      <c r="BU173" s="544"/>
      <c r="BV173" s="544"/>
      <c r="BW173" s="544"/>
      <c r="BX173" s="544"/>
      <c r="BY173" s="544"/>
      <c r="BZ173" s="544"/>
      <c r="CA173" s="544"/>
      <c r="CB173" s="544"/>
      <c r="CC173" s="657"/>
      <c r="CD173" s="543"/>
      <c r="CE173" s="544"/>
      <c r="CF173" s="544"/>
      <c r="CG173" s="544"/>
      <c r="CH173" s="544"/>
      <c r="CI173" s="544"/>
      <c r="CJ173" s="544"/>
      <c r="CK173" s="544"/>
      <c r="CL173" s="544"/>
      <c r="CM173" s="657"/>
      <c r="CN173" s="543"/>
      <c r="CO173" s="544"/>
      <c r="CP173" s="544"/>
      <c r="CQ173" s="544"/>
      <c r="CR173" s="544"/>
      <c r="CS173" s="544"/>
      <c r="CT173" s="544"/>
      <c r="CU173" s="544"/>
      <c r="CV173" s="544"/>
      <c r="CW173" s="657"/>
      <c r="CX173" s="543"/>
      <c r="CY173" s="544"/>
      <c r="CZ173" s="544"/>
      <c r="DA173" s="544"/>
      <c r="DB173" s="544"/>
      <c r="DC173" s="544"/>
      <c r="DD173" s="544"/>
      <c r="DE173" s="544"/>
      <c r="DF173" s="544"/>
      <c r="DG173" s="657"/>
      <c r="DH173" s="543"/>
      <c r="DI173" s="544"/>
      <c r="DJ173" s="544"/>
      <c r="DK173" s="544"/>
      <c r="DL173" s="544"/>
      <c r="DM173" s="544"/>
      <c r="DN173" s="544"/>
      <c r="DO173" s="544"/>
      <c r="DP173" s="544"/>
      <c r="DQ173" s="657"/>
      <c r="DR173" s="543"/>
      <c r="DS173" s="544"/>
      <c r="DT173" s="544"/>
      <c r="DU173" s="544"/>
      <c r="DV173" s="544"/>
      <c r="DW173" s="544"/>
      <c r="DX173" s="544"/>
      <c r="DY173" s="544"/>
      <c r="DZ173" s="544"/>
      <c r="EA173" s="657"/>
      <c r="EB173" s="543"/>
      <c r="EC173" s="544"/>
      <c r="ED173" s="544"/>
      <c r="EE173" s="544"/>
      <c r="EF173" s="544"/>
      <c r="EG173" s="544"/>
      <c r="EH173" s="544"/>
      <c r="EI173" s="544"/>
      <c r="EJ173" s="544"/>
      <c r="EK173" s="657"/>
    </row>
    <row r="174" spans="1:141" ht="20.25">
      <c r="A174" s="359">
        <f>Summary!A174</f>
        <v>0</v>
      </c>
      <c r="B174" s="378">
        <f>Summary!B174</f>
        <v>0</v>
      </c>
      <c r="C174" s="379" t="str">
        <f>Summary!C174</f>
        <v>4.8.5.3</v>
      </c>
      <c r="D174" s="380">
        <f>Summary!D174</f>
        <v>0</v>
      </c>
      <c r="E174" s="381">
        <f>Summary!E174</f>
        <v>0</v>
      </c>
      <c r="F174" s="382" t="str">
        <f>Summary!F174</f>
        <v>Grass cut the central reserve</v>
      </c>
      <c r="G174" s="375">
        <f>Summary!G174</f>
        <v>0</v>
      </c>
      <c r="H174" s="540">
        <f t="shared" si="54"/>
        <v>0</v>
      </c>
      <c r="I174" s="541">
        <f t="shared" si="55"/>
        <v>0</v>
      </c>
      <c r="J174" s="541">
        <f t="shared" si="56"/>
        <v>0</v>
      </c>
      <c r="K174" s="541">
        <f t="shared" si="57"/>
        <v>0</v>
      </c>
      <c r="L174" s="541">
        <f t="shared" si="58"/>
        <v>0</v>
      </c>
      <c r="M174" s="541">
        <f t="shared" si="59"/>
        <v>0</v>
      </c>
      <c r="N174" s="541">
        <f t="shared" si="60"/>
        <v>0</v>
      </c>
      <c r="O174" s="541">
        <f t="shared" si="61"/>
        <v>0</v>
      </c>
      <c r="P174" s="541">
        <f t="shared" si="62"/>
        <v>0</v>
      </c>
      <c r="Q174" s="541">
        <f t="shared" si="63"/>
        <v>0</v>
      </c>
      <c r="R174" s="541">
        <f t="shared" si="64"/>
        <v>0</v>
      </c>
      <c r="S174" s="541">
        <f t="shared" si="65"/>
        <v>0</v>
      </c>
      <c r="T174" s="542">
        <f t="shared" si="66"/>
        <v>0</v>
      </c>
      <c r="U174" s="531"/>
      <c r="V174" s="543"/>
      <c r="W174" s="544"/>
      <c r="X174" s="544"/>
      <c r="Y174" s="544"/>
      <c r="Z174" s="544"/>
      <c r="AA174" s="544"/>
      <c r="AB174" s="544"/>
      <c r="AC174" s="544"/>
      <c r="AD174" s="544"/>
      <c r="AE174" s="657"/>
      <c r="AF174" s="543"/>
      <c r="AG174" s="544"/>
      <c r="AH174" s="544"/>
      <c r="AI174" s="544"/>
      <c r="AJ174" s="544"/>
      <c r="AK174" s="544"/>
      <c r="AL174" s="544"/>
      <c r="AM174" s="544"/>
      <c r="AN174" s="544"/>
      <c r="AO174" s="657"/>
      <c r="AP174" s="543"/>
      <c r="AQ174" s="544"/>
      <c r="AR174" s="544"/>
      <c r="AS174" s="544"/>
      <c r="AT174" s="544"/>
      <c r="AU174" s="544"/>
      <c r="AV174" s="544"/>
      <c r="AW174" s="544"/>
      <c r="AX174" s="544"/>
      <c r="AY174" s="657"/>
      <c r="AZ174" s="543"/>
      <c r="BA174" s="544"/>
      <c r="BB174" s="544"/>
      <c r="BC174" s="544"/>
      <c r="BD174" s="544"/>
      <c r="BE174" s="544"/>
      <c r="BF174" s="544"/>
      <c r="BG174" s="544"/>
      <c r="BH174" s="544"/>
      <c r="BI174" s="657"/>
      <c r="BJ174" s="543"/>
      <c r="BK174" s="544"/>
      <c r="BL174" s="544"/>
      <c r="BM174" s="544"/>
      <c r="BN174" s="544"/>
      <c r="BO174" s="544"/>
      <c r="BP174" s="544"/>
      <c r="BQ174" s="544"/>
      <c r="BR174" s="544"/>
      <c r="BS174" s="657"/>
      <c r="BT174" s="543"/>
      <c r="BU174" s="544"/>
      <c r="BV174" s="544"/>
      <c r="BW174" s="544"/>
      <c r="BX174" s="544"/>
      <c r="BY174" s="544"/>
      <c r="BZ174" s="544"/>
      <c r="CA174" s="544"/>
      <c r="CB174" s="544"/>
      <c r="CC174" s="657"/>
      <c r="CD174" s="543"/>
      <c r="CE174" s="544"/>
      <c r="CF174" s="544"/>
      <c r="CG174" s="544"/>
      <c r="CH174" s="544"/>
      <c r="CI174" s="544"/>
      <c r="CJ174" s="544"/>
      <c r="CK174" s="544"/>
      <c r="CL174" s="544"/>
      <c r="CM174" s="657"/>
      <c r="CN174" s="543"/>
      <c r="CO174" s="544"/>
      <c r="CP174" s="544"/>
      <c r="CQ174" s="544"/>
      <c r="CR174" s="544"/>
      <c r="CS174" s="544"/>
      <c r="CT174" s="544"/>
      <c r="CU174" s="544"/>
      <c r="CV174" s="544"/>
      <c r="CW174" s="657"/>
      <c r="CX174" s="543"/>
      <c r="CY174" s="544"/>
      <c r="CZ174" s="544"/>
      <c r="DA174" s="544"/>
      <c r="DB174" s="544"/>
      <c r="DC174" s="544"/>
      <c r="DD174" s="544"/>
      <c r="DE174" s="544"/>
      <c r="DF174" s="544"/>
      <c r="DG174" s="657"/>
      <c r="DH174" s="543"/>
      <c r="DI174" s="544"/>
      <c r="DJ174" s="544"/>
      <c r="DK174" s="544"/>
      <c r="DL174" s="544"/>
      <c r="DM174" s="544"/>
      <c r="DN174" s="544"/>
      <c r="DO174" s="544"/>
      <c r="DP174" s="544"/>
      <c r="DQ174" s="657"/>
      <c r="DR174" s="543"/>
      <c r="DS174" s="544"/>
      <c r="DT174" s="544"/>
      <c r="DU174" s="544"/>
      <c r="DV174" s="544"/>
      <c r="DW174" s="544"/>
      <c r="DX174" s="544"/>
      <c r="DY174" s="544"/>
      <c r="DZ174" s="544"/>
      <c r="EA174" s="657"/>
      <c r="EB174" s="543"/>
      <c r="EC174" s="544"/>
      <c r="ED174" s="544"/>
      <c r="EE174" s="544"/>
      <c r="EF174" s="544"/>
      <c r="EG174" s="544"/>
      <c r="EH174" s="544"/>
      <c r="EI174" s="544"/>
      <c r="EJ174" s="544"/>
      <c r="EK174" s="657"/>
    </row>
    <row r="175" spans="1:141" s="139" customFormat="1" ht="36">
      <c r="A175" s="802">
        <f>Summary!A175</f>
        <v>0</v>
      </c>
      <c r="B175" s="815">
        <f>Summary!B175</f>
        <v>0</v>
      </c>
      <c r="C175" s="813" t="str">
        <f>Summary!C175</f>
        <v>4.8.6</v>
      </c>
      <c r="D175" s="816" t="str">
        <f>Summary!D175</f>
        <v>3000 - Landscape and ecology</v>
      </c>
      <c r="E175" s="796" t="str">
        <f>Summary!E175</f>
        <v>Grass and vegetation</v>
      </c>
      <c r="F175" s="796">
        <f>Summary!F175</f>
        <v>0</v>
      </c>
      <c r="G175" s="787">
        <f>Summary!G175</f>
        <v>0</v>
      </c>
      <c r="H175" s="299"/>
      <c r="I175" s="300"/>
      <c r="J175" s="300"/>
      <c r="K175" s="300"/>
      <c r="L175" s="300"/>
      <c r="M175" s="300"/>
      <c r="N175" s="300"/>
      <c r="O175" s="300"/>
      <c r="P175" s="300"/>
      <c r="Q175" s="300"/>
      <c r="R175" s="300"/>
      <c r="S175" s="300"/>
      <c r="T175" s="797"/>
      <c r="U175" s="531"/>
      <c r="V175" s="299"/>
      <c r="W175" s="300"/>
      <c r="X175" s="300"/>
      <c r="Y175" s="300"/>
      <c r="Z175" s="300"/>
      <c r="AA175" s="300"/>
      <c r="AB175" s="300"/>
      <c r="AC175" s="300"/>
      <c r="AD175" s="300"/>
      <c r="AE175" s="817"/>
      <c r="AF175" s="299"/>
      <c r="AG175" s="300"/>
      <c r="AH175" s="300"/>
      <c r="AI175" s="300"/>
      <c r="AJ175" s="300"/>
      <c r="AK175" s="300"/>
      <c r="AL175" s="300"/>
      <c r="AM175" s="300"/>
      <c r="AN175" s="300"/>
      <c r="AO175" s="817"/>
      <c r="AP175" s="299"/>
      <c r="AQ175" s="300"/>
      <c r="AR175" s="300"/>
      <c r="AS175" s="300"/>
      <c r="AT175" s="300"/>
      <c r="AU175" s="300"/>
      <c r="AV175" s="300"/>
      <c r="AW175" s="300"/>
      <c r="AX175" s="300"/>
      <c r="AY175" s="817"/>
      <c r="AZ175" s="299"/>
      <c r="BA175" s="300"/>
      <c r="BB175" s="300"/>
      <c r="BC175" s="300"/>
      <c r="BD175" s="300"/>
      <c r="BE175" s="300"/>
      <c r="BF175" s="300"/>
      <c r="BG175" s="300"/>
      <c r="BH175" s="300"/>
      <c r="BI175" s="817"/>
      <c r="BJ175" s="299"/>
      <c r="BK175" s="300"/>
      <c r="BL175" s="300"/>
      <c r="BM175" s="300"/>
      <c r="BN175" s="300"/>
      <c r="BO175" s="300"/>
      <c r="BP175" s="300"/>
      <c r="BQ175" s="300"/>
      <c r="BR175" s="300"/>
      <c r="BS175" s="817"/>
      <c r="BT175" s="299"/>
      <c r="BU175" s="300"/>
      <c r="BV175" s="300"/>
      <c r="BW175" s="300"/>
      <c r="BX175" s="300"/>
      <c r="BY175" s="300"/>
      <c r="BZ175" s="300"/>
      <c r="CA175" s="300"/>
      <c r="CB175" s="300"/>
      <c r="CC175" s="817"/>
      <c r="CD175" s="299"/>
      <c r="CE175" s="300"/>
      <c r="CF175" s="300"/>
      <c r="CG175" s="300"/>
      <c r="CH175" s="300"/>
      <c r="CI175" s="300"/>
      <c r="CJ175" s="300"/>
      <c r="CK175" s="300"/>
      <c r="CL175" s="300"/>
      <c r="CM175" s="817"/>
      <c r="CN175" s="299"/>
      <c r="CO175" s="300"/>
      <c r="CP175" s="300"/>
      <c r="CQ175" s="300"/>
      <c r="CR175" s="300"/>
      <c r="CS175" s="300"/>
      <c r="CT175" s="300"/>
      <c r="CU175" s="300"/>
      <c r="CV175" s="300"/>
      <c r="CW175" s="817"/>
      <c r="CX175" s="299"/>
      <c r="CY175" s="300"/>
      <c r="CZ175" s="300"/>
      <c r="DA175" s="300"/>
      <c r="DB175" s="300"/>
      <c r="DC175" s="300"/>
      <c r="DD175" s="300"/>
      <c r="DE175" s="300"/>
      <c r="DF175" s="300"/>
      <c r="DG175" s="817"/>
      <c r="DH175" s="299"/>
      <c r="DI175" s="300"/>
      <c r="DJ175" s="300"/>
      <c r="DK175" s="300"/>
      <c r="DL175" s="300"/>
      <c r="DM175" s="300"/>
      <c r="DN175" s="300"/>
      <c r="DO175" s="300"/>
      <c r="DP175" s="300"/>
      <c r="DQ175" s="817"/>
      <c r="DR175" s="299"/>
      <c r="DS175" s="300"/>
      <c r="DT175" s="300"/>
      <c r="DU175" s="300"/>
      <c r="DV175" s="300"/>
      <c r="DW175" s="300"/>
      <c r="DX175" s="300"/>
      <c r="DY175" s="300"/>
      <c r="DZ175" s="300"/>
      <c r="EA175" s="817"/>
      <c r="EB175" s="299"/>
      <c r="EC175" s="300"/>
      <c r="ED175" s="300"/>
      <c r="EE175" s="300"/>
      <c r="EF175" s="300"/>
      <c r="EG175" s="300"/>
      <c r="EH175" s="300"/>
      <c r="EI175" s="300"/>
      <c r="EJ175" s="300"/>
      <c r="EK175" s="817"/>
    </row>
    <row r="176" spans="1:141" ht="72">
      <c r="A176" s="359">
        <f>Summary!A176</f>
        <v>0</v>
      </c>
      <c r="B176" s="378">
        <f>Summary!B176</f>
        <v>0</v>
      </c>
      <c r="C176" s="379" t="str">
        <f>Summary!C176</f>
        <v>4.8.6.1</v>
      </c>
      <c r="D176" s="380">
        <f>Summary!D176</f>
        <v>0</v>
      </c>
      <c r="E176" s="381">
        <f>Summary!E176</f>
        <v>0</v>
      </c>
      <c r="F176" s="382" t="str">
        <f>Summary!F176</f>
        <v>Remove obstructions and/or maintain vegetation to facilitate safe use of customer facilities. This includes but not limited to emergency roadside telephones and emergency refuge areas.</v>
      </c>
      <c r="G176" s="375">
        <f>Summary!G176</f>
        <v>0</v>
      </c>
      <c r="H176" s="540">
        <f t="shared" si="54"/>
        <v>0</v>
      </c>
      <c r="I176" s="541">
        <f t="shared" si="55"/>
        <v>0</v>
      </c>
      <c r="J176" s="541">
        <f t="shared" si="56"/>
        <v>0</v>
      </c>
      <c r="K176" s="541">
        <f t="shared" si="57"/>
        <v>0</v>
      </c>
      <c r="L176" s="541">
        <f t="shared" si="58"/>
        <v>0</v>
      </c>
      <c r="M176" s="541">
        <f t="shared" si="59"/>
        <v>0</v>
      </c>
      <c r="N176" s="541">
        <f t="shared" si="60"/>
        <v>0</v>
      </c>
      <c r="O176" s="541">
        <f t="shared" si="61"/>
        <v>0</v>
      </c>
      <c r="P176" s="541">
        <f t="shared" si="62"/>
        <v>0</v>
      </c>
      <c r="Q176" s="541">
        <f t="shared" si="63"/>
        <v>0</v>
      </c>
      <c r="R176" s="541">
        <f t="shared" si="64"/>
        <v>0</v>
      </c>
      <c r="S176" s="541">
        <f t="shared" si="65"/>
        <v>0</v>
      </c>
      <c r="T176" s="542">
        <f t="shared" si="66"/>
        <v>0</v>
      </c>
      <c r="U176" s="531"/>
      <c r="V176" s="543"/>
      <c r="W176" s="544"/>
      <c r="X176" s="544"/>
      <c r="Y176" s="544"/>
      <c r="Z176" s="544"/>
      <c r="AA176" s="544"/>
      <c r="AB176" s="544"/>
      <c r="AC176" s="544"/>
      <c r="AD176" s="544"/>
      <c r="AE176" s="657"/>
      <c r="AF176" s="543"/>
      <c r="AG176" s="544"/>
      <c r="AH176" s="544"/>
      <c r="AI176" s="544"/>
      <c r="AJ176" s="544"/>
      <c r="AK176" s="544"/>
      <c r="AL176" s="544"/>
      <c r="AM176" s="544"/>
      <c r="AN176" s="544"/>
      <c r="AO176" s="657"/>
      <c r="AP176" s="543"/>
      <c r="AQ176" s="544"/>
      <c r="AR176" s="544"/>
      <c r="AS176" s="544"/>
      <c r="AT176" s="544"/>
      <c r="AU176" s="544"/>
      <c r="AV176" s="544"/>
      <c r="AW176" s="544"/>
      <c r="AX176" s="544"/>
      <c r="AY176" s="657"/>
      <c r="AZ176" s="543"/>
      <c r="BA176" s="544"/>
      <c r="BB176" s="544"/>
      <c r="BC176" s="544"/>
      <c r="BD176" s="544"/>
      <c r="BE176" s="544"/>
      <c r="BF176" s="544"/>
      <c r="BG176" s="544"/>
      <c r="BH176" s="544"/>
      <c r="BI176" s="657"/>
      <c r="BJ176" s="543"/>
      <c r="BK176" s="544"/>
      <c r="BL176" s="544"/>
      <c r="BM176" s="544"/>
      <c r="BN176" s="544"/>
      <c r="BO176" s="544"/>
      <c r="BP176" s="544"/>
      <c r="BQ176" s="544"/>
      <c r="BR176" s="544"/>
      <c r="BS176" s="657"/>
      <c r="BT176" s="543"/>
      <c r="BU176" s="544"/>
      <c r="BV176" s="544"/>
      <c r="BW176" s="544"/>
      <c r="BX176" s="544"/>
      <c r="BY176" s="544"/>
      <c r="BZ176" s="544"/>
      <c r="CA176" s="544"/>
      <c r="CB176" s="544"/>
      <c r="CC176" s="657"/>
      <c r="CD176" s="543"/>
      <c r="CE176" s="544"/>
      <c r="CF176" s="544"/>
      <c r="CG176" s="544"/>
      <c r="CH176" s="544"/>
      <c r="CI176" s="544"/>
      <c r="CJ176" s="544"/>
      <c r="CK176" s="544"/>
      <c r="CL176" s="544"/>
      <c r="CM176" s="657"/>
      <c r="CN176" s="543"/>
      <c r="CO176" s="544"/>
      <c r="CP176" s="544"/>
      <c r="CQ176" s="544"/>
      <c r="CR176" s="544"/>
      <c r="CS176" s="544"/>
      <c r="CT176" s="544"/>
      <c r="CU176" s="544"/>
      <c r="CV176" s="544"/>
      <c r="CW176" s="657"/>
      <c r="CX176" s="543"/>
      <c r="CY176" s="544"/>
      <c r="CZ176" s="544"/>
      <c r="DA176" s="544"/>
      <c r="DB176" s="544"/>
      <c r="DC176" s="544"/>
      <c r="DD176" s="544"/>
      <c r="DE176" s="544"/>
      <c r="DF176" s="544"/>
      <c r="DG176" s="657"/>
      <c r="DH176" s="543"/>
      <c r="DI176" s="544"/>
      <c r="DJ176" s="544"/>
      <c r="DK176" s="544"/>
      <c r="DL176" s="544"/>
      <c r="DM176" s="544"/>
      <c r="DN176" s="544"/>
      <c r="DO176" s="544"/>
      <c r="DP176" s="544"/>
      <c r="DQ176" s="657"/>
      <c r="DR176" s="543"/>
      <c r="DS176" s="544"/>
      <c r="DT176" s="544"/>
      <c r="DU176" s="544"/>
      <c r="DV176" s="544"/>
      <c r="DW176" s="544"/>
      <c r="DX176" s="544"/>
      <c r="DY176" s="544"/>
      <c r="DZ176" s="544"/>
      <c r="EA176" s="657"/>
      <c r="EB176" s="543"/>
      <c r="EC176" s="544"/>
      <c r="ED176" s="544"/>
      <c r="EE176" s="544"/>
      <c r="EF176" s="544"/>
      <c r="EG176" s="544"/>
      <c r="EH176" s="544"/>
      <c r="EI176" s="544"/>
      <c r="EJ176" s="544"/>
      <c r="EK176" s="657"/>
    </row>
    <row r="177" spans="1:141" ht="54">
      <c r="A177" s="359">
        <f>Summary!A177</f>
        <v>0</v>
      </c>
      <c r="B177" s="378">
        <f>Summary!B177</f>
        <v>0</v>
      </c>
      <c r="C177" s="379" t="str">
        <f>Summary!C177</f>
        <v>4.8.6.2</v>
      </c>
      <c r="D177" s="380">
        <f>Summary!D177</f>
        <v>0</v>
      </c>
      <c r="E177" s="381">
        <f>Summary!E177</f>
        <v>0</v>
      </c>
      <c r="F177" s="382" t="str">
        <f>Summary!F177</f>
        <v>Remove vegetation affecting the stability, integrity or operation of structures or other affected property assets.</v>
      </c>
      <c r="G177" s="375">
        <f>Summary!G177</f>
        <v>0</v>
      </c>
      <c r="H177" s="540">
        <f t="shared" si="54"/>
        <v>0</v>
      </c>
      <c r="I177" s="541">
        <f t="shared" si="55"/>
        <v>0</v>
      </c>
      <c r="J177" s="541">
        <f t="shared" si="56"/>
        <v>0</v>
      </c>
      <c r="K177" s="541">
        <f t="shared" si="57"/>
        <v>0</v>
      </c>
      <c r="L177" s="541">
        <f t="shared" si="58"/>
        <v>0</v>
      </c>
      <c r="M177" s="541">
        <f t="shared" si="59"/>
        <v>0</v>
      </c>
      <c r="N177" s="541">
        <f t="shared" si="60"/>
        <v>0</v>
      </c>
      <c r="O177" s="541">
        <f t="shared" si="61"/>
        <v>0</v>
      </c>
      <c r="P177" s="541">
        <f t="shared" si="62"/>
        <v>0</v>
      </c>
      <c r="Q177" s="541">
        <f t="shared" si="63"/>
        <v>0</v>
      </c>
      <c r="R177" s="541">
        <f t="shared" si="64"/>
        <v>0</v>
      </c>
      <c r="S177" s="541">
        <f t="shared" si="65"/>
        <v>0</v>
      </c>
      <c r="T177" s="542">
        <f t="shared" si="66"/>
        <v>0</v>
      </c>
      <c r="U177" s="531"/>
      <c r="V177" s="543"/>
      <c r="W177" s="544"/>
      <c r="X177" s="544"/>
      <c r="Y177" s="544"/>
      <c r="Z177" s="544"/>
      <c r="AA177" s="544"/>
      <c r="AB177" s="544"/>
      <c r="AC177" s="544"/>
      <c r="AD177" s="544"/>
      <c r="AE177" s="657"/>
      <c r="AF177" s="543"/>
      <c r="AG177" s="544"/>
      <c r="AH177" s="544"/>
      <c r="AI177" s="544"/>
      <c r="AJ177" s="544"/>
      <c r="AK177" s="544"/>
      <c r="AL177" s="544"/>
      <c r="AM177" s="544"/>
      <c r="AN177" s="544"/>
      <c r="AO177" s="657"/>
      <c r="AP177" s="543"/>
      <c r="AQ177" s="544"/>
      <c r="AR177" s="544"/>
      <c r="AS177" s="544"/>
      <c r="AT177" s="544"/>
      <c r="AU177" s="544"/>
      <c r="AV177" s="544"/>
      <c r="AW177" s="544"/>
      <c r="AX177" s="544"/>
      <c r="AY177" s="657"/>
      <c r="AZ177" s="543"/>
      <c r="BA177" s="544"/>
      <c r="BB177" s="544"/>
      <c r="BC177" s="544"/>
      <c r="BD177" s="544"/>
      <c r="BE177" s="544"/>
      <c r="BF177" s="544"/>
      <c r="BG177" s="544"/>
      <c r="BH177" s="544"/>
      <c r="BI177" s="657"/>
      <c r="BJ177" s="543"/>
      <c r="BK177" s="544"/>
      <c r="BL177" s="544"/>
      <c r="BM177" s="544"/>
      <c r="BN177" s="544"/>
      <c r="BO177" s="544"/>
      <c r="BP177" s="544"/>
      <c r="BQ177" s="544"/>
      <c r="BR177" s="544"/>
      <c r="BS177" s="657"/>
      <c r="BT177" s="543"/>
      <c r="BU177" s="544"/>
      <c r="BV177" s="544"/>
      <c r="BW177" s="544"/>
      <c r="BX177" s="544"/>
      <c r="BY177" s="544"/>
      <c r="BZ177" s="544"/>
      <c r="CA177" s="544"/>
      <c r="CB177" s="544"/>
      <c r="CC177" s="657"/>
      <c r="CD177" s="543"/>
      <c r="CE177" s="544"/>
      <c r="CF177" s="544"/>
      <c r="CG177" s="544"/>
      <c r="CH177" s="544"/>
      <c r="CI177" s="544"/>
      <c r="CJ177" s="544"/>
      <c r="CK177" s="544"/>
      <c r="CL177" s="544"/>
      <c r="CM177" s="657"/>
      <c r="CN177" s="543"/>
      <c r="CO177" s="544"/>
      <c r="CP177" s="544"/>
      <c r="CQ177" s="544"/>
      <c r="CR177" s="544"/>
      <c r="CS177" s="544"/>
      <c r="CT177" s="544"/>
      <c r="CU177" s="544"/>
      <c r="CV177" s="544"/>
      <c r="CW177" s="657"/>
      <c r="CX177" s="543"/>
      <c r="CY177" s="544"/>
      <c r="CZ177" s="544"/>
      <c r="DA177" s="544"/>
      <c r="DB177" s="544"/>
      <c r="DC177" s="544"/>
      <c r="DD177" s="544"/>
      <c r="DE177" s="544"/>
      <c r="DF177" s="544"/>
      <c r="DG177" s="657"/>
      <c r="DH177" s="543"/>
      <c r="DI177" s="544"/>
      <c r="DJ177" s="544"/>
      <c r="DK177" s="544"/>
      <c r="DL177" s="544"/>
      <c r="DM177" s="544"/>
      <c r="DN177" s="544"/>
      <c r="DO177" s="544"/>
      <c r="DP177" s="544"/>
      <c r="DQ177" s="657"/>
      <c r="DR177" s="543"/>
      <c r="DS177" s="544"/>
      <c r="DT177" s="544"/>
      <c r="DU177" s="544"/>
      <c r="DV177" s="544"/>
      <c r="DW177" s="544"/>
      <c r="DX177" s="544"/>
      <c r="DY177" s="544"/>
      <c r="DZ177" s="544"/>
      <c r="EA177" s="657"/>
      <c r="EB177" s="543"/>
      <c r="EC177" s="544"/>
      <c r="ED177" s="544"/>
      <c r="EE177" s="544"/>
      <c r="EF177" s="544"/>
      <c r="EG177" s="544"/>
      <c r="EH177" s="544"/>
      <c r="EI177" s="544"/>
      <c r="EJ177" s="544"/>
      <c r="EK177" s="657"/>
    </row>
    <row r="178" spans="1:141" ht="36">
      <c r="A178" s="359">
        <f>Summary!A178</f>
        <v>0</v>
      </c>
      <c r="B178" s="378">
        <f>Summary!B178</f>
        <v>0</v>
      </c>
      <c r="C178" s="379" t="str">
        <f>Summary!C178</f>
        <v>4.8.7</v>
      </c>
      <c r="D178" s="380" t="str">
        <f>Summary!D178</f>
        <v>3000 - Landscape and ecology</v>
      </c>
      <c r="E178" s="381" t="str">
        <f>Summary!E178</f>
        <v>Injurious weeds</v>
      </c>
      <c r="F178" s="382" t="str">
        <f>Summary!F178</f>
        <v>Maintain affected property to control the spread or increase of identified instances of injurious weeds</v>
      </c>
      <c r="G178" s="375">
        <f>Summary!G178</f>
        <v>0</v>
      </c>
      <c r="H178" s="540">
        <f t="shared" si="54"/>
        <v>0</v>
      </c>
      <c r="I178" s="541">
        <f t="shared" si="55"/>
        <v>0</v>
      </c>
      <c r="J178" s="541">
        <f t="shared" si="56"/>
        <v>0</v>
      </c>
      <c r="K178" s="541">
        <f t="shared" si="57"/>
        <v>0</v>
      </c>
      <c r="L178" s="541">
        <f t="shared" si="58"/>
        <v>0</v>
      </c>
      <c r="M178" s="541">
        <f t="shared" si="59"/>
        <v>0</v>
      </c>
      <c r="N178" s="541">
        <f t="shared" si="60"/>
        <v>0</v>
      </c>
      <c r="O178" s="541">
        <f t="shared" si="61"/>
        <v>0</v>
      </c>
      <c r="P178" s="541">
        <f t="shared" si="62"/>
        <v>0</v>
      </c>
      <c r="Q178" s="541">
        <f t="shared" si="63"/>
        <v>0</v>
      </c>
      <c r="R178" s="541">
        <f t="shared" si="64"/>
        <v>0</v>
      </c>
      <c r="S178" s="541">
        <f t="shared" si="65"/>
        <v>0</v>
      </c>
      <c r="T178" s="542">
        <f t="shared" si="66"/>
        <v>0</v>
      </c>
      <c r="U178" s="531"/>
      <c r="V178" s="543"/>
      <c r="W178" s="544"/>
      <c r="X178" s="544"/>
      <c r="Y178" s="544"/>
      <c r="Z178" s="544"/>
      <c r="AA178" s="544"/>
      <c r="AB178" s="544"/>
      <c r="AC178" s="544"/>
      <c r="AD178" s="544"/>
      <c r="AE178" s="657"/>
      <c r="AF178" s="543"/>
      <c r="AG178" s="544"/>
      <c r="AH178" s="544"/>
      <c r="AI178" s="544"/>
      <c r="AJ178" s="544"/>
      <c r="AK178" s="544"/>
      <c r="AL178" s="544"/>
      <c r="AM178" s="544"/>
      <c r="AN178" s="544"/>
      <c r="AO178" s="657"/>
      <c r="AP178" s="543"/>
      <c r="AQ178" s="544"/>
      <c r="AR178" s="544"/>
      <c r="AS178" s="544"/>
      <c r="AT178" s="544"/>
      <c r="AU178" s="544"/>
      <c r="AV178" s="544"/>
      <c r="AW178" s="544"/>
      <c r="AX178" s="544"/>
      <c r="AY178" s="657"/>
      <c r="AZ178" s="543"/>
      <c r="BA178" s="544"/>
      <c r="BB178" s="544"/>
      <c r="BC178" s="544"/>
      <c r="BD178" s="544"/>
      <c r="BE178" s="544"/>
      <c r="BF178" s="544"/>
      <c r="BG178" s="544"/>
      <c r="BH178" s="544"/>
      <c r="BI178" s="657"/>
      <c r="BJ178" s="543"/>
      <c r="BK178" s="544"/>
      <c r="BL178" s="544"/>
      <c r="BM178" s="544"/>
      <c r="BN178" s="544"/>
      <c r="BO178" s="544"/>
      <c r="BP178" s="544"/>
      <c r="BQ178" s="544"/>
      <c r="BR178" s="544"/>
      <c r="BS178" s="657"/>
      <c r="BT178" s="543"/>
      <c r="BU178" s="544"/>
      <c r="BV178" s="544"/>
      <c r="BW178" s="544"/>
      <c r="BX178" s="544"/>
      <c r="BY178" s="544"/>
      <c r="BZ178" s="544"/>
      <c r="CA178" s="544"/>
      <c r="CB178" s="544"/>
      <c r="CC178" s="657"/>
      <c r="CD178" s="543"/>
      <c r="CE178" s="544"/>
      <c r="CF178" s="544"/>
      <c r="CG178" s="544"/>
      <c r="CH178" s="544"/>
      <c r="CI178" s="544"/>
      <c r="CJ178" s="544"/>
      <c r="CK178" s="544"/>
      <c r="CL178" s="544"/>
      <c r="CM178" s="657"/>
      <c r="CN178" s="543"/>
      <c r="CO178" s="544"/>
      <c r="CP178" s="544"/>
      <c r="CQ178" s="544"/>
      <c r="CR178" s="544"/>
      <c r="CS178" s="544"/>
      <c r="CT178" s="544"/>
      <c r="CU178" s="544"/>
      <c r="CV178" s="544"/>
      <c r="CW178" s="657"/>
      <c r="CX178" s="543"/>
      <c r="CY178" s="544"/>
      <c r="CZ178" s="544"/>
      <c r="DA178" s="544"/>
      <c r="DB178" s="544"/>
      <c r="DC178" s="544"/>
      <c r="DD178" s="544"/>
      <c r="DE178" s="544"/>
      <c r="DF178" s="544"/>
      <c r="DG178" s="657"/>
      <c r="DH178" s="543"/>
      <c r="DI178" s="544"/>
      <c r="DJ178" s="544"/>
      <c r="DK178" s="544"/>
      <c r="DL178" s="544"/>
      <c r="DM178" s="544"/>
      <c r="DN178" s="544"/>
      <c r="DO178" s="544"/>
      <c r="DP178" s="544"/>
      <c r="DQ178" s="657"/>
      <c r="DR178" s="543"/>
      <c r="DS178" s="544"/>
      <c r="DT178" s="544"/>
      <c r="DU178" s="544"/>
      <c r="DV178" s="544"/>
      <c r="DW178" s="544"/>
      <c r="DX178" s="544"/>
      <c r="DY178" s="544"/>
      <c r="DZ178" s="544"/>
      <c r="EA178" s="657"/>
      <c r="EB178" s="543"/>
      <c r="EC178" s="544"/>
      <c r="ED178" s="544"/>
      <c r="EE178" s="544"/>
      <c r="EF178" s="544"/>
      <c r="EG178" s="544"/>
      <c r="EH178" s="544"/>
      <c r="EI178" s="544"/>
      <c r="EJ178" s="544"/>
      <c r="EK178" s="657"/>
    </row>
    <row r="179" spans="1:141" s="139" customFormat="1" ht="54">
      <c r="A179" s="359">
        <f>Summary!A179</f>
        <v>0</v>
      </c>
      <c r="B179" s="378">
        <f>Summary!B179</f>
        <v>0</v>
      </c>
      <c r="C179" s="379" t="str">
        <f>Summary!C179</f>
        <v>4.8.8</v>
      </c>
      <c r="D179" s="380" t="str">
        <f>Summary!D179</f>
        <v>3000 - Landscape and ecology</v>
      </c>
      <c r="E179" s="381" t="str">
        <f>Summary!E179</f>
        <v>Invasive plant species</v>
      </c>
      <c r="F179" s="382" t="str">
        <f>Summary!F179</f>
        <v>Maintain affected property to control the spread or increase of identified instances of invasive plant species</v>
      </c>
      <c r="G179" s="375">
        <f>Summary!G179</f>
        <v>0</v>
      </c>
      <c r="H179" s="540">
        <f t="shared" si="54"/>
        <v>0</v>
      </c>
      <c r="I179" s="541">
        <f t="shared" si="55"/>
        <v>0</v>
      </c>
      <c r="J179" s="541">
        <f t="shared" si="56"/>
        <v>0</v>
      </c>
      <c r="K179" s="541">
        <f t="shared" si="57"/>
        <v>0</v>
      </c>
      <c r="L179" s="541">
        <f t="shared" si="58"/>
        <v>0</v>
      </c>
      <c r="M179" s="541">
        <f t="shared" si="59"/>
        <v>0</v>
      </c>
      <c r="N179" s="541">
        <f t="shared" si="60"/>
        <v>0</v>
      </c>
      <c r="O179" s="541">
        <f t="shared" si="61"/>
        <v>0</v>
      </c>
      <c r="P179" s="541">
        <f t="shared" si="62"/>
        <v>0</v>
      </c>
      <c r="Q179" s="541">
        <f t="shared" si="63"/>
        <v>0</v>
      </c>
      <c r="R179" s="541">
        <f t="shared" si="64"/>
        <v>0</v>
      </c>
      <c r="S179" s="541">
        <f t="shared" si="65"/>
        <v>0</v>
      </c>
      <c r="T179" s="542">
        <f t="shared" si="66"/>
        <v>0</v>
      </c>
      <c r="U179" s="531"/>
      <c r="V179" s="543"/>
      <c r="W179" s="544"/>
      <c r="X179" s="544"/>
      <c r="Y179" s="544"/>
      <c r="Z179" s="544"/>
      <c r="AA179" s="544"/>
      <c r="AB179" s="544"/>
      <c r="AC179" s="544"/>
      <c r="AD179" s="544"/>
      <c r="AE179" s="657"/>
      <c r="AF179" s="543"/>
      <c r="AG179" s="544"/>
      <c r="AH179" s="544"/>
      <c r="AI179" s="544"/>
      <c r="AJ179" s="544"/>
      <c r="AK179" s="544"/>
      <c r="AL179" s="544"/>
      <c r="AM179" s="544"/>
      <c r="AN179" s="544"/>
      <c r="AO179" s="657"/>
      <c r="AP179" s="543"/>
      <c r="AQ179" s="544"/>
      <c r="AR179" s="544"/>
      <c r="AS179" s="544"/>
      <c r="AT179" s="544"/>
      <c r="AU179" s="544"/>
      <c r="AV179" s="544"/>
      <c r="AW179" s="544"/>
      <c r="AX179" s="544"/>
      <c r="AY179" s="657"/>
      <c r="AZ179" s="543"/>
      <c r="BA179" s="544"/>
      <c r="BB179" s="544"/>
      <c r="BC179" s="544"/>
      <c r="BD179" s="544"/>
      <c r="BE179" s="544"/>
      <c r="BF179" s="544"/>
      <c r="BG179" s="544"/>
      <c r="BH179" s="544"/>
      <c r="BI179" s="657"/>
      <c r="BJ179" s="543"/>
      <c r="BK179" s="544"/>
      <c r="BL179" s="544"/>
      <c r="BM179" s="544"/>
      <c r="BN179" s="544"/>
      <c r="BO179" s="544"/>
      <c r="BP179" s="544"/>
      <c r="BQ179" s="544"/>
      <c r="BR179" s="544"/>
      <c r="BS179" s="657"/>
      <c r="BT179" s="543"/>
      <c r="BU179" s="544"/>
      <c r="BV179" s="544"/>
      <c r="BW179" s="544"/>
      <c r="BX179" s="544"/>
      <c r="BY179" s="544"/>
      <c r="BZ179" s="544"/>
      <c r="CA179" s="544"/>
      <c r="CB179" s="544"/>
      <c r="CC179" s="657"/>
      <c r="CD179" s="543"/>
      <c r="CE179" s="544"/>
      <c r="CF179" s="544"/>
      <c r="CG179" s="544"/>
      <c r="CH179" s="544"/>
      <c r="CI179" s="544"/>
      <c r="CJ179" s="544"/>
      <c r="CK179" s="544"/>
      <c r="CL179" s="544"/>
      <c r="CM179" s="657"/>
      <c r="CN179" s="543"/>
      <c r="CO179" s="544"/>
      <c r="CP179" s="544"/>
      <c r="CQ179" s="544"/>
      <c r="CR179" s="544"/>
      <c r="CS179" s="544"/>
      <c r="CT179" s="544"/>
      <c r="CU179" s="544"/>
      <c r="CV179" s="544"/>
      <c r="CW179" s="657"/>
      <c r="CX179" s="543"/>
      <c r="CY179" s="544"/>
      <c r="CZ179" s="544"/>
      <c r="DA179" s="544"/>
      <c r="DB179" s="544"/>
      <c r="DC179" s="544"/>
      <c r="DD179" s="544"/>
      <c r="DE179" s="544"/>
      <c r="DF179" s="544"/>
      <c r="DG179" s="657"/>
      <c r="DH179" s="543"/>
      <c r="DI179" s="544"/>
      <c r="DJ179" s="544"/>
      <c r="DK179" s="544"/>
      <c r="DL179" s="544"/>
      <c r="DM179" s="544"/>
      <c r="DN179" s="544"/>
      <c r="DO179" s="544"/>
      <c r="DP179" s="544"/>
      <c r="DQ179" s="657"/>
      <c r="DR179" s="543"/>
      <c r="DS179" s="544"/>
      <c r="DT179" s="544"/>
      <c r="DU179" s="544"/>
      <c r="DV179" s="544"/>
      <c r="DW179" s="544"/>
      <c r="DX179" s="544"/>
      <c r="DY179" s="544"/>
      <c r="DZ179" s="544"/>
      <c r="EA179" s="657"/>
      <c r="EB179" s="543"/>
      <c r="EC179" s="544"/>
      <c r="ED179" s="544"/>
      <c r="EE179" s="544"/>
      <c r="EF179" s="544"/>
      <c r="EG179" s="544"/>
      <c r="EH179" s="544"/>
      <c r="EI179" s="544"/>
      <c r="EJ179" s="544"/>
      <c r="EK179" s="657"/>
    </row>
    <row r="180" spans="1:141" s="139" customFormat="1" ht="36">
      <c r="A180" s="359">
        <f>Summary!A180</f>
        <v>0</v>
      </c>
      <c r="B180" s="378">
        <f>Summary!B180</f>
        <v>0</v>
      </c>
      <c r="C180" s="379" t="str">
        <f>Summary!C180</f>
        <v>4.8.9</v>
      </c>
      <c r="D180" s="380" t="str">
        <f>Summary!D180</f>
        <v>3000 - Landscape and ecology</v>
      </c>
      <c r="E180" s="381" t="str">
        <f>Summary!E180</f>
        <v>Grassland (Open Grassland)</v>
      </c>
      <c r="F180" s="382" t="str">
        <f>Summary!F180</f>
        <v xml:space="preserve">Maintain habitat integrity, including removal of scrub encroachment </v>
      </c>
      <c r="G180" s="375">
        <f>Summary!G180</f>
        <v>0</v>
      </c>
      <c r="H180" s="540">
        <f t="shared" si="54"/>
        <v>0</v>
      </c>
      <c r="I180" s="541">
        <f t="shared" si="55"/>
        <v>0</v>
      </c>
      <c r="J180" s="541">
        <f t="shared" si="56"/>
        <v>0</v>
      </c>
      <c r="K180" s="541">
        <f t="shared" si="57"/>
        <v>0</v>
      </c>
      <c r="L180" s="541">
        <f t="shared" si="58"/>
        <v>0</v>
      </c>
      <c r="M180" s="541">
        <f t="shared" si="59"/>
        <v>0</v>
      </c>
      <c r="N180" s="541">
        <f t="shared" si="60"/>
        <v>0</v>
      </c>
      <c r="O180" s="541">
        <f t="shared" si="61"/>
        <v>0</v>
      </c>
      <c r="P180" s="541">
        <f t="shared" si="62"/>
        <v>0</v>
      </c>
      <c r="Q180" s="541">
        <f t="shared" si="63"/>
        <v>0</v>
      </c>
      <c r="R180" s="541">
        <f t="shared" si="64"/>
        <v>0</v>
      </c>
      <c r="S180" s="541">
        <f t="shared" si="65"/>
        <v>0</v>
      </c>
      <c r="T180" s="542">
        <f t="shared" si="66"/>
        <v>0</v>
      </c>
      <c r="U180" s="531"/>
      <c r="V180" s="543"/>
      <c r="W180" s="544"/>
      <c r="X180" s="544"/>
      <c r="Y180" s="544"/>
      <c r="Z180" s="544"/>
      <c r="AA180" s="544"/>
      <c r="AB180" s="544"/>
      <c r="AC180" s="544"/>
      <c r="AD180" s="544"/>
      <c r="AE180" s="657"/>
      <c r="AF180" s="543"/>
      <c r="AG180" s="544"/>
      <c r="AH180" s="544"/>
      <c r="AI180" s="544"/>
      <c r="AJ180" s="544"/>
      <c r="AK180" s="544"/>
      <c r="AL180" s="544"/>
      <c r="AM180" s="544"/>
      <c r="AN180" s="544"/>
      <c r="AO180" s="657"/>
      <c r="AP180" s="543"/>
      <c r="AQ180" s="544"/>
      <c r="AR180" s="544"/>
      <c r="AS180" s="544"/>
      <c r="AT180" s="544"/>
      <c r="AU180" s="544"/>
      <c r="AV180" s="544"/>
      <c r="AW180" s="544"/>
      <c r="AX180" s="544"/>
      <c r="AY180" s="657"/>
      <c r="AZ180" s="543"/>
      <c r="BA180" s="544"/>
      <c r="BB180" s="544"/>
      <c r="BC180" s="544"/>
      <c r="BD180" s="544"/>
      <c r="BE180" s="544"/>
      <c r="BF180" s="544"/>
      <c r="BG180" s="544"/>
      <c r="BH180" s="544"/>
      <c r="BI180" s="657"/>
      <c r="BJ180" s="543"/>
      <c r="BK180" s="544"/>
      <c r="BL180" s="544"/>
      <c r="BM180" s="544"/>
      <c r="BN180" s="544"/>
      <c r="BO180" s="544"/>
      <c r="BP180" s="544"/>
      <c r="BQ180" s="544"/>
      <c r="BR180" s="544"/>
      <c r="BS180" s="657"/>
      <c r="BT180" s="543"/>
      <c r="BU180" s="544"/>
      <c r="BV180" s="544"/>
      <c r="BW180" s="544"/>
      <c r="BX180" s="544"/>
      <c r="BY180" s="544"/>
      <c r="BZ180" s="544"/>
      <c r="CA180" s="544"/>
      <c r="CB180" s="544"/>
      <c r="CC180" s="657"/>
      <c r="CD180" s="543"/>
      <c r="CE180" s="544"/>
      <c r="CF180" s="544"/>
      <c r="CG180" s="544"/>
      <c r="CH180" s="544"/>
      <c r="CI180" s="544"/>
      <c r="CJ180" s="544"/>
      <c r="CK180" s="544"/>
      <c r="CL180" s="544"/>
      <c r="CM180" s="657"/>
      <c r="CN180" s="543"/>
      <c r="CO180" s="544"/>
      <c r="CP180" s="544"/>
      <c r="CQ180" s="544"/>
      <c r="CR180" s="544"/>
      <c r="CS180" s="544"/>
      <c r="CT180" s="544"/>
      <c r="CU180" s="544"/>
      <c r="CV180" s="544"/>
      <c r="CW180" s="657"/>
      <c r="CX180" s="543"/>
      <c r="CY180" s="544"/>
      <c r="CZ180" s="544"/>
      <c r="DA180" s="544"/>
      <c r="DB180" s="544"/>
      <c r="DC180" s="544"/>
      <c r="DD180" s="544"/>
      <c r="DE180" s="544"/>
      <c r="DF180" s="544"/>
      <c r="DG180" s="657"/>
      <c r="DH180" s="543"/>
      <c r="DI180" s="544"/>
      <c r="DJ180" s="544"/>
      <c r="DK180" s="544"/>
      <c r="DL180" s="544"/>
      <c r="DM180" s="544"/>
      <c r="DN180" s="544"/>
      <c r="DO180" s="544"/>
      <c r="DP180" s="544"/>
      <c r="DQ180" s="657"/>
      <c r="DR180" s="543"/>
      <c r="DS180" s="544"/>
      <c r="DT180" s="544"/>
      <c r="DU180" s="544"/>
      <c r="DV180" s="544"/>
      <c r="DW180" s="544"/>
      <c r="DX180" s="544"/>
      <c r="DY180" s="544"/>
      <c r="DZ180" s="544"/>
      <c r="EA180" s="657"/>
      <c r="EB180" s="543"/>
      <c r="EC180" s="544"/>
      <c r="ED180" s="544"/>
      <c r="EE180" s="544"/>
      <c r="EF180" s="544"/>
      <c r="EG180" s="544"/>
      <c r="EH180" s="544"/>
      <c r="EI180" s="544"/>
      <c r="EJ180" s="544"/>
      <c r="EK180" s="657"/>
    </row>
    <row r="181" spans="1:141" ht="36">
      <c r="A181" s="359">
        <f>Summary!A181</f>
        <v>0</v>
      </c>
      <c r="B181" s="378">
        <f>Summary!B181</f>
        <v>0</v>
      </c>
      <c r="C181" s="379" t="str">
        <f>Summary!C181</f>
        <v>4.8.10</v>
      </c>
      <c r="D181" s="380" t="str">
        <f>Summary!D181</f>
        <v>3000 - Landscape and ecology</v>
      </c>
      <c r="E181" s="381" t="str">
        <f>Summary!E181</f>
        <v>Heath and moorland</v>
      </c>
      <c r="F181" s="382" t="str">
        <f>Summary!F181</f>
        <v>Maintain habitat integrity, including removal of scrub encroachment and tree saplings throughout</v>
      </c>
      <c r="G181" s="375">
        <f>Summary!G181</f>
        <v>0</v>
      </c>
      <c r="H181" s="540">
        <f t="shared" si="54"/>
        <v>0</v>
      </c>
      <c r="I181" s="541">
        <f t="shared" si="55"/>
        <v>0</v>
      </c>
      <c r="J181" s="541">
        <f t="shared" si="56"/>
        <v>0</v>
      </c>
      <c r="K181" s="541">
        <f t="shared" si="57"/>
        <v>0</v>
      </c>
      <c r="L181" s="541">
        <f t="shared" si="58"/>
        <v>0</v>
      </c>
      <c r="M181" s="541">
        <f t="shared" si="59"/>
        <v>0</v>
      </c>
      <c r="N181" s="541">
        <f t="shared" si="60"/>
        <v>0</v>
      </c>
      <c r="O181" s="541">
        <f t="shared" si="61"/>
        <v>0</v>
      </c>
      <c r="P181" s="541">
        <f t="shared" si="62"/>
        <v>0</v>
      </c>
      <c r="Q181" s="541">
        <f t="shared" si="63"/>
        <v>0</v>
      </c>
      <c r="R181" s="541">
        <f t="shared" si="64"/>
        <v>0</v>
      </c>
      <c r="S181" s="541">
        <f t="shared" si="65"/>
        <v>0</v>
      </c>
      <c r="T181" s="542">
        <f t="shared" si="66"/>
        <v>0</v>
      </c>
      <c r="U181" s="531"/>
      <c r="V181" s="543"/>
      <c r="W181" s="544"/>
      <c r="X181" s="544"/>
      <c r="Y181" s="544"/>
      <c r="Z181" s="544"/>
      <c r="AA181" s="544"/>
      <c r="AB181" s="544"/>
      <c r="AC181" s="544"/>
      <c r="AD181" s="544"/>
      <c r="AE181" s="657"/>
      <c r="AF181" s="543"/>
      <c r="AG181" s="544"/>
      <c r="AH181" s="544"/>
      <c r="AI181" s="544"/>
      <c r="AJ181" s="544"/>
      <c r="AK181" s="544"/>
      <c r="AL181" s="544"/>
      <c r="AM181" s="544"/>
      <c r="AN181" s="544"/>
      <c r="AO181" s="657"/>
      <c r="AP181" s="543"/>
      <c r="AQ181" s="544"/>
      <c r="AR181" s="544"/>
      <c r="AS181" s="544"/>
      <c r="AT181" s="544"/>
      <c r="AU181" s="544"/>
      <c r="AV181" s="544"/>
      <c r="AW181" s="544"/>
      <c r="AX181" s="544"/>
      <c r="AY181" s="657"/>
      <c r="AZ181" s="543"/>
      <c r="BA181" s="544"/>
      <c r="BB181" s="544"/>
      <c r="BC181" s="544"/>
      <c r="BD181" s="544"/>
      <c r="BE181" s="544"/>
      <c r="BF181" s="544"/>
      <c r="BG181" s="544"/>
      <c r="BH181" s="544"/>
      <c r="BI181" s="657"/>
      <c r="BJ181" s="543"/>
      <c r="BK181" s="544"/>
      <c r="BL181" s="544"/>
      <c r="BM181" s="544"/>
      <c r="BN181" s="544"/>
      <c r="BO181" s="544"/>
      <c r="BP181" s="544"/>
      <c r="BQ181" s="544"/>
      <c r="BR181" s="544"/>
      <c r="BS181" s="657"/>
      <c r="BT181" s="543"/>
      <c r="BU181" s="544"/>
      <c r="BV181" s="544"/>
      <c r="BW181" s="544"/>
      <c r="BX181" s="544"/>
      <c r="BY181" s="544"/>
      <c r="BZ181" s="544"/>
      <c r="CA181" s="544"/>
      <c r="CB181" s="544"/>
      <c r="CC181" s="657"/>
      <c r="CD181" s="543"/>
      <c r="CE181" s="544"/>
      <c r="CF181" s="544"/>
      <c r="CG181" s="544"/>
      <c r="CH181" s="544"/>
      <c r="CI181" s="544"/>
      <c r="CJ181" s="544"/>
      <c r="CK181" s="544"/>
      <c r="CL181" s="544"/>
      <c r="CM181" s="657"/>
      <c r="CN181" s="543"/>
      <c r="CO181" s="544"/>
      <c r="CP181" s="544"/>
      <c r="CQ181" s="544"/>
      <c r="CR181" s="544"/>
      <c r="CS181" s="544"/>
      <c r="CT181" s="544"/>
      <c r="CU181" s="544"/>
      <c r="CV181" s="544"/>
      <c r="CW181" s="657"/>
      <c r="CX181" s="543"/>
      <c r="CY181" s="544"/>
      <c r="CZ181" s="544"/>
      <c r="DA181" s="544"/>
      <c r="DB181" s="544"/>
      <c r="DC181" s="544"/>
      <c r="DD181" s="544"/>
      <c r="DE181" s="544"/>
      <c r="DF181" s="544"/>
      <c r="DG181" s="657"/>
      <c r="DH181" s="543"/>
      <c r="DI181" s="544"/>
      <c r="DJ181" s="544"/>
      <c r="DK181" s="544"/>
      <c r="DL181" s="544"/>
      <c r="DM181" s="544"/>
      <c r="DN181" s="544"/>
      <c r="DO181" s="544"/>
      <c r="DP181" s="544"/>
      <c r="DQ181" s="657"/>
      <c r="DR181" s="543"/>
      <c r="DS181" s="544"/>
      <c r="DT181" s="544"/>
      <c r="DU181" s="544"/>
      <c r="DV181" s="544"/>
      <c r="DW181" s="544"/>
      <c r="DX181" s="544"/>
      <c r="DY181" s="544"/>
      <c r="DZ181" s="544"/>
      <c r="EA181" s="657"/>
      <c r="EB181" s="543"/>
      <c r="EC181" s="544"/>
      <c r="ED181" s="544"/>
      <c r="EE181" s="544"/>
      <c r="EF181" s="544"/>
      <c r="EG181" s="544"/>
      <c r="EH181" s="544"/>
      <c r="EI181" s="544"/>
      <c r="EJ181" s="544"/>
      <c r="EK181" s="657"/>
    </row>
    <row r="182" spans="1:141" s="139" customFormat="1" ht="36">
      <c r="A182" s="359">
        <f>Summary!A182</f>
        <v>0</v>
      </c>
      <c r="B182" s="378">
        <f>Summary!B182</f>
        <v>0</v>
      </c>
      <c r="C182" s="379" t="str">
        <f>Summary!C182</f>
        <v>4.8.11</v>
      </c>
      <c r="D182" s="380" t="str">
        <f>Summary!D182</f>
        <v>3000 - Landscape and ecology</v>
      </c>
      <c r="E182" s="381" t="str">
        <f>Summary!E182</f>
        <v>Conservation grassland / wildflower grassland</v>
      </c>
      <c r="F182" s="382" t="str">
        <f>Summary!F182</f>
        <v>Maintain habitat integrity, including removal of scrub encroachment and undesirable weed species</v>
      </c>
      <c r="G182" s="375">
        <f>Summary!G182</f>
        <v>0</v>
      </c>
      <c r="H182" s="540">
        <f t="shared" si="54"/>
        <v>0</v>
      </c>
      <c r="I182" s="541">
        <f t="shared" si="55"/>
        <v>0</v>
      </c>
      <c r="J182" s="541">
        <f t="shared" si="56"/>
        <v>0</v>
      </c>
      <c r="K182" s="541">
        <f t="shared" si="57"/>
        <v>0</v>
      </c>
      <c r="L182" s="541">
        <f t="shared" si="58"/>
        <v>0</v>
      </c>
      <c r="M182" s="541">
        <f t="shared" si="59"/>
        <v>0</v>
      </c>
      <c r="N182" s="541">
        <f t="shared" si="60"/>
        <v>0</v>
      </c>
      <c r="O182" s="541">
        <f t="shared" si="61"/>
        <v>0</v>
      </c>
      <c r="P182" s="541">
        <f t="shared" si="62"/>
        <v>0</v>
      </c>
      <c r="Q182" s="541">
        <f t="shared" si="63"/>
        <v>0</v>
      </c>
      <c r="R182" s="541">
        <f t="shared" si="64"/>
        <v>0</v>
      </c>
      <c r="S182" s="541">
        <f t="shared" si="65"/>
        <v>0</v>
      </c>
      <c r="T182" s="542">
        <f t="shared" si="66"/>
        <v>0</v>
      </c>
      <c r="U182" s="531"/>
      <c r="V182" s="543"/>
      <c r="W182" s="544"/>
      <c r="X182" s="544"/>
      <c r="Y182" s="544"/>
      <c r="Z182" s="544"/>
      <c r="AA182" s="544"/>
      <c r="AB182" s="544"/>
      <c r="AC182" s="544"/>
      <c r="AD182" s="544"/>
      <c r="AE182" s="657"/>
      <c r="AF182" s="543"/>
      <c r="AG182" s="544"/>
      <c r="AH182" s="544"/>
      <c r="AI182" s="544"/>
      <c r="AJ182" s="544"/>
      <c r="AK182" s="544"/>
      <c r="AL182" s="544"/>
      <c r="AM182" s="544"/>
      <c r="AN182" s="544"/>
      <c r="AO182" s="657"/>
      <c r="AP182" s="543"/>
      <c r="AQ182" s="544"/>
      <c r="AR182" s="544"/>
      <c r="AS182" s="544"/>
      <c r="AT182" s="544"/>
      <c r="AU182" s="544"/>
      <c r="AV182" s="544"/>
      <c r="AW182" s="544"/>
      <c r="AX182" s="544"/>
      <c r="AY182" s="657"/>
      <c r="AZ182" s="543"/>
      <c r="BA182" s="544"/>
      <c r="BB182" s="544"/>
      <c r="BC182" s="544"/>
      <c r="BD182" s="544"/>
      <c r="BE182" s="544"/>
      <c r="BF182" s="544"/>
      <c r="BG182" s="544"/>
      <c r="BH182" s="544"/>
      <c r="BI182" s="657"/>
      <c r="BJ182" s="543"/>
      <c r="BK182" s="544"/>
      <c r="BL182" s="544"/>
      <c r="BM182" s="544"/>
      <c r="BN182" s="544"/>
      <c r="BO182" s="544"/>
      <c r="BP182" s="544"/>
      <c r="BQ182" s="544"/>
      <c r="BR182" s="544"/>
      <c r="BS182" s="657"/>
      <c r="BT182" s="543"/>
      <c r="BU182" s="544"/>
      <c r="BV182" s="544"/>
      <c r="BW182" s="544"/>
      <c r="BX182" s="544"/>
      <c r="BY182" s="544"/>
      <c r="BZ182" s="544"/>
      <c r="CA182" s="544"/>
      <c r="CB182" s="544"/>
      <c r="CC182" s="657"/>
      <c r="CD182" s="543"/>
      <c r="CE182" s="544"/>
      <c r="CF182" s="544"/>
      <c r="CG182" s="544"/>
      <c r="CH182" s="544"/>
      <c r="CI182" s="544"/>
      <c r="CJ182" s="544"/>
      <c r="CK182" s="544"/>
      <c r="CL182" s="544"/>
      <c r="CM182" s="657"/>
      <c r="CN182" s="543"/>
      <c r="CO182" s="544"/>
      <c r="CP182" s="544"/>
      <c r="CQ182" s="544"/>
      <c r="CR182" s="544"/>
      <c r="CS182" s="544"/>
      <c r="CT182" s="544"/>
      <c r="CU182" s="544"/>
      <c r="CV182" s="544"/>
      <c r="CW182" s="657"/>
      <c r="CX182" s="543"/>
      <c r="CY182" s="544"/>
      <c r="CZ182" s="544"/>
      <c r="DA182" s="544"/>
      <c r="DB182" s="544"/>
      <c r="DC182" s="544"/>
      <c r="DD182" s="544"/>
      <c r="DE182" s="544"/>
      <c r="DF182" s="544"/>
      <c r="DG182" s="657"/>
      <c r="DH182" s="543"/>
      <c r="DI182" s="544"/>
      <c r="DJ182" s="544"/>
      <c r="DK182" s="544"/>
      <c r="DL182" s="544"/>
      <c r="DM182" s="544"/>
      <c r="DN182" s="544"/>
      <c r="DO182" s="544"/>
      <c r="DP182" s="544"/>
      <c r="DQ182" s="657"/>
      <c r="DR182" s="543"/>
      <c r="DS182" s="544"/>
      <c r="DT182" s="544"/>
      <c r="DU182" s="544"/>
      <c r="DV182" s="544"/>
      <c r="DW182" s="544"/>
      <c r="DX182" s="544"/>
      <c r="DY182" s="544"/>
      <c r="DZ182" s="544"/>
      <c r="EA182" s="657"/>
      <c r="EB182" s="543"/>
      <c r="EC182" s="544"/>
      <c r="ED182" s="544"/>
      <c r="EE182" s="544"/>
      <c r="EF182" s="544"/>
      <c r="EG182" s="544"/>
      <c r="EH182" s="544"/>
      <c r="EI182" s="544"/>
      <c r="EJ182" s="544"/>
      <c r="EK182" s="657"/>
    </row>
    <row r="183" spans="1:141" s="139" customFormat="1" ht="36">
      <c r="A183" s="359">
        <f>Summary!A183</f>
        <v>0</v>
      </c>
      <c r="B183" s="378">
        <f>Summary!B183</f>
        <v>0</v>
      </c>
      <c r="C183" s="379" t="str">
        <f>Summary!C183</f>
        <v>4.8.12</v>
      </c>
      <c r="D183" s="380" t="str">
        <f>Summary!D183</f>
        <v>3000 - Landscape and ecology</v>
      </c>
      <c r="E183" s="381" t="str">
        <f>Summary!E183</f>
        <v>Rock scree</v>
      </c>
      <c r="F183" s="382" t="str">
        <f>Summary!F183</f>
        <v>Removal of scrub encroachment</v>
      </c>
      <c r="G183" s="375">
        <f>Summary!G183</f>
        <v>0</v>
      </c>
      <c r="H183" s="540">
        <f t="shared" si="54"/>
        <v>0</v>
      </c>
      <c r="I183" s="541">
        <f t="shared" si="55"/>
        <v>0</v>
      </c>
      <c r="J183" s="541">
        <f t="shared" si="56"/>
        <v>0</v>
      </c>
      <c r="K183" s="541">
        <f t="shared" si="57"/>
        <v>0</v>
      </c>
      <c r="L183" s="541">
        <f t="shared" si="58"/>
        <v>0</v>
      </c>
      <c r="M183" s="541">
        <f t="shared" si="59"/>
        <v>0</v>
      </c>
      <c r="N183" s="541">
        <f t="shared" si="60"/>
        <v>0</v>
      </c>
      <c r="O183" s="541">
        <f t="shared" si="61"/>
        <v>0</v>
      </c>
      <c r="P183" s="541">
        <f t="shared" si="62"/>
        <v>0</v>
      </c>
      <c r="Q183" s="541">
        <f t="shared" si="63"/>
        <v>0</v>
      </c>
      <c r="R183" s="541">
        <f t="shared" si="64"/>
        <v>0</v>
      </c>
      <c r="S183" s="541">
        <f t="shared" si="65"/>
        <v>0</v>
      </c>
      <c r="T183" s="542">
        <f t="shared" si="66"/>
        <v>0</v>
      </c>
      <c r="U183" s="531"/>
      <c r="V183" s="543"/>
      <c r="W183" s="544"/>
      <c r="X183" s="544"/>
      <c r="Y183" s="544"/>
      <c r="Z183" s="544"/>
      <c r="AA183" s="544"/>
      <c r="AB183" s="544"/>
      <c r="AC183" s="544"/>
      <c r="AD183" s="544"/>
      <c r="AE183" s="657"/>
      <c r="AF183" s="543"/>
      <c r="AG183" s="544"/>
      <c r="AH183" s="544"/>
      <c r="AI183" s="544"/>
      <c r="AJ183" s="544"/>
      <c r="AK183" s="544"/>
      <c r="AL183" s="544"/>
      <c r="AM183" s="544"/>
      <c r="AN183" s="544"/>
      <c r="AO183" s="657"/>
      <c r="AP183" s="543"/>
      <c r="AQ183" s="544"/>
      <c r="AR183" s="544"/>
      <c r="AS183" s="544"/>
      <c r="AT183" s="544"/>
      <c r="AU183" s="544"/>
      <c r="AV183" s="544"/>
      <c r="AW183" s="544"/>
      <c r="AX183" s="544"/>
      <c r="AY183" s="657"/>
      <c r="AZ183" s="543"/>
      <c r="BA183" s="544"/>
      <c r="BB183" s="544"/>
      <c r="BC183" s="544"/>
      <c r="BD183" s="544"/>
      <c r="BE183" s="544"/>
      <c r="BF183" s="544"/>
      <c r="BG183" s="544"/>
      <c r="BH183" s="544"/>
      <c r="BI183" s="657"/>
      <c r="BJ183" s="543"/>
      <c r="BK183" s="544"/>
      <c r="BL183" s="544"/>
      <c r="BM183" s="544"/>
      <c r="BN183" s="544"/>
      <c r="BO183" s="544"/>
      <c r="BP183" s="544"/>
      <c r="BQ183" s="544"/>
      <c r="BR183" s="544"/>
      <c r="BS183" s="657"/>
      <c r="BT183" s="543"/>
      <c r="BU183" s="544"/>
      <c r="BV183" s="544"/>
      <c r="BW183" s="544"/>
      <c r="BX183" s="544"/>
      <c r="BY183" s="544"/>
      <c r="BZ183" s="544"/>
      <c r="CA183" s="544"/>
      <c r="CB183" s="544"/>
      <c r="CC183" s="657"/>
      <c r="CD183" s="543"/>
      <c r="CE183" s="544"/>
      <c r="CF183" s="544"/>
      <c r="CG183" s="544"/>
      <c r="CH183" s="544"/>
      <c r="CI183" s="544"/>
      <c r="CJ183" s="544"/>
      <c r="CK183" s="544"/>
      <c r="CL183" s="544"/>
      <c r="CM183" s="657"/>
      <c r="CN183" s="543"/>
      <c r="CO183" s="544"/>
      <c r="CP183" s="544"/>
      <c r="CQ183" s="544"/>
      <c r="CR183" s="544"/>
      <c r="CS183" s="544"/>
      <c r="CT183" s="544"/>
      <c r="CU183" s="544"/>
      <c r="CV183" s="544"/>
      <c r="CW183" s="657"/>
      <c r="CX183" s="543"/>
      <c r="CY183" s="544"/>
      <c r="CZ183" s="544"/>
      <c r="DA183" s="544"/>
      <c r="DB183" s="544"/>
      <c r="DC183" s="544"/>
      <c r="DD183" s="544"/>
      <c r="DE183" s="544"/>
      <c r="DF183" s="544"/>
      <c r="DG183" s="657"/>
      <c r="DH183" s="543"/>
      <c r="DI183" s="544"/>
      <c r="DJ183" s="544"/>
      <c r="DK183" s="544"/>
      <c r="DL183" s="544"/>
      <c r="DM183" s="544"/>
      <c r="DN183" s="544"/>
      <c r="DO183" s="544"/>
      <c r="DP183" s="544"/>
      <c r="DQ183" s="657"/>
      <c r="DR183" s="543"/>
      <c r="DS183" s="544"/>
      <c r="DT183" s="544"/>
      <c r="DU183" s="544"/>
      <c r="DV183" s="544"/>
      <c r="DW183" s="544"/>
      <c r="DX183" s="544"/>
      <c r="DY183" s="544"/>
      <c r="DZ183" s="544"/>
      <c r="EA183" s="657"/>
      <c r="EB183" s="543"/>
      <c r="EC183" s="544"/>
      <c r="ED183" s="544"/>
      <c r="EE183" s="544"/>
      <c r="EF183" s="544"/>
      <c r="EG183" s="544"/>
      <c r="EH183" s="544"/>
      <c r="EI183" s="544"/>
      <c r="EJ183" s="544"/>
      <c r="EK183" s="657"/>
    </row>
    <row r="184" spans="1:141" ht="36">
      <c r="A184" s="359">
        <f>Summary!A184</f>
        <v>0</v>
      </c>
      <c r="B184" s="378">
        <f>Summary!B184</f>
        <v>0</v>
      </c>
      <c r="C184" s="379" t="str">
        <f>Summary!C184</f>
        <v>4.8.13</v>
      </c>
      <c r="D184" s="380" t="str">
        <f>Summary!D184</f>
        <v>3000 - Landscape and ecology</v>
      </c>
      <c r="E184" s="381" t="str">
        <f>Summary!E184</f>
        <v>Shrubs (General)</v>
      </c>
      <c r="F184" s="382" t="str">
        <f>Summary!F184</f>
        <v xml:space="preserve">Maintain habitat integrity, including removal of scrub encroachment </v>
      </c>
      <c r="G184" s="375">
        <f>Summary!G184</f>
        <v>0</v>
      </c>
      <c r="H184" s="540">
        <f t="shared" si="54"/>
        <v>0</v>
      </c>
      <c r="I184" s="541">
        <f t="shared" si="55"/>
        <v>0</v>
      </c>
      <c r="J184" s="541">
        <f t="shared" si="56"/>
        <v>0</v>
      </c>
      <c r="K184" s="541">
        <f t="shared" si="57"/>
        <v>0</v>
      </c>
      <c r="L184" s="541">
        <f t="shared" si="58"/>
        <v>0</v>
      </c>
      <c r="M184" s="541">
        <f t="shared" si="59"/>
        <v>0</v>
      </c>
      <c r="N184" s="541">
        <f t="shared" si="60"/>
        <v>0</v>
      </c>
      <c r="O184" s="541">
        <f t="shared" si="61"/>
        <v>0</v>
      </c>
      <c r="P184" s="541">
        <f t="shared" si="62"/>
        <v>0</v>
      </c>
      <c r="Q184" s="541">
        <f t="shared" si="63"/>
        <v>0</v>
      </c>
      <c r="R184" s="541">
        <f t="shared" si="64"/>
        <v>0</v>
      </c>
      <c r="S184" s="541">
        <f t="shared" si="65"/>
        <v>0</v>
      </c>
      <c r="T184" s="542">
        <f t="shared" si="66"/>
        <v>0</v>
      </c>
      <c r="U184" s="531"/>
      <c r="V184" s="543"/>
      <c r="W184" s="544"/>
      <c r="X184" s="544"/>
      <c r="Y184" s="544"/>
      <c r="Z184" s="544"/>
      <c r="AA184" s="544"/>
      <c r="AB184" s="544"/>
      <c r="AC184" s="544"/>
      <c r="AD184" s="544"/>
      <c r="AE184" s="657"/>
      <c r="AF184" s="543"/>
      <c r="AG184" s="544"/>
      <c r="AH184" s="544"/>
      <c r="AI184" s="544"/>
      <c r="AJ184" s="544"/>
      <c r="AK184" s="544"/>
      <c r="AL184" s="544"/>
      <c r="AM184" s="544"/>
      <c r="AN184" s="544"/>
      <c r="AO184" s="657"/>
      <c r="AP184" s="543"/>
      <c r="AQ184" s="544"/>
      <c r="AR184" s="544"/>
      <c r="AS184" s="544"/>
      <c r="AT184" s="544"/>
      <c r="AU184" s="544"/>
      <c r="AV184" s="544"/>
      <c r="AW184" s="544"/>
      <c r="AX184" s="544"/>
      <c r="AY184" s="657"/>
      <c r="AZ184" s="543"/>
      <c r="BA184" s="544"/>
      <c r="BB184" s="544"/>
      <c r="BC184" s="544"/>
      <c r="BD184" s="544"/>
      <c r="BE184" s="544"/>
      <c r="BF184" s="544"/>
      <c r="BG184" s="544"/>
      <c r="BH184" s="544"/>
      <c r="BI184" s="657"/>
      <c r="BJ184" s="543"/>
      <c r="BK184" s="544"/>
      <c r="BL184" s="544"/>
      <c r="BM184" s="544"/>
      <c r="BN184" s="544"/>
      <c r="BO184" s="544"/>
      <c r="BP184" s="544"/>
      <c r="BQ184" s="544"/>
      <c r="BR184" s="544"/>
      <c r="BS184" s="657"/>
      <c r="BT184" s="543"/>
      <c r="BU184" s="544"/>
      <c r="BV184" s="544"/>
      <c r="BW184" s="544"/>
      <c r="BX184" s="544"/>
      <c r="BY184" s="544"/>
      <c r="BZ184" s="544"/>
      <c r="CA184" s="544"/>
      <c r="CB184" s="544"/>
      <c r="CC184" s="657"/>
      <c r="CD184" s="543"/>
      <c r="CE184" s="544"/>
      <c r="CF184" s="544"/>
      <c r="CG184" s="544"/>
      <c r="CH184" s="544"/>
      <c r="CI184" s="544"/>
      <c r="CJ184" s="544"/>
      <c r="CK184" s="544"/>
      <c r="CL184" s="544"/>
      <c r="CM184" s="657"/>
      <c r="CN184" s="543"/>
      <c r="CO184" s="544"/>
      <c r="CP184" s="544"/>
      <c r="CQ184" s="544"/>
      <c r="CR184" s="544"/>
      <c r="CS184" s="544"/>
      <c r="CT184" s="544"/>
      <c r="CU184" s="544"/>
      <c r="CV184" s="544"/>
      <c r="CW184" s="657"/>
      <c r="CX184" s="543"/>
      <c r="CY184" s="544"/>
      <c r="CZ184" s="544"/>
      <c r="DA184" s="544"/>
      <c r="DB184" s="544"/>
      <c r="DC184" s="544"/>
      <c r="DD184" s="544"/>
      <c r="DE184" s="544"/>
      <c r="DF184" s="544"/>
      <c r="DG184" s="657"/>
      <c r="DH184" s="543"/>
      <c r="DI184" s="544"/>
      <c r="DJ184" s="544"/>
      <c r="DK184" s="544"/>
      <c r="DL184" s="544"/>
      <c r="DM184" s="544"/>
      <c r="DN184" s="544"/>
      <c r="DO184" s="544"/>
      <c r="DP184" s="544"/>
      <c r="DQ184" s="657"/>
      <c r="DR184" s="543"/>
      <c r="DS184" s="544"/>
      <c r="DT184" s="544"/>
      <c r="DU184" s="544"/>
      <c r="DV184" s="544"/>
      <c r="DW184" s="544"/>
      <c r="DX184" s="544"/>
      <c r="DY184" s="544"/>
      <c r="DZ184" s="544"/>
      <c r="EA184" s="657"/>
      <c r="EB184" s="543"/>
      <c r="EC184" s="544"/>
      <c r="ED184" s="544"/>
      <c r="EE184" s="544"/>
      <c r="EF184" s="544"/>
      <c r="EG184" s="544"/>
      <c r="EH184" s="544"/>
      <c r="EI184" s="544"/>
      <c r="EJ184" s="544"/>
      <c r="EK184" s="657"/>
    </row>
    <row r="185" spans="1:141" s="139" customFormat="1" ht="36">
      <c r="A185" s="359">
        <f>Summary!A185</f>
        <v>0</v>
      </c>
      <c r="B185" s="378">
        <f>Summary!B185</f>
        <v>0</v>
      </c>
      <c r="C185" s="379" t="str">
        <f>Summary!C185</f>
        <v>4.8.14</v>
      </c>
      <c r="D185" s="380" t="str">
        <f>Summary!D185</f>
        <v>3000 - Landscape and ecology</v>
      </c>
      <c r="E185" s="381" t="str">
        <f>Summary!E185</f>
        <v>Shrubs (Ornamental)</v>
      </c>
      <c r="F185" s="382" t="str">
        <f>Summary!F185</f>
        <v>Maintain design requirements / amenity function</v>
      </c>
      <c r="G185" s="375">
        <f>Summary!G185</f>
        <v>0</v>
      </c>
      <c r="H185" s="540">
        <f t="shared" si="54"/>
        <v>0</v>
      </c>
      <c r="I185" s="541">
        <f t="shared" si="55"/>
        <v>0</v>
      </c>
      <c r="J185" s="541">
        <f t="shared" si="56"/>
        <v>0</v>
      </c>
      <c r="K185" s="541">
        <f t="shared" si="57"/>
        <v>0</v>
      </c>
      <c r="L185" s="541">
        <f t="shared" si="58"/>
        <v>0</v>
      </c>
      <c r="M185" s="541">
        <f t="shared" si="59"/>
        <v>0</v>
      </c>
      <c r="N185" s="541">
        <f t="shared" si="60"/>
        <v>0</v>
      </c>
      <c r="O185" s="541">
        <f t="shared" si="61"/>
        <v>0</v>
      </c>
      <c r="P185" s="541">
        <f t="shared" si="62"/>
        <v>0</v>
      </c>
      <c r="Q185" s="541">
        <f t="shared" si="63"/>
        <v>0</v>
      </c>
      <c r="R185" s="541">
        <f t="shared" si="64"/>
        <v>0</v>
      </c>
      <c r="S185" s="541">
        <f t="shared" si="65"/>
        <v>0</v>
      </c>
      <c r="T185" s="542">
        <f t="shared" si="66"/>
        <v>0</v>
      </c>
      <c r="U185" s="531"/>
      <c r="V185" s="543"/>
      <c r="W185" s="544"/>
      <c r="X185" s="544"/>
      <c r="Y185" s="544"/>
      <c r="Z185" s="544"/>
      <c r="AA185" s="544"/>
      <c r="AB185" s="544"/>
      <c r="AC185" s="544"/>
      <c r="AD185" s="544"/>
      <c r="AE185" s="657"/>
      <c r="AF185" s="543"/>
      <c r="AG185" s="544"/>
      <c r="AH185" s="544"/>
      <c r="AI185" s="544"/>
      <c r="AJ185" s="544"/>
      <c r="AK185" s="544"/>
      <c r="AL185" s="544"/>
      <c r="AM185" s="544"/>
      <c r="AN185" s="544"/>
      <c r="AO185" s="657"/>
      <c r="AP185" s="543"/>
      <c r="AQ185" s="544"/>
      <c r="AR185" s="544"/>
      <c r="AS185" s="544"/>
      <c r="AT185" s="544"/>
      <c r="AU185" s="544"/>
      <c r="AV185" s="544"/>
      <c r="AW185" s="544"/>
      <c r="AX185" s="544"/>
      <c r="AY185" s="657"/>
      <c r="AZ185" s="543"/>
      <c r="BA185" s="544"/>
      <c r="BB185" s="544"/>
      <c r="BC185" s="544"/>
      <c r="BD185" s="544"/>
      <c r="BE185" s="544"/>
      <c r="BF185" s="544"/>
      <c r="BG185" s="544"/>
      <c r="BH185" s="544"/>
      <c r="BI185" s="657"/>
      <c r="BJ185" s="543"/>
      <c r="BK185" s="544"/>
      <c r="BL185" s="544"/>
      <c r="BM185" s="544"/>
      <c r="BN185" s="544"/>
      <c r="BO185" s="544"/>
      <c r="BP185" s="544"/>
      <c r="BQ185" s="544"/>
      <c r="BR185" s="544"/>
      <c r="BS185" s="657"/>
      <c r="BT185" s="543"/>
      <c r="BU185" s="544"/>
      <c r="BV185" s="544"/>
      <c r="BW185" s="544"/>
      <c r="BX185" s="544"/>
      <c r="BY185" s="544"/>
      <c r="BZ185" s="544"/>
      <c r="CA185" s="544"/>
      <c r="CB185" s="544"/>
      <c r="CC185" s="657"/>
      <c r="CD185" s="543"/>
      <c r="CE185" s="544"/>
      <c r="CF185" s="544"/>
      <c r="CG185" s="544"/>
      <c r="CH185" s="544"/>
      <c r="CI185" s="544"/>
      <c r="CJ185" s="544"/>
      <c r="CK185" s="544"/>
      <c r="CL185" s="544"/>
      <c r="CM185" s="657"/>
      <c r="CN185" s="543"/>
      <c r="CO185" s="544"/>
      <c r="CP185" s="544"/>
      <c r="CQ185" s="544"/>
      <c r="CR185" s="544"/>
      <c r="CS185" s="544"/>
      <c r="CT185" s="544"/>
      <c r="CU185" s="544"/>
      <c r="CV185" s="544"/>
      <c r="CW185" s="657"/>
      <c r="CX185" s="543"/>
      <c r="CY185" s="544"/>
      <c r="CZ185" s="544"/>
      <c r="DA185" s="544"/>
      <c r="DB185" s="544"/>
      <c r="DC185" s="544"/>
      <c r="DD185" s="544"/>
      <c r="DE185" s="544"/>
      <c r="DF185" s="544"/>
      <c r="DG185" s="657"/>
      <c r="DH185" s="543"/>
      <c r="DI185" s="544"/>
      <c r="DJ185" s="544"/>
      <c r="DK185" s="544"/>
      <c r="DL185" s="544"/>
      <c r="DM185" s="544"/>
      <c r="DN185" s="544"/>
      <c r="DO185" s="544"/>
      <c r="DP185" s="544"/>
      <c r="DQ185" s="657"/>
      <c r="DR185" s="543"/>
      <c r="DS185" s="544"/>
      <c r="DT185" s="544"/>
      <c r="DU185" s="544"/>
      <c r="DV185" s="544"/>
      <c r="DW185" s="544"/>
      <c r="DX185" s="544"/>
      <c r="DY185" s="544"/>
      <c r="DZ185" s="544"/>
      <c r="EA185" s="657"/>
      <c r="EB185" s="543"/>
      <c r="EC185" s="544"/>
      <c r="ED185" s="544"/>
      <c r="EE185" s="544"/>
      <c r="EF185" s="544"/>
      <c r="EG185" s="544"/>
      <c r="EH185" s="544"/>
      <c r="EI185" s="544"/>
      <c r="EJ185" s="544"/>
      <c r="EK185" s="657"/>
    </row>
    <row r="186" spans="1:141" s="139" customFormat="1" ht="36">
      <c r="A186" s="359">
        <f>Summary!A186</f>
        <v>0</v>
      </c>
      <c r="B186" s="378">
        <f>Summary!B186</f>
        <v>0</v>
      </c>
      <c r="C186" s="379" t="str">
        <f>Summary!C186</f>
        <v>4.8.15</v>
      </c>
      <c r="D186" s="380" t="str">
        <f>Summary!D186</f>
        <v>3000 - Landscape and ecology</v>
      </c>
      <c r="E186" s="381" t="str">
        <f>Summary!E186</f>
        <v>Woodlands and trees, including veteran trees</v>
      </c>
      <c r="F186" s="382" t="str">
        <f>Summary!F186</f>
        <v xml:space="preserve">Maintain habitat integrity, including removal of scrub encroachment </v>
      </c>
      <c r="G186" s="375">
        <f>Summary!G186</f>
        <v>0</v>
      </c>
      <c r="H186" s="540">
        <f t="shared" si="54"/>
        <v>0</v>
      </c>
      <c r="I186" s="541">
        <f t="shared" si="55"/>
        <v>0</v>
      </c>
      <c r="J186" s="541">
        <f t="shared" si="56"/>
        <v>0</v>
      </c>
      <c r="K186" s="541">
        <f t="shared" si="57"/>
        <v>0</v>
      </c>
      <c r="L186" s="541">
        <f t="shared" si="58"/>
        <v>0</v>
      </c>
      <c r="M186" s="541">
        <f t="shared" si="59"/>
        <v>0</v>
      </c>
      <c r="N186" s="541">
        <f t="shared" si="60"/>
        <v>0</v>
      </c>
      <c r="O186" s="541">
        <f t="shared" si="61"/>
        <v>0</v>
      </c>
      <c r="P186" s="541">
        <f t="shared" si="62"/>
        <v>0</v>
      </c>
      <c r="Q186" s="541">
        <f t="shared" si="63"/>
        <v>0</v>
      </c>
      <c r="R186" s="541">
        <f t="shared" si="64"/>
        <v>0</v>
      </c>
      <c r="S186" s="541">
        <f t="shared" si="65"/>
        <v>0</v>
      </c>
      <c r="T186" s="542">
        <f t="shared" si="66"/>
        <v>0</v>
      </c>
      <c r="U186" s="531"/>
      <c r="V186" s="543"/>
      <c r="W186" s="544"/>
      <c r="X186" s="544"/>
      <c r="Y186" s="544"/>
      <c r="Z186" s="544"/>
      <c r="AA186" s="544"/>
      <c r="AB186" s="544"/>
      <c r="AC186" s="544"/>
      <c r="AD186" s="544"/>
      <c r="AE186" s="657"/>
      <c r="AF186" s="543"/>
      <c r="AG186" s="544"/>
      <c r="AH186" s="544"/>
      <c r="AI186" s="544"/>
      <c r="AJ186" s="544"/>
      <c r="AK186" s="544"/>
      <c r="AL186" s="544"/>
      <c r="AM186" s="544"/>
      <c r="AN186" s="544"/>
      <c r="AO186" s="657"/>
      <c r="AP186" s="543"/>
      <c r="AQ186" s="544"/>
      <c r="AR186" s="544"/>
      <c r="AS186" s="544"/>
      <c r="AT186" s="544"/>
      <c r="AU186" s="544"/>
      <c r="AV186" s="544"/>
      <c r="AW186" s="544"/>
      <c r="AX186" s="544"/>
      <c r="AY186" s="657"/>
      <c r="AZ186" s="543"/>
      <c r="BA186" s="544"/>
      <c r="BB186" s="544"/>
      <c r="BC186" s="544"/>
      <c r="BD186" s="544"/>
      <c r="BE186" s="544"/>
      <c r="BF186" s="544"/>
      <c r="BG186" s="544"/>
      <c r="BH186" s="544"/>
      <c r="BI186" s="657"/>
      <c r="BJ186" s="543"/>
      <c r="BK186" s="544"/>
      <c r="BL186" s="544"/>
      <c r="BM186" s="544"/>
      <c r="BN186" s="544"/>
      <c r="BO186" s="544"/>
      <c r="BP186" s="544"/>
      <c r="BQ186" s="544"/>
      <c r="BR186" s="544"/>
      <c r="BS186" s="657"/>
      <c r="BT186" s="543"/>
      <c r="BU186" s="544"/>
      <c r="BV186" s="544"/>
      <c r="BW186" s="544"/>
      <c r="BX186" s="544"/>
      <c r="BY186" s="544"/>
      <c r="BZ186" s="544"/>
      <c r="CA186" s="544"/>
      <c r="CB186" s="544"/>
      <c r="CC186" s="657"/>
      <c r="CD186" s="543"/>
      <c r="CE186" s="544"/>
      <c r="CF186" s="544"/>
      <c r="CG186" s="544"/>
      <c r="CH186" s="544"/>
      <c r="CI186" s="544"/>
      <c r="CJ186" s="544"/>
      <c r="CK186" s="544"/>
      <c r="CL186" s="544"/>
      <c r="CM186" s="657"/>
      <c r="CN186" s="543"/>
      <c r="CO186" s="544"/>
      <c r="CP186" s="544"/>
      <c r="CQ186" s="544"/>
      <c r="CR186" s="544"/>
      <c r="CS186" s="544"/>
      <c r="CT186" s="544"/>
      <c r="CU186" s="544"/>
      <c r="CV186" s="544"/>
      <c r="CW186" s="657"/>
      <c r="CX186" s="543"/>
      <c r="CY186" s="544"/>
      <c r="CZ186" s="544"/>
      <c r="DA186" s="544"/>
      <c r="DB186" s="544"/>
      <c r="DC186" s="544"/>
      <c r="DD186" s="544"/>
      <c r="DE186" s="544"/>
      <c r="DF186" s="544"/>
      <c r="DG186" s="657"/>
      <c r="DH186" s="543"/>
      <c r="DI186" s="544"/>
      <c r="DJ186" s="544"/>
      <c r="DK186" s="544"/>
      <c r="DL186" s="544"/>
      <c r="DM186" s="544"/>
      <c r="DN186" s="544"/>
      <c r="DO186" s="544"/>
      <c r="DP186" s="544"/>
      <c r="DQ186" s="657"/>
      <c r="DR186" s="543"/>
      <c r="DS186" s="544"/>
      <c r="DT186" s="544"/>
      <c r="DU186" s="544"/>
      <c r="DV186" s="544"/>
      <c r="DW186" s="544"/>
      <c r="DX186" s="544"/>
      <c r="DY186" s="544"/>
      <c r="DZ186" s="544"/>
      <c r="EA186" s="657"/>
      <c r="EB186" s="543"/>
      <c r="EC186" s="544"/>
      <c r="ED186" s="544"/>
      <c r="EE186" s="544"/>
      <c r="EF186" s="544"/>
      <c r="EG186" s="544"/>
      <c r="EH186" s="544"/>
      <c r="EI186" s="544"/>
      <c r="EJ186" s="544"/>
      <c r="EK186" s="657"/>
    </row>
    <row r="187" spans="1:141" ht="36">
      <c r="A187" s="359">
        <f>Summary!A187</f>
        <v>0</v>
      </c>
      <c r="B187" s="378">
        <f>Summary!B187</f>
        <v>0</v>
      </c>
      <c r="C187" s="379" t="str">
        <f>Summary!C187</f>
        <v>4.8.16</v>
      </c>
      <c r="D187" s="380" t="str">
        <f>Summary!D187</f>
        <v>3000 - Landscape and ecology</v>
      </c>
      <c r="E187" s="381" t="str">
        <f>Summary!E187</f>
        <v>Hedgerows (Habitat)</v>
      </c>
      <c r="F187" s="382" t="str">
        <f>Summary!F187</f>
        <v>Maintain habitat integrity, including removal of undesirable species</v>
      </c>
      <c r="G187" s="375">
        <f>Summary!G187</f>
        <v>0</v>
      </c>
      <c r="H187" s="540">
        <f t="shared" si="54"/>
        <v>0</v>
      </c>
      <c r="I187" s="541">
        <f t="shared" si="55"/>
        <v>0</v>
      </c>
      <c r="J187" s="541">
        <f t="shared" si="56"/>
        <v>0</v>
      </c>
      <c r="K187" s="541">
        <f t="shared" si="57"/>
        <v>0</v>
      </c>
      <c r="L187" s="541">
        <f t="shared" si="58"/>
        <v>0</v>
      </c>
      <c r="M187" s="541">
        <f t="shared" si="59"/>
        <v>0</v>
      </c>
      <c r="N187" s="541">
        <f t="shared" si="60"/>
        <v>0</v>
      </c>
      <c r="O187" s="541">
        <f t="shared" si="61"/>
        <v>0</v>
      </c>
      <c r="P187" s="541">
        <f t="shared" si="62"/>
        <v>0</v>
      </c>
      <c r="Q187" s="541">
        <f t="shared" si="63"/>
        <v>0</v>
      </c>
      <c r="R187" s="541">
        <f t="shared" si="64"/>
        <v>0</v>
      </c>
      <c r="S187" s="541">
        <f t="shared" si="65"/>
        <v>0</v>
      </c>
      <c r="T187" s="542">
        <f t="shared" si="66"/>
        <v>0</v>
      </c>
      <c r="U187" s="531"/>
      <c r="V187" s="543"/>
      <c r="W187" s="544"/>
      <c r="X187" s="544"/>
      <c r="Y187" s="544"/>
      <c r="Z187" s="544"/>
      <c r="AA187" s="544"/>
      <c r="AB187" s="544"/>
      <c r="AC187" s="544"/>
      <c r="AD187" s="544"/>
      <c r="AE187" s="657"/>
      <c r="AF187" s="543"/>
      <c r="AG187" s="544"/>
      <c r="AH187" s="544"/>
      <c r="AI187" s="544"/>
      <c r="AJ187" s="544"/>
      <c r="AK187" s="544"/>
      <c r="AL187" s="544"/>
      <c r="AM187" s="544"/>
      <c r="AN187" s="544"/>
      <c r="AO187" s="657"/>
      <c r="AP187" s="543"/>
      <c r="AQ187" s="544"/>
      <c r="AR187" s="544"/>
      <c r="AS187" s="544"/>
      <c r="AT187" s="544"/>
      <c r="AU187" s="544"/>
      <c r="AV187" s="544"/>
      <c r="AW187" s="544"/>
      <c r="AX187" s="544"/>
      <c r="AY187" s="657"/>
      <c r="AZ187" s="543"/>
      <c r="BA187" s="544"/>
      <c r="BB187" s="544"/>
      <c r="BC187" s="544"/>
      <c r="BD187" s="544"/>
      <c r="BE187" s="544"/>
      <c r="BF187" s="544"/>
      <c r="BG187" s="544"/>
      <c r="BH187" s="544"/>
      <c r="BI187" s="657"/>
      <c r="BJ187" s="543"/>
      <c r="BK187" s="544"/>
      <c r="BL187" s="544"/>
      <c r="BM187" s="544"/>
      <c r="BN187" s="544"/>
      <c r="BO187" s="544"/>
      <c r="BP187" s="544"/>
      <c r="BQ187" s="544"/>
      <c r="BR187" s="544"/>
      <c r="BS187" s="657"/>
      <c r="BT187" s="543"/>
      <c r="BU187" s="544"/>
      <c r="BV187" s="544"/>
      <c r="BW187" s="544"/>
      <c r="BX187" s="544"/>
      <c r="BY187" s="544"/>
      <c r="BZ187" s="544"/>
      <c r="CA187" s="544"/>
      <c r="CB187" s="544"/>
      <c r="CC187" s="657"/>
      <c r="CD187" s="543"/>
      <c r="CE187" s="544"/>
      <c r="CF187" s="544"/>
      <c r="CG187" s="544"/>
      <c r="CH187" s="544"/>
      <c r="CI187" s="544"/>
      <c r="CJ187" s="544"/>
      <c r="CK187" s="544"/>
      <c r="CL187" s="544"/>
      <c r="CM187" s="657"/>
      <c r="CN187" s="543"/>
      <c r="CO187" s="544"/>
      <c r="CP187" s="544"/>
      <c r="CQ187" s="544"/>
      <c r="CR187" s="544"/>
      <c r="CS187" s="544"/>
      <c r="CT187" s="544"/>
      <c r="CU187" s="544"/>
      <c r="CV187" s="544"/>
      <c r="CW187" s="657"/>
      <c r="CX187" s="543"/>
      <c r="CY187" s="544"/>
      <c r="CZ187" s="544"/>
      <c r="DA187" s="544"/>
      <c r="DB187" s="544"/>
      <c r="DC187" s="544"/>
      <c r="DD187" s="544"/>
      <c r="DE187" s="544"/>
      <c r="DF187" s="544"/>
      <c r="DG187" s="657"/>
      <c r="DH187" s="543"/>
      <c r="DI187" s="544"/>
      <c r="DJ187" s="544"/>
      <c r="DK187" s="544"/>
      <c r="DL187" s="544"/>
      <c r="DM187" s="544"/>
      <c r="DN187" s="544"/>
      <c r="DO187" s="544"/>
      <c r="DP187" s="544"/>
      <c r="DQ187" s="657"/>
      <c r="DR187" s="543"/>
      <c r="DS187" s="544"/>
      <c r="DT187" s="544"/>
      <c r="DU187" s="544"/>
      <c r="DV187" s="544"/>
      <c r="DW187" s="544"/>
      <c r="DX187" s="544"/>
      <c r="DY187" s="544"/>
      <c r="DZ187" s="544"/>
      <c r="EA187" s="657"/>
      <c r="EB187" s="543"/>
      <c r="EC187" s="544"/>
      <c r="ED187" s="544"/>
      <c r="EE187" s="544"/>
      <c r="EF187" s="544"/>
      <c r="EG187" s="544"/>
      <c r="EH187" s="544"/>
      <c r="EI187" s="544"/>
      <c r="EJ187" s="544"/>
      <c r="EK187" s="657"/>
    </row>
    <row r="188" spans="1:141" ht="36">
      <c r="A188" s="359">
        <f>Summary!A188</f>
        <v>0</v>
      </c>
      <c r="B188" s="378">
        <f>Summary!B188</f>
        <v>0</v>
      </c>
      <c r="C188" s="379" t="str">
        <f>Summary!C188</f>
        <v>4.8.17</v>
      </c>
      <c r="D188" s="380" t="str">
        <f>Summary!D188</f>
        <v>3000 - Landscape and ecology</v>
      </c>
      <c r="E188" s="381" t="str">
        <f>Summary!E188</f>
        <v>Wildlife structures and tunnels</v>
      </c>
      <c r="F188" s="382" t="str">
        <f>Summary!F188</f>
        <v>Remove all material that could impair operation</v>
      </c>
      <c r="G188" s="375">
        <f>Summary!G188</f>
        <v>0</v>
      </c>
      <c r="H188" s="540">
        <f t="shared" si="54"/>
        <v>0</v>
      </c>
      <c r="I188" s="541">
        <f t="shared" si="55"/>
        <v>0</v>
      </c>
      <c r="J188" s="541">
        <f t="shared" si="56"/>
        <v>0</v>
      </c>
      <c r="K188" s="541">
        <f t="shared" si="57"/>
        <v>0</v>
      </c>
      <c r="L188" s="541">
        <f t="shared" si="58"/>
        <v>0</v>
      </c>
      <c r="M188" s="541">
        <f t="shared" si="59"/>
        <v>0</v>
      </c>
      <c r="N188" s="541">
        <f t="shared" si="60"/>
        <v>0</v>
      </c>
      <c r="O188" s="541">
        <f t="shared" si="61"/>
        <v>0</v>
      </c>
      <c r="P188" s="541">
        <f t="shared" si="62"/>
        <v>0</v>
      </c>
      <c r="Q188" s="541">
        <f t="shared" si="63"/>
        <v>0</v>
      </c>
      <c r="R188" s="541">
        <f t="shared" si="64"/>
        <v>0</v>
      </c>
      <c r="S188" s="541">
        <f t="shared" si="65"/>
        <v>0</v>
      </c>
      <c r="T188" s="542">
        <f t="shared" si="66"/>
        <v>0</v>
      </c>
      <c r="U188" s="531"/>
      <c r="V188" s="543"/>
      <c r="W188" s="544"/>
      <c r="X188" s="544"/>
      <c r="Y188" s="544"/>
      <c r="Z188" s="544"/>
      <c r="AA188" s="544"/>
      <c r="AB188" s="544"/>
      <c r="AC188" s="544"/>
      <c r="AD188" s="544"/>
      <c r="AE188" s="657"/>
      <c r="AF188" s="543"/>
      <c r="AG188" s="544"/>
      <c r="AH188" s="544"/>
      <c r="AI188" s="544"/>
      <c r="AJ188" s="544"/>
      <c r="AK188" s="544"/>
      <c r="AL188" s="544"/>
      <c r="AM188" s="544"/>
      <c r="AN188" s="544"/>
      <c r="AO188" s="657"/>
      <c r="AP188" s="543"/>
      <c r="AQ188" s="544"/>
      <c r="AR188" s="544"/>
      <c r="AS188" s="544"/>
      <c r="AT188" s="544"/>
      <c r="AU188" s="544"/>
      <c r="AV188" s="544"/>
      <c r="AW188" s="544"/>
      <c r="AX188" s="544"/>
      <c r="AY188" s="657"/>
      <c r="AZ188" s="543"/>
      <c r="BA188" s="544"/>
      <c r="BB188" s="544"/>
      <c r="BC188" s="544"/>
      <c r="BD188" s="544"/>
      <c r="BE188" s="544"/>
      <c r="BF188" s="544"/>
      <c r="BG188" s="544"/>
      <c r="BH188" s="544"/>
      <c r="BI188" s="657"/>
      <c r="BJ188" s="543"/>
      <c r="BK188" s="544"/>
      <c r="BL188" s="544"/>
      <c r="BM188" s="544"/>
      <c r="BN188" s="544"/>
      <c r="BO188" s="544"/>
      <c r="BP188" s="544"/>
      <c r="BQ188" s="544"/>
      <c r="BR188" s="544"/>
      <c r="BS188" s="657"/>
      <c r="BT188" s="543"/>
      <c r="BU188" s="544"/>
      <c r="BV188" s="544"/>
      <c r="BW188" s="544"/>
      <c r="BX188" s="544"/>
      <c r="BY188" s="544"/>
      <c r="BZ188" s="544"/>
      <c r="CA188" s="544"/>
      <c r="CB188" s="544"/>
      <c r="CC188" s="657"/>
      <c r="CD188" s="543"/>
      <c r="CE188" s="544"/>
      <c r="CF188" s="544"/>
      <c r="CG188" s="544"/>
      <c r="CH188" s="544"/>
      <c r="CI188" s="544"/>
      <c r="CJ188" s="544"/>
      <c r="CK188" s="544"/>
      <c r="CL188" s="544"/>
      <c r="CM188" s="657"/>
      <c r="CN188" s="543"/>
      <c r="CO188" s="544"/>
      <c r="CP188" s="544"/>
      <c r="CQ188" s="544"/>
      <c r="CR188" s="544"/>
      <c r="CS188" s="544"/>
      <c r="CT188" s="544"/>
      <c r="CU188" s="544"/>
      <c r="CV188" s="544"/>
      <c r="CW188" s="657"/>
      <c r="CX188" s="543"/>
      <c r="CY188" s="544"/>
      <c r="CZ188" s="544"/>
      <c r="DA188" s="544"/>
      <c r="DB188" s="544"/>
      <c r="DC188" s="544"/>
      <c r="DD188" s="544"/>
      <c r="DE188" s="544"/>
      <c r="DF188" s="544"/>
      <c r="DG188" s="657"/>
      <c r="DH188" s="543"/>
      <c r="DI188" s="544"/>
      <c r="DJ188" s="544"/>
      <c r="DK188" s="544"/>
      <c r="DL188" s="544"/>
      <c r="DM188" s="544"/>
      <c r="DN188" s="544"/>
      <c r="DO188" s="544"/>
      <c r="DP188" s="544"/>
      <c r="DQ188" s="657"/>
      <c r="DR188" s="543"/>
      <c r="DS188" s="544"/>
      <c r="DT188" s="544"/>
      <c r="DU188" s="544"/>
      <c r="DV188" s="544"/>
      <c r="DW188" s="544"/>
      <c r="DX188" s="544"/>
      <c r="DY188" s="544"/>
      <c r="DZ188" s="544"/>
      <c r="EA188" s="657"/>
      <c r="EB188" s="543"/>
      <c r="EC188" s="544"/>
      <c r="ED188" s="544"/>
      <c r="EE188" s="544"/>
      <c r="EF188" s="544"/>
      <c r="EG188" s="544"/>
      <c r="EH188" s="544"/>
      <c r="EI188" s="544"/>
      <c r="EJ188" s="544"/>
      <c r="EK188" s="657"/>
    </row>
    <row r="189" spans="1:141" s="139" customFormat="1" ht="36">
      <c r="A189" s="802" t="str">
        <f>Summary!A189</f>
        <v>18.14.1</v>
      </c>
      <c r="B189" s="815" t="str">
        <f>Summary!B189</f>
        <v>4.9</v>
      </c>
      <c r="C189" s="813">
        <f>Summary!C189</f>
        <v>0</v>
      </c>
      <c r="D189" s="816" t="str">
        <f>Summary!D189</f>
        <v>4000 - Sweeping and Cleaning</v>
      </c>
      <c r="E189" s="796" t="str">
        <f>Summary!E189</f>
        <v>Sweeping and Cleaning</v>
      </c>
      <c r="F189" s="796">
        <f>Summary!F189</f>
        <v>0</v>
      </c>
      <c r="G189" s="787">
        <f>Summary!G189</f>
        <v>0</v>
      </c>
      <c r="H189" s="299"/>
      <c r="I189" s="300"/>
      <c r="J189" s="300"/>
      <c r="K189" s="300"/>
      <c r="L189" s="300"/>
      <c r="M189" s="300"/>
      <c r="N189" s="300"/>
      <c r="O189" s="300"/>
      <c r="P189" s="300"/>
      <c r="Q189" s="300"/>
      <c r="R189" s="300"/>
      <c r="S189" s="300"/>
      <c r="T189" s="797"/>
      <c r="U189" s="531"/>
      <c r="V189" s="299"/>
      <c r="W189" s="300"/>
      <c r="X189" s="300"/>
      <c r="Y189" s="300"/>
      <c r="Z189" s="300"/>
      <c r="AA189" s="300"/>
      <c r="AB189" s="300"/>
      <c r="AC189" s="300"/>
      <c r="AD189" s="300"/>
      <c r="AE189" s="817"/>
      <c r="AF189" s="299"/>
      <c r="AG189" s="300"/>
      <c r="AH189" s="300"/>
      <c r="AI189" s="300"/>
      <c r="AJ189" s="300"/>
      <c r="AK189" s="300"/>
      <c r="AL189" s="300"/>
      <c r="AM189" s="300"/>
      <c r="AN189" s="300"/>
      <c r="AO189" s="817"/>
      <c r="AP189" s="299"/>
      <c r="AQ189" s="300"/>
      <c r="AR189" s="300"/>
      <c r="AS189" s="300"/>
      <c r="AT189" s="300"/>
      <c r="AU189" s="300"/>
      <c r="AV189" s="300"/>
      <c r="AW189" s="300"/>
      <c r="AX189" s="300"/>
      <c r="AY189" s="817"/>
      <c r="AZ189" s="299"/>
      <c r="BA189" s="300"/>
      <c r="BB189" s="300"/>
      <c r="BC189" s="300"/>
      <c r="BD189" s="300"/>
      <c r="BE189" s="300"/>
      <c r="BF189" s="300"/>
      <c r="BG189" s="300"/>
      <c r="BH189" s="300"/>
      <c r="BI189" s="817"/>
      <c r="BJ189" s="299"/>
      <c r="BK189" s="300"/>
      <c r="BL189" s="300"/>
      <c r="BM189" s="300"/>
      <c r="BN189" s="300"/>
      <c r="BO189" s="300"/>
      <c r="BP189" s="300"/>
      <c r="BQ189" s="300"/>
      <c r="BR189" s="300"/>
      <c r="BS189" s="817"/>
      <c r="BT189" s="299"/>
      <c r="BU189" s="300"/>
      <c r="BV189" s="300"/>
      <c r="BW189" s="300"/>
      <c r="BX189" s="300"/>
      <c r="BY189" s="300"/>
      <c r="BZ189" s="300"/>
      <c r="CA189" s="300"/>
      <c r="CB189" s="300"/>
      <c r="CC189" s="817"/>
      <c r="CD189" s="299"/>
      <c r="CE189" s="300"/>
      <c r="CF189" s="300"/>
      <c r="CG189" s="300"/>
      <c r="CH189" s="300"/>
      <c r="CI189" s="300"/>
      <c r="CJ189" s="300"/>
      <c r="CK189" s="300"/>
      <c r="CL189" s="300"/>
      <c r="CM189" s="817"/>
      <c r="CN189" s="299"/>
      <c r="CO189" s="300"/>
      <c r="CP189" s="300"/>
      <c r="CQ189" s="300"/>
      <c r="CR189" s="300"/>
      <c r="CS189" s="300"/>
      <c r="CT189" s="300"/>
      <c r="CU189" s="300"/>
      <c r="CV189" s="300"/>
      <c r="CW189" s="817"/>
      <c r="CX189" s="299"/>
      <c r="CY189" s="300"/>
      <c r="CZ189" s="300"/>
      <c r="DA189" s="300"/>
      <c r="DB189" s="300"/>
      <c r="DC189" s="300"/>
      <c r="DD189" s="300"/>
      <c r="DE189" s="300"/>
      <c r="DF189" s="300"/>
      <c r="DG189" s="817"/>
      <c r="DH189" s="299"/>
      <c r="DI189" s="300"/>
      <c r="DJ189" s="300"/>
      <c r="DK189" s="300"/>
      <c r="DL189" s="300"/>
      <c r="DM189" s="300"/>
      <c r="DN189" s="300"/>
      <c r="DO189" s="300"/>
      <c r="DP189" s="300"/>
      <c r="DQ189" s="817"/>
      <c r="DR189" s="299"/>
      <c r="DS189" s="300"/>
      <c r="DT189" s="300"/>
      <c r="DU189" s="300"/>
      <c r="DV189" s="300"/>
      <c r="DW189" s="300"/>
      <c r="DX189" s="300"/>
      <c r="DY189" s="300"/>
      <c r="DZ189" s="300"/>
      <c r="EA189" s="817"/>
      <c r="EB189" s="299"/>
      <c r="EC189" s="300"/>
      <c r="ED189" s="300"/>
      <c r="EE189" s="300"/>
      <c r="EF189" s="300"/>
      <c r="EG189" s="300"/>
      <c r="EH189" s="300"/>
      <c r="EI189" s="300"/>
      <c r="EJ189" s="300"/>
      <c r="EK189" s="817"/>
    </row>
    <row r="190" spans="1:141" s="139" customFormat="1" ht="20.25">
      <c r="A190" s="359">
        <f>Summary!A190</f>
        <v>0</v>
      </c>
      <c r="B190" s="378">
        <f>Summary!B190</f>
        <v>0</v>
      </c>
      <c r="C190" s="379" t="str">
        <f>Summary!C190</f>
        <v>4.9.1</v>
      </c>
      <c r="D190" s="380">
        <f>Summary!D190</f>
        <v>0</v>
      </c>
      <c r="E190" s="381" t="str">
        <f>Summary!E190</f>
        <v>Running lanes</v>
      </c>
      <c r="F190" s="382" t="str">
        <f>Summary!F190</f>
        <v>Full sweep</v>
      </c>
      <c r="G190" s="375">
        <f>Summary!G190</f>
        <v>0</v>
      </c>
      <c r="H190" s="540">
        <f t="shared" si="54"/>
        <v>0</v>
      </c>
      <c r="I190" s="541">
        <f t="shared" si="55"/>
        <v>0</v>
      </c>
      <c r="J190" s="541">
        <f t="shared" si="56"/>
        <v>0</v>
      </c>
      <c r="K190" s="541">
        <f t="shared" si="57"/>
        <v>0</v>
      </c>
      <c r="L190" s="541">
        <f t="shared" si="58"/>
        <v>0</v>
      </c>
      <c r="M190" s="541">
        <f t="shared" si="59"/>
        <v>0</v>
      </c>
      <c r="N190" s="541">
        <f t="shared" si="60"/>
        <v>0</v>
      </c>
      <c r="O190" s="541">
        <f t="shared" si="61"/>
        <v>0</v>
      </c>
      <c r="P190" s="541">
        <f t="shared" si="62"/>
        <v>0</v>
      </c>
      <c r="Q190" s="541">
        <f t="shared" si="63"/>
        <v>0</v>
      </c>
      <c r="R190" s="541">
        <f t="shared" si="64"/>
        <v>0</v>
      </c>
      <c r="S190" s="541">
        <f t="shared" si="65"/>
        <v>0</v>
      </c>
      <c r="T190" s="542">
        <f t="shared" si="66"/>
        <v>0</v>
      </c>
      <c r="U190" s="531"/>
      <c r="V190" s="543"/>
      <c r="W190" s="544"/>
      <c r="X190" s="544"/>
      <c r="Y190" s="544"/>
      <c r="Z190" s="544"/>
      <c r="AA190" s="544"/>
      <c r="AB190" s="544"/>
      <c r="AC190" s="544"/>
      <c r="AD190" s="544"/>
      <c r="AE190" s="657"/>
      <c r="AF190" s="543"/>
      <c r="AG190" s="544"/>
      <c r="AH190" s="544"/>
      <c r="AI190" s="544"/>
      <c r="AJ190" s="544"/>
      <c r="AK190" s="544"/>
      <c r="AL190" s="544"/>
      <c r="AM190" s="544"/>
      <c r="AN190" s="544"/>
      <c r="AO190" s="657"/>
      <c r="AP190" s="543"/>
      <c r="AQ190" s="544"/>
      <c r="AR190" s="544"/>
      <c r="AS190" s="544"/>
      <c r="AT190" s="544"/>
      <c r="AU190" s="544"/>
      <c r="AV190" s="544"/>
      <c r="AW190" s="544"/>
      <c r="AX190" s="544"/>
      <c r="AY190" s="657"/>
      <c r="AZ190" s="543"/>
      <c r="BA190" s="544"/>
      <c r="BB190" s="544"/>
      <c r="BC190" s="544"/>
      <c r="BD190" s="544"/>
      <c r="BE190" s="544"/>
      <c r="BF190" s="544"/>
      <c r="BG190" s="544"/>
      <c r="BH190" s="544"/>
      <c r="BI190" s="657"/>
      <c r="BJ190" s="543"/>
      <c r="BK190" s="544"/>
      <c r="BL190" s="544"/>
      <c r="BM190" s="544"/>
      <c r="BN190" s="544"/>
      <c r="BO190" s="544"/>
      <c r="BP190" s="544"/>
      <c r="BQ190" s="544"/>
      <c r="BR190" s="544"/>
      <c r="BS190" s="657"/>
      <c r="BT190" s="543"/>
      <c r="BU190" s="544"/>
      <c r="BV190" s="544"/>
      <c r="BW190" s="544"/>
      <c r="BX190" s="544"/>
      <c r="BY190" s="544"/>
      <c r="BZ190" s="544"/>
      <c r="CA190" s="544"/>
      <c r="CB190" s="544"/>
      <c r="CC190" s="657"/>
      <c r="CD190" s="543"/>
      <c r="CE190" s="544"/>
      <c r="CF190" s="544"/>
      <c r="CG190" s="544"/>
      <c r="CH190" s="544"/>
      <c r="CI190" s="544"/>
      <c r="CJ190" s="544"/>
      <c r="CK190" s="544"/>
      <c r="CL190" s="544"/>
      <c r="CM190" s="657"/>
      <c r="CN190" s="543"/>
      <c r="CO190" s="544"/>
      <c r="CP190" s="544"/>
      <c r="CQ190" s="544"/>
      <c r="CR190" s="544"/>
      <c r="CS190" s="544"/>
      <c r="CT190" s="544"/>
      <c r="CU190" s="544"/>
      <c r="CV190" s="544"/>
      <c r="CW190" s="657"/>
      <c r="CX190" s="543"/>
      <c r="CY190" s="544"/>
      <c r="CZ190" s="544"/>
      <c r="DA190" s="544"/>
      <c r="DB190" s="544"/>
      <c r="DC190" s="544"/>
      <c r="DD190" s="544"/>
      <c r="DE190" s="544"/>
      <c r="DF190" s="544"/>
      <c r="DG190" s="657"/>
      <c r="DH190" s="543"/>
      <c r="DI190" s="544"/>
      <c r="DJ190" s="544"/>
      <c r="DK190" s="544"/>
      <c r="DL190" s="544"/>
      <c r="DM190" s="544"/>
      <c r="DN190" s="544"/>
      <c r="DO190" s="544"/>
      <c r="DP190" s="544"/>
      <c r="DQ190" s="657"/>
      <c r="DR190" s="543"/>
      <c r="DS190" s="544"/>
      <c r="DT190" s="544"/>
      <c r="DU190" s="544"/>
      <c r="DV190" s="544"/>
      <c r="DW190" s="544"/>
      <c r="DX190" s="544"/>
      <c r="DY190" s="544"/>
      <c r="DZ190" s="544"/>
      <c r="EA190" s="657"/>
      <c r="EB190" s="543"/>
      <c r="EC190" s="544"/>
      <c r="ED190" s="544"/>
      <c r="EE190" s="544"/>
      <c r="EF190" s="544"/>
      <c r="EG190" s="544"/>
      <c r="EH190" s="544"/>
      <c r="EI190" s="544"/>
      <c r="EJ190" s="544"/>
      <c r="EK190" s="657"/>
    </row>
    <row r="191" spans="1:141" ht="20.25">
      <c r="A191" s="359">
        <f>Summary!A191</f>
        <v>0</v>
      </c>
      <c r="B191" s="378">
        <f>Summary!B191</f>
        <v>0</v>
      </c>
      <c r="C191" s="379" t="str">
        <f>Summary!C191</f>
        <v>4.9.2</v>
      </c>
      <c r="D191" s="380">
        <f>Summary!D191</f>
        <v>0</v>
      </c>
      <c r="E191" s="381" t="str">
        <f>Summary!E191</f>
        <v>Paved non-running areas</v>
      </c>
      <c r="F191" s="382" t="str">
        <f>Summary!F191</f>
        <v>Full sweep</v>
      </c>
      <c r="G191" s="375">
        <f>Summary!G191</f>
        <v>0</v>
      </c>
      <c r="H191" s="540">
        <f t="shared" si="54"/>
        <v>0</v>
      </c>
      <c r="I191" s="541">
        <f t="shared" si="55"/>
        <v>0</v>
      </c>
      <c r="J191" s="541">
        <f t="shared" si="56"/>
        <v>0</v>
      </c>
      <c r="K191" s="541">
        <f t="shared" si="57"/>
        <v>0</v>
      </c>
      <c r="L191" s="541">
        <f t="shared" si="58"/>
        <v>0</v>
      </c>
      <c r="M191" s="541">
        <f t="shared" si="59"/>
        <v>0</v>
      </c>
      <c r="N191" s="541">
        <f t="shared" si="60"/>
        <v>0</v>
      </c>
      <c r="O191" s="541">
        <f t="shared" si="61"/>
        <v>0</v>
      </c>
      <c r="P191" s="541">
        <f t="shared" si="62"/>
        <v>0</v>
      </c>
      <c r="Q191" s="541">
        <f t="shared" si="63"/>
        <v>0</v>
      </c>
      <c r="R191" s="541">
        <f t="shared" si="64"/>
        <v>0</v>
      </c>
      <c r="S191" s="541">
        <f t="shared" si="65"/>
        <v>0</v>
      </c>
      <c r="T191" s="542">
        <f t="shared" si="66"/>
        <v>0</v>
      </c>
      <c r="U191" s="531"/>
      <c r="V191" s="543"/>
      <c r="W191" s="544"/>
      <c r="X191" s="544"/>
      <c r="Y191" s="544"/>
      <c r="Z191" s="544"/>
      <c r="AA191" s="544"/>
      <c r="AB191" s="544"/>
      <c r="AC191" s="544"/>
      <c r="AD191" s="544"/>
      <c r="AE191" s="657"/>
      <c r="AF191" s="543"/>
      <c r="AG191" s="544"/>
      <c r="AH191" s="544"/>
      <c r="AI191" s="544"/>
      <c r="AJ191" s="544"/>
      <c r="AK191" s="544"/>
      <c r="AL191" s="544"/>
      <c r="AM191" s="544"/>
      <c r="AN191" s="544"/>
      <c r="AO191" s="657"/>
      <c r="AP191" s="543"/>
      <c r="AQ191" s="544"/>
      <c r="AR191" s="544"/>
      <c r="AS191" s="544"/>
      <c r="AT191" s="544"/>
      <c r="AU191" s="544"/>
      <c r="AV191" s="544"/>
      <c r="AW191" s="544"/>
      <c r="AX191" s="544"/>
      <c r="AY191" s="657"/>
      <c r="AZ191" s="543"/>
      <c r="BA191" s="544"/>
      <c r="BB191" s="544"/>
      <c r="BC191" s="544"/>
      <c r="BD191" s="544"/>
      <c r="BE191" s="544"/>
      <c r="BF191" s="544"/>
      <c r="BG191" s="544"/>
      <c r="BH191" s="544"/>
      <c r="BI191" s="657"/>
      <c r="BJ191" s="543"/>
      <c r="BK191" s="544"/>
      <c r="BL191" s="544"/>
      <c r="BM191" s="544"/>
      <c r="BN191" s="544"/>
      <c r="BO191" s="544"/>
      <c r="BP191" s="544"/>
      <c r="BQ191" s="544"/>
      <c r="BR191" s="544"/>
      <c r="BS191" s="657"/>
      <c r="BT191" s="543"/>
      <c r="BU191" s="544"/>
      <c r="BV191" s="544"/>
      <c r="BW191" s="544"/>
      <c r="BX191" s="544"/>
      <c r="BY191" s="544"/>
      <c r="BZ191" s="544"/>
      <c r="CA191" s="544"/>
      <c r="CB191" s="544"/>
      <c r="CC191" s="657"/>
      <c r="CD191" s="543"/>
      <c r="CE191" s="544"/>
      <c r="CF191" s="544"/>
      <c r="CG191" s="544"/>
      <c r="CH191" s="544"/>
      <c r="CI191" s="544"/>
      <c r="CJ191" s="544"/>
      <c r="CK191" s="544"/>
      <c r="CL191" s="544"/>
      <c r="CM191" s="657"/>
      <c r="CN191" s="543"/>
      <c r="CO191" s="544"/>
      <c r="CP191" s="544"/>
      <c r="CQ191" s="544"/>
      <c r="CR191" s="544"/>
      <c r="CS191" s="544"/>
      <c r="CT191" s="544"/>
      <c r="CU191" s="544"/>
      <c r="CV191" s="544"/>
      <c r="CW191" s="657"/>
      <c r="CX191" s="543"/>
      <c r="CY191" s="544"/>
      <c r="CZ191" s="544"/>
      <c r="DA191" s="544"/>
      <c r="DB191" s="544"/>
      <c r="DC191" s="544"/>
      <c r="DD191" s="544"/>
      <c r="DE191" s="544"/>
      <c r="DF191" s="544"/>
      <c r="DG191" s="657"/>
      <c r="DH191" s="543"/>
      <c r="DI191" s="544"/>
      <c r="DJ191" s="544"/>
      <c r="DK191" s="544"/>
      <c r="DL191" s="544"/>
      <c r="DM191" s="544"/>
      <c r="DN191" s="544"/>
      <c r="DO191" s="544"/>
      <c r="DP191" s="544"/>
      <c r="DQ191" s="657"/>
      <c r="DR191" s="543"/>
      <c r="DS191" s="544"/>
      <c r="DT191" s="544"/>
      <c r="DU191" s="544"/>
      <c r="DV191" s="544"/>
      <c r="DW191" s="544"/>
      <c r="DX191" s="544"/>
      <c r="DY191" s="544"/>
      <c r="DZ191" s="544"/>
      <c r="EA191" s="657"/>
      <c r="EB191" s="543"/>
      <c r="EC191" s="544"/>
      <c r="ED191" s="544"/>
      <c r="EE191" s="544"/>
      <c r="EF191" s="544"/>
      <c r="EG191" s="544"/>
      <c r="EH191" s="544"/>
      <c r="EI191" s="544"/>
      <c r="EJ191" s="544"/>
      <c r="EK191" s="657"/>
    </row>
    <row r="192" spans="1:141" ht="72">
      <c r="A192" s="359">
        <f>Summary!A192</f>
        <v>0</v>
      </c>
      <c r="B192" s="378">
        <f>Summary!B192</f>
        <v>0</v>
      </c>
      <c r="C192" s="379" t="str">
        <f>Summary!C192</f>
        <v>4.9.3</v>
      </c>
      <c r="D192" s="380">
        <f>Summary!D192</f>
        <v>0</v>
      </c>
      <c r="E192" s="381" t="str">
        <f>Summary!E192</f>
        <v>Carriageway, paved verges and paved central reservations of motorways and APTRs</v>
      </c>
      <c r="F192" s="382" t="str">
        <f>Summary!F192</f>
        <v>Litter pick to maintain to grade A</v>
      </c>
      <c r="G192" s="375">
        <f>Summary!G192</f>
        <v>0</v>
      </c>
      <c r="H192" s="540">
        <f t="shared" si="54"/>
        <v>0</v>
      </c>
      <c r="I192" s="541">
        <f t="shared" si="55"/>
        <v>0</v>
      </c>
      <c r="J192" s="541">
        <f t="shared" si="56"/>
        <v>0</v>
      </c>
      <c r="K192" s="541">
        <f t="shared" si="57"/>
        <v>0</v>
      </c>
      <c r="L192" s="541">
        <f t="shared" si="58"/>
        <v>0</v>
      </c>
      <c r="M192" s="541">
        <f t="shared" si="59"/>
        <v>0</v>
      </c>
      <c r="N192" s="541">
        <f t="shared" si="60"/>
        <v>0</v>
      </c>
      <c r="O192" s="541">
        <f t="shared" si="61"/>
        <v>0</v>
      </c>
      <c r="P192" s="541">
        <f t="shared" si="62"/>
        <v>0</v>
      </c>
      <c r="Q192" s="541">
        <f t="shared" si="63"/>
        <v>0</v>
      </c>
      <c r="R192" s="541">
        <f t="shared" si="64"/>
        <v>0</v>
      </c>
      <c r="S192" s="541">
        <f t="shared" si="65"/>
        <v>0</v>
      </c>
      <c r="T192" s="542">
        <f t="shared" si="66"/>
        <v>0</v>
      </c>
      <c r="U192" s="531"/>
      <c r="V192" s="543"/>
      <c r="W192" s="544"/>
      <c r="X192" s="544"/>
      <c r="Y192" s="544"/>
      <c r="Z192" s="544"/>
      <c r="AA192" s="544"/>
      <c r="AB192" s="544"/>
      <c r="AC192" s="544"/>
      <c r="AD192" s="544"/>
      <c r="AE192" s="657"/>
      <c r="AF192" s="543"/>
      <c r="AG192" s="544"/>
      <c r="AH192" s="544"/>
      <c r="AI192" s="544"/>
      <c r="AJ192" s="544"/>
      <c r="AK192" s="544"/>
      <c r="AL192" s="544"/>
      <c r="AM192" s="544"/>
      <c r="AN192" s="544"/>
      <c r="AO192" s="657"/>
      <c r="AP192" s="543"/>
      <c r="AQ192" s="544"/>
      <c r="AR192" s="544"/>
      <c r="AS192" s="544"/>
      <c r="AT192" s="544"/>
      <c r="AU192" s="544"/>
      <c r="AV192" s="544"/>
      <c r="AW192" s="544"/>
      <c r="AX192" s="544"/>
      <c r="AY192" s="657"/>
      <c r="AZ192" s="543"/>
      <c r="BA192" s="544"/>
      <c r="BB192" s="544"/>
      <c r="BC192" s="544"/>
      <c r="BD192" s="544"/>
      <c r="BE192" s="544"/>
      <c r="BF192" s="544"/>
      <c r="BG192" s="544"/>
      <c r="BH192" s="544"/>
      <c r="BI192" s="657"/>
      <c r="BJ192" s="543"/>
      <c r="BK192" s="544"/>
      <c r="BL192" s="544"/>
      <c r="BM192" s="544"/>
      <c r="BN192" s="544"/>
      <c r="BO192" s="544"/>
      <c r="BP192" s="544"/>
      <c r="BQ192" s="544"/>
      <c r="BR192" s="544"/>
      <c r="BS192" s="657"/>
      <c r="BT192" s="543"/>
      <c r="BU192" s="544"/>
      <c r="BV192" s="544"/>
      <c r="BW192" s="544"/>
      <c r="BX192" s="544"/>
      <c r="BY192" s="544"/>
      <c r="BZ192" s="544"/>
      <c r="CA192" s="544"/>
      <c r="CB192" s="544"/>
      <c r="CC192" s="657"/>
      <c r="CD192" s="543"/>
      <c r="CE192" s="544"/>
      <c r="CF192" s="544"/>
      <c r="CG192" s="544"/>
      <c r="CH192" s="544"/>
      <c r="CI192" s="544"/>
      <c r="CJ192" s="544"/>
      <c r="CK192" s="544"/>
      <c r="CL192" s="544"/>
      <c r="CM192" s="657"/>
      <c r="CN192" s="543"/>
      <c r="CO192" s="544"/>
      <c r="CP192" s="544"/>
      <c r="CQ192" s="544"/>
      <c r="CR192" s="544"/>
      <c r="CS192" s="544"/>
      <c r="CT192" s="544"/>
      <c r="CU192" s="544"/>
      <c r="CV192" s="544"/>
      <c r="CW192" s="657"/>
      <c r="CX192" s="543"/>
      <c r="CY192" s="544"/>
      <c r="CZ192" s="544"/>
      <c r="DA192" s="544"/>
      <c r="DB192" s="544"/>
      <c r="DC192" s="544"/>
      <c r="DD192" s="544"/>
      <c r="DE192" s="544"/>
      <c r="DF192" s="544"/>
      <c r="DG192" s="657"/>
      <c r="DH192" s="543"/>
      <c r="DI192" s="544"/>
      <c r="DJ192" s="544"/>
      <c r="DK192" s="544"/>
      <c r="DL192" s="544"/>
      <c r="DM192" s="544"/>
      <c r="DN192" s="544"/>
      <c r="DO192" s="544"/>
      <c r="DP192" s="544"/>
      <c r="DQ192" s="657"/>
      <c r="DR192" s="543"/>
      <c r="DS192" s="544"/>
      <c r="DT192" s="544"/>
      <c r="DU192" s="544"/>
      <c r="DV192" s="544"/>
      <c r="DW192" s="544"/>
      <c r="DX192" s="544"/>
      <c r="DY192" s="544"/>
      <c r="DZ192" s="544"/>
      <c r="EA192" s="657"/>
      <c r="EB192" s="543"/>
      <c r="EC192" s="544"/>
      <c r="ED192" s="544"/>
      <c r="EE192" s="544"/>
      <c r="EF192" s="544"/>
      <c r="EG192" s="544"/>
      <c r="EH192" s="544"/>
      <c r="EI192" s="544"/>
      <c r="EJ192" s="544"/>
      <c r="EK192" s="657"/>
    </row>
    <row r="193" spans="1:141" s="139" customFormat="1" ht="54">
      <c r="A193" s="359">
        <f>Summary!A193</f>
        <v>0</v>
      </c>
      <c r="B193" s="378">
        <f>Summary!B193</f>
        <v>0</v>
      </c>
      <c r="C193" s="379" t="str">
        <f>Summary!C193</f>
        <v>4.9.4</v>
      </c>
      <c r="D193" s="380">
        <f>Summary!D193</f>
        <v>0</v>
      </c>
      <c r="E193" s="381" t="str">
        <f>Summary!E193</f>
        <v>Motorway and APTR roundabouts and lay-bys, approach and slip roads</v>
      </c>
      <c r="F193" s="382" t="str">
        <f>Summary!F193</f>
        <v>Litter pick to maintain to grade A</v>
      </c>
      <c r="G193" s="375">
        <f>Summary!G193</f>
        <v>0</v>
      </c>
      <c r="H193" s="540">
        <f t="shared" si="54"/>
        <v>0</v>
      </c>
      <c r="I193" s="541">
        <f t="shared" si="55"/>
        <v>0</v>
      </c>
      <c r="J193" s="541">
        <f t="shared" si="56"/>
        <v>0</v>
      </c>
      <c r="K193" s="541">
        <f t="shared" si="57"/>
        <v>0</v>
      </c>
      <c r="L193" s="541">
        <f t="shared" si="58"/>
        <v>0</v>
      </c>
      <c r="M193" s="541">
        <f t="shared" si="59"/>
        <v>0</v>
      </c>
      <c r="N193" s="541">
        <f t="shared" si="60"/>
        <v>0</v>
      </c>
      <c r="O193" s="541">
        <f t="shared" si="61"/>
        <v>0</v>
      </c>
      <c r="P193" s="541">
        <f t="shared" si="62"/>
        <v>0</v>
      </c>
      <c r="Q193" s="541">
        <f t="shared" si="63"/>
        <v>0</v>
      </c>
      <c r="R193" s="541">
        <f t="shared" si="64"/>
        <v>0</v>
      </c>
      <c r="S193" s="541">
        <f t="shared" si="65"/>
        <v>0</v>
      </c>
      <c r="T193" s="542">
        <f t="shared" si="66"/>
        <v>0</v>
      </c>
      <c r="U193" s="531"/>
      <c r="V193" s="543"/>
      <c r="W193" s="544"/>
      <c r="X193" s="544"/>
      <c r="Y193" s="544"/>
      <c r="Z193" s="544"/>
      <c r="AA193" s="544"/>
      <c r="AB193" s="544"/>
      <c r="AC193" s="544"/>
      <c r="AD193" s="544"/>
      <c r="AE193" s="657"/>
      <c r="AF193" s="543"/>
      <c r="AG193" s="544"/>
      <c r="AH193" s="544"/>
      <c r="AI193" s="544"/>
      <c r="AJ193" s="544"/>
      <c r="AK193" s="544"/>
      <c r="AL193" s="544"/>
      <c r="AM193" s="544"/>
      <c r="AN193" s="544"/>
      <c r="AO193" s="657"/>
      <c r="AP193" s="543"/>
      <c r="AQ193" s="544"/>
      <c r="AR193" s="544"/>
      <c r="AS193" s="544"/>
      <c r="AT193" s="544"/>
      <c r="AU193" s="544"/>
      <c r="AV193" s="544"/>
      <c r="AW193" s="544"/>
      <c r="AX193" s="544"/>
      <c r="AY193" s="657"/>
      <c r="AZ193" s="543"/>
      <c r="BA193" s="544"/>
      <c r="BB193" s="544"/>
      <c r="BC193" s="544"/>
      <c r="BD193" s="544"/>
      <c r="BE193" s="544"/>
      <c r="BF193" s="544"/>
      <c r="BG193" s="544"/>
      <c r="BH193" s="544"/>
      <c r="BI193" s="657"/>
      <c r="BJ193" s="543"/>
      <c r="BK193" s="544"/>
      <c r="BL193" s="544"/>
      <c r="BM193" s="544"/>
      <c r="BN193" s="544"/>
      <c r="BO193" s="544"/>
      <c r="BP193" s="544"/>
      <c r="BQ193" s="544"/>
      <c r="BR193" s="544"/>
      <c r="BS193" s="657"/>
      <c r="BT193" s="543"/>
      <c r="BU193" s="544"/>
      <c r="BV193" s="544"/>
      <c r="BW193" s="544"/>
      <c r="BX193" s="544"/>
      <c r="BY193" s="544"/>
      <c r="BZ193" s="544"/>
      <c r="CA193" s="544"/>
      <c r="CB193" s="544"/>
      <c r="CC193" s="657"/>
      <c r="CD193" s="543"/>
      <c r="CE193" s="544"/>
      <c r="CF193" s="544"/>
      <c r="CG193" s="544"/>
      <c r="CH193" s="544"/>
      <c r="CI193" s="544"/>
      <c r="CJ193" s="544"/>
      <c r="CK193" s="544"/>
      <c r="CL193" s="544"/>
      <c r="CM193" s="657"/>
      <c r="CN193" s="543"/>
      <c r="CO193" s="544"/>
      <c r="CP193" s="544"/>
      <c r="CQ193" s="544"/>
      <c r="CR193" s="544"/>
      <c r="CS193" s="544"/>
      <c r="CT193" s="544"/>
      <c r="CU193" s="544"/>
      <c r="CV193" s="544"/>
      <c r="CW193" s="657"/>
      <c r="CX193" s="543"/>
      <c r="CY193" s="544"/>
      <c r="CZ193" s="544"/>
      <c r="DA193" s="544"/>
      <c r="DB193" s="544"/>
      <c r="DC193" s="544"/>
      <c r="DD193" s="544"/>
      <c r="DE193" s="544"/>
      <c r="DF193" s="544"/>
      <c r="DG193" s="657"/>
      <c r="DH193" s="543"/>
      <c r="DI193" s="544"/>
      <c r="DJ193" s="544"/>
      <c r="DK193" s="544"/>
      <c r="DL193" s="544"/>
      <c r="DM193" s="544"/>
      <c r="DN193" s="544"/>
      <c r="DO193" s="544"/>
      <c r="DP193" s="544"/>
      <c r="DQ193" s="657"/>
      <c r="DR193" s="543"/>
      <c r="DS193" s="544"/>
      <c r="DT193" s="544"/>
      <c r="DU193" s="544"/>
      <c r="DV193" s="544"/>
      <c r="DW193" s="544"/>
      <c r="DX193" s="544"/>
      <c r="DY193" s="544"/>
      <c r="DZ193" s="544"/>
      <c r="EA193" s="657"/>
      <c r="EB193" s="543"/>
      <c r="EC193" s="544"/>
      <c r="ED193" s="544"/>
      <c r="EE193" s="544"/>
      <c r="EF193" s="544"/>
      <c r="EG193" s="544"/>
      <c r="EH193" s="544"/>
      <c r="EI193" s="544"/>
      <c r="EJ193" s="544"/>
      <c r="EK193" s="657"/>
    </row>
    <row r="194" spans="1:141" s="139" customFormat="1" ht="126">
      <c r="A194" s="359">
        <f>Summary!A194</f>
        <v>0</v>
      </c>
      <c r="B194" s="378">
        <f>Summary!B194</f>
        <v>0</v>
      </c>
      <c r="C194" s="379" t="str">
        <f>Summary!C194</f>
        <v>4.9.5</v>
      </c>
      <c r="D194" s="380">
        <f>Summary!D194</f>
        <v>0</v>
      </c>
      <c r="E194" s="381" t="str">
        <f>Summary!E194</f>
        <v>Verges, non-paved central reservations and amenity grass areas, including gate way features, village verges and special landscape features</v>
      </c>
      <c r="F194" s="382" t="str">
        <f>Summary!F194</f>
        <v>Litter pick to maintain to grade A</v>
      </c>
      <c r="G194" s="375">
        <f>Summary!G194</f>
        <v>0</v>
      </c>
      <c r="H194" s="540">
        <f t="shared" si="54"/>
        <v>0</v>
      </c>
      <c r="I194" s="541">
        <f t="shared" si="55"/>
        <v>0</v>
      </c>
      <c r="J194" s="541">
        <f t="shared" si="56"/>
        <v>0</v>
      </c>
      <c r="K194" s="541">
        <f t="shared" si="57"/>
        <v>0</v>
      </c>
      <c r="L194" s="541">
        <f t="shared" si="58"/>
        <v>0</v>
      </c>
      <c r="M194" s="541">
        <f t="shared" si="59"/>
        <v>0</v>
      </c>
      <c r="N194" s="541">
        <f t="shared" si="60"/>
        <v>0</v>
      </c>
      <c r="O194" s="541">
        <f t="shared" si="61"/>
        <v>0</v>
      </c>
      <c r="P194" s="541">
        <f t="shared" si="62"/>
        <v>0</v>
      </c>
      <c r="Q194" s="541">
        <f t="shared" si="63"/>
        <v>0</v>
      </c>
      <c r="R194" s="541">
        <f t="shared" si="64"/>
        <v>0</v>
      </c>
      <c r="S194" s="541">
        <f t="shared" si="65"/>
        <v>0</v>
      </c>
      <c r="T194" s="542">
        <f t="shared" si="66"/>
        <v>0</v>
      </c>
      <c r="U194" s="531"/>
      <c r="V194" s="543"/>
      <c r="W194" s="544"/>
      <c r="X194" s="544"/>
      <c r="Y194" s="544"/>
      <c r="Z194" s="544"/>
      <c r="AA194" s="544"/>
      <c r="AB194" s="544"/>
      <c r="AC194" s="544"/>
      <c r="AD194" s="544"/>
      <c r="AE194" s="657"/>
      <c r="AF194" s="543"/>
      <c r="AG194" s="544"/>
      <c r="AH194" s="544"/>
      <c r="AI194" s="544"/>
      <c r="AJ194" s="544"/>
      <c r="AK194" s="544"/>
      <c r="AL194" s="544"/>
      <c r="AM194" s="544"/>
      <c r="AN194" s="544"/>
      <c r="AO194" s="657"/>
      <c r="AP194" s="543"/>
      <c r="AQ194" s="544"/>
      <c r="AR194" s="544"/>
      <c r="AS194" s="544"/>
      <c r="AT194" s="544"/>
      <c r="AU194" s="544"/>
      <c r="AV194" s="544"/>
      <c r="AW194" s="544"/>
      <c r="AX194" s="544"/>
      <c r="AY194" s="657"/>
      <c r="AZ194" s="543"/>
      <c r="BA194" s="544"/>
      <c r="BB194" s="544"/>
      <c r="BC194" s="544"/>
      <c r="BD194" s="544"/>
      <c r="BE194" s="544"/>
      <c r="BF194" s="544"/>
      <c r="BG194" s="544"/>
      <c r="BH194" s="544"/>
      <c r="BI194" s="657"/>
      <c r="BJ194" s="543"/>
      <c r="BK194" s="544"/>
      <c r="BL194" s="544"/>
      <c r="BM194" s="544"/>
      <c r="BN194" s="544"/>
      <c r="BO194" s="544"/>
      <c r="BP194" s="544"/>
      <c r="BQ194" s="544"/>
      <c r="BR194" s="544"/>
      <c r="BS194" s="657"/>
      <c r="BT194" s="543"/>
      <c r="BU194" s="544"/>
      <c r="BV194" s="544"/>
      <c r="BW194" s="544"/>
      <c r="BX194" s="544"/>
      <c r="BY194" s="544"/>
      <c r="BZ194" s="544"/>
      <c r="CA194" s="544"/>
      <c r="CB194" s="544"/>
      <c r="CC194" s="657"/>
      <c r="CD194" s="543"/>
      <c r="CE194" s="544"/>
      <c r="CF194" s="544"/>
      <c r="CG194" s="544"/>
      <c r="CH194" s="544"/>
      <c r="CI194" s="544"/>
      <c r="CJ194" s="544"/>
      <c r="CK194" s="544"/>
      <c r="CL194" s="544"/>
      <c r="CM194" s="657"/>
      <c r="CN194" s="543"/>
      <c r="CO194" s="544"/>
      <c r="CP194" s="544"/>
      <c r="CQ194" s="544"/>
      <c r="CR194" s="544"/>
      <c r="CS194" s="544"/>
      <c r="CT194" s="544"/>
      <c r="CU194" s="544"/>
      <c r="CV194" s="544"/>
      <c r="CW194" s="657"/>
      <c r="CX194" s="543"/>
      <c r="CY194" s="544"/>
      <c r="CZ194" s="544"/>
      <c r="DA194" s="544"/>
      <c r="DB194" s="544"/>
      <c r="DC194" s="544"/>
      <c r="DD194" s="544"/>
      <c r="DE194" s="544"/>
      <c r="DF194" s="544"/>
      <c r="DG194" s="657"/>
      <c r="DH194" s="543"/>
      <c r="DI194" s="544"/>
      <c r="DJ194" s="544"/>
      <c r="DK194" s="544"/>
      <c r="DL194" s="544"/>
      <c r="DM194" s="544"/>
      <c r="DN194" s="544"/>
      <c r="DO194" s="544"/>
      <c r="DP194" s="544"/>
      <c r="DQ194" s="657"/>
      <c r="DR194" s="543"/>
      <c r="DS194" s="544"/>
      <c r="DT194" s="544"/>
      <c r="DU194" s="544"/>
      <c r="DV194" s="544"/>
      <c r="DW194" s="544"/>
      <c r="DX194" s="544"/>
      <c r="DY194" s="544"/>
      <c r="DZ194" s="544"/>
      <c r="EA194" s="657"/>
      <c r="EB194" s="543"/>
      <c r="EC194" s="544"/>
      <c r="ED194" s="544"/>
      <c r="EE194" s="544"/>
      <c r="EF194" s="544"/>
      <c r="EG194" s="544"/>
      <c r="EH194" s="544"/>
      <c r="EI194" s="544"/>
      <c r="EJ194" s="544"/>
      <c r="EK194" s="657"/>
    </row>
    <row r="195" spans="1:141" ht="72">
      <c r="A195" s="359">
        <f>Summary!A195</f>
        <v>0</v>
      </c>
      <c r="B195" s="378">
        <f>Summary!B195</f>
        <v>0</v>
      </c>
      <c r="C195" s="379" t="str">
        <f>Summary!C195</f>
        <v>4.9.6</v>
      </c>
      <c r="D195" s="380">
        <f>Summary!D195</f>
        <v>0</v>
      </c>
      <c r="E195" s="381" t="str">
        <f>Summary!E195</f>
        <v>All other parts of the Affected Property (non-paved, excluding amenity areas)</v>
      </c>
      <c r="F195" s="382" t="str">
        <f>Summary!F195</f>
        <v>Litter pick to maintain to grade B</v>
      </c>
      <c r="G195" s="375">
        <f>Summary!G195</f>
        <v>0</v>
      </c>
      <c r="H195" s="540">
        <f t="shared" si="54"/>
        <v>0</v>
      </c>
      <c r="I195" s="541">
        <f t="shared" si="55"/>
        <v>0</v>
      </c>
      <c r="J195" s="541">
        <f t="shared" si="56"/>
        <v>0</v>
      </c>
      <c r="K195" s="541">
        <f t="shared" si="57"/>
        <v>0</v>
      </c>
      <c r="L195" s="541">
        <f t="shared" si="58"/>
        <v>0</v>
      </c>
      <c r="M195" s="541">
        <f t="shared" si="59"/>
        <v>0</v>
      </c>
      <c r="N195" s="541">
        <f t="shared" si="60"/>
        <v>0</v>
      </c>
      <c r="O195" s="541">
        <f t="shared" si="61"/>
        <v>0</v>
      </c>
      <c r="P195" s="541">
        <f t="shared" si="62"/>
        <v>0</v>
      </c>
      <c r="Q195" s="541">
        <f t="shared" si="63"/>
        <v>0</v>
      </c>
      <c r="R195" s="541">
        <f t="shared" si="64"/>
        <v>0</v>
      </c>
      <c r="S195" s="541">
        <f t="shared" si="65"/>
        <v>0</v>
      </c>
      <c r="T195" s="542">
        <f t="shared" si="66"/>
        <v>0</v>
      </c>
      <c r="U195" s="531"/>
      <c r="V195" s="543"/>
      <c r="W195" s="544"/>
      <c r="X195" s="544"/>
      <c r="Y195" s="544"/>
      <c r="Z195" s="544"/>
      <c r="AA195" s="544"/>
      <c r="AB195" s="544"/>
      <c r="AC195" s="544"/>
      <c r="AD195" s="544"/>
      <c r="AE195" s="657"/>
      <c r="AF195" s="543"/>
      <c r="AG195" s="544"/>
      <c r="AH195" s="544"/>
      <c r="AI195" s="544"/>
      <c r="AJ195" s="544"/>
      <c r="AK195" s="544"/>
      <c r="AL195" s="544"/>
      <c r="AM195" s="544"/>
      <c r="AN195" s="544"/>
      <c r="AO195" s="657"/>
      <c r="AP195" s="543"/>
      <c r="AQ195" s="544"/>
      <c r="AR195" s="544"/>
      <c r="AS195" s="544"/>
      <c r="AT195" s="544"/>
      <c r="AU195" s="544"/>
      <c r="AV195" s="544"/>
      <c r="AW195" s="544"/>
      <c r="AX195" s="544"/>
      <c r="AY195" s="657"/>
      <c r="AZ195" s="543"/>
      <c r="BA195" s="544"/>
      <c r="BB195" s="544"/>
      <c r="BC195" s="544"/>
      <c r="BD195" s="544"/>
      <c r="BE195" s="544"/>
      <c r="BF195" s="544"/>
      <c r="BG195" s="544"/>
      <c r="BH195" s="544"/>
      <c r="BI195" s="657"/>
      <c r="BJ195" s="543"/>
      <c r="BK195" s="544"/>
      <c r="BL195" s="544"/>
      <c r="BM195" s="544"/>
      <c r="BN195" s="544"/>
      <c r="BO195" s="544"/>
      <c r="BP195" s="544"/>
      <c r="BQ195" s="544"/>
      <c r="BR195" s="544"/>
      <c r="BS195" s="657"/>
      <c r="BT195" s="543"/>
      <c r="BU195" s="544"/>
      <c r="BV195" s="544"/>
      <c r="BW195" s="544"/>
      <c r="BX195" s="544"/>
      <c r="BY195" s="544"/>
      <c r="BZ195" s="544"/>
      <c r="CA195" s="544"/>
      <c r="CB195" s="544"/>
      <c r="CC195" s="657"/>
      <c r="CD195" s="543"/>
      <c r="CE195" s="544"/>
      <c r="CF195" s="544"/>
      <c r="CG195" s="544"/>
      <c r="CH195" s="544"/>
      <c r="CI195" s="544"/>
      <c r="CJ195" s="544"/>
      <c r="CK195" s="544"/>
      <c r="CL195" s="544"/>
      <c r="CM195" s="657"/>
      <c r="CN195" s="543"/>
      <c r="CO195" s="544"/>
      <c r="CP195" s="544"/>
      <c r="CQ195" s="544"/>
      <c r="CR195" s="544"/>
      <c r="CS195" s="544"/>
      <c r="CT195" s="544"/>
      <c r="CU195" s="544"/>
      <c r="CV195" s="544"/>
      <c r="CW195" s="657"/>
      <c r="CX195" s="543"/>
      <c r="CY195" s="544"/>
      <c r="CZ195" s="544"/>
      <c r="DA195" s="544"/>
      <c r="DB195" s="544"/>
      <c r="DC195" s="544"/>
      <c r="DD195" s="544"/>
      <c r="DE195" s="544"/>
      <c r="DF195" s="544"/>
      <c r="DG195" s="657"/>
      <c r="DH195" s="543"/>
      <c r="DI195" s="544"/>
      <c r="DJ195" s="544"/>
      <c r="DK195" s="544"/>
      <c r="DL195" s="544"/>
      <c r="DM195" s="544"/>
      <c r="DN195" s="544"/>
      <c r="DO195" s="544"/>
      <c r="DP195" s="544"/>
      <c r="DQ195" s="657"/>
      <c r="DR195" s="543"/>
      <c r="DS195" s="544"/>
      <c r="DT195" s="544"/>
      <c r="DU195" s="544"/>
      <c r="DV195" s="544"/>
      <c r="DW195" s="544"/>
      <c r="DX195" s="544"/>
      <c r="DY195" s="544"/>
      <c r="DZ195" s="544"/>
      <c r="EA195" s="657"/>
      <c r="EB195" s="543"/>
      <c r="EC195" s="544"/>
      <c r="ED195" s="544"/>
      <c r="EE195" s="544"/>
      <c r="EF195" s="544"/>
      <c r="EG195" s="544"/>
      <c r="EH195" s="544"/>
      <c r="EI195" s="544"/>
      <c r="EJ195" s="544"/>
      <c r="EK195" s="657"/>
    </row>
    <row r="196" spans="1:141" ht="20.25">
      <c r="A196" s="359">
        <f>Summary!A196</f>
        <v>0</v>
      </c>
      <c r="B196" s="378">
        <f>Summary!B196</f>
        <v>0</v>
      </c>
      <c r="C196" s="379" t="str">
        <f>Summary!C196</f>
        <v>4.9.7</v>
      </c>
      <c r="D196" s="380">
        <f>Summary!D196</f>
        <v>0</v>
      </c>
      <c r="E196" s="381" t="str">
        <f>Summary!E196</f>
        <v>Amenity areas</v>
      </c>
      <c r="F196" s="382" t="str">
        <f>Summary!F196</f>
        <v>Litter pick to maintain to grade A</v>
      </c>
      <c r="G196" s="375">
        <f>Summary!G196</f>
        <v>0</v>
      </c>
      <c r="H196" s="540">
        <f t="shared" si="54"/>
        <v>0</v>
      </c>
      <c r="I196" s="541">
        <f t="shared" si="55"/>
        <v>0</v>
      </c>
      <c r="J196" s="541">
        <f t="shared" si="56"/>
        <v>0</v>
      </c>
      <c r="K196" s="541">
        <f t="shared" si="57"/>
        <v>0</v>
      </c>
      <c r="L196" s="541">
        <f t="shared" si="58"/>
        <v>0</v>
      </c>
      <c r="M196" s="541">
        <f t="shared" si="59"/>
        <v>0</v>
      </c>
      <c r="N196" s="541">
        <f t="shared" si="60"/>
        <v>0</v>
      </c>
      <c r="O196" s="541">
        <f t="shared" si="61"/>
        <v>0</v>
      </c>
      <c r="P196" s="541">
        <f t="shared" si="62"/>
        <v>0</v>
      </c>
      <c r="Q196" s="541">
        <f t="shared" si="63"/>
        <v>0</v>
      </c>
      <c r="R196" s="541">
        <f t="shared" si="64"/>
        <v>0</v>
      </c>
      <c r="S196" s="541">
        <f t="shared" si="65"/>
        <v>0</v>
      </c>
      <c r="T196" s="542">
        <f t="shared" si="66"/>
        <v>0</v>
      </c>
      <c r="U196" s="531"/>
      <c r="V196" s="543"/>
      <c r="W196" s="544"/>
      <c r="X196" s="544"/>
      <c r="Y196" s="544"/>
      <c r="Z196" s="544"/>
      <c r="AA196" s="544"/>
      <c r="AB196" s="544"/>
      <c r="AC196" s="544"/>
      <c r="AD196" s="544"/>
      <c r="AE196" s="657"/>
      <c r="AF196" s="543"/>
      <c r="AG196" s="544"/>
      <c r="AH196" s="544"/>
      <c r="AI196" s="544"/>
      <c r="AJ196" s="544"/>
      <c r="AK196" s="544"/>
      <c r="AL196" s="544"/>
      <c r="AM196" s="544"/>
      <c r="AN196" s="544"/>
      <c r="AO196" s="657"/>
      <c r="AP196" s="543"/>
      <c r="AQ196" s="544"/>
      <c r="AR196" s="544"/>
      <c r="AS196" s="544"/>
      <c r="AT196" s="544"/>
      <c r="AU196" s="544"/>
      <c r="AV196" s="544"/>
      <c r="AW196" s="544"/>
      <c r="AX196" s="544"/>
      <c r="AY196" s="657"/>
      <c r="AZ196" s="543"/>
      <c r="BA196" s="544"/>
      <c r="BB196" s="544"/>
      <c r="BC196" s="544"/>
      <c r="BD196" s="544"/>
      <c r="BE196" s="544"/>
      <c r="BF196" s="544"/>
      <c r="BG196" s="544"/>
      <c r="BH196" s="544"/>
      <c r="BI196" s="657"/>
      <c r="BJ196" s="543"/>
      <c r="BK196" s="544"/>
      <c r="BL196" s="544"/>
      <c r="BM196" s="544"/>
      <c r="BN196" s="544"/>
      <c r="BO196" s="544"/>
      <c r="BP196" s="544"/>
      <c r="BQ196" s="544"/>
      <c r="BR196" s="544"/>
      <c r="BS196" s="657"/>
      <c r="BT196" s="543"/>
      <c r="BU196" s="544"/>
      <c r="BV196" s="544"/>
      <c r="BW196" s="544"/>
      <c r="BX196" s="544"/>
      <c r="BY196" s="544"/>
      <c r="BZ196" s="544"/>
      <c r="CA196" s="544"/>
      <c r="CB196" s="544"/>
      <c r="CC196" s="657"/>
      <c r="CD196" s="543"/>
      <c r="CE196" s="544"/>
      <c r="CF196" s="544"/>
      <c r="CG196" s="544"/>
      <c r="CH196" s="544"/>
      <c r="CI196" s="544"/>
      <c r="CJ196" s="544"/>
      <c r="CK196" s="544"/>
      <c r="CL196" s="544"/>
      <c r="CM196" s="657"/>
      <c r="CN196" s="543"/>
      <c r="CO196" s="544"/>
      <c r="CP196" s="544"/>
      <c r="CQ196" s="544"/>
      <c r="CR196" s="544"/>
      <c r="CS196" s="544"/>
      <c r="CT196" s="544"/>
      <c r="CU196" s="544"/>
      <c r="CV196" s="544"/>
      <c r="CW196" s="657"/>
      <c r="CX196" s="543"/>
      <c r="CY196" s="544"/>
      <c r="CZ196" s="544"/>
      <c r="DA196" s="544"/>
      <c r="DB196" s="544"/>
      <c r="DC196" s="544"/>
      <c r="DD196" s="544"/>
      <c r="DE196" s="544"/>
      <c r="DF196" s="544"/>
      <c r="DG196" s="657"/>
      <c r="DH196" s="543"/>
      <c r="DI196" s="544"/>
      <c r="DJ196" s="544"/>
      <c r="DK196" s="544"/>
      <c r="DL196" s="544"/>
      <c r="DM196" s="544"/>
      <c r="DN196" s="544"/>
      <c r="DO196" s="544"/>
      <c r="DP196" s="544"/>
      <c r="DQ196" s="657"/>
      <c r="DR196" s="543"/>
      <c r="DS196" s="544"/>
      <c r="DT196" s="544"/>
      <c r="DU196" s="544"/>
      <c r="DV196" s="544"/>
      <c r="DW196" s="544"/>
      <c r="DX196" s="544"/>
      <c r="DY196" s="544"/>
      <c r="DZ196" s="544"/>
      <c r="EA196" s="657"/>
      <c r="EB196" s="543"/>
      <c r="EC196" s="544"/>
      <c r="ED196" s="544"/>
      <c r="EE196" s="544"/>
      <c r="EF196" s="544"/>
      <c r="EG196" s="544"/>
      <c r="EH196" s="544"/>
      <c r="EI196" s="544"/>
      <c r="EJ196" s="544"/>
      <c r="EK196" s="657"/>
    </row>
    <row r="197" spans="1:141" s="139" customFormat="1" ht="20.25">
      <c r="A197" s="359">
        <f>Summary!A197</f>
        <v>0</v>
      </c>
      <c r="B197" s="378">
        <f>Summary!B197</f>
        <v>0</v>
      </c>
      <c r="C197" s="379" t="str">
        <f>Summary!C197</f>
        <v>4.9.8</v>
      </c>
      <c r="D197" s="380">
        <f>Summary!D197</f>
        <v>0</v>
      </c>
      <c r="E197" s="381" t="str">
        <f>Summary!E197</f>
        <v>Toilet blocks</v>
      </c>
      <c r="F197" s="382" t="str">
        <f>Summary!F197</f>
        <v>Clean and maintain toilet blocks</v>
      </c>
      <c r="G197" s="375">
        <f>Summary!G197</f>
        <v>0</v>
      </c>
      <c r="H197" s="540">
        <f t="shared" si="54"/>
        <v>0</v>
      </c>
      <c r="I197" s="541">
        <f t="shared" si="55"/>
        <v>0</v>
      </c>
      <c r="J197" s="541">
        <f t="shared" si="56"/>
        <v>0</v>
      </c>
      <c r="K197" s="541">
        <f t="shared" si="57"/>
        <v>0</v>
      </c>
      <c r="L197" s="541">
        <f t="shared" si="58"/>
        <v>0</v>
      </c>
      <c r="M197" s="541">
        <f t="shared" si="59"/>
        <v>0</v>
      </c>
      <c r="N197" s="541">
        <f t="shared" si="60"/>
        <v>0</v>
      </c>
      <c r="O197" s="541">
        <f t="shared" si="61"/>
        <v>0</v>
      </c>
      <c r="P197" s="541">
        <f t="shared" si="62"/>
        <v>0</v>
      </c>
      <c r="Q197" s="541">
        <f t="shared" si="63"/>
        <v>0</v>
      </c>
      <c r="R197" s="541">
        <f t="shared" si="64"/>
        <v>0</v>
      </c>
      <c r="S197" s="541">
        <f t="shared" si="65"/>
        <v>0</v>
      </c>
      <c r="T197" s="542">
        <f t="shared" si="66"/>
        <v>0</v>
      </c>
      <c r="U197" s="531"/>
      <c r="V197" s="543"/>
      <c r="W197" s="544"/>
      <c r="X197" s="544"/>
      <c r="Y197" s="544"/>
      <c r="Z197" s="544"/>
      <c r="AA197" s="544"/>
      <c r="AB197" s="544"/>
      <c r="AC197" s="544"/>
      <c r="AD197" s="544"/>
      <c r="AE197" s="657"/>
      <c r="AF197" s="543"/>
      <c r="AG197" s="544"/>
      <c r="AH197" s="544"/>
      <c r="AI197" s="544"/>
      <c r="AJ197" s="544"/>
      <c r="AK197" s="544"/>
      <c r="AL197" s="544"/>
      <c r="AM197" s="544"/>
      <c r="AN197" s="544"/>
      <c r="AO197" s="657"/>
      <c r="AP197" s="543"/>
      <c r="AQ197" s="544"/>
      <c r="AR197" s="544"/>
      <c r="AS197" s="544"/>
      <c r="AT197" s="544"/>
      <c r="AU197" s="544"/>
      <c r="AV197" s="544"/>
      <c r="AW197" s="544"/>
      <c r="AX197" s="544"/>
      <c r="AY197" s="657"/>
      <c r="AZ197" s="543"/>
      <c r="BA197" s="544"/>
      <c r="BB197" s="544"/>
      <c r="BC197" s="544"/>
      <c r="BD197" s="544"/>
      <c r="BE197" s="544"/>
      <c r="BF197" s="544"/>
      <c r="BG197" s="544"/>
      <c r="BH197" s="544"/>
      <c r="BI197" s="657"/>
      <c r="BJ197" s="543"/>
      <c r="BK197" s="544"/>
      <c r="BL197" s="544"/>
      <c r="BM197" s="544"/>
      <c r="BN197" s="544"/>
      <c r="BO197" s="544"/>
      <c r="BP197" s="544"/>
      <c r="BQ197" s="544"/>
      <c r="BR197" s="544"/>
      <c r="BS197" s="657"/>
      <c r="BT197" s="543"/>
      <c r="BU197" s="544"/>
      <c r="BV197" s="544"/>
      <c r="BW197" s="544"/>
      <c r="BX197" s="544"/>
      <c r="BY197" s="544"/>
      <c r="BZ197" s="544"/>
      <c r="CA197" s="544"/>
      <c r="CB197" s="544"/>
      <c r="CC197" s="657"/>
      <c r="CD197" s="543"/>
      <c r="CE197" s="544"/>
      <c r="CF197" s="544"/>
      <c r="CG197" s="544"/>
      <c r="CH197" s="544"/>
      <c r="CI197" s="544"/>
      <c r="CJ197" s="544"/>
      <c r="CK197" s="544"/>
      <c r="CL197" s="544"/>
      <c r="CM197" s="657"/>
      <c r="CN197" s="543"/>
      <c r="CO197" s="544"/>
      <c r="CP197" s="544"/>
      <c r="CQ197" s="544"/>
      <c r="CR197" s="544"/>
      <c r="CS197" s="544"/>
      <c r="CT197" s="544"/>
      <c r="CU197" s="544"/>
      <c r="CV197" s="544"/>
      <c r="CW197" s="657"/>
      <c r="CX197" s="543"/>
      <c r="CY197" s="544"/>
      <c r="CZ197" s="544"/>
      <c r="DA197" s="544"/>
      <c r="DB197" s="544"/>
      <c r="DC197" s="544"/>
      <c r="DD197" s="544"/>
      <c r="DE197" s="544"/>
      <c r="DF197" s="544"/>
      <c r="DG197" s="657"/>
      <c r="DH197" s="543"/>
      <c r="DI197" s="544"/>
      <c r="DJ197" s="544"/>
      <c r="DK197" s="544"/>
      <c r="DL197" s="544"/>
      <c r="DM197" s="544"/>
      <c r="DN197" s="544"/>
      <c r="DO197" s="544"/>
      <c r="DP197" s="544"/>
      <c r="DQ197" s="657"/>
      <c r="DR197" s="543"/>
      <c r="DS197" s="544"/>
      <c r="DT197" s="544"/>
      <c r="DU197" s="544"/>
      <c r="DV197" s="544"/>
      <c r="DW197" s="544"/>
      <c r="DX197" s="544"/>
      <c r="DY197" s="544"/>
      <c r="DZ197" s="544"/>
      <c r="EA197" s="657"/>
      <c r="EB197" s="543"/>
      <c r="EC197" s="544"/>
      <c r="ED197" s="544"/>
      <c r="EE197" s="544"/>
      <c r="EF197" s="544"/>
      <c r="EG197" s="544"/>
      <c r="EH197" s="544"/>
      <c r="EI197" s="544"/>
      <c r="EJ197" s="544"/>
      <c r="EK197" s="657"/>
    </row>
    <row r="198" spans="1:141" s="139" customFormat="1" ht="20.25">
      <c r="A198" s="786">
        <f>Summary!A198</f>
        <v>0</v>
      </c>
      <c r="B198" s="812">
        <f>Summary!B198</f>
        <v>0</v>
      </c>
      <c r="C198" s="813">
        <f>Summary!C198</f>
        <v>0</v>
      </c>
      <c r="D198" s="809">
        <f>Summary!D198</f>
        <v>0</v>
      </c>
      <c r="E198" s="810">
        <f>Summary!E198</f>
        <v>0</v>
      </c>
      <c r="F198" s="814">
        <f>Summary!F198</f>
        <v>0</v>
      </c>
      <c r="G198" s="801">
        <f>Summary!G198</f>
        <v>0</v>
      </c>
      <c r="H198" s="299"/>
      <c r="I198" s="300"/>
      <c r="J198" s="300"/>
      <c r="K198" s="300"/>
      <c r="L198" s="300"/>
      <c r="M198" s="300"/>
      <c r="N198" s="300"/>
      <c r="O198" s="300"/>
      <c r="P198" s="300"/>
      <c r="Q198" s="300"/>
      <c r="R198" s="300"/>
      <c r="S198" s="300"/>
      <c r="T198" s="797"/>
      <c r="U198" s="531"/>
      <c r="V198" s="299"/>
      <c r="W198" s="300"/>
      <c r="X198" s="300"/>
      <c r="Y198" s="300"/>
      <c r="Z198" s="300"/>
      <c r="AA198" s="300"/>
      <c r="AB198" s="300"/>
      <c r="AC198" s="300"/>
      <c r="AD198" s="300"/>
      <c r="AE198" s="817"/>
      <c r="AF198" s="299"/>
      <c r="AG198" s="300"/>
      <c r="AH198" s="300"/>
      <c r="AI198" s="300"/>
      <c r="AJ198" s="300"/>
      <c r="AK198" s="300"/>
      <c r="AL198" s="300"/>
      <c r="AM198" s="300"/>
      <c r="AN198" s="300"/>
      <c r="AO198" s="817"/>
      <c r="AP198" s="299"/>
      <c r="AQ198" s="300"/>
      <c r="AR198" s="300"/>
      <c r="AS198" s="300"/>
      <c r="AT198" s="300"/>
      <c r="AU198" s="300"/>
      <c r="AV198" s="300"/>
      <c r="AW198" s="300"/>
      <c r="AX198" s="300"/>
      <c r="AY198" s="817"/>
      <c r="AZ198" s="299"/>
      <c r="BA198" s="300"/>
      <c r="BB198" s="300"/>
      <c r="BC198" s="300"/>
      <c r="BD198" s="300"/>
      <c r="BE198" s="300"/>
      <c r="BF198" s="300"/>
      <c r="BG198" s="300"/>
      <c r="BH198" s="300"/>
      <c r="BI198" s="817"/>
      <c r="BJ198" s="299"/>
      <c r="BK198" s="300"/>
      <c r="BL198" s="300"/>
      <c r="BM198" s="300"/>
      <c r="BN198" s="300"/>
      <c r="BO198" s="300"/>
      <c r="BP198" s="300"/>
      <c r="BQ198" s="300"/>
      <c r="BR198" s="300"/>
      <c r="BS198" s="817"/>
      <c r="BT198" s="299"/>
      <c r="BU198" s="300"/>
      <c r="BV198" s="300"/>
      <c r="BW198" s="300"/>
      <c r="BX198" s="300"/>
      <c r="BY198" s="300"/>
      <c r="BZ198" s="300"/>
      <c r="CA198" s="300"/>
      <c r="CB198" s="300"/>
      <c r="CC198" s="817"/>
      <c r="CD198" s="299"/>
      <c r="CE198" s="300"/>
      <c r="CF198" s="300"/>
      <c r="CG198" s="300"/>
      <c r="CH198" s="300"/>
      <c r="CI198" s="300"/>
      <c r="CJ198" s="300"/>
      <c r="CK198" s="300"/>
      <c r="CL198" s="300"/>
      <c r="CM198" s="817"/>
      <c r="CN198" s="299"/>
      <c r="CO198" s="300"/>
      <c r="CP198" s="300"/>
      <c r="CQ198" s="300"/>
      <c r="CR198" s="300"/>
      <c r="CS198" s="300"/>
      <c r="CT198" s="300"/>
      <c r="CU198" s="300"/>
      <c r="CV198" s="300"/>
      <c r="CW198" s="817"/>
      <c r="CX198" s="299"/>
      <c r="CY198" s="300"/>
      <c r="CZ198" s="300"/>
      <c r="DA198" s="300"/>
      <c r="DB198" s="300"/>
      <c r="DC198" s="300"/>
      <c r="DD198" s="300"/>
      <c r="DE198" s="300"/>
      <c r="DF198" s="300"/>
      <c r="DG198" s="817"/>
      <c r="DH198" s="299"/>
      <c r="DI198" s="300"/>
      <c r="DJ198" s="300"/>
      <c r="DK198" s="300"/>
      <c r="DL198" s="300"/>
      <c r="DM198" s="300"/>
      <c r="DN198" s="300"/>
      <c r="DO198" s="300"/>
      <c r="DP198" s="300"/>
      <c r="DQ198" s="817"/>
      <c r="DR198" s="299"/>
      <c r="DS198" s="300"/>
      <c r="DT198" s="300"/>
      <c r="DU198" s="300"/>
      <c r="DV198" s="300"/>
      <c r="DW198" s="300"/>
      <c r="DX198" s="300"/>
      <c r="DY198" s="300"/>
      <c r="DZ198" s="300"/>
      <c r="EA198" s="817"/>
      <c r="EB198" s="299"/>
      <c r="EC198" s="300"/>
      <c r="ED198" s="300"/>
      <c r="EE198" s="300"/>
      <c r="EF198" s="300"/>
      <c r="EG198" s="300"/>
      <c r="EH198" s="300"/>
      <c r="EI198" s="300"/>
      <c r="EJ198" s="300"/>
      <c r="EK198" s="817"/>
    </row>
    <row r="199" spans="1:141" ht="20.25">
      <c r="A199" s="358">
        <f>Summary!A199</f>
        <v>0</v>
      </c>
      <c r="B199" s="360" t="str">
        <f>Summary!B199</f>
        <v>5</v>
      </c>
      <c r="C199" s="360">
        <f>Summary!C199</f>
        <v>0</v>
      </c>
      <c r="D199" s="385" t="str">
        <f>Summary!D199</f>
        <v>Manage Premises</v>
      </c>
      <c r="E199" s="386">
        <f>Summary!E199</f>
        <v>0</v>
      </c>
      <c r="F199" s="387">
        <f>Summary!F199</f>
        <v>0</v>
      </c>
      <c r="G199" s="374">
        <f>Summary!G199</f>
        <v>0</v>
      </c>
      <c r="H199" s="291"/>
      <c r="I199" s="292"/>
      <c r="J199" s="292"/>
      <c r="K199" s="292"/>
      <c r="L199" s="292"/>
      <c r="M199" s="292"/>
      <c r="N199" s="292"/>
      <c r="O199" s="292"/>
      <c r="P199" s="292"/>
      <c r="Q199" s="292"/>
      <c r="R199" s="292"/>
      <c r="S199" s="292"/>
      <c r="T199" s="552"/>
      <c r="U199" s="531"/>
      <c r="V199" s="291"/>
      <c r="W199" s="292"/>
      <c r="X199" s="292"/>
      <c r="Y199" s="292"/>
      <c r="Z199" s="292"/>
      <c r="AA199" s="292"/>
      <c r="AB199" s="292"/>
      <c r="AC199" s="292"/>
      <c r="AD199" s="292"/>
      <c r="AE199" s="658"/>
      <c r="AF199" s="291"/>
      <c r="AG199" s="292"/>
      <c r="AH199" s="292"/>
      <c r="AI199" s="292"/>
      <c r="AJ199" s="292"/>
      <c r="AK199" s="292"/>
      <c r="AL199" s="292"/>
      <c r="AM199" s="292"/>
      <c r="AN199" s="292"/>
      <c r="AO199" s="658"/>
      <c r="AP199" s="291"/>
      <c r="AQ199" s="292"/>
      <c r="AR199" s="292"/>
      <c r="AS199" s="292"/>
      <c r="AT199" s="292"/>
      <c r="AU199" s="292"/>
      <c r="AV199" s="292"/>
      <c r="AW199" s="292"/>
      <c r="AX199" s="292"/>
      <c r="AY199" s="658"/>
      <c r="AZ199" s="291"/>
      <c r="BA199" s="292"/>
      <c r="BB199" s="292"/>
      <c r="BC199" s="292"/>
      <c r="BD199" s="292"/>
      <c r="BE199" s="292"/>
      <c r="BF199" s="292"/>
      <c r="BG199" s="292"/>
      <c r="BH199" s="292"/>
      <c r="BI199" s="658"/>
      <c r="BJ199" s="291"/>
      <c r="BK199" s="292"/>
      <c r="BL199" s="292"/>
      <c r="BM199" s="292"/>
      <c r="BN199" s="292"/>
      <c r="BO199" s="292"/>
      <c r="BP199" s="292"/>
      <c r="BQ199" s="292"/>
      <c r="BR199" s="292"/>
      <c r="BS199" s="658"/>
      <c r="BT199" s="291"/>
      <c r="BU199" s="292"/>
      <c r="BV199" s="292"/>
      <c r="BW199" s="292"/>
      <c r="BX199" s="292"/>
      <c r="BY199" s="292"/>
      <c r="BZ199" s="292"/>
      <c r="CA199" s="292"/>
      <c r="CB199" s="292"/>
      <c r="CC199" s="658"/>
      <c r="CD199" s="291"/>
      <c r="CE199" s="292"/>
      <c r="CF199" s="292"/>
      <c r="CG199" s="292"/>
      <c r="CH199" s="292"/>
      <c r="CI199" s="292"/>
      <c r="CJ199" s="292"/>
      <c r="CK199" s="292"/>
      <c r="CL199" s="292"/>
      <c r="CM199" s="658"/>
      <c r="CN199" s="291"/>
      <c r="CO199" s="292"/>
      <c r="CP199" s="292"/>
      <c r="CQ199" s="292"/>
      <c r="CR199" s="292"/>
      <c r="CS199" s="292"/>
      <c r="CT199" s="292"/>
      <c r="CU199" s="292"/>
      <c r="CV199" s="292"/>
      <c r="CW199" s="658"/>
      <c r="CX199" s="291"/>
      <c r="CY199" s="292"/>
      <c r="CZ199" s="292"/>
      <c r="DA199" s="292"/>
      <c r="DB199" s="292"/>
      <c r="DC199" s="292"/>
      <c r="DD199" s="292"/>
      <c r="DE199" s="292"/>
      <c r="DF199" s="292"/>
      <c r="DG199" s="658"/>
      <c r="DH199" s="291"/>
      <c r="DI199" s="292"/>
      <c r="DJ199" s="292"/>
      <c r="DK199" s="292"/>
      <c r="DL199" s="292"/>
      <c r="DM199" s="292"/>
      <c r="DN199" s="292"/>
      <c r="DO199" s="292"/>
      <c r="DP199" s="292"/>
      <c r="DQ199" s="658"/>
      <c r="DR199" s="291"/>
      <c r="DS199" s="292"/>
      <c r="DT199" s="292"/>
      <c r="DU199" s="292"/>
      <c r="DV199" s="292"/>
      <c r="DW199" s="292"/>
      <c r="DX199" s="292"/>
      <c r="DY199" s="292"/>
      <c r="DZ199" s="292"/>
      <c r="EA199" s="658"/>
      <c r="EB199" s="291"/>
      <c r="EC199" s="292"/>
      <c r="ED199" s="292"/>
      <c r="EE199" s="292"/>
      <c r="EF199" s="292"/>
      <c r="EG199" s="292"/>
      <c r="EH199" s="292"/>
      <c r="EI199" s="292"/>
      <c r="EJ199" s="292"/>
      <c r="EK199" s="658"/>
    </row>
    <row r="200" spans="1:141" s="139" customFormat="1" ht="20.25">
      <c r="A200" s="802">
        <f>Summary!A200</f>
        <v>0</v>
      </c>
      <c r="B200" s="815" t="str">
        <f>Summary!B200</f>
        <v>5.1</v>
      </c>
      <c r="C200" s="813">
        <f>Summary!C200</f>
        <v>0</v>
      </c>
      <c r="D200" s="816">
        <f>Summary!D200</f>
        <v>0</v>
      </c>
      <c r="E200" s="796">
        <f>Summary!E200</f>
        <v>0</v>
      </c>
      <c r="F200" s="796">
        <f>Summary!F200</f>
        <v>0</v>
      </c>
      <c r="G200" s="787">
        <f>Summary!G200</f>
        <v>0</v>
      </c>
      <c r="H200" s="299"/>
      <c r="I200" s="300"/>
      <c r="J200" s="300"/>
      <c r="K200" s="300"/>
      <c r="L200" s="300"/>
      <c r="M200" s="300"/>
      <c r="N200" s="300"/>
      <c r="O200" s="300"/>
      <c r="P200" s="300"/>
      <c r="Q200" s="300"/>
      <c r="R200" s="300"/>
      <c r="S200" s="300"/>
      <c r="T200" s="797"/>
      <c r="U200" s="531"/>
      <c r="V200" s="299"/>
      <c r="W200" s="300"/>
      <c r="X200" s="300"/>
      <c r="Y200" s="300"/>
      <c r="Z200" s="300"/>
      <c r="AA200" s="300"/>
      <c r="AB200" s="300"/>
      <c r="AC200" s="300"/>
      <c r="AD200" s="300"/>
      <c r="AE200" s="817"/>
      <c r="AF200" s="299"/>
      <c r="AG200" s="300"/>
      <c r="AH200" s="300"/>
      <c r="AI200" s="300"/>
      <c r="AJ200" s="300"/>
      <c r="AK200" s="300"/>
      <c r="AL200" s="300"/>
      <c r="AM200" s="300"/>
      <c r="AN200" s="300"/>
      <c r="AO200" s="817"/>
      <c r="AP200" s="299"/>
      <c r="AQ200" s="300"/>
      <c r="AR200" s="300"/>
      <c r="AS200" s="300"/>
      <c r="AT200" s="300"/>
      <c r="AU200" s="300"/>
      <c r="AV200" s="300"/>
      <c r="AW200" s="300"/>
      <c r="AX200" s="300"/>
      <c r="AY200" s="817"/>
      <c r="AZ200" s="299"/>
      <c r="BA200" s="300"/>
      <c r="BB200" s="300"/>
      <c r="BC200" s="300"/>
      <c r="BD200" s="300"/>
      <c r="BE200" s="300"/>
      <c r="BF200" s="300"/>
      <c r="BG200" s="300"/>
      <c r="BH200" s="300"/>
      <c r="BI200" s="817"/>
      <c r="BJ200" s="299"/>
      <c r="BK200" s="300"/>
      <c r="BL200" s="300"/>
      <c r="BM200" s="300"/>
      <c r="BN200" s="300"/>
      <c r="BO200" s="300"/>
      <c r="BP200" s="300"/>
      <c r="BQ200" s="300"/>
      <c r="BR200" s="300"/>
      <c r="BS200" s="817"/>
      <c r="BT200" s="299"/>
      <c r="BU200" s="300"/>
      <c r="BV200" s="300"/>
      <c r="BW200" s="300"/>
      <c r="BX200" s="300"/>
      <c r="BY200" s="300"/>
      <c r="BZ200" s="300"/>
      <c r="CA200" s="300"/>
      <c r="CB200" s="300"/>
      <c r="CC200" s="817"/>
      <c r="CD200" s="299"/>
      <c r="CE200" s="300"/>
      <c r="CF200" s="300"/>
      <c r="CG200" s="300"/>
      <c r="CH200" s="300"/>
      <c r="CI200" s="300"/>
      <c r="CJ200" s="300"/>
      <c r="CK200" s="300"/>
      <c r="CL200" s="300"/>
      <c r="CM200" s="817"/>
      <c r="CN200" s="299"/>
      <c r="CO200" s="300"/>
      <c r="CP200" s="300"/>
      <c r="CQ200" s="300"/>
      <c r="CR200" s="300"/>
      <c r="CS200" s="300"/>
      <c r="CT200" s="300"/>
      <c r="CU200" s="300"/>
      <c r="CV200" s="300"/>
      <c r="CW200" s="817"/>
      <c r="CX200" s="299"/>
      <c r="CY200" s="300"/>
      <c r="CZ200" s="300"/>
      <c r="DA200" s="300"/>
      <c r="DB200" s="300"/>
      <c r="DC200" s="300"/>
      <c r="DD200" s="300"/>
      <c r="DE200" s="300"/>
      <c r="DF200" s="300"/>
      <c r="DG200" s="817"/>
      <c r="DH200" s="299"/>
      <c r="DI200" s="300"/>
      <c r="DJ200" s="300"/>
      <c r="DK200" s="300"/>
      <c r="DL200" s="300"/>
      <c r="DM200" s="300"/>
      <c r="DN200" s="300"/>
      <c r="DO200" s="300"/>
      <c r="DP200" s="300"/>
      <c r="DQ200" s="817"/>
      <c r="DR200" s="299"/>
      <c r="DS200" s="300"/>
      <c r="DT200" s="300"/>
      <c r="DU200" s="300"/>
      <c r="DV200" s="300"/>
      <c r="DW200" s="300"/>
      <c r="DX200" s="300"/>
      <c r="DY200" s="300"/>
      <c r="DZ200" s="300"/>
      <c r="EA200" s="817"/>
      <c r="EB200" s="299"/>
      <c r="EC200" s="300"/>
      <c r="ED200" s="300"/>
      <c r="EE200" s="300"/>
      <c r="EF200" s="300"/>
      <c r="EG200" s="300"/>
      <c r="EH200" s="300"/>
      <c r="EI200" s="300"/>
      <c r="EJ200" s="300"/>
      <c r="EK200" s="817"/>
    </row>
    <row r="201" spans="1:141" ht="20.25">
      <c r="A201" s="359" t="str">
        <f>Summary!A201</f>
        <v>9.1.1 &amp; 9.1.3</v>
      </c>
      <c r="B201" s="378">
        <f>Summary!B201</f>
        <v>0</v>
      </c>
      <c r="C201" s="379" t="str">
        <f>Summary!C201</f>
        <v>5.1.1</v>
      </c>
      <c r="D201" s="380">
        <f>Summary!D201</f>
        <v>0</v>
      </c>
      <c r="E201" s="381" t="str">
        <f>Summary!E201</f>
        <v>Premises Management</v>
      </c>
      <c r="F201" s="382" t="str">
        <f>Summary!F201</f>
        <v xml:space="preserve">Manage the Clients premises </v>
      </c>
      <c r="G201" s="375" t="str">
        <f>Summary!G201</f>
        <v>Schedule Ref 25 to 41</v>
      </c>
      <c r="H201" s="540">
        <f t="shared" ref="H201" si="93">SUM(V201:AD201)</f>
        <v>0</v>
      </c>
      <c r="I201" s="541">
        <f t="shared" ref="I201" si="94">SUM(AF201:AN201)</f>
        <v>0</v>
      </c>
      <c r="J201" s="541">
        <f t="shared" ref="J201" si="95">SUM(AP201:AX201)</f>
        <v>0</v>
      </c>
      <c r="K201" s="541">
        <f t="shared" ref="K201" si="96">SUM(AZ201:BH201)</f>
        <v>0</v>
      </c>
      <c r="L201" s="541">
        <f t="shared" ref="L201" si="97">SUM(BJ201:BR201)</f>
        <v>0</v>
      </c>
      <c r="M201" s="541">
        <f t="shared" ref="M201" si="98">SUM(BT201:CB201)</f>
        <v>0</v>
      </c>
      <c r="N201" s="541">
        <f t="shared" ref="N201" si="99">SUM(CD201:CL201)</f>
        <v>0</v>
      </c>
      <c r="O201" s="541">
        <f t="shared" ref="O201" si="100">SUM(CN201:CV201)</f>
        <v>0</v>
      </c>
      <c r="P201" s="541">
        <f t="shared" ref="P201" si="101">SUM(CX201:DF201)</f>
        <v>0</v>
      </c>
      <c r="Q201" s="541">
        <f t="shared" ref="Q201" si="102">SUM(DH201:DP201)</f>
        <v>0</v>
      </c>
      <c r="R201" s="541">
        <f t="shared" ref="R201" si="103">SUM(DR201:DZ201)</f>
        <v>0</v>
      </c>
      <c r="S201" s="541">
        <f t="shared" ref="S201" si="104">SUM(EB201:EJ201)</f>
        <v>0</v>
      </c>
      <c r="T201" s="542">
        <f t="shared" ref="T201" si="105">SUM(H201:S201)</f>
        <v>0</v>
      </c>
      <c r="U201" s="531"/>
      <c r="V201" s="543"/>
      <c r="W201" s="544"/>
      <c r="X201" s="544"/>
      <c r="Y201" s="544"/>
      <c r="Z201" s="544"/>
      <c r="AA201" s="544"/>
      <c r="AB201" s="544"/>
      <c r="AC201" s="544"/>
      <c r="AD201" s="544"/>
      <c r="AE201" s="657"/>
      <c r="AF201" s="543"/>
      <c r="AG201" s="544"/>
      <c r="AH201" s="544"/>
      <c r="AI201" s="544"/>
      <c r="AJ201" s="544"/>
      <c r="AK201" s="544"/>
      <c r="AL201" s="544"/>
      <c r="AM201" s="544"/>
      <c r="AN201" s="544"/>
      <c r="AO201" s="657"/>
      <c r="AP201" s="543"/>
      <c r="AQ201" s="544"/>
      <c r="AR201" s="544"/>
      <c r="AS201" s="544"/>
      <c r="AT201" s="544"/>
      <c r="AU201" s="544"/>
      <c r="AV201" s="544"/>
      <c r="AW201" s="544"/>
      <c r="AX201" s="544"/>
      <c r="AY201" s="657"/>
      <c r="AZ201" s="543"/>
      <c r="BA201" s="544"/>
      <c r="BB201" s="544"/>
      <c r="BC201" s="544"/>
      <c r="BD201" s="544"/>
      <c r="BE201" s="544"/>
      <c r="BF201" s="544"/>
      <c r="BG201" s="544"/>
      <c r="BH201" s="544"/>
      <c r="BI201" s="657"/>
      <c r="BJ201" s="543"/>
      <c r="BK201" s="544"/>
      <c r="BL201" s="544"/>
      <c r="BM201" s="544"/>
      <c r="BN201" s="544"/>
      <c r="BO201" s="544"/>
      <c r="BP201" s="544"/>
      <c r="BQ201" s="544"/>
      <c r="BR201" s="544"/>
      <c r="BS201" s="657"/>
      <c r="BT201" s="543"/>
      <c r="BU201" s="544"/>
      <c r="BV201" s="544"/>
      <c r="BW201" s="544"/>
      <c r="BX201" s="544"/>
      <c r="BY201" s="544"/>
      <c r="BZ201" s="544"/>
      <c r="CA201" s="544"/>
      <c r="CB201" s="544"/>
      <c r="CC201" s="657"/>
      <c r="CD201" s="543"/>
      <c r="CE201" s="544"/>
      <c r="CF201" s="544"/>
      <c r="CG201" s="544"/>
      <c r="CH201" s="544"/>
      <c r="CI201" s="544"/>
      <c r="CJ201" s="544"/>
      <c r="CK201" s="544"/>
      <c r="CL201" s="544"/>
      <c r="CM201" s="657"/>
      <c r="CN201" s="543"/>
      <c r="CO201" s="544"/>
      <c r="CP201" s="544"/>
      <c r="CQ201" s="544"/>
      <c r="CR201" s="544"/>
      <c r="CS201" s="544"/>
      <c r="CT201" s="544"/>
      <c r="CU201" s="544"/>
      <c r="CV201" s="544"/>
      <c r="CW201" s="657"/>
      <c r="CX201" s="543"/>
      <c r="CY201" s="544"/>
      <c r="CZ201" s="544"/>
      <c r="DA201" s="544"/>
      <c r="DB201" s="544"/>
      <c r="DC201" s="544"/>
      <c r="DD201" s="544"/>
      <c r="DE201" s="544"/>
      <c r="DF201" s="544"/>
      <c r="DG201" s="657"/>
      <c r="DH201" s="543"/>
      <c r="DI201" s="544"/>
      <c r="DJ201" s="544"/>
      <c r="DK201" s="544"/>
      <c r="DL201" s="544"/>
      <c r="DM201" s="544"/>
      <c r="DN201" s="544"/>
      <c r="DO201" s="544"/>
      <c r="DP201" s="544"/>
      <c r="DQ201" s="657"/>
      <c r="DR201" s="543"/>
      <c r="DS201" s="544"/>
      <c r="DT201" s="544"/>
      <c r="DU201" s="544"/>
      <c r="DV201" s="544"/>
      <c r="DW201" s="544"/>
      <c r="DX201" s="544"/>
      <c r="DY201" s="544"/>
      <c r="DZ201" s="544"/>
      <c r="EA201" s="657"/>
      <c r="EB201" s="543"/>
      <c r="EC201" s="544"/>
      <c r="ED201" s="544"/>
      <c r="EE201" s="544"/>
      <c r="EF201" s="544"/>
      <c r="EG201" s="544"/>
      <c r="EH201" s="544"/>
      <c r="EI201" s="544"/>
      <c r="EJ201" s="544"/>
      <c r="EK201" s="657"/>
    </row>
    <row r="202" spans="1:141" s="139" customFormat="1" ht="20.25">
      <c r="A202" s="802">
        <f>Summary!A202</f>
        <v>0</v>
      </c>
      <c r="B202" s="815">
        <f>Summary!B202</f>
        <v>0</v>
      </c>
      <c r="C202" s="813">
        <f>Summary!C202</f>
        <v>0</v>
      </c>
      <c r="D202" s="816">
        <f>Summary!D202</f>
        <v>0</v>
      </c>
      <c r="E202" s="796">
        <f>Summary!E202</f>
        <v>0</v>
      </c>
      <c r="F202" s="796">
        <f>Summary!F202</f>
        <v>0</v>
      </c>
      <c r="G202" s="787">
        <f>Summary!G202</f>
        <v>0</v>
      </c>
      <c r="H202" s="299"/>
      <c r="I202" s="300"/>
      <c r="J202" s="300"/>
      <c r="K202" s="300"/>
      <c r="L202" s="300"/>
      <c r="M202" s="300"/>
      <c r="N202" s="300"/>
      <c r="O202" s="300"/>
      <c r="P202" s="300"/>
      <c r="Q202" s="300"/>
      <c r="R202" s="300"/>
      <c r="S202" s="300"/>
      <c r="T202" s="797"/>
      <c r="U202" s="531"/>
      <c r="V202" s="818"/>
      <c r="W202" s="819"/>
      <c r="X202" s="819"/>
      <c r="Y202" s="819"/>
      <c r="Z202" s="819"/>
      <c r="AA202" s="819"/>
      <c r="AB202" s="819"/>
      <c r="AC202" s="819"/>
      <c r="AD202" s="819"/>
      <c r="AE202" s="820"/>
      <c r="AF202" s="821"/>
      <c r="AG202" s="819"/>
      <c r="AH202" s="819"/>
      <c r="AI202" s="819"/>
      <c r="AJ202" s="819"/>
      <c r="AK202" s="819"/>
      <c r="AL202" s="819"/>
      <c r="AM202" s="819"/>
      <c r="AN202" s="819"/>
      <c r="AO202" s="820"/>
      <c r="AP202" s="821"/>
      <c r="AQ202" s="819"/>
      <c r="AR202" s="819"/>
      <c r="AS202" s="819"/>
      <c r="AT202" s="819"/>
      <c r="AU202" s="819"/>
      <c r="AV202" s="819"/>
      <c r="AW202" s="819"/>
      <c r="AX202" s="819"/>
      <c r="AY202" s="820"/>
      <c r="AZ202" s="821"/>
      <c r="BA202" s="819"/>
      <c r="BB202" s="819"/>
      <c r="BC202" s="819"/>
      <c r="BD202" s="819"/>
      <c r="BE202" s="819"/>
      <c r="BF202" s="819"/>
      <c r="BG202" s="819"/>
      <c r="BH202" s="819"/>
      <c r="BI202" s="820"/>
      <c r="BJ202" s="821"/>
      <c r="BK202" s="819"/>
      <c r="BL202" s="819"/>
      <c r="BM202" s="819"/>
      <c r="BN202" s="819"/>
      <c r="BO202" s="819"/>
      <c r="BP202" s="819"/>
      <c r="BQ202" s="819"/>
      <c r="BR202" s="819"/>
      <c r="BS202" s="820"/>
      <c r="BT202" s="821"/>
      <c r="BU202" s="819"/>
      <c r="BV202" s="819"/>
      <c r="BW202" s="819"/>
      <c r="BX202" s="819"/>
      <c r="BY202" s="819"/>
      <c r="BZ202" s="819"/>
      <c r="CA202" s="819"/>
      <c r="CB202" s="819"/>
      <c r="CC202" s="817"/>
      <c r="CD202" s="819"/>
      <c r="CE202" s="819"/>
      <c r="CF202" s="819"/>
      <c r="CG202" s="819"/>
      <c r="CH202" s="819"/>
      <c r="CI202" s="819"/>
      <c r="CJ202" s="819"/>
      <c r="CK202" s="819"/>
      <c r="CL202" s="819"/>
      <c r="CM202" s="817"/>
      <c r="CN202" s="819"/>
      <c r="CO202" s="819"/>
      <c r="CP202" s="819"/>
      <c r="CQ202" s="819"/>
      <c r="CR202" s="819"/>
      <c r="CS202" s="819"/>
      <c r="CT202" s="819"/>
      <c r="CU202" s="819"/>
      <c r="CV202" s="819"/>
      <c r="CW202" s="817"/>
      <c r="CX202" s="819"/>
      <c r="CY202" s="819"/>
      <c r="CZ202" s="819"/>
      <c r="DA202" s="819"/>
      <c r="DB202" s="819"/>
      <c r="DC202" s="819"/>
      <c r="DD202" s="819"/>
      <c r="DE202" s="819"/>
      <c r="DF202" s="819"/>
      <c r="DG202" s="817"/>
      <c r="DH202" s="819"/>
      <c r="DI202" s="819"/>
      <c r="DJ202" s="819"/>
      <c r="DK202" s="819"/>
      <c r="DL202" s="819"/>
      <c r="DM202" s="819"/>
      <c r="DN202" s="819"/>
      <c r="DO202" s="819"/>
      <c r="DP202" s="819"/>
      <c r="DQ202" s="817"/>
      <c r="DR202" s="819"/>
      <c r="DS202" s="819"/>
      <c r="DT202" s="819"/>
      <c r="DU202" s="819"/>
      <c r="DV202" s="819"/>
      <c r="DW202" s="819"/>
      <c r="DX202" s="819"/>
      <c r="DY202" s="819"/>
      <c r="DZ202" s="819"/>
      <c r="EA202" s="817"/>
      <c r="EB202" s="819"/>
      <c r="EC202" s="819"/>
      <c r="ED202" s="819"/>
      <c r="EE202" s="819"/>
      <c r="EF202" s="819"/>
      <c r="EG202" s="819"/>
      <c r="EH202" s="819"/>
      <c r="EI202" s="819"/>
      <c r="EJ202" s="819"/>
      <c r="EK202" s="822"/>
    </row>
    <row r="203" spans="1:141" ht="21" thickBot="1">
      <c r="A203" s="388">
        <f>Summary!A203</f>
        <v>0</v>
      </c>
      <c r="B203" s="389">
        <f>Summary!B203</f>
        <v>0</v>
      </c>
      <c r="C203" s="389">
        <f>Summary!C203</f>
        <v>0</v>
      </c>
      <c r="D203" s="389">
        <f>Summary!D203</f>
        <v>0</v>
      </c>
      <c r="E203" s="390">
        <f>Summary!E203</f>
        <v>0</v>
      </c>
      <c r="F203" s="390">
        <f>Summary!F203</f>
        <v>0</v>
      </c>
      <c r="G203" s="391">
        <f>Summary!G203</f>
        <v>0</v>
      </c>
      <c r="H203" s="704">
        <f t="shared" ref="H203:T203" si="106">SUM(H11:H202)</f>
        <v>0</v>
      </c>
      <c r="I203" s="705">
        <f t="shared" si="106"/>
        <v>0</v>
      </c>
      <c r="J203" s="705">
        <f t="shared" si="106"/>
        <v>0</v>
      </c>
      <c r="K203" s="705">
        <f t="shared" si="106"/>
        <v>0</v>
      </c>
      <c r="L203" s="705">
        <f t="shared" si="106"/>
        <v>0</v>
      </c>
      <c r="M203" s="705">
        <f t="shared" si="106"/>
        <v>0</v>
      </c>
      <c r="N203" s="705">
        <f t="shared" si="106"/>
        <v>0</v>
      </c>
      <c r="O203" s="705">
        <f t="shared" si="106"/>
        <v>0</v>
      </c>
      <c r="P203" s="705">
        <f t="shared" si="106"/>
        <v>0</v>
      </c>
      <c r="Q203" s="705">
        <f t="shared" si="106"/>
        <v>0</v>
      </c>
      <c r="R203" s="705">
        <f t="shared" si="106"/>
        <v>0</v>
      </c>
      <c r="S203" s="705">
        <f t="shared" si="106"/>
        <v>0</v>
      </c>
      <c r="T203" s="706">
        <f t="shared" si="106"/>
        <v>0</v>
      </c>
      <c r="U203" s="531"/>
      <c r="V203" s="395"/>
      <c r="W203" s="396"/>
      <c r="X203" s="396"/>
      <c r="Y203" s="396"/>
      <c r="Z203" s="396"/>
      <c r="AA203" s="396"/>
      <c r="AB203" s="396"/>
      <c r="AC203" s="396"/>
      <c r="AD203" s="396"/>
      <c r="AE203" s="659"/>
      <c r="AF203" s="395"/>
      <c r="AG203" s="396"/>
      <c r="AH203" s="396"/>
      <c r="AI203" s="396"/>
      <c r="AJ203" s="396"/>
      <c r="AK203" s="396"/>
      <c r="AL203" s="396"/>
      <c r="AM203" s="396"/>
      <c r="AN203" s="396"/>
      <c r="AO203" s="659"/>
      <c r="AP203" s="395"/>
      <c r="AQ203" s="396"/>
      <c r="AR203" s="396"/>
      <c r="AS203" s="396"/>
      <c r="AT203" s="396"/>
      <c r="AU203" s="396"/>
      <c r="AV203" s="396"/>
      <c r="AW203" s="396"/>
      <c r="AX203" s="396"/>
      <c r="AY203" s="659"/>
      <c r="AZ203" s="395"/>
      <c r="BA203" s="396"/>
      <c r="BB203" s="396"/>
      <c r="BC203" s="396"/>
      <c r="BD203" s="396"/>
      <c r="BE203" s="396"/>
      <c r="BF203" s="396"/>
      <c r="BG203" s="396"/>
      <c r="BH203" s="396"/>
      <c r="BI203" s="659"/>
      <c r="BJ203" s="395"/>
      <c r="BK203" s="396"/>
      <c r="BL203" s="396"/>
      <c r="BM203" s="396"/>
      <c r="BN203" s="396"/>
      <c r="BO203" s="396"/>
      <c r="BP203" s="396"/>
      <c r="BQ203" s="396"/>
      <c r="BR203" s="396"/>
      <c r="BS203" s="659"/>
      <c r="BT203" s="395"/>
      <c r="BU203" s="396"/>
      <c r="BV203" s="396"/>
      <c r="BW203" s="396"/>
      <c r="BX203" s="396"/>
      <c r="BY203" s="396"/>
      <c r="BZ203" s="396"/>
      <c r="CA203" s="396"/>
      <c r="CB203" s="396"/>
      <c r="CC203" s="659"/>
      <c r="CD203" s="395"/>
      <c r="CE203" s="396"/>
      <c r="CF203" s="396"/>
      <c r="CG203" s="396"/>
      <c r="CH203" s="396"/>
      <c r="CI203" s="396"/>
      <c r="CJ203" s="396"/>
      <c r="CK203" s="396"/>
      <c r="CL203" s="396"/>
      <c r="CM203" s="659"/>
      <c r="CN203" s="395"/>
      <c r="CO203" s="396"/>
      <c r="CP203" s="396"/>
      <c r="CQ203" s="396"/>
      <c r="CR203" s="396"/>
      <c r="CS203" s="396"/>
      <c r="CT203" s="396"/>
      <c r="CU203" s="396"/>
      <c r="CV203" s="396"/>
      <c r="CW203" s="659"/>
      <c r="CX203" s="395"/>
      <c r="CY203" s="396"/>
      <c r="CZ203" s="396"/>
      <c r="DA203" s="396"/>
      <c r="DB203" s="396"/>
      <c r="DC203" s="396"/>
      <c r="DD203" s="396"/>
      <c r="DE203" s="396"/>
      <c r="DF203" s="396"/>
      <c r="DG203" s="659"/>
      <c r="DH203" s="395"/>
      <c r="DI203" s="396"/>
      <c r="DJ203" s="396"/>
      <c r="DK203" s="396"/>
      <c r="DL203" s="396"/>
      <c r="DM203" s="396"/>
      <c r="DN203" s="396"/>
      <c r="DO203" s="396"/>
      <c r="DP203" s="396"/>
      <c r="DQ203" s="659"/>
      <c r="DR203" s="395"/>
      <c r="DS203" s="396"/>
      <c r="DT203" s="396"/>
      <c r="DU203" s="396"/>
      <c r="DV203" s="396"/>
      <c r="DW203" s="396"/>
      <c r="DX203" s="396"/>
      <c r="DY203" s="396"/>
      <c r="DZ203" s="396"/>
      <c r="EA203" s="659"/>
      <c r="EB203" s="395"/>
      <c r="EC203" s="396"/>
      <c r="ED203" s="396"/>
      <c r="EE203" s="396"/>
      <c r="EF203" s="396"/>
      <c r="EG203" s="396"/>
      <c r="EH203" s="396"/>
      <c r="EI203" s="396"/>
      <c r="EJ203" s="396"/>
      <c r="EK203" s="659"/>
    </row>
  </sheetData>
  <sheetProtection algorithmName="SHA-512" hashValue="Q0y6rkqBI5uXjclkaZnhfwSeT13Zd5KcUwr4bVIqnMArkj+Gw/CyrI9RR0wDJLUi4+eUxxdQSQ+Djdd3Sbae/g==" saltValue="Erh18WAvxKvROgsug4vGRw==" spinCount="100000" sheet="1" objects="1" scenarios="1"/>
  <mergeCells count="22">
    <mergeCell ref="A1:T1"/>
    <mergeCell ref="A4:A7"/>
    <mergeCell ref="B4:C7"/>
    <mergeCell ref="D4:F5"/>
    <mergeCell ref="G4:G5"/>
    <mergeCell ref="H4:T5"/>
    <mergeCell ref="D6:D7"/>
    <mergeCell ref="E6:E7"/>
    <mergeCell ref="F6:F7"/>
    <mergeCell ref="G6:G7"/>
    <mergeCell ref="EB4:EK5"/>
    <mergeCell ref="V4:AE5"/>
    <mergeCell ref="AF4:AO5"/>
    <mergeCell ref="AP4:AY5"/>
    <mergeCell ref="AZ4:BI5"/>
    <mergeCell ref="BJ4:BS5"/>
    <mergeCell ref="BT4:CC5"/>
    <mergeCell ref="CD4:CM5"/>
    <mergeCell ref="CN4:CW5"/>
    <mergeCell ref="CX4:DG5"/>
    <mergeCell ref="DH4:DQ5"/>
    <mergeCell ref="DR4:EA5"/>
  </mergeCells>
  <conditionalFormatting sqref="A8:G8 A17:G27 B16 A14:G15 B13 A11:G12 B10 D13 D16 B29 D29 B64 B60 A57:G59 B56 D56 D60 D64 A9 A28 A55:G55 A30:G53 A61:G63 A65:G88 A200:G203 A90:G148 A153:G198">
    <cfRule type="cellIs" dxfId="17" priority="20" operator="equal">
      <formula>0</formula>
    </cfRule>
  </conditionalFormatting>
  <conditionalFormatting sqref="A64 A60 A56 C64 C60 C56 E56:G56 E60:G60 E64:G64 E29:G29 C29 A29 A10 A13 A16 C16 C13 C10:G10 E13:G13 E16:G16">
    <cfRule type="cellIs" dxfId="16" priority="18" operator="equal">
      <formula>0</formula>
    </cfRule>
  </conditionalFormatting>
  <conditionalFormatting sqref="B28:G28 B9:G9">
    <cfRule type="cellIs" dxfId="15" priority="17" operator="equal">
      <formula>0</formula>
    </cfRule>
  </conditionalFormatting>
  <conditionalFormatting sqref="A54:G54">
    <cfRule type="cellIs" dxfId="14" priority="15" operator="equal">
      <formula>0</formula>
    </cfRule>
  </conditionalFormatting>
  <conditionalFormatting sqref="B199 D199">
    <cfRule type="cellIs" dxfId="13" priority="5" operator="equal">
      <formula>0</formula>
    </cfRule>
  </conditionalFormatting>
  <conditionalFormatting sqref="E199:G199 C199 A199">
    <cfRule type="cellIs" dxfId="12" priority="4" operator="equal">
      <formula>0</formula>
    </cfRule>
  </conditionalFormatting>
  <conditionalFormatting sqref="A89:G89">
    <cfRule type="cellIs" dxfId="11" priority="3" operator="equal">
      <formula>0</formula>
    </cfRule>
  </conditionalFormatting>
  <conditionalFormatting sqref="A149:B152">
    <cfRule type="cellIs" dxfId="10" priority="2" operator="equal">
      <formula>0</formula>
    </cfRule>
  </conditionalFormatting>
  <conditionalFormatting sqref="C149:G152">
    <cfRule type="cellIs" dxfId="9" priority="1" operator="equal">
      <formula>0</formula>
    </cfRule>
  </conditionalFormatting>
  <pageMargins left="0.7" right="0.7" top="0.75" bottom="0.75" header="0.3" footer="0.3"/>
  <pageSetup paperSize="9"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203"/>
  <sheetViews>
    <sheetView topLeftCell="K136" zoomScale="50" zoomScaleNormal="50" workbookViewId="0">
      <selection activeCell="C18" sqref="C18"/>
    </sheetView>
  </sheetViews>
  <sheetFormatPr defaultColWidth="9.140625" defaultRowHeight="18"/>
  <cols>
    <col min="1" max="1" width="23.5703125" style="141" customWidth="1"/>
    <col min="2" max="2" width="10" style="136" bestFit="1" customWidth="1"/>
    <col min="3" max="3" width="12.5703125" style="136" customWidth="1"/>
    <col min="4" max="4" width="29.140625" style="136" customWidth="1"/>
    <col min="5" max="5" width="33.5703125" style="135" customWidth="1"/>
    <col min="6" max="6" width="67.42578125" style="776" customWidth="1"/>
    <col min="7" max="7" width="45.5703125" style="138" bestFit="1" customWidth="1"/>
    <col min="8" max="20" width="20.5703125" style="138" customWidth="1"/>
    <col min="21" max="21" width="23.5703125" style="138" customWidth="1"/>
    <col min="22" max="22" width="9.140625" style="175"/>
    <col min="23" max="31" width="26.5703125" style="139" customWidth="1"/>
    <col min="32" max="32" width="33.42578125" style="139" customWidth="1"/>
    <col min="33" max="41" width="26.5703125" style="139" customWidth="1"/>
    <col min="42" max="42" width="33.5703125" style="139" customWidth="1"/>
    <col min="43" max="51" width="26.5703125" style="139" customWidth="1"/>
    <col min="52" max="52" width="33.5703125" style="139" customWidth="1"/>
    <col min="53" max="61" width="26.5703125" style="139" customWidth="1"/>
    <col min="62" max="62" width="33.5703125" style="139" customWidth="1"/>
    <col min="63" max="71" width="26.5703125" style="139" customWidth="1"/>
    <col min="72" max="72" width="33.5703125" style="139" customWidth="1"/>
    <col min="73" max="81" width="26.5703125" style="139" customWidth="1"/>
    <col min="82" max="82" width="33.5703125" style="139" customWidth="1"/>
    <col min="83" max="91" width="26.5703125" style="139" customWidth="1"/>
    <col min="92" max="92" width="33.5703125" style="139" customWidth="1"/>
    <col min="93" max="101" width="26.5703125" style="139" customWidth="1"/>
    <col min="102" max="102" width="33.5703125" style="139" customWidth="1"/>
    <col min="103" max="111" width="26.5703125" style="139" customWidth="1"/>
    <col min="112" max="112" width="33.5703125" style="139" customWidth="1"/>
    <col min="113" max="121" width="26.5703125" style="139" customWidth="1"/>
    <col min="122" max="122" width="33.5703125" style="139" customWidth="1"/>
    <col min="123" max="131" width="26.5703125" style="139" customWidth="1"/>
    <col min="132" max="132" width="33.5703125" style="139" customWidth="1"/>
    <col min="133" max="141" width="26.5703125" style="139" customWidth="1"/>
    <col min="142" max="142" width="33.5703125" style="139" customWidth="1"/>
    <col min="143" max="151" width="26.5703125" style="139" customWidth="1"/>
    <col min="152" max="152" width="33.5703125" style="139" customWidth="1"/>
    <col min="153" max="16384" width="9.140625" style="135"/>
  </cols>
  <sheetData>
    <row r="1" spans="1:157" ht="113.1" customHeight="1" thickBot="1">
      <c r="A1" s="1007" t="s">
        <v>275</v>
      </c>
      <c r="B1" s="1007"/>
      <c r="C1" s="1007"/>
      <c r="D1" s="1007"/>
      <c r="E1" s="1007"/>
      <c r="F1" s="1007"/>
      <c r="G1" s="1007"/>
      <c r="H1" s="1007"/>
      <c r="I1" s="1007"/>
      <c r="J1" s="1007"/>
      <c r="K1" s="1007"/>
      <c r="L1" s="1007"/>
      <c r="M1" s="1007"/>
      <c r="N1" s="1007"/>
      <c r="O1" s="1007"/>
      <c r="P1" s="1007"/>
      <c r="Q1" s="1007"/>
      <c r="R1" s="1007"/>
      <c r="S1" s="1007"/>
      <c r="T1" s="1007"/>
      <c r="U1" s="1007"/>
      <c r="V1" s="174"/>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3"/>
      <c r="EM1" s="133"/>
      <c r="EN1" s="133"/>
      <c r="EO1" s="133"/>
      <c r="EP1" s="133"/>
      <c r="EQ1" s="133"/>
      <c r="ER1" s="133"/>
      <c r="ES1" s="133"/>
      <c r="ET1" s="133"/>
      <c r="EU1" s="133"/>
      <c r="EV1" s="133"/>
      <c r="EW1" s="134"/>
      <c r="EX1" s="134"/>
      <c r="EY1" s="134"/>
      <c r="EZ1" s="134"/>
      <c r="FA1" s="134"/>
    </row>
    <row r="2" spans="1:157" ht="45" hidden="1">
      <c r="A2" s="674"/>
      <c r="B2" s="674"/>
      <c r="C2" s="674"/>
      <c r="D2" s="674"/>
      <c r="E2" s="674"/>
      <c r="F2" s="771"/>
      <c r="G2" s="674"/>
      <c r="H2" s="674"/>
      <c r="I2" s="674"/>
      <c r="J2" s="674"/>
      <c r="K2" s="674"/>
      <c r="L2" s="674"/>
      <c r="M2" s="674"/>
      <c r="N2" s="674"/>
      <c r="O2" s="674"/>
      <c r="P2" s="674"/>
      <c r="Q2" s="674"/>
      <c r="R2" s="674"/>
      <c r="S2" s="674"/>
      <c r="T2" s="857"/>
      <c r="U2" s="674"/>
      <c r="V2" s="174"/>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3"/>
      <c r="EM2" s="133"/>
      <c r="EN2" s="133"/>
      <c r="EO2" s="133"/>
      <c r="EP2" s="133"/>
      <c r="EQ2" s="133"/>
      <c r="ER2" s="133"/>
      <c r="ES2" s="133"/>
      <c r="ET2" s="133"/>
      <c r="EU2" s="133"/>
      <c r="EV2" s="133"/>
      <c r="EW2" s="134"/>
      <c r="EX2" s="134"/>
      <c r="EY2" s="134"/>
      <c r="EZ2" s="134"/>
      <c r="FA2" s="134"/>
    </row>
    <row r="3" spans="1:157" ht="18.75" hidden="1" thickBot="1">
      <c r="A3" s="854">
        <f>'Year 7'!$A$3+1</f>
        <v>2028</v>
      </c>
      <c r="G3" s="137"/>
    </row>
    <row r="4" spans="1:157" ht="23.1" customHeight="1">
      <c r="A4" s="1008" t="s">
        <v>483</v>
      </c>
      <c r="B4" s="1011" t="s">
        <v>259</v>
      </c>
      <c r="C4" s="1011"/>
      <c r="D4" s="1012" t="s">
        <v>274</v>
      </c>
      <c r="E4" s="1012"/>
      <c r="F4" s="1012"/>
      <c r="G4" s="1013" t="s">
        <v>289</v>
      </c>
      <c r="H4" s="1020" t="str">
        <f ca="1">MID(CELL("filename",A1),FIND("]",CELL("filename",A1))+1,255)</f>
        <v>Year 8</v>
      </c>
      <c r="I4" s="1021"/>
      <c r="J4" s="1021"/>
      <c r="K4" s="1021"/>
      <c r="L4" s="1021"/>
      <c r="M4" s="1021"/>
      <c r="N4" s="1021"/>
      <c r="O4" s="1021"/>
      <c r="P4" s="1021"/>
      <c r="Q4" s="1021"/>
      <c r="R4" s="1021"/>
      <c r="S4" s="1021"/>
      <c r="T4" s="1021"/>
      <c r="U4" s="1022"/>
      <c r="W4" s="995" t="str">
        <f>CONCATENATE($H$7," ",$A$3)</f>
        <v>June 2028</v>
      </c>
      <c r="X4" s="996"/>
      <c r="Y4" s="996"/>
      <c r="Z4" s="996"/>
      <c r="AA4" s="996"/>
      <c r="AB4" s="996"/>
      <c r="AC4" s="996"/>
      <c r="AD4" s="996"/>
      <c r="AE4" s="996"/>
      <c r="AF4" s="997"/>
      <c r="AG4" s="995" t="str">
        <f>CONCATENATE($I$7," ",$A$3)</f>
        <v>July 2028</v>
      </c>
      <c r="AH4" s="996"/>
      <c r="AI4" s="996"/>
      <c r="AJ4" s="996"/>
      <c r="AK4" s="996"/>
      <c r="AL4" s="996"/>
      <c r="AM4" s="996"/>
      <c r="AN4" s="996"/>
      <c r="AO4" s="996"/>
      <c r="AP4" s="997"/>
      <c r="AQ4" s="995" t="str">
        <f>CONCATENATE($J$7," ",$A$3)</f>
        <v>August 2028</v>
      </c>
      <c r="AR4" s="996"/>
      <c r="AS4" s="996"/>
      <c r="AT4" s="996"/>
      <c r="AU4" s="996"/>
      <c r="AV4" s="996"/>
      <c r="AW4" s="996"/>
      <c r="AX4" s="996"/>
      <c r="AY4" s="996"/>
      <c r="AZ4" s="997"/>
      <c r="BA4" s="995" t="str">
        <f>CONCATENATE($K$7," ",$A$3)</f>
        <v>September 2028</v>
      </c>
      <c r="BB4" s="996"/>
      <c r="BC4" s="996"/>
      <c r="BD4" s="996"/>
      <c r="BE4" s="996"/>
      <c r="BF4" s="996"/>
      <c r="BG4" s="996"/>
      <c r="BH4" s="996"/>
      <c r="BI4" s="996"/>
      <c r="BJ4" s="997"/>
      <c r="BK4" s="995" t="str">
        <f>CONCATENATE($L$7," ",$A$3)</f>
        <v>October 2028</v>
      </c>
      <c r="BL4" s="996"/>
      <c r="BM4" s="996"/>
      <c r="BN4" s="996"/>
      <c r="BO4" s="996"/>
      <c r="BP4" s="996"/>
      <c r="BQ4" s="996"/>
      <c r="BR4" s="996"/>
      <c r="BS4" s="996"/>
      <c r="BT4" s="997"/>
      <c r="BU4" s="995" t="str">
        <f>CONCATENATE($M$7," ",$A$3)</f>
        <v>November 2028</v>
      </c>
      <c r="BV4" s="996"/>
      <c r="BW4" s="996"/>
      <c r="BX4" s="996"/>
      <c r="BY4" s="996"/>
      <c r="BZ4" s="996"/>
      <c r="CA4" s="996"/>
      <c r="CB4" s="996"/>
      <c r="CC4" s="996"/>
      <c r="CD4" s="997"/>
      <c r="CE4" s="995" t="str">
        <f>CONCATENATE($N$7," ",$A$3)</f>
        <v>December 2028</v>
      </c>
      <c r="CF4" s="996"/>
      <c r="CG4" s="996"/>
      <c r="CH4" s="996"/>
      <c r="CI4" s="996"/>
      <c r="CJ4" s="996"/>
      <c r="CK4" s="996"/>
      <c r="CL4" s="996"/>
      <c r="CM4" s="996"/>
      <c r="CN4" s="997"/>
      <c r="CO4" s="995" t="str">
        <f>CONCATENATE($O$7," ",$A$3+1)</f>
        <v>January 2029</v>
      </c>
      <c r="CP4" s="996"/>
      <c r="CQ4" s="996"/>
      <c r="CR4" s="996"/>
      <c r="CS4" s="996"/>
      <c r="CT4" s="996"/>
      <c r="CU4" s="996"/>
      <c r="CV4" s="996"/>
      <c r="CW4" s="996"/>
      <c r="CX4" s="997"/>
      <c r="CY4" s="995" t="str">
        <f>CONCATENATE($P$7," ",$A$3+1)</f>
        <v>February 2029</v>
      </c>
      <c r="CZ4" s="996"/>
      <c r="DA4" s="996"/>
      <c r="DB4" s="996"/>
      <c r="DC4" s="996"/>
      <c r="DD4" s="996"/>
      <c r="DE4" s="996"/>
      <c r="DF4" s="996"/>
      <c r="DG4" s="996"/>
      <c r="DH4" s="997"/>
      <c r="DI4" s="995" t="str">
        <f>CONCATENATE($Q$7," ",$A$3+1)</f>
        <v>March 2029</v>
      </c>
      <c r="DJ4" s="996"/>
      <c r="DK4" s="996"/>
      <c r="DL4" s="996"/>
      <c r="DM4" s="996"/>
      <c r="DN4" s="996"/>
      <c r="DO4" s="996"/>
      <c r="DP4" s="996"/>
      <c r="DQ4" s="996"/>
      <c r="DR4" s="997"/>
      <c r="DS4" s="995" t="str">
        <f>CONCATENATE($R$7," ",$A$3+1)</f>
        <v>April 2029</v>
      </c>
      <c r="DT4" s="996"/>
      <c r="DU4" s="996"/>
      <c r="DV4" s="996"/>
      <c r="DW4" s="996"/>
      <c r="DX4" s="996"/>
      <c r="DY4" s="996"/>
      <c r="DZ4" s="996"/>
      <c r="EA4" s="996"/>
      <c r="EB4" s="997"/>
      <c r="EC4" s="995" t="str">
        <f>CONCATENATE($S$7," ",$A$3+1)</f>
        <v>May 2029</v>
      </c>
      <c r="ED4" s="996"/>
      <c r="EE4" s="996"/>
      <c r="EF4" s="996"/>
      <c r="EG4" s="996"/>
      <c r="EH4" s="996"/>
      <c r="EI4" s="996"/>
      <c r="EJ4" s="996"/>
      <c r="EK4" s="996"/>
      <c r="EL4" s="997"/>
      <c r="EM4" s="995" t="str">
        <f>CONCATENATE($T$7," ",$A$3+1)</f>
        <v>June 2029</v>
      </c>
      <c r="EN4" s="996"/>
      <c r="EO4" s="996"/>
      <c r="EP4" s="996"/>
      <c r="EQ4" s="996"/>
      <c r="ER4" s="996"/>
      <c r="ES4" s="996"/>
      <c r="ET4" s="996"/>
      <c r="EU4" s="996"/>
      <c r="EV4" s="997"/>
    </row>
    <row r="5" spans="1:157" ht="23.1" customHeight="1" thickBot="1">
      <c r="A5" s="1009"/>
      <c r="B5" s="1001"/>
      <c r="C5" s="1001"/>
      <c r="D5" s="1003"/>
      <c r="E5" s="1003"/>
      <c r="F5" s="1003"/>
      <c r="G5" s="1005"/>
      <c r="H5" s="1023"/>
      <c r="I5" s="1024"/>
      <c r="J5" s="1024"/>
      <c r="K5" s="1024"/>
      <c r="L5" s="1024"/>
      <c r="M5" s="1024"/>
      <c r="N5" s="1024"/>
      <c r="O5" s="1024"/>
      <c r="P5" s="1024"/>
      <c r="Q5" s="1024"/>
      <c r="R5" s="1024"/>
      <c r="S5" s="1024"/>
      <c r="T5" s="1024"/>
      <c r="U5" s="1025"/>
      <c r="W5" s="998"/>
      <c r="X5" s="999"/>
      <c r="Y5" s="999"/>
      <c r="Z5" s="999"/>
      <c r="AA5" s="999"/>
      <c r="AB5" s="999"/>
      <c r="AC5" s="999"/>
      <c r="AD5" s="999"/>
      <c r="AE5" s="999"/>
      <c r="AF5" s="1000"/>
      <c r="AG5" s="998"/>
      <c r="AH5" s="999"/>
      <c r="AI5" s="999"/>
      <c r="AJ5" s="999"/>
      <c r="AK5" s="999"/>
      <c r="AL5" s="999"/>
      <c r="AM5" s="999"/>
      <c r="AN5" s="999"/>
      <c r="AO5" s="999"/>
      <c r="AP5" s="1000"/>
      <c r="AQ5" s="998"/>
      <c r="AR5" s="999"/>
      <c r="AS5" s="999"/>
      <c r="AT5" s="999"/>
      <c r="AU5" s="999"/>
      <c r="AV5" s="999"/>
      <c r="AW5" s="999"/>
      <c r="AX5" s="999"/>
      <c r="AY5" s="999"/>
      <c r="AZ5" s="1000"/>
      <c r="BA5" s="998"/>
      <c r="BB5" s="999"/>
      <c r="BC5" s="999"/>
      <c r="BD5" s="999"/>
      <c r="BE5" s="999"/>
      <c r="BF5" s="999"/>
      <c r="BG5" s="999"/>
      <c r="BH5" s="999"/>
      <c r="BI5" s="999"/>
      <c r="BJ5" s="1000"/>
      <c r="BK5" s="998"/>
      <c r="BL5" s="999"/>
      <c r="BM5" s="999"/>
      <c r="BN5" s="999"/>
      <c r="BO5" s="999"/>
      <c r="BP5" s="999"/>
      <c r="BQ5" s="999"/>
      <c r="BR5" s="999"/>
      <c r="BS5" s="999"/>
      <c r="BT5" s="1000"/>
      <c r="BU5" s="998"/>
      <c r="BV5" s="999"/>
      <c r="BW5" s="999"/>
      <c r="BX5" s="999"/>
      <c r="BY5" s="999"/>
      <c r="BZ5" s="999"/>
      <c r="CA5" s="999"/>
      <c r="CB5" s="999"/>
      <c r="CC5" s="999"/>
      <c r="CD5" s="1000"/>
      <c r="CE5" s="998"/>
      <c r="CF5" s="999"/>
      <c r="CG5" s="999"/>
      <c r="CH5" s="999"/>
      <c r="CI5" s="999"/>
      <c r="CJ5" s="999"/>
      <c r="CK5" s="999"/>
      <c r="CL5" s="999"/>
      <c r="CM5" s="999"/>
      <c r="CN5" s="1000"/>
      <c r="CO5" s="998"/>
      <c r="CP5" s="999"/>
      <c r="CQ5" s="999"/>
      <c r="CR5" s="999"/>
      <c r="CS5" s="999"/>
      <c r="CT5" s="999"/>
      <c r="CU5" s="999"/>
      <c r="CV5" s="999"/>
      <c r="CW5" s="999"/>
      <c r="CX5" s="1000"/>
      <c r="CY5" s="998"/>
      <c r="CZ5" s="999"/>
      <c r="DA5" s="999"/>
      <c r="DB5" s="999"/>
      <c r="DC5" s="999"/>
      <c r="DD5" s="999"/>
      <c r="DE5" s="999"/>
      <c r="DF5" s="999"/>
      <c r="DG5" s="999"/>
      <c r="DH5" s="1000"/>
      <c r="DI5" s="998"/>
      <c r="DJ5" s="999"/>
      <c r="DK5" s="999"/>
      <c r="DL5" s="999"/>
      <c r="DM5" s="999"/>
      <c r="DN5" s="999"/>
      <c r="DO5" s="999"/>
      <c r="DP5" s="999"/>
      <c r="DQ5" s="999"/>
      <c r="DR5" s="1000"/>
      <c r="DS5" s="998"/>
      <c r="DT5" s="999"/>
      <c r="DU5" s="999"/>
      <c r="DV5" s="999"/>
      <c r="DW5" s="999"/>
      <c r="DX5" s="999"/>
      <c r="DY5" s="999"/>
      <c r="DZ5" s="999"/>
      <c r="EA5" s="999"/>
      <c r="EB5" s="1000"/>
      <c r="EC5" s="998"/>
      <c r="ED5" s="999"/>
      <c r="EE5" s="999"/>
      <c r="EF5" s="999"/>
      <c r="EG5" s="999"/>
      <c r="EH5" s="999"/>
      <c r="EI5" s="999"/>
      <c r="EJ5" s="999"/>
      <c r="EK5" s="999"/>
      <c r="EL5" s="1000"/>
      <c r="EM5" s="998"/>
      <c r="EN5" s="999"/>
      <c r="EO5" s="999"/>
      <c r="EP5" s="999"/>
      <c r="EQ5" s="999"/>
      <c r="ER5" s="999"/>
      <c r="ES5" s="999"/>
      <c r="ET5" s="999"/>
      <c r="EU5" s="999"/>
      <c r="EV5" s="1000"/>
    </row>
    <row r="6" spans="1:157" ht="47.1" customHeight="1">
      <c r="A6" s="1009"/>
      <c r="B6" s="1001"/>
      <c r="C6" s="1001"/>
      <c r="D6" s="1001" t="s">
        <v>278</v>
      </c>
      <c r="E6" s="1003" t="s">
        <v>227</v>
      </c>
      <c r="F6" s="1003" t="s">
        <v>279</v>
      </c>
      <c r="G6" s="1005" t="str">
        <f>Summary!G6</f>
        <v>Schedule Reference
(Refer to Cost Reimbursable Table in the Price List)</v>
      </c>
      <c r="H6" s="841">
        <f>$A$3</f>
        <v>2028</v>
      </c>
      <c r="I6" s="842">
        <f t="shared" ref="I6" si="0">$A$3</f>
        <v>2028</v>
      </c>
      <c r="J6" s="842">
        <f>$A$3</f>
        <v>2028</v>
      </c>
      <c r="K6" s="842">
        <f>$A$3</f>
        <v>2028</v>
      </c>
      <c r="L6" s="842">
        <f>$A$3</f>
        <v>2028</v>
      </c>
      <c r="M6" s="842">
        <f>$A$3</f>
        <v>2028</v>
      </c>
      <c r="N6" s="842">
        <f>$A$3</f>
        <v>2028</v>
      </c>
      <c r="O6" s="842">
        <f t="shared" ref="O6:T6" si="1">$A$3+1</f>
        <v>2029</v>
      </c>
      <c r="P6" s="842">
        <f t="shared" si="1"/>
        <v>2029</v>
      </c>
      <c r="Q6" s="842">
        <f t="shared" si="1"/>
        <v>2029</v>
      </c>
      <c r="R6" s="842">
        <f t="shared" si="1"/>
        <v>2029</v>
      </c>
      <c r="S6" s="842">
        <f t="shared" si="1"/>
        <v>2029</v>
      </c>
      <c r="T6" s="842">
        <f t="shared" si="1"/>
        <v>2029</v>
      </c>
      <c r="U6" s="843"/>
      <c r="W6" s="269" t="s">
        <v>435</v>
      </c>
      <c r="X6" s="270" t="s">
        <v>435</v>
      </c>
      <c r="Y6" s="270" t="s">
        <v>435</v>
      </c>
      <c r="Z6" s="270" t="s">
        <v>436</v>
      </c>
      <c r="AA6" s="270" t="s">
        <v>437</v>
      </c>
      <c r="AB6" s="270" t="s">
        <v>437</v>
      </c>
      <c r="AC6" s="270" t="s">
        <v>438</v>
      </c>
      <c r="AD6" s="270" t="s">
        <v>439</v>
      </c>
      <c r="AE6" s="670" t="s">
        <v>420</v>
      </c>
      <c r="AF6" s="271" t="s">
        <v>427</v>
      </c>
      <c r="AG6" s="269" t="s">
        <v>435</v>
      </c>
      <c r="AH6" s="270" t="s">
        <v>435</v>
      </c>
      <c r="AI6" s="270" t="s">
        <v>435</v>
      </c>
      <c r="AJ6" s="270" t="s">
        <v>436</v>
      </c>
      <c r="AK6" s="270" t="s">
        <v>437</v>
      </c>
      <c r="AL6" s="270" t="s">
        <v>437</v>
      </c>
      <c r="AM6" s="270" t="s">
        <v>438</v>
      </c>
      <c r="AN6" s="270" t="s">
        <v>439</v>
      </c>
      <c r="AO6" s="670" t="s">
        <v>420</v>
      </c>
      <c r="AP6" s="271" t="s">
        <v>427</v>
      </c>
      <c r="AQ6" s="269" t="s">
        <v>435</v>
      </c>
      <c r="AR6" s="270" t="s">
        <v>435</v>
      </c>
      <c r="AS6" s="270" t="s">
        <v>435</v>
      </c>
      <c r="AT6" s="270" t="s">
        <v>436</v>
      </c>
      <c r="AU6" s="270" t="s">
        <v>437</v>
      </c>
      <c r="AV6" s="270" t="s">
        <v>437</v>
      </c>
      <c r="AW6" s="270" t="s">
        <v>438</v>
      </c>
      <c r="AX6" s="270" t="s">
        <v>439</v>
      </c>
      <c r="AY6" s="670" t="s">
        <v>420</v>
      </c>
      <c r="AZ6" s="271" t="s">
        <v>427</v>
      </c>
      <c r="BA6" s="269" t="s">
        <v>435</v>
      </c>
      <c r="BB6" s="270" t="s">
        <v>435</v>
      </c>
      <c r="BC6" s="270" t="s">
        <v>435</v>
      </c>
      <c r="BD6" s="270" t="s">
        <v>436</v>
      </c>
      <c r="BE6" s="270" t="s">
        <v>437</v>
      </c>
      <c r="BF6" s="270" t="s">
        <v>437</v>
      </c>
      <c r="BG6" s="270" t="s">
        <v>438</v>
      </c>
      <c r="BH6" s="270" t="s">
        <v>439</v>
      </c>
      <c r="BI6" s="670" t="s">
        <v>420</v>
      </c>
      <c r="BJ6" s="271" t="s">
        <v>427</v>
      </c>
      <c r="BK6" s="269" t="s">
        <v>435</v>
      </c>
      <c r="BL6" s="270" t="s">
        <v>435</v>
      </c>
      <c r="BM6" s="270" t="s">
        <v>435</v>
      </c>
      <c r="BN6" s="270" t="s">
        <v>436</v>
      </c>
      <c r="BO6" s="270" t="s">
        <v>437</v>
      </c>
      <c r="BP6" s="270" t="s">
        <v>437</v>
      </c>
      <c r="BQ6" s="270" t="s">
        <v>438</v>
      </c>
      <c r="BR6" s="270" t="s">
        <v>439</v>
      </c>
      <c r="BS6" s="670" t="s">
        <v>420</v>
      </c>
      <c r="BT6" s="271" t="s">
        <v>427</v>
      </c>
      <c r="BU6" s="269" t="s">
        <v>435</v>
      </c>
      <c r="BV6" s="270" t="s">
        <v>435</v>
      </c>
      <c r="BW6" s="270" t="s">
        <v>435</v>
      </c>
      <c r="BX6" s="270" t="s">
        <v>436</v>
      </c>
      <c r="BY6" s="270" t="s">
        <v>437</v>
      </c>
      <c r="BZ6" s="270" t="s">
        <v>437</v>
      </c>
      <c r="CA6" s="270" t="s">
        <v>438</v>
      </c>
      <c r="CB6" s="270" t="s">
        <v>439</v>
      </c>
      <c r="CC6" s="670" t="s">
        <v>420</v>
      </c>
      <c r="CD6" s="271" t="s">
        <v>427</v>
      </c>
      <c r="CE6" s="269" t="s">
        <v>435</v>
      </c>
      <c r="CF6" s="270" t="s">
        <v>435</v>
      </c>
      <c r="CG6" s="270" t="s">
        <v>435</v>
      </c>
      <c r="CH6" s="270" t="s">
        <v>436</v>
      </c>
      <c r="CI6" s="270" t="s">
        <v>437</v>
      </c>
      <c r="CJ6" s="270" t="s">
        <v>437</v>
      </c>
      <c r="CK6" s="270" t="s">
        <v>438</v>
      </c>
      <c r="CL6" s="270" t="s">
        <v>439</v>
      </c>
      <c r="CM6" s="670" t="s">
        <v>420</v>
      </c>
      <c r="CN6" s="271" t="s">
        <v>427</v>
      </c>
      <c r="CO6" s="269" t="s">
        <v>435</v>
      </c>
      <c r="CP6" s="270" t="s">
        <v>435</v>
      </c>
      <c r="CQ6" s="270" t="s">
        <v>435</v>
      </c>
      <c r="CR6" s="270" t="s">
        <v>436</v>
      </c>
      <c r="CS6" s="270" t="s">
        <v>437</v>
      </c>
      <c r="CT6" s="270" t="s">
        <v>437</v>
      </c>
      <c r="CU6" s="270" t="s">
        <v>438</v>
      </c>
      <c r="CV6" s="270" t="s">
        <v>439</v>
      </c>
      <c r="CW6" s="670" t="s">
        <v>420</v>
      </c>
      <c r="CX6" s="271" t="s">
        <v>427</v>
      </c>
      <c r="CY6" s="269" t="s">
        <v>435</v>
      </c>
      <c r="CZ6" s="270" t="s">
        <v>435</v>
      </c>
      <c r="DA6" s="270" t="s">
        <v>435</v>
      </c>
      <c r="DB6" s="270" t="s">
        <v>436</v>
      </c>
      <c r="DC6" s="270" t="s">
        <v>437</v>
      </c>
      <c r="DD6" s="270" t="s">
        <v>437</v>
      </c>
      <c r="DE6" s="270" t="s">
        <v>438</v>
      </c>
      <c r="DF6" s="270" t="s">
        <v>439</v>
      </c>
      <c r="DG6" s="670" t="s">
        <v>420</v>
      </c>
      <c r="DH6" s="271" t="s">
        <v>427</v>
      </c>
      <c r="DI6" s="269" t="s">
        <v>435</v>
      </c>
      <c r="DJ6" s="270" t="s">
        <v>435</v>
      </c>
      <c r="DK6" s="270" t="s">
        <v>435</v>
      </c>
      <c r="DL6" s="270" t="s">
        <v>436</v>
      </c>
      <c r="DM6" s="270" t="s">
        <v>437</v>
      </c>
      <c r="DN6" s="270" t="s">
        <v>437</v>
      </c>
      <c r="DO6" s="270" t="s">
        <v>438</v>
      </c>
      <c r="DP6" s="270" t="s">
        <v>439</v>
      </c>
      <c r="DQ6" s="670" t="s">
        <v>420</v>
      </c>
      <c r="DR6" s="271" t="s">
        <v>427</v>
      </c>
      <c r="DS6" s="269" t="s">
        <v>435</v>
      </c>
      <c r="DT6" s="270" t="s">
        <v>435</v>
      </c>
      <c r="DU6" s="270" t="s">
        <v>435</v>
      </c>
      <c r="DV6" s="270" t="s">
        <v>436</v>
      </c>
      <c r="DW6" s="270" t="s">
        <v>437</v>
      </c>
      <c r="DX6" s="270" t="s">
        <v>437</v>
      </c>
      <c r="DY6" s="270" t="s">
        <v>438</v>
      </c>
      <c r="DZ6" s="270" t="s">
        <v>439</v>
      </c>
      <c r="EA6" s="670" t="s">
        <v>420</v>
      </c>
      <c r="EB6" s="271" t="s">
        <v>427</v>
      </c>
      <c r="EC6" s="269" t="s">
        <v>435</v>
      </c>
      <c r="ED6" s="270" t="s">
        <v>435</v>
      </c>
      <c r="EE6" s="270" t="s">
        <v>435</v>
      </c>
      <c r="EF6" s="270" t="s">
        <v>436</v>
      </c>
      <c r="EG6" s="270" t="s">
        <v>437</v>
      </c>
      <c r="EH6" s="270" t="s">
        <v>437</v>
      </c>
      <c r="EI6" s="270" t="s">
        <v>438</v>
      </c>
      <c r="EJ6" s="270" t="s">
        <v>439</v>
      </c>
      <c r="EK6" s="670" t="s">
        <v>420</v>
      </c>
      <c r="EL6" s="271" t="s">
        <v>427</v>
      </c>
      <c r="EM6" s="269" t="s">
        <v>435</v>
      </c>
      <c r="EN6" s="270" t="s">
        <v>435</v>
      </c>
      <c r="EO6" s="270" t="s">
        <v>435</v>
      </c>
      <c r="EP6" s="270" t="s">
        <v>436</v>
      </c>
      <c r="EQ6" s="270" t="s">
        <v>437</v>
      </c>
      <c r="ER6" s="270" t="s">
        <v>437</v>
      </c>
      <c r="ES6" s="270" t="s">
        <v>438</v>
      </c>
      <c r="ET6" s="270" t="s">
        <v>439</v>
      </c>
      <c r="EU6" s="670" t="s">
        <v>420</v>
      </c>
      <c r="EV6" s="271" t="s">
        <v>427</v>
      </c>
    </row>
    <row r="7" spans="1:157" ht="54" customHeight="1" thickBot="1">
      <c r="A7" s="1010"/>
      <c r="B7" s="1002"/>
      <c r="C7" s="1002"/>
      <c r="D7" s="1002"/>
      <c r="E7" s="1004"/>
      <c r="F7" s="1004"/>
      <c r="G7" s="1006"/>
      <c r="H7" s="856" t="s">
        <v>772</v>
      </c>
      <c r="I7" s="855" t="s">
        <v>773</v>
      </c>
      <c r="J7" s="855" t="s">
        <v>774</v>
      </c>
      <c r="K7" s="855" t="s">
        <v>775</v>
      </c>
      <c r="L7" s="855" t="s">
        <v>776</v>
      </c>
      <c r="M7" s="855" t="s">
        <v>777</v>
      </c>
      <c r="N7" s="855" t="s">
        <v>769</v>
      </c>
      <c r="O7" s="855" t="s">
        <v>770</v>
      </c>
      <c r="P7" s="855" t="s">
        <v>771</v>
      </c>
      <c r="Q7" s="855" t="s">
        <v>273</v>
      </c>
      <c r="R7" s="855" t="s">
        <v>277</v>
      </c>
      <c r="S7" s="855" t="s">
        <v>272</v>
      </c>
      <c r="T7" s="855" t="s">
        <v>772</v>
      </c>
      <c r="U7" s="844" t="s">
        <v>29</v>
      </c>
      <c r="W7" s="272" t="s">
        <v>430</v>
      </c>
      <c r="X7" s="267" t="s">
        <v>431</v>
      </c>
      <c r="Y7" s="267" t="s">
        <v>293</v>
      </c>
      <c r="Z7" s="267"/>
      <c r="AA7" s="267" t="s">
        <v>295</v>
      </c>
      <c r="AB7" s="267" t="s">
        <v>296</v>
      </c>
      <c r="AC7" s="267"/>
      <c r="AD7" s="267"/>
      <c r="AE7" s="267"/>
      <c r="AF7" s="273"/>
      <c r="AG7" s="344" t="str">
        <f>W7</f>
        <v>Staff (Office)</v>
      </c>
      <c r="AH7" s="345" t="str">
        <f>X7</f>
        <v>Staff(Site)</v>
      </c>
      <c r="AI7" s="345" t="str">
        <f>Y7</f>
        <v>Labour</v>
      </c>
      <c r="AJ7" s="274"/>
      <c r="AK7" s="274" t="str">
        <f>AA7</f>
        <v>Plant</v>
      </c>
      <c r="AL7" s="274" t="str">
        <f>AB7</f>
        <v>Material</v>
      </c>
      <c r="AM7" s="274"/>
      <c r="AN7" s="274"/>
      <c r="AO7" s="274"/>
      <c r="AP7" s="273"/>
      <c r="AQ7" s="344" t="str">
        <f>W7</f>
        <v>Staff (Office)</v>
      </c>
      <c r="AR7" s="345" t="str">
        <f>X7</f>
        <v>Staff(Site)</v>
      </c>
      <c r="AS7" s="345" t="str">
        <f>Y7</f>
        <v>Labour</v>
      </c>
      <c r="AT7" s="274"/>
      <c r="AU7" s="274" t="str">
        <f>AK7</f>
        <v>Plant</v>
      </c>
      <c r="AV7" s="274" t="str">
        <f>AL7</f>
        <v>Material</v>
      </c>
      <c r="AW7" s="274"/>
      <c r="AX7" s="274"/>
      <c r="AY7" s="274"/>
      <c r="AZ7" s="273"/>
      <c r="BA7" s="344" t="str">
        <f>AG7</f>
        <v>Staff (Office)</v>
      </c>
      <c r="BB7" s="345" t="str">
        <f>AH7</f>
        <v>Staff(Site)</v>
      </c>
      <c r="BC7" s="345" t="str">
        <f>AI7</f>
        <v>Labour</v>
      </c>
      <c r="BD7" s="274"/>
      <c r="BE7" s="274" t="str">
        <f>AU7</f>
        <v>Plant</v>
      </c>
      <c r="BF7" s="274" t="str">
        <f>AV7</f>
        <v>Material</v>
      </c>
      <c r="BG7" s="274"/>
      <c r="BH7" s="274"/>
      <c r="BI7" s="274"/>
      <c r="BJ7" s="273"/>
      <c r="BK7" s="344" t="str">
        <f>AQ7</f>
        <v>Staff (Office)</v>
      </c>
      <c r="BL7" s="345" t="str">
        <f>AR7</f>
        <v>Staff(Site)</v>
      </c>
      <c r="BM7" s="345" t="str">
        <f>AS7</f>
        <v>Labour</v>
      </c>
      <c r="BN7" s="274"/>
      <c r="BO7" s="274" t="str">
        <f>BE7</f>
        <v>Plant</v>
      </c>
      <c r="BP7" s="274" t="str">
        <f>BF7</f>
        <v>Material</v>
      </c>
      <c r="BQ7" s="274"/>
      <c r="BR7" s="274"/>
      <c r="BS7" s="274"/>
      <c r="BT7" s="273"/>
      <c r="BU7" s="344" t="str">
        <f>BA7</f>
        <v>Staff (Office)</v>
      </c>
      <c r="BV7" s="345" t="str">
        <f>BB7</f>
        <v>Staff(Site)</v>
      </c>
      <c r="BW7" s="345" t="str">
        <f>BC7</f>
        <v>Labour</v>
      </c>
      <c r="BX7" s="274"/>
      <c r="BY7" s="274" t="str">
        <f>BO7</f>
        <v>Plant</v>
      </c>
      <c r="BZ7" s="274" t="str">
        <f>BP7</f>
        <v>Material</v>
      </c>
      <c r="CA7" s="274"/>
      <c r="CB7" s="274"/>
      <c r="CC7" s="274"/>
      <c r="CD7" s="273"/>
      <c r="CE7" s="344" t="str">
        <f>BK7</f>
        <v>Staff (Office)</v>
      </c>
      <c r="CF7" s="345" t="str">
        <f>BL7</f>
        <v>Staff(Site)</v>
      </c>
      <c r="CG7" s="345" t="str">
        <f>BM7</f>
        <v>Labour</v>
      </c>
      <c r="CH7" s="274"/>
      <c r="CI7" s="274" t="str">
        <f>BY7</f>
        <v>Plant</v>
      </c>
      <c r="CJ7" s="274" t="str">
        <f>BZ7</f>
        <v>Material</v>
      </c>
      <c r="CK7" s="274"/>
      <c r="CL7" s="274"/>
      <c r="CM7" s="274"/>
      <c r="CN7" s="273"/>
      <c r="CO7" s="344" t="str">
        <f>BU7</f>
        <v>Staff (Office)</v>
      </c>
      <c r="CP7" s="345" t="str">
        <f>BV7</f>
        <v>Staff(Site)</v>
      </c>
      <c r="CQ7" s="345" t="str">
        <f>BW7</f>
        <v>Labour</v>
      </c>
      <c r="CR7" s="274"/>
      <c r="CS7" s="274" t="str">
        <f>CI7</f>
        <v>Plant</v>
      </c>
      <c r="CT7" s="274" t="str">
        <f>CJ7</f>
        <v>Material</v>
      </c>
      <c r="CU7" s="274"/>
      <c r="CV7" s="274"/>
      <c r="CW7" s="274"/>
      <c r="CX7" s="273"/>
      <c r="CY7" s="344" t="str">
        <f>CE7</f>
        <v>Staff (Office)</v>
      </c>
      <c r="CZ7" s="345" t="str">
        <f>CF7</f>
        <v>Staff(Site)</v>
      </c>
      <c r="DA7" s="345" t="str">
        <f>CG7</f>
        <v>Labour</v>
      </c>
      <c r="DB7" s="274"/>
      <c r="DC7" s="274" t="str">
        <f>CS7</f>
        <v>Plant</v>
      </c>
      <c r="DD7" s="274" t="str">
        <f>CT7</f>
        <v>Material</v>
      </c>
      <c r="DE7" s="274"/>
      <c r="DF7" s="274"/>
      <c r="DG7" s="274"/>
      <c r="DH7" s="273"/>
      <c r="DI7" s="344" t="str">
        <f>CO7</f>
        <v>Staff (Office)</v>
      </c>
      <c r="DJ7" s="345" t="str">
        <f>CP7</f>
        <v>Staff(Site)</v>
      </c>
      <c r="DK7" s="345" t="str">
        <f>CQ7</f>
        <v>Labour</v>
      </c>
      <c r="DL7" s="274"/>
      <c r="DM7" s="274" t="str">
        <f>DC7</f>
        <v>Plant</v>
      </c>
      <c r="DN7" s="274" t="str">
        <f>DD7</f>
        <v>Material</v>
      </c>
      <c r="DO7" s="274"/>
      <c r="DP7" s="274"/>
      <c r="DQ7" s="274"/>
      <c r="DR7" s="273"/>
      <c r="DS7" s="344" t="str">
        <f>CY7</f>
        <v>Staff (Office)</v>
      </c>
      <c r="DT7" s="345" t="str">
        <f>CZ7</f>
        <v>Staff(Site)</v>
      </c>
      <c r="DU7" s="345" t="str">
        <f>DA7</f>
        <v>Labour</v>
      </c>
      <c r="DV7" s="274"/>
      <c r="DW7" s="274" t="str">
        <f>DM7</f>
        <v>Plant</v>
      </c>
      <c r="DX7" s="274" t="str">
        <f>DN7</f>
        <v>Material</v>
      </c>
      <c r="DY7" s="274"/>
      <c r="DZ7" s="274"/>
      <c r="EA7" s="274"/>
      <c r="EB7" s="273"/>
      <c r="EC7" s="344" t="str">
        <f>DI7</f>
        <v>Staff (Office)</v>
      </c>
      <c r="ED7" s="345" t="str">
        <f>DJ7</f>
        <v>Staff(Site)</v>
      </c>
      <c r="EE7" s="345" t="str">
        <f>DK7</f>
        <v>Labour</v>
      </c>
      <c r="EF7" s="274"/>
      <c r="EG7" s="274" t="str">
        <f>DW7</f>
        <v>Plant</v>
      </c>
      <c r="EH7" s="274" t="str">
        <f>DX7</f>
        <v>Material</v>
      </c>
      <c r="EI7" s="274"/>
      <c r="EJ7" s="274"/>
      <c r="EK7" s="274"/>
      <c r="EL7" s="273"/>
      <c r="EM7" s="344" t="str">
        <f>DS7</f>
        <v>Staff (Office)</v>
      </c>
      <c r="EN7" s="345" t="str">
        <f>DT7</f>
        <v>Staff(Site)</v>
      </c>
      <c r="EO7" s="345" t="str">
        <f>DU7</f>
        <v>Labour</v>
      </c>
      <c r="EP7" s="274"/>
      <c r="EQ7" s="274" t="str">
        <f>EG7</f>
        <v>Plant</v>
      </c>
      <c r="ER7" s="274" t="str">
        <f>EH7</f>
        <v>Material</v>
      </c>
      <c r="ES7" s="274"/>
      <c r="ET7" s="274"/>
      <c r="EU7" s="274"/>
      <c r="EV7" s="273"/>
    </row>
    <row r="8" spans="1:157">
      <c r="A8" s="356">
        <f>Summary!A8</f>
        <v>0</v>
      </c>
      <c r="B8" s="346">
        <f>Summary!B8</f>
        <v>0</v>
      </c>
      <c r="C8" s="346">
        <f>Summary!C8</f>
        <v>0</v>
      </c>
      <c r="D8" s="346">
        <f>Summary!D8</f>
        <v>0</v>
      </c>
      <c r="E8" s="347">
        <f>Summary!E8</f>
        <v>0</v>
      </c>
      <c r="F8" s="347">
        <f>Summary!F8</f>
        <v>0</v>
      </c>
      <c r="G8" s="490">
        <f>Summary!G8</f>
        <v>0</v>
      </c>
      <c r="H8" s="152"/>
      <c r="I8" s="153"/>
      <c r="J8" s="153"/>
      <c r="K8" s="153"/>
      <c r="L8" s="153"/>
      <c r="M8" s="153"/>
      <c r="N8" s="153"/>
      <c r="O8" s="153"/>
      <c r="P8" s="153"/>
      <c r="Q8" s="153"/>
      <c r="R8" s="153"/>
      <c r="S8" s="153"/>
      <c r="T8" s="153"/>
      <c r="U8" s="166"/>
      <c r="W8" s="211"/>
      <c r="X8" s="212"/>
      <c r="Y8" s="212"/>
      <c r="Z8" s="212"/>
      <c r="AA8" s="212"/>
      <c r="AB8" s="212"/>
      <c r="AC8" s="212"/>
      <c r="AD8" s="212"/>
      <c r="AE8" s="212"/>
      <c r="AF8" s="213"/>
      <c r="AG8" s="211"/>
      <c r="AH8" s="212"/>
      <c r="AI8" s="212"/>
      <c r="AJ8" s="212"/>
      <c r="AK8" s="212"/>
      <c r="AL8" s="212"/>
      <c r="AM8" s="212"/>
      <c r="AN8" s="212"/>
      <c r="AO8" s="212"/>
      <c r="AP8" s="213"/>
      <c r="AQ8" s="211"/>
      <c r="AR8" s="212"/>
      <c r="AS8" s="212"/>
      <c r="AT8" s="212"/>
      <c r="AU8" s="212"/>
      <c r="AV8" s="212"/>
      <c r="AW8" s="212"/>
      <c r="AX8" s="212"/>
      <c r="AY8" s="212"/>
      <c r="AZ8" s="213"/>
      <c r="BA8" s="211"/>
      <c r="BB8" s="212"/>
      <c r="BC8" s="212"/>
      <c r="BD8" s="212"/>
      <c r="BE8" s="212"/>
      <c r="BF8" s="212"/>
      <c r="BG8" s="212"/>
      <c r="BH8" s="212"/>
      <c r="BI8" s="212"/>
      <c r="BJ8" s="213"/>
      <c r="BK8" s="211"/>
      <c r="BL8" s="212"/>
      <c r="BM8" s="212"/>
      <c r="BN8" s="212"/>
      <c r="BO8" s="212"/>
      <c r="BP8" s="212"/>
      <c r="BQ8" s="212"/>
      <c r="BR8" s="212"/>
      <c r="BS8" s="212"/>
      <c r="BT8" s="213"/>
      <c r="BU8" s="211"/>
      <c r="BV8" s="212"/>
      <c r="BW8" s="212"/>
      <c r="BX8" s="212"/>
      <c r="BY8" s="212"/>
      <c r="BZ8" s="212"/>
      <c r="CA8" s="212"/>
      <c r="CB8" s="212"/>
      <c r="CC8" s="212"/>
      <c r="CD8" s="213"/>
      <c r="CE8" s="211"/>
      <c r="CF8" s="212"/>
      <c r="CG8" s="212"/>
      <c r="CH8" s="212"/>
      <c r="CI8" s="212"/>
      <c r="CJ8" s="212"/>
      <c r="CK8" s="212"/>
      <c r="CL8" s="212"/>
      <c r="CM8" s="212"/>
      <c r="CN8" s="213"/>
      <c r="CO8" s="211"/>
      <c r="CP8" s="212"/>
      <c r="CQ8" s="212"/>
      <c r="CR8" s="212"/>
      <c r="CS8" s="212"/>
      <c r="CT8" s="212"/>
      <c r="CU8" s="212"/>
      <c r="CV8" s="212"/>
      <c r="CW8" s="212"/>
      <c r="CX8" s="213"/>
      <c r="CY8" s="211"/>
      <c r="CZ8" s="212"/>
      <c r="DA8" s="212"/>
      <c r="DB8" s="212"/>
      <c r="DC8" s="212"/>
      <c r="DD8" s="212"/>
      <c r="DE8" s="212"/>
      <c r="DF8" s="212"/>
      <c r="DG8" s="212"/>
      <c r="DH8" s="213"/>
      <c r="DI8" s="211"/>
      <c r="DJ8" s="212"/>
      <c r="DK8" s="212"/>
      <c r="DL8" s="212"/>
      <c r="DM8" s="212"/>
      <c r="DN8" s="212"/>
      <c r="DO8" s="212"/>
      <c r="DP8" s="212"/>
      <c r="DQ8" s="212"/>
      <c r="DR8" s="213"/>
      <c r="DS8" s="211"/>
      <c r="DT8" s="212"/>
      <c r="DU8" s="212"/>
      <c r="DV8" s="212"/>
      <c r="DW8" s="212"/>
      <c r="DX8" s="212"/>
      <c r="DY8" s="212"/>
      <c r="DZ8" s="212"/>
      <c r="EA8" s="212"/>
      <c r="EB8" s="213"/>
      <c r="EC8" s="211"/>
      <c r="ED8" s="212"/>
      <c r="EE8" s="212"/>
      <c r="EF8" s="212"/>
      <c r="EG8" s="212"/>
      <c r="EH8" s="212"/>
      <c r="EI8" s="212"/>
      <c r="EJ8" s="212"/>
      <c r="EK8" s="212"/>
      <c r="EL8" s="213"/>
      <c r="EM8" s="211"/>
      <c r="EN8" s="212"/>
      <c r="EO8" s="212"/>
      <c r="EP8" s="212"/>
      <c r="EQ8" s="212"/>
      <c r="ER8" s="212"/>
      <c r="ES8" s="212"/>
      <c r="ET8" s="212"/>
      <c r="EU8" s="212"/>
      <c r="EV8" s="213"/>
    </row>
    <row r="9" spans="1:157" s="209" customFormat="1">
      <c r="A9" s="357" t="str">
        <f>Summary!A9</f>
        <v xml:space="preserve">  NON OPERATIONAL ITEMS</v>
      </c>
      <c r="B9" s="207">
        <f>Summary!B9</f>
        <v>0</v>
      </c>
      <c r="C9" s="207">
        <f>Summary!C9</f>
        <v>0</v>
      </c>
      <c r="D9" s="207">
        <f>Summary!D9</f>
        <v>0</v>
      </c>
      <c r="E9" s="348">
        <f>Summary!E9</f>
        <v>0</v>
      </c>
      <c r="F9" s="777">
        <f>Summary!F9</f>
        <v>0</v>
      </c>
      <c r="G9" s="371">
        <f>Summary!G9</f>
        <v>0</v>
      </c>
      <c r="H9" s="154"/>
      <c r="I9" s="155"/>
      <c r="J9" s="155"/>
      <c r="K9" s="155"/>
      <c r="L9" s="155"/>
      <c r="M9" s="155"/>
      <c r="N9" s="155"/>
      <c r="O9" s="155"/>
      <c r="P9" s="155"/>
      <c r="Q9" s="155"/>
      <c r="R9" s="155"/>
      <c r="S9" s="155"/>
      <c r="T9" s="155"/>
      <c r="U9" s="167"/>
      <c r="V9" s="175"/>
      <c r="W9" s="154"/>
      <c r="X9" s="155"/>
      <c r="Y9" s="155"/>
      <c r="Z9" s="155"/>
      <c r="AA9" s="155"/>
      <c r="AB9" s="155"/>
      <c r="AC9" s="155"/>
      <c r="AD9" s="155"/>
      <c r="AE9" s="155"/>
      <c r="AF9" s="167"/>
      <c r="AG9" s="154"/>
      <c r="AH9" s="155"/>
      <c r="AI9" s="155"/>
      <c r="AJ9" s="155"/>
      <c r="AK9" s="155"/>
      <c r="AL9" s="155"/>
      <c r="AM9" s="155"/>
      <c r="AN9" s="155"/>
      <c r="AO9" s="155"/>
      <c r="AP9" s="167"/>
      <c r="AQ9" s="154"/>
      <c r="AR9" s="155"/>
      <c r="AS9" s="155"/>
      <c r="AT9" s="155"/>
      <c r="AU9" s="155"/>
      <c r="AV9" s="155"/>
      <c r="AW9" s="155"/>
      <c r="AX9" s="155"/>
      <c r="AY9" s="155"/>
      <c r="AZ9" s="167"/>
      <c r="BA9" s="154"/>
      <c r="BB9" s="155"/>
      <c r="BC9" s="155"/>
      <c r="BD9" s="155"/>
      <c r="BE9" s="155"/>
      <c r="BF9" s="155"/>
      <c r="BG9" s="155"/>
      <c r="BH9" s="155"/>
      <c r="BI9" s="155"/>
      <c r="BJ9" s="167"/>
      <c r="BK9" s="154"/>
      <c r="BL9" s="155"/>
      <c r="BM9" s="155"/>
      <c r="BN9" s="155"/>
      <c r="BO9" s="155"/>
      <c r="BP9" s="155"/>
      <c r="BQ9" s="155"/>
      <c r="BR9" s="155"/>
      <c r="BS9" s="155"/>
      <c r="BT9" s="167"/>
      <c r="BU9" s="154"/>
      <c r="BV9" s="155"/>
      <c r="BW9" s="155"/>
      <c r="BX9" s="155"/>
      <c r="BY9" s="155"/>
      <c r="BZ9" s="155"/>
      <c r="CA9" s="155"/>
      <c r="CB9" s="155"/>
      <c r="CC9" s="155"/>
      <c r="CD9" s="167"/>
      <c r="CE9" s="154"/>
      <c r="CF9" s="155"/>
      <c r="CG9" s="155"/>
      <c r="CH9" s="155"/>
      <c r="CI9" s="155"/>
      <c r="CJ9" s="155"/>
      <c r="CK9" s="155"/>
      <c r="CL9" s="155"/>
      <c r="CM9" s="155"/>
      <c r="CN9" s="167"/>
      <c r="CO9" s="154"/>
      <c r="CP9" s="155"/>
      <c r="CQ9" s="155"/>
      <c r="CR9" s="155"/>
      <c r="CS9" s="155"/>
      <c r="CT9" s="155"/>
      <c r="CU9" s="155"/>
      <c r="CV9" s="155"/>
      <c r="CW9" s="155"/>
      <c r="CX9" s="167"/>
      <c r="CY9" s="154"/>
      <c r="CZ9" s="155"/>
      <c r="DA9" s="155"/>
      <c r="DB9" s="155"/>
      <c r="DC9" s="155"/>
      <c r="DD9" s="155"/>
      <c r="DE9" s="155"/>
      <c r="DF9" s="155"/>
      <c r="DG9" s="155"/>
      <c r="DH9" s="167"/>
      <c r="DI9" s="154"/>
      <c r="DJ9" s="155"/>
      <c r="DK9" s="155"/>
      <c r="DL9" s="155"/>
      <c r="DM9" s="155"/>
      <c r="DN9" s="155"/>
      <c r="DO9" s="155"/>
      <c r="DP9" s="155"/>
      <c r="DQ9" s="155"/>
      <c r="DR9" s="167"/>
      <c r="DS9" s="154"/>
      <c r="DT9" s="155"/>
      <c r="DU9" s="155"/>
      <c r="DV9" s="155"/>
      <c r="DW9" s="155"/>
      <c r="DX9" s="155"/>
      <c r="DY9" s="155"/>
      <c r="DZ9" s="155"/>
      <c r="EA9" s="155"/>
      <c r="EB9" s="167"/>
      <c r="EC9" s="154"/>
      <c r="ED9" s="155"/>
      <c r="EE9" s="155"/>
      <c r="EF9" s="155"/>
      <c r="EG9" s="155"/>
      <c r="EH9" s="155"/>
      <c r="EI9" s="155"/>
      <c r="EJ9" s="155"/>
      <c r="EK9" s="155"/>
      <c r="EL9" s="167"/>
      <c r="EM9" s="154"/>
      <c r="EN9" s="155"/>
      <c r="EO9" s="155"/>
      <c r="EP9" s="155"/>
      <c r="EQ9" s="155"/>
      <c r="ER9" s="155"/>
      <c r="ES9" s="155"/>
      <c r="ET9" s="155"/>
      <c r="EU9" s="155"/>
      <c r="EV9" s="167"/>
    </row>
    <row r="10" spans="1:157" s="209" customFormat="1" ht="20.25">
      <c r="A10" s="358">
        <f>Summary!A10</f>
        <v>0</v>
      </c>
      <c r="B10" s="349" t="str">
        <f>Summary!B10</f>
        <v>1.1</v>
      </c>
      <c r="C10" s="349">
        <f>Summary!C10</f>
        <v>0</v>
      </c>
      <c r="D10" s="350" t="str">
        <f>Summary!D10</f>
        <v>Mobilisation and Demobilisation</v>
      </c>
      <c r="E10" s="198">
        <f>Summary!E10</f>
        <v>0</v>
      </c>
      <c r="F10" s="778">
        <f>Summary!F10</f>
        <v>0</v>
      </c>
      <c r="G10" s="372">
        <f>Summary!G10</f>
        <v>0</v>
      </c>
      <c r="H10" s="264"/>
      <c r="I10" s="265"/>
      <c r="J10" s="265"/>
      <c r="K10" s="265"/>
      <c r="L10" s="265"/>
      <c r="M10" s="265"/>
      <c r="N10" s="265"/>
      <c r="O10" s="265"/>
      <c r="P10" s="265"/>
      <c r="Q10" s="265"/>
      <c r="R10" s="265"/>
      <c r="S10" s="265"/>
      <c r="T10" s="265"/>
      <c r="U10" s="266"/>
      <c r="V10" s="531"/>
      <c r="W10" s="293"/>
      <c r="X10" s="294"/>
      <c r="Y10" s="294"/>
      <c r="Z10" s="294"/>
      <c r="AA10" s="294"/>
      <c r="AB10" s="294"/>
      <c r="AC10" s="294"/>
      <c r="AD10" s="294"/>
      <c r="AE10" s="294"/>
      <c r="AF10" s="539"/>
      <c r="AG10" s="293"/>
      <c r="AH10" s="294"/>
      <c r="AI10" s="294"/>
      <c r="AJ10" s="294"/>
      <c r="AK10" s="294"/>
      <c r="AL10" s="294"/>
      <c r="AM10" s="294"/>
      <c r="AN10" s="294"/>
      <c r="AO10" s="294"/>
      <c r="AP10" s="660"/>
      <c r="AQ10" s="293"/>
      <c r="AR10" s="294"/>
      <c r="AS10" s="294"/>
      <c r="AT10" s="294"/>
      <c r="AU10" s="294"/>
      <c r="AV10" s="294"/>
      <c r="AW10" s="294"/>
      <c r="AX10" s="294"/>
      <c r="AY10" s="294"/>
      <c r="AZ10" s="660"/>
      <c r="BA10" s="293"/>
      <c r="BB10" s="294"/>
      <c r="BC10" s="294"/>
      <c r="BD10" s="294"/>
      <c r="BE10" s="294"/>
      <c r="BF10" s="294"/>
      <c r="BG10" s="294"/>
      <c r="BH10" s="294"/>
      <c r="BI10" s="294"/>
      <c r="BJ10" s="660"/>
      <c r="BK10" s="293"/>
      <c r="BL10" s="294"/>
      <c r="BM10" s="294"/>
      <c r="BN10" s="294"/>
      <c r="BO10" s="294"/>
      <c r="BP10" s="294"/>
      <c r="BQ10" s="294"/>
      <c r="BR10" s="294"/>
      <c r="BS10" s="294"/>
      <c r="BT10" s="660"/>
      <c r="BU10" s="293"/>
      <c r="BV10" s="294"/>
      <c r="BW10" s="294"/>
      <c r="BX10" s="294"/>
      <c r="BY10" s="294"/>
      <c r="BZ10" s="294"/>
      <c r="CA10" s="294"/>
      <c r="CB10" s="294"/>
      <c r="CC10" s="294"/>
      <c r="CD10" s="660"/>
      <c r="CE10" s="293"/>
      <c r="CF10" s="294"/>
      <c r="CG10" s="294"/>
      <c r="CH10" s="294"/>
      <c r="CI10" s="294"/>
      <c r="CJ10" s="294"/>
      <c r="CK10" s="294"/>
      <c r="CL10" s="294"/>
      <c r="CM10" s="294"/>
      <c r="CN10" s="660"/>
      <c r="CO10" s="293"/>
      <c r="CP10" s="294"/>
      <c r="CQ10" s="294"/>
      <c r="CR10" s="294"/>
      <c r="CS10" s="294"/>
      <c r="CT10" s="294"/>
      <c r="CU10" s="294"/>
      <c r="CV10" s="294"/>
      <c r="CW10" s="294"/>
      <c r="CX10" s="660"/>
      <c r="CY10" s="293"/>
      <c r="CZ10" s="294"/>
      <c r="DA10" s="294"/>
      <c r="DB10" s="294"/>
      <c r="DC10" s="294"/>
      <c r="DD10" s="294"/>
      <c r="DE10" s="294"/>
      <c r="DF10" s="294"/>
      <c r="DG10" s="294"/>
      <c r="DH10" s="660"/>
      <c r="DI10" s="293"/>
      <c r="DJ10" s="294"/>
      <c r="DK10" s="294"/>
      <c r="DL10" s="294"/>
      <c r="DM10" s="294"/>
      <c r="DN10" s="294"/>
      <c r="DO10" s="294"/>
      <c r="DP10" s="294"/>
      <c r="DQ10" s="294"/>
      <c r="DR10" s="660"/>
      <c r="DS10" s="293"/>
      <c r="DT10" s="294"/>
      <c r="DU10" s="294"/>
      <c r="DV10" s="294"/>
      <c r="DW10" s="294"/>
      <c r="DX10" s="294"/>
      <c r="DY10" s="294"/>
      <c r="DZ10" s="294"/>
      <c r="EA10" s="294"/>
      <c r="EB10" s="660"/>
      <c r="EC10" s="293"/>
      <c r="ED10" s="294"/>
      <c r="EE10" s="294"/>
      <c r="EF10" s="294"/>
      <c r="EG10" s="294"/>
      <c r="EH10" s="294"/>
      <c r="EI10" s="294"/>
      <c r="EJ10" s="294"/>
      <c r="EK10" s="294"/>
      <c r="EL10" s="660"/>
      <c r="EM10" s="293"/>
      <c r="EN10" s="294"/>
      <c r="EO10" s="294"/>
      <c r="EP10" s="294"/>
      <c r="EQ10" s="294"/>
      <c r="ER10" s="294"/>
      <c r="ES10" s="294"/>
      <c r="ET10" s="294"/>
      <c r="EU10" s="294"/>
      <c r="EV10" s="660"/>
    </row>
    <row r="11" spans="1:157" ht="20.25">
      <c r="A11" s="359">
        <f>Summary!A11</f>
        <v>16</v>
      </c>
      <c r="B11" s="351">
        <f>Summary!B11</f>
        <v>0</v>
      </c>
      <c r="C11" s="351" t="str">
        <f>Summary!C11</f>
        <v>1.1.1</v>
      </c>
      <c r="D11" s="351">
        <f>Summary!D11</f>
        <v>0</v>
      </c>
      <c r="E11" s="352">
        <f>Summary!E11</f>
        <v>0</v>
      </c>
      <c r="F11" s="352" t="str">
        <f>Summary!F11</f>
        <v>Mobilisation</v>
      </c>
      <c r="G11" s="373" t="str">
        <f>Summary!G11</f>
        <v>Schedule Ref 61</v>
      </c>
      <c r="H11" s="247"/>
      <c r="I11" s="248"/>
      <c r="J11" s="248"/>
      <c r="K11" s="248"/>
      <c r="L11" s="248"/>
      <c r="M11" s="248"/>
      <c r="N11" s="248"/>
      <c r="O11" s="248"/>
      <c r="P11" s="248"/>
      <c r="Q11" s="248"/>
      <c r="R11" s="248"/>
      <c r="S11" s="248"/>
      <c r="T11" s="248"/>
      <c r="U11" s="255"/>
      <c r="V11" s="531"/>
      <c r="W11" s="295"/>
      <c r="X11" s="296"/>
      <c r="Y11" s="296"/>
      <c r="Z11" s="296"/>
      <c r="AA11" s="296"/>
      <c r="AB11" s="296"/>
      <c r="AC11" s="296"/>
      <c r="AD11" s="296"/>
      <c r="AE11" s="296"/>
      <c r="AF11" s="639"/>
      <c r="AG11" s="295"/>
      <c r="AH11" s="296"/>
      <c r="AI11" s="296"/>
      <c r="AJ11" s="296"/>
      <c r="AK11" s="296"/>
      <c r="AL11" s="296"/>
      <c r="AM11" s="296"/>
      <c r="AN11" s="296"/>
      <c r="AO11" s="296"/>
      <c r="AP11" s="639"/>
      <c r="AQ11" s="295"/>
      <c r="AR11" s="296"/>
      <c r="AS11" s="296"/>
      <c r="AT11" s="296"/>
      <c r="AU11" s="296"/>
      <c r="AV11" s="296"/>
      <c r="AW11" s="296"/>
      <c r="AX11" s="296"/>
      <c r="AY11" s="296"/>
      <c r="AZ11" s="639"/>
      <c r="BA11" s="295"/>
      <c r="BB11" s="296"/>
      <c r="BC11" s="296"/>
      <c r="BD11" s="296"/>
      <c r="BE11" s="296"/>
      <c r="BF11" s="296"/>
      <c r="BG11" s="296"/>
      <c r="BH11" s="296"/>
      <c r="BI11" s="296"/>
      <c r="BJ11" s="639"/>
      <c r="BK11" s="295"/>
      <c r="BL11" s="296"/>
      <c r="BM11" s="296"/>
      <c r="BN11" s="296"/>
      <c r="BO11" s="296"/>
      <c r="BP11" s="296"/>
      <c r="BQ11" s="296"/>
      <c r="BR11" s="296"/>
      <c r="BS11" s="296"/>
      <c r="BT11" s="639"/>
      <c r="BU11" s="295"/>
      <c r="BV11" s="296"/>
      <c r="BW11" s="296"/>
      <c r="BX11" s="296"/>
      <c r="BY11" s="296"/>
      <c r="BZ11" s="296"/>
      <c r="CA11" s="296"/>
      <c r="CB11" s="296"/>
      <c r="CC11" s="296"/>
      <c r="CD11" s="639"/>
      <c r="CE11" s="295"/>
      <c r="CF11" s="296"/>
      <c r="CG11" s="296"/>
      <c r="CH11" s="296"/>
      <c r="CI11" s="296"/>
      <c r="CJ11" s="296"/>
      <c r="CK11" s="296"/>
      <c r="CL11" s="296"/>
      <c r="CM11" s="296"/>
      <c r="CN11" s="639"/>
      <c r="CO11" s="295"/>
      <c r="CP11" s="296"/>
      <c r="CQ11" s="296"/>
      <c r="CR11" s="296"/>
      <c r="CS11" s="296"/>
      <c r="CT11" s="296"/>
      <c r="CU11" s="296"/>
      <c r="CV11" s="296"/>
      <c r="CW11" s="296"/>
      <c r="CX11" s="639"/>
      <c r="CY11" s="295"/>
      <c r="CZ11" s="296"/>
      <c r="DA11" s="296"/>
      <c r="DB11" s="296"/>
      <c r="DC11" s="296"/>
      <c r="DD11" s="296"/>
      <c r="DE11" s="296"/>
      <c r="DF11" s="296"/>
      <c r="DG11" s="296"/>
      <c r="DH11" s="639"/>
      <c r="DI11" s="295"/>
      <c r="DJ11" s="296"/>
      <c r="DK11" s="296"/>
      <c r="DL11" s="296"/>
      <c r="DM11" s="296"/>
      <c r="DN11" s="296"/>
      <c r="DO11" s="296"/>
      <c r="DP11" s="296"/>
      <c r="DQ11" s="296"/>
      <c r="DR11" s="639"/>
      <c r="DS11" s="295"/>
      <c r="DT11" s="296"/>
      <c r="DU11" s="296"/>
      <c r="DV11" s="296"/>
      <c r="DW11" s="296"/>
      <c r="DX11" s="296"/>
      <c r="DY11" s="296"/>
      <c r="DZ11" s="296"/>
      <c r="EA11" s="296"/>
      <c r="EB11" s="639"/>
      <c r="EC11" s="295"/>
      <c r="ED11" s="296"/>
      <c r="EE11" s="296"/>
      <c r="EF11" s="296"/>
      <c r="EG11" s="296"/>
      <c r="EH11" s="296"/>
      <c r="EI11" s="296"/>
      <c r="EJ11" s="296"/>
      <c r="EK11" s="296"/>
      <c r="EL11" s="639"/>
      <c r="EM11" s="295"/>
      <c r="EN11" s="296"/>
      <c r="EO11" s="296"/>
      <c r="EP11" s="296"/>
      <c r="EQ11" s="296"/>
      <c r="ER11" s="296"/>
      <c r="ES11" s="296"/>
      <c r="ET11" s="296"/>
      <c r="EU11" s="296"/>
      <c r="EV11" s="639"/>
    </row>
    <row r="12" spans="1:157" ht="20.25">
      <c r="A12" s="359">
        <f>Summary!A12</f>
        <v>17</v>
      </c>
      <c r="B12" s="351">
        <f>Summary!B12</f>
        <v>0</v>
      </c>
      <c r="C12" s="351" t="str">
        <f>Summary!C12</f>
        <v>1.1.2</v>
      </c>
      <c r="D12" s="351">
        <f>Summary!D12</f>
        <v>0</v>
      </c>
      <c r="E12" s="352">
        <f>Summary!E12</f>
        <v>0</v>
      </c>
      <c r="F12" s="352" t="str">
        <f>Summary!F12</f>
        <v>Demobilisation</v>
      </c>
      <c r="G12" s="373">
        <f>Summary!G12</f>
        <v>0</v>
      </c>
      <c r="H12" s="247"/>
      <c r="I12" s="248"/>
      <c r="J12" s="248"/>
      <c r="K12" s="248"/>
      <c r="L12" s="248"/>
      <c r="M12" s="248"/>
      <c r="N12" s="845">
        <f t="shared" ref="N12" si="2">SUM(CE12:CM12)</f>
        <v>0</v>
      </c>
      <c r="O12" s="845">
        <f t="shared" ref="O12" si="3">SUM(CO12:CW12)</f>
        <v>0</v>
      </c>
      <c r="P12" s="845">
        <f t="shared" ref="P12" si="4">SUM(CY12:DG12)</f>
        <v>0</v>
      </c>
      <c r="Q12" s="845">
        <f t="shared" ref="Q12" si="5">SUM(DI12:DQ12)</f>
        <v>0</v>
      </c>
      <c r="R12" s="845">
        <f t="shared" ref="R12" si="6">SUM(DS12:EA12)</f>
        <v>0</v>
      </c>
      <c r="S12" s="845">
        <f t="shared" ref="S12" si="7">SUM(EC12:EK12)</f>
        <v>0</v>
      </c>
      <c r="T12" s="845">
        <f>SUM(EM12:EU12)</f>
        <v>0</v>
      </c>
      <c r="U12" s="860">
        <f>SUM(N12:T12)</f>
        <v>0</v>
      </c>
      <c r="V12" s="531"/>
      <c r="W12" s="295"/>
      <c r="X12" s="296"/>
      <c r="Y12" s="296"/>
      <c r="Z12" s="296"/>
      <c r="AA12" s="296"/>
      <c r="AB12" s="296"/>
      <c r="AC12" s="296"/>
      <c r="AD12" s="296"/>
      <c r="AE12" s="296"/>
      <c r="AF12" s="639"/>
      <c r="AG12" s="295"/>
      <c r="AH12" s="296"/>
      <c r="AI12" s="296"/>
      <c r="AJ12" s="296"/>
      <c r="AK12" s="296"/>
      <c r="AL12" s="296"/>
      <c r="AM12" s="296"/>
      <c r="AN12" s="296"/>
      <c r="AO12" s="296"/>
      <c r="AP12" s="639"/>
      <c r="AQ12" s="295"/>
      <c r="AR12" s="296"/>
      <c r="AS12" s="296"/>
      <c r="AT12" s="296"/>
      <c r="AU12" s="296"/>
      <c r="AV12" s="296"/>
      <c r="AW12" s="296"/>
      <c r="AX12" s="296"/>
      <c r="AY12" s="296"/>
      <c r="AZ12" s="639"/>
      <c r="BA12" s="295"/>
      <c r="BB12" s="296"/>
      <c r="BC12" s="296"/>
      <c r="BD12" s="296"/>
      <c r="BE12" s="296"/>
      <c r="BF12" s="296"/>
      <c r="BG12" s="296"/>
      <c r="BH12" s="296"/>
      <c r="BI12" s="296"/>
      <c r="BJ12" s="639"/>
      <c r="BK12" s="295"/>
      <c r="BL12" s="296"/>
      <c r="BM12" s="296"/>
      <c r="BN12" s="296"/>
      <c r="BO12" s="296"/>
      <c r="BP12" s="296"/>
      <c r="BQ12" s="296"/>
      <c r="BR12" s="296"/>
      <c r="BS12" s="296"/>
      <c r="BT12" s="639"/>
      <c r="BU12" s="295"/>
      <c r="BV12" s="296"/>
      <c r="BW12" s="296"/>
      <c r="BX12" s="296"/>
      <c r="BY12" s="296"/>
      <c r="BZ12" s="296"/>
      <c r="CA12" s="296"/>
      <c r="CB12" s="296"/>
      <c r="CC12" s="296"/>
      <c r="CD12" s="639"/>
      <c r="CE12" s="543"/>
      <c r="CF12" s="544"/>
      <c r="CG12" s="544"/>
      <c r="CH12" s="544"/>
      <c r="CI12" s="544"/>
      <c r="CJ12" s="544"/>
      <c r="CK12" s="544"/>
      <c r="CL12" s="544"/>
      <c r="CM12" s="544"/>
      <c r="CN12" s="639"/>
      <c r="CO12" s="543"/>
      <c r="CP12" s="544"/>
      <c r="CQ12" s="544"/>
      <c r="CR12" s="544"/>
      <c r="CS12" s="544"/>
      <c r="CT12" s="544"/>
      <c r="CU12" s="544"/>
      <c r="CV12" s="544"/>
      <c r="CW12" s="544"/>
      <c r="CX12" s="639"/>
      <c r="CY12" s="543"/>
      <c r="CZ12" s="544"/>
      <c r="DA12" s="544"/>
      <c r="DB12" s="544"/>
      <c r="DC12" s="544"/>
      <c r="DD12" s="544"/>
      <c r="DE12" s="544"/>
      <c r="DF12" s="544"/>
      <c r="DG12" s="544"/>
      <c r="DH12" s="639"/>
      <c r="DI12" s="543"/>
      <c r="DJ12" s="544"/>
      <c r="DK12" s="544"/>
      <c r="DL12" s="544"/>
      <c r="DM12" s="544"/>
      <c r="DN12" s="544"/>
      <c r="DO12" s="544"/>
      <c r="DP12" s="544"/>
      <c r="DQ12" s="544"/>
      <c r="DR12" s="639"/>
      <c r="DS12" s="543"/>
      <c r="DT12" s="544"/>
      <c r="DU12" s="544"/>
      <c r="DV12" s="544"/>
      <c r="DW12" s="544"/>
      <c r="DX12" s="544"/>
      <c r="DY12" s="544"/>
      <c r="DZ12" s="544"/>
      <c r="EA12" s="544"/>
      <c r="EB12" s="639"/>
      <c r="EC12" s="543"/>
      <c r="ED12" s="544"/>
      <c r="EE12" s="544"/>
      <c r="EF12" s="544"/>
      <c r="EG12" s="544"/>
      <c r="EH12" s="544"/>
      <c r="EI12" s="544"/>
      <c r="EJ12" s="544"/>
      <c r="EK12" s="544"/>
      <c r="EL12" s="639"/>
      <c r="EM12" s="543"/>
      <c r="EN12" s="544"/>
      <c r="EO12" s="544"/>
      <c r="EP12" s="544"/>
      <c r="EQ12" s="544"/>
      <c r="ER12" s="544"/>
      <c r="ES12" s="544"/>
      <c r="ET12" s="544"/>
      <c r="EU12" s="544"/>
      <c r="EV12" s="639"/>
    </row>
    <row r="13" spans="1:157" s="209" customFormat="1" ht="20.25">
      <c r="A13" s="358">
        <f>Summary!A13</f>
        <v>0</v>
      </c>
      <c r="B13" s="349" t="str">
        <f>Summary!B13</f>
        <v>1.2</v>
      </c>
      <c r="C13" s="349">
        <f>Summary!C13</f>
        <v>0</v>
      </c>
      <c r="D13" s="350" t="str">
        <f>Summary!D13</f>
        <v>Overheads</v>
      </c>
      <c r="E13" s="231">
        <f>Summary!E13</f>
        <v>0</v>
      </c>
      <c r="F13" s="779">
        <f>Summary!F13</f>
        <v>0</v>
      </c>
      <c r="G13" s="372">
        <f>Summary!G13</f>
        <v>0</v>
      </c>
      <c r="H13" s="156"/>
      <c r="I13" s="157"/>
      <c r="J13" s="157"/>
      <c r="K13" s="157"/>
      <c r="L13" s="157"/>
      <c r="M13" s="157"/>
      <c r="N13" s="157"/>
      <c r="O13" s="157"/>
      <c r="P13" s="157"/>
      <c r="Q13" s="157"/>
      <c r="R13" s="157"/>
      <c r="S13" s="157"/>
      <c r="T13" s="157"/>
      <c r="U13" s="168"/>
      <c r="V13" s="531"/>
      <c r="W13" s="297"/>
      <c r="X13" s="298"/>
      <c r="Y13" s="298"/>
      <c r="Z13" s="298"/>
      <c r="AA13" s="298"/>
      <c r="AB13" s="298"/>
      <c r="AC13" s="298"/>
      <c r="AD13" s="298"/>
      <c r="AE13" s="298"/>
      <c r="AF13" s="640"/>
      <c r="AG13" s="297"/>
      <c r="AH13" s="298"/>
      <c r="AI13" s="298"/>
      <c r="AJ13" s="298"/>
      <c r="AK13" s="298"/>
      <c r="AL13" s="298"/>
      <c r="AM13" s="298"/>
      <c r="AN13" s="298"/>
      <c r="AO13" s="298"/>
      <c r="AP13" s="640"/>
      <c r="AQ13" s="297"/>
      <c r="AR13" s="298"/>
      <c r="AS13" s="298"/>
      <c r="AT13" s="298"/>
      <c r="AU13" s="298"/>
      <c r="AV13" s="298"/>
      <c r="AW13" s="298"/>
      <c r="AX13" s="298"/>
      <c r="AY13" s="298"/>
      <c r="AZ13" s="640"/>
      <c r="BA13" s="297"/>
      <c r="BB13" s="298"/>
      <c r="BC13" s="298"/>
      <c r="BD13" s="298"/>
      <c r="BE13" s="298"/>
      <c r="BF13" s="298"/>
      <c r="BG13" s="298"/>
      <c r="BH13" s="298"/>
      <c r="BI13" s="298"/>
      <c r="BJ13" s="640"/>
      <c r="BK13" s="297"/>
      <c r="BL13" s="298"/>
      <c r="BM13" s="298"/>
      <c r="BN13" s="298"/>
      <c r="BO13" s="298"/>
      <c r="BP13" s="298"/>
      <c r="BQ13" s="298"/>
      <c r="BR13" s="298"/>
      <c r="BS13" s="298"/>
      <c r="BT13" s="640"/>
      <c r="BU13" s="297"/>
      <c r="BV13" s="298"/>
      <c r="BW13" s="298"/>
      <c r="BX13" s="298"/>
      <c r="BY13" s="298"/>
      <c r="BZ13" s="298"/>
      <c r="CA13" s="298"/>
      <c r="CB13" s="298"/>
      <c r="CC13" s="298"/>
      <c r="CD13" s="640"/>
      <c r="CE13" s="297"/>
      <c r="CF13" s="298"/>
      <c r="CG13" s="298"/>
      <c r="CH13" s="298"/>
      <c r="CI13" s="298"/>
      <c r="CJ13" s="298"/>
      <c r="CK13" s="298"/>
      <c r="CL13" s="298"/>
      <c r="CM13" s="298"/>
      <c r="CN13" s="640"/>
      <c r="CO13" s="297"/>
      <c r="CP13" s="298"/>
      <c r="CQ13" s="298"/>
      <c r="CR13" s="298"/>
      <c r="CS13" s="298"/>
      <c r="CT13" s="298"/>
      <c r="CU13" s="298"/>
      <c r="CV13" s="298"/>
      <c r="CW13" s="298"/>
      <c r="CX13" s="640"/>
      <c r="CY13" s="297"/>
      <c r="CZ13" s="298"/>
      <c r="DA13" s="298"/>
      <c r="DB13" s="298"/>
      <c r="DC13" s="298"/>
      <c r="DD13" s="298"/>
      <c r="DE13" s="298"/>
      <c r="DF13" s="298"/>
      <c r="DG13" s="298"/>
      <c r="DH13" s="640"/>
      <c r="DI13" s="297"/>
      <c r="DJ13" s="298"/>
      <c r="DK13" s="298"/>
      <c r="DL13" s="298"/>
      <c r="DM13" s="298"/>
      <c r="DN13" s="298"/>
      <c r="DO13" s="298"/>
      <c r="DP13" s="298"/>
      <c r="DQ13" s="298"/>
      <c r="DR13" s="640"/>
      <c r="DS13" s="297"/>
      <c r="DT13" s="298"/>
      <c r="DU13" s="298"/>
      <c r="DV13" s="298"/>
      <c r="DW13" s="298"/>
      <c r="DX13" s="298"/>
      <c r="DY13" s="298"/>
      <c r="DZ13" s="298"/>
      <c r="EA13" s="298"/>
      <c r="EB13" s="640"/>
      <c r="EC13" s="297"/>
      <c r="ED13" s="298"/>
      <c r="EE13" s="298"/>
      <c r="EF13" s="298"/>
      <c r="EG13" s="298"/>
      <c r="EH13" s="298"/>
      <c r="EI13" s="298"/>
      <c r="EJ13" s="298"/>
      <c r="EK13" s="298"/>
      <c r="EL13" s="640"/>
      <c r="EM13" s="297"/>
      <c r="EN13" s="298"/>
      <c r="EO13" s="298"/>
      <c r="EP13" s="298"/>
      <c r="EQ13" s="298"/>
      <c r="ER13" s="298"/>
      <c r="ES13" s="298"/>
      <c r="ET13" s="298"/>
      <c r="EU13" s="298"/>
      <c r="EV13" s="640"/>
    </row>
    <row r="14" spans="1:157" ht="36">
      <c r="A14" s="786">
        <f>Summary!A14</f>
        <v>0</v>
      </c>
      <c r="B14" s="196">
        <f>Summary!B14</f>
        <v>0</v>
      </c>
      <c r="C14" s="196" t="str">
        <f>Summary!C14</f>
        <v>Not Used</v>
      </c>
      <c r="D14" s="196">
        <f>Summary!D14</f>
        <v>0</v>
      </c>
      <c r="E14" s="197">
        <f>Summary!E14</f>
        <v>0</v>
      </c>
      <c r="F14" s="197">
        <f>Summary!F14</f>
        <v>0</v>
      </c>
      <c r="G14" s="787">
        <f>Summary!G14</f>
        <v>0</v>
      </c>
      <c r="H14" s="131"/>
      <c r="I14" s="132"/>
      <c r="J14" s="132"/>
      <c r="K14" s="132"/>
      <c r="L14" s="132"/>
      <c r="M14" s="132"/>
      <c r="N14" s="132"/>
      <c r="O14" s="132"/>
      <c r="P14" s="132"/>
      <c r="Q14" s="132"/>
      <c r="R14" s="132"/>
      <c r="S14" s="132"/>
      <c r="T14" s="132"/>
      <c r="U14" s="169"/>
      <c r="V14" s="531"/>
      <c r="W14" s="299"/>
      <c r="X14" s="300"/>
      <c r="Y14" s="300"/>
      <c r="Z14" s="300"/>
      <c r="AA14" s="300"/>
      <c r="AB14" s="300"/>
      <c r="AC14" s="300"/>
      <c r="AD14" s="300"/>
      <c r="AE14" s="300"/>
      <c r="AF14" s="641"/>
      <c r="AG14" s="299"/>
      <c r="AH14" s="300"/>
      <c r="AI14" s="300"/>
      <c r="AJ14" s="300"/>
      <c r="AK14" s="300"/>
      <c r="AL14" s="300"/>
      <c r="AM14" s="300"/>
      <c r="AN14" s="300"/>
      <c r="AO14" s="300"/>
      <c r="AP14" s="641"/>
      <c r="AQ14" s="299"/>
      <c r="AR14" s="300"/>
      <c r="AS14" s="300"/>
      <c r="AT14" s="300"/>
      <c r="AU14" s="300"/>
      <c r="AV14" s="300"/>
      <c r="AW14" s="300"/>
      <c r="AX14" s="300"/>
      <c r="AY14" s="300"/>
      <c r="AZ14" s="641"/>
      <c r="BA14" s="299"/>
      <c r="BB14" s="300"/>
      <c r="BC14" s="300"/>
      <c r="BD14" s="300"/>
      <c r="BE14" s="300"/>
      <c r="BF14" s="300"/>
      <c r="BG14" s="300"/>
      <c r="BH14" s="300"/>
      <c r="BI14" s="300"/>
      <c r="BJ14" s="641"/>
      <c r="BK14" s="299"/>
      <c r="BL14" s="300"/>
      <c r="BM14" s="300"/>
      <c r="BN14" s="300"/>
      <c r="BO14" s="300"/>
      <c r="BP14" s="300"/>
      <c r="BQ14" s="300"/>
      <c r="BR14" s="300"/>
      <c r="BS14" s="300"/>
      <c r="BT14" s="641"/>
      <c r="BU14" s="299"/>
      <c r="BV14" s="300"/>
      <c r="BW14" s="300"/>
      <c r="BX14" s="300"/>
      <c r="BY14" s="300"/>
      <c r="BZ14" s="300"/>
      <c r="CA14" s="300"/>
      <c r="CB14" s="300"/>
      <c r="CC14" s="300"/>
      <c r="CD14" s="641"/>
      <c r="CE14" s="299"/>
      <c r="CF14" s="300"/>
      <c r="CG14" s="300"/>
      <c r="CH14" s="300"/>
      <c r="CI14" s="300"/>
      <c r="CJ14" s="300"/>
      <c r="CK14" s="300"/>
      <c r="CL14" s="300"/>
      <c r="CM14" s="300"/>
      <c r="CN14" s="641"/>
      <c r="CO14" s="299"/>
      <c r="CP14" s="300"/>
      <c r="CQ14" s="300"/>
      <c r="CR14" s="300"/>
      <c r="CS14" s="300"/>
      <c r="CT14" s="300"/>
      <c r="CU14" s="300"/>
      <c r="CV14" s="300"/>
      <c r="CW14" s="300"/>
      <c r="CX14" s="641"/>
      <c r="CY14" s="299"/>
      <c r="CZ14" s="300"/>
      <c r="DA14" s="300"/>
      <c r="DB14" s="300"/>
      <c r="DC14" s="300"/>
      <c r="DD14" s="300"/>
      <c r="DE14" s="300"/>
      <c r="DF14" s="300"/>
      <c r="DG14" s="300"/>
      <c r="DH14" s="641"/>
      <c r="DI14" s="299"/>
      <c r="DJ14" s="300"/>
      <c r="DK14" s="300"/>
      <c r="DL14" s="300"/>
      <c r="DM14" s="300"/>
      <c r="DN14" s="300"/>
      <c r="DO14" s="300"/>
      <c r="DP14" s="300"/>
      <c r="DQ14" s="300"/>
      <c r="DR14" s="641"/>
      <c r="DS14" s="299"/>
      <c r="DT14" s="300"/>
      <c r="DU14" s="300"/>
      <c r="DV14" s="300"/>
      <c r="DW14" s="300"/>
      <c r="DX14" s="300"/>
      <c r="DY14" s="300"/>
      <c r="DZ14" s="300"/>
      <c r="EA14" s="300"/>
      <c r="EB14" s="641"/>
      <c r="EC14" s="299"/>
      <c r="ED14" s="300"/>
      <c r="EE14" s="300"/>
      <c r="EF14" s="300"/>
      <c r="EG14" s="300"/>
      <c r="EH14" s="300"/>
      <c r="EI14" s="300"/>
      <c r="EJ14" s="300"/>
      <c r="EK14" s="300"/>
      <c r="EL14" s="641"/>
      <c r="EM14" s="299"/>
      <c r="EN14" s="300"/>
      <c r="EO14" s="300"/>
      <c r="EP14" s="300"/>
      <c r="EQ14" s="300"/>
      <c r="ER14" s="300"/>
      <c r="ES14" s="300"/>
      <c r="ET14" s="300"/>
      <c r="EU14" s="300"/>
      <c r="EV14" s="641"/>
    </row>
    <row r="15" spans="1:157" ht="36">
      <c r="A15" s="786">
        <f>Summary!A15</f>
        <v>0</v>
      </c>
      <c r="B15" s="196">
        <f>Summary!B15</f>
        <v>0</v>
      </c>
      <c r="C15" s="196" t="str">
        <f>Summary!C15</f>
        <v>Not Used</v>
      </c>
      <c r="D15" s="196">
        <f>Summary!D15</f>
        <v>0</v>
      </c>
      <c r="E15" s="197">
        <f>Summary!E15</f>
        <v>0</v>
      </c>
      <c r="F15" s="197">
        <f>Summary!F15</f>
        <v>0</v>
      </c>
      <c r="G15" s="787">
        <f>Summary!G15</f>
        <v>0</v>
      </c>
      <c r="H15" s="131"/>
      <c r="I15" s="132"/>
      <c r="J15" s="132"/>
      <c r="K15" s="132"/>
      <c r="L15" s="132"/>
      <c r="M15" s="132"/>
      <c r="N15" s="132"/>
      <c r="O15" s="132"/>
      <c r="P15" s="132"/>
      <c r="Q15" s="132"/>
      <c r="R15" s="132"/>
      <c r="S15" s="132"/>
      <c r="T15" s="132"/>
      <c r="U15" s="169"/>
      <c r="V15" s="531"/>
      <c r="W15" s="299"/>
      <c r="X15" s="300"/>
      <c r="Y15" s="300"/>
      <c r="Z15" s="300"/>
      <c r="AA15" s="300"/>
      <c r="AB15" s="300"/>
      <c r="AC15" s="300"/>
      <c r="AD15" s="300"/>
      <c r="AE15" s="300"/>
      <c r="AF15" s="641"/>
      <c r="AG15" s="299"/>
      <c r="AH15" s="300"/>
      <c r="AI15" s="300"/>
      <c r="AJ15" s="300"/>
      <c r="AK15" s="300"/>
      <c r="AL15" s="300"/>
      <c r="AM15" s="300"/>
      <c r="AN15" s="300"/>
      <c r="AO15" s="300"/>
      <c r="AP15" s="641"/>
      <c r="AQ15" s="299"/>
      <c r="AR15" s="300"/>
      <c r="AS15" s="300"/>
      <c r="AT15" s="300"/>
      <c r="AU15" s="300"/>
      <c r="AV15" s="300"/>
      <c r="AW15" s="300"/>
      <c r="AX15" s="300"/>
      <c r="AY15" s="300"/>
      <c r="AZ15" s="641"/>
      <c r="BA15" s="299"/>
      <c r="BB15" s="300"/>
      <c r="BC15" s="300"/>
      <c r="BD15" s="300"/>
      <c r="BE15" s="300"/>
      <c r="BF15" s="300"/>
      <c r="BG15" s="300"/>
      <c r="BH15" s="300"/>
      <c r="BI15" s="300"/>
      <c r="BJ15" s="641"/>
      <c r="BK15" s="299"/>
      <c r="BL15" s="300"/>
      <c r="BM15" s="300"/>
      <c r="BN15" s="300"/>
      <c r="BO15" s="300"/>
      <c r="BP15" s="300"/>
      <c r="BQ15" s="300"/>
      <c r="BR15" s="300"/>
      <c r="BS15" s="300"/>
      <c r="BT15" s="641"/>
      <c r="BU15" s="299"/>
      <c r="BV15" s="300"/>
      <c r="BW15" s="300"/>
      <c r="BX15" s="300"/>
      <c r="BY15" s="300"/>
      <c r="BZ15" s="300"/>
      <c r="CA15" s="300"/>
      <c r="CB15" s="300"/>
      <c r="CC15" s="300"/>
      <c r="CD15" s="641"/>
      <c r="CE15" s="299"/>
      <c r="CF15" s="300"/>
      <c r="CG15" s="300"/>
      <c r="CH15" s="300"/>
      <c r="CI15" s="300"/>
      <c r="CJ15" s="300"/>
      <c r="CK15" s="300"/>
      <c r="CL15" s="300"/>
      <c r="CM15" s="300"/>
      <c r="CN15" s="641"/>
      <c r="CO15" s="299"/>
      <c r="CP15" s="300"/>
      <c r="CQ15" s="300"/>
      <c r="CR15" s="300"/>
      <c r="CS15" s="300"/>
      <c r="CT15" s="300"/>
      <c r="CU15" s="300"/>
      <c r="CV15" s="300"/>
      <c r="CW15" s="300"/>
      <c r="CX15" s="641"/>
      <c r="CY15" s="299"/>
      <c r="CZ15" s="300"/>
      <c r="DA15" s="300"/>
      <c r="DB15" s="300"/>
      <c r="DC15" s="300"/>
      <c r="DD15" s="300"/>
      <c r="DE15" s="300"/>
      <c r="DF15" s="300"/>
      <c r="DG15" s="300"/>
      <c r="DH15" s="641"/>
      <c r="DI15" s="299"/>
      <c r="DJ15" s="300"/>
      <c r="DK15" s="300"/>
      <c r="DL15" s="300"/>
      <c r="DM15" s="300"/>
      <c r="DN15" s="300"/>
      <c r="DO15" s="300"/>
      <c r="DP15" s="300"/>
      <c r="DQ15" s="300"/>
      <c r="DR15" s="641"/>
      <c r="DS15" s="299"/>
      <c r="DT15" s="300"/>
      <c r="DU15" s="300"/>
      <c r="DV15" s="300"/>
      <c r="DW15" s="300"/>
      <c r="DX15" s="300"/>
      <c r="DY15" s="300"/>
      <c r="DZ15" s="300"/>
      <c r="EA15" s="300"/>
      <c r="EB15" s="641"/>
      <c r="EC15" s="299"/>
      <c r="ED15" s="300"/>
      <c r="EE15" s="300"/>
      <c r="EF15" s="300"/>
      <c r="EG15" s="300"/>
      <c r="EH15" s="300"/>
      <c r="EI15" s="300"/>
      <c r="EJ15" s="300"/>
      <c r="EK15" s="300"/>
      <c r="EL15" s="641"/>
      <c r="EM15" s="299"/>
      <c r="EN15" s="300"/>
      <c r="EO15" s="300"/>
      <c r="EP15" s="300"/>
      <c r="EQ15" s="300"/>
      <c r="ER15" s="300"/>
      <c r="ES15" s="300"/>
      <c r="ET15" s="300"/>
      <c r="EU15" s="300"/>
      <c r="EV15" s="641"/>
    </row>
    <row r="16" spans="1:157" s="209" customFormat="1" ht="20.25">
      <c r="A16" s="358">
        <f>Summary!A16</f>
        <v>0</v>
      </c>
      <c r="B16" s="349" t="str">
        <f>Summary!B16</f>
        <v>1.3</v>
      </c>
      <c r="C16" s="349">
        <f>Summary!C16</f>
        <v>0</v>
      </c>
      <c r="D16" s="350" t="str">
        <f>Summary!D16</f>
        <v>Management and Systems</v>
      </c>
      <c r="E16" s="198">
        <f>Summary!E16</f>
        <v>0</v>
      </c>
      <c r="F16" s="778">
        <f>Summary!F16</f>
        <v>0</v>
      </c>
      <c r="G16" s="372">
        <f>Summary!G16</f>
        <v>0</v>
      </c>
      <c r="H16" s="275"/>
      <c r="I16" s="276"/>
      <c r="J16" s="276"/>
      <c r="K16" s="276"/>
      <c r="L16" s="276"/>
      <c r="M16" s="276"/>
      <c r="N16" s="276"/>
      <c r="O16" s="276"/>
      <c r="P16" s="276"/>
      <c r="Q16" s="276"/>
      <c r="R16" s="276"/>
      <c r="S16" s="276"/>
      <c r="T16" s="276"/>
      <c r="U16" s="277"/>
      <c r="V16" s="531"/>
      <c r="W16" s="275"/>
      <c r="X16" s="276"/>
      <c r="Y16" s="276"/>
      <c r="Z16" s="276"/>
      <c r="AA16" s="276"/>
      <c r="AB16" s="276"/>
      <c r="AC16" s="276"/>
      <c r="AD16" s="276"/>
      <c r="AE16" s="276"/>
      <c r="AF16" s="642"/>
      <c r="AG16" s="275"/>
      <c r="AH16" s="276"/>
      <c r="AI16" s="276"/>
      <c r="AJ16" s="276"/>
      <c r="AK16" s="276"/>
      <c r="AL16" s="276"/>
      <c r="AM16" s="276"/>
      <c r="AN16" s="276"/>
      <c r="AO16" s="276"/>
      <c r="AP16" s="642"/>
      <c r="AQ16" s="275"/>
      <c r="AR16" s="276"/>
      <c r="AS16" s="276"/>
      <c r="AT16" s="276"/>
      <c r="AU16" s="276"/>
      <c r="AV16" s="276"/>
      <c r="AW16" s="276"/>
      <c r="AX16" s="276"/>
      <c r="AY16" s="276"/>
      <c r="AZ16" s="642"/>
      <c r="BA16" s="275"/>
      <c r="BB16" s="276"/>
      <c r="BC16" s="276"/>
      <c r="BD16" s="276"/>
      <c r="BE16" s="276"/>
      <c r="BF16" s="276"/>
      <c r="BG16" s="276"/>
      <c r="BH16" s="276"/>
      <c r="BI16" s="276"/>
      <c r="BJ16" s="642"/>
      <c r="BK16" s="275"/>
      <c r="BL16" s="276"/>
      <c r="BM16" s="276"/>
      <c r="BN16" s="276"/>
      <c r="BO16" s="276"/>
      <c r="BP16" s="276"/>
      <c r="BQ16" s="276"/>
      <c r="BR16" s="276"/>
      <c r="BS16" s="276"/>
      <c r="BT16" s="642"/>
      <c r="BU16" s="275"/>
      <c r="BV16" s="276"/>
      <c r="BW16" s="276"/>
      <c r="BX16" s="276"/>
      <c r="BY16" s="276"/>
      <c r="BZ16" s="276"/>
      <c r="CA16" s="276"/>
      <c r="CB16" s="276"/>
      <c r="CC16" s="276"/>
      <c r="CD16" s="642"/>
      <c r="CE16" s="275"/>
      <c r="CF16" s="276"/>
      <c r="CG16" s="276"/>
      <c r="CH16" s="276"/>
      <c r="CI16" s="276"/>
      <c r="CJ16" s="276"/>
      <c r="CK16" s="276"/>
      <c r="CL16" s="276"/>
      <c r="CM16" s="276"/>
      <c r="CN16" s="642"/>
      <c r="CO16" s="275"/>
      <c r="CP16" s="276"/>
      <c r="CQ16" s="276"/>
      <c r="CR16" s="276"/>
      <c r="CS16" s="276"/>
      <c r="CT16" s="276"/>
      <c r="CU16" s="276"/>
      <c r="CV16" s="276"/>
      <c r="CW16" s="276"/>
      <c r="CX16" s="642"/>
      <c r="CY16" s="275"/>
      <c r="CZ16" s="276"/>
      <c r="DA16" s="276"/>
      <c r="DB16" s="276"/>
      <c r="DC16" s="276"/>
      <c r="DD16" s="276"/>
      <c r="DE16" s="276"/>
      <c r="DF16" s="276"/>
      <c r="DG16" s="276"/>
      <c r="DH16" s="642"/>
      <c r="DI16" s="275"/>
      <c r="DJ16" s="276"/>
      <c r="DK16" s="276"/>
      <c r="DL16" s="276"/>
      <c r="DM16" s="276"/>
      <c r="DN16" s="276"/>
      <c r="DO16" s="276"/>
      <c r="DP16" s="276"/>
      <c r="DQ16" s="276"/>
      <c r="DR16" s="642"/>
      <c r="DS16" s="275"/>
      <c r="DT16" s="276"/>
      <c r="DU16" s="276"/>
      <c r="DV16" s="276"/>
      <c r="DW16" s="276"/>
      <c r="DX16" s="276"/>
      <c r="DY16" s="276"/>
      <c r="DZ16" s="276"/>
      <c r="EA16" s="276"/>
      <c r="EB16" s="642"/>
      <c r="EC16" s="275"/>
      <c r="ED16" s="276"/>
      <c r="EE16" s="276"/>
      <c r="EF16" s="276"/>
      <c r="EG16" s="276"/>
      <c r="EH16" s="276"/>
      <c r="EI16" s="276"/>
      <c r="EJ16" s="276"/>
      <c r="EK16" s="276"/>
      <c r="EL16" s="642"/>
      <c r="EM16" s="275"/>
      <c r="EN16" s="276"/>
      <c r="EO16" s="276"/>
      <c r="EP16" s="276"/>
      <c r="EQ16" s="276"/>
      <c r="ER16" s="276"/>
      <c r="ES16" s="276"/>
      <c r="ET16" s="276"/>
      <c r="EU16" s="276"/>
      <c r="EV16" s="642"/>
    </row>
    <row r="17" spans="1:152" ht="20.25">
      <c r="A17" s="359">
        <f>Summary!A17</f>
        <v>2</v>
      </c>
      <c r="B17" s="351">
        <f>Summary!B17</f>
        <v>0</v>
      </c>
      <c r="C17" s="351" t="str">
        <f>Summary!C17</f>
        <v>1.3.1</v>
      </c>
      <c r="D17" s="351">
        <f>Summary!D17</f>
        <v>0</v>
      </c>
      <c r="E17" s="352">
        <f>Summary!E17</f>
        <v>0</v>
      </c>
      <c r="F17" s="352" t="str">
        <f>Summary!F17</f>
        <v>Information Technology</v>
      </c>
      <c r="G17" s="373">
        <f>Summary!G17</f>
        <v>0</v>
      </c>
      <c r="H17" s="540">
        <f t="shared" ref="H17:H26" si="8">SUM(W17:AE17)</f>
        <v>0</v>
      </c>
      <c r="I17" s="541">
        <f t="shared" ref="I17:I26" si="9">SUM(AG17:AO17)</f>
        <v>0</v>
      </c>
      <c r="J17" s="541">
        <f t="shared" ref="J17:J26" si="10">SUM(AQ17:AY17)</f>
        <v>0</v>
      </c>
      <c r="K17" s="541">
        <f t="shared" ref="K17:K26" si="11">SUM(BA17:BI17)</f>
        <v>0</v>
      </c>
      <c r="L17" s="541">
        <f t="shared" ref="L17:L26" si="12">SUM(BK17:BS17)</f>
        <v>0</v>
      </c>
      <c r="M17" s="541">
        <f t="shared" ref="M17:M26" si="13">SUM(BU17:CC17)</f>
        <v>0</v>
      </c>
      <c r="N17" s="541">
        <f t="shared" ref="N17:N26" si="14">SUM(CE17:CM17)</f>
        <v>0</v>
      </c>
      <c r="O17" s="541">
        <f t="shared" ref="O17:O26" si="15">SUM(CO17:CW17)</f>
        <v>0</v>
      </c>
      <c r="P17" s="541">
        <f t="shared" ref="P17:P26" si="16">SUM(CY17:DG17)</f>
        <v>0</v>
      </c>
      <c r="Q17" s="541">
        <f t="shared" ref="Q17:Q26" si="17">SUM(DI17:DQ17)</f>
        <v>0</v>
      </c>
      <c r="R17" s="541">
        <f t="shared" ref="R17:R26" si="18">SUM(DS17:EA17)</f>
        <v>0</v>
      </c>
      <c r="S17" s="541">
        <f t="shared" ref="S17:S26" si="19">SUM(EC17:EK17)</f>
        <v>0</v>
      </c>
      <c r="T17" s="541">
        <f>SUM(EM17:EU17)</f>
        <v>0</v>
      </c>
      <c r="U17" s="542">
        <f>SUM(H17:T17)</f>
        <v>0</v>
      </c>
      <c r="V17" s="531"/>
      <c r="W17" s="543"/>
      <c r="X17" s="544"/>
      <c r="Y17" s="544"/>
      <c r="Z17" s="544"/>
      <c r="AA17" s="544"/>
      <c r="AB17" s="544"/>
      <c r="AC17" s="544"/>
      <c r="AD17" s="544"/>
      <c r="AE17" s="544"/>
      <c r="AF17" s="643"/>
      <c r="AG17" s="543"/>
      <c r="AH17" s="544"/>
      <c r="AI17" s="544"/>
      <c r="AJ17" s="544"/>
      <c r="AK17" s="544"/>
      <c r="AL17" s="544"/>
      <c r="AM17" s="544"/>
      <c r="AN17" s="544"/>
      <c r="AO17" s="544"/>
      <c r="AP17" s="643"/>
      <c r="AQ17" s="543"/>
      <c r="AR17" s="544"/>
      <c r="AS17" s="544"/>
      <c r="AT17" s="544"/>
      <c r="AU17" s="544"/>
      <c r="AV17" s="544"/>
      <c r="AW17" s="544"/>
      <c r="AX17" s="544"/>
      <c r="AY17" s="544"/>
      <c r="AZ17" s="643"/>
      <c r="BA17" s="543"/>
      <c r="BB17" s="544"/>
      <c r="BC17" s="544"/>
      <c r="BD17" s="544"/>
      <c r="BE17" s="544"/>
      <c r="BF17" s="544"/>
      <c r="BG17" s="544"/>
      <c r="BH17" s="544"/>
      <c r="BI17" s="544"/>
      <c r="BJ17" s="643"/>
      <c r="BK17" s="543"/>
      <c r="BL17" s="544"/>
      <c r="BM17" s="544"/>
      <c r="BN17" s="544"/>
      <c r="BO17" s="544"/>
      <c r="BP17" s="544"/>
      <c r="BQ17" s="544"/>
      <c r="BR17" s="544"/>
      <c r="BS17" s="544"/>
      <c r="BT17" s="643"/>
      <c r="BU17" s="543"/>
      <c r="BV17" s="544"/>
      <c r="BW17" s="544"/>
      <c r="BX17" s="544"/>
      <c r="BY17" s="544"/>
      <c r="BZ17" s="544"/>
      <c r="CA17" s="544"/>
      <c r="CB17" s="544"/>
      <c r="CC17" s="544"/>
      <c r="CD17" s="643"/>
      <c r="CE17" s="543"/>
      <c r="CF17" s="544"/>
      <c r="CG17" s="544"/>
      <c r="CH17" s="544"/>
      <c r="CI17" s="544"/>
      <c r="CJ17" s="544"/>
      <c r="CK17" s="544"/>
      <c r="CL17" s="544"/>
      <c r="CM17" s="544"/>
      <c r="CN17" s="643"/>
      <c r="CO17" s="543"/>
      <c r="CP17" s="544"/>
      <c r="CQ17" s="544"/>
      <c r="CR17" s="544"/>
      <c r="CS17" s="544"/>
      <c r="CT17" s="544"/>
      <c r="CU17" s="544"/>
      <c r="CV17" s="544"/>
      <c r="CW17" s="544"/>
      <c r="CX17" s="643"/>
      <c r="CY17" s="543"/>
      <c r="CZ17" s="544"/>
      <c r="DA17" s="544"/>
      <c r="DB17" s="544"/>
      <c r="DC17" s="544"/>
      <c r="DD17" s="544"/>
      <c r="DE17" s="544"/>
      <c r="DF17" s="544"/>
      <c r="DG17" s="544"/>
      <c r="DH17" s="643"/>
      <c r="DI17" s="543"/>
      <c r="DJ17" s="544"/>
      <c r="DK17" s="544"/>
      <c r="DL17" s="544"/>
      <c r="DM17" s="544"/>
      <c r="DN17" s="544"/>
      <c r="DO17" s="544"/>
      <c r="DP17" s="544"/>
      <c r="DQ17" s="544"/>
      <c r="DR17" s="643"/>
      <c r="DS17" s="543"/>
      <c r="DT17" s="544"/>
      <c r="DU17" s="544"/>
      <c r="DV17" s="544"/>
      <c r="DW17" s="544"/>
      <c r="DX17" s="544"/>
      <c r="DY17" s="544"/>
      <c r="DZ17" s="544"/>
      <c r="EA17" s="544"/>
      <c r="EB17" s="643"/>
      <c r="EC17" s="543"/>
      <c r="ED17" s="544"/>
      <c r="EE17" s="544"/>
      <c r="EF17" s="544"/>
      <c r="EG17" s="544"/>
      <c r="EH17" s="544"/>
      <c r="EI17" s="544"/>
      <c r="EJ17" s="544"/>
      <c r="EK17" s="544"/>
      <c r="EL17" s="643"/>
      <c r="EM17" s="543"/>
      <c r="EN17" s="544"/>
      <c r="EO17" s="544"/>
      <c r="EP17" s="544"/>
      <c r="EQ17" s="544"/>
      <c r="ER17" s="544"/>
      <c r="ES17" s="544"/>
      <c r="ET17" s="544"/>
      <c r="EU17" s="544"/>
      <c r="EV17" s="643"/>
    </row>
    <row r="18" spans="1:152" ht="20.25">
      <c r="A18" s="359">
        <f>Summary!A18</f>
        <v>3</v>
      </c>
      <c r="B18" s="351">
        <f>Summary!B18</f>
        <v>0</v>
      </c>
      <c r="C18" s="351" t="str">
        <f>Summary!C18</f>
        <v>1.3.2</v>
      </c>
      <c r="D18" s="351">
        <f>Summary!D18</f>
        <v>0</v>
      </c>
      <c r="E18" s="352">
        <f>Summary!E18</f>
        <v>0</v>
      </c>
      <c r="F18" s="352" t="str">
        <f>Summary!F18</f>
        <v>Confidentiality, Security and Conflict of Interest</v>
      </c>
      <c r="G18" s="373" t="str">
        <f>Summary!G18</f>
        <v>Schedule Ref 19 to 22</v>
      </c>
      <c r="H18" s="540">
        <f t="shared" si="8"/>
        <v>0</v>
      </c>
      <c r="I18" s="541">
        <f t="shared" si="9"/>
        <v>0</v>
      </c>
      <c r="J18" s="541">
        <f t="shared" si="10"/>
        <v>0</v>
      </c>
      <c r="K18" s="541">
        <f t="shared" si="11"/>
        <v>0</v>
      </c>
      <c r="L18" s="541">
        <f t="shared" si="12"/>
        <v>0</v>
      </c>
      <c r="M18" s="541">
        <f t="shared" si="13"/>
        <v>0</v>
      </c>
      <c r="N18" s="541">
        <f t="shared" si="14"/>
        <v>0</v>
      </c>
      <c r="O18" s="541">
        <f t="shared" si="15"/>
        <v>0</v>
      </c>
      <c r="P18" s="541">
        <f t="shared" si="16"/>
        <v>0</v>
      </c>
      <c r="Q18" s="541">
        <f t="shared" si="17"/>
        <v>0</v>
      </c>
      <c r="R18" s="541">
        <f t="shared" si="18"/>
        <v>0</v>
      </c>
      <c r="S18" s="541">
        <f t="shared" si="19"/>
        <v>0</v>
      </c>
      <c r="T18" s="541">
        <f t="shared" ref="T18:T26" si="20">SUM(EM18:EU18)</f>
        <v>0</v>
      </c>
      <c r="U18" s="542">
        <f t="shared" ref="U18:U26" si="21">SUM(H18:T18)</f>
        <v>0</v>
      </c>
      <c r="V18" s="531"/>
      <c r="W18" s="543"/>
      <c r="X18" s="544"/>
      <c r="Y18" s="544"/>
      <c r="Z18" s="544"/>
      <c r="AA18" s="544"/>
      <c r="AB18" s="544"/>
      <c r="AC18" s="544"/>
      <c r="AD18" s="544"/>
      <c r="AE18" s="544"/>
      <c r="AF18" s="644"/>
      <c r="AG18" s="543"/>
      <c r="AH18" s="544"/>
      <c r="AI18" s="544"/>
      <c r="AJ18" s="544"/>
      <c r="AK18" s="544"/>
      <c r="AL18" s="544"/>
      <c r="AM18" s="544"/>
      <c r="AN18" s="544"/>
      <c r="AO18" s="544"/>
      <c r="AP18" s="644"/>
      <c r="AQ18" s="543"/>
      <c r="AR18" s="544"/>
      <c r="AS18" s="544"/>
      <c r="AT18" s="544"/>
      <c r="AU18" s="544"/>
      <c r="AV18" s="544"/>
      <c r="AW18" s="544"/>
      <c r="AX18" s="544"/>
      <c r="AY18" s="544"/>
      <c r="AZ18" s="644"/>
      <c r="BA18" s="543"/>
      <c r="BB18" s="544"/>
      <c r="BC18" s="544"/>
      <c r="BD18" s="544"/>
      <c r="BE18" s="544"/>
      <c r="BF18" s="544"/>
      <c r="BG18" s="544"/>
      <c r="BH18" s="544"/>
      <c r="BI18" s="544"/>
      <c r="BJ18" s="644"/>
      <c r="BK18" s="543"/>
      <c r="BL18" s="544"/>
      <c r="BM18" s="544"/>
      <c r="BN18" s="544"/>
      <c r="BO18" s="544"/>
      <c r="BP18" s="544"/>
      <c r="BQ18" s="544"/>
      <c r="BR18" s="544"/>
      <c r="BS18" s="544"/>
      <c r="BT18" s="644"/>
      <c r="BU18" s="543"/>
      <c r="BV18" s="544"/>
      <c r="BW18" s="544"/>
      <c r="BX18" s="544"/>
      <c r="BY18" s="544"/>
      <c r="BZ18" s="544"/>
      <c r="CA18" s="544"/>
      <c r="CB18" s="544"/>
      <c r="CC18" s="544"/>
      <c r="CD18" s="644"/>
      <c r="CE18" s="543"/>
      <c r="CF18" s="544"/>
      <c r="CG18" s="544"/>
      <c r="CH18" s="544"/>
      <c r="CI18" s="544"/>
      <c r="CJ18" s="544"/>
      <c r="CK18" s="544"/>
      <c r="CL18" s="544"/>
      <c r="CM18" s="544"/>
      <c r="CN18" s="644"/>
      <c r="CO18" s="543"/>
      <c r="CP18" s="544"/>
      <c r="CQ18" s="544"/>
      <c r="CR18" s="544"/>
      <c r="CS18" s="544"/>
      <c r="CT18" s="544"/>
      <c r="CU18" s="544"/>
      <c r="CV18" s="544"/>
      <c r="CW18" s="544"/>
      <c r="CX18" s="644"/>
      <c r="CY18" s="543"/>
      <c r="CZ18" s="544"/>
      <c r="DA18" s="544"/>
      <c r="DB18" s="544"/>
      <c r="DC18" s="544"/>
      <c r="DD18" s="544"/>
      <c r="DE18" s="544"/>
      <c r="DF18" s="544"/>
      <c r="DG18" s="544"/>
      <c r="DH18" s="644"/>
      <c r="DI18" s="543"/>
      <c r="DJ18" s="544"/>
      <c r="DK18" s="544"/>
      <c r="DL18" s="544"/>
      <c r="DM18" s="544"/>
      <c r="DN18" s="544"/>
      <c r="DO18" s="544"/>
      <c r="DP18" s="544"/>
      <c r="DQ18" s="544"/>
      <c r="DR18" s="644"/>
      <c r="DS18" s="543"/>
      <c r="DT18" s="544"/>
      <c r="DU18" s="544"/>
      <c r="DV18" s="544"/>
      <c r="DW18" s="544"/>
      <c r="DX18" s="544"/>
      <c r="DY18" s="544"/>
      <c r="DZ18" s="544"/>
      <c r="EA18" s="544"/>
      <c r="EB18" s="644"/>
      <c r="EC18" s="543"/>
      <c r="ED18" s="544"/>
      <c r="EE18" s="544"/>
      <c r="EF18" s="544"/>
      <c r="EG18" s="544"/>
      <c r="EH18" s="544"/>
      <c r="EI18" s="544"/>
      <c r="EJ18" s="544"/>
      <c r="EK18" s="544"/>
      <c r="EL18" s="644"/>
      <c r="EM18" s="543"/>
      <c r="EN18" s="544"/>
      <c r="EO18" s="544"/>
      <c r="EP18" s="544"/>
      <c r="EQ18" s="544"/>
      <c r="ER18" s="544"/>
      <c r="ES18" s="544"/>
      <c r="ET18" s="544"/>
      <c r="EU18" s="544"/>
      <c r="EV18" s="644"/>
    </row>
    <row r="19" spans="1:152" ht="20.25">
      <c r="A19" s="359" t="str">
        <f>Summary!A19</f>
        <v>4 &amp; 12</v>
      </c>
      <c r="B19" s="351">
        <f>Summary!B19</f>
        <v>0</v>
      </c>
      <c r="C19" s="351" t="str">
        <f>Summary!C19</f>
        <v>1.3.3</v>
      </c>
      <c r="D19" s="196">
        <f>Summary!D19</f>
        <v>0</v>
      </c>
      <c r="E19" s="197">
        <f>Summary!E19</f>
        <v>0</v>
      </c>
      <c r="F19" s="352" t="str">
        <f>Summary!F19</f>
        <v>Commercial Management  and Contract Plan</v>
      </c>
      <c r="G19" s="373">
        <f>Summary!G19</f>
        <v>0</v>
      </c>
      <c r="H19" s="540">
        <f t="shared" si="8"/>
        <v>0</v>
      </c>
      <c r="I19" s="541">
        <f t="shared" si="9"/>
        <v>0</v>
      </c>
      <c r="J19" s="541">
        <f t="shared" si="10"/>
        <v>0</v>
      </c>
      <c r="K19" s="541">
        <f t="shared" si="11"/>
        <v>0</v>
      </c>
      <c r="L19" s="541">
        <f t="shared" si="12"/>
        <v>0</v>
      </c>
      <c r="M19" s="541">
        <f t="shared" si="13"/>
        <v>0</v>
      </c>
      <c r="N19" s="541">
        <f t="shared" si="14"/>
        <v>0</v>
      </c>
      <c r="O19" s="541">
        <f t="shared" si="15"/>
        <v>0</v>
      </c>
      <c r="P19" s="541">
        <f t="shared" si="16"/>
        <v>0</v>
      </c>
      <c r="Q19" s="541">
        <f t="shared" si="17"/>
        <v>0</v>
      </c>
      <c r="R19" s="541">
        <f t="shared" si="18"/>
        <v>0</v>
      </c>
      <c r="S19" s="541">
        <f t="shared" si="19"/>
        <v>0</v>
      </c>
      <c r="T19" s="541">
        <f t="shared" si="20"/>
        <v>0</v>
      </c>
      <c r="U19" s="542">
        <f t="shared" si="21"/>
        <v>0</v>
      </c>
      <c r="V19" s="531"/>
      <c r="W19" s="543"/>
      <c r="X19" s="544"/>
      <c r="Y19" s="544"/>
      <c r="Z19" s="544"/>
      <c r="AA19" s="544"/>
      <c r="AB19" s="544"/>
      <c r="AC19" s="544"/>
      <c r="AD19" s="544"/>
      <c r="AE19" s="544"/>
      <c r="AF19" s="644"/>
      <c r="AG19" s="543"/>
      <c r="AH19" s="544"/>
      <c r="AI19" s="544"/>
      <c r="AJ19" s="544"/>
      <c r="AK19" s="544"/>
      <c r="AL19" s="544"/>
      <c r="AM19" s="544"/>
      <c r="AN19" s="544"/>
      <c r="AO19" s="544"/>
      <c r="AP19" s="644"/>
      <c r="AQ19" s="543"/>
      <c r="AR19" s="544"/>
      <c r="AS19" s="544"/>
      <c r="AT19" s="544"/>
      <c r="AU19" s="544"/>
      <c r="AV19" s="544"/>
      <c r="AW19" s="544"/>
      <c r="AX19" s="544"/>
      <c r="AY19" s="544"/>
      <c r="AZ19" s="644"/>
      <c r="BA19" s="543"/>
      <c r="BB19" s="544"/>
      <c r="BC19" s="544"/>
      <c r="BD19" s="544"/>
      <c r="BE19" s="544"/>
      <c r="BF19" s="544"/>
      <c r="BG19" s="544"/>
      <c r="BH19" s="544"/>
      <c r="BI19" s="544"/>
      <c r="BJ19" s="644"/>
      <c r="BK19" s="543"/>
      <c r="BL19" s="544"/>
      <c r="BM19" s="544"/>
      <c r="BN19" s="544"/>
      <c r="BO19" s="544"/>
      <c r="BP19" s="544"/>
      <c r="BQ19" s="544"/>
      <c r="BR19" s="544"/>
      <c r="BS19" s="544"/>
      <c r="BT19" s="644"/>
      <c r="BU19" s="543"/>
      <c r="BV19" s="544"/>
      <c r="BW19" s="544"/>
      <c r="BX19" s="544"/>
      <c r="BY19" s="544"/>
      <c r="BZ19" s="544"/>
      <c r="CA19" s="544"/>
      <c r="CB19" s="544"/>
      <c r="CC19" s="544"/>
      <c r="CD19" s="644"/>
      <c r="CE19" s="543"/>
      <c r="CF19" s="544"/>
      <c r="CG19" s="544"/>
      <c r="CH19" s="544"/>
      <c r="CI19" s="544"/>
      <c r="CJ19" s="544"/>
      <c r="CK19" s="544"/>
      <c r="CL19" s="544"/>
      <c r="CM19" s="544"/>
      <c r="CN19" s="644"/>
      <c r="CO19" s="543"/>
      <c r="CP19" s="544"/>
      <c r="CQ19" s="544"/>
      <c r="CR19" s="544"/>
      <c r="CS19" s="544"/>
      <c r="CT19" s="544"/>
      <c r="CU19" s="544"/>
      <c r="CV19" s="544"/>
      <c r="CW19" s="544"/>
      <c r="CX19" s="644"/>
      <c r="CY19" s="543"/>
      <c r="CZ19" s="544"/>
      <c r="DA19" s="544"/>
      <c r="DB19" s="544"/>
      <c r="DC19" s="544"/>
      <c r="DD19" s="544"/>
      <c r="DE19" s="544"/>
      <c r="DF19" s="544"/>
      <c r="DG19" s="544"/>
      <c r="DH19" s="644"/>
      <c r="DI19" s="543"/>
      <c r="DJ19" s="544"/>
      <c r="DK19" s="544"/>
      <c r="DL19" s="544"/>
      <c r="DM19" s="544"/>
      <c r="DN19" s="544"/>
      <c r="DO19" s="544"/>
      <c r="DP19" s="544"/>
      <c r="DQ19" s="544"/>
      <c r="DR19" s="644"/>
      <c r="DS19" s="543"/>
      <c r="DT19" s="544"/>
      <c r="DU19" s="544"/>
      <c r="DV19" s="544"/>
      <c r="DW19" s="544"/>
      <c r="DX19" s="544"/>
      <c r="DY19" s="544"/>
      <c r="DZ19" s="544"/>
      <c r="EA19" s="544"/>
      <c r="EB19" s="644"/>
      <c r="EC19" s="543"/>
      <c r="ED19" s="544"/>
      <c r="EE19" s="544"/>
      <c r="EF19" s="544"/>
      <c r="EG19" s="544"/>
      <c r="EH19" s="544"/>
      <c r="EI19" s="544"/>
      <c r="EJ19" s="544"/>
      <c r="EK19" s="544"/>
      <c r="EL19" s="644"/>
      <c r="EM19" s="543"/>
      <c r="EN19" s="544"/>
      <c r="EO19" s="544"/>
      <c r="EP19" s="544"/>
      <c r="EQ19" s="544"/>
      <c r="ER19" s="544"/>
      <c r="ES19" s="544"/>
      <c r="ET19" s="544"/>
      <c r="EU19" s="544"/>
      <c r="EV19" s="644"/>
    </row>
    <row r="20" spans="1:152" ht="20.25">
      <c r="A20" s="359" t="str">
        <f>Summary!A20</f>
        <v>5 &amp; 11</v>
      </c>
      <c r="B20" s="353">
        <f>Summary!B20</f>
        <v>0</v>
      </c>
      <c r="C20" s="351" t="str">
        <f>Summary!C20</f>
        <v>1.3.4</v>
      </c>
      <c r="D20" s="351">
        <f>Summary!D20</f>
        <v>0</v>
      </c>
      <c r="E20" s="355">
        <f>Summary!E20</f>
        <v>0</v>
      </c>
      <c r="F20" s="352" t="str">
        <f>Summary!F20</f>
        <v>Risk Management and Business Continuity</v>
      </c>
      <c r="G20" s="373" t="str">
        <f>Summary!G20</f>
        <v>Schedule Ref 4</v>
      </c>
      <c r="H20" s="540">
        <f t="shared" si="8"/>
        <v>0</v>
      </c>
      <c r="I20" s="541">
        <f t="shared" si="9"/>
        <v>0</v>
      </c>
      <c r="J20" s="541">
        <f t="shared" si="10"/>
        <v>0</v>
      </c>
      <c r="K20" s="541">
        <f t="shared" si="11"/>
        <v>0</v>
      </c>
      <c r="L20" s="541">
        <f t="shared" si="12"/>
        <v>0</v>
      </c>
      <c r="M20" s="541">
        <f t="shared" si="13"/>
        <v>0</v>
      </c>
      <c r="N20" s="541">
        <f t="shared" si="14"/>
        <v>0</v>
      </c>
      <c r="O20" s="541">
        <f t="shared" si="15"/>
        <v>0</v>
      </c>
      <c r="P20" s="541">
        <f t="shared" si="16"/>
        <v>0</v>
      </c>
      <c r="Q20" s="541">
        <f t="shared" si="17"/>
        <v>0</v>
      </c>
      <c r="R20" s="541">
        <f t="shared" si="18"/>
        <v>0</v>
      </c>
      <c r="S20" s="541">
        <f t="shared" si="19"/>
        <v>0</v>
      </c>
      <c r="T20" s="541">
        <f t="shared" si="20"/>
        <v>0</v>
      </c>
      <c r="U20" s="542">
        <f t="shared" si="21"/>
        <v>0</v>
      </c>
      <c r="V20" s="531"/>
      <c r="W20" s="543"/>
      <c r="X20" s="544"/>
      <c r="Y20" s="544"/>
      <c r="Z20" s="544"/>
      <c r="AA20" s="544"/>
      <c r="AB20" s="544"/>
      <c r="AC20" s="544"/>
      <c r="AD20" s="544"/>
      <c r="AE20" s="544"/>
      <c r="AF20" s="644"/>
      <c r="AG20" s="543"/>
      <c r="AH20" s="544"/>
      <c r="AI20" s="544"/>
      <c r="AJ20" s="544"/>
      <c r="AK20" s="544"/>
      <c r="AL20" s="544"/>
      <c r="AM20" s="544"/>
      <c r="AN20" s="544"/>
      <c r="AO20" s="544"/>
      <c r="AP20" s="644"/>
      <c r="AQ20" s="543"/>
      <c r="AR20" s="544"/>
      <c r="AS20" s="544"/>
      <c r="AT20" s="544"/>
      <c r="AU20" s="544"/>
      <c r="AV20" s="544"/>
      <c r="AW20" s="544"/>
      <c r="AX20" s="544"/>
      <c r="AY20" s="544"/>
      <c r="AZ20" s="644"/>
      <c r="BA20" s="543"/>
      <c r="BB20" s="544"/>
      <c r="BC20" s="544"/>
      <c r="BD20" s="544"/>
      <c r="BE20" s="544"/>
      <c r="BF20" s="544"/>
      <c r="BG20" s="544"/>
      <c r="BH20" s="544"/>
      <c r="BI20" s="544"/>
      <c r="BJ20" s="644"/>
      <c r="BK20" s="543"/>
      <c r="BL20" s="544"/>
      <c r="BM20" s="544"/>
      <c r="BN20" s="544"/>
      <c r="BO20" s="544"/>
      <c r="BP20" s="544"/>
      <c r="BQ20" s="544"/>
      <c r="BR20" s="544"/>
      <c r="BS20" s="544"/>
      <c r="BT20" s="644"/>
      <c r="BU20" s="543"/>
      <c r="BV20" s="544"/>
      <c r="BW20" s="544"/>
      <c r="BX20" s="544"/>
      <c r="BY20" s="544"/>
      <c r="BZ20" s="544"/>
      <c r="CA20" s="544"/>
      <c r="CB20" s="544"/>
      <c r="CC20" s="544"/>
      <c r="CD20" s="644"/>
      <c r="CE20" s="543"/>
      <c r="CF20" s="544"/>
      <c r="CG20" s="544"/>
      <c r="CH20" s="544"/>
      <c r="CI20" s="544"/>
      <c r="CJ20" s="544"/>
      <c r="CK20" s="544"/>
      <c r="CL20" s="544"/>
      <c r="CM20" s="544"/>
      <c r="CN20" s="644"/>
      <c r="CO20" s="543"/>
      <c r="CP20" s="544"/>
      <c r="CQ20" s="544"/>
      <c r="CR20" s="544"/>
      <c r="CS20" s="544"/>
      <c r="CT20" s="544"/>
      <c r="CU20" s="544"/>
      <c r="CV20" s="544"/>
      <c r="CW20" s="544"/>
      <c r="CX20" s="644"/>
      <c r="CY20" s="543"/>
      <c r="CZ20" s="544"/>
      <c r="DA20" s="544"/>
      <c r="DB20" s="544"/>
      <c r="DC20" s="544"/>
      <c r="DD20" s="544"/>
      <c r="DE20" s="544"/>
      <c r="DF20" s="544"/>
      <c r="DG20" s="544"/>
      <c r="DH20" s="644"/>
      <c r="DI20" s="543"/>
      <c r="DJ20" s="544"/>
      <c r="DK20" s="544"/>
      <c r="DL20" s="544"/>
      <c r="DM20" s="544"/>
      <c r="DN20" s="544"/>
      <c r="DO20" s="544"/>
      <c r="DP20" s="544"/>
      <c r="DQ20" s="544"/>
      <c r="DR20" s="644"/>
      <c r="DS20" s="543"/>
      <c r="DT20" s="544"/>
      <c r="DU20" s="544"/>
      <c r="DV20" s="544"/>
      <c r="DW20" s="544"/>
      <c r="DX20" s="544"/>
      <c r="DY20" s="544"/>
      <c r="DZ20" s="544"/>
      <c r="EA20" s="544"/>
      <c r="EB20" s="644"/>
      <c r="EC20" s="543"/>
      <c r="ED20" s="544"/>
      <c r="EE20" s="544"/>
      <c r="EF20" s="544"/>
      <c r="EG20" s="544"/>
      <c r="EH20" s="544"/>
      <c r="EI20" s="544"/>
      <c r="EJ20" s="544"/>
      <c r="EK20" s="544"/>
      <c r="EL20" s="644"/>
      <c r="EM20" s="543"/>
      <c r="EN20" s="544"/>
      <c r="EO20" s="544"/>
      <c r="EP20" s="544"/>
      <c r="EQ20" s="544"/>
      <c r="ER20" s="544"/>
      <c r="ES20" s="544"/>
      <c r="ET20" s="544"/>
      <c r="EU20" s="544"/>
      <c r="EV20" s="644"/>
    </row>
    <row r="21" spans="1:152" ht="20.25">
      <c r="A21" s="359">
        <f>Summary!A21</f>
        <v>6</v>
      </c>
      <c r="B21" s="353">
        <f>Summary!B21</f>
        <v>0</v>
      </c>
      <c r="C21" s="351" t="str">
        <f>Summary!C21</f>
        <v>1.3.5</v>
      </c>
      <c r="D21" s="351">
        <f>Summary!D21</f>
        <v>0</v>
      </c>
      <c r="E21" s="355">
        <f>Summary!E21</f>
        <v>0</v>
      </c>
      <c r="F21" s="352" t="str">
        <f>Summary!F21</f>
        <v>Community</v>
      </c>
      <c r="G21" s="373">
        <f>Summary!G21</f>
        <v>0</v>
      </c>
      <c r="H21" s="540">
        <f t="shared" si="8"/>
        <v>0</v>
      </c>
      <c r="I21" s="541">
        <f t="shared" si="9"/>
        <v>0</v>
      </c>
      <c r="J21" s="541">
        <f t="shared" si="10"/>
        <v>0</v>
      </c>
      <c r="K21" s="541">
        <f t="shared" si="11"/>
        <v>0</v>
      </c>
      <c r="L21" s="541">
        <f t="shared" si="12"/>
        <v>0</v>
      </c>
      <c r="M21" s="541">
        <f t="shared" si="13"/>
        <v>0</v>
      </c>
      <c r="N21" s="541">
        <f t="shared" si="14"/>
        <v>0</v>
      </c>
      <c r="O21" s="541">
        <f t="shared" si="15"/>
        <v>0</v>
      </c>
      <c r="P21" s="541">
        <f t="shared" si="16"/>
        <v>0</v>
      </c>
      <c r="Q21" s="541">
        <f t="shared" si="17"/>
        <v>0</v>
      </c>
      <c r="R21" s="541">
        <f t="shared" si="18"/>
        <v>0</v>
      </c>
      <c r="S21" s="541">
        <f t="shared" si="19"/>
        <v>0</v>
      </c>
      <c r="T21" s="541">
        <f t="shared" si="20"/>
        <v>0</v>
      </c>
      <c r="U21" s="542">
        <f t="shared" si="21"/>
        <v>0</v>
      </c>
      <c r="V21" s="531"/>
      <c r="W21" s="543"/>
      <c r="X21" s="544"/>
      <c r="Y21" s="544"/>
      <c r="Z21" s="544"/>
      <c r="AA21" s="544"/>
      <c r="AB21" s="544"/>
      <c r="AC21" s="544"/>
      <c r="AD21" s="544"/>
      <c r="AE21" s="544"/>
      <c r="AF21" s="644"/>
      <c r="AG21" s="543"/>
      <c r="AH21" s="544"/>
      <c r="AI21" s="544"/>
      <c r="AJ21" s="544"/>
      <c r="AK21" s="544"/>
      <c r="AL21" s="544"/>
      <c r="AM21" s="544"/>
      <c r="AN21" s="544"/>
      <c r="AO21" s="544"/>
      <c r="AP21" s="644"/>
      <c r="AQ21" s="543"/>
      <c r="AR21" s="544"/>
      <c r="AS21" s="544"/>
      <c r="AT21" s="544"/>
      <c r="AU21" s="544"/>
      <c r="AV21" s="544"/>
      <c r="AW21" s="544"/>
      <c r="AX21" s="544"/>
      <c r="AY21" s="544"/>
      <c r="AZ21" s="644"/>
      <c r="BA21" s="543"/>
      <c r="BB21" s="544"/>
      <c r="BC21" s="544"/>
      <c r="BD21" s="544"/>
      <c r="BE21" s="544"/>
      <c r="BF21" s="544"/>
      <c r="BG21" s="544"/>
      <c r="BH21" s="544"/>
      <c r="BI21" s="544"/>
      <c r="BJ21" s="644"/>
      <c r="BK21" s="543"/>
      <c r="BL21" s="544"/>
      <c r="BM21" s="544"/>
      <c r="BN21" s="544"/>
      <c r="BO21" s="544"/>
      <c r="BP21" s="544"/>
      <c r="BQ21" s="544"/>
      <c r="BR21" s="544"/>
      <c r="BS21" s="544"/>
      <c r="BT21" s="644"/>
      <c r="BU21" s="543"/>
      <c r="BV21" s="544"/>
      <c r="BW21" s="544"/>
      <c r="BX21" s="544"/>
      <c r="BY21" s="544"/>
      <c r="BZ21" s="544"/>
      <c r="CA21" s="544"/>
      <c r="CB21" s="544"/>
      <c r="CC21" s="544"/>
      <c r="CD21" s="644"/>
      <c r="CE21" s="543"/>
      <c r="CF21" s="544"/>
      <c r="CG21" s="544"/>
      <c r="CH21" s="544"/>
      <c r="CI21" s="544"/>
      <c r="CJ21" s="544"/>
      <c r="CK21" s="544"/>
      <c r="CL21" s="544"/>
      <c r="CM21" s="544"/>
      <c r="CN21" s="644"/>
      <c r="CO21" s="543"/>
      <c r="CP21" s="544"/>
      <c r="CQ21" s="544"/>
      <c r="CR21" s="544"/>
      <c r="CS21" s="544"/>
      <c r="CT21" s="544"/>
      <c r="CU21" s="544"/>
      <c r="CV21" s="544"/>
      <c r="CW21" s="544"/>
      <c r="CX21" s="644"/>
      <c r="CY21" s="543"/>
      <c r="CZ21" s="544"/>
      <c r="DA21" s="544"/>
      <c r="DB21" s="544"/>
      <c r="DC21" s="544"/>
      <c r="DD21" s="544"/>
      <c r="DE21" s="544"/>
      <c r="DF21" s="544"/>
      <c r="DG21" s="544"/>
      <c r="DH21" s="644"/>
      <c r="DI21" s="543"/>
      <c r="DJ21" s="544"/>
      <c r="DK21" s="544"/>
      <c r="DL21" s="544"/>
      <c r="DM21" s="544"/>
      <c r="DN21" s="544"/>
      <c r="DO21" s="544"/>
      <c r="DP21" s="544"/>
      <c r="DQ21" s="544"/>
      <c r="DR21" s="644"/>
      <c r="DS21" s="543"/>
      <c r="DT21" s="544"/>
      <c r="DU21" s="544"/>
      <c r="DV21" s="544"/>
      <c r="DW21" s="544"/>
      <c r="DX21" s="544"/>
      <c r="DY21" s="544"/>
      <c r="DZ21" s="544"/>
      <c r="EA21" s="544"/>
      <c r="EB21" s="644"/>
      <c r="EC21" s="543"/>
      <c r="ED21" s="544"/>
      <c r="EE21" s="544"/>
      <c r="EF21" s="544"/>
      <c r="EG21" s="544"/>
      <c r="EH21" s="544"/>
      <c r="EI21" s="544"/>
      <c r="EJ21" s="544"/>
      <c r="EK21" s="544"/>
      <c r="EL21" s="644"/>
      <c r="EM21" s="543"/>
      <c r="EN21" s="544"/>
      <c r="EO21" s="544"/>
      <c r="EP21" s="544"/>
      <c r="EQ21" s="544"/>
      <c r="ER21" s="544"/>
      <c r="ES21" s="544"/>
      <c r="ET21" s="544"/>
      <c r="EU21" s="544"/>
      <c r="EV21" s="644"/>
    </row>
    <row r="22" spans="1:152" ht="20.25">
      <c r="A22" s="359" t="str">
        <f>Summary!A22</f>
        <v>7 &amp; 23</v>
      </c>
      <c r="B22" s="353">
        <f>Summary!B22</f>
        <v>0</v>
      </c>
      <c r="C22" s="351" t="str">
        <f>Summary!C22</f>
        <v>1.3.6</v>
      </c>
      <c r="D22" s="351">
        <f>Summary!D22</f>
        <v>0</v>
      </c>
      <c r="E22" s="355">
        <f>Summary!E22</f>
        <v>0</v>
      </c>
      <c r="F22" s="355" t="str">
        <f>Summary!F22</f>
        <v>Customer and Stakeholder Liaison</v>
      </c>
      <c r="G22" s="373" t="str">
        <f>Summary!G22</f>
        <v>Schedule Ref 5 &amp; 6</v>
      </c>
      <c r="H22" s="540">
        <f t="shared" si="8"/>
        <v>0</v>
      </c>
      <c r="I22" s="541">
        <f t="shared" si="9"/>
        <v>0</v>
      </c>
      <c r="J22" s="541">
        <f t="shared" si="10"/>
        <v>0</v>
      </c>
      <c r="K22" s="541">
        <f t="shared" si="11"/>
        <v>0</v>
      </c>
      <c r="L22" s="541">
        <f t="shared" si="12"/>
        <v>0</v>
      </c>
      <c r="M22" s="541">
        <f t="shared" si="13"/>
        <v>0</v>
      </c>
      <c r="N22" s="541">
        <f t="shared" si="14"/>
        <v>0</v>
      </c>
      <c r="O22" s="541">
        <f t="shared" si="15"/>
        <v>0</v>
      </c>
      <c r="P22" s="541">
        <f t="shared" si="16"/>
        <v>0</v>
      </c>
      <c r="Q22" s="541">
        <f t="shared" si="17"/>
        <v>0</v>
      </c>
      <c r="R22" s="541">
        <f t="shared" si="18"/>
        <v>0</v>
      </c>
      <c r="S22" s="541">
        <f t="shared" si="19"/>
        <v>0</v>
      </c>
      <c r="T22" s="541">
        <f t="shared" si="20"/>
        <v>0</v>
      </c>
      <c r="U22" s="542">
        <f t="shared" si="21"/>
        <v>0</v>
      </c>
      <c r="V22" s="531"/>
      <c r="W22" s="543"/>
      <c r="X22" s="544"/>
      <c r="Y22" s="544"/>
      <c r="Z22" s="544"/>
      <c r="AA22" s="544"/>
      <c r="AB22" s="544"/>
      <c r="AC22" s="544"/>
      <c r="AD22" s="544"/>
      <c r="AE22" s="544"/>
      <c r="AF22" s="644"/>
      <c r="AG22" s="543"/>
      <c r="AH22" s="544"/>
      <c r="AI22" s="544"/>
      <c r="AJ22" s="544"/>
      <c r="AK22" s="544"/>
      <c r="AL22" s="544"/>
      <c r="AM22" s="544"/>
      <c r="AN22" s="544"/>
      <c r="AO22" s="544"/>
      <c r="AP22" s="644"/>
      <c r="AQ22" s="543"/>
      <c r="AR22" s="544"/>
      <c r="AS22" s="544"/>
      <c r="AT22" s="544"/>
      <c r="AU22" s="544"/>
      <c r="AV22" s="544"/>
      <c r="AW22" s="544"/>
      <c r="AX22" s="544"/>
      <c r="AY22" s="544"/>
      <c r="AZ22" s="644"/>
      <c r="BA22" s="543"/>
      <c r="BB22" s="544"/>
      <c r="BC22" s="544"/>
      <c r="BD22" s="544"/>
      <c r="BE22" s="544"/>
      <c r="BF22" s="544"/>
      <c r="BG22" s="544"/>
      <c r="BH22" s="544"/>
      <c r="BI22" s="544"/>
      <c r="BJ22" s="644"/>
      <c r="BK22" s="543"/>
      <c r="BL22" s="544"/>
      <c r="BM22" s="544"/>
      <c r="BN22" s="544"/>
      <c r="BO22" s="544"/>
      <c r="BP22" s="544"/>
      <c r="BQ22" s="544"/>
      <c r="BR22" s="544"/>
      <c r="BS22" s="544"/>
      <c r="BT22" s="644"/>
      <c r="BU22" s="543"/>
      <c r="BV22" s="544"/>
      <c r="BW22" s="544"/>
      <c r="BX22" s="544"/>
      <c r="BY22" s="544"/>
      <c r="BZ22" s="544"/>
      <c r="CA22" s="544"/>
      <c r="CB22" s="544"/>
      <c r="CC22" s="544"/>
      <c r="CD22" s="644"/>
      <c r="CE22" s="543"/>
      <c r="CF22" s="544"/>
      <c r="CG22" s="544"/>
      <c r="CH22" s="544"/>
      <c r="CI22" s="544"/>
      <c r="CJ22" s="544"/>
      <c r="CK22" s="544"/>
      <c r="CL22" s="544"/>
      <c r="CM22" s="544"/>
      <c r="CN22" s="644"/>
      <c r="CO22" s="543"/>
      <c r="CP22" s="544"/>
      <c r="CQ22" s="544"/>
      <c r="CR22" s="544"/>
      <c r="CS22" s="544"/>
      <c r="CT22" s="544"/>
      <c r="CU22" s="544"/>
      <c r="CV22" s="544"/>
      <c r="CW22" s="544"/>
      <c r="CX22" s="644"/>
      <c r="CY22" s="543"/>
      <c r="CZ22" s="544"/>
      <c r="DA22" s="544"/>
      <c r="DB22" s="544"/>
      <c r="DC22" s="544"/>
      <c r="DD22" s="544"/>
      <c r="DE22" s="544"/>
      <c r="DF22" s="544"/>
      <c r="DG22" s="544"/>
      <c r="DH22" s="644"/>
      <c r="DI22" s="543"/>
      <c r="DJ22" s="544"/>
      <c r="DK22" s="544"/>
      <c r="DL22" s="544"/>
      <c r="DM22" s="544"/>
      <c r="DN22" s="544"/>
      <c r="DO22" s="544"/>
      <c r="DP22" s="544"/>
      <c r="DQ22" s="544"/>
      <c r="DR22" s="644"/>
      <c r="DS22" s="543"/>
      <c r="DT22" s="544"/>
      <c r="DU22" s="544"/>
      <c r="DV22" s="544"/>
      <c r="DW22" s="544"/>
      <c r="DX22" s="544"/>
      <c r="DY22" s="544"/>
      <c r="DZ22" s="544"/>
      <c r="EA22" s="544"/>
      <c r="EB22" s="644"/>
      <c r="EC22" s="543"/>
      <c r="ED22" s="544"/>
      <c r="EE22" s="544"/>
      <c r="EF22" s="544"/>
      <c r="EG22" s="544"/>
      <c r="EH22" s="544"/>
      <c r="EI22" s="544"/>
      <c r="EJ22" s="544"/>
      <c r="EK22" s="544"/>
      <c r="EL22" s="644"/>
      <c r="EM22" s="543"/>
      <c r="EN22" s="544"/>
      <c r="EO22" s="544"/>
      <c r="EP22" s="544"/>
      <c r="EQ22" s="544"/>
      <c r="ER22" s="544"/>
      <c r="ES22" s="544"/>
      <c r="ET22" s="544"/>
      <c r="EU22" s="544"/>
      <c r="EV22" s="644"/>
    </row>
    <row r="23" spans="1:152" s="614" customFormat="1" ht="20.25">
      <c r="A23" s="611">
        <f>Summary!A23</f>
        <v>8</v>
      </c>
      <c r="B23" s="612">
        <f>Summary!B23</f>
        <v>0</v>
      </c>
      <c r="C23" s="383" t="str">
        <f>Summary!C23</f>
        <v>1.3.7</v>
      </c>
      <c r="D23" s="383">
        <f>Summary!D23</f>
        <v>0</v>
      </c>
      <c r="E23" s="381">
        <f>Summary!E23</f>
        <v>0</v>
      </c>
      <c r="F23" s="363" t="str">
        <f>Summary!F23</f>
        <v xml:space="preserve">Health and Safety </v>
      </c>
      <c r="G23" s="493" t="str">
        <f>Summary!G23</f>
        <v>Schedule Ref 23, 24 &amp; 48</v>
      </c>
      <c r="H23" s="553">
        <f t="shared" si="8"/>
        <v>0</v>
      </c>
      <c r="I23" s="554">
        <f t="shared" si="9"/>
        <v>0</v>
      </c>
      <c r="J23" s="554">
        <f t="shared" si="10"/>
        <v>0</v>
      </c>
      <c r="K23" s="554">
        <f t="shared" si="11"/>
        <v>0</v>
      </c>
      <c r="L23" s="554">
        <f t="shared" si="12"/>
        <v>0</v>
      </c>
      <c r="M23" s="554">
        <f t="shared" si="13"/>
        <v>0</v>
      </c>
      <c r="N23" s="554">
        <f t="shared" si="14"/>
        <v>0</v>
      </c>
      <c r="O23" s="554">
        <f t="shared" si="15"/>
        <v>0</v>
      </c>
      <c r="P23" s="554">
        <f t="shared" si="16"/>
        <v>0</v>
      </c>
      <c r="Q23" s="541">
        <f t="shared" si="17"/>
        <v>0</v>
      </c>
      <c r="R23" s="541">
        <f t="shared" si="18"/>
        <v>0</v>
      </c>
      <c r="S23" s="541">
        <f t="shared" si="19"/>
        <v>0</v>
      </c>
      <c r="T23" s="541">
        <f t="shared" si="20"/>
        <v>0</v>
      </c>
      <c r="U23" s="542">
        <f t="shared" si="21"/>
        <v>0</v>
      </c>
      <c r="V23" s="613"/>
      <c r="W23" s="543"/>
      <c r="X23" s="544"/>
      <c r="Y23" s="544"/>
      <c r="Z23" s="544"/>
      <c r="AA23" s="544"/>
      <c r="AB23" s="544"/>
      <c r="AC23" s="544"/>
      <c r="AD23" s="544"/>
      <c r="AE23" s="544"/>
      <c r="AF23" s="645"/>
      <c r="AG23" s="543"/>
      <c r="AH23" s="544"/>
      <c r="AI23" s="544"/>
      <c r="AJ23" s="544"/>
      <c r="AK23" s="544"/>
      <c r="AL23" s="544"/>
      <c r="AM23" s="544"/>
      <c r="AN23" s="544"/>
      <c r="AO23" s="544"/>
      <c r="AP23" s="645"/>
      <c r="AQ23" s="543"/>
      <c r="AR23" s="544"/>
      <c r="AS23" s="544"/>
      <c r="AT23" s="544"/>
      <c r="AU23" s="544"/>
      <c r="AV23" s="544"/>
      <c r="AW23" s="544"/>
      <c r="AX23" s="544"/>
      <c r="AY23" s="544"/>
      <c r="AZ23" s="645"/>
      <c r="BA23" s="543"/>
      <c r="BB23" s="544"/>
      <c r="BC23" s="544"/>
      <c r="BD23" s="544"/>
      <c r="BE23" s="544"/>
      <c r="BF23" s="544"/>
      <c r="BG23" s="544"/>
      <c r="BH23" s="544"/>
      <c r="BI23" s="544"/>
      <c r="BJ23" s="645"/>
      <c r="BK23" s="543"/>
      <c r="BL23" s="544"/>
      <c r="BM23" s="544"/>
      <c r="BN23" s="544"/>
      <c r="BO23" s="544"/>
      <c r="BP23" s="544"/>
      <c r="BQ23" s="544"/>
      <c r="BR23" s="544"/>
      <c r="BS23" s="544"/>
      <c r="BT23" s="645"/>
      <c r="BU23" s="543"/>
      <c r="BV23" s="544"/>
      <c r="BW23" s="544"/>
      <c r="BX23" s="544"/>
      <c r="BY23" s="544"/>
      <c r="BZ23" s="544"/>
      <c r="CA23" s="544"/>
      <c r="CB23" s="544"/>
      <c r="CC23" s="544"/>
      <c r="CD23" s="645"/>
      <c r="CE23" s="543"/>
      <c r="CF23" s="544"/>
      <c r="CG23" s="544"/>
      <c r="CH23" s="544"/>
      <c r="CI23" s="544"/>
      <c r="CJ23" s="544"/>
      <c r="CK23" s="544"/>
      <c r="CL23" s="544"/>
      <c r="CM23" s="544"/>
      <c r="CN23" s="645"/>
      <c r="CO23" s="543"/>
      <c r="CP23" s="544"/>
      <c r="CQ23" s="544"/>
      <c r="CR23" s="544"/>
      <c r="CS23" s="544"/>
      <c r="CT23" s="544"/>
      <c r="CU23" s="544"/>
      <c r="CV23" s="544"/>
      <c r="CW23" s="544"/>
      <c r="CX23" s="645"/>
      <c r="CY23" s="543"/>
      <c r="CZ23" s="544"/>
      <c r="DA23" s="544"/>
      <c r="DB23" s="544"/>
      <c r="DC23" s="544"/>
      <c r="DD23" s="544"/>
      <c r="DE23" s="544"/>
      <c r="DF23" s="544"/>
      <c r="DG23" s="544"/>
      <c r="DH23" s="645"/>
      <c r="DI23" s="543"/>
      <c r="DJ23" s="544"/>
      <c r="DK23" s="544"/>
      <c r="DL23" s="544"/>
      <c r="DM23" s="544"/>
      <c r="DN23" s="544"/>
      <c r="DO23" s="544"/>
      <c r="DP23" s="544"/>
      <c r="DQ23" s="544"/>
      <c r="DR23" s="645"/>
      <c r="DS23" s="543"/>
      <c r="DT23" s="544"/>
      <c r="DU23" s="544"/>
      <c r="DV23" s="544"/>
      <c r="DW23" s="544"/>
      <c r="DX23" s="544"/>
      <c r="DY23" s="544"/>
      <c r="DZ23" s="544"/>
      <c r="EA23" s="544"/>
      <c r="EB23" s="645"/>
      <c r="EC23" s="543"/>
      <c r="ED23" s="544"/>
      <c r="EE23" s="544"/>
      <c r="EF23" s="544"/>
      <c r="EG23" s="544"/>
      <c r="EH23" s="544"/>
      <c r="EI23" s="544"/>
      <c r="EJ23" s="544"/>
      <c r="EK23" s="544"/>
      <c r="EL23" s="645"/>
      <c r="EM23" s="543"/>
      <c r="EN23" s="544"/>
      <c r="EO23" s="544"/>
      <c r="EP23" s="544"/>
      <c r="EQ23" s="544"/>
      <c r="ER23" s="544"/>
      <c r="ES23" s="544"/>
      <c r="ET23" s="544"/>
      <c r="EU23" s="544"/>
      <c r="EV23" s="645"/>
    </row>
    <row r="24" spans="1:152" ht="20.25">
      <c r="A24" s="359">
        <f>Summary!A24</f>
        <v>10</v>
      </c>
      <c r="B24" s="353">
        <f>Summary!B24</f>
        <v>0</v>
      </c>
      <c r="C24" s="351" t="str">
        <f>Summary!C24</f>
        <v>1.3.8</v>
      </c>
      <c r="D24" s="351">
        <f>Summary!D24</f>
        <v>0</v>
      </c>
      <c r="E24" s="355">
        <f>Summary!E24</f>
        <v>0</v>
      </c>
      <c r="F24" s="355" t="str">
        <f>Summary!F24</f>
        <v>Managing Network Occupancy</v>
      </c>
      <c r="G24" s="373">
        <f>Summary!G24</f>
        <v>0</v>
      </c>
      <c r="H24" s="540">
        <f t="shared" si="8"/>
        <v>0</v>
      </c>
      <c r="I24" s="541">
        <f t="shared" si="9"/>
        <v>0</v>
      </c>
      <c r="J24" s="541">
        <f t="shared" si="10"/>
        <v>0</v>
      </c>
      <c r="K24" s="541">
        <f t="shared" si="11"/>
        <v>0</v>
      </c>
      <c r="L24" s="541">
        <f t="shared" si="12"/>
        <v>0</v>
      </c>
      <c r="M24" s="541">
        <f t="shared" si="13"/>
        <v>0</v>
      </c>
      <c r="N24" s="541">
        <f t="shared" si="14"/>
        <v>0</v>
      </c>
      <c r="O24" s="541">
        <f t="shared" si="15"/>
        <v>0</v>
      </c>
      <c r="P24" s="541">
        <f t="shared" si="16"/>
        <v>0</v>
      </c>
      <c r="Q24" s="541">
        <f t="shared" si="17"/>
        <v>0</v>
      </c>
      <c r="R24" s="541">
        <f t="shared" si="18"/>
        <v>0</v>
      </c>
      <c r="S24" s="541">
        <f t="shared" si="19"/>
        <v>0</v>
      </c>
      <c r="T24" s="541">
        <f t="shared" si="20"/>
        <v>0</v>
      </c>
      <c r="U24" s="542">
        <f t="shared" si="21"/>
        <v>0</v>
      </c>
      <c r="V24" s="531"/>
      <c r="W24" s="543"/>
      <c r="X24" s="544"/>
      <c r="Y24" s="544"/>
      <c r="Z24" s="544"/>
      <c r="AA24" s="544"/>
      <c r="AB24" s="544"/>
      <c r="AC24" s="544"/>
      <c r="AD24" s="544"/>
      <c r="AE24" s="544"/>
      <c r="AF24" s="644"/>
      <c r="AG24" s="543"/>
      <c r="AH24" s="544"/>
      <c r="AI24" s="544"/>
      <c r="AJ24" s="544"/>
      <c r="AK24" s="544"/>
      <c r="AL24" s="544"/>
      <c r="AM24" s="544"/>
      <c r="AN24" s="544"/>
      <c r="AO24" s="544"/>
      <c r="AP24" s="644"/>
      <c r="AQ24" s="543"/>
      <c r="AR24" s="544"/>
      <c r="AS24" s="544"/>
      <c r="AT24" s="544"/>
      <c r="AU24" s="544"/>
      <c r="AV24" s="544"/>
      <c r="AW24" s="544"/>
      <c r="AX24" s="544"/>
      <c r="AY24" s="544"/>
      <c r="AZ24" s="644"/>
      <c r="BA24" s="543"/>
      <c r="BB24" s="544"/>
      <c r="BC24" s="544"/>
      <c r="BD24" s="544"/>
      <c r="BE24" s="544"/>
      <c r="BF24" s="544"/>
      <c r="BG24" s="544"/>
      <c r="BH24" s="544"/>
      <c r="BI24" s="544"/>
      <c r="BJ24" s="644"/>
      <c r="BK24" s="543"/>
      <c r="BL24" s="544"/>
      <c r="BM24" s="544"/>
      <c r="BN24" s="544"/>
      <c r="BO24" s="544"/>
      <c r="BP24" s="544"/>
      <c r="BQ24" s="544"/>
      <c r="BR24" s="544"/>
      <c r="BS24" s="544"/>
      <c r="BT24" s="644"/>
      <c r="BU24" s="543"/>
      <c r="BV24" s="544"/>
      <c r="BW24" s="544"/>
      <c r="BX24" s="544"/>
      <c r="BY24" s="544"/>
      <c r="BZ24" s="544"/>
      <c r="CA24" s="544"/>
      <c r="CB24" s="544"/>
      <c r="CC24" s="544"/>
      <c r="CD24" s="644"/>
      <c r="CE24" s="543"/>
      <c r="CF24" s="544"/>
      <c r="CG24" s="544"/>
      <c r="CH24" s="544"/>
      <c r="CI24" s="544"/>
      <c r="CJ24" s="544"/>
      <c r="CK24" s="544"/>
      <c r="CL24" s="544"/>
      <c r="CM24" s="544"/>
      <c r="CN24" s="644"/>
      <c r="CO24" s="543"/>
      <c r="CP24" s="544"/>
      <c r="CQ24" s="544"/>
      <c r="CR24" s="544"/>
      <c r="CS24" s="544"/>
      <c r="CT24" s="544"/>
      <c r="CU24" s="544"/>
      <c r="CV24" s="544"/>
      <c r="CW24" s="544"/>
      <c r="CX24" s="644"/>
      <c r="CY24" s="543"/>
      <c r="CZ24" s="544"/>
      <c r="DA24" s="544"/>
      <c r="DB24" s="544"/>
      <c r="DC24" s="544"/>
      <c r="DD24" s="544"/>
      <c r="DE24" s="544"/>
      <c r="DF24" s="544"/>
      <c r="DG24" s="544"/>
      <c r="DH24" s="644"/>
      <c r="DI24" s="543"/>
      <c r="DJ24" s="544"/>
      <c r="DK24" s="544"/>
      <c r="DL24" s="544"/>
      <c r="DM24" s="544"/>
      <c r="DN24" s="544"/>
      <c r="DO24" s="544"/>
      <c r="DP24" s="544"/>
      <c r="DQ24" s="544"/>
      <c r="DR24" s="644"/>
      <c r="DS24" s="543"/>
      <c r="DT24" s="544"/>
      <c r="DU24" s="544"/>
      <c r="DV24" s="544"/>
      <c r="DW24" s="544"/>
      <c r="DX24" s="544"/>
      <c r="DY24" s="544"/>
      <c r="DZ24" s="544"/>
      <c r="EA24" s="544"/>
      <c r="EB24" s="644"/>
      <c r="EC24" s="543"/>
      <c r="ED24" s="544"/>
      <c r="EE24" s="544"/>
      <c r="EF24" s="544"/>
      <c r="EG24" s="544"/>
      <c r="EH24" s="544"/>
      <c r="EI24" s="544"/>
      <c r="EJ24" s="544"/>
      <c r="EK24" s="544"/>
      <c r="EL24" s="644"/>
      <c r="EM24" s="543"/>
      <c r="EN24" s="544"/>
      <c r="EO24" s="544"/>
      <c r="EP24" s="544"/>
      <c r="EQ24" s="544"/>
      <c r="ER24" s="544"/>
      <c r="ES24" s="544"/>
      <c r="ET24" s="544"/>
      <c r="EU24" s="544"/>
      <c r="EV24" s="644"/>
    </row>
    <row r="25" spans="1:152" ht="36">
      <c r="A25" s="359" t="str">
        <f>Summary!A25</f>
        <v>13, 14 &amp; 15</v>
      </c>
      <c r="B25" s="353">
        <f>Summary!B25</f>
        <v>0</v>
      </c>
      <c r="C25" s="354" t="str">
        <f>Summary!C25</f>
        <v>1.3.9</v>
      </c>
      <c r="D25" s="351">
        <f>Summary!D25</f>
        <v>0</v>
      </c>
      <c r="E25" s="355">
        <f>Summary!E25</f>
        <v>0</v>
      </c>
      <c r="F25" s="355" t="str">
        <f>Summary!F25</f>
        <v>Quality Management, Performance Management and Continual Improvement</v>
      </c>
      <c r="G25" s="373" t="str">
        <f>Summary!G25</f>
        <v>Schedule Ref 17 &amp; 18</v>
      </c>
      <c r="H25" s="540">
        <f t="shared" si="8"/>
        <v>0</v>
      </c>
      <c r="I25" s="541">
        <f t="shared" si="9"/>
        <v>0</v>
      </c>
      <c r="J25" s="541">
        <f t="shared" si="10"/>
        <v>0</v>
      </c>
      <c r="K25" s="541">
        <f t="shared" si="11"/>
        <v>0</v>
      </c>
      <c r="L25" s="541">
        <f t="shared" si="12"/>
        <v>0</v>
      </c>
      <c r="M25" s="541">
        <f t="shared" si="13"/>
        <v>0</v>
      </c>
      <c r="N25" s="541">
        <f t="shared" si="14"/>
        <v>0</v>
      </c>
      <c r="O25" s="541">
        <f t="shared" si="15"/>
        <v>0</v>
      </c>
      <c r="P25" s="541">
        <f t="shared" si="16"/>
        <v>0</v>
      </c>
      <c r="Q25" s="541">
        <f t="shared" si="17"/>
        <v>0</v>
      </c>
      <c r="R25" s="541">
        <f t="shared" si="18"/>
        <v>0</v>
      </c>
      <c r="S25" s="541">
        <f t="shared" si="19"/>
        <v>0</v>
      </c>
      <c r="T25" s="541">
        <f t="shared" si="20"/>
        <v>0</v>
      </c>
      <c r="U25" s="542">
        <f t="shared" si="21"/>
        <v>0</v>
      </c>
      <c r="V25" s="531"/>
      <c r="W25" s="543"/>
      <c r="X25" s="544"/>
      <c r="Y25" s="544"/>
      <c r="Z25" s="544"/>
      <c r="AA25" s="544"/>
      <c r="AB25" s="544"/>
      <c r="AC25" s="544"/>
      <c r="AD25" s="544"/>
      <c r="AE25" s="544"/>
      <c r="AF25" s="644"/>
      <c r="AG25" s="543"/>
      <c r="AH25" s="544"/>
      <c r="AI25" s="544"/>
      <c r="AJ25" s="544"/>
      <c r="AK25" s="544"/>
      <c r="AL25" s="544"/>
      <c r="AM25" s="544"/>
      <c r="AN25" s="544"/>
      <c r="AO25" s="544"/>
      <c r="AP25" s="644"/>
      <c r="AQ25" s="543"/>
      <c r="AR25" s="544"/>
      <c r="AS25" s="544"/>
      <c r="AT25" s="544"/>
      <c r="AU25" s="544"/>
      <c r="AV25" s="544"/>
      <c r="AW25" s="544"/>
      <c r="AX25" s="544"/>
      <c r="AY25" s="544"/>
      <c r="AZ25" s="644"/>
      <c r="BA25" s="543"/>
      <c r="BB25" s="544"/>
      <c r="BC25" s="544"/>
      <c r="BD25" s="544"/>
      <c r="BE25" s="544"/>
      <c r="BF25" s="544"/>
      <c r="BG25" s="544"/>
      <c r="BH25" s="544"/>
      <c r="BI25" s="544"/>
      <c r="BJ25" s="644"/>
      <c r="BK25" s="543"/>
      <c r="BL25" s="544"/>
      <c r="BM25" s="544"/>
      <c r="BN25" s="544"/>
      <c r="BO25" s="544"/>
      <c r="BP25" s="544"/>
      <c r="BQ25" s="544"/>
      <c r="BR25" s="544"/>
      <c r="BS25" s="544"/>
      <c r="BT25" s="644"/>
      <c r="BU25" s="543"/>
      <c r="BV25" s="544"/>
      <c r="BW25" s="544"/>
      <c r="BX25" s="544"/>
      <c r="BY25" s="544"/>
      <c r="BZ25" s="544"/>
      <c r="CA25" s="544"/>
      <c r="CB25" s="544"/>
      <c r="CC25" s="544"/>
      <c r="CD25" s="644"/>
      <c r="CE25" s="543"/>
      <c r="CF25" s="544"/>
      <c r="CG25" s="544"/>
      <c r="CH25" s="544"/>
      <c r="CI25" s="544"/>
      <c r="CJ25" s="544"/>
      <c r="CK25" s="544"/>
      <c r="CL25" s="544"/>
      <c r="CM25" s="544"/>
      <c r="CN25" s="644"/>
      <c r="CO25" s="543"/>
      <c r="CP25" s="544"/>
      <c r="CQ25" s="544"/>
      <c r="CR25" s="544"/>
      <c r="CS25" s="544"/>
      <c r="CT25" s="544"/>
      <c r="CU25" s="544"/>
      <c r="CV25" s="544"/>
      <c r="CW25" s="544"/>
      <c r="CX25" s="644"/>
      <c r="CY25" s="543"/>
      <c r="CZ25" s="544"/>
      <c r="DA25" s="544"/>
      <c r="DB25" s="544"/>
      <c r="DC25" s="544"/>
      <c r="DD25" s="544"/>
      <c r="DE25" s="544"/>
      <c r="DF25" s="544"/>
      <c r="DG25" s="544"/>
      <c r="DH25" s="644"/>
      <c r="DI25" s="543"/>
      <c r="DJ25" s="544"/>
      <c r="DK25" s="544"/>
      <c r="DL25" s="544"/>
      <c r="DM25" s="544"/>
      <c r="DN25" s="544"/>
      <c r="DO25" s="544"/>
      <c r="DP25" s="544"/>
      <c r="DQ25" s="544"/>
      <c r="DR25" s="644"/>
      <c r="DS25" s="543"/>
      <c r="DT25" s="544"/>
      <c r="DU25" s="544"/>
      <c r="DV25" s="544"/>
      <c r="DW25" s="544"/>
      <c r="DX25" s="544"/>
      <c r="DY25" s="544"/>
      <c r="DZ25" s="544"/>
      <c r="EA25" s="544"/>
      <c r="EB25" s="644"/>
      <c r="EC25" s="543"/>
      <c r="ED25" s="544"/>
      <c r="EE25" s="544"/>
      <c r="EF25" s="544"/>
      <c r="EG25" s="544"/>
      <c r="EH25" s="544"/>
      <c r="EI25" s="544"/>
      <c r="EJ25" s="544"/>
      <c r="EK25" s="544"/>
      <c r="EL25" s="644"/>
      <c r="EM25" s="543"/>
      <c r="EN25" s="544"/>
      <c r="EO25" s="544"/>
      <c r="EP25" s="544"/>
      <c r="EQ25" s="544"/>
      <c r="ER25" s="544"/>
      <c r="ES25" s="544"/>
      <c r="ET25" s="544"/>
      <c r="EU25" s="544"/>
      <c r="EV25" s="644"/>
    </row>
    <row r="26" spans="1:152" ht="20.25">
      <c r="A26" s="359">
        <f>Summary!A26</f>
        <v>24</v>
      </c>
      <c r="B26" s="353">
        <f>Summary!B26</f>
        <v>0</v>
      </c>
      <c r="C26" s="353" t="str">
        <f>Summary!C26</f>
        <v>1.3.10</v>
      </c>
      <c r="D26" s="353">
        <f>Summary!D26</f>
        <v>0</v>
      </c>
      <c r="E26" s="355">
        <f>Summary!E26</f>
        <v>0</v>
      </c>
      <c r="F26" s="355" t="str">
        <f>Summary!F26</f>
        <v>Sustainability</v>
      </c>
      <c r="G26" s="375">
        <f>Summary!G26</f>
        <v>0</v>
      </c>
      <c r="H26" s="540">
        <f t="shared" si="8"/>
        <v>0</v>
      </c>
      <c r="I26" s="541">
        <f t="shared" si="9"/>
        <v>0</v>
      </c>
      <c r="J26" s="541">
        <f t="shared" si="10"/>
        <v>0</v>
      </c>
      <c r="K26" s="541">
        <f t="shared" si="11"/>
        <v>0</v>
      </c>
      <c r="L26" s="541">
        <f t="shared" si="12"/>
        <v>0</v>
      </c>
      <c r="M26" s="541">
        <f t="shared" si="13"/>
        <v>0</v>
      </c>
      <c r="N26" s="541">
        <f t="shared" si="14"/>
        <v>0</v>
      </c>
      <c r="O26" s="541">
        <f t="shared" si="15"/>
        <v>0</v>
      </c>
      <c r="P26" s="541">
        <f t="shared" si="16"/>
        <v>0</v>
      </c>
      <c r="Q26" s="541">
        <f t="shared" si="17"/>
        <v>0</v>
      </c>
      <c r="R26" s="541">
        <f t="shared" si="18"/>
        <v>0</v>
      </c>
      <c r="S26" s="541">
        <f t="shared" si="19"/>
        <v>0</v>
      </c>
      <c r="T26" s="541">
        <f t="shared" si="20"/>
        <v>0</v>
      </c>
      <c r="U26" s="542">
        <f t="shared" si="21"/>
        <v>0</v>
      </c>
      <c r="V26" s="531"/>
      <c r="W26" s="543"/>
      <c r="X26" s="544"/>
      <c r="Y26" s="544"/>
      <c r="Z26" s="544"/>
      <c r="AA26" s="544"/>
      <c r="AB26" s="544"/>
      <c r="AC26" s="544"/>
      <c r="AD26" s="544"/>
      <c r="AE26" s="544"/>
      <c r="AF26" s="646"/>
      <c r="AG26" s="543"/>
      <c r="AH26" s="544"/>
      <c r="AI26" s="544"/>
      <c r="AJ26" s="544"/>
      <c r="AK26" s="544"/>
      <c r="AL26" s="544"/>
      <c r="AM26" s="544"/>
      <c r="AN26" s="544"/>
      <c r="AO26" s="544"/>
      <c r="AP26" s="646"/>
      <c r="AQ26" s="543"/>
      <c r="AR26" s="544"/>
      <c r="AS26" s="544"/>
      <c r="AT26" s="544"/>
      <c r="AU26" s="544"/>
      <c r="AV26" s="544"/>
      <c r="AW26" s="544"/>
      <c r="AX26" s="544"/>
      <c r="AY26" s="544"/>
      <c r="AZ26" s="646"/>
      <c r="BA26" s="543"/>
      <c r="BB26" s="544"/>
      <c r="BC26" s="544"/>
      <c r="BD26" s="544"/>
      <c r="BE26" s="544"/>
      <c r="BF26" s="544"/>
      <c r="BG26" s="544"/>
      <c r="BH26" s="544"/>
      <c r="BI26" s="544"/>
      <c r="BJ26" s="646"/>
      <c r="BK26" s="543"/>
      <c r="BL26" s="544"/>
      <c r="BM26" s="544"/>
      <c r="BN26" s="544"/>
      <c r="BO26" s="544"/>
      <c r="BP26" s="544"/>
      <c r="BQ26" s="544"/>
      <c r="BR26" s="544"/>
      <c r="BS26" s="544"/>
      <c r="BT26" s="646"/>
      <c r="BU26" s="543"/>
      <c r="BV26" s="544"/>
      <c r="BW26" s="544"/>
      <c r="BX26" s="544"/>
      <c r="BY26" s="544"/>
      <c r="BZ26" s="544"/>
      <c r="CA26" s="544"/>
      <c r="CB26" s="544"/>
      <c r="CC26" s="544"/>
      <c r="CD26" s="646"/>
      <c r="CE26" s="543"/>
      <c r="CF26" s="544"/>
      <c r="CG26" s="544"/>
      <c r="CH26" s="544"/>
      <c r="CI26" s="544"/>
      <c r="CJ26" s="544"/>
      <c r="CK26" s="544"/>
      <c r="CL26" s="544"/>
      <c r="CM26" s="544"/>
      <c r="CN26" s="646"/>
      <c r="CO26" s="543"/>
      <c r="CP26" s="544"/>
      <c r="CQ26" s="544"/>
      <c r="CR26" s="544"/>
      <c r="CS26" s="544"/>
      <c r="CT26" s="544"/>
      <c r="CU26" s="544"/>
      <c r="CV26" s="544"/>
      <c r="CW26" s="544"/>
      <c r="CX26" s="646"/>
      <c r="CY26" s="543"/>
      <c r="CZ26" s="544"/>
      <c r="DA26" s="544"/>
      <c r="DB26" s="544"/>
      <c r="DC26" s="544"/>
      <c r="DD26" s="544"/>
      <c r="DE26" s="544"/>
      <c r="DF26" s="544"/>
      <c r="DG26" s="544"/>
      <c r="DH26" s="646"/>
      <c r="DI26" s="543"/>
      <c r="DJ26" s="544"/>
      <c r="DK26" s="544"/>
      <c r="DL26" s="544"/>
      <c r="DM26" s="544"/>
      <c r="DN26" s="544"/>
      <c r="DO26" s="544"/>
      <c r="DP26" s="544"/>
      <c r="DQ26" s="544"/>
      <c r="DR26" s="646"/>
      <c r="DS26" s="543"/>
      <c r="DT26" s="544"/>
      <c r="DU26" s="544"/>
      <c r="DV26" s="544"/>
      <c r="DW26" s="544"/>
      <c r="DX26" s="544"/>
      <c r="DY26" s="544"/>
      <c r="DZ26" s="544"/>
      <c r="EA26" s="544"/>
      <c r="EB26" s="646"/>
      <c r="EC26" s="543"/>
      <c r="ED26" s="544"/>
      <c r="EE26" s="544"/>
      <c r="EF26" s="544"/>
      <c r="EG26" s="544"/>
      <c r="EH26" s="544"/>
      <c r="EI26" s="544"/>
      <c r="EJ26" s="544"/>
      <c r="EK26" s="544"/>
      <c r="EL26" s="646"/>
      <c r="EM26" s="543"/>
      <c r="EN26" s="544"/>
      <c r="EO26" s="544"/>
      <c r="EP26" s="544"/>
      <c r="EQ26" s="544"/>
      <c r="ER26" s="544"/>
      <c r="ES26" s="544"/>
      <c r="ET26" s="544"/>
      <c r="EU26" s="544"/>
      <c r="EV26" s="646"/>
    </row>
    <row r="27" spans="1:152" ht="20.25">
      <c r="A27" s="788">
        <f>Summary!A27</f>
        <v>0</v>
      </c>
      <c r="B27" s="789">
        <f>Summary!B27</f>
        <v>0</v>
      </c>
      <c r="C27" s="789">
        <f>Summary!C27</f>
        <v>0</v>
      </c>
      <c r="D27" s="789">
        <f>Summary!D27</f>
        <v>0</v>
      </c>
      <c r="E27" s="790">
        <f>Summary!E27</f>
        <v>0</v>
      </c>
      <c r="F27" s="790">
        <f>Summary!F27</f>
        <v>0</v>
      </c>
      <c r="G27" s="791">
        <f>Summary!G27</f>
        <v>0</v>
      </c>
      <c r="H27" s="575"/>
      <c r="I27" s="576"/>
      <c r="J27" s="576"/>
      <c r="K27" s="576"/>
      <c r="L27" s="576"/>
      <c r="M27" s="576"/>
      <c r="N27" s="576"/>
      <c r="O27" s="576"/>
      <c r="P27" s="576"/>
      <c r="Q27" s="576"/>
      <c r="R27" s="576"/>
      <c r="S27" s="576"/>
      <c r="T27" s="576"/>
      <c r="U27" s="577"/>
      <c r="V27" s="531"/>
      <c r="W27" s="575"/>
      <c r="X27" s="576"/>
      <c r="Y27" s="576"/>
      <c r="Z27" s="576"/>
      <c r="AA27" s="576"/>
      <c r="AB27" s="576"/>
      <c r="AC27" s="576"/>
      <c r="AD27" s="576"/>
      <c r="AE27" s="576"/>
      <c r="AF27" s="647"/>
      <c r="AG27" s="575"/>
      <c r="AH27" s="576"/>
      <c r="AI27" s="576"/>
      <c r="AJ27" s="576"/>
      <c r="AK27" s="576"/>
      <c r="AL27" s="576"/>
      <c r="AM27" s="576"/>
      <c r="AN27" s="576"/>
      <c r="AO27" s="576"/>
      <c r="AP27" s="647"/>
      <c r="AQ27" s="575"/>
      <c r="AR27" s="576"/>
      <c r="AS27" s="576"/>
      <c r="AT27" s="576"/>
      <c r="AU27" s="576"/>
      <c r="AV27" s="576"/>
      <c r="AW27" s="576"/>
      <c r="AX27" s="576"/>
      <c r="AY27" s="576"/>
      <c r="AZ27" s="647"/>
      <c r="BA27" s="575"/>
      <c r="BB27" s="576"/>
      <c r="BC27" s="576"/>
      <c r="BD27" s="576"/>
      <c r="BE27" s="576"/>
      <c r="BF27" s="576"/>
      <c r="BG27" s="576"/>
      <c r="BH27" s="576"/>
      <c r="BI27" s="576"/>
      <c r="BJ27" s="647"/>
      <c r="BK27" s="575"/>
      <c r="BL27" s="576"/>
      <c r="BM27" s="576"/>
      <c r="BN27" s="576"/>
      <c r="BO27" s="576"/>
      <c r="BP27" s="576"/>
      <c r="BQ27" s="576"/>
      <c r="BR27" s="576"/>
      <c r="BS27" s="576"/>
      <c r="BT27" s="647"/>
      <c r="BU27" s="575"/>
      <c r="BV27" s="576"/>
      <c r="BW27" s="576"/>
      <c r="BX27" s="576"/>
      <c r="BY27" s="576"/>
      <c r="BZ27" s="576"/>
      <c r="CA27" s="576"/>
      <c r="CB27" s="576"/>
      <c r="CC27" s="576"/>
      <c r="CD27" s="647"/>
      <c r="CE27" s="575"/>
      <c r="CF27" s="576"/>
      <c r="CG27" s="576"/>
      <c r="CH27" s="576"/>
      <c r="CI27" s="576"/>
      <c r="CJ27" s="576"/>
      <c r="CK27" s="576"/>
      <c r="CL27" s="576"/>
      <c r="CM27" s="576"/>
      <c r="CN27" s="647"/>
      <c r="CO27" s="575"/>
      <c r="CP27" s="576"/>
      <c r="CQ27" s="576"/>
      <c r="CR27" s="576"/>
      <c r="CS27" s="576"/>
      <c r="CT27" s="576"/>
      <c r="CU27" s="576"/>
      <c r="CV27" s="576"/>
      <c r="CW27" s="576"/>
      <c r="CX27" s="647"/>
      <c r="CY27" s="575"/>
      <c r="CZ27" s="576"/>
      <c r="DA27" s="576"/>
      <c r="DB27" s="576"/>
      <c r="DC27" s="576"/>
      <c r="DD27" s="576"/>
      <c r="DE27" s="576"/>
      <c r="DF27" s="576"/>
      <c r="DG27" s="576"/>
      <c r="DH27" s="647"/>
      <c r="DI27" s="575"/>
      <c r="DJ27" s="576"/>
      <c r="DK27" s="576"/>
      <c r="DL27" s="576"/>
      <c r="DM27" s="576"/>
      <c r="DN27" s="576"/>
      <c r="DO27" s="576"/>
      <c r="DP27" s="576"/>
      <c r="DQ27" s="576"/>
      <c r="DR27" s="647"/>
      <c r="DS27" s="575"/>
      <c r="DT27" s="576"/>
      <c r="DU27" s="576"/>
      <c r="DV27" s="576"/>
      <c r="DW27" s="576"/>
      <c r="DX27" s="576"/>
      <c r="DY27" s="576"/>
      <c r="DZ27" s="576"/>
      <c r="EA27" s="576"/>
      <c r="EB27" s="647"/>
      <c r="EC27" s="575"/>
      <c r="ED27" s="576"/>
      <c r="EE27" s="576"/>
      <c r="EF27" s="576"/>
      <c r="EG27" s="576"/>
      <c r="EH27" s="576"/>
      <c r="EI27" s="576"/>
      <c r="EJ27" s="576"/>
      <c r="EK27" s="576"/>
      <c r="EL27" s="647"/>
      <c r="EM27" s="575"/>
      <c r="EN27" s="576"/>
      <c r="EO27" s="576"/>
      <c r="EP27" s="576"/>
      <c r="EQ27" s="576"/>
      <c r="ER27" s="576"/>
      <c r="ES27" s="576"/>
      <c r="ET27" s="576"/>
      <c r="EU27" s="576"/>
      <c r="EV27" s="647"/>
    </row>
    <row r="28" spans="1:152" s="209" customFormat="1" ht="20.25">
      <c r="A28" s="357" t="str">
        <f>Summary!A28</f>
        <v xml:space="preserve"> OPERATIONAL ITEMS</v>
      </c>
      <c r="B28" s="207">
        <f>Summary!B28</f>
        <v>0</v>
      </c>
      <c r="C28" s="207">
        <f>Summary!C28</f>
        <v>0</v>
      </c>
      <c r="D28" s="348">
        <f>Summary!D28</f>
        <v>0</v>
      </c>
      <c r="E28" s="348">
        <f>Summary!E28</f>
        <v>0</v>
      </c>
      <c r="F28" s="777">
        <f>Summary!F28</f>
        <v>0</v>
      </c>
      <c r="G28" s="371">
        <f>Summary!G28</f>
        <v>0</v>
      </c>
      <c r="H28" s="278"/>
      <c r="I28" s="279"/>
      <c r="J28" s="279"/>
      <c r="K28" s="279"/>
      <c r="L28" s="279"/>
      <c r="M28" s="279"/>
      <c r="N28" s="279"/>
      <c r="O28" s="279"/>
      <c r="P28" s="279"/>
      <c r="Q28" s="279"/>
      <c r="R28" s="279"/>
      <c r="S28" s="279"/>
      <c r="T28" s="279"/>
      <c r="U28" s="545"/>
      <c r="V28" s="531"/>
      <c r="W28" s="278"/>
      <c r="X28" s="279"/>
      <c r="Y28" s="279"/>
      <c r="Z28" s="279"/>
      <c r="AA28" s="279"/>
      <c r="AB28" s="279"/>
      <c r="AC28" s="279"/>
      <c r="AD28" s="279"/>
      <c r="AE28" s="279"/>
      <c r="AF28" s="648"/>
      <c r="AG28" s="278"/>
      <c r="AH28" s="279"/>
      <c r="AI28" s="279"/>
      <c r="AJ28" s="279"/>
      <c r="AK28" s="279"/>
      <c r="AL28" s="279"/>
      <c r="AM28" s="279"/>
      <c r="AN28" s="279"/>
      <c r="AO28" s="279"/>
      <c r="AP28" s="648"/>
      <c r="AQ28" s="278"/>
      <c r="AR28" s="279"/>
      <c r="AS28" s="279"/>
      <c r="AT28" s="279"/>
      <c r="AU28" s="279"/>
      <c r="AV28" s="279"/>
      <c r="AW28" s="279"/>
      <c r="AX28" s="279"/>
      <c r="AY28" s="279"/>
      <c r="AZ28" s="648"/>
      <c r="BA28" s="278"/>
      <c r="BB28" s="279"/>
      <c r="BC28" s="279"/>
      <c r="BD28" s="279"/>
      <c r="BE28" s="279"/>
      <c r="BF28" s="279"/>
      <c r="BG28" s="279"/>
      <c r="BH28" s="279"/>
      <c r="BI28" s="279"/>
      <c r="BJ28" s="648"/>
      <c r="BK28" s="278"/>
      <c r="BL28" s="279"/>
      <c r="BM28" s="279"/>
      <c r="BN28" s="279"/>
      <c r="BO28" s="279"/>
      <c r="BP28" s="279"/>
      <c r="BQ28" s="279"/>
      <c r="BR28" s="279"/>
      <c r="BS28" s="279"/>
      <c r="BT28" s="648"/>
      <c r="BU28" s="278"/>
      <c r="BV28" s="279"/>
      <c r="BW28" s="279"/>
      <c r="BX28" s="279"/>
      <c r="BY28" s="279"/>
      <c r="BZ28" s="279"/>
      <c r="CA28" s="279"/>
      <c r="CB28" s="279"/>
      <c r="CC28" s="279"/>
      <c r="CD28" s="648"/>
      <c r="CE28" s="278"/>
      <c r="CF28" s="279"/>
      <c r="CG28" s="279"/>
      <c r="CH28" s="279"/>
      <c r="CI28" s="279"/>
      <c r="CJ28" s="279"/>
      <c r="CK28" s="279"/>
      <c r="CL28" s="279"/>
      <c r="CM28" s="279"/>
      <c r="CN28" s="648"/>
      <c r="CO28" s="278"/>
      <c r="CP28" s="279"/>
      <c r="CQ28" s="279"/>
      <c r="CR28" s="279"/>
      <c r="CS28" s="279"/>
      <c r="CT28" s="279"/>
      <c r="CU28" s="279"/>
      <c r="CV28" s="279"/>
      <c r="CW28" s="279"/>
      <c r="CX28" s="648"/>
      <c r="CY28" s="278"/>
      <c r="CZ28" s="279"/>
      <c r="DA28" s="279"/>
      <c r="DB28" s="279"/>
      <c r="DC28" s="279"/>
      <c r="DD28" s="279"/>
      <c r="DE28" s="279"/>
      <c r="DF28" s="279"/>
      <c r="DG28" s="279"/>
      <c r="DH28" s="648"/>
      <c r="DI28" s="278"/>
      <c r="DJ28" s="279"/>
      <c r="DK28" s="279"/>
      <c r="DL28" s="279"/>
      <c r="DM28" s="279"/>
      <c r="DN28" s="279"/>
      <c r="DO28" s="279"/>
      <c r="DP28" s="279"/>
      <c r="DQ28" s="279"/>
      <c r="DR28" s="648"/>
      <c r="DS28" s="278"/>
      <c r="DT28" s="279"/>
      <c r="DU28" s="279"/>
      <c r="DV28" s="279"/>
      <c r="DW28" s="279"/>
      <c r="DX28" s="279"/>
      <c r="DY28" s="279"/>
      <c r="DZ28" s="279"/>
      <c r="EA28" s="279"/>
      <c r="EB28" s="648"/>
      <c r="EC28" s="278"/>
      <c r="ED28" s="279"/>
      <c r="EE28" s="279"/>
      <c r="EF28" s="279"/>
      <c r="EG28" s="279"/>
      <c r="EH28" s="279"/>
      <c r="EI28" s="279"/>
      <c r="EJ28" s="279"/>
      <c r="EK28" s="279"/>
      <c r="EL28" s="648"/>
      <c r="EM28" s="278"/>
      <c r="EN28" s="279"/>
      <c r="EO28" s="279"/>
      <c r="EP28" s="279"/>
      <c r="EQ28" s="279"/>
      <c r="ER28" s="279"/>
      <c r="ES28" s="279"/>
      <c r="ET28" s="279"/>
      <c r="EU28" s="279"/>
      <c r="EV28" s="648"/>
    </row>
    <row r="29" spans="1:152" s="209" customFormat="1" ht="20.25">
      <c r="A29" s="358">
        <f>Summary!A29</f>
        <v>19</v>
      </c>
      <c r="B29" s="360" t="str">
        <f>Summary!B29</f>
        <v>2.0</v>
      </c>
      <c r="C29" s="360">
        <f>Summary!C29</f>
        <v>0</v>
      </c>
      <c r="D29" s="370" t="str">
        <f>Summary!D29</f>
        <v>Deliver Severe Weather Plan</v>
      </c>
      <c r="E29" s="199">
        <f>Summary!E29</f>
        <v>0</v>
      </c>
      <c r="F29" s="780">
        <f>Summary!F29</f>
        <v>0</v>
      </c>
      <c r="G29" s="374">
        <f>Summary!G29</f>
        <v>0</v>
      </c>
      <c r="H29" s="280"/>
      <c r="I29" s="281"/>
      <c r="J29" s="281"/>
      <c r="K29" s="281"/>
      <c r="L29" s="281"/>
      <c r="M29" s="281"/>
      <c r="N29" s="281"/>
      <c r="O29" s="281"/>
      <c r="P29" s="281"/>
      <c r="Q29" s="281"/>
      <c r="R29" s="281"/>
      <c r="S29" s="281"/>
      <c r="T29" s="281"/>
      <c r="U29" s="546"/>
      <c r="V29" s="531"/>
      <c r="W29" s="280"/>
      <c r="X29" s="281"/>
      <c r="Y29" s="281"/>
      <c r="Z29" s="281"/>
      <c r="AA29" s="281"/>
      <c r="AB29" s="281"/>
      <c r="AC29" s="281"/>
      <c r="AD29" s="281"/>
      <c r="AE29" s="281"/>
      <c r="AF29" s="649"/>
      <c r="AG29" s="280"/>
      <c r="AH29" s="281"/>
      <c r="AI29" s="281"/>
      <c r="AJ29" s="281"/>
      <c r="AK29" s="281"/>
      <c r="AL29" s="281"/>
      <c r="AM29" s="281"/>
      <c r="AN29" s="281"/>
      <c r="AO29" s="281"/>
      <c r="AP29" s="649"/>
      <c r="AQ29" s="280"/>
      <c r="AR29" s="281"/>
      <c r="AS29" s="281"/>
      <c r="AT29" s="281"/>
      <c r="AU29" s="281"/>
      <c r="AV29" s="281"/>
      <c r="AW29" s="281"/>
      <c r="AX29" s="281"/>
      <c r="AY29" s="281"/>
      <c r="AZ29" s="649"/>
      <c r="BA29" s="280"/>
      <c r="BB29" s="281"/>
      <c r="BC29" s="281"/>
      <c r="BD29" s="281"/>
      <c r="BE29" s="281"/>
      <c r="BF29" s="281"/>
      <c r="BG29" s="281"/>
      <c r="BH29" s="281"/>
      <c r="BI29" s="281"/>
      <c r="BJ29" s="649"/>
      <c r="BK29" s="280"/>
      <c r="BL29" s="281"/>
      <c r="BM29" s="281"/>
      <c r="BN29" s="281"/>
      <c r="BO29" s="281"/>
      <c r="BP29" s="281"/>
      <c r="BQ29" s="281"/>
      <c r="BR29" s="281"/>
      <c r="BS29" s="281"/>
      <c r="BT29" s="649"/>
      <c r="BU29" s="280"/>
      <c r="BV29" s="281"/>
      <c r="BW29" s="281"/>
      <c r="BX29" s="281"/>
      <c r="BY29" s="281"/>
      <c r="BZ29" s="281"/>
      <c r="CA29" s="281"/>
      <c r="CB29" s="281"/>
      <c r="CC29" s="281"/>
      <c r="CD29" s="649"/>
      <c r="CE29" s="280"/>
      <c r="CF29" s="281"/>
      <c r="CG29" s="281"/>
      <c r="CH29" s="281"/>
      <c r="CI29" s="281"/>
      <c r="CJ29" s="281"/>
      <c r="CK29" s="281"/>
      <c r="CL29" s="281"/>
      <c r="CM29" s="281"/>
      <c r="CN29" s="649"/>
      <c r="CO29" s="280"/>
      <c r="CP29" s="281"/>
      <c r="CQ29" s="281"/>
      <c r="CR29" s="281"/>
      <c r="CS29" s="281"/>
      <c r="CT29" s="281"/>
      <c r="CU29" s="281"/>
      <c r="CV29" s="281"/>
      <c r="CW29" s="281"/>
      <c r="CX29" s="649"/>
      <c r="CY29" s="280"/>
      <c r="CZ29" s="281"/>
      <c r="DA29" s="281"/>
      <c r="DB29" s="281"/>
      <c r="DC29" s="281"/>
      <c r="DD29" s="281"/>
      <c r="DE29" s="281"/>
      <c r="DF29" s="281"/>
      <c r="DG29" s="281"/>
      <c r="DH29" s="649"/>
      <c r="DI29" s="280"/>
      <c r="DJ29" s="281"/>
      <c r="DK29" s="281"/>
      <c r="DL29" s="281"/>
      <c r="DM29" s="281"/>
      <c r="DN29" s="281"/>
      <c r="DO29" s="281"/>
      <c r="DP29" s="281"/>
      <c r="DQ29" s="281"/>
      <c r="DR29" s="649"/>
      <c r="DS29" s="280"/>
      <c r="DT29" s="281"/>
      <c r="DU29" s="281"/>
      <c r="DV29" s="281"/>
      <c r="DW29" s="281"/>
      <c r="DX29" s="281"/>
      <c r="DY29" s="281"/>
      <c r="DZ29" s="281"/>
      <c r="EA29" s="281"/>
      <c r="EB29" s="649"/>
      <c r="EC29" s="280"/>
      <c r="ED29" s="281"/>
      <c r="EE29" s="281"/>
      <c r="EF29" s="281"/>
      <c r="EG29" s="281"/>
      <c r="EH29" s="281"/>
      <c r="EI29" s="281"/>
      <c r="EJ29" s="281"/>
      <c r="EK29" s="281"/>
      <c r="EL29" s="649"/>
      <c r="EM29" s="280"/>
      <c r="EN29" s="281"/>
      <c r="EO29" s="281"/>
      <c r="EP29" s="281"/>
      <c r="EQ29" s="281"/>
      <c r="ER29" s="281"/>
      <c r="ES29" s="281"/>
      <c r="ET29" s="281"/>
      <c r="EU29" s="281"/>
      <c r="EV29" s="649"/>
    </row>
    <row r="30" spans="1:152" ht="20.25">
      <c r="A30" s="786">
        <f>Summary!A30</f>
        <v>0</v>
      </c>
      <c r="B30" s="196">
        <f>Summary!B30</f>
        <v>0</v>
      </c>
      <c r="C30" s="196">
        <f>Summary!C30</f>
        <v>0</v>
      </c>
      <c r="D30" s="196">
        <f>Summary!D30</f>
        <v>0</v>
      </c>
      <c r="E30" s="792">
        <f>Summary!E30</f>
        <v>0</v>
      </c>
      <c r="F30" s="793">
        <f>Summary!F30</f>
        <v>0</v>
      </c>
      <c r="G30" s="794">
        <f>Summary!G30</f>
        <v>0</v>
      </c>
      <c r="H30" s="282"/>
      <c r="I30" s="283"/>
      <c r="J30" s="283"/>
      <c r="K30" s="283"/>
      <c r="L30" s="283"/>
      <c r="M30" s="283"/>
      <c r="N30" s="283"/>
      <c r="O30" s="283"/>
      <c r="P30" s="283"/>
      <c r="Q30" s="283"/>
      <c r="R30" s="283"/>
      <c r="S30" s="283"/>
      <c r="T30" s="283"/>
      <c r="U30" s="547"/>
      <c r="V30" s="531"/>
      <c r="W30" s="282"/>
      <c r="X30" s="283"/>
      <c r="Y30" s="283"/>
      <c r="Z30" s="283"/>
      <c r="AA30" s="283"/>
      <c r="AB30" s="283"/>
      <c r="AC30" s="283"/>
      <c r="AD30" s="283"/>
      <c r="AE30" s="283"/>
      <c r="AF30" s="650"/>
      <c r="AG30" s="282"/>
      <c r="AH30" s="283"/>
      <c r="AI30" s="283"/>
      <c r="AJ30" s="283"/>
      <c r="AK30" s="283"/>
      <c r="AL30" s="283"/>
      <c r="AM30" s="283"/>
      <c r="AN30" s="283"/>
      <c r="AO30" s="283"/>
      <c r="AP30" s="650"/>
      <c r="AQ30" s="282"/>
      <c r="AR30" s="283"/>
      <c r="AS30" s="283"/>
      <c r="AT30" s="283"/>
      <c r="AU30" s="283"/>
      <c r="AV30" s="283"/>
      <c r="AW30" s="283"/>
      <c r="AX30" s="283"/>
      <c r="AY30" s="283"/>
      <c r="AZ30" s="650"/>
      <c r="BA30" s="282"/>
      <c r="BB30" s="283"/>
      <c r="BC30" s="283"/>
      <c r="BD30" s="283"/>
      <c r="BE30" s="283"/>
      <c r="BF30" s="283"/>
      <c r="BG30" s="283"/>
      <c r="BH30" s="283"/>
      <c r="BI30" s="283"/>
      <c r="BJ30" s="650"/>
      <c r="BK30" s="282"/>
      <c r="BL30" s="283"/>
      <c r="BM30" s="283"/>
      <c r="BN30" s="283"/>
      <c r="BO30" s="283"/>
      <c r="BP30" s="283"/>
      <c r="BQ30" s="283"/>
      <c r="BR30" s="283"/>
      <c r="BS30" s="283"/>
      <c r="BT30" s="650"/>
      <c r="BU30" s="282"/>
      <c r="BV30" s="283"/>
      <c r="BW30" s="283"/>
      <c r="BX30" s="283"/>
      <c r="BY30" s="283"/>
      <c r="BZ30" s="283"/>
      <c r="CA30" s="283"/>
      <c r="CB30" s="283"/>
      <c r="CC30" s="283"/>
      <c r="CD30" s="650"/>
      <c r="CE30" s="282"/>
      <c r="CF30" s="283"/>
      <c r="CG30" s="283"/>
      <c r="CH30" s="283"/>
      <c r="CI30" s="283"/>
      <c r="CJ30" s="283"/>
      <c r="CK30" s="283"/>
      <c r="CL30" s="283"/>
      <c r="CM30" s="283"/>
      <c r="CN30" s="650"/>
      <c r="CO30" s="282"/>
      <c r="CP30" s="283"/>
      <c r="CQ30" s="283"/>
      <c r="CR30" s="283"/>
      <c r="CS30" s="283"/>
      <c r="CT30" s="283"/>
      <c r="CU30" s="283"/>
      <c r="CV30" s="283"/>
      <c r="CW30" s="283"/>
      <c r="CX30" s="650"/>
      <c r="CY30" s="282"/>
      <c r="CZ30" s="283"/>
      <c r="DA30" s="283"/>
      <c r="DB30" s="283"/>
      <c r="DC30" s="283"/>
      <c r="DD30" s="283"/>
      <c r="DE30" s="283"/>
      <c r="DF30" s="283"/>
      <c r="DG30" s="283"/>
      <c r="DH30" s="650"/>
      <c r="DI30" s="282"/>
      <c r="DJ30" s="283"/>
      <c r="DK30" s="283"/>
      <c r="DL30" s="283"/>
      <c r="DM30" s="283"/>
      <c r="DN30" s="283"/>
      <c r="DO30" s="283"/>
      <c r="DP30" s="283"/>
      <c r="DQ30" s="283"/>
      <c r="DR30" s="650"/>
      <c r="DS30" s="282"/>
      <c r="DT30" s="283"/>
      <c r="DU30" s="283"/>
      <c r="DV30" s="283"/>
      <c r="DW30" s="283"/>
      <c r="DX30" s="283"/>
      <c r="DY30" s="283"/>
      <c r="DZ30" s="283"/>
      <c r="EA30" s="283"/>
      <c r="EB30" s="650"/>
      <c r="EC30" s="282"/>
      <c r="ED30" s="283"/>
      <c r="EE30" s="283"/>
      <c r="EF30" s="283"/>
      <c r="EG30" s="283"/>
      <c r="EH30" s="283"/>
      <c r="EI30" s="283"/>
      <c r="EJ30" s="283"/>
      <c r="EK30" s="283"/>
      <c r="EL30" s="650"/>
      <c r="EM30" s="282"/>
      <c r="EN30" s="283"/>
      <c r="EO30" s="283"/>
      <c r="EP30" s="283"/>
      <c r="EQ30" s="283"/>
      <c r="ER30" s="283"/>
      <c r="ES30" s="283"/>
      <c r="ET30" s="283"/>
      <c r="EU30" s="283"/>
      <c r="EV30" s="650"/>
    </row>
    <row r="31" spans="1:152" ht="20.25">
      <c r="A31" s="359">
        <f>Summary!A31</f>
        <v>19.100000000000001</v>
      </c>
      <c r="B31" s="362">
        <f>Summary!B31</f>
        <v>0</v>
      </c>
      <c r="C31" s="351" t="str">
        <f>Summary!C31</f>
        <v>2.1.1</v>
      </c>
      <c r="D31" s="351">
        <f>Summary!D31</f>
        <v>0</v>
      </c>
      <c r="E31" s="355">
        <f>Summary!E31</f>
        <v>0</v>
      </c>
      <c r="F31" s="363" t="str">
        <f>Summary!F31</f>
        <v>Take delivery of salt</v>
      </c>
      <c r="G31" s="491">
        <f>Summary!G31</f>
        <v>0</v>
      </c>
      <c r="H31" s="540">
        <f t="shared" ref="H31:H38" si="22">SUM(W31:AE31)</f>
        <v>0</v>
      </c>
      <c r="I31" s="541">
        <f t="shared" ref="I31:I38" si="23">SUM(AG31:AO31)</f>
        <v>0</v>
      </c>
      <c r="J31" s="541">
        <f t="shared" ref="J31:J38" si="24">SUM(AQ31:AY31)</f>
        <v>0</v>
      </c>
      <c r="K31" s="541">
        <f t="shared" ref="K31:K38" si="25">SUM(BA31:BI31)</f>
        <v>0</v>
      </c>
      <c r="L31" s="541">
        <f t="shared" ref="L31:L38" si="26">SUM(BK31:BS31)</f>
        <v>0</v>
      </c>
      <c r="M31" s="541">
        <f t="shared" ref="M31:M38" si="27">SUM(BU31:CC31)</f>
        <v>0</v>
      </c>
      <c r="N31" s="541">
        <f t="shared" ref="N31:N38" si="28">SUM(CE31:CM31)</f>
        <v>0</v>
      </c>
      <c r="O31" s="541">
        <f t="shared" ref="O31:O38" si="29">SUM(CO31:CW31)</f>
        <v>0</v>
      </c>
      <c r="P31" s="541">
        <f t="shared" ref="P31:P38" si="30">SUM(CY31:DG31)</f>
        <v>0</v>
      </c>
      <c r="Q31" s="541">
        <f t="shared" ref="Q31:Q38" si="31">SUM(DI31:DQ31)</f>
        <v>0</v>
      </c>
      <c r="R31" s="541">
        <f t="shared" ref="R31:R38" si="32">SUM(DS31:EA31)</f>
        <v>0</v>
      </c>
      <c r="S31" s="541">
        <f t="shared" ref="S31:S38" si="33">SUM(EC31:EK31)</f>
        <v>0</v>
      </c>
      <c r="T31" s="541">
        <f t="shared" ref="T31:T38" si="34">SUM(EM31:EU31)</f>
        <v>0</v>
      </c>
      <c r="U31" s="542">
        <f t="shared" ref="U31:U53" si="35">SUM(H31:T31)</f>
        <v>0</v>
      </c>
      <c r="V31" s="531"/>
      <c r="W31" s="543"/>
      <c r="X31" s="544"/>
      <c r="Y31" s="544"/>
      <c r="Z31" s="544"/>
      <c r="AA31" s="544"/>
      <c r="AB31" s="544"/>
      <c r="AC31" s="544"/>
      <c r="AD31" s="544"/>
      <c r="AE31" s="544"/>
      <c r="AF31" s="643"/>
      <c r="AG31" s="543"/>
      <c r="AH31" s="544"/>
      <c r="AI31" s="544"/>
      <c r="AJ31" s="544"/>
      <c r="AK31" s="544"/>
      <c r="AL31" s="544"/>
      <c r="AM31" s="544"/>
      <c r="AN31" s="544"/>
      <c r="AO31" s="544"/>
      <c r="AP31" s="643"/>
      <c r="AQ31" s="543"/>
      <c r="AR31" s="544"/>
      <c r="AS31" s="544"/>
      <c r="AT31" s="544"/>
      <c r="AU31" s="544"/>
      <c r="AV31" s="544"/>
      <c r="AW31" s="544"/>
      <c r="AX31" s="544"/>
      <c r="AY31" s="544"/>
      <c r="AZ31" s="643"/>
      <c r="BA31" s="543"/>
      <c r="BB31" s="544"/>
      <c r="BC31" s="544"/>
      <c r="BD31" s="544"/>
      <c r="BE31" s="544"/>
      <c r="BF31" s="544"/>
      <c r="BG31" s="544"/>
      <c r="BH31" s="544"/>
      <c r="BI31" s="544"/>
      <c r="BJ31" s="643"/>
      <c r="BK31" s="543"/>
      <c r="BL31" s="544"/>
      <c r="BM31" s="544"/>
      <c r="BN31" s="544"/>
      <c r="BO31" s="544"/>
      <c r="BP31" s="544"/>
      <c r="BQ31" s="544"/>
      <c r="BR31" s="544"/>
      <c r="BS31" s="544"/>
      <c r="BT31" s="643"/>
      <c r="BU31" s="543"/>
      <c r="BV31" s="544"/>
      <c r="BW31" s="544"/>
      <c r="BX31" s="544"/>
      <c r="BY31" s="544"/>
      <c r="BZ31" s="544"/>
      <c r="CA31" s="544"/>
      <c r="CB31" s="544"/>
      <c r="CC31" s="544"/>
      <c r="CD31" s="643"/>
      <c r="CE31" s="543"/>
      <c r="CF31" s="544"/>
      <c r="CG31" s="544"/>
      <c r="CH31" s="544"/>
      <c r="CI31" s="544"/>
      <c r="CJ31" s="544"/>
      <c r="CK31" s="544"/>
      <c r="CL31" s="544"/>
      <c r="CM31" s="544"/>
      <c r="CN31" s="643"/>
      <c r="CO31" s="543"/>
      <c r="CP31" s="544"/>
      <c r="CQ31" s="544"/>
      <c r="CR31" s="544"/>
      <c r="CS31" s="544"/>
      <c r="CT31" s="544"/>
      <c r="CU31" s="544"/>
      <c r="CV31" s="544"/>
      <c r="CW31" s="544"/>
      <c r="CX31" s="643"/>
      <c r="CY31" s="543"/>
      <c r="CZ31" s="544"/>
      <c r="DA31" s="544"/>
      <c r="DB31" s="544"/>
      <c r="DC31" s="544"/>
      <c r="DD31" s="544"/>
      <c r="DE31" s="544"/>
      <c r="DF31" s="544"/>
      <c r="DG31" s="544"/>
      <c r="DH31" s="643"/>
      <c r="DI31" s="543"/>
      <c r="DJ31" s="544"/>
      <c r="DK31" s="544"/>
      <c r="DL31" s="544"/>
      <c r="DM31" s="544"/>
      <c r="DN31" s="544"/>
      <c r="DO31" s="544"/>
      <c r="DP31" s="544"/>
      <c r="DQ31" s="544"/>
      <c r="DR31" s="643"/>
      <c r="DS31" s="543"/>
      <c r="DT31" s="544"/>
      <c r="DU31" s="544"/>
      <c r="DV31" s="544"/>
      <c r="DW31" s="544"/>
      <c r="DX31" s="544"/>
      <c r="DY31" s="544"/>
      <c r="DZ31" s="544"/>
      <c r="EA31" s="544"/>
      <c r="EB31" s="643"/>
      <c r="EC31" s="543"/>
      <c r="ED31" s="544"/>
      <c r="EE31" s="544"/>
      <c r="EF31" s="544"/>
      <c r="EG31" s="544"/>
      <c r="EH31" s="544"/>
      <c r="EI31" s="544"/>
      <c r="EJ31" s="544"/>
      <c r="EK31" s="544"/>
      <c r="EL31" s="643"/>
      <c r="EM31" s="543"/>
      <c r="EN31" s="544"/>
      <c r="EO31" s="544"/>
      <c r="EP31" s="544"/>
      <c r="EQ31" s="544"/>
      <c r="ER31" s="544"/>
      <c r="ES31" s="544"/>
      <c r="ET31" s="544"/>
      <c r="EU31" s="544"/>
      <c r="EV31" s="643"/>
    </row>
    <row r="32" spans="1:152" s="140" customFormat="1" ht="20.25">
      <c r="A32" s="359" t="str">
        <f>Summary!A32</f>
        <v>19.2.1 &amp; 19.2.2</v>
      </c>
      <c r="B32" s="362">
        <f>Summary!B32</f>
        <v>0</v>
      </c>
      <c r="C32" s="351" t="str">
        <f>Summary!C32</f>
        <v>2.1.2</v>
      </c>
      <c r="D32" s="351">
        <f>Summary!D32</f>
        <v>0</v>
      </c>
      <c r="E32" s="355">
        <f>Summary!E32</f>
        <v>0</v>
      </c>
      <c r="F32" s="363" t="str">
        <f>Summary!F32</f>
        <v>Salt management</v>
      </c>
      <c r="G32" s="491" t="str">
        <f>Summary!G32</f>
        <v>Schedule Ref 12</v>
      </c>
      <c r="H32" s="540">
        <f t="shared" si="22"/>
        <v>0</v>
      </c>
      <c r="I32" s="541">
        <f t="shared" si="23"/>
        <v>0</v>
      </c>
      <c r="J32" s="541">
        <f t="shared" si="24"/>
        <v>0</v>
      </c>
      <c r="K32" s="541">
        <f t="shared" si="25"/>
        <v>0</v>
      </c>
      <c r="L32" s="541">
        <f t="shared" si="26"/>
        <v>0</v>
      </c>
      <c r="M32" s="541">
        <f t="shared" si="27"/>
        <v>0</v>
      </c>
      <c r="N32" s="541">
        <f t="shared" si="28"/>
        <v>0</v>
      </c>
      <c r="O32" s="541">
        <f t="shared" si="29"/>
        <v>0</v>
      </c>
      <c r="P32" s="541">
        <f t="shared" si="30"/>
        <v>0</v>
      </c>
      <c r="Q32" s="541">
        <f t="shared" si="31"/>
        <v>0</v>
      </c>
      <c r="R32" s="541">
        <f t="shared" si="32"/>
        <v>0</v>
      </c>
      <c r="S32" s="541">
        <f t="shared" si="33"/>
        <v>0</v>
      </c>
      <c r="T32" s="541">
        <f t="shared" si="34"/>
        <v>0</v>
      </c>
      <c r="U32" s="542">
        <f t="shared" si="35"/>
        <v>0</v>
      </c>
      <c r="V32" s="535"/>
      <c r="W32" s="543"/>
      <c r="X32" s="544"/>
      <c r="Y32" s="544"/>
      <c r="Z32" s="544"/>
      <c r="AA32" s="544"/>
      <c r="AB32" s="544"/>
      <c r="AC32" s="544"/>
      <c r="AD32" s="544"/>
      <c r="AE32" s="544"/>
      <c r="AF32" s="644"/>
      <c r="AG32" s="543"/>
      <c r="AH32" s="544"/>
      <c r="AI32" s="544"/>
      <c r="AJ32" s="544"/>
      <c r="AK32" s="544"/>
      <c r="AL32" s="544"/>
      <c r="AM32" s="544"/>
      <c r="AN32" s="544"/>
      <c r="AO32" s="544"/>
      <c r="AP32" s="644"/>
      <c r="AQ32" s="543"/>
      <c r="AR32" s="544"/>
      <c r="AS32" s="544"/>
      <c r="AT32" s="544"/>
      <c r="AU32" s="544"/>
      <c r="AV32" s="544"/>
      <c r="AW32" s="544"/>
      <c r="AX32" s="544"/>
      <c r="AY32" s="544"/>
      <c r="AZ32" s="644"/>
      <c r="BA32" s="543"/>
      <c r="BB32" s="544"/>
      <c r="BC32" s="544"/>
      <c r="BD32" s="544"/>
      <c r="BE32" s="544"/>
      <c r="BF32" s="544"/>
      <c r="BG32" s="544"/>
      <c r="BH32" s="544"/>
      <c r="BI32" s="544"/>
      <c r="BJ32" s="644"/>
      <c r="BK32" s="543"/>
      <c r="BL32" s="544"/>
      <c r="BM32" s="544"/>
      <c r="BN32" s="544"/>
      <c r="BO32" s="544"/>
      <c r="BP32" s="544"/>
      <c r="BQ32" s="544"/>
      <c r="BR32" s="544"/>
      <c r="BS32" s="544"/>
      <c r="BT32" s="644"/>
      <c r="BU32" s="543"/>
      <c r="BV32" s="544"/>
      <c r="BW32" s="544"/>
      <c r="BX32" s="544"/>
      <c r="BY32" s="544"/>
      <c r="BZ32" s="544"/>
      <c r="CA32" s="544"/>
      <c r="CB32" s="544"/>
      <c r="CC32" s="544"/>
      <c r="CD32" s="644"/>
      <c r="CE32" s="543"/>
      <c r="CF32" s="544"/>
      <c r="CG32" s="544"/>
      <c r="CH32" s="544"/>
      <c r="CI32" s="544"/>
      <c r="CJ32" s="544"/>
      <c r="CK32" s="544"/>
      <c r="CL32" s="544"/>
      <c r="CM32" s="544"/>
      <c r="CN32" s="644"/>
      <c r="CO32" s="543"/>
      <c r="CP32" s="544"/>
      <c r="CQ32" s="544"/>
      <c r="CR32" s="544"/>
      <c r="CS32" s="544"/>
      <c r="CT32" s="544"/>
      <c r="CU32" s="544"/>
      <c r="CV32" s="544"/>
      <c r="CW32" s="544"/>
      <c r="CX32" s="644"/>
      <c r="CY32" s="543"/>
      <c r="CZ32" s="544"/>
      <c r="DA32" s="544"/>
      <c r="DB32" s="544"/>
      <c r="DC32" s="544"/>
      <c r="DD32" s="544"/>
      <c r="DE32" s="544"/>
      <c r="DF32" s="544"/>
      <c r="DG32" s="544"/>
      <c r="DH32" s="644"/>
      <c r="DI32" s="543"/>
      <c r="DJ32" s="544"/>
      <c r="DK32" s="544"/>
      <c r="DL32" s="544"/>
      <c r="DM32" s="544"/>
      <c r="DN32" s="544"/>
      <c r="DO32" s="544"/>
      <c r="DP32" s="544"/>
      <c r="DQ32" s="544"/>
      <c r="DR32" s="644"/>
      <c r="DS32" s="543"/>
      <c r="DT32" s="544"/>
      <c r="DU32" s="544"/>
      <c r="DV32" s="544"/>
      <c r="DW32" s="544"/>
      <c r="DX32" s="544"/>
      <c r="DY32" s="544"/>
      <c r="DZ32" s="544"/>
      <c r="EA32" s="544"/>
      <c r="EB32" s="644"/>
      <c r="EC32" s="543"/>
      <c r="ED32" s="544"/>
      <c r="EE32" s="544"/>
      <c r="EF32" s="544"/>
      <c r="EG32" s="544"/>
      <c r="EH32" s="544"/>
      <c r="EI32" s="544"/>
      <c r="EJ32" s="544"/>
      <c r="EK32" s="544"/>
      <c r="EL32" s="644"/>
      <c r="EM32" s="543"/>
      <c r="EN32" s="544"/>
      <c r="EO32" s="544"/>
      <c r="EP32" s="544"/>
      <c r="EQ32" s="544"/>
      <c r="ER32" s="544"/>
      <c r="ES32" s="544"/>
      <c r="ET32" s="544"/>
      <c r="EU32" s="544"/>
      <c r="EV32" s="644"/>
    </row>
    <row r="33" spans="1:152" ht="20.25">
      <c r="A33" s="615">
        <f>Summary!A33</f>
        <v>19.3</v>
      </c>
      <c r="B33" s="556">
        <f>Summary!B33</f>
        <v>0</v>
      </c>
      <c r="C33" s="383" t="str">
        <f>Summary!C33</f>
        <v>2.1.3</v>
      </c>
      <c r="D33" s="555">
        <f>Summary!D33</f>
        <v>0</v>
      </c>
      <c r="E33" s="384">
        <f>Summary!E33</f>
        <v>0</v>
      </c>
      <c r="F33" s="363" t="str">
        <f>Summary!F33</f>
        <v>Drivers on standby</v>
      </c>
      <c r="G33" s="493">
        <f>Summary!G33</f>
        <v>0</v>
      </c>
      <c r="H33" s="540">
        <f t="shared" si="22"/>
        <v>0</v>
      </c>
      <c r="I33" s="541">
        <f t="shared" si="23"/>
        <v>0</v>
      </c>
      <c r="J33" s="541">
        <f t="shared" si="24"/>
        <v>0</v>
      </c>
      <c r="K33" s="541">
        <f t="shared" si="25"/>
        <v>0</v>
      </c>
      <c r="L33" s="541">
        <f t="shared" si="26"/>
        <v>0</v>
      </c>
      <c r="M33" s="541">
        <f t="shared" si="27"/>
        <v>0</v>
      </c>
      <c r="N33" s="541">
        <f t="shared" si="28"/>
        <v>0</v>
      </c>
      <c r="O33" s="541">
        <f t="shared" si="29"/>
        <v>0</v>
      </c>
      <c r="P33" s="541">
        <f t="shared" si="30"/>
        <v>0</v>
      </c>
      <c r="Q33" s="541">
        <f t="shared" si="31"/>
        <v>0</v>
      </c>
      <c r="R33" s="541">
        <f t="shared" si="32"/>
        <v>0</v>
      </c>
      <c r="S33" s="541">
        <f t="shared" si="33"/>
        <v>0</v>
      </c>
      <c r="T33" s="541">
        <f t="shared" si="34"/>
        <v>0</v>
      </c>
      <c r="U33" s="542">
        <f t="shared" si="35"/>
        <v>0</v>
      </c>
      <c r="V33" s="531"/>
      <c r="W33" s="543"/>
      <c r="X33" s="544"/>
      <c r="Y33" s="544"/>
      <c r="Z33" s="544"/>
      <c r="AA33" s="544"/>
      <c r="AB33" s="544"/>
      <c r="AC33" s="544"/>
      <c r="AD33" s="544"/>
      <c r="AE33" s="544"/>
      <c r="AF33" s="644"/>
      <c r="AG33" s="543"/>
      <c r="AH33" s="544"/>
      <c r="AI33" s="544"/>
      <c r="AJ33" s="544"/>
      <c r="AK33" s="544"/>
      <c r="AL33" s="544"/>
      <c r="AM33" s="544"/>
      <c r="AN33" s="544"/>
      <c r="AO33" s="544"/>
      <c r="AP33" s="644"/>
      <c r="AQ33" s="543"/>
      <c r="AR33" s="544"/>
      <c r="AS33" s="544"/>
      <c r="AT33" s="544"/>
      <c r="AU33" s="544"/>
      <c r="AV33" s="544"/>
      <c r="AW33" s="544"/>
      <c r="AX33" s="544"/>
      <c r="AY33" s="544"/>
      <c r="AZ33" s="644"/>
      <c r="BA33" s="543"/>
      <c r="BB33" s="544"/>
      <c r="BC33" s="544"/>
      <c r="BD33" s="544"/>
      <c r="BE33" s="544"/>
      <c r="BF33" s="544"/>
      <c r="BG33" s="544"/>
      <c r="BH33" s="544"/>
      <c r="BI33" s="544"/>
      <c r="BJ33" s="644"/>
      <c r="BK33" s="543"/>
      <c r="BL33" s="544"/>
      <c r="BM33" s="544"/>
      <c r="BN33" s="544"/>
      <c r="BO33" s="544"/>
      <c r="BP33" s="544"/>
      <c r="BQ33" s="544"/>
      <c r="BR33" s="544"/>
      <c r="BS33" s="544"/>
      <c r="BT33" s="644"/>
      <c r="BU33" s="543"/>
      <c r="BV33" s="544"/>
      <c r="BW33" s="544"/>
      <c r="BX33" s="544"/>
      <c r="BY33" s="544"/>
      <c r="BZ33" s="544"/>
      <c r="CA33" s="544"/>
      <c r="CB33" s="544"/>
      <c r="CC33" s="544"/>
      <c r="CD33" s="644"/>
      <c r="CE33" s="543"/>
      <c r="CF33" s="544"/>
      <c r="CG33" s="544"/>
      <c r="CH33" s="544"/>
      <c r="CI33" s="544"/>
      <c r="CJ33" s="544"/>
      <c r="CK33" s="544"/>
      <c r="CL33" s="544"/>
      <c r="CM33" s="544"/>
      <c r="CN33" s="644"/>
      <c r="CO33" s="543"/>
      <c r="CP33" s="544"/>
      <c r="CQ33" s="544"/>
      <c r="CR33" s="544"/>
      <c r="CS33" s="544"/>
      <c r="CT33" s="544"/>
      <c r="CU33" s="544"/>
      <c r="CV33" s="544"/>
      <c r="CW33" s="544"/>
      <c r="CX33" s="644"/>
      <c r="CY33" s="543"/>
      <c r="CZ33" s="544"/>
      <c r="DA33" s="544"/>
      <c r="DB33" s="544"/>
      <c r="DC33" s="544"/>
      <c r="DD33" s="544"/>
      <c r="DE33" s="544"/>
      <c r="DF33" s="544"/>
      <c r="DG33" s="544"/>
      <c r="DH33" s="644"/>
      <c r="DI33" s="543"/>
      <c r="DJ33" s="544"/>
      <c r="DK33" s="544"/>
      <c r="DL33" s="544"/>
      <c r="DM33" s="544"/>
      <c r="DN33" s="544"/>
      <c r="DO33" s="544"/>
      <c r="DP33" s="544"/>
      <c r="DQ33" s="544"/>
      <c r="DR33" s="644"/>
      <c r="DS33" s="543"/>
      <c r="DT33" s="544"/>
      <c r="DU33" s="544"/>
      <c r="DV33" s="544"/>
      <c r="DW33" s="544"/>
      <c r="DX33" s="544"/>
      <c r="DY33" s="544"/>
      <c r="DZ33" s="544"/>
      <c r="EA33" s="544"/>
      <c r="EB33" s="644"/>
      <c r="EC33" s="543"/>
      <c r="ED33" s="544"/>
      <c r="EE33" s="544"/>
      <c r="EF33" s="544"/>
      <c r="EG33" s="544"/>
      <c r="EH33" s="544"/>
      <c r="EI33" s="544"/>
      <c r="EJ33" s="544"/>
      <c r="EK33" s="544"/>
      <c r="EL33" s="644"/>
      <c r="EM33" s="543"/>
      <c r="EN33" s="544"/>
      <c r="EO33" s="544"/>
      <c r="EP33" s="544"/>
      <c r="EQ33" s="544"/>
      <c r="ER33" s="544"/>
      <c r="ES33" s="544"/>
      <c r="ET33" s="544"/>
      <c r="EU33" s="544"/>
      <c r="EV33" s="644"/>
    </row>
    <row r="34" spans="1:152" ht="20.25">
      <c r="A34" s="616">
        <f>Summary!A34</f>
        <v>19.399999999999999</v>
      </c>
      <c r="B34" s="362">
        <f>Summary!B34</f>
        <v>0</v>
      </c>
      <c r="C34" s="351" t="str">
        <f>Summary!C34</f>
        <v>2.1.4</v>
      </c>
      <c r="D34" s="351">
        <f>Summary!D34</f>
        <v>0</v>
      </c>
      <c r="E34" s="355">
        <f>Summary!E34</f>
        <v>0</v>
      </c>
      <c r="F34" s="363" t="str">
        <f>Summary!F34</f>
        <v>Maintain winter fleet</v>
      </c>
      <c r="G34" s="493" t="str">
        <f>Summary!G34</f>
        <v>Schedule Ref 13, 58</v>
      </c>
      <c r="H34" s="540">
        <f t="shared" si="22"/>
        <v>0</v>
      </c>
      <c r="I34" s="541">
        <f t="shared" si="23"/>
        <v>0</v>
      </c>
      <c r="J34" s="541">
        <f t="shared" si="24"/>
        <v>0</v>
      </c>
      <c r="K34" s="541">
        <f t="shared" si="25"/>
        <v>0</v>
      </c>
      <c r="L34" s="541">
        <f t="shared" si="26"/>
        <v>0</v>
      </c>
      <c r="M34" s="541">
        <f t="shared" si="27"/>
        <v>0</v>
      </c>
      <c r="N34" s="541">
        <f t="shared" si="28"/>
        <v>0</v>
      </c>
      <c r="O34" s="541">
        <f t="shared" si="29"/>
        <v>0</v>
      </c>
      <c r="P34" s="541">
        <f t="shared" si="30"/>
        <v>0</v>
      </c>
      <c r="Q34" s="541">
        <f t="shared" si="31"/>
        <v>0</v>
      </c>
      <c r="R34" s="541">
        <f t="shared" si="32"/>
        <v>0</v>
      </c>
      <c r="S34" s="541">
        <f t="shared" si="33"/>
        <v>0</v>
      </c>
      <c r="T34" s="541">
        <f t="shared" si="34"/>
        <v>0</v>
      </c>
      <c r="U34" s="542">
        <f t="shared" si="35"/>
        <v>0</v>
      </c>
      <c r="V34" s="531"/>
      <c r="W34" s="543"/>
      <c r="X34" s="544"/>
      <c r="Y34" s="544"/>
      <c r="Z34" s="544"/>
      <c r="AA34" s="544"/>
      <c r="AB34" s="544"/>
      <c r="AC34" s="544"/>
      <c r="AD34" s="544"/>
      <c r="AE34" s="544"/>
      <c r="AF34" s="644"/>
      <c r="AG34" s="543"/>
      <c r="AH34" s="544"/>
      <c r="AI34" s="544"/>
      <c r="AJ34" s="544"/>
      <c r="AK34" s="544"/>
      <c r="AL34" s="544"/>
      <c r="AM34" s="544"/>
      <c r="AN34" s="544"/>
      <c r="AO34" s="544"/>
      <c r="AP34" s="644"/>
      <c r="AQ34" s="543"/>
      <c r="AR34" s="544"/>
      <c r="AS34" s="544"/>
      <c r="AT34" s="544"/>
      <c r="AU34" s="544"/>
      <c r="AV34" s="544"/>
      <c r="AW34" s="544"/>
      <c r="AX34" s="544"/>
      <c r="AY34" s="544"/>
      <c r="AZ34" s="644"/>
      <c r="BA34" s="543"/>
      <c r="BB34" s="544"/>
      <c r="BC34" s="544"/>
      <c r="BD34" s="544"/>
      <c r="BE34" s="544"/>
      <c r="BF34" s="544"/>
      <c r="BG34" s="544"/>
      <c r="BH34" s="544"/>
      <c r="BI34" s="544"/>
      <c r="BJ34" s="644"/>
      <c r="BK34" s="543"/>
      <c r="BL34" s="544"/>
      <c r="BM34" s="544"/>
      <c r="BN34" s="544"/>
      <c r="BO34" s="544"/>
      <c r="BP34" s="544"/>
      <c r="BQ34" s="544"/>
      <c r="BR34" s="544"/>
      <c r="BS34" s="544"/>
      <c r="BT34" s="644"/>
      <c r="BU34" s="543"/>
      <c r="BV34" s="544"/>
      <c r="BW34" s="544"/>
      <c r="BX34" s="544"/>
      <c r="BY34" s="544"/>
      <c r="BZ34" s="544"/>
      <c r="CA34" s="544"/>
      <c r="CB34" s="544"/>
      <c r="CC34" s="544"/>
      <c r="CD34" s="644"/>
      <c r="CE34" s="543"/>
      <c r="CF34" s="544"/>
      <c r="CG34" s="544"/>
      <c r="CH34" s="544"/>
      <c r="CI34" s="544"/>
      <c r="CJ34" s="544"/>
      <c r="CK34" s="544"/>
      <c r="CL34" s="544"/>
      <c r="CM34" s="544"/>
      <c r="CN34" s="644"/>
      <c r="CO34" s="543"/>
      <c r="CP34" s="544"/>
      <c r="CQ34" s="544"/>
      <c r="CR34" s="544"/>
      <c r="CS34" s="544"/>
      <c r="CT34" s="544"/>
      <c r="CU34" s="544"/>
      <c r="CV34" s="544"/>
      <c r="CW34" s="544"/>
      <c r="CX34" s="644"/>
      <c r="CY34" s="543"/>
      <c r="CZ34" s="544"/>
      <c r="DA34" s="544"/>
      <c r="DB34" s="544"/>
      <c r="DC34" s="544"/>
      <c r="DD34" s="544"/>
      <c r="DE34" s="544"/>
      <c r="DF34" s="544"/>
      <c r="DG34" s="544"/>
      <c r="DH34" s="644"/>
      <c r="DI34" s="543"/>
      <c r="DJ34" s="544"/>
      <c r="DK34" s="544"/>
      <c r="DL34" s="544"/>
      <c r="DM34" s="544"/>
      <c r="DN34" s="544"/>
      <c r="DO34" s="544"/>
      <c r="DP34" s="544"/>
      <c r="DQ34" s="544"/>
      <c r="DR34" s="644"/>
      <c r="DS34" s="543"/>
      <c r="DT34" s="544"/>
      <c r="DU34" s="544"/>
      <c r="DV34" s="544"/>
      <c r="DW34" s="544"/>
      <c r="DX34" s="544"/>
      <c r="DY34" s="544"/>
      <c r="DZ34" s="544"/>
      <c r="EA34" s="544"/>
      <c r="EB34" s="644"/>
      <c r="EC34" s="543"/>
      <c r="ED34" s="544"/>
      <c r="EE34" s="544"/>
      <c r="EF34" s="544"/>
      <c r="EG34" s="544"/>
      <c r="EH34" s="544"/>
      <c r="EI34" s="544"/>
      <c r="EJ34" s="544"/>
      <c r="EK34" s="544"/>
      <c r="EL34" s="644"/>
      <c r="EM34" s="543"/>
      <c r="EN34" s="544"/>
      <c r="EO34" s="544"/>
      <c r="EP34" s="544"/>
      <c r="EQ34" s="544"/>
      <c r="ER34" s="544"/>
      <c r="ES34" s="544"/>
      <c r="ET34" s="544"/>
      <c r="EU34" s="544"/>
      <c r="EV34" s="644"/>
    </row>
    <row r="35" spans="1:152" ht="20.25">
      <c r="A35" s="359" t="str">
        <f>Summary!A35</f>
        <v>NOT USED</v>
      </c>
      <c r="B35" s="362">
        <f>Summary!B35</f>
        <v>0</v>
      </c>
      <c r="C35" s="351" t="str">
        <f>Summary!C35</f>
        <v>2.1.5</v>
      </c>
      <c r="D35" s="351">
        <f>Summary!D35</f>
        <v>0</v>
      </c>
      <c r="E35" s="355">
        <f>Summary!E35</f>
        <v>0</v>
      </c>
      <c r="F35" s="363" t="str">
        <f>Summary!F35</f>
        <v>NOT USED</v>
      </c>
      <c r="G35" s="373">
        <f>Summary!G35</f>
        <v>0</v>
      </c>
      <c r="H35" s="540">
        <f t="shared" si="22"/>
        <v>0</v>
      </c>
      <c r="I35" s="541">
        <f t="shared" si="23"/>
        <v>0</v>
      </c>
      <c r="J35" s="541">
        <f t="shared" si="24"/>
        <v>0</v>
      </c>
      <c r="K35" s="541">
        <f t="shared" si="25"/>
        <v>0</v>
      </c>
      <c r="L35" s="541">
        <f t="shared" si="26"/>
        <v>0</v>
      </c>
      <c r="M35" s="541">
        <f t="shared" si="27"/>
        <v>0</v>
      </c>
      <c r="N35" s="541">
        <f t="shared" si="28"/>
        <v>0</v>
      </c>
      <c r="O35" s="541">
        <f t="shared" si="29"/>
        <v>0</v>
      </c>
      <c r="P35" s="541">
        <f t="shared" si="30"/>
        <v>0</v>
      </c>
      <c r="Q35" s="541">
        <f t="shared" si="31"/>
        <v>0</v>
      </c>
      <c r="R35" s="541">
        <f t="shared" si="32"/>
        <v>0</v>
      </c>
      <c r="S35" s="541">
        <f t="shared" si="33"/>
        <v>0</v>
      </c>
      <c r="T35" s="541">
        <f t="shared" si="34"/>
        <v>0</v>
      </c>
      <c r="U35" s="542">
        <f t="shared" si="35"/>
        <v>0</v>
      </c>
      <c r="V35" s="531"/>
      <c r="W35" s="543"/>
      <c r="X35" s="544"/>
      <c r="Y35" s="544"/>
      <c r="Z35" s="544"/>
      <c r="AA35" s="544"/>
      <c r="AB35" s="544"/>
      <c r="AC35" s="544"/>
      <c r="AD35" s="544"/>
      <c r="AE35" s="544"/>
      <c r="AF35" s="644"/>
      <c r="AG35" s="543"/>
      <c r="AH35" s="544"/>
      <c r="AI35" s="544"/>
      <c r="AJ35" s="544"/>
      <c r="AK35" s="544"/>
      <c r="AL35" s="544"/>
      <c r="AM35" s="544"/>
      <c r="AN35" s="544"/>
      <c r="AO35" s="544"/>
      <c r="AP35" s="644"/>
      <c r="AQ35" s="543"/>
      <c r="AR35" s="544"/>
      <c r="AS35" s="544"/>
      <c r="AT35" s="544"/>
      <c r="AU35" s="544"/>
      <c r="AV35" s="544"/>
      <c r="AW35" s="544"/>
      <c r="AX35" s="544"/>
      <c r="AY35" s="544"/>
      <c r="AZ35" s="644"/>
      <c r="BA35" s="543"/>
      <c r="BB35" s="544"/>
      <c r="BC35" s="544"/>
      <c r="BD35" s="544"/>
      <c r="BE35" s="544"/>
      <c r="BF35" s="544"/>
      <c r="BG35" s="544"/>
      <c r="BH35" s="544"/>
      <c r="BI35" s="544"/>
      <c r="BJ35" s="644"/>
      <c r="BK35" s="543"/>
      <c r="BL35" s="544"/>
      <c r="BM35" s="544"/>
      <c r="BN35" s="544"/>
      <c r="BO35" s="544"/>
      <c r="BP35" s="544"/>
      <c r="BQ35" s="544"/>
      <c r="BR35" s="544"/>
      <c r="BS35" s="544"/>
      <c r="BT35" s="644"/>
      <c r="BU35" s="543"/>
      <c r="BV35" s="544"/>
      <c r="BW35" s="544"/>
      <c r="BX35" s="544"/>
      <c r="BY35" s="544"/>
      <c r="BZ35" s="544"/>
      <c r="CA35" s="544"/>
      <c r="CB35" s="544"/>
      <c r="CC35" s="544"/>
      <c r="CD35" s="644"/>
      <c r="CE35" s="543"/>
      <c r="CF35" s="544"/>
      <c r="CG35" s="544"/>
      <c r="CH35" s="544"/>
      <c r="CI35" s="544"/>
      <c r="CJ35" s="544"/>
      <c r="CK35" s="544"/>
      <c r="CL35" s="544"/>
      <c r="CM35" s="544"/>
      <c r="CN35" s="644"/>
      <c r="CO35" s="543"/>
      <c r="CP35" s="544"/>
      <c r="CQ35" s="544"/>
      <c r="CR35" s="544"/>
      <c r="CS35" s="544"/>
      <c r="CT35" s="544"/>
      <c r="CU35" s="544"/>
      <c r="CV35" s="544"/>
      <c r="CW35" s="544"/>
      <c r="CX35" s="644"/>
      <c r="CY35" s="543"/>
      <c r="CZ35" s="544"/>
      <c r="DA35" s="544"/>
      <c r="DB35" s="544"/>
      <c r="DC35" s="544"/>
      <c r="DD35" s="544"/>
      <c r="DE35" s="544"/>
      <c r="DF35" s="544"/>
      <c r="DG35" s="544"/>
      <c r="DH35" s="644"/>
      <c r="DI35" s="543"/>
      <c r="DJ35" s="544"/>
      <c r="DK35" s="544"/>
      <c r="DL35" s="544"/>
      <c r="DM35" s="544"/>
      <c r="DN35" s="544"/>
      <c r="DO35" s="544"/>
      <c r="DP35" s="544"/>
      <c r="DQ35" s="544"/>
      <c r="DR35" s="644"/>
      <c r="DS35" s="543"/>
      <c r="DT35" s="544"/>
      <c r="DU35" s="544"/>
      <c r="DV35" s="544"/>
      <c r="DW35" s="544"/>
      <c r="DX35" s="544"/>
      <c r="DY35" s="544"/>
      <c r="DZ35" s="544"/>
      <c r="EA35" s="544"/>
      <c r="EB35" s="644"/>
      <c r="EC35" s="543"/>
      <c r="ED35" s="544"/>
      <c r="EE35" s="544"/>
      <c r="EF35" s="544"/>
      <c r="EG35" s="544"/>
      <c r="EH35" s="544"/>
      <c r="EI35" s="544"/>
      <c r="EJ35" s="544"/>
      <c r="EK35" s="544"/>
      <c r="EL35" s="644"/>
      <c r="EM35" s="543"/>
      <c r="EN35" s="544"/>
      <c r="EO35" s="544"/>
      <c r="EP35" s="544"/>
      <c r="EQ35" s="544"/>
      <c r="ER35" s="544"/>
      <c r="ES35" s="544"/>
      <c r="ET35" s="544"/>
      <c r="EU35" s="544"/>
      <c r="EV35" s="644"/>
    </row>
    <row r="36" spans="1:152" ht="20.25">
      <c r="A36" s="359">
        <f>Summary!A36</f>
        <v>19.5</v>
      </c>
      <c r="B36" s="362">
        <f>Summary!B36</f>
        <v>0</v>
      </c>
      <c r="C36" s="351" t="str">
        <f>Summary!C36</f>
        <v>2.1.6</v>
      </c>
      <c r="D36" s="351">
        <f>Summary!D36</f>
        <v>0</v>
      </c>
      <c r="E36" s="355">
        <f>Summary!E36</f>
        <v>0</v>
      </c>
      <c r="F36" s="363" t="str">
        <f>Summary!F36</f>
        <v>Manage brine</v>
      </c>
      <c r="G36" s="373" t="str">
        <f>Summary!G36</f>
        <v>Schedule Ref 34</v>
      </c>
      <c r="H36" s="540">
        <f t="shared" si="22"/>
        <v>0</v>
      </c>
      <c r="I36" s="541">
        <f t="shared" si="23"/>
        <v>0</v>
      </c>
      <c r="J36" s="541">
        <f t="shared" si="24"/>
        <v>0</v>
      </c>
      <c r="K36" s="541">
        <f t="shared" si="25"/>
        <v>0</v>
      </c>
      <c r="L36" s="541">
        <f t="shared" si="26"/>
        <v>0</v>
      </c>
      <c r="M36" s="541">
        <f t="shared" si="27"/>
        <v>0</v>
      </c>
      <c r="N36" s="541">
        <f t="shared" si="28"/>
        <v>0</v>
      </c>
      <c r="O36" s="541">
        <f t="shared" si="29"/>
        <v>0</v>
      </c>
      <c r="P36" s="541">
        <f t="shared" si="30"/>
        <v>0</v>
      </c>
      <c r="Q36" s="541">
        <f t="shared" si="31"/>
        <v>0</v>
      </c>
      <c r="R36" s="541">
        <f t="shared" si="32"/>
        <v>0</v>
      </c>
      <c r="S36" s="541">
        <f t="shared" si="33"/>
        <v>0</v>
      </c>
      <c r="T36" s="541">
        <f t="shared" si="34"/>
        <v>0</v>
      </c>
      <c r="U36" s="542">
        <f t="shared" si="35"/>
        <v>0</v>
      </c>
      <c r="V36" s="531"/>
      <c r="W36" s="543"/>
      <c r="X36" s="544"/>
      <c r="Y36" s="544"/>
      <c r="Z36" s="544"/>
      <c r="AA36" s="544"/>
      <c r="AB36" s="544"/>
      <c r="AC36" s="544"/>
      <c r="AD36" s="544"/>
      <c r="AE36" s="544"/>
      <c r="AF36" s="644"/>
      <c r="AG36" s="543"/>
      <c r="AH36" s="544"/>
      <c r="AI36" s="544"/>
      <c r="AJ36" s="544"/>
      <c r="AK36" s="544"/>
      <c r="AL36" s="544"/>
      <c r="AM36" s="544"/>
      <c r="AN36" s="544"/>
      <c r="AO36" s="544"/>
      <c r="AP36" s="644"/>
      <c r="AQ36" s="543"/>
      <c r="AR36" s="544"/>
      <c r="AS36" s="544"/>
      <c r="AT36" s="544"/>
      <c r="AU36" s="544"/>
      <c r="AV36" s="544"/>
      <c r="AW36" s="544"/>
      <c r="AX36" s="544"/>
      <c r="AY36" s="544"/>
      <c r="AZ36" s="644"/>
      <c r="BA36" s="543"/>
      <c r="BB36" s="544"/>
      <c r="BC36" s="544"/>
      <c r="BD36" s="544"/>
      <c r="BE36" s="544"/>
      <c r="BF36" s="544"/>
      <c r="BG36" s="544"/>
      <c r="BH36" s="544"/>
      <c r="BI36" s="544"/>
      <c r="BJ36" s="644"/>
      <c r="BK36" s="543"/>
      <c r="BL36" s="544"/>
      <c r="BM36" s="544"/>
      <c r="BN36" s="544"/>
      <c r="BO36" s="544"/>
      <c r="BP36" s="544"/>
      <c r="BQ36" s="544"/>
      <c r="BR36" s="544"/>
      <c r="BS36" s="544"/>
      <c r="BT36" s="644"/>
      <c r="BU36" s="543"/>
      <c r="BV36" s="544"/>
      <c r="BW36" s="544"/>
      <c r="BX36" s="544"/>
      <c r="BY36" s="544"/>
      <c r="BZ36" s="544"/>
      <c r="CA36" s="544"/>
      <c r="CB36" s="544"/>
      <c r="CC36" s="544"/>
      <c r="CD36" s="644"/>
      <c r="CE36" s="543"/>
      <c r="CF36" s="544"/>
      <c r="CG36" s="544"/>
      <c r="CH36" s="544"/>
      <c r="CI36" s="544"/>
      <c r="CJ36" s="544"/>
      <c r="CK36" s="544"/>
      <c r="CL36" s="544"/>
      <c r="CM36" s="544"/>
      <c r="CN36" s="644"/>
      <c r="CO36" s="543"/>
      <c r="CP36" s="544"/>
      <c r="CQ36" s="544"/>
      <c r="CR36" s="544"/>
      <c r="CS36" s="544"/>
      <c r="CT36" s="544"/>
      <c r="CU36" s="544"/>
      <c r="CV36" s="544"/>
      <c r="CW36" s="544"/>
      <c r="CX36" s="644"/>
      <c r="CY36" s="543"/>
      <c r="CZ36" s="544"/>
      <c r="DA36" s="544"/>
      <c r="DB36" s="544"/>
      <c r="DC36" s="544"/>
      <c r="DD36" s="544"/>
      <c r="DE36" s="544"/>
      <c r="DF36" s="544"/>
      <c r="DG36" s="544"/>
      <c r="DH36" s="644"/>
      <c r="DI36" s="543"/>
      <c r="DJ36" s="544"/>
      <c r="DK36" s="544"/>
      <c r="DL36" s="544"/>
      <c r="DM36" s="544"/>
      <c r="DN36" s="544"/>
      <c r="DO36" s="544"/>
      <c r="DP36" s="544"/>
      <c r="DQ36" s="544"/>
      <c r="DR36" s="644"/>
      <c r="DS36" s="543"/>
      <c r="DT36" s="544"/>
      <c r="DU36" s="544"/>
      <c r="DV36" s="544"/>
      <c r="DW36" s="544"/>
      <c r="DX36" s="544"/>
      <c r="DY36" s="544"/>
      <c r="DZ36" s="544"/>
      <c r="EA36" s="544"/>
      <c r="EB36" s="644"/>
      <c r="EC36" s="543"/>
      <c r="ED36" s="544"/>
      <c r="EE36" s="544"/>
      <c r="EF36" s="544"/>
      <c r="EG36" s="544"/>
      <c r="EH36" s="544"/>
      <c r="EI36" s="544"/>
      <c r="EJ36" s="544"/>
      <c r="EK36" s="544"/>
      <c r="EL36" s="644"/>
      <c r="EM36" s="543"/>
      <c r="EN36" s="544"/>
      <c r="EO36" s="544"/>
      <c r="EP36" s="544"/>
      <c r="EQ36" s="544"/>
      <c r="ER36" s="544"/>
      <c r="ES36" s="544"/>
      <c r="ET36" s="544"/>
      <c r="EU36" s="544"/>
      <c r="EV36" s="644"/>
    </row>
    <row r="37" spans="1:152" ht="20.25">
      <c r="A37" s="359">
        <f>Summary!A37</f>
        <v>19.600000000000001</v>
      </c>
      <c r="B37" s="362">
        <f>Summary!B37</f>
        <v>0</v>
      </c>
      <c r="C37" s="351" t="str">
        <f>Summary!C37</f>
        <v>2.1.7</v>
      </c>
      <c r="D37" s="351">
        <f>Summary!D37</f>
        <v>0</v>
      </c>
      <c r="E37" s="355">
        <f>Summary!E37</f>
        <v>0</v>
      </c>
      <c r="F37" s="363" t="str">
        <f>Summary!F37</f>
        <v>Maintain saturator</v>
      </c>
      <c r="G37" s="373" t="str">
        <f>Summary!G37</f>
        <v>Schedule Ref 34, 64</v>
      </c>
      <c r="H37" s="540">
        <f t="shared" si="22"/>
        <v>0</v>
      </c>
      <c r="I37" s="541">
        <f t="shared" si="23"/>
        <v>0</v>
      </c>
      <c r="J37" s="541">
        <f t="shared" si="24"/>
        <v>0</v>
      </c>
      <c r="K37" s="541">
        <f t="shared" si="25"/>
        <v>0</v>
      </c>
      <c r="L37" s="541">
        <f t="shared" si="26"/>
        <v>0</v>
      </c>
      <c r="M37" s="541">
        <f t="shared" si="27"/>
        <v>0</v>
      </c>
      <c r="N37" s="541">
        <f t="shared" si="28"/>
        <v>0</v>
      </c>
      <c r="O37" s="541">
        <f t="shared" si="29"/>
        <v>0</v>
      </c>
      <c r="P37" s="541">
        <f t="shared" si="30"/>
        <v>0</v>
      </c>
      <c r="Q37" s="541">
        <f t="shared" si="31"/>
        <v>0</v>
      </c>
      <c r="R37" s="541">
        <f t="shared" si="32"/>
        <v>0</v>
      </c>
      <c r="S37" s="541">
        <f t="shared" si="33"/>
        <v>0</v>
      </c>
      <c r="T37" s="541">
        <f t="shared" si="34"/>
        <v>0</v>
      </c>
      <c r="U37" s="542">
        <f t="shared" si="35"/>
        <v>0</v>
      </c>
      <c r="V37" s="531"/>
      <c r="W37" s="543"/>
      <c r="X37" s="544"/>
      <c r="Y37" s="544"/>
      <c r="Z37" s="544"/>
      <c r="AA37" s="544"/>
      <c r="AB37" s="544"/>
      <c r="AC37" s="544"/>
      <c r="AD37" s="544"/>
      <c r="AE37" s="544"/>
      <c r="AF37" s="644"/>
      <c r="AG37" s="543"/>
      <c r="AH37" s="544"/>
      <c r="AI37" s="544"/>
      <c r="AJ37" s="544"/>
      <c r="AK37" s="544"/>
      <c r="AL37" s="544"/>
      <c r="AM37" s="544"/>
      <c r="AN37" s="544"/>
      <c r="AO37" s="544"/>
      <c r="AP37" s="644"/>
      <c r="AQ37" s="543"/>
      <c r="AR37" s="544"/>
      <c r="AS37" s="544"/>
      <c r="AT37" s="544"/>
      <c r="AU37" s="544"/>
      <c r="AV37" s="544"/>
      <c r="AW37" s="544"/>
      <c r="AX37" s="544"/>
      <c r="AY37" s="544"/>
      <c r="AZ37" s="644"/>
      <c r="BA37" s="543"/>
      <c r="BB37" s="544"/>
      <c r="BC37" s="544"/>
      <c r="BD37" s="544"/>
      <c r="BE37" s="544"/>
      <c r="BF37" s="544"/>
      <c r="BG37" s="544"/>
      <c r="BH37" s="544"/>
      <c r="BI37" s="544"/>
      <c r="BJ37" s="644"/>
      <c r="BK37" s="543"/>
      <c r="BL37" s="544"/>
      <c r="BM37" s="544"/>
      <c r="BN37" s="544"/>
      <c r="BO37" s="544"/>
      <c r="BP37" s="544"/>
      <c r="BQ37" s="544"/>
      <c r="BR37" s="544"/>
      <c r="BS37" s="544"/>
      <c r="BT37" s="644"/>
      <c r="BU37" s="543"/>
      <c r="BV37" s="544"/>
      <c r="BW37" s="544"/>
      <c r="BX37" s="544"/>
      <c r="BY37" s="544"/>
      <c r="BZ37" s="544"/>
      <c r="CA37" s="544"/>
      <c r="CB37" s="544"/>
      <c r="CC37" s="544"/>
      <c r="CD37" s="644"/>
      <c r="CE37" s="543"/>
      <c r="CF37" s="544"/>
      <c r="CG37" s="544"/>
      <c r="CH37" s="544"/>
      <c r="CI37" s="544"/>
      <c r="CJ37" s="544"/>
      <c r="CK37" s="544"/>
      <c r="CL37" s="544"/>
      <c r="CM37" s="544"/>
      <c r="CN37" s="644"/>
      <c r="CO37" s="543"/>
      <c r="CP37" s="544"/>
      <c r="CQ37" s="544"/>
      <c r="CR37" s="544"/>
      <c r="CS37" s="544"/>
      <c r="CT37" s="544"/>
      <c r="CU37" s="544"/>
      <c r="CV37" s="544"/>
      <c r="CW37" s="544"/>
      <c r="CX37" s="644"/>
      <c r="CY37" s="543"/>
      <c r="CZ37" s="544"/>
      <c r="DA37" s="544"/>
      <c r="DB37" s="544"/>
      <c r="DC37" s="544"/>
      <c r="DD37" s="544"/>
      <c r="DE37" s="544"/>
      <c r="DF37" s="544"/>
      <c r="DG37" s="544"/>
      <c r="DH37" s="644"/>
      <c r="DI37" s="543"/>
      <c r="DJ37" s="544"/>
      <c r="DK37" s="544"/>
      <c r="DL37" s="544"/>
      <c r="DM37" s="544"/>
      <c r="DN37" s="544"/>
      <c r="DO37" s="544"/>
      <c r="DP37" s="544"/>
      <c r="DQ37" s="544"/>
      <c r="DR37" s="644"/>
      <c r="DS37" s="543"/>
      <c r="DT37" s="544"/>
      <c r="DU37" s="544"/>
      <c r="DV37" s="544"/>
      <c r="DW37" s="544"/>
      <c r="DX37" s="544"/>
      <c r="DY37" s="544"/>
      <c r="DZ37" s="544"/>
      <c r="EA37" s="544"/>
      <c r="EB37" s="644"/>
      <c r="EC37" s="543"/>
      <c r="ED37" s="544"/>
      <c r="EE37" s="544"/>
      <c r="EF37" s="544"/>
      <c r="EG37" s="544"/>
      <c r="EH37" s="544"/>
      <c r="EI37" s="544"/>
      <c r="EJ37" s="544"/>
      <c r="EK37" s="544"/>
      <c r="EL37" s="644"/>
      <c r="EM37" s="543"/>
      <c r="EN37" s="544"/>
      <c r="EO37" s="544"/>
      <c r="EP37" s="544"/>
      <c r="EQ37" s="544"/>
      <c r="ER37" s="544"/>
      <c r="ES37" s="544"/>
      <c r="ET37" s="544"/>
      <c r="EU37" s="544"/>
      <c r="EV37" s="644"/>
    </row>
    <row r="38" spans="1:152" ht="20.25">
      <c r="A38" s="359">
        <f>Summary!A38</f>
        <v>19.7</v>
      </c>
      <c r="B38" s="362">
        <f>Summary!B38</f>
        <v>0</v>
      </c>
      <c r="C38" s="351" t="str">
        <f>Summary!C38</f>
        <v>2.1.8</v>
      </c>
      <c r="D38" s="351">
        <f>Summary!D38</f>
        <v>0</v>
      </c>
      <c r="E38" s="355">
        <f>Summary!E38</f>
        <v>0</v>
      </c>
      <c r="F38" s="363" t="str">
        <f>Summary!F38</f>
        <v>Reporting</v>
      </c>
      <c r="G38" s="373">
        <f>Summary!G38</f>
        <v>0</v>
      </c>
      <c r="H38" s="540">
        <f t="shared" si="22"/>
        <v>0</v>
      </c>
      <c r="I38" s="541">
        <f t="shared" si="23"/>
        <v>0</v>
      </c>
      <c r="J38" s="541">
        <f t="shared" si="24"/>
        <v>0</v>
      </c>
      <c r="K38" s="541">
        <f t="shared" si="25"/>
        <v>0</v>
      </c>
      <c r="L38" s="541">
        <f t="shared" si="26"/>
        <v>0</v>
      </c>
      <c r="M38" s="541">
        <f t="shared" si="27"/>
        <v>0</v>
      </c>
      <c r="N38" s="541">
        <f t="shared" si="28"/>
        <v>0</v>
      </c>
      <c r="O38" s="541">
        <f t="shared" si="29"/>
        <v>0</v>
      </c>
      <c r="P38" s="541">
        <f t="shared" si="30"/>
        <v>0</v>
      </c>
      <c r="Q38" s="541">
        <f t="shared" si="31"/>
        <v>0</v>
      </c>
      <c r="R38" s="541">
        <f t="shared" si="32"/>
        <v>0</v>
      </c>
      <c r="S38" s="541">
        <f t="shared" si="33"/>
        <v>0</v>
      </c>
      <c r="T38" s="541">
        <f t="shared" si="34"/>
        <v>0</v>
      </c>
      <c r="U38" s="542">
        <f t="shared" si="35"/>
        <v>0</v>
      </c>
      <c r="V38" s="531"/>
      <c r="W38" s="543"/>
      <c r="X38" s="544"/>
      <c r="Y38" s="544"/>
      <c r="Z38" s="544"/>
      <c r="AA38" s="544"/>
      <c r="AB38" s="544"/>
      <c r="AC38" s="544"/>
      <c r="AD38" s="544"/>
      <c r="AE38" s="544"/>
      <c r="AF38" s="644"/>
      <c r="AG38" s="543"/>
      <c r="AH38" s="544"/>
      <c r="AI38" s="544"/>
      <c r="AJ38" s="544"/>
      <c r="AK38" s="544"/>
      <c r="AL38" s="544"/>
      <c r="AM38" s="544"/>
      <c r="AN38" s="544"/>
      <c r="AO38" s="544"/>
      <c r="AP38" s="644"/>
      <c r="AQ38" s="543"/>
      <c r="AR38" s="544"/>
      <c r="AS38" s="544"/>
      <c r="AT38" s="544"/>
      <c r="AU38" s="544"/>
      <c r="AV38" s="544"/>
      <c r="AW38" s="544"/>
      <c r="AX38" s="544"/>
      <c r="AY38" s="544"/>
      <c r="AZ38" s="644"/>
      <c r="BA38" s="543"/>
      <c r="BB38" s="544"/>
      <c r="BC38" s="544"/>
      <c r="BD38" s="544"/>
      <c r="BE38" s="544"/>
      <c r="BF38" s="544"/>
      <c r="BG38" s="544"/>
      <c r="BH38" s="544"/>
      <c r="BI38" s="544"/>
      <c r="BJ38" s="644"/>
      <c r="BK38" s="543"/>
      <c r="BL38" s="544"/>
      <c r="BM38" s="544"/>
      <c r="BN38" s="544"/>
      <c r="BO38" s="544"/>
      <c r="BP38" s="544"/>
      <c r="BQ38" s="544"/>
      <c r="BR38" s="544"/>
      <c r="BS38" s="544"/>
      <c r="BT38" s="644"/>
      <c r="BU38" s="543"/>
      <c r="BV38" s="544"/>
      <c r="BW38" s="544"/>
      <c r="BX38" s="544"/>
      <c r="BY38" s="544"/>
      <c r="BZ38" s="544"/>
      <c r="CA38" s="544"/>
      <c r="CB38" s="544"/>
      <c r="CC38" s="544"/>
      <c r="CD38" s="644"/>
      <c r="CE38" s="543"/>
      <c r="CF38" s="544"/>
      <c r="CG38" s="544"/>
      <c r="CH38" s="544"/>
      <c r="CI38" s="544"/>
      <c r="CJ38" s="544"/>
      <c r="CK38" s="544"/>
      <c r="CL38" s="544"/>
      <c r="CM38" s="544"/>
      <c r="CN38" s="644"/>
      <c r="CO38" s="543"/>
      <c r="CP38" s="544"/>
      <c r="CQ38" s="544"/>
      <c r="CR38" s="544"/>
      <c r="CS38" s="544"/>
      <c r="CT38" s="544"/>
      <c r="CU38" s="544"/>
      <c r="CV38" s="544"/>
      <c r="CW38" s="544"/>
      <c r="CX38" s="644"/>
      <c r="CY38" s="543"/>
      <c r="CZ38" s="544"/>
      <c r="DA38" s="544"/>
      <c r="DB38" s="544"/>
      <c r="DC38" s="544"/>
      <c r="DD38" s="544"/>
      <c r="DE38" s="544"/>
      <c r="DF38" s="544"/>
      <c r="DG38" s="544"/>
      <c r="DH38" s="644"/>
      <c r="DI38" s="543"/>
      <c r="DJ38" s="544"/>
      <c r="DK38" s="544"/>
      <c r="DL38" s="544"/>
      <c r="DM38" s="544"/>
      <c r="DN38" s="544"/>
      <c r="DO38" s="544"/>
      <c r="DP38" s="544"/>
      <c r="DQ38" s="544"/>
      <c r="DR38" s="644"/>
      <c r="DS38" s="543"/>
      <c r="DT38" s="544"/>
      <c r="DU38" s="544"/>
      <c r="DV38" s="544"/>
      <c r="DW38" s="544"/>
      <c r="DX38" s="544"/>
      <c r="DY38" s="544"/>
      <c r="DZ38" s="544"/>
      <c r="EA38" s="544"/>
      <c r="EB38" s="644"/>
      <c r="EC38" s="543"/>
      <c r="ED38" s="544"/>
      <c r="EE38" s="544"/>
      <c r="EF38" s="544"/>
      <c r="EG38" s="544"/>
      <c r="EH38" s="544"/>
      <c r="EI38" s="544"/>
      <c r="EJ38" s="544"/>
      <c r="EK38" s="544"/>
      <c r="EL38" s="644"/>
      <c r="EM38" s="543"/>
      <c r="EN38" s="544"/>
      <c r="EO38" s="544"/>
      <c r="EP38" s="544"/>
      <c r="EQ38" s="544"/>
      <c r="ER38" s="544"/>
      <c r="ES38" s="544"/>
      <c r="ET38" s="544"/>
      <c r="EU38" s="544"/>
      <c r="EV38" s="644"/>
    </row>
    <row r="39" spans="1:152" ht="36">
      <c r="A39" s="786">
        <f>Summary!A39</f>
        <v>19.8</v>
      </c>
      <c r="B39" s="795">
        <f>Summary!B39</f>
        <v>0</v>
      </c>
      <c r="C39" s="196" t="str">
        <f>Summary!C39</f>
        <v>2.1.9</v>
      </c>
      <c r="D39" s="196">
        <f>Summary!D39</f>
        <v>0</v>
      </c>
      <c r="E39" s="792">
        <f>Summary!E39</f>
        <v>0</v>
      </c>
      <c r="F39" s="796" t="str">
        <f>Summary!F39</f>
        <v>Other Severe Weather Duties (including but not limited to the following items)</v>
      </c>
      <c r="G39" s="787" t="str">
        <f>Summary!G39</f>
        <v>Schedule Ref 50, 51, 52, 53, 54, 55, 56, 57 and 62.</v>
      </c>
      <c r="H39" s="282"/>
      <c r="I39" s="283"/>
      <c r="J39" s="283"/>
      <c r="K39" s="283"/>
      <c r="L39" s="283"/>
      <c r="M39" s="283"/>
      <c r="N39" s="283"/>
      <c r="O39" s="283"/>
      <c r="P39" s="283"/>
      <c r="Q39" s="283"/>
      <c r="R39" s="283"/>
      <c r="S39" s="283"/>
      <c r="T39" s="283"/>
      <c r="U39" s="547"/>
      <c r="V39" s="531"/>
      <c r="W39" s="282"/>
      <c r="X39" s="283"/>
      <c r="Y39" s="283"/>
      <c r="Z39" s="283"/>
      <c r="AA39" s="283"/>
      <c r="AB39" s="283"/>
      <c r="AC39" s="283"/>
      <c r="AD39" s="283"/>
      <c r="AE39" s="283"/>
      <c r="AF39" s="650"/>
      <c r="AG39" s="282"/>
      <c r="AH39" s="283"/>
      <c r="AI39" s="283"/>
      <c r="AJ39" s="283"/>
      <c r="AK39" s="283"/>
      <c r="AL39" s="283"/>
      <c r="AM39" s="283"/>
      <c r="AN39" s="283"/>
      <c r="AO39" s="283"/>
      <c r="AP39" s="650"/>
      <c r="AQ39" s="282"/>
      <c r="AR39" s="283"/>
      <c r="AS39" s="283"/>
      <c r="AT39" s="283"/>
      <c r="AU39" s="283"/>
      <c r="AV39" s="283"/>
      <c r="AW39" s="283"/>
      <c r="AX39" s="283"/>
      <c r="AY39" s="283"/>
      <c r="AZ39" s="650"/>
      <c r="BA39" s="282"/>
      <c r="BB39" s="283"/>
      <c r="BC39" s="283"/>
      <c r="BD39" s="283"/>
      <c r="BE39" s="283"/>
      <c r="BF39" s="283"/>
      <c r="BG39" s="283"/>
      <c r="BH39" s="283"/>
      <c r="BI39" s="283"/>
      <c r="BJ39" s="650"/>
      <c r="BK39" s="282"/>
      <c r="BL39" s="283"/>
      <c r="BM39" s="283"/>
      <c r="BN39" s="283"/>
      <c r="BO39" s="283"/>
      <c r="BP39" s="283"/>
      <c r="BQ39" s="283"/>
      <c r="BR39" s="283"/>
      <c r="BS39" s="283"/>
      <c r="BT39" s="650"/>
      <c r="BU39" s="282"/>
      <c r="BV39" s="283"/>
      <c r="BW39" s="283"/>
      <c r="BX39" s="283"/>
      <c r="BY39" s="283"/>
      <c r="BZ39" s="283"/>
      <c r="CA39" s="283"/>
      <c r="CB39" s="283"/>
      <c r="CC39" s="283"/>
      <c r="CD39" s="650"/>
      <c r="CE39" s="282"/>
      <c r="CF39" s="283"/>
      <c r="CG39" s="283"/>
      <c r="CH39" s="283"/>
      <c r="CI39" s="283"/>
      <c r="CJ39" s="283"/>
      <c r="CK39" s="283"/>
      <c r="CL39" s="283"/>
      <c r="CM39" s="283"/>
      <c r="CN39" s="650"/>
      <c r="CO39" s="282"/>
      <c r="CP39" s="283"/>
      <c r="CQ39" s="283"/>
      <c r="CR39" s="283"/>
      <c r="CS39" s="283"/>
      <c r="CT39" s="283"/>
      <c r="CU39" s="283"/>
      <c r="CV39" s="283"/>
      <c r="CW39" s="283"/>
      <c r="CX39" s="650"/>
      <c r="CY39" s="282"/>
      <c r="CZ39" s="283"/>
      <c r="DA39" s="283"/>
      <c r="DB39" s="283"/>
      <c r="DC39" s="283"/>
      <c r="DD39" s="283"/>
      <c r="DE39" s="283"/>
      <c r="DF39" s="283"/>
      <c r="DG39" s="283"/>
      <c r="DH39" s="650"/>
      <c r="DI39" s="282"/>
      <c r="DJ39" s="283"/>
      <c r="DK39" s="283"/>
      <c r="DL39" s="283"/>
      <c r="DM39" s="283"/>
      <c r="DN39" s="283"/>
      <c r="DO39" s="283"/>
      <c r="DP39" s="283"/>
      <c r="DQ39" s="283"/>
      <c r="DR39" s="650"/>
      <c r="DS39" s="282"/>
      <c r="DT39" s="283"/>
      <c r="DU39" s="283"/>
      <c r="DV39" s="283"/>
      <c r="DW39" s="283"/>
      <c r="DX39" s="283"/>
      <c r="DY39" s="283"/>
      <c r="DZ39" s="283"/>
      <c r="EA39" s="283"/>
      <c r="EB39" s="650"/>
      <c r="EC39" s="282"/>
      <c r="ED39" s="283"/>
      <c r="EE39" s="283"/>
      <c r="EF39" s="283"/>
      <c r="EG39" s="283"/>
      <c r="EH39" s="283"/>
      <c r="EI39" s="283"/>
      <c r="EJ39" s="283"/>
      <c r="EK39" s="283"/>
      <c r="EL39" s="650"/>
      <c r="EM39" s="282"/>
      <c r="EN39" s="283"/>
      <c r="EO39" s="283"/>
      <c r="EP39" s="283"/>
      <c r="EQ39" s="283"/>
      <c r="ER39" s="283"/>
      <c r="ES39" s="283"/>
      <c r="ET39" s="283"/>
      <c r="EU39" s="283"/>
      <c r="EV39" s="650"/>
    </row>
    <row r="40" spans="1:152" ht="20.25">
      <c r="A40" s="359">
        <f>Summary!A40</f>
        <v>19.8</v>
      </c>
      <c r="B40" s="362">
        <f>Summary!B40</f>
        <v>0</v>
      </c>
      <c r="C40" s="351" t="str">
        <f>Summary!C40</f>
        <v>2.1.9.1</v>
      </c>
      <c r="D40" s="351">
        <f>Summary!D40</f>
        <v>0</v>
      </c>
      <c r="E40" s="355">
        <f>Summary!E40</f>
        <v>0</v>
      </c>
      <c r="F40" s="363" t="str">
        <f>Summary!F40</f>
        <v>Key Personnel</v>
      </c>
      <c r="G40" s="373">
        <f>Summary!G40</f>
        <v>0</v>
      </c>
      <c r="H40" s="540">
        <f t="shared" ref="H40:H53" si="36">SUM(W40:AE40)</f>
        <v>0</v>
      </c>
      <c r="I40" s="541">
        <f t="shared" ref="I40:I53" si="37">SUM(AG40:AO40)</f>
        <v>0</v>
      </c>
      <c r="J40" s="541">
        <f t="shared" ref="J40:J53" si="38">SUM(AQ40:AY40)</f>
        <v>0</v>
      </c>
      <c r="K40" s="541">
        <f t="shared" ref="K40:K53" si="39">SUM(BA40:BI40)</f>
        <v>0</v>
      </c>
      <c r="L40" s="541">
        <f t="shared" ref="L40:L53" si="40">SUM(BK40:BS40)</f>
        <v>0</v>
      </c>
      <c r="M40" s="541">
        <f t="shared" ref="M40:M53" si="41">SUM(BU40:CC40)</f>
        <v>0</v>
      </c>
      <c r="N40" s="541">
        <f t="shared" ref="N40:N53" si="42">SUM(CE40:CM40)</f>
        <v>0</v>
      </c>
      <c r="O40" s="541">
        <f t="shared" ref="O40:O53" si="43">SUM(CO40:CW40)</f>
        <v>0</v>
      </c>
      <c r="P40" s="541">
        <f t="shared" ref="P40:P53" si="44">SUM(CY40:DG40)</f>
        <v>0</v>
      </c>
      <c r="Q40" s="541">
        <f t="shared" ref="Q40:Q53" si="45">SUM(DI40:DQ40)</f>
        <v>0</v>
      </c>
      <c r="R40" s="541">
        <f t="shared" ref="R40:R53" si="46">SUM(DS40:EA40)</f>
        <v>0</v>
      </c>
      <c r="S40" s="541">
        <f t="shared" ref="S40:S53" si="47">SUM(EC40:EK40)</f>
        <v>0</v>
      </c>
      <c r="T40" s="541">
        <f t="shared" ref="T40:T53" si="48">SUM(EM40:EU40)</f>
        <v>0</v>
      </c>
      <c r="U40" s="542">
        <f t="shared" si="35"/>
        <v>0</v>
      </c>
      <c r="V40" s="531"/>
      <c r="W40" s="543"/>
      <c r="X40" s="544"/>
      <c r="Y40" s="544"/>
      <c r="Z40" s="544"/>
      <c r="AA40" s="544"/>
      <c r="AB40" s="544"/>
      <c r="AC40" s="544"/>
      <c r="AD40" s="544"/>
      <c r="AE40" s="544"/>
      <c r="AF40" s="644"/>
      <c r="AG40" s="543"/>
      <c r="AH40" s="544"/>
      <c r="AI40" s="544"/>
      <c r="AJ40" s="544"/>
      <c r="AK40" s="544"/>
      <c r="AL40" s="544"/>
      <c r="AM40" s="544"/>
      <c r="AN40" s="544"/>
      <c r="AO40" s="544"/>
      <c r="AP40" s="644"/>
      <c r="AQ40" s="543"/>
      <c r="AR40" s="544"/>
      <c r="AS40" s="544"/>
      <c r="AT40" s="544"/>
      <c r="AU40" s="544"/>
      <c r="AV40" s="544"/>
      <c r="AW40" s="544"/>
      <c r="AX40" s="544"/>
      <c r="AY40" s="544"/>
      <c r="AZ40" s="644"/>
      <c r="BA40" s="543"/>
      <c r="BB40" s="544"/>
      <c r="BC40" s="544"/>
      <c r="BD40" s="544"/>
      <c r="BE40" s="544"/>
      <c r="BF40" s="544"/>
      <c r="BG40" s="544"/>
      <c r="BH40" s="544"/>
      <c r="BI40" s="544"/>
      <c r="BJ40" s="644"/>
      <c r="BK40" s="543"/>
      <c r="BL40" s="544"/>
      <c r="BM40" s="544"/>
      <c r="BN40" s="544"/>
      <c r="BO40" s="544"/>
      <c r="BP40" s="544"/>
      <c r="BQ40" s="544"/>
      <c r="BR40" s="544"/>
      <c r="BS40" s="544"/>
      <c r="BT40" s="644"/>
      <c r="BU40" s="543"/>
      <c r="BV40" s="544"/>
      <c r="BW40" s="544"/>
      <c r="BX40" s="544"/>
      <c r="BY40" s="544"/>
      <c r="BZ40" s="544"/>
      <c r="CA40" s="544"/>
      <c r="CB40" s="544"/>
      <c r="CC40" s="544"/>
      <c r="CD40" s="644"/>
      <c r="CE40" s="543"/>
      <c r="CF40" s="544"/>
      <c r="CG40" s="544"/>
      <c r="CH40" s="544"/>
      <c r="CI40" s="544"/>
      <c r="CJ40" s="544"/>
      <c r="CK40" s="544"/>
      <c r="CL40" s="544"/>
      <c r="CM40" s="544"/>
      <c r="CN40" s="644"/>
      <c r="CO40" s="543"/>
      <c r="CP40" s="544"/>
      <c r="CQ40" s="544"/>
      <c r="CR40" s="544"/>
      <c r="CS40" s="544"/>
      <c r="CT40" s="544"/>
      <c r="CU40" s="544"/>
      <c r="CV40" s="544"/>
      <c r="CW40" s="544"/>
      <c r="CX40" s="644"/>
      <c r="CY40" s="543"/>
      <c r="CZ40" s="544"/>
      <c r="DA40" s="544"/>
      <c r="DB40" s="544"/>
      <c r="DC40" s="544"/>
      <c r="DD40" s="544"/>
      <c r="DE40" s="544"/>
      <c r="DF40" s="544"/>
      <c r="DG40" s="544"/>
      <c r="DH40" s="644"/>
      <c r="DI40" s="543"/>
      <c r="DJ40" s="544"/>
      <c r="DK40" s="544"/>
      <c r="DL40" s="544"/>
      <c r="DM40" s="544"/>
      <c r="DN40" s="544"/>
      <c r="DO40" s="544"/>
      <c r="DP40" s="544"/>
      <c r="DQ40" s="544"/>
      <c r="DR40" s="644"/>
      <c r="DS40" s="543"/>
      <c r="DT40" s="544"/>
      <c r="DU40" s="544"/>
      <c r="DV40" s="544"/>
      <c r="DW40" s="544"/>
      <c r="DX40" s="544"/>
      <c r="DY40" s="544"/>
      <c r="DZ40" s="544"/>
      <c r="EA40" s="544"/>
      <c r="EB40" s="644"/>
      <c r="EC40" s="543"/>
      <c r="ED40" s="544"/>
      <c r="EE40" s="544"/>
      <c r="EF40" s="544"/>
      <c r="EG40" s="544"/>
      <c r="EH40" s="544"/>
      <c r="EI40" s="544"/>
      <c r="EJ40" s="544"/>
      <c r="EK40" s="544"/>
      <c r="EL40" s="644"/>
      <c r="EM40" s="543"/>
      <c r="EN40" s="544"/>
      <c r="EO40" s="544"/>
      <c r="EP40" s="544"/>
      <c r="EQ40" s="544"/>
      <c r="ER40" s="544"/>
      <c r="ES40" s="544"/>
      <c r="ET40" s="544"/>
      <c r="EU40" s="544"/>
      <c r="EV40" s="644"/>
    </row>
    <row r="41" spans="1:152" ht="20.25">
      <c r="A41" s="359">
        <f>Summary!A41</f>
        <v>19.8</v>
      </c>
      <c r="B41" s="362">
        <f>Summary!B41</f>
        <v>0</v>
      </c>
      <c r="C41" s="351" t="str">
        <f>Summary!C41</f>
        <v>2.1.9.2</v>
      </c>
      <c r="D41" s="351">
        <f>Summary!D41</f>
        <v>0</v>
      </c>
      <c r="E41" s="355">
        <f>Summary!E41</f>
        <v>0</v>
      </c>
      <c r="F41" s="363" t="str">
        <f>Summary!F41</f>
        <v>Staffing levels</v>
      </c>
      <c r="G41" s="373">
        <f>Summary!G41</f>
        <v>0</v>
      </c>
      <c r="H41" s="540">
        <f t="shared" si="36"/>
        <v>0</v>
      </c>
      <c r="I41" s="541">
        <f t="shared" si="37"/>
        <v>0</v>
      </c>
      <c r="J41" s="541">
        <f t="shared" si="38"/>
        <v>0</v>
      </c>
      <c r="K41" s="541">
        <f t="shared" si="39"/>
        <v>0</v>
      </c>
      <c r="L41" s="541">
        <f t="shared" si="40"/>
        <v>0</v>
      </c>
      <c r="M41" s="541">
        <f t="shared" si="41"/>
        <v>0</v>
      </c>
      <c r="N41" s="541">
        <f t="shared" si="42"/>
        <v>0</v>
      </c>
      <c r="O41" s="541">
        <f t="shared" si="43"/>
        <v>0</v>
      </c>
      <c r="P41" s="541">
        <f t="shared" si="44"/>
        <v>0</v>
      </c>
      <c r="Q41" s="541">
        <f t="shared" si="45"/>
        <v>0</v>
      </c>
      <c r="R41" s="541">
        <f t="shared" si="46"/>
        <v>0</v>
      </c>
      <c r="S41" s="541">
        <f t="shared" si="47"/>
        <v>0</v>
      </c>
      <c r="T41" s="541">
        <f t="shared" si="48"/>
        <v>0</v>
      </c>
      <c r="U41" s="542">
        <f t="shared" si="35"/>
        <v>0</v>
      </c>
      <c r="V41" s="531"/>
      <c r="W41" s="543"/>
      <c r="X41" s="544"/>
      <c r="Y41" s="544"/>
      <c r="Z41" s="544"/>
      <c r="AA41" s="544"/>
      <c r="AB41" s="544"/>
      <c r="AC41" s="544"/>
      <c r="AD41" s="544"/>
      <c r="AE41" s="544"/>
      <c r="AF41" s="644"/>
      <c r="AG41" s="543"/>
      <c r="AH41" s="544"/>
      <c r="AI41" s="544"/>
      <c r="AJ41" s="544"/>
      <c r="AK41" s="544"/>
      <c r="AL41" s="544"/>
      <c r="AM41" s="544"/>
      <c r="AN41" s="544"/>
      <c r="AO41" s="544"/>
      <c r="AP41" s="644"/>
      <c r="AQ41" s="543"/>
      <c r="AR41" s="544"/>
      <c r="AS41" s="544"/>
      <c r="AT41" s="544"/>
      <c r="AU41" s="544"/>
      <c r="AV41" s="544"/>
      <c r="AW41" s="544"/>
      <c r="AX41" s="544"/>
      <c r="AY41" s="544"/>
      <c r="AZ41" s="644"/>
      <c r="BA41" s="543"/>
      <c r="BB41" s="544"/>
      <c r="BC41" s="544"/>
      <c r="BD41" s="544"/>
      <c r="BE41" s="544"/>
      <c r="BF41" s="544"/>
      <c r="BG41" s="544"/>
      <c r="BH41" s="544"/>
      <c r="BI41" s="544"/>
      <c r="BJ41" s="644"/>
      <c r="BK41" s="543"/>
      <c r="BL41" s="544"/>
      <c r="BM41" s="544"/>
      <c r="BN41" s="544"/>
      <c r="BO41" s="544"/>
      <c r="BP41" s="544"/>
      <c r="BQ41" s="544"/>
      <c r="BR41" s="544"/>
      <c r="BS41" s="544"/>
      <c r="BT41" s="644"/>
      <c r="BU41" s="543"/>
      <c r="BV41" s="544"/>
      <c r="BW41" s="544"/>
      <c r="BX41" s="544"/>
      <c r="BY41" s="544"/>
      <c r="BZ41" s="544"/>
      <c r="CA41" s="544"/>
      <c r="CB41" s="544"/>
      <c r="CC41" s="544"/>
      <c r="CD41" s="644"/>
      <c r="CE41" s="543"/>
      <c r="CF41" s="544"/>
      <c r="CG41" s="544"/>
      <c r="CH41" s="544"/>
      <c r="CI41" s="544"/>
      <c r="CJ41" s="544"/>
      <c r="CK41" s="544"/>
      <c r="CL41" s="544"/>
      <c r="CM41" s="544"/>
      <c r="CN41" s="644"/>
      <c r="CO41" s="543"/>
      <c r="CP41" s="544"/>
      <c r="CQ41" s="544"/>
      <c r="CR41" s="544"/>
      <c r="CS41" s="544"/>
      <c r="CT41" s="544"/>
      <c r="CU41" s="544"/>
      <c r="CV41" s="544"/>
      <c r="CW41" s="544"/>
      <c r="CX41" s="644"/>
      <c r="CY41" s="543"/>
      <c r="CZ41" s="544"/>
      <c r="DA41" s="544"/>
      <c r="DB41" s="544"/>
      <c r="DC41" s="544"/>
      <c r="DD41" s="544"/>
      <c r="DE41" s="544"/>
      <c r="DF41" s="544"/>
      <c r="DG41" s="544"/>
      <c r="DH41" s="644"/>
      <c r="DI41" s="543"/>
      <c r="DJ41" s="544"/>
      <c r="DK41" s="544"/>
      <c r="DL41" s="544"/>
      <c r="DM41" s="544"/>
      <c r="DN41" s="544"/>
      <c r="DO41" s="544"/>
      <c r="DP41" s="544"/>
      <c r="DQ41" s="544"/>
      <c r="DR41" s="644"/>
      <c r="DS41" s="543"/>
      <c r="DT41" s="544"/>
      <c r="DU41" s="544"/>
      <c r="DV41" s="544"/>
      <c r="DW41" s="544"/>
      <c r="DX41" s="544"/>
      <c r="DY41" s="544"/>
      <c r="DZ41" s="544"/>
      <c r="EA41" s="544"/>
      <c r="EB41" s="644"/>
      <c r="EC41" s="543"/>
      <c r="ED41" s="544"/>
      <c r="EE41" s="544"/>
      <c r="EF41" s="544"/>
      <c r="EG41" s="544"/>
      <c r="EH41" s="544"/>
      <c r="EI41" s="544"/>
      <c r="EJ41" s="544"/>
      <c r="EK41" s="544"/>
      <c r="EL41" s="644"/>
      <c r="EM41" s="543"/>
      <c r="EN41" s="544"/>
      <c r="EO41" s="544"/>
      <c r="EP41" s="544"/>
      <c r="EQ41" s="544"/>
      <c r="ER41" s="544"/>
      <c r="ES41" s="544"/>
      <c r="ET41" s="544"/>
      <c r="EU41" s="544"/>
      <c r="EV41" s="644"/>
    </row>
    <row r="42" spans="1:152" ht="20.25">
      <c r="A42" s="359">
        <f>Summary!A42</f>
        <v>19.8</v>
      </c>
      <c r="B42" s="362">
        <f>Summary!B42</f>
        <v>0</v>
      </c>
      <c r="C42" s="351" t="str">
        <f>Summary!C42</f>
        <v>2.1.9.3</v>
      </c>
      <c r="D42" s="351">
        <f>Summary!D42</f>
        <v>0</v>
      </c>
      <c r="E42" s="355">
        <f>Summary!E42</f>
        <v>0</v>
      </c>
      <c r="F42" s="363" t="str">
        <f>Summary!F42</f>
        <v>Training</v>
      </c>
      <c r="G42" s="373">
        <f>Summary!G42</f>
        <v>0</v>
      </c>
      <c r="H42" s="540">
        <f t="shared" si="36"/>
        <v>0</v>
      </c>
      <c r="I42" s="541">
        <f t="shared" si="37"/>
        <v>0</v>
      </c>
      <c r="J42" s="541">
        <f t="shared" si="38"/>
        <v>0</v>
      </c>
      <c r="K42" s="541">
        <f t="shared" si="39"/>
        <v>0</v>
      </c>
      <c r="L42" s="541">
        <f t="shared" si="40"/>
        <v>0</v>
      </c>
      <c r="M42" s="541">
        <f t="shared" si="41"/>
        <v>0</v>
      </c>
      <c r="N42" s="541">
        <f t="shared" si="42"/>
        <v>0</v>
      </c>
      <c r="O42" s="541">
        <f t="shared" si="43"/>
        <v>0</v>
      </c>
      <c r="P42" s="541">
        <f t="shared" si="44"/>
        <v>0</v>
      </c>
      <c r="Q42" s="541">
        <f t="shared" si="45"/>
        <v>0</v>
      </c>
      <c r="R42" s="541">
        <f t="shared" si="46"/>
        <v>0</v>
      </c>
      <c r="S42" s="541">
        <f t="shared" si="47"/>
        <v>0</v>
      </c>
      <c r="T42" s="541">
        <f t="shared" si="48"/>
        <v>0</v>
      </c>
      <c r="U42" s="542">
        <f t="shared" si="35"/>
        <v>0</v>
      </c>
      <c r="V42" s="531"/>
      <c r="W42" s="543"/>
      <c r="X42" s="544"/>
      <c r="Y42" s="544"/>
      <c r="Z42" s="544"/>
      <c r="AA42" s="544"/>
      <c r="AB42" s="544"/>
      <c r="AC42" s="544"/>
      <c r="AD42" s="544"/>
      <c r="AE42" s="544"/>
      <c r="AF42" s="644"/>
      <c r="AG42" s="543"/>
      <c r="AH42" s="544"/>
      <c r="AI42" s="544"/>
      <c r="AJ42" s="544"/>
      <c r="AK42" s="544"/>
      <c r="AL42" s="544"/>
      <c r="AM42" s="544"/>
      <c r="AN42" s="544"/>
      <c r="AO42" s="544"/>
      <c r="AP42" s="644"/>
      <c r="AQ42" s="543"/>
      <c r="AR42" s="544"/>
      <c r="AS42" s="544"/>
      <c r="AT42" s="544"/>
      <c r="AU42" s="544"/>
      <c r="AV42" s="544"/>
      <c r="AW42" s="544"/>
      <c r="AX42" s="544"/>
      <c r="AY42" s="544"/>
      <c r="AZ42" s="644"/>
      <c r="BA42" s="543"/>
      <c r="BB42" s="544"/>
      <c r="BC42" s="544"/>
      <c r="BD42" s="544"/>
      <c r="BE42" s="544"/>
      <c r="BF42" s="544"/>
      <c r="BG42" s="544"/>
      <c r="BH42" s="544"/>
      <c r="BI42" s="544"/>
      <c r="BJ42" s="644"/>
      <c r="BK42" s="543"/>
      <c r="BL42" s="544"/>
      <c r="BM42" s="544"/>
      <c r="BN42" s="544"/>
      <c r="BO42" s="544"/>
      <c r="BP42" s="544"/>
      <c r="BQ42" s="544"/>
      <c r="BR42" s="544"/>
      <c r="BS42" s="544"/>
      <c r="BT42" s="644"/>
      <c r="BU42" s="543"/>
      <c r="BV42" s="544"/>
      <c r="BW42" s="544"/>
      <c r="BX42" s="544"/>
      <c r="BY42" s="544"/>
      <c r="BZ42" s="544"/>
      <c r="CA42" s="544"/>
      <c r="CB42" s="544"/>
      <c r="CC42" s="544"/>
      <c r="CD42" s="644"/>
      <c r="CE42" s="543"/>
      <c r="CF42" s="544"/>
      <c r="CG42" s="544"/>
      <c r="CH42" s="544"/>
      <c r="CI42" s="544"/>
      <c r="CJ42" s="544"/>
      <c r="CK42" s="544"/>
      <c r="CL42" s="544"/>
      <c r="CM42" s="544"/>
      <c r="CN42" s="644"/>
      <c r="CO42" s="543"/>
      <c r="CP42" s="544"/>
      <c r="CQ42" s="544"/>
      <c r="CR42" s="544"/>
      <c r="CS42" s="544"/>
      <c r="CT42" s="544"/>
      <c r="CU42" s="544"/>
      <c r="CV42" s="544"/>
      <c r="CW42" s="544"/>
      <c r="CX42" s="644"/>
      <c r="CY42" s="543"/>
      <c r="CZ42" s="544"/>
      <c r="DA42" s="544"/>
      <c r="DB42" s="544"/>
      <c r="DC42" s="544"/>
      <c r="DD42" s="544"/>
      <c r="DE42" s="544"/>
      <c r="DF42" s="544"/>
      <c r="DG42" s="544"/>
      <c r="DH42" s="644"/>
      <c r="DI42" s="543"/>
      <c r="DJ42" s="544"/>
      <c r="DK42" s="544"/>
      <c r="DL42" s="544"/>
      <c r="DM42" s="544"/>
      <c r="DN42" s="544"/>
      <c r="DO42" s="544"/>
      <c r="DP42" s="544"/>
      <c r="DQ42" s="544"/>
      <c r="DR42" s="644"/>
      <c r="DS42" s="543"/>
      <c r="DT42" s="544"/>
      <c r="DU42" s="544"/>
      <c r="DV42" s="544"/>
      <c r="DW42" s="544"/>
      <c r="DX42" s="544"/>
      <c r="DY42" s="544"/>
      <c r="DZ42" s="544"/>
      <c r="EA42" s="544"/>
      <c r="EB42" s="644"/>
      <c r="EC42" s="543"/>
      <c r="ED42" s="544"/>
      <c r="EE42" s="544"/>
      <c r="EF42" s="544"/>
      <c r="EG42" s="544"/>
      <c r="EH42" s="544"/>
      <c r="EI42" s="544"/>
      <c r="EJ42" s="544"/>
      <c r="EK42" s="544"/>
      <c r="EL42" s="644"/>
      <c r="EM42" s="543"/>
      <c r="EN42" s="544"/>
      <c r="EO42" s="544"/>
      <c r="EP42" s="544"/>
      <c r="EQ42" s="544"/>
      <c r="ER42" s="544"/>
      <c r="ES42" s="544"/>
      <c r="ET42" s="544"/>
      <c r="EU42" s="544"/>
      <c r="EV42" s="644"/>
    </row>
    <row r="43" spans="1:152" ht="20.25">
      <c r="A43" s="359">
        <f>Summary!A43</f>
        <v>19.8</v>
      </c>
      <c r="B43" s="362">
        <f>Summary!B43</f>
        <v>0</v>
      </c>
      <c r="C43" s="351" t="str">
        <f>Summary!C43</f>
        <v>2.1.9.4</v>
      </c>
      <c r="D43" s="351">
        <f>Summary!D43</f>
        <v>0</v>
      </c>
      <c r="E43" s="355">
        <f>Summary!E43</f>
        <v>0</v>
      </c>
      <c r="F43" s="363" t="str">
        <f>Summary!F43</f>
        <v>Health and Safety</v>
      </c>
      <c r="G43" s="373">
        <f>Summary!G43</f>
        <v>0</v>
      </c>
      <c r="H43" s="540">
        <f t="shared" si="36"/>
        <v>0</v>
      </c>
      <c r="I43" s="541">
        <f t="shared" si="37"/>
        <v>0</v>
      </c>
      <c r="J43" s="541">
        <f t="shared" si="38"/>
        <v>0</v>
      </c>
      <c r="K43" s="541">
        <f t="shared" si="39"/>
        <v>0</v>
      </c>
      <c r="L43" s="541">
        <f t="shared" si="40"/>
        <v>0</v>
      </c>
      <c r="M43" s="541">
        <f t="shared" si="41"/>
        <v>0</v>
      </c>
      <c r="N43" s="541">
        <f t="shared" si="42"/>
        <v>0</v>
      </c>
      <c r="O43" s="541">
        <f t="shared" si="43"/>
        <v>0</v>
      </c>
      <c r="P43" s="541">
        <f t="shared" si="44"/>
        <v>0</v>
      </c>
      <c r="Q43" s="541">
        <f t="shared" si="45"/>
        <v>0</v>
      </c>
      <c r="R43" s="541">
        <f t="shared" si="46"/>
        <v>0</v>
      </c>
      <c r="S43" s="541">
        <f t="shared" si="47"/>
        <v>0</v>
      </c>
      <c r="T43" s="541">
        <f t="shared" si="48"/>
        <v>0</v>
      </c>
      <c r="U43" s="542">
        <f t="shared" si="35"/>
        <v>0</v>
      </c>
      <c r="V43" s="531"/>
      <c r="W43" s="543"/>
      <c r="X43" s="544"/>
      <c r="Y43" s="544"/>
      <c r="Z43" s="544"/>
      <c r="AA43" s="544"/>
      <c r="AB43" s="544"/>
      <c r="AC43" s="544"/>
      <c r="AD43" s="544"/>
      <c r="AE43" s="544"/>
      <c r="AF43" s="644"/>
      <c r="AG43" s="543"/>
      <c r="AH43" s="544"/>
      <c r="AI43" s="544"/>
      <c r="AJ43" s="544"/>
      <c r="AK43" s="544"/>
      <c r="AL43" s="544"/>
      <c r="AM43" s="544"/>
      <c r="AN43" s="544"/>
      <c r="AO43" s="544"/>
      <c r="AP43" s="644"/>
      <c r="AQ43" s="543"/>
      <c r="AR43" s="544"/>
      <c r="AS43" s="544"/>
      <c r="AT43" s="544"/>
      <c r="AU43" s="544"/>
      <c r="AV43" s="544"/>
      <c r="AW43" s="544"/>
      <c r="AX43" s="544"/>
      <c r="AY43" s="544"/>
      <c r="AZ43" s="644"/>
      <c r="BA43" s="543"/>
      <c r="BB43" s="544"/>
      <c r="BC43" s="544"/>
      <c r="BD43" s="544"/>
      <c r="BE43" s="544"/>
      <c r="BF43" s="544"/>
      <c r="BG43" s="544"/>
      <c r="BH43" s="544"/>
      <c r="BI43" s="544"/>
      <c r="BJ43" s="644"/>
      <c r="BK43" s="543"/>
      <c r="BL43" s="544"/>
      <c r="BM43" s="544"/>
      <c r="BN43" s="544"/>
      <c r="BO43" s="544"/>
      <c r="BP43" s="544"/>
      <c r="BQ43" s="544"/>
      <c r="BR43" s="544"/>
      <c r="BS43" s="544"/>
      <c r="BT43" s="644"/>
      <c r="BU43" s="543"/>
      <c r="BV43" s="544"/>
      <c r="BW43" s="544"/>
      <c r="BX43" s="544"/>
      <c r="BY43" s="544"/>
      <c r="BZ43" s="544"/>
      <c r="CA43" s="544"/>
      <c r="CB43" s="544"/>
      <c r="CC43" s="544"/>
      <c r="CD43" s="644"/>
      <c r="CE43" s="543"/>
      <c r="CF43" s="544"/>
      <c r="CG43" s="544"/>
      <c r="CH43" s="544"/>
      <c r="CI43" s="544"/>
      <c r="CJ43" s="544"/>
      <c r="CK43" s="544"/>
      <c r="CL43" s="544"/>
      <c r="CM43" s="544"/>
      <c r="CN43" s="644"/>
      <c r="CO43" s="543"/>
      <c r="CP43" s="544"/>
      <c r="CQ43" s="544"/>
      <c r="CR43" s="544"/>
      <c r="CS43" s="544"/>
      <c r="CT43" s="544"/>
      <c r="CU43" s="544"/>
      <c r="CV43" s="544"/>
      <c r="CW43" s="544"/>
      <c r="CX43" s="644"/>
      <c r="CY43" s="543"/>
      <c r="CZ43" s="544"/>
      <c r="DA43" s="544"/>
      <c r="DB43" s="544"/>
      <c r="DC43" s="544"/>
      <c r="DD43" s="544"/>
      <c r="DE43" s="544"/>
      <c r="DF43" s="544"/>
      <c r="DG43" s="544"/>
      <c r="DH43" s="644"/>
      <c r="DI43" s="543"/>
      <c r="DJ43" s="544"/>
      <c r="DK43" s="544"/>
      <c r="DL43" s="544"/>
      <c r="DM43" s="544"/>
      <c r="DN43" s="544"/>
      <c r="DO43" s="544"/>
      <c r="DP43" s="544"/>
      <c r="DQ43" s="544"/>
      <c r="DR43" s="644"/>
      <c r="DS43" s="543"/>
      <c r="DT43" s="544"/>
      <c r="DU43" s="544"/>
      <c r="DV43" s="544"/>
      <c r="DW43" s="544"/>
      <c r="DX43" s="544"/>
      <c r="DY43" s="544"/>
      <c r="DZ43" s="544"/>
      <c r="EA43" s="544"/>
      <c r="EB43" s="644"/>
      <c r="EC43" s="543"/>
      <c r="ED43" s="544"/>
      <c r="EE43" s="544"/>
      <c r="EF43" s="544"/>
      <c r="EG43" s="544"/>
      <c r="EH43" s="544"/>
      <c r="EI43" s="544"/>
      <c r="EJ43" s="544"/>
      <c r="EK43" s="544"/>
      <c r="EL43" s="644"/>
      <c r="EM43" s="543"/>
      <c r="EN43" s="544"/>
      <c r="EO43" s="544"/>
      <c r="EP43" s="544"/>
      <c r="EQ43" s="544"/>
      <c r="ER43" s="544"/>
      <c r="ES43" s="544"/>
      <c r="ET43" s="544"/>
      <c r="EU43" s="544"/>
      <c r="EV43" s="644"/>
    </row>
    <row r="44" spans="1:152" ht="20.25">
      <c r="A44" s="359">
        <f>Summary!A44</f>
        <v>19.8</v>
      </c>
      <c r="B44" s="362">
        <f>Summary!B44</f>
        <v>0</v>
      </c>
      <c r="C44" s="351" t="str">
        <f>Summary!C44</f>
        <v>2.1.9.5</v>
      </c>
      <c r="D44" s="351">
        <f>Summary!D44</f>
        <v>0</v>
      </c>
      <c r="E44" s="355">
        <f>Summary!E44</f>
        <v>0</v>
      </c>
      <c r="F44" s="363" t="str">
        <f>Summary!F44</f>
        <v>Command and Control process</v>
      </c>
      <c r="G44" s="373">
        <f>Summary!G44</f>
        <v>0</v>
      </c>
      <c r="H44" s="540">
        <f t="shared" si="36"/>
        <v>0</v>
      </c>
      <c r="I44" s="541">
        <f t="shared" si="37"/>
        <v>0</v>
      </c>
      <c r="J44" s="541">
        <f t="shared" si="38"/>
        <v>0</v>
      </c>
      <c r="K44" s="541">
        <f t="shared" si="39"/>
        <v>0</v>
      </c>
      <c r="L44" s="541">
        <f t="shared" si="40"/>
        <v>0</v>
      </c>
      <c r="M44" s="541">
        <f t="shared" si="41"/>
        <v>0</v>
      </c>
      <c r="N44" s="541">
        <f t="shared" si="42"/>
        <v>0</v>
      </c>
      <c r="O44" s="541">
        <f t="shared" si="43"/>
        <v>0</v>
      </c>
      <c r="P44" s="541">
        <f t="shared" si="44"/>
        <v>0</v>
      </c>
      <c r="Q44" s="541">
        <f t="shared" si="45"/>
        <v>0</v>
      </c>
      <c r="R44" s="541">
        <f t="shared" si="46"/>
        <v>0</v>
      </c>
      <c r="S44" s="541">
        <f t="shared" si="47"/>
        <v>0</v>
      </c>
      <c r="T44" s="541">
        <f t="shared" si="48"/>
        <v>0</v>
      </c>
      <c r="U44" s="542">
        <f t="shared" si="35"/>
        <v>0</v>
      </c>
      <c r="V44" s="531"/>
      <c r="W44" s="543"/>
      <c r="X44" s="544"/>
      <c r="Y44" s="544"/>
      <c r="Z44" s="544"/>
      <c r="AA44" s="544"/>
      <c r="AB44" s="544"/>
      <c r="AC44" s="544"/>
      <c r="AD44" s="544"/>
      <c r="AE44" s="544"/>
      <c r="AF44" s="644"/>
      <c r="AG44" s="543"/>
      <c r="AH44" s="544"/>
      <c r="AI44" s="544"/>
      <c r="AJ44" s="544"/>
      <c r="AK44" s="544"/>
      <c r="AL44" s="544"/>
      <c r="AM44" s="544"/>
      <c r="AN44" s="544"/>
      <c r="AO44" s="544"/>
      <c r="AP44" s="644"/>
      <c r="AQ44" s="543"/>
      <c r="AR44" s="544"/>
      <c r="AS44" s="544"/>
      <c r="AT44" s="544"/>
      <c r="AU44" s="544"/>
      <c r="AV44" s="544"/>
      <c r="AW44" s="544"/>
      <c r="AX44" s="544"/>
      <c r="AY44" s="544"/>
      <c r="AZ44" s="644"/>
      <c r="BA44" s="543"/>
      <c r="BB44" s="544"/>
      <c r="BC44" s="544"/>
      <c r="BD44" s="544"/>
      <c r="BE44" s="544"/>
      <c r="BF44" s="544"/>
      <c r="BG44" s="544"/>
      <c r="BH44" s="544"/>
      <c r="BI44" s="544"/>
      <c r="BJ44" s="644"/>
      <c r="BK44" s="543"/>
      <c r="BL44" s="544"/>
      <c r="BM44" s="544"/>
      <c r="BN44" s="544"/>
      <c r="BO44" s="544"/>
      <c r="BP44" s="544"/>
      <c r="BQ44" s="544"/>
      <c r="BR44" s="544"/>
      <c r="BS44" s="544"/>
      <c r="BT44" s="644"/>
      <c r="BU44" s="543"/>
      <c r="BV44" s="544"/>
      <c r="BW44" s="544"/>
      <c r="BX44" s="544"/>
      <c r="BY44" s="544"/>
      <c r="BZ44" s="544"/>
      <c r="CA44" s="544"/>
      <c r="CB44" s="544"/>
      <c r="CC44" s="544"/>
      <c r="CD44" s="644"/>
      <c r="CE44" s="543"/>
      <c r="CF44" s="544"/>
      <c r="CG44" s="544"/>
      <c r="CH44" s="544"/>
      <c r="CI44" s="544"/>
      <c r="CJ44" s="544"/>
      <c r="CK44" s="544"/>
      <c r="CL44" s="544"/>
      <c r="CM44" s="544"/>
      <c r="CN44" s="644"/>
      <c r="CO44" s="543"/>
      <c r="CP44" s="544"/>
      <c r="CQ44" s="544"/>
      <c r="CR44" s="544"/>
      <c r="CS44" s="544"/>
      <c r="CT44" s="544"/>
      <c r="CU44" s="544"/>
      <c r="CV44" s="544"/>
      <c r="CW44" s="544"/>
      <c r="CX44" s="644"/>
      <c r="CY44" s="543"/>
      <c r="CZ44" s="544"/>
      <c r="DA44" s="544"/>
      <c r="DB44" s="544"/>
      <c r="DC44" s="544"/>
      <c r="DD44" s="544"/>
      <c r="DE44" s="544"/>
      <c r="DF44" s="544"/>
      <c r="DG44" s="544"/>
      <c r="DH44" s="644"/>
      <c r="DI44" s="543"/>
      <c r="DJ44" s="544"/>
      <c r="DK44" s="544"/>
      <c r="DL44" s="544"/>
      <c r="DM44" s="544"/>
      <c r="DN44" s="544"/>
      <c r="DO44" s="544"/>
      <c r="DP44" s="544"/>
      <c r="DQ44" s="544"/>
      <c r="DR44" s="644"/>
      <c r="DS44" s="543"/>
      <c r="DT44" s="544"/>
      <c r="DU44" s="544"/>
      <c r="DV44" s="544"/>
      <c r="DW44" s="544"/>
      <c r="DX44" s="544"/>
      <c r="DY44" s="544"/>
      <c r="DZ44" s="544"/>
      <c r="EA44" s="544"/>
      <c r="EB44" s="644"/>
      <c r="EC44" s="543"/>
      <c r="ED44" s="544"/>
      <c r="EE44" s="544"/>
      <c r="EF44" s="544"/>
      <c r="EG44" s="544"/>
      <c r="EH44" s="544"/>
      <c r="EI44" s="544"/>
      <c r="EJ44" s="544"/>
      <c r="EK44" s="544"/>
      <c r="EL44" s="644"/>
      <c r="EM44" s="543"/>
      <c r="EN44" s="544"/>
      <c r="EO44" s="544"/>
      <c r="EP44" s="544"/>
      <c r="EQ44" s="544"/>
      <c r="ER44" s="544"/>
      <c r="ES44" s="544"/>
      <c r="ET44" s="544"/>
      <c r="EU44" s="544"/>
      <c r="EV44" s="644"/>
    </row>
    <row r="45" spans="1:152" ht="20.25">
      <c r="A45" s="359">
        <f>Summary!A45</f>
        <v>19.8</v>
      </c>
      <c r="B45" s="362">
        <f>Summary!B45</f>
        <v>0</v>
      </c>
      <c r="C45" s="351" t="str">
        <f>Summary!C45</f>
        <v>2.1.9.6</v>
      </c>
      <c r="D45" s="351">
        <f>Summary!D45</f>
        <v>0</v>
      </c>
      <c r="E45" s="355">
        <f>Summary!E45</f>
        <v>0</v>
      </c>
      <c r="F45" s="363" t="str">
        <f>Summary!F45</f>
        <v>Liaison and Arrangements</v>
      </c>
      <c r="G45" s="373">
        <f>Summary!G45</f>
        <v>0</v>
      </c>
      <c r="H45" s="540">
        <f t="shared" si="36"/>
        <v>0</v>
      </c>
      <c r="I45" s="541">
        <f t="shared" si="37"/>
        <v>0</v>
      </c>
      <c r="J45" s="541">
        <f t="shared" si="38"/>
        <v>0</v>
      </c>
      <c r="K45" s="541">
        <f t="shared" si="39"/>
        <v>0</v>
      </c>
      <c r="L45" s="541">
        <f t="shared" si="40"/>
        <v>0</v>
      </c>
      <c r="M45" s="541">
        <f t="shared" si="41"/>
        <v>0</v>
      </c>
      <c r="N45" s="541">
        <f t="shared" si="42"/>
        <v>0</v>
      </c>
      <c r="O45" s="541">
        <f t="shared" si="43"/>
        <v>0</v>
      </c>
      <c r="P45" s="541">
        <f t="shared" si="44"/>
        <v>0</v>
      </c>
      <c r="Q45" s="541">
        <f t="shared" si="45"/>
        <v>0</v>
      </c>
      <c r="R45" s="541">
        <f t="shared" si="46"/>
        <v>0</v>
      </c>
      <c r="S45" s="541">
        <f t="shared" si="47"/>
        <v>0</v>
      </c>
      <c r="T45" s="541">
        <f t="shared" si="48"/>
        <v>0</v>
      </c>
      <c r="U45" s="542">
        <f t="shared" si="35"/>
        <v>0</v>
      </c>
      <c r="V45" s="531"/>
      <c r="W45" s="543"/>
      <c r="X45" s="544"/>
      <c r="Y45" s="544"/>
      <c r="Z45" s="544"/>
      <c r="AA45" s="544"/>
      <c r="AB45" s="544"/>
      <c r="AC45" s="544"/>
      <c r="AD45" s="544"/>
      <c r="AE45" s="544"/>
      <c r="AF45" s="644"/>
      <c r="AG45" s="543"/>
      <c r="AH45" s="544"/>
      <c r="AI45" s="544"/>
      <c r="AJ45" s="544"/>
      <c r="AK45" s="544"/>
      <c r="AL45" s="544"/>
      <c r="AM45" s="544"/>
      <c r="AN45" s="544"/>
      <c r="AO45" s="544"/>
      <c r="AP45" s="644"/>
      <c r="AQ45" s="543"/>
      <c r="AR45" s="544"/>
      <c r="AS45" s="544"/>
      <c r="AT45" s="544"/>
      <c r="AU45" s="544"/>
      <c r="AV45" s="544"/>
      <c r="AW45" s="544"/>
      <c r="AX45" s="544"/>
      <c r="AY45" s="544"/>
      <c r="AZ45" s="644"/>
      <c r="BA45" s="543"/>
      <c r="BB45" s="544"/>
      <c r="BC45" s="544"/>
      <c r="BD45" s="544"/>
      <c r="BE45" s="544"/>
      <c r="BF45" s="544"/>
      <c r="BG45" s="544"/>
      <c r="BH45" s="544"/>
      <c r="BI45" s="544"/>
      <c r="BJ45" s="644"/>
      <c r="BK45" s="543"/>
      <c r="BL45" s="544"/>
      <c r="BM45" s="544"/>
      <c r="BN45" s="544"/>
      <c r="BO45" s="544"/>
      <c r="BP45" s="544"/>
      <c r="BQ45" s="544"/>
      <c r="BR45" s="544"/>
      <c r="BS45" s="544"/>
      <c r="BT45" s="644"/>
      <c r="BU45" s="543"/>
      <c r="BV45" s="544"/>
      <c r="BW45" s="544"/>
      <c r="BX45" s="544"/>
      <c r="BY45" s="544"/>
      <c r="BZ45" s="544"/>
      <c r="CA45" s="544"/>
      <c r="CB45" s="544"/>
      <c r="CC45" s="544"/>
      <c r="CD45" s="644"/>
      <c r="CE45" s="543"/>
      <c r="CF45" s="544"/>
      <c r="CG45" s="544"/>
      <c r="CH45" s="544"/>
      <c r="CI45" s="544"/>
      <c r="CJ45" s="544"/>
      <c r="CK45" s="544"/>
      <c r="CL45" s="544"/>
      <c r="CM45" s="544"/>
      <c r="CN45" s="644"/>
      <c r="CO45" s="543"/>
      <c r="CP45" s="544"/>
      <c r="CQ45" s="544"/>
      <c r="CR45" s="544"/>
      <c r="CS45" s="544"/>
      <c r="CT45" s="544"/>
      <c r="CU45" s="544"/>
      <c r="CV45" s="544"/>
      <c r="CW45" s="544"/>
      <c r="CX45" s="644"/>
      <c r="CY45" s="543"/>
      <c r="CZ45" s="544"/>
      <c r="DA45" s="544"/>
      <c r="DB45" s="544"/>
      <c r="DC45" s="544"/>
      <c r="DD45" s="544"/>
      <c r="DE45" s="544"/>
      <c r="DF45" s="544"/>
      <c r="DG45" s="544"/>
      <c r="DH45" s="644"/>
      <c r="DI45" s="543"/>
      <c r="DJ45" s="544"/>
      <c r="DK45" s="544"/>
      <c r="DL45" s="544"/>
      <c r="DM45" s="544"/>
      <c r="DN45" s="544"/>
      <c r="DO45" s="544"/>
      <c r="DP45" s="544"/>
      <c r="DQ45" s="544"/>
      <c r="DR45" s="644"/>
      <c r="DS45" s="543"/>
      <c r="DT45" s="544"/>
      <c r="DU45" s="544"/>
      <c r="DV45" s="544"/>
      <c r="DW45" s="544"/>
      <c r="DX45" s="544"/>
      <c r="DY45" s="544"/>
      <c r="DZ45" s="544"/>
      <c r="EA45" s="544"/>
      <c r="EB45" s="644"/>
      <c r="EC45" s="543"/>
      <c r="ED45" s="544"/>
      <c r="EE45" s="544"/>
      <c r="EF45" s="544"/>
      <c r="EG45" s="544"/>
      <c r="EH45" s="544"/>
      <c r="EI45" s="544"/>
      <c r="EJ45" s="544"/>
      <c r="EK45" s="544"/>
      <c r="EL45" s="644"/>
      <c r="EM45" s="543"/>
      <c r="EN45" s="544"/>
      <c r="EO45" s="544"/>
      <c r="EP45" s="544"/>
      <c r="EQ45" s="544"/>
      <c r="ER45" s="544"/>
      <c r="ES45" s="544"/>
      <c r="ET45" s="544"/>
      <c r="EU45" s="544"/>
      <c r="EV45" s="644"/>
    </row>
    <row r="46" spans="1:152" ht="36">
      <c r="A46" s="359">
        <f>Summary!A46</f>
        <v>19.8</v>
      </c>
      <c r="B46" s="362">
        <f>Summary!B46</f>
        <v>0</v>
      </c>
      <c r="C46" s="351" t="str">
        <f>Summary!C46</f>
        <v>2.1.9.7</v>
      </c>
      <c r="D46" s="351">
        <f>Summary!D46</f>
        <v>0</v>
      </c>
      <c r="E46" s="355">
        <f>Summary!E46</f>
        <v>0</v>
      </c>
      <c r="F46" s="363" t="str">
        <f>Summary!F46</f>
        <v>Materials, storage and vehicles (excluding Salt Management in 2.1.2 and Manage brine in 2.1.6)</v>
      </c>
      <c r="G46" s="373">
        <f>Summary!G46</f>
        <v>0</v>
      </c>
      <c r="H46" s="540">
        <f t="shared" si="36"/>
        <v>0</v>
      </c>
      <c r="I46" s="541">
        <f t="shared" si="37"/>
        <v>0</v>
      </c>
      <c r="J46" s="541">
        <f t="shared" si="38"/>
        <v>0</v>
      </c>
      <c r="K46" s="541">
        <f t="shared" si="39"/>
        <v>0</v>
      </c>
      <c r="L46" s="541">
        <f t="shared" si="40"/>
        <v>0</v>
      </c>
      <c r="M46" s="541">
        <f t="shared" si="41"/>
        <v>0</v>
      </c>
      <c r="N46" s="541">
        <f t="shared" si="42"/>
        <v>0</v>
      </c>
      <c r="O46" s="541">
        <f t="shared" si="43"/>
        <v>0</v>
      </c>
      <c r="P46" s="541">
        <f t="shared" si="44"/>
        <v>0</v>
      </c>
      <c r="Q46" s="541">
        <f t="shared" si="45"/>
        <v>0</v>
      </c>
      <c r="R46" s="541">
        <f t="shared" si="46"/>
        <v>0</v>
      </c>
      <c r="S46" s="541">
        <f t="shared" si="47"/>
        <v>0</v>
      </c>
      <c r="T46" s="541">
        <f t="shared" si="48"/>
        <v>0</v>
      </c>
      <c r="U46" s="542">
        <f t="shared" si="35"/>
        <v>0</v>
      </c>
      <c r="V46" s="531"/>
      <c r="W46" s="543"/>
      <c r="X46" s="544"/>
      <c r="Y46" s="544"/>
      <c r="Z46" s="544"/>
      <c r="AA46" s="544"/>
      <c r="AB46" s="544"/>
      <c r="AC46" s="544"/>
      <c r="AD46" s="544"/>
      <c r="AE46" s="544"/>
      <c r="AF46" s="644"/>
      <c r="AG46" s="543"/>
      <c r="AH46" s="544"/>
      <c r="AI46" s="544"/>
      <c r="AJ46" s="544"/>
      <c r="AK46" s="544"/>
      <c r="AL46" s="544"/>
      <c r="AM46" s="544"/>
      <c r="AN46" s="544"/>
      <c r="AO46" s="544"/>
      <c r="AP46" s="644"/>
      <c r="AQ46" s="543"/>
      <c r="AR46" s="544"/>
      <c r="AS46" s="544"/>
      <c r="AT46" s="544"/>
      <c r="AU46" s="544"/>
      <c r="AV46" s="544"/>
      <c r="AW46" s="544"/>
      <c r="AX46" s="544"/>
      <c r="AY46" s="544"/>
      <c r="AZ46" s="644"/>
      <c r="BA46" s="543"/>
      <c r="BB46" s="544"/>
      <c r="BC46" s="544"/>
      <c r="BD46" s="544"/>
      <c r="BE46" s="544"/>
      <c r="BF46" s="544"/>
      <c r="BG46" s="544"/>
      <c r="BH46" s="544"/>
      <c r="BI46" s="544"/>
      <c r="BJ46" s="644"/>
      <c r="BK46" s="543"/>
      <c r="BL46" s="544"/>
      <c r="BM46" s="544"/>
      <c r="BN46" s="544"/>
      <c r="BO46" s="544"/>
      <c r="BP46" s="544"/>
      <c r="BQ46" s="544"/>
      <c r="BR46" s="544"/>
      <c r="BS46" s="544"/>
      <c r="BT46" s="644"/>
      <c r="BU46" s="543"/>
      <c r="BV46" s="544"/>
      <c r="BW46" s="544"/>
      <c r="BX46" s="544"/>
      <c r="BY46" s="544"/>
      <c r="BZ46" s="544"/>
      <c r="CA46" s="544"/>
      <c r="CB46" s="544"/>
      <c r="CC46" s="544"/>
      <c r="CD46" s="644"/>
      <c r="CE46" s="543"/>
      <c r="CF46" s="544"/>
      <c r="CG46" s="544"/>
      <c r="CH46" s="544"/>
      <c r="CI46" s="544"/>
      <c r="CJ46" s="544"/>
      <c r="CK46" s="544"/>
      <c r="CL46" s="544"/>
      <c r="CM46" s="544"/>
      <c r="CN46" s="644"/>
      <c r="CO46" s="543"/>
      <c r="CP46" s="544"/>
      <c r="CQ46" s="544"/>
      <c r="CR46" s="544"/>
      <c r="CS46" s="544"/>
      <c r="CT46" s="544"/>
      <c r="CU46" s="544"/>
      <c r="CV46" s="544"/>
      <c r="CW46" s="544"/>
      <c r="CX46" s="644"/>
      <c r="CY46" s="543"/>
      <c r="CZ46" s="544"/>
      <c r="DA46" s="544"/>
      <c r="DB46" s="544"/>
      <c r="DC46" s="544"/>
      <c r="DD46" s="544"/>
      <c r="DE46" s="544"/>
      <c r="DF46" s="544"/>
      <c r="DG46" s="544"/>
      <c r="DH46" s="644"/>
      <c r="DI46" s="543"/>
      <c r="DJ46" s="544"/>
      <c r="DK46" s="544"/>
      <c r="DL46" s="544"/>
      <c r="DM46" s="544"/>
      <c r="DN46" s="544"/>
      <c r="DO46" s="544"/>
      <c r="DP46" s="544"/>
      <c r="DQ46" s="544"/>
      <c r="DR46" s="644"/>
      <c r="DS46" s="543"/>
      <c r="DT46" s="544"/>
      <c r="DU46" s="544"/>
      <c r="DV46" s="544"/>
      <c r="DW46" s="544"/>
      <c r="DX46" s="544"/>
      <c r="DY46" s="544"/>
      <c r="DZ46" s="544"/>
      <c r="EA46" s="544"/>
      <c r="EB46" s="644"/>
      <c r="EC46" s="543"/>
      <c r="ED46" s="544"/>
      <c r="EE46" s="544"/>
      <c r="EF46" s="544"/>
      <c r="EG46" s="544"/>
      <c r="EH46" s="544"/>
      <c r="EI46" s="544"/>
      <c r="EJ46" s="544"/>
      <c r="EK46" s="544"/>
      <c r="EL46" s="644"/>
      <c r="EM46" s="543"/>
      <c r="EN46" s="544"/>
      <c r="EO46" s="544"/>
      <c r="EP46" s="544"/>
      <c r="EQ46" s="544"/>
      <c r="ER46" s="544"/>
      <c r="ES46" s="544"/>
      <c r="ET46" s="544"/>
      <c r="EU46" s="544"/>
      <c r="EV46" s="644"/>
    </row>
    <row r="47" spans="1:152" ht="54">
      <c r="A47" s="359">
        <f>Summary!A47</f>
        <v>19.8</v>
      </c>
      <c r="B47" s="362">
        <f>Summary!B47</f>
        <v>0</v>
      </c>
      <c r="C47" s="351" t="str">
        <f>Summary!C47</f>
        <v>2.1.9.8</v>
      </c>
      <c r="D47" s="351">
        <f>Summary!D47</f>
        <v>0</v>
      </c>
      <c r="E47" s="355">
        <f>Summary!E47</f>
        <v>0</v>
      </c>
      <c r="F47" s="363" t="str">
        <f>Summary!F47</f>
        <v>Vehicles and Plant (excluding Winter Fleet maintenance and Brine Production Plant which falls under Maintain winter fleet and Maintain saturator)</v>
      </c>
      <c r="G47" s="373">
        <f>Summary!G47</f>
        <v>0</v>
      </c>
      <c r="H47" s="540">
        <f t="shared" si="36"/>
        <v>0</v>
      </c>
      <c r="I47" s="541">
        <f t="shared" si="37"/>
        <v>0</v>
      </c>
      <c r="J47" s="541">
        <f t="shared" si="38"/>
        <v>0</v>
      </c>
      <c r="K47" s="541">
        <f t="shared" si="39"/>
        <v>0</v>
      </c>
      <c r="L47" s="541">
        <f t="shared" si="40"/>
        <v>0</v>
      </c>
      <c r="M47" s="541">
        <f t="shared" si="41"/>
        <v>0</v>
      </c>
      <c r="N47" s="541">
        <f t="shared" si="42"/>
        <v>0</v>
      </c>
      <c r="O47" s="541">
        <f t="shared" si="43"/>
        <v>0</v>
      </c>
      <c r="P47" s="541">
        <f t="shared" si="44"/>
        <v>0</v>
      </c>
      <c r="Q47" s="541">
        <f t="shared" si="45"/>
        <v>0</v>
      </c>
      <c r="R47" s="541">
        <f t="shared" si="46"/>
        <v>0</v>
      </c>
      <c r="S47" s="541">
        <f t="shared" si="47"/>
        <v>0</v>
      </c>
      <c r="T47" s="541">
        <f t="shared" si="48"/>
        <v>0</v>
      </c>
      <c r="U47" s="542">
        <f t="shared" si="35"/>
        <v>0</v>
      </c>
      <c r="V47" s="531"/>
      <c r="W47" s="543"/>
      <c r="X47" s="544"/>
      <c r="Y47" s="544"/>
      <c r="Z47" s="544"/>
      <c r="AA47" s="544"/>
      <c r="AB47" s="544"/>
      <c r="AC47" s="544"/>
      <c r="AD47" s="544"/>
      <c r="AE47" s="544"/>
      <c r="AF47" s="644"/>
      <c r="AG47" s="543"/>
      <c r="AH47" s="544"/>
      <c r="AI47" s="544"/>
      <c r="AJ47" s="544"/>
      <c r="AK47" s="544"/>
      <c r="AL47" s="544"/>
      <c r="AM47" s="544"/>
      <c r="AN47" s="544"/>
      <c r="AO47" s="544"/>
      <c r="AP47" s="644"/>
      <c r="AQ47" s="543"/>
      <c r="AR47" s="544"/>
      <c r="AS47" s="544"/>
      <c r="AT47" s="544"/>
      <c r="AU47" s="544"/>
      <c r="AV47" s="544"/>
      <c r="AW47" s="544"/>
      <c r="AX47" s="544"/>
      <c r="AY47" s="544"/>
      <c r="AZ47" s="644"/>
      <c r="BA47" s="543"/>
      <c r="BB47" s="544"/>
      <c r="BC47" s="544"/>
      <c r="BD47" s="544"/>
      <c r="BE47" s="544"/>
      <c r="BF47" s="544"/>
      <c r="BG47" s="544"/>
      <c r="BH47" s="544"/>
      <c r="BI47" s="544"/>
      <c r="BJ47" s="644"/>
      <c r="BK47" s="543"/>
      <c r="BL47" s="544"/>
      <c r="BM47" s="544"/>
      <c r="BN47" s="544"/>
      <c r="BO47" s="544"/>
      <c r="BP47" s="544"/>
      <c r="BQ47" s="544"/>
      <c r="BR47" s="544"/>
      <c r="BS47" s="544"/>
      <c r="BT47" s="644"/>
      <c r="BU47" s="543"/>
      <c r="BV47" s="544"/>
      <c r="BW47" s="544"/>
      <c r="BX47" s="544"/>
      <c r="BY47" s="544"/>
      <c r="BZ47" s="544"/>
      <c r="CA47" s="544"/>
      <c r="CB47" s="544"/>
      <c r="CC47" s="544"/>
      <c r="CD47" s="644"/>
      <c r="CE47" s="543"/>
      <c r="CF47" s="544"/>
      <c r="CG47" s="544"/>
      <c r="CH47" s="544"/>
      <c r="CI47" s="544"/>
      <c r="CJ47" s="544"/>
      <c r="CK47" s="544"/>
      <c r="CL47" s="544"/>
      <c r="CM47" s="544"/>
      <c r="CN47" s="644"/>
      <c r="CO47" s="543"/>
      <c r="CP47" s="544"/>
      <c r="CQ47" s="544"/>
      <c r="CR47" s="544"/>
      <c r="CS47" s="544"/>
      <c r="CT47" s="544"/>
      <c r="CU47" s="544"/>
      <c r="CV47" s="544"/>
      <c r="CW47" s="544"/>
      <c r="CX47" s="644"/>
      <c r="CY47" s="543"/>
      <c r="CZ47" s="544"/>
      <c r="DA47" s="544"/>
      <c r="DB47" s="544"/>
      <c r="DC47" s="544"/>
      <c r="DD47" s="544"/>
      <c r="DE47" s="544"/>
      <c r="DF47" s="544"/>
      <c r="DG47" s="544"/>
      <c r="DH47" s="644"/>
      <c r="DI47" s="543"/>
      <c r="DJ47" s="544"/>
      <c r="DK47" s="544"/>
      <c r="DL47" s="544"/>
      <c r="DM47" s="544"/>
      <c r="DN47" s="544"/>
      <c r="DO47" s="544"/>
      <c r="DP47" s="544"/>
      <c r="DQ47" s="544"/>
      <c r="DR47" s="644"/>
      <c r="DS47" s="543"/>
      <c r="DT47" s="544"/>
      <c r="DU47" s="544"/>
      <c r="DV47" s="544"/>
      <c r="DW47" s="544"/>
      <c r="DX47" s="544"/>
      <c r="DY47" s="544"/>
      <c r="DZ47" s="544"/>
      <c r="EA47" s="544"/>
      <c r="EB47" s="644"/>
      <c r="EC47" s="543"/>
      <c r="ED47" s="544"/>
      <c r="EE47" s="544"/>
      <c r="EF47" s="544"/>
      <c r="EG47" s="544"/>
      <c r="EH47" s="544"/>
      <c r="EI47" s="544"/>
      <c r="EJ47" s="544"/>
      <c r="EK47" s="544"/>
      <c r="EL47" s="644"/>
      <c r="EM47" s="543"/>
      <c r="EN47" s="544"/>
      <c r="EO47" s="544"/>
      <c r="EP47" s="544"/>
      <c r="EQ47" s="544"/>
      <c r="ER47" s="544"/>
      <c r="ES47" s="544"/>
      <c r="ET47" s="544"/>
      <c r="EU47" s="544"/>
      <c r="EV47" s="644"/>
    </row>
    <row r="48" spans="1:152" ht="20.25">
      <c r="A48" s="359">
        <f>Summary!A48</f>
        <v>19.8</v>
      </c>
      <c r="B48" s="362">
        <f>Summary!B48</f>
        <v>0</v>
      </c>
      <c r="C48" s="351" t="str">
        <f>Summary!C48</f>
        <v>2.1.9.9</v>
      </c>
      <c r="D48" s="351">
        <f>Summary!D48</f>
        <v>0</v>
      </c>
      <c r="E48" s="355">
        <f>Summary!E48</f>
        <v>0</v>
      </c>
      <c r="F48" s="363" t="str">
        <f>Summary!F48</f>
        <v>Winter decision making</v>
      </c>
      <c r="G48" s="373">
        <f>Summary!G48</f>
        <v>0</v>
      </c>
      <c r="H48" s="540">
        <f t="shared" si="36"/>
        <v>0</v>
      </c>
      <c r="I48" s="541">
        <f t="shared" si="37"/>
        <v>0</v>
      </c>
      <c r="J48" s="541">
        <f t="shared" si="38"/>
        <v>0</v>
      </c>
      <c r="K48" s="541">
        <f t="shared" si="39"/>
        <v>0</v>
      </c>
      <c r="L48" s="541">
        <f t="shared" si="40"/>
        <v>0</v>
      </c>
      <c r="M48" s="541">
        <f t="shared" si="41"/>
        <v>0</v>
      </c>
      <c r="N48" s="541">
        <f t="shared" si="42"/>
        <v>0</v>
      </c>
      <c r="O48" s="541">
        <f t="shared" si="43"/>
        <v>0</v>
      </c>
      <c r="P48" s="541">
        <f t="shared" si="44"/>
        <v>0</v>
      </c>
      <c r="Q48" s="541">
        <f t="shared" si="45"/>
        <v>0</v>
      </c>
      <c r="R48" s="541">
        <f t="shared" si="46"/>
        <v>0</v>
      </c>
      <c r="S48" s="541">
        <f t="shared" si="47"/>
        <v>0</v>
      </c>
      <c r="T48" s="541">
        <f t="shared" si="48"/>
        <v>0</v>
      </c>
      <c r="U48" s="542">
        <f t="shared" si="35"/>
        <v>0</v>
      </c>
      <c r="V48" s="531"/>
      <c r="W48" s="543"/>
      <c r="X48" s="544"/>
      <c r="Y48" s="544"/>
      <c r="Z48" s="544"/>
      <c r="AA48" s="544"/>
      <c r="AB48" s="544"/>
      <c r="AC48" s="544"/>
      <c r="AD48" s="544"/>
      <c r="AE48" s="544"/>
      <c r="AF48" s="644"/>
      <c r="AG48" s="543"/>
      <c r="AH48" s="544"/>
      <c r="AI48" s="544"/>
      <c r="AJ48" s="544"/>
      <c r="AK48" s="544"/>
      <c r="AL48" s="544"/>
      <c r="AM48" s="544"/>
      <c r="AN48" s="544"/>
      <c r="AO48" s="544"/>
      <c r="AP48" s="644"/>
      <c r="AQ48" s="543"/>
      <c r="AR48" s="544"/>
      <c r="AS48" s="544"/>
      <c r="AT48" s="544"/>
      <c r="AU48" s="544"/>
      <c r="AV48" s="544"/>
      <c r="AW48" s="544"/>
      <c r="AX48" s="544"/>
      <c r="AY48" s="544"/>
      <c r="AZ48" s="644"/>
      <c r="BA48" s="543"/>
      <c r="BB48" s="544"/>
      <c r="BC48" s="544"/>
      <c r="BD48" s="544"/>
      <c r="BE48" s="544"/>
      <c r="BF48" s="544"/>
      <c r="BG48" s="544"/>
      <c r="BH48" s="544"/>
      <c r="BI48" s="544"/>
      <c r="BJ48" s="644"/>
      <c r="BK48" s="543"/>
      <c r="BL48" s="544"/>
      <c r="BM48" s="544"/>
      <c r="BN48" s="544"/>
      <c r="BO48" s="544"/>
      <c r="BP48" s="544"/>
      <c r="BQ48" s="544"/>
      <c r="BR48" s="544"/>
      <c r="BS48" s="544"/>
      <c r="BT48" s="644"/>
      <c r="BU48" s="543"/>
      <c r="BV48" s="544"/>
      <c r="BW48" s="544"/>
      <c r="BX48" s="544"/>
      <c r="BY48" s="544"/>
      <c r="BZ48" s="544"/>
      <c r="CA48" s="544"/>
      <c r="CB48" s="544"/>
      <c r="CC48" s="544"/>
      <c r="CD48" s="644"/>
      <c r="CE48" s="543"/>
      <c r="CF48" s="544"/>
      <c r="CG48" s="544"/>
      <c r="CH48" s="544"/>
      <c r="CI48" s="544"/>
      <c r="CJ48" s="544"/>
      <c r="CK48" s="544"/>
      <c r="CL48" s="544"/>
      <c r="CM48" s="544"/>
      <c r="CN48" s="644"/>
      <c r="CO48" s="543"/>
      <c r="CP48" s="544"/>
      <c r="CQ48" s="544"/>
      <c r="CR48" s="544"/>
      <c r="CS48" s="544"/>
      <c r="CT48" s="544"/>
      <c r="CU48" s="544"/>
      <c r="CV48" s="544"/>
      <c r="CW48" s="544"/>
      <c r="CX48" s="644"/>
      <c r="CY48" s="543"/>
      <c r="CZ48" s="544"/>
      <c r="DA48" s="544"/>
      <c r="DB48" s="544"/>
      <c r="DC48" s="544"/>
      <c r="DD48" s="544"/>
      <c r="DE48" s="544"/>
      <c r="DF48" s="544"/>
      <c r="DG48" s="544"/>
      <c r="DH48" s="644"/>
      <c r="DI48" s="543"/>
      <c r="DJ48" s="544"/>
      <c r="DK48" s="544"/>
      <c r="DL48" s="544"/>
      <c r="DM48" s="544"/>
      <c r="DN48" s="544"/>
      <c r="DO48" s="544"/>
      <c r="DP48" s="544"/>
      <c r="DQ48" s="544"/>
      <c r="DR48" s="644"/>
      <c r="DS48" s="543"/>
      <c r="DT48" s="544"/>
      <c r="DU48" s="544"/>
      <c r="DV48" s="544"/>
      <c r="DW48" s="544"/>
      <c r="DX48" s="544"/>
      <c r="DY48" s="544"/>
      <c r="DZ48" s="544"/>
      <c r="EA48" s="544"/>
      <c r="EB48" s="644"/>
      <c r="EC48" s="543"/>
      <c r="ED48" s="544"/>
      <c r="EE48" s="544"/>
      <c r="EF48" s="544"/>
      <c r="EG48" s="544"/>
      <c r="EH48" s="544"/>
      <c r="EI48" s="544"/>
      <c r="EJ48" s="544"/>
      <c r="EK48" s="544"/>
      <c r="EL48" s="644"/>
      <c r="EM48" s="543"/>
      <c r="EN48" s="544"/>
      <c r="EO48" s="544"/>
      <c r="EP48" s="544"/>
      <c r="EQ48" s="544"/>
      <c r="ER48" s="544"/>
      <c r="ES48" s="544"/>
      <c r="ET48" s="544"/>
      <c r="EU48" s="544"/>
      <c r="EV48" s="644"/>
    </row>
    <row r="49" spans="1:152" ht="20.25">
      <c r="A49" s="359">
        <f>Summary!A49</f>
        <v>19.8</v>
      </c>
      <c r="B49" s="362">
        <f>Summary!B49</f>
        <v>0</v>
      </c>
      <c r="C49" s="351" t="str">
        <f>Summary!C49</f>
        <v>2.1.9.10</v>
      </c>
      <c r="D49" s="351">
        <f>Summary!D49</f>
        <v>0</v>
      </c>
      <c r="E49" s="355">
        <f>Summary!E49</f>
        <v>0</v>
      </c>
      <c r="F49" s="363" t="str">
        <f>Summary!F49</f>
        <v>Operational considerations - Advanced Planning</v>
      </c>
      <c r="G49" s="373">
        <f>Summary!G49</f>
        <v>0</v>
      </c>
      <c r="H49" s="540">
        <f t="shared" si="36"/>
        <v>0</v>
      </c>
      <c r="I49" s="541">
        <f t="shared" si="37"/>
        <v>0</v>
      </c>
      <c r="J49" s="541">
        <f t="shared" si="38"/>
        <v>0</v>
      </c>
      <c r="K49" s="541">
        <f t="shared" si="39"/>
        <v>0</v>
      </c>
      <c r="L49" s="541">
        <f t="shared" si="40"/>
        <v>0</v>
      </c>
      <c r="M49" s="541">
        <f t="shared" si="41"/>
        <v>0</v>
      </c>
      <c r="N49" s="541">
        <f t="shared" si="42"/>
        <v>0</v>
      </c>
      <c r="O49" s="541">
        <f t="shared" si="43"/>
        <v>0</v>
      </c>
      <c r="P49" s="541">
        <f t="shared" si="44"/>
        <v>0</v>
      </c>
      <c r="Q49" s="541">
        <f t="shared" si="45"/>
        <v>0</v>
      </c>
      <c r="R49" s="541">
        <f t="shared" si="46"/>
        <v>0</v>
      </c>
      <c r="S49" s="541">
        <f t="shared" si="47"/>
        <v>0</v>
      </c>
      <c r="T49" s="541">
        <f t="shared" si="48"/>
        <v>0</v>
      </c>
      <c r="U49" s="542">
        <f t="shared" si="35"/>
        <v>0</v>
      </c>
      <c r="V49" s="531"/>
      <c r="W49" s="543"/>
      <c r="X49" s="544"/>
      <c r="Y49" s="544"/>
      <c r="Z49" s="544"/>
      <c r="AA49" s="544"/>
      <c r="AB49" s="544"/>
      <c r="AC49" s="544"/>
      <c r="AD49" s="544"/>
      <c r="AE49" s="544"/>
      <c r="AF49" s="644"/>
      <c r="AG49" s="543"/>
      <c r="AH49" s="544"/>
      <c r="AI49" s="544"/>
      <c r="AJ49" s="544"/>
      <c r="AK49" s="544"/>
      <c r="AL49" s="544"/>
      <c r="AM49" s="544"/>
      <c r="AN49" s="544"/>
      <c r="AO49" s="544"/>
      <c r="AP49" s="644"/>
      <c r="AQ49" s="543"/>
      <c r="AR49" s="544"/>
      <c r="AS49" s="544"/>
      <c r="AT49" s="544"/>
      <c r="AU49" s="544"/>
      <c r="AV49" s="544"/>
      <c r="AW49" s="544"/>
      <c r="AX49" s="544"/>
      <c r="AY49" s="544"/>
      <c r="AZ49" s="644"/>
      <c r="BA49" s="543"/>
      <c r="BB49" s="544"/>
      <c r="BC49" s="544"/>
      <c r="BD49" s="544"/>
      <c r="BE49" s="544"/>
      <c r="BF49" s="544"/>
      <c r="BG49" s="544"/>
      <c r="BH49" s="544"/>
      <c r="BI49" s="544"/>
      <c r="BJ49" s="644"/>
      <c r="BK49" s="543"/>
      <c r="BL49" s="544"/>
      <c r="BM49" s="544"/>
      <c r="BN49" s="544"/>
      <c r="BO49" s="544"/>
      <c r="BP49" s="544"/>
      <c r="BQ49" s="544"/>
      <c r="BR49" s="544"/>
      <c r="BS49" s="544"/>
      <c r="BT49" s="644"/>
      <c r="BU49" s="543"/>
      <c r="BV49" s="544"/>
      <c r="BW49" s="544"/>
      <c r="BX49" s="544"/>
      <c r="BY49" s="544"/>
      <c r="BZ49" s="544"/>
      <c r="CA49" s="544"/>
      <c r="CB49" s="544"/>
      <c r="CC49" s="544"/>
      <c r="CD49" s="644"/>
      <c r="CE49" s="543"/>
      <c r="CF49" s="544"/>
      <c r="CG49" s="544"/>
      <c r="CH49" s="544"/>
      <c r="CI49" s="544"/>
      <c r="CJ49" s="544"/>
      <c r="CK49" s="544"/>
      <c r="CL49" s="544"/>
      <c r="CM49" s="544"/>
      <c r="CN49" s="644"/>
      <c r="CO49" s="543"/>
      <c r="CP49" s="544"/>
      <c r="CQ49" s="544"/>
      <c r="CR49" s="544"/>
      <c r="CS49" s="544"/>
      <c r="CT49" s="544"/>
      <c r="CU49" s="544"/>
      <c r="CV49" s="544"/>
      <c r="CW49" s="544"/>
      <c r="CX49" s="644"/>
      <c r="CY49" s="543"/>
      <c r="CZ49" s="544"/>
      <c r="DA49" s="544"/>
      <c r="DB49" s="544"/>
      <c r="DC49" s="544"/>
      <c r="DD49" s="544"/>
      <c r="DE49" s="544"/>
      <c r="DF49" s="544"/>
      <c r="DG49" s="544"/>
      <c r="DH49" s="644"/>
      <c r="DI49" s="543"/>
      <c r="DJ49" s="544"/>
      <c r="DK49" s="544"/>
      <c r="DL49" s="544"/>
      <c r="DM49" s="544"/>
      <c r="DN49" s="544"/>
      <c r="DO49" s="544"/>
      <c r="DP49" s="544"/>
      <c r="DQ49" s="544"/>
      <c r="DR49" s="644"/>
      <c r="DS49" s="543"/>
      <c r="DT49" s="544"/>
      <c r="DU49" s="544"/>
      <c r="DV49" s="544"/>
      <c r="DW49" s="544"/>
      <c r="DX49" s="544"/>
      <c r="DY49" s="544"/>
      <c r="DZ49" s="544"/>
      <c r="EA49" s="544"/>
      <c r="EB49" s="644"/>
      <c r="EC49" s="543"/>
      <c r="ED49" s="544"/>
      <c r="EE49" s="544"/>
      <c r="EF49" s="544"/>
      <c r="EG49" s="544"/>
      <c r="EH49" s="544"/>
      <c r="EI49" s="544"/>
      <c r="EJ49" s="544"/>
      <c r="EK49" s="544"/>
      <c r="EL49" s="644"/>
      <c r="EM49" s="543"/>
      <c r="EN49" s="544"/>
      <c r="EO49" s="544"/>
      <c r="EP49" s="544"/>
      <c r="EQ49" s="544"/>
      <c r="ER49" s="544"/>
      <c r="ES49" s="544"/>
      <c r="ET49" s="544"/>
      <c r="EU49" s="544"/>
      <c r="EV49" s="644"/>
    </row>
    <row r="50" spans="1:152" ht="20.25">
      <c r="A50" s="359">
        <f>Summary!A50</f>
        <v>19.8</v>
      </c>
      <c r="B50" s="362">
        <f>Summary!B50</f>
        <v>0</v>
      </c>
      <c r="C50" s="351" t="str">
        <f>Summary!C50</f>
        <v>2.1.9.11</v>
      </c>
      <c r="D50" s="351">
        <f>Summary!D50</f>
        <v>0</v>
      </c>
      <c r="E50" s="355">
        <f>Summary!E50</f>
        <v>0</v>
      </c>
      <c r="F50" s="363" t="str">
        <f>Summary!F50</f>
        <v>Operational considerations - High winds</v>
      </c>
      <c r="G50" s="373">
        <f>Summary!G50</f>
        <v>0</v>
      </c>
      <c r="H50" s="540">
        <f t="shared" si="36"/>
        <v>0</v>
      </c>
      <c r="I50" s="541">
        <f t="shared" si="37"/>
        <v>0</v>
      </c>
      <c r="J50" s="541">
        <f t="shared" si="38"/>
        <v>0</v>
      </c>
      <c r="K50" s="541">
        <f t="shared" si="39"/>
        <v>0</v>
      </c>
      <c r="L50" s="541">
        <f t="shared" si="40"/>
        <v>0</v>
      </c>
      <c r="M50" s="541">
        <f t="shared" si="41"/>
        <v>0</v>
      </c>
      <c r="N50" s="541">
        <f t="shared" si="42"/>
        <v>0</v>
      </c>
      <c r="O50" s="541">
        <f t="shared" si="43"/>
        <v>0</v>
      </c>
      <c r="P50" s="541">
        <f t="shared" si="44"/>
        <v>0</v>
      </c>
      <c r="Q50" s="541">
        <f t="shared" si="45"/>
        <v>0</v>
      </c>
      <c r="R50" s="541">
        <f t="shared" si="46"/>
        <v>0</v>
      </c>
      <c r="S50" s="541">
        <f t="shared" si="47"/>
        <v>0</v>
      </c>
      <c r="T50" s="541">
        <f t="shared" si="48"/>
        <v>0</v>
      </c>
      <c r="U50" s="542">
        <f t="shared" si="35"/>
        <v>0</v>
      </c>
      <c r="V50" s="531"/>
      <c r="W50" s="543"/>
      <c r="X50" s="544"/>
      <c r="Y50" s="544"/>
      <c r="Z50" s="544"/>
      <c r="AA50" s="544"/>
      <c r="AB50" s="544"/>
      <c r="AC50" s="544"/>
      <c r="AD50" s="544"/>
      <c r="AE50" s="544"/>
      <c r="AF50" s="644"/>
      <c r="AG50" s="543"/>
      <c r="AH50" s="544"/>
      <c r="AI50" s="544"/>
      <c r="AJ50" s="544"/>
      <c r="AK50" s="544"/>
      <c r="AL50" s="544"/>
      <c r="AM50" s="544"/>
      <c r="AN50" s="544"/>
      <c r="AO50" s="544"/>
      <c r="AP50" s="644"/>
      <c r="AQ50" s="543"/>
      <c r="AR50" s="544"/>
      <c r="AS50" s="544"/>
      <c r="AT50" s="544"/>
      <c r="AU50" s="544"/>
      <c r="AV50" s="544"/>
      <c r="AW50" s="544"/>
      <c r="AX50" s="544"/>
      <c r="AY50" s="544"/>
      <c r="AZ50" s="644"/>
      <c r="BA50" s="543"/>
      <c r="BB50" s="544"/>
      <c r="BC50" s="544"/>
      <c r="BD50" s="544"/>
      <c r="BE50" s="544"/>
      <c r="BF50" s="544"/>
      <c r="BG50" s="544"/>
      <c r="BH50" s="544"/>
      <c r="BI50" s="544"/>
      <c r="BJ50" s="644"/>
      <c r="BK50" s="543"/>
      <c r="BL50" s="544"/>
      <c r="BM50" s="544"/>
      <c r="BN50" s="544"/>
      <c r="BO50" s="544"/>
      <c r="BP50" s="544"/>
      <c r="BQ50" s="544"/>
      <c r="BR50" s="544"/>
      <c r="BS50" s="544"/>
      <c r="BT50" s="644"/>
      <c r="BU50" s="543"/>
      <c r="BV50" s="544"/>
      <c r="BW50" s="544"/>
      <c r="BX50" s="544"/>
      <c r="BY50" s="544"/>
      <c r="BZ50" s="544"/>
      <c r="CA50" s="544"/>
      <c r="CB50" s="544"/>
      <c r="CC50" s="544"/>
      <c r="CD50" s="644"/>
      <c r="CE50" s="543"/>
      <c r="CF50" s="544"/>
      <c r="CG50" s="544"/>
      <c r="CH50" s="544"/>
      <c r="CI50" s="544"/>
      <c r="CJ50" s="544"/>
      <c r="CK50" s="544"/>
      <c r="CL50" s="544"/>
      <c r="CM50" s="544"/>
      <c r="CN50" s="644"/>
      <c r="CO50" s="543"/>
      <c r="CP50" s="544"/>
      <c r="CQ50" s="544"/>
      <c r="CR50" s="544"/>
      <c r="CS50" s="544"/>
      <c r="CT50" s="544"/>
      <c r="CU50" s="544"/>
      <c r="CV50" s="544"/>
      <c r="CW50" s="544"/>
      <c r="CX50" s="644"/>
      <c r="CY50" s="543"/>
      <c r="CZ50" s="544"/>
      <c r="DA50" s="544"/>
      <c r="DB50" s="544"/>
      <c r="DC50" s="544"/>
      <c r="DD50" s="544"/>
      <c r="DE50" s="544"/>
      <c r="DF50" s="544"/>
      <c r="DG50" s="544"/>
      <c r="DH50" s="644"/>
      <c r="DI50" s="543"/>
      <c r="DJ50" s="544"/>
      <c r="DK50" s="544"/>
      <c r="DL50" s="544"/>
      <c r="DM50" s="544"/>
      <c r="DN50" s="544"/>
      <c r="DO50" s="544"/>
      <c r="DP50" s="544"/>
      <c r="DQ50" s="544"/>
      <c r="DR50" s="644"/>
      <c r="DS50" s="543"/>
      <c r="DT50" s="544"/>
      <c r="DU50" s="544"/>
      <c r="DV50" s="544"/>
      <c r="DW50" s="544"/>
      <c r="DX50" s="544"/>
      <c r="DY50" s="544"/>
      <c r="DZ50" s="544"/>
      <c r="EA50" s="544"/>
      <c r="EB50" s="644"/>
      <c r="EC50" s="543"/>
      <c r="ED50" s="544"/>
      <c r="EE50" s="544"/>
      <c r="EF50" s="544"/>
      <c r="EG50" s="544"/>
      <c r="EH50" s="544"/>
      <c r="EI50" s="544"/>
      <c r="EJ50" s="544"/>
      <c r="EK50" s="544"/>
      <c r="EL50" s="644"/>
      <c r="EM50" s="543"/>
      <c r="EN50" s="544"/>
      <c r="EO50" s="544"/>
      <c r="EP50" s="544"/>
      <c r="EQ50" s="544"/>
      <c r="ER50" s="544"/>
      <c r="ES50" s="544"/>
      <c r="ET50" s="544"/>
      <c r="EU50" s="544"/>
      <c r="EV50" s="644"/>
    </row>
    <row r="51" spans="1:152" ht="54">
      <c r="A51" s="359">
        <f>Summary!A51</f>
        <v>19.8</v>
      </c>
      <c r="B51" s="362">
        <f>Summary!B51</f>
        <v>0</v>
      </c>
      <c r="C51" s="351" t="str">
        <f>Summary!C51</f>
        <v>2.1.9.12</v>
      </c>
      <c r="D51" s="351">
        <f>Summary!D51</f>
        <v>0</v>
      </c>
      <c r="E51" s="355">
        <f>Summary!E51</f>
        <v>0</v>
      </c>
      <c r="F51" s="363" t="str">
        <f>Summary!F51</f>
        <v>Operational considerations - Heavy rain (excluding ref 56 &amp; 57 in the Cost Reimbursable Table of the Price List)</v>
      </c>
      <c r="G51" s="373" t="str">
        <f>Summary!G51</f>
        <v>Schedule 56 &amp; 57</v>
      </c>
      <c r="H51" s="540">
        <f t="shared" si="36"/>
        <v>0</v>
      </c>
      <c r="I51" s="541">
        <f t="shared" si="37"/>
        <v>0</v>
      </c>
      <c r="J51" s="541">
        <f t="shared" si="38"/>
        <v>0</v>
      </c>
      <c r="K51" s="541">
        <f t="shared" si="39"/>
        <v>0</v>
      </c>
      <c r="L51" s="541">
        <f t="shared" si="40"/>
        <v>0</v>
      </c>
      <c r="M51" s="541">
        <f t="shared" si="41"/>
        <v>0</v>
      </c>
      <c r="N51" s="541">
        <f t="shared" si="42"/>
        <v>0</v>
      </c>
      <c r="O51" s="541">
        <f t="shared" si="43"/>
        <v>0</v>
      </c>
      <c r="P51" s="541">
        <f t="shared" si="44"/>
        <v>0</v>
      </c>
      <c r="Q51" s="541">
        <f t="shared" si="45"/>
        <v>0</v>
      </c>
      <c r="R51" s="541">
        <f t="shared" si="46"/>
        <v>0</v>
      </c>
      <c r="S51" s="541">
        <f t="shared" si="47"/>
        <v>0</v>
      </c>
      <c r="T51" s="541">
        <f t="shared" si="48"/>
        <v>0</v>
      </c>
      <c r="U51" s="542">
        <f t="shared" si="35"/>
        <v>0</v>
      </c>
      <c r="V51" s="531"/>
      <c r="W51" s="543"/>
      <c r="X51" s="544"/>
      <c r="Y51" s="544"/>
      <c r="Z51" s="544"/>
      <c r="AA51" s="544"/>
      <c r="AB51" s="544"/>
      <c r="AC51" s="544"/>
      <c r="AD51" s="544"/>
      <c r="AE51" s="544"/>
      <c r="AF51" s="644"/>
      <c r="AG51" s="543"/>
      <c r="AH51" s="544"/>
      <c r="AI51" s="544"/>
      <c r="AJ51" s="544"/>
      <c r="AK51" s="544"/>
      <c r="AL51" s="544"/>
      <c r="AM51" s="544"/>
      <c r="AN51" s="544"/>
      <c r="AO51" s="544"/>
      <c r="AP51" s="644"/>
      <c r="AQ51" s="543"/>
      <c r="AR51" s="544"/>
      <c r="AS51" s="544"/>
      <c r="AT51" s="544"/>
      <c r="AU51" s="544"/>
      <c r="AV51" s="544"/>
      <c r="AW51" s="544"/>
      <c r="AX51" s="544"/>
      <c r="AY51" s="544"/>
      <c r="AZ51" s="644"/>
      <c r="BA51" s="543"/>
      <c r="BB51" s="544"/>
      <c r="BC51" s="544"/>
      <c r="BD51" s="544"/>
      <c r="BE51" s="544"/>
      <c r="BF51" s="544"/>
      <c r="BG51" s="544"/>
      <c r="BH51" s="544"/>
      <c r="BI51" s="544"/>
      <c r="BJ51" s="644"/>
      <c r="BK51" s="543"/>
      <c r="BL51" s="544"/>
      <c r="BM51" s="544"/>
      <c r="BN51" s="544"/>
      <c r="BO51" s="544"/>
      <c r="BP51" s="544"/>
      <c r="BQ51" s="544"/>
      <c r="BR51" s="544"/>
      <c r="BS51" s="544"/>
      <c r="BT51" s="644"/>
      <c r="BU51" s="543"/>
      <c r="BV51" s="544"/>
      <c r="BW51" s="544"/>
      <c r="BX51" s="544"/>
      <c r="BY51" s="544"/>
      <c r="BZ51" s="544"/>
      <c r="CA51" s="544"/>
      <c r="CB51" s="544"/>
      <c r="CC51" s="544"/>
      <c r="CD51" s="644"/>
      <c r="CE51" s="543"/>
      <c r="CF51" s="544"/>
      <c r="CG51" s="544"/>
      <c r="CH51" s="544"/>
      <c r="CI51" s="544"/>
      <c r="CJ51" s="544"/>
      <c r="CK51" s="544"/>
      <c r="CL51" s="544"/>
      <c r="CM51" s="544"/>
      <c r="CN51" s="644"/>
      <c r="CO51" s="543"/>
      <c r="CP51" s="544"/>
      <c r="CQ51" s="544"/>
      <c r="CR51" s="544"/>
      <c r="CS51" s="544"/>
      <c r="CT51" s="544"/>
      <c r="CU51" s="544"/>
      <c r="CV51" s="544"/>
      <c r="CW51" s="544"/>
      <c r="CX51" s="644"/>
      <c r="CY51" s="543"/>
      <c r="CZ51" s="544"/>
      <c r="DA51" s="544"/>
      <c r="DB51" s="544"/>
      <c r="DC51" s="544"/>
      <c r="DD51" s="544"/>
      <c r="DE51" s="544"/>
      <c r="DF51" s="544"/>
      <c r="DG51" s="544"/>
      <c r="DH51" s="644"/>
      <c r="DI51" s="543"/>
      <c r="DJ51" s="544"/>
      <c r="DK51" s="544"/>
      <c r="DL51" s="544"/>
      <c r="DM51" s="544"/>
      <c r="DN51" s="544"/>
      <c r="DO51" s="544"/>
      <c r="DP51" s="544"/>
      <c r="DQ51" s="544"/>
      <c r="DR51" s="644"/>
      <c r="DS51" s="543"/>
      <c r="DT51" s="544"/>
      <c r="DU51" s="544"/>
      <c r="DV51" s="544"/>
      <c r="DW51" s="544"/>
      <c r="DX51" s="544"/>
      <c r="DY51" s="544"/>
      <c r="DZ51" s="544"/>
      <c r="EA51" s="544"/>
      <c r="EB51" s="644"/>
      <c r="EC51" s="543"/>
      <c r="ED51" s="544"/>
      <c r="EE51" s="544"/>
      <c r="EF51" s="544"/>
      <c r="EG51" s="544"/>
      <c r="EH51" s="544"/>
      <c r="EI51" s="544"/>
      <c r="EJ51" s="544"/>
      <c r="EK51" s="544"/>
      <c r="EL51" s="644"/>
      <c r="EM51" s="543"/>
      <c r="EN51" s="544"/>
      <c r="EO51" s="544"/>
      <c r="EP51" s="544"/>
      <c r="EQ51" s="544"/>
      <c r="ER51" s="544"/>
      <c r="ES51" s="544"/>
      <c r="ET51" s="544"/>
      <c r="EU51" s="544"/>
      <c r="EV51" s="644"/>
    </row>
    <row r="52" spans="1:152" ht="20.25">
      <c r="A52" s="359">
        <f>Summary!A52</f>
        <v>19.8</v>
      </c>
      <c r="B52" s="362">
        <f>Summary!B52</f>
        <v>0</v>
      </c>
      <c r="C52" s="351" t="str">
        <f>Summary!C52</f>
        <v>2.1.9.13</v>
      </c>
      <c r="D52" s="351">
        <f>Summary!D52</f>
        <v>0</v>
      </c>
      <c r="E52" s="355">
        <f>Summary!E52</f>
        <v>0</v>
      </c>
      <c r="F52" s="363" t="str">
        <f>Summary!F52</f>
        <v>Fog</v>
      </c>
      <c r="G52" s="373">
        <f>Summary!G52</f>
        <v>0</v>
      </c>
      <c r="H52" s="540">
        <f t="shared" si="36"/>
        <v>0</v>
      </c>
      <c r="I52" s="541">
        <f t="shared" si="37"/>
        <v>0</v>
      </c>
      <c r="J52" s="541">
        <f t="shared" si="38"/>
        <v>0</v>
      </c>
      <c r="K52" s="541">
        <f t="shared" si="39"/>
        <v>0</v>
      </c>
      <c r="L52" s="541">
        <f t="shared" si="40"/>
        <v>0</v>
      </c>
      <c r="M52" s="541">
        <f t="shared" si="41"/>
        <v>0</v>
      </c>
      <c r="N52" s="541">
        <f t="shared" si="42"/>
        <v>0</v>
      </c>
      <c r="O52" s="541">
        <f t="shared" si="43"/>
        <v>0</v>
      </c>
      <c r="P52" s="541">
        <f t="shared" si="44"/>
        <v>0</v>
      </c>
      <c r="Q52" s="541">
        <f t="shared" si="45"/>
        <v>0</v>
      </c>
      <c r="R52" s="541">
        <f t="shared" si="46"/>
        <v>0</v>
      </c>
      <c r="S52" s="541">
        <f t="shared" si="47"/>
        <v>0</v>
      </c>
      <c r="T52" s="541">
        <f t="shared" si="48"/>
        <v>0</v>
      </c>
      <c r="U52" s="542">
        <f t="shared" si="35"/>
        <v>0</v>
      </c>
      <c r="V52" s="531"/>
      <c r="W52" s="543"/>
      <c r="X52" s="544"/>
      <c r="Y52" s="544"/>
      <c r="Z52" s="544"/>
      <c r="AA52" s="544"/>
      <c r="AB52" s="544"/>
      <c r="AC52" s="544"/>
      <c r="AD52" s="544"/>
      <c r="AE52" s="544"/>
      <c r="AF52" s="644"/>
      <c r="AG52" s="543"/>
      <c r="AH52" s="544"/>
      <c r="AI52" s="544"/>
      <c r="AJ52" s="544"/>
      <c r="AK52" s="544"/>
      <c r="AL52" s="544"/>
      <c r="AM52" s="544"/>
      <c r="AN52" s="544"/>
      <c r="AO52" s="544"/>
      <c r="AP52" s="644"/>
      <c r="AQ52" s="543"/>
      <c r="AR52" s="544"/>
      <c r="AS52" s="544"/>
      <c r="AT52" s="544"/>
      <c r="AU52" s="544"/>
      <c r="AV52" s="544"/>
      <c r="AW52" s="544"/>
      <c r="AX52" s="544"/>
      <c r="AY52" s="544"/>
      <c r="AZ52" s="644"/>
      <c r="BA52" s="543"/>
      <c r="BB52" s="544"/>
      <c r="BC52" s="544"/>
      <c r="BD52" s="544"/>
      <c r="BE52" s="544"/>
      <c r="BF52" s="544"/>
      <c r="BG52" s="544"/>
      <c r="BH52" s="544"/>
      <c r="BI52" s="544"/>
      <c r="BJ52" s="644"/>
      <c r="BK52" s="543"/>
      <c r="BL52" s="544"/>
      <c r="BM52" s="544"/>
      <c r="BN52" s="544"/>
      <c r="BO52" s="544"/>
      <c r="BP52" s="544"/>
      <c r="BQ52" s="544"/>
      <c r="BR52" s="544"/>
      <c r="BS52" s="544"/>
      <c r="BT52" s="644"/>
      <c r="BU52" s="543"/>
      <c r="BV52" s="544"/>
      <c r="BW52" s="544"/>
      <c r="BX52" s="544"/>
      <c r="BY52" s="544"/>
      <c r="BZ52" s="544"/>
      <c r="CA52" s="544"/>
      <c r="CB52" s="544"/>
      <c r="CC52" s="544"/>
      <c r="CD52" s="644"/>
      <c r="CE52" s="543"/>
      <c r="CF52" s="544"/>
      <c r="CG52" s="544"/>
      <c r="CH52" s="544"/>
      <c r="CI52" s="544"/>
      <c r="CJ52" s="544"/>
      <c r="CK52" s="544"/>
      <c r="CL52" s="544"/>
      <c r="CM52" s="544"/>
      <c r="CN52" s="644"/>
      <c r="CO52" s="543"/>
      <c r="CP52" s="544"/>
      <c r="CQ52" s="544"/>
      <c r="CR52" s="544"/>
      <c r="CS52" s="544"/>
      <c r="CT52" s="544"/>
      <c r="CU52" s="544"/>
      <c r="CV52" s="544"/>
      <c r="CW52" s="544"/>
      <c r="CX52" s="644"/>
      <c r="CY52" s="543"/>
      <c r="CZ52" s="544"/>
      <c r="DA52" s="544"/>
      <c r="DB52" s="544"/>
      <c r="DC52" s="544"/>
      <c r="DD52" s="544"/>
      <c r="DE52" s="544"/>
      <c r="DF52" s="544"/>
      <c r="DG52" s="544"/>
      <c r="DH52" s="644"/>
      <c r="DI52" s="543"/>
      <c r="DJ52" s="544"/>
      <c r="DK52" s="544"/>
      <c r="DL52" s="544"/>
      <c r="DM52" s="544"/>
      <c r="DN52" s="544"/>
      <c r="DO52" s="544"/>
      <c r="DP52" s="544"/>
      <c r="DQ52" s="544"/>
      <c r="DR52" s="644"/>
      <c r="DS52" s="543"/>
      <c r="DT52" s="544"/>
      <c r="DU52" s="544"/>
      <c r="DV52" s="544"/>
      <c r="DW52" s="544"/>
      <c r="DX52" s="544"/>
      <c r="DY52" s="544"/>
      <c r="DZ52" s="544"/>
      <c r="EA52" s="544"/>
      <c r="EB52" s="644"/>
      <c r="EC52" s="543"/>
      <c r="ED52" s="544"/>
      <c r="EE52" s="544"/>
      <c r="EF52" s="544"/>
      <c r="EG52" s="544"/>
      <c r="EH52" s="544"/>
      <c r="EI52" s="544"/>
      <c r="EJ52" s="544"/>
      <c r="EK52" s="544"/>
      <c r="EL52" s="644"/>
      <c r="EM52" s="543"/>
      <c r="EN52" s="544"/>
      <c r="EO52" s="544"/>
      <c r="EP52" s="544"/>
      <c r="EQ52" s="544"/>
      <c r="ER52" s="544"/>
      <c r="ES52" s="544"/>
      <c r="ET52" s="544"/>
      <c r="EU52" s="544"/>
      <c r="EV52" s="644"/>
    </row>
    <row r="53" spans="1:152" ht="20.25">
      <c r="A53" s="359">
        <f>Summary!A53</f>
        <v>19.8</v>
      </c>
      <c r="B53" s="362">
        <f>Summary!B53</f>
        <v>0</v>
      </c>
      <c r="C53" s="351" t="str">
        <f>Summary!C53</f>
        <v>2.1.9.14</v>
      </c>
      <c r="D53" s="351">
        <f>Summary!D53</f>
        <v>0</v>
      </c>
      <c r="E53" s="355">
        <f>Summary!E53</f>
        <v>0</v>
      </c>
      <c r="F53" s="363" t="str">
        <f>Summary!F53</f>
        <v>High temperatures</v>
      </c>
      <c r="G53" s="373">
        <f>Summary!G53</f>
        <v>0</v>
      </c>
      <c r="H53" s="540">
        <f t="shared" si="36"/>
        <v>0</v>
      </c>
      <c r="I53" s="541">
        <f t="shared" si="37"/>
        <v>0</v>
      </c>
      <c r="J53" s="541">
        <f t="shared" si="38"/>
        <v>0</v>
      </c>
      <c r="K53" s="541">
        <f t="shared" si="39"/>
        <v>0</v>
      </c>
      <c r="L53" s="541">
        <f t="shared" si="40"/>
        <v>0</v>
      </c>
      <c r="M53" s="541">
        <f t="shared" si="41"/>
        <v>0</v>
      </c>
      <c r="N53" s="541">
        <f t="shared" si="42"/>
        <v>0</v>
      </c>
      <c r="O53" s="541">
        <f t="shared" si="43"/>
        <v>0</v>
      </c>
      <c r="P53" s="541">
        <f t="shared" si="44"/>
        <v>0</v>
      </c>
      <c r="Q53" s="541">
        <f t="shared" si="45"/>
        <v>0</v>
      </c>
      <c r="R53" s="541">
        <f t="shared" si="46"/>
        <v>0</v>
      </c>
      <c r="S53" s="541">
        <f t="shared" si="47"/>
        <v>0</v>
      </c>
      <c r="T53" s="541">
        <f t="shared" si="48"/>
        <v>0</v>
      </c>
      <c r="U53" s="542">
        <f t="shared" si="35"/>
        <v>0</v>
      </c>
      <c r="V53" s="531"/>
      <c r="W53" s="543"/>
      <c r="X53" s="544"/>
      <c r="Y53" s="544"/>
      <c r="Z53" s="544"/>
      <c r="AA53" s="544"/>
      <c r="AB53" s="544"/>
      <c r="AC53" s="544"/>
      <c r="AD53" s="544"/>
      <c r="AE53" s="544"/>
      <c r="AF53" s="644"/>
      <c r="AG53" s="543"/>
      <c r="AH53" s="544"/>
      <c r="AI53" s="544"/>
      <c r="AJ53" s="544"/>
      <c r="AK53" s="544"/>
      <c r="AL53" s="544"/>
      <c r="AM53" s="544"/>
      <c r="AN53" s="544"/>
      <c r="AO53" s="544"/>
      <c r="AP53" s="644"/>
      <c r="AQ53" s="543"/>
      <c r="AR53" s="544"/>
      <c r="AS53" s="544"/>
      <c r="AT53" s="544"/>
      <c r="AU53" s="544"/>
      <c r="AV53" s="544"/>
      <c r="AW53" s="544"/>
      <c r="AX53" s="544"/>
      <c r="AY53" s="544"/>
      <c r="AZ53" s="644"/>
      <c r="BA53" s="543"/>
      <c r="BB53" s="544"/>
      <c r="BC53" s="544"/>
      <c r="BD53" s="544"/>
      <c r="BE53" s="544"/>
      <c r="BF53" s="544"/>
      <c r="BG53" s="544"/>
      <c r="BH53" s="544"/>
      <c r="BI53" s="544"/>
      <c r="BJ53" s="644"/>
      <c r="BK53" s="543"/>
      <c r="BL53" s="544"/>
      <c r="BM53" s="544"/>
      <c r="BN53" s="544"/>
      <c r="BO53" s="544"/>
      <c r="BP53" s="544"/>
      <c r="BQ53" s="544"/>
      <c r="BR53" s="544"/>
      <c r="BS53" s="544"/>
      <c r="BT53" s="644"/>
      <c r="BU53" s="543"/>
      <c r="BV53" s="544"/>
      <c r="BW53" s="544"/>
      <c r="BX53" s="544"/>
      <c r="BY53" s="544"/>
      <c r="BZ53" s="544"/>
      <c r="CA53" s="544"/>
      <c r="CB53" s="544"/>
      <c r="CC53" s="544"/>
      <c r="CD53" s="644"/>
      <c r="CE53" s="543"/>
      <c r="CF53" s="544"/>
      <c r="CG53" s="544"/>
      <c r="CH53" s="544"/>
      <c r="CI53" s="544"/>
      <c r="CJ53" s="544"/>
      <c r="CK53" s="544"/>
      <c r="CL53" s="544"/>
      <c r="CM53" s="544"/>
      <c r="CN53" s="644"/>
      <c r="CO53" s="543"/>
      <c r="CP53" s="544"/>
      <c r="CQ53" s="544"/>
      <c r="CR53" s="544"/>
      <c r="CS53" s="544"/>
      <c r="CT53" s="544"/>
      <c r="CU53" s="544"/>
      <c r="CV53" s="544"/>
      <c r="CW53" s="544"/>
      <c r="CX53" s="644"/>
      <c r="CY53" s="543"/>
      <c r="CZ53" s="544"/>
      <c r="DA53" s="544"/>
      <c r="DB53" s="544"/>
      <c r="DC53" s="544"/>
      <c r="DD53" s="544"/>
      <c r="DE53" s="544"/>
      <c r="DF53" s="544"/>
      <c r="DG53" s="544"/>
      <c r="DH53" s="644"/>
      <c r="DI53" s="543"/>
      <c r="DJ53" s="544"/>
      <c r="DK53" s="544"/>
      <c r="DL53" s="544"/>
      <c r="DM53" s="544"/>
      <c r="DN53" s="544"/>
      <c r="DO53" s="544"/>
      <c r="DP53" s="544"/>
      <c r="DQ53" s="544"/>
      <c r="DR53" s="644"/>
      <c r="DS53" s="543"/>
      <c r="DT53" s="544"/>
      <c r="DU53" s="544"/>
      <c r="DV53" s="544"/>
      <c r="DW53" s="544"/>
      <c r="DX53" s="544"/>
      <c r="DY53" s="544"/>
      <c r="DZ53" s="544"/>
      <c r="EA53" s="544"/>
      <c r="EB53" s="644"/>
      <c r="EC53" s="543"/>
      <c r="ED53" s="544"/>
      <c r="EE53" s="544"/>
      <c r="EF53" s="544"/>
      <c r="EG53" s="544"/>
      <c r="EH53" s="544"/>
      <c r="EI53" s="544"/>
      <c r="EJ53" s="544"/>
      <c r="EK53" s="544"/>
      <c r="EL53" s="644"/>
      <c r="EM53" s="543"/>
      <c r="EN53" s="544"/>
      <c r="EO53" s="544"/>
      <c r="EP53" s="544"/>
      <c r="EQ53" s="544"/>
      <c r="ER53" s="544"/>
      <c r="ES53" s="544"/>
      <c r="ET53" s="544"/>
      <c r="EU53" s="544"/>
      <c r="EV53" s="644"/>
    </row>
    <row r="54" spans="1:152" ht="20.25">
      <c r="A54" s="786">
        <f>Summary!A54</f>
        <v>0</v>
      </c>
      <c r="B54" s="795">
        <f>Summary!B54</f>
        <v>0</v>
      </c>
      <c r="C54" s="196">
        <f>Summary!C54</f>
        <v>0</v>
      </c>
      <c r="D54" s="196">
        <f>Summary!D54</f>
        <v>0</v>
      </c>
      <c r="E54" s="792">
        <f>Summary!E54</f>
        <v>0</v>
      </c>
      <c r="F54" s="796">
        <f>Summary!F54</f>
        <v>0</v>
      </c>
      <c r="G54" s="787">
        <f>Summary!G54</f>
        <v>0</v>
      </c>
      <c r="H54" s="299"/>
      <c r="I54" s="300"/>
      <c r="J54" s="300"/>
      <c r="K54" s="300"/>
      <c r="L54" s="300"/>
      <c r="M54" s="300"/>
      <c r="N54" s="300"/>
      <c r="O54" s="300"/>
      <c r="P54" s="300"/>
      <c r="Q54" s="300"/>
      <c r="R54" s="300"/>
      <c r="S54" s="300"/>
      <c r="T54" s="300"/>
      <c r="U54" s="797"/>
      <c r="V54" s="531"/>
      <c r="W54" s="299"/>
      <c r="X54" s="300"/>
      <c r="Y54" s="300"/>
      <c r="Z54" s="300"/>
      <c r="AA54" s="300"/>
      <c r="AB54" s="300"/>
      <c r="AC54" s="300"/>
      <c r="AD54" s="300"/>
      <c r="AE54" s="300"/>
      <c r="AF54" s="703"/>
      <c r="AG54" s="299"/>
      <c r="AH54" s="300"/>
      <c r="AI54" s="300"/>
      <c r="AJ54" s="300"/>
      <c r="AK54" s="300"/>
      <c r="AL54" s="300"/>
      <c r="AM54" s="300"/>
      <c r="AN54" s="300"/>
      <c r="AO54" s="300"/>
      <c r="AP54" s="703"/>
      <c r="AQ54" s="299"/>
      <c r="AR54" s="300"/>
      <c r="AS54" s="300"/>
      <c r="AT54" s="300"/>
      <c r="AU54" s="300"/>
      <c r="AV54" s="300"/>
      <c r="AW54" s="300"/>
      <c r="AX54" s="300"/>
      <c r="AY54" s="300"/>
      <c r="AZ54" s="703"/>
      <c r="BA54" s="299"/>
      <c r="BB54" s="300"/>
      <c r="BC54" s="300"/>
      <c r="BD54" s="300"/>
      <c r="BE54" s="300"/>
      <c r="BF54" s="300"/>
      <c r="BG54" s="300"/>
      <c r="BH54" s="300"/>
      <c r="BI54" s="300"/>
      <c r="BJ54" s="703"/>
      <c r="BK54" s="299"/>
      <c r="BL54" s="300"/>
      <c r="BM54" s="300"/>
      <c r="BN54" s="300"/>
      <c r="BO54" s="300"/>
      <c r="BP54" s="300"/>
      <c r="BQ54" s="300"/>
      <c r="BR54" s="300"/>
      <c r="BS54" s="300"/>
      <c r="BT54" s="703"/>
      <c r="BU54" s="299"/>
      <c r="BV54" s="300"/>
      <c r="BW54" s="300"/>
      <c r="BX54" s="300"/>
      <c r="BY54" s="300"/>
      <c r="BZ54" s="300"/>
      <c r="CA54" s="300"/>
      <c r="CB54" s="300"/>
      <c r="CC54" s="300"/>
      <c r="CD54" s="703"/>
      <c r="CE54" s="299"/>
      <c r="CF54" s="300"/>
      <c r="CG54" s="300"/>
      <c r="CH54" s="300"/>
      <c r="CI54" s="300"/>
      <c r="CJ54" s="300"/>
      <c r="CK54" s="300"/>
      <c r="CL54" s="300"/>
      <c r="CM54" s="300"/>
      <c r="CN54" s="703"/>
      <c r="CO54" s="299"/>
      <c r="CP54" s="300"/>
      <c r="CQ54" s="300"/>
      <c r="CR54" s="300"/>
      <c r="CS54" s="300"/>
      <c r="CT54" s="300"/>
      <c r="CU54" s="300"/>
      <c r="CV54" s="300"/>
      <c r="CW54" s="300"/>
      <c r="CX54" s="703"/>
      <c r="CY54" s="299"/>
      <c r="CZ54" s="300"/>
      <c r="DA54" s="300"/>
      <c r="DB54" s="300"/>
      <c r="DC54" s="300"/>
      <c r="DD54" s="300"/>
      <c r="DE54" s="300"/>
      <c r="DF54" s="300"/>
      <c r="DG54" s="300"/>
      <c r="DH54" s="703"/>
      <c r="DI54" s="299"/>
      <c r="DJ54" s="300"/>
      <c r="DK54" s="300"/>
      <c r="DL54" s="300"/>
      <c r="DM54" s="300"/>
      <c r="DN54" s="300"/>
      <c r="DO54" s="300"/>
      <c r="DP54" s="300"/>
      <c r="DQ54" s="300"/>
      <c r="DR54" s="703"/>
      <c r="DS54" s="299"/>
      <c r="DT54" s="300"/>
      <c r="DU54" s="300"/>
      <c r="DV54" s="300"/>
      <c r="DW54" s="300"/>
      <c r="DX54" s="300"/>
      <c r="DY54" s="300"/>
      <c r="DZ54" s="300"/>
      <c r="EA54" s="300"/>
      <c r="EB54" s="703"/>
      <c r="EC54" s="299"/>
      <c r="ED54" s="300"/>
      <c r="EE54" s="300"/>
      <c r="EF54" s="300"/>
      <c r="EG54" s="300"/>
      <c r="EH54" s="300"/>
      <c r="EI54" s="300"/>
      <c r="EJ54" s="300"/>
      <c r="EK54" s="300"/>
      <c r="EL54" s="703"/>
      <c r="EM54" s="299"/>
      <c r="EN54" s="300"/>
      <c r="EO54" s="300"/>
      <c r="EP54" s="300"/>
      <c r="EQ54" s="300"/>
      <c r="ER54" s="300"/>
      <c r="ES54" s="300"/>
      <c r="ET54" s="300"/>
      <c r="EU54" s="300"/>
      <c r="EV54" s="703"/>
    </row>
    <row r="55" spans="1:152" ht="20.25">
      <c r="A55" s="786">
        <f>Summary!A55</f>
        <v>0</v>
      </c>
      <c r="B55" s="795">
        <f>Summary!B55</f>
        <v>0</v>
      </c>
      <c r="C55" s="196">
        <f>Summary!C55</f>
        <v>0</v>
      </c>
      <c r="D55" s="196">
        <f>Summary!D55</f>
        <v>0</v>
      </c>
      <c r="E55" s="792">
        <f>Summary!E55</f>
        <v>0</v>
      </c>
      <c r="F55" s="798">
        <f>Summary!F55</f>
        <v>0</v>
      </c>
      <c r="G55" s="799">
        <f>Summary!G55</f>
        <v>0</v>
      </c>
      <c r="H55" s="562"/>
      <c r="I55" s="563"/>
      <c r="J55" s="563"/>
      <c r="K55" s="563"/>
      <c r="L55" s="563"/>
      <c r="M55" s="563"/>
      <c r="N55" s="563"/>
      <c r="O55" s="563"/>
      <c r="P55" s="563"/>
      <c r="Q55" s="563"/>
      <c r="R55" s="563"/>
      <c r="S55" s="563"/>
      <c r="T55" s="563"/>
      <c r="U55" s="564"/>
      <c r="V55" s="531"/>
      <c r="W55" s="562"/>
      <c r="X55" s="563"/>
      <c r="Y55" s="563"/>
      <c r="Z55" s="563"/>
      <c r="AA55" s="563"/>
      <c r="AB55" s="563"/>
      <c r="AC55" s="563"/>
      <c r="AD55" s="563"/>
      <c r="AE55" s="563"/>
      <c r="AF55" s="651"/>
      <c r="AG55" s="562"/>
      <c r="AH55" s="563"/>
      <c r="AI55" s="563"/>
      <c r="AJ55" s="563"/>
      <c r="AK55" s="563"/>
      <c r="AL55" s="563"/>
      <c r="AM55" s="563"/>
      <c r="AN55" s="563"/>
      <c r="AO55" s="563"/>
      <c r="AP55" s="651"/>
      <c r="AQ55" s="562"/>
      <c r="AR55" s="563"/>
      <c r="AS55" s="563"/>
      <c r="AT55" s="563"/>
      <c r="AU55" s="563"/>
      <c r="AV55" s="563"/>
      <c r="AW55" s="563"/>
      <c r="AX55" s="563"/>
      <c r="AY55" s="563"/>
      <c r="AZ55" s="651"/>
      <c r="BA55" s="562"/>
      <c r="BB55" s="563"/>
      <c r="BC55" s="563"/>
      <c r="BD55" s="563"/>
      <c r="BE55" s="563"/>
      <c r="BF55" s="563"/>
      <c r="BG55" s="563"/>
      <c r="BH55" s="563"/>
      <c r="BI55" s="563"/>
      <c r="BJ55" s="651"/>
      <c r="BK55" s="562"/>
      <c r="BL55" s="563"/>
      <c r="BM55" s="563"/>
      <c r="BN55" s="563"/>
      <c r="BO55" s="563"/>
      <c r="BP55" s="563"/>
      <c r="BQ55" s="563"/>
      <c r="BR55" s="563"/>
      <c r="BS55" s="563"/>
      <c r="BT55" s="651"/>
      <c r="BU55" s="562"/>
      <c r="BV55" s="563"/>
      <c r="BW55" s="563"/>
      <c r="BX55" s="563"/>
      <c r="BY55" s="563"/>
      <c r="BZ55" s="563"/>
      <c r="CA55" s="563"/>
      <c r="CB55" s="563"/>
      <c r="CC55" s="563"/>
      <c r="CD55" s="651"/>
      <c r="CE55" s="562"/>
      <c r="CF55" s="563"/>
      <c r="CG55" s="563"/>
      <c r="CH55" s="563"/>
      <c r="CI55" s="563"/>
      <c r="CJ55" s="563"/>
      <c r="CK55" s="563"/>
      <c r="CL55" s="563"/>
      <c r="CM55" s="563"/>
      <c r="CN55" s="651"/>
      <c r="CO55" s="562"/>
      <c r="CP55" s="563"/>
      <c r="CQ55" s="563"/>
      <c r="CR55" s="563"/>
      <c r="CS55" s="563"/>
      <c r="CT55" s="563"/>
      <c r="CU55" s="563"/>
      <c r="CV55" s="563"/>
      <c r="CW55" s="563"/>
      <c r="CX55" s="651"/>
      <c r="CY55" s="562"/>
      <c r="CZ55" s="563"/>
      <c r="DA55" s="563"/>
      <c r="DB55" s="563"/>
      <c r="DC55" s="563"/>
      <c r="DD55" s="563"/>
      <c r="DE55" s="563"/>
      <c r="DF55" s="563"/>
      <c r="DG55" s="563"/>
      <c r="DH55" s="651"/>
      <c r="DI55" s="562"/>
      <c r="DJ55" s="563"/>
      <c r="DK55" s="563"/>
      <c r="DL55" s="563"/>
      <c r="DM55" s="563"/>
      <c r="DN55" s="563"/>
      <c r="DO55" s="563"/>
      <c r="DP55" s="563"/>
      <c r="DQ55" s="563"/>
      <c r="DR55" s="651"/>
      <c r="DS55" s="562"/>
      <c r="DT55" s="563"/>
      <c r="DU55" s="563"/>
      <c r="DV55" s="563"/>
      <c r="DW55" s="563"/>
      <c r="DX55" s="563"/>
      <c r="DY55" s="563"/>
      <c r="DZ55" s="563"/>
      <c r="EA55" s="563"/>
      <c r="EB55" s="651"/>
      <c r="EC55" s="562"/>
      <c r="ED55" s="563"/>
      <c r="EE55" s="563"/>
      <c r="EF55" s="563"/>
      <c r="EG55" s="563"/>
      <c r="EH55" s="563"/>
      <c r="EI55" s="563"/>
      <c r="EJ55" s="563"/>
      <c r="EK55" s="563"/>
      <c r="EL55" s="651"/>
      <c r="EM55" s="562"/>
      <c r="EN55" s="563"/>
      <c r="EO55" s="563"/>
      <c r="EP55" s="563"/>
      <c r="EQ55" s="563"/>
      <c r="ER55" s="563"/>
      <c r="ES55" s="563"/>
      <c r="ET55" s="563"/>
      <c r="EU55" s="563"/>
      <c r="EV55" s="651"/>
    </row>
    <row r="56" spans="1:152" s="209" customFormat="1" ht="20.25">
      <c r="A56" s="358">
        <f>Summary!A56</f>
        <v>20</v>
      </c>
      <c r="B56" s="360" t="str">
        <f>Summary!B56</f>
        <v>3.0</v>
      </c>
      <c r="C56" s="360">
        <f>Summary!C56</f>
        <v>0</v>
      </c>
      <c r="D56" s="350" t="str">
        <f>Summary!D56</f>
        <v>Deliver Incident Response</v>
      </c>
      <c r="E56" s="199">
        <f>Summary!E56</f>
        <v>0</v>
      </c>
      <c r="F56" s="780">
        <f>Summary!F56</f>
        <v>0</v>
      </c>
      <c r="G56" s="374">
        <f>Summary!G56</f>
        <v>0</v>
      </c>
      <c r="H56" s="284"/>
      <c r="I56" s="285"/>
      <c r="J56" s="285"/>
      <c r="K56" s="285"/>
      <c r="L56" s="285"/>
      <c r="M56" s="285"/>
      <c r="N56" s="285"/>
      <c r="O56" s="285"/>
      <c r="P56" s="285"/>
      <c r="Q56" s="285"/>
      <c r="R56" s="285"/>
      <c r="S56" s="285"/>
      <c r="T56" s="285"/>
      <c r="U56" s="548"/>
      <c r="V56" s="531"/>
      <c r="W56" s="284"/>
      <c r="X56" s="285"/>
      <c r="Y56" s="285"/>
      <c r="Z56" s="285"/>
      <c r="AA56" s="285"/>
      <c r="AB56" s="285"/>
      <c r="AC56" s="285"/>
      <c r="AD56" s="285"/>
      <c r="AE56" s="285"/>
      <c r="AF56" s="652"/>
      <c r="AG56" s="284"/>
      <c r="AH56" s="285"/>
      <c r="AI56" s="285"/>
      <c r="AJ56" s="285"/>
      <c r="AK56" s="285"/>
      <c r="AL56" s="285"/>
      <c r="AM56" s="285"/>
      <c r="AN56" s="285"/>
      <c r="AO56" s="285"/>
      <c r="AP56" s="652"/>
      <c r="AQ56" s="284"/>
      <c r="AR56" s="285"/>
      <c r="AS56" s="285"/>
      <c r="AT56" s="285"/>
      <c r="AU56" s="285"/>
      <c r="AV56" s="285"/>
      <c r="AW56" s="285"/>
      <c r="AX56" s="285"/>
      <c r="AY56" s="285"/>
      <c r="AZ56" s="652"/>
      <c r="BA56" s="284"/>
      <c r="BB56" s="285"/>
      <c r="BC56" s="285"/>
      <c r="BD56" s="285"/>
      <c r="BE56" s="285"/>
      <c r="BF56" s="285"/>
      <c r="BG56" s="285"/>
      <c r="BH56" s="285"/>
      <c r="BI56" s="285"/>
      <c r="BJ56" s="652"/>
      <c r="BK56" s="284"/>
      <c r="BL56" s="285"/>
      <c r="BM56" s="285"/>
      <c r="BN56" s="285"/>
      <c r="BO56" s="285"/>
      <c r="BP56" s="285"/>
      <c r="BQ56" s="285"/>
      <c r="BR56" s="285"/>
      <c r="BS56" s="285"/>
      <c r="BT56" s="652"/>
      <c r="BU56" s="284"/>
      <c r="BV56" s="285"/>
      <c r="BW56" s="285"/>
      <c r="BX56" s="285"/>
      <c r="BY56" s="285"/>
      <c r="BZ56" s="285"/>
      <c r="CA56" s="285"/>
      <c r="CB56" s="285"/>
      <c r="CC56" s="285"/>
      <c r="CD56" s="652"/>
      <c r="CE56" s="284"/>
      <c r="CF56" s="285"/>
      <c r="CG56" s="285"/>
      <c r="CH56" s="285"/>
      <c r="CI56" s="285"/>
      <c r="CJ56" s="285"/>
      <c r="CK56" s="285"/>
      <c r="CL56" s="285"/>
      <c r="CM56" s="285"/>
      <c r="CN56" s="652"/>
      <c r="CO56" s="284"/>
      <c r="CP56" s="285"/>
      <c r="CQ56" s="285"/>
      <c r="CR56" s="285"/>
      <c r="CS56" s="285"/>
      <c r="CT56" s="285"/>
      <c r="CU56" s="285"/>
      <c r="CV56" s="285"/>
      <c r="CW56" s="285"/>
      <c r="CX56" s="652"/>
      <c r="CY56" s="284"/>
      <c r="CZ56" s="285"/>
      <c r="DA56" s="285"/>
      <c r="DB56" s="285"/>
      <c r="DC56" s="285"/>
      <c r="DD56" s="285"/>
      <c r="DE56" s="285"/>
      <c r="DF56" s="285"/>
      <c r="DG56" s="285"/>
      <c r="DH56" s="652"/>
      <c r="DI56" s="284"/>
      <c r="DJ56" s="285"/>
      <c r="DK56" s="285"/>
      <c r="DL56" s="285"/>
      <c r="DM56" s="285"/>
      <c r="DN56" s="285"/>
      <c r="DO56" s="285"/>
      <c r="DP56" s="285"/>
      <c r="DQ56" s="285"/>
      <c r="DR56" s="652"/>
      <c r="DS56" s="284"/>
      <c r="DT56" s="285"/>
      <c r="DU56" s="285"/>
      <c r="DV56" s="285"/>
      <c r="DW56" s="285"/>
      <c r="DX56" s="285"/>
      <c r="DY56" s="285"/>
      <c r="DZ56" s="285"/>
      <c r="EA56" s="285"/>
      <c r="EB56" s="652"/>
      <c r="EC56" s="284"/>
      <c r="ED56" s="285"/>
      <c r="EE56" s="285"/>
      <c r="EF56" s="285"/>
      <c r="EG56" s="285"/>
      <c r="EH56" s="285"/>
      <c r="EI56" s="285"/>
      <c r="EJ56" s="285"/>
      <c r="EK56" s="285"/>
      <c r="EL56" s="652"/>
      <c r="EM56" s="284"/>
      <c r="EN56" s="285"/>
      <c r="EO56" s="285"/>
      <c r="EP56" s="285"/>
      <c r="EQ56" s="285"/>
      <c r="ER56" s="285"/>
      <c r="ES56" s="285"/>
      <c r="ET56" s="285"/>
      <c r="EU56" s="285"/>
      <c r="EV56" s="652"/>
    </row>
    <row r="57" spans="1:152" ht="20.25">
      <c r="A57" s="786">
        <f>Summary!A57</f>
        <v>0</v>
      </c>
      <c r="B57" s="196" t="str">
        <f>Summary!B57</f>
        <v>3.1</v>
      </c>
      <c r="C57" s="800">
        <f>Summary!C57</f>
        <v>0</v>
      </c>
      <c r="D57" s="800">
        <f>Summary!D57</f>
        <v>0</v>
      </c>
      <c r="E57" s="792">
        <f>Summary!E57</f>
        <v>0</v>
      </c>
      <c r="F57" s="792">
        <f>Summary!F57</f>
        <v>0</v>
      </c>
      <c r="G57" s="801">
        <f>Summary!G57</f>
        <v>0</v>
      </c>
      <c r="H57" s="282"/>
      <c r="I57" s="283"/>
      <c r="J57" s="283"/>
      <c r="K57" s="283"/>
      <c r="L57" s="283"/>
      <c r="M57" s="283"/>
      <c r="N57" s="283"/>
      <c r="O57" s="283"/>
      <c r="P57" s="283"/>
      <c r="Q57" s="283"/>
      <c r="R57" s="283"/>
      <c r="S57" s="283"/>
      <c r="T57" s="283"/>
      <c r="U57" s="547"/>
      <c r="V57" s="531"/>
      <c r="W57" s="282"/>
      <c r="X57" s="283"/>
      <c r="Y57" s="283"/>
      <c r="Z57" s="283"/>
      <c r="AA57" s="283"/>
      <c r="AB57" s="283"/>
      <c r="AC57" s="283"/>
      <c r="AD57" s="283"/>
      <c r="AE57" s="283"/>
      <c r="AF57" s="650"/>
      <c r="AG57" s="282"/>
      <c r="AH57" s="283"/>
      <c r="AI57" s="283"/>
      <c r="AJ57" s="283"/>
      <c r="AK57" s="283"/>
      <c r="AL57" s="283"/>
      <c r="AM57" s="283"/>
      <c r="AN57" s="283"/>
      <c r="AO57" s="283"/>
      <c r="AP57" s="650"/>
      <c r="AQ57" s="282"/>
      <c r="AR57" s="283"/>
      <c r="AS57" s="283"/>
      <c r="AT57" s="283"/>
      <c r="AU57" s="283"/>
      <c r="AV57" s="283"/>
      <c r="AW57" s="283"/>
      <c r="AX57" s="283"/>
      <c r="AY57" s="283"/>
      <c r="AZ57" s="650"/>
      <c r="BA57" s="282"/>
      <c r="BB57" s="283"/>
      <c r="BC57" s="283"/>
      <c r="BD57" s="283"/>
      <c r="BE57" s="283"/>
      <c r="BF57" s="283"/>
      <c r="BG57" s="283"/>
      <c r="BH57" s="283"/>
      <c r="BI57" s="283"/>
      <c r="BJ57" s="650"/>
      <c r="BK57" s="282"/>
      <c r="BL57" s="283"/>
      <c r="BM57" s="283"/>
      <c r="BN57" s="283"/>
      <c r="BO57" s="283"/>
      <c r="BP57" s="283"/>
      <c r="BQ57" s="283"/>
      <c r="BR57" s="283"/>
      <c r="BS57" s="283"/>
      <c r="BT57" s="650"/>
      <c r="BU57" s="282"/>
      <c r="BV57" s="283"/>
      <c r="BW57" s="283"/>
      <c r="BX57" s="283"/>
      <c r="BY57" s="283"/>
      <c r="BZ57" s="283"/>
      <c r="CA57" s="283"/>
      <c r="CB57" s="283"/>
      <c r="CC57" s="283"/>
      <c r="CD57" s="650"/>
      <c r="CE57" s="282"/>
      <c r="CF57" s="283"/>
      <c r="CG57" s="283"/>
      <c r="CH57" s="283"/>
      <c r="CI57" s="283"/>
      <c r="CJ57" s="283"/>
      <c r="CK57" s="283"/>
      <c r="CL57" s="283"/>
      <c r="CM57" s="283"/>
      <c r="CN57" s="650"/>
      <c r="CO57" s="282"/>
      <c r="CP57" s="283"/>
      <c r="CQ57" s="283"/>
      <c r="CR57" s="283"/>
      <c r="CS57" s="283"/>
      <c r="CT57" s="283"/>
      <c r="CU57" s="283"/>
      <c r="CV57" s="283"/>
      <c r="CW57" s="283"/>
      <c r="CX57" s="650"/>
      <c r="CY57" s="282"/>
      <c r="CZ57" s="283"/>
      <c r="DA57" s="283"/>
      <c r="DB57" s="283"/>
      <c r="DC57" s="283"/>
      <c r="DD57" s="283"/>
      <c r="DE57" s="283"/>
      <c r="DF57" s="283"/>
      <c r="DG57" s="283"/>
      <c r="DH57" s="650"/>
      <c r="DI57" s="282"/>
      <c r="DJ57" s="283"/>
      <c r="DK57" s="283"/>
      <c r="DL57" s="283"/>
      <c r="DM57" s="283"/>
      <c r="DN57" s="283"/>
      <c r="DO57" s="283"/>
      <c r="DP57" s="283"/>
      <c r="DQ57" s="283"/>
      <c r="DR57" s="650"/>
      <c r="DS57" s="282"/>
      <c r="DT57" s="283"/>
      <c r="DU57" s="283"/>
      <c r="DV57" s="283"/>
      <c r="DW57" s="283"/>
      <c r="DX57" s="283"/>
      <c r="DY57" s="283"/>
      <c r="DZ57" s="283"/>
      <c r="EA57" s="283"/>
      <c r="EB57" s="650"/>
      <c r="EC57" s="282"/>
      <c r="ED57" s="283"/>
      <c r="EE57" s="283"/>
      <c r="EF57" s="283"/>
      <c r="EG57" s="283"/>
      <c r="EH57" s="283"/>
      <c r="EI57" s="283"/>
      <c r="EJ57" s="283"/>
      <c r="EK57" s="283"/>
      <c r="EL57" s="650"/>
      <c r="EM57" s="282"/>
      <c r="EN57" s="283"/>
      <c r="EO57" s="283"/>
      <c r="EP57" s="283"/>
      <c r="EQ57" s="283"/>
      <c r="ER57" s="283"/>
      <c r="ES57" s="283"/>
      <c r="ET57" s="283"/>
      <c r="EU57" s="283"/>
      <c r="EV57" s="650"/>
    </row>
    <row r="58" spans="1:152" ht="36">
      <c r="A58" s="359" t="str">
        <f>Summary!A58</f>
        <v>20.1 and 20.2</v>
      </c>
      <c r="B58" s="351">
        <f>Summary!B58</f>
        <v>0</v>
      </c>
      <c r="C58" s="351" t="str">
        <f>Summary!C58</f>
        <v>3.1.1</v>
      </c>
      <c r="D58" s="351">
        <f>Summary!D58</f>
        <v>0</v>
      </c>
      <c r="E58" s="355">
        <f>Summary!E58</f>
        <v>0</v>
      </c>
      <c r="F58" s="363" t="str">
        <f>Summary!F58</f>
        <v>Incident response (attend, 3rd party reporting and advise repair) and Green Claims</v>
      </c>
      <c r="G58" s="375" t="str">
        <f>Summary!G58</f>
        <v xml:space="preserve">Schedule Ref 15 </v>
      </c>
      <c r="H58" s="540">
        <f>SUM(W58:AE58)</f>
        <v>0</v>
      </c>
      <c r="I58" s="541">
        <f>SUM(AG58:AO58)</f>
        <v>0</v>
      </c>
      <c r="J58" s="541">
        <f>SUM(AQ58:AY58)</f>
        <v>0</v>
      </c>
      <c r="K58" s="541">
        <f>SUM(BA58:BI58)</f>
        <v>0</v>
      </c>
      <c r="L58" s="541">
        <f>SUM(BK58:BS58)</f>
        <v>0</v>
      </c>
      <c r="M58" s="541">
        <f>SUM(BU58:CC58)</f>
        <v>0</v>
      </c>
      <c r="N58" s="541">
        <f>SUM(CE58:CM58)</f>
        <v>0</v>
      </c>
      <c r="O58" s="541">
        <f>SUM(CO58:CW58)</f>
        <v>0</v>
      </c>
      <c r="P58" s="541">
        <f>SUM(CY58:DG58)</f>
        <v>0</v>
      </c>
      <c r="Q58" s="541">
        <f>SUM(DI58:DQ58)</f>
        <v>0</v>
      </c>
      <c r="R58" s="541">
        <f>SUM(DS58:EA58)</f>
        <v>0</v>
      </c>
      <c r="S58" s="541">
        <f>SUM(EC58:EK58)</f>
        <v>0</v>
      </c>
      <c r="T58" s="541">
        <f>SUM(EM58:EU58)</f>
        <v>0</v>
      </c>
      <c r="U58" s="542">
        <f t="shared" ref="U58" si="49">SUM(H58:T58)</f>
        <v>0</v>
      </c>
      <c r="V58" s="531"/>
      <c r="W58" s="543"/>
      <c r="X58" s="544"/>
      <c r="Y58" s="544"/>
      <c r="Z58" s="544"/>
      <c r="AA58" s="544"/>
      <c r="AB58" s="544"/>
      <c r="AC58" s="544"/>
      <c r="AD58" s="544"/>
      <c r="AE58" s="544"/>
      <c r="AF58" s="653"/>
      <c r="AG58" s="543"/>
      <c r="AH58" s="544"/>
      <c r="AI58" s="544"/>
      <c r="AJ58" s="544"/>
      <c r="AK58" s="544"/>
      <c r="AL58" s="544"/>
      <c r="AM58" s="544"/>
      <c r="AN58" s="544"/>
      <c r="AO58" s="544"/>
      <c r="AP58" s="653"/>
      <c r="AQ58" s="543"/>
      <c r="AR58" s="544"/>
      <c r="AS58" s="544"/>
      <c r="AT58" s="544"/>
      <c r="AU58" s="544"/>
      <c r="AV58" s="544"/>
      <c r="AW58" s="544"/>
      <c r="AX58" s="544"/>
      <c r="AY58" s="544"/>
      <c r="AZ58" s="653"/>
      <c r="BA58" s="543"/>
      <c r="BB58" s="544"/>
      <c r="BC58" s="544"/>
      <c r="BD58" s="544"/>
      <c r="BE58" s="544"/>
      <c r="BF58" s="544"/>
      <c r="BG58" s="544"/>
      <c r="BH58" s="544"/>
      <c r="BI58" s="544"/>
      <c r="BJ58" s="653"/>
      <c r="BK58" s="543"/>
      <c r="BL58" s="544"/>
      <c r="BM58" s="544"/>
      <c r="BN58" s="544"/>
      <c r="BO58" s="544"/>
      <c r="BP58" s="544"/>
      <c r="BQ58" s="544"/>
      <c r="BR58" s="544"/>
      <c r="BS58" s="544"/>
      <c r="BT58" s="653"/>
      <c r="BU58" s="543"/>
      <c r="BV58" s="544"/>
      <c r="BW58" s="544"/>
      <c r="BX58" s="544"/>
      <c r="BY58" s="544"/>
      <c r="BZ58" s="544"/>
      <c r="CA58" s="544"/>
      <c r="CB58" s="544"/>
      <c r="CC58" s="544"/>
      <c r="CD58" s="653"/>
      <c r="CE58" s="543"/>
      <c r="CF58" s="544"/>
      <c r="CG58" s="544"/>
      <c r="CH58" s="544"/>
      <c r="CI58" s="544"/>
      <c r="CJ58" s="544"/>
      <c r="CK58" s="544"/>
      <c r="CL58" s="544"/>
      <c r="CM58" s="544"/>
      <c r="CN58" s="653"/>
      <c r="CO58" s="543"/>
      <c r="CP58" s="544"/>
      <c r="CQ58" s="544"/>
      <c r="CR58" s="544"/>
      <c r="CS58" s="544"/>
      <c r="CT58" s="544"/>
      <c r="CU58" s="544"/>
      <c r="CV58" s="544"/>
      <c r="CW58" s="544"/>
      <c r="CX58" s="653"/>
      <c r="CY58" s="543"/>
      <c r="CZ58" s="544"/>
      <c r="DA58" s="544"/>
      <c r="DB58" s="544"/>
      <c r="DC58" s="544"/>
      <c r="DD58" s="544"/>
      <c r="DE58" s="544"/>
      <c r="DF58" s="544"/>
      <c r="DG58" s="544"/>
      <c r="DH58" s="653"/>
      <c r="DI58" s="543"/>
      <c r="DJ58" s="544"/>
      <c r="DK58" s="544"/>
      <c r="DL58" s="544"/>
      <c r="DM58" s="544"/>
      <c r="DN58" s="544"/>
      <c r="DO58" s="544"/>
      <c r="DP58" s="544"/>
      <c r="DQ58" s="544"/>
      <c r="DR58" s="653"/>
      <c r="DS58" s="543"/>
      <c r="DT58" s="544"/>
      <c r="DU58" s="544"/>
      <c r="DV58" s="544"/>
      <c r="DW58" s="544"/>
      <c r="DX58" s="544"/>
      <c r="DY58" s="544"/>
      <c r="DZ58" s="544"/>
      <c r="EA58" s="544"/>
      <c r="EB58" s="653"/>
      <c r="EC58" s="543"/>
      <c r="ED58" s="544"/>
      <c r="EE58" s="544"/>
      <c r="EF58" s="544"/>
      <c r="EG58" s="544"/>
      <c r="EH58" s="544"/>
      <c r="EI58" s="544"/>
      <c r="EJ58" s="544"/>
      <c r="EK58" s="544"/>
      <c r="EL58" s="653"/>
      <c r="EM58" s="543"/>
      <c r="EN58" s="544"/>
      <c r="EO58" s="544"/>
      <c r="EP58" s="544"/>
      <c r="EQ58" s="544"/>
      <c r="ER58" s="544"/>
      <c r="ES58" s="544"/>
      <c r="ET58" s="544"/>
      <c r="EU58" s="544"/>
      <c r="EV58" s="653"/>
    </row>
    <row r="59" spans="1:152" s="140" customFormat="1" ht="20.25">
      <c r="A59" s="786">
        <f>Summary!A59</f>
        <v>0</v>
      </c>
      <c r="B59" s="196">
        <f>Summary!B59</f>
        <v>0</v>
      </c>
      <c r="C59" s="196">
        <f>Summary!C59</f>
        <v>0</v>
      </c>
      <c r="D59" s="196">
        <f>Summary!D59</f>
        <v>0</v>
      </c>
      <c r="E59" s="792">
        <f>Summary!E59</f>
        <v>0</v>
      </c>
      <c r="F59" s="792">
        <f>Summary!F59</f>
        <v>0</v>
      </c>
      <c r="G59" s="801">
        <f>Summary!G59</f>
        <v>0</v>
      </c>
      <c r="H59" s="282"/>
      <c r="I59" s="283"/>
      <c r="J59" s="283"/>
      <c r="K59" s="283"/>
      <c r="L59" s="283"/>
      <c r="M59" s="283"/>
      <c r="N59" s="283"/>
      <c r="O59" s="283"/>
      <c r="P59" s="283"/>
      <c r="Q59" s="283"/>
      <c r="R59" s="283"/>
      <c r="S59" s="283"/>
      <c r="T59" s="283"/>
      <c r="U59" s="547"/>
      <c r="V59" s="535"/>
      <c r="W59" s="282"/>
      <c r="X59" s="283"/>
      <c r="Y59" s="283"/>
      <c r="Z59" s="283"/>
      <c r="AA59" s="283"/>
      <c r="AB59" s="283"/>
      <c r="AC59" s="283"/>
      <c r="AD59" s="283"/>
      <c r="AE59" s="283"/>
      <c r="AF59" s="650"/>
      <c r="AG59" s="282"/>
      <c r="AH59" s="283"/>
      <c r="AI59" s="283"/>
      <c r="AJ59" s="283"/>
      <c r="AK59" s="283"/>
      <c r="AL59" s="283"/>
      <c r="AM59" s="283"/>
      <c r="AN59" s="283"/>
      <c r="AO59" s="283"/>
      <c r="AP59" s="650"/>
      <c r="AQ59" s="282"/>
      <c r="AR59" s="283"/>
      <c r="AS59" s="283"/>
      <c r="AT59" s="283"/>
      <c r="AU59" s="283"/>
      <c r="AV59" s="283"/>
      <c r="AW59" s="283"/>
      <c r="AX59" s="283"/>
      <c r="AY59" s="283"/>
      <c r="AZ59" s="650"/>
      <c r="BA59" s="282"/>
      <c r="BB59" s="283"/>
      <c r="BC59" s="283"/>
      <c r="BD59" s="283"/>
      <c r="BE59" s="283"/>
      <c r="BF59" s="283"/>
      <c r="BG59" s="283"/>
      <c r="BH59" s="283"/>
      <c r="BI59" s="283"/>
      <c r="BJ59" s="650"/>
      <c r="BK59" s="282"/>
      <c r="BL59" s="283"/>
      <c r="BM59" s="283"/>
      <c r="BN59" s="283"/>
      <c r="BO59" s="283"/>
      <c r="BP59" s="283"/>
      <c r="BQ59" s="283"/>
      <c r="BR59" s="283"/>
      <c r="BS59" s="283"/>
      <c r="BT59" s="650"/>
      <c r="BU59" s="282"/>
      <c r="BV59" s="283"/>
      <c r="BW59" s="283"/>
      <c r="BX59" s="283"/>
      <c r="BY59" s="283"/>
      <c r="BZ59" s="283"/>
      <c r="CA59" s="283"/>
      <c r="CB59" s="283"/>
      <c r="CC59" s="283"/>
      <c r="CD59" s="650"/>
      <c r="CE59" s="282"/>
      <c r="CF59" s="283"/>
      <c r="CG59" s="283"/>
      <c r="CH59" s="283"/>
      <c r="CI59" s="283"/>
      <c r="CJ59" s="283"/>
      <c r="CK59" s="283"/>
      <c r="CL59" s="283"/>
      <c r="CM59" s="283"/>
      <c r="CN59" s="650"/>
      <c r="CO59" s="282"/>
      <c r="CP59" s="283"/>
      <c r="CQ59" s="283"/>
      <c r="CR59" s="283"/>
      <c r="CS59" s="283"/>
      <c r="CT59" s="283"/>
      <c r="CU59" s="283"/>
      <c r="CV59" s="283"/>
      <c r="CW59" s="283"/>
      <c r="CX59" s="650"/>
      <c r="CY59" s="282"/>
      <c r="CZ59" s="283"/>
      <c r="DA59" s="283"/>
      <c r="DB59" s="283"/>
      <c r="DC59" s="283"/>
      <c r="DD59" s="283"/>
      <c r="DE59" s="283"/>
      <c r="DF59" s="283"/>
      <c r="DG59" s="283"/>
      <c r="DH59" s="650"/>
      <c r="DI59" s="282"/>
      <c r="DJ59" s="283"/>
      <c r="DK59" s="283"/>
      <c r="DL59" s="283"/>
      <c r="DM59" s="283"/>
      <c r="DN59" s="283"/>
      <c r="DO59" s="283"/>
      <c r="DP59" s="283"/>
      <c r="DQ59" s="283"/>
      <c r="DR59" s="650"/>
      <c r="DS59" s="282"/>
      <c r="DT59" s="283"/>
      <c r="DU59" s="283"/>
      <c r="DV59" s="283"/>
      <c r="DW59" s="283"/>
      <c r="DX59" s="283"/>
      <c r="DY59" s="283"/>
      <c r="DZ59" s="283"/>
      <c r="EA59" s="283"/>
      <c r="EB59" s="650"/>
      <c r="EC59" s="282"/>
      <c r="ED59" s="283"/>
      <c r="EE59" s="283"/>
      <c r="EF59" s="283"/>
      <c r="EG59" s="283"/>
      <c r="EH59" s="283"/>
      <c r="EI59" s="283"/>
      <c r="EJ59" s="283"/>
      <c r="EK59" s="283"/>
      <c r="EL59" s="650"/>
      <c r="EM59" s="282"/>
      <c r="EN59" s="283"/>
      <c r="EO59" s="283"/>
      <c r="EP59" s="283"/>
      <c r="EQ59" s="283"/>
      <c r="ER59" s="283"/>
      <c r="ES59" s="283"/>
      <c r="ET59" s="283"/>
      <c r="EU59" s="283"/>
      <c r="EV59" s="650"/>
    </row>
    <row r="60" spans="1:152" s="210" customFormat="1" ht="20.25">
      <c r="A60" s="358">
        <f>Summary!A60</f>
        <v>18</v>
      </c>
      <c r="B60" s="360" t="str">
        <f>Summary!B60</f>
        <v>4</v>
      </c>
      <c r="C60" s="360">
        <f>Summary!C60</f>
        <v>0</v>
      </c>
      <c r="D60" s="350" t="str">
        <f>Summary!D60</f>
        <v>Deliver Maintenance Solutions (Cyclic Items)</v>
      </c>
      <c r="E60" s="199">
        <f>Summary!E60</f>
        <v>0</v>
      </c>
      <c r="F60" s="781">
        <f>Summary!F60</f>
        <v>0</v>
      </c>
      <c r="G60" s="376">
        <f>Summary!G60</f>
        <v>0</v>
      </c>
      <c r="H60" s="284"/>
      <c r="I60" s="285"/>
      <c r="J60" s="285"/>
      <c r="K60" s="285"/>
      <c r="L60" s="285"/>
      <c r="M60" s="285"/>
      <c r="N60" s="285"/>
      <c r="O60" s="285"/>
      <c r="P60" s="285"/>
      <c r="Q60" s="285"/>
      <c r="R60" s="285"/>
      <c r="S60" s="285"/>
      <c r="T60" s="285"/>
      <c r="U60" s="548"/>
      <c r="V60" s="535"/>
      <c r="W60" s="284"/>
      <c r="X60" s="285"/>
      <c r="Y60" s="285"/>
      <c r="Z60" s="285"/>
      <c r="AA60" s="285"/>
      <c r="AB60" s="285"/>
      <c r="AC60" s="285"/>
      <c r="AD60" s="285"/>
      <c r="AE60" s="285"/>
      <c r="AF60" s="652"/>
      <c r="AG60" s="284"/>
      <c r="AH60" s="285"/>
      <c r="AI60" s="285"/>
      <c r="AJ60" s="285"/>
      <c r="AK60" s="285"/>
      <c r="AL60" s="285"/>
      <c r="AM60" s="285"/>
      <c r="AN60" s="285"/>
      <c r="AO60" s="285"/>
      <c r="AP60" s="652"/>
      <c r="AQ60" s="284"/>
      <c r="AR60" s="285"/>
      <c r="AS60" s="285"/>
      <c r="AT60" s="285"/>
      <c r="AU60" s="285"/>
      <c r="AV60" s="285"/>
      <c r="AW60" s="285"/>
      <c r="AX60" s="285"/>
      <c r="AY60" s="285"/>
      <c r="AZ60" s="652"/>
      <c r="BA60" s="284"/>
      <c r="BB60" s="285"/>
      <c r="BC60" s="285"/>
      <c r="BD60" s="285"/>
      <c r="BE60" s="285"/>
      <c r="BF60" s="285"/>
      <c r="BG60" s="285"/>
      <c r="BH60" s="285"/>
      <c r="BI60" s="285"/>
      <c r="BJ60" s="652"/>
      <c r="BK60" s="284"/>
      <c r="BL60" s="285"/>
      <c r="BM60" s="285"/>
      <c r="BN60" s="285"/>
      <c r="BO60" s="285"/>
      <c r="BP60" s="285"/>
      <c r="BQ60" s="285"/>
      <c r="BR60" s="285"/>
      <c r="BS60" s="285"/>
      <c r="BT60" s="652"/>
      <c r="BU60" s="284"/>
      <c r="BV60" s="285"/>
      <c r="BW60" s="285"/>
      <c r="BX60" s="285"/>
      <c r="BY60" s="285"/>
      <c r="BZ60" s="285"/>
      <c r="CA60" s="285"/>
      <c r="CB60" s="285"/>
      <c r="CC60" s="285"/>
      <c r="CD60" s="652"/>
      <c r="CE60" s="284"/>
      <c r="CF60" s="285"/>
      <c r="CG60" s="285"/>
      <c r="CH60" s="285"/>
      <c r="CI60" s="285"/>
      <c r="CJ60" s="285"/>
      <c r="CK60" s="285"/>
      <c r="CL60" s="285"/>
      <c r="CM60" s="285"/>
      <c r="CN60" s="652"/>
      <c r="CO60" s="284"/>
      <c r="CP60" s="285"/>
      <c r="CQ60" s="285"/>
      <c r="CR60" s="285"/>
      <c r="CS60" s="285"/>
      <c r="CT60" s="285"/>
      <c r="CU60" s="285"/>
      <c r="CV60" s="285"/>
      <c r="CW60" s="285"/>
      <c r="CX60" s="652"/>
      <c r="CY60" s="284"/>
      <c r="CZ60" s="285"/>
      <c r="DA60" s="285"/>
      <c r="DB60" s="285"/>
      <c r="DC60" s="285"/>
      <c r="DD60" s="285"/>
      <c r="DE60" s="285"/>
      <c r="DF60" s="285"/>
      <c r="DG60" s="285"/>
      <c r="DH60" s="652"/>
      <c r="DI60" s="284"/>
      <c r="DJ60" s="285"/>
      <c r="DK60" s="285"/>
      <c r="DL60" s="285"/>
      <c r="DM60" s="285"/>
      <c r="DN60" s="285"/>
      <c r="DO60" s="285"/>
      <c r="DP60" s="285"/>
      <c r="DQ60" s="285"/>
      <c r="DR60" s="652"/>
      <c r="DS60" s="284"/>
      <c r="DT60" s="285"/>
      <c r="DU60" s="285"/>
      <c r="DV60" s="285"/>
      <c r="DW60" s="285"/>
      <c r="DX60" s="285"/>
      <c r="DY60" s="285"/>
      <c r="DZ60" s="285"/>
      <c r="EA60" s="285"/>
      <c r="EB60" s="652"/>
      <c r="EC60" s="284"/>
      <c r="ED60" s="285"/>
      <c r="EE60" s="285"/>
      <c r="EF60" s="285"/>
      <c r="EG60" s="285"/>
      <c r="EH60" s="285"/>
      <c r="EI60" s="285"/>
      <c r="EJ60" s="285"/>
      <c r="EK60" s="285"/>
      <c r="EL60" s="652"/>
      <c r="EM60" s="284"/>
      <c r="EN60" s="285"/>
      <c r="EO60" s="285"/>
      <c r="EP60" s="285"/>
      <c r="EQ60" s="285"/>
      <c r="ER60" s="285"/>
      <c r="ES60" s="285"/>
      <c r="ET60" s="285"/>
      <c r="EU60" s="285"/>
      <c r="EV60" s="652"/>
    </row>
    <row r="61" spans="1:152" ht="20.25">
      <c r="A61" s="802">
        <f>Summary!A61</f>
        <v>0</v>
      </c>
      <c r="B61" s="803" t="str">
        <f>Summary!B61</f>
        <v>4.1</v>
      </c>
      <c r="C61" s="803">
        <f>Summary!C61</f>
        <v>0</v>
      </c>
      <c r="D61" s="800">
        <f>Summary!D61</f>
        <v>0</v>
      </c>
      <c r="E61" s="804">
        <f>Summary!E61</f>
        <v>0</v>
      </c>
      <c r="F61" s="805">
        <f>Summary!F61</f>
        <v>0</v>
      </c>
      <c r="G61" s="787">
        <f>Summary!G61</f>
        <v>0</v>
      </c>
      <c r="H61" s="282"/>
      <c r="I61" s="283"/>
      <c r="J61" s="283"/>
      <c r="K61" s="283"/>
      <c r="L61" s="283"/>
      <c r="M61" s="283"/>
      <c r="N61" s="283"/>
      <c r="O61" s="283"/>
      <c r="P61" s="283"/>
      <c r="Q61" s="283"/>
      <c r="R61" s="283"/>
      <c r="S61" s="283"/>
      <c r="T61" s="283"/>
      <c r="U61" s="549"/>
      <c r="V61" s="531"/>
      <c r="W61" s="301"/>
      <c r="X61" s="286"/>
      <c r="Y61" s="286"/>
      <c r="Z61" s="286"/>
      <c r="AA61" s="286"/>
      <c r="AB61" s="286"/>
      <c r="AC61" s="286"/>
      <c r="AD61" s="286"/>
      <c r="AE61" s="286"/>
      <c r="AF61" s="654"/>
      <c r="AG61" s="301"/>
      <c r="AH61" s="286"/>
      <c r="AI61" s="286"/>
      <c r="AJ61" s="286"/>
      <c r="AK61" s="286"/>
      <c r="AL61" s="286"/>
      <c r="AM61" s="286"/>
      <c r="AN61" s="286"/>
      <c r="AO61" s="286"/>
      <c r="AP61" s="654"/>
      <c r="AQ61" s="301"/>
      <c r="AR61" s="286"/>
      <c r="AS61" s="286"/>
      <c r="AT61" s="286"/>
      <c r="AU61" s="286"/>
      <c r="AV61" s="286"/>
      <c r="AW61" s="286"/>
      <c r="AX61" s="286"/>
      <c r="AY61" s="286"/>
      <c r="AZ61" s="654"/>
      <c r="BA61" s="301"/>
      <c r="BB61" s="286"/>
      <c r="BC61" s="286"/>
      <c r="BD61" s="286"/>
      <c r="BE61" s="286"/>
      <c r="BF61" s="286"/>
      <c r="BG61" s="286"/>
      <c r="BH61" s="286"/>
      <c r="BI61" s="286"/>
      <c r="BJ61" s="654"/>
      <c r="BK61" s="301"/>
      <c r="BL61" s="286"/>
      <c r="BM61" s="286"/>
      <c r="BN61" s="286"/>
      <c r="BO61" s="286"/>
      <c r="BP61" s="286"/>
      <c r="BQ61" s="286"/>
      <c r="BR61" s="286"/>
      <c r="BS61" s="286"/>
      <c r="BT61" s="654"/>
      <c r="BU61" s="301"/>
      <c r="BV61" s="286"/>
      <c r="BW61" s="286"/>
      <c r="BX61" s="286"/>
      <c r="BY61" s="286"/>
      <c r="BZ61" s="286"/>
      <c r="CA61" s="286"/>
      <c r="CB61" s="286"/>
      <c r="CC61" s="286"/>
      <c r="CD61" s="654"/>
      <c r="CE61" s="301"/>
      <c r="CF61" s="286"/>
      <c r="CG61" s="286"/>
      <c r="CH61" s="286"/>
      <c r="CI61" s="286"/>
      <c r="CJ61" s="286"/>
      <c r="CK61" s="286"/>
      <c r="CL61" s="286"/>
      <c r="CM61" s="286"/>
      <c r="CN61" s="654"/>
      <c r="CO61" s="301"/>
      <c r="CP61" s="286"/>
      <c r="CQ61" s="286"/>
      <c r="CR61" s="286"/>
      <c r="CS61" s="286"/>
      <c r="CT61" s="286"/>
      <c r="CU61" s="286"/>
      <c r="CV61" s="286"/>
      <c r="CW61" s="286"/>
      <c r="CX61" s="654"/>
      <c r="CY61" s="301"/>
      <c r="CZ61" s="286"/>
      <c r="DA61" s="286"/>
      <c r="DB61" s="286"/>
      <c r="DC61" s="286"/>
      <c r="DD61" s="286"/>
      <c r="DE61" s="286"/>
      <c r="DF61" s="286"/>
      <c r="DG61" s="286"/>
      <c r="DH61" s="654"/>
      <c r="DI61" s="301"/>
      <c r="DJ61" s="286"/>
      <c r="DK61" s="286"/>
      <c r="DL61" s="286"/>
      <c r="DM61" s="286"/>
      <c r="DN61" s="286"/>
      <c r="DO61" s="286"/>
      <c r="DP61" s="286"/>
      <c r="DQ61" s="286"/>
      <c r="DR61" s="654"/>
      <c r="DS61" s="301"/>
      <c r="DT61" s="286"/>
      <c r="DU61" s="286"/>
      <c r="DV61" s="286"/>
      <c r="DW61" s="286"/>
      <c r="DX61" s="286"/>
      <c r="DY61" s="286"/>
      <c r="DZ61" s="286"/>
      <c r="EA61" s="286"/>
      <c r="EB61" s="654"/>
      <c r="EC61" s="301"/>
      <c r="ED61" s="286"/>
      <c r="EE61" s="286"/>
      <c r="EF61" s="286"/>
      <c r="EG61" s="286"/>
      <c r="EH61" s="286"/>
      <c r="EI61" s="286"/>
      <c r="EJ61" s="286"/>
      <c r="EK61" s="286"/>
      <c r="EL61" s="654"/>
      <c r="EM61" s="301"/>
      <c r="EN61" s="286"/>
      <c r="EO61" s="286"/>
      <c r="EP61" s="286"/>
      <c r="EQ61" s="286"/>
      <c r="ER61" s="286"/>
      <c r="ES61" s="286"/>
      <c r="ET61" s="286"/>
      <c r="EU61" s="286"/>
      <c r="EV61" s="654"/>
    </row>
    <row r="62" spans="1:152" ht="20.25">
      <c r="A62" s="359" t="str">
        <f>Summary!A62</f>
        <v>18.1.1</v>
      </c>
      <c r="B62" s="354">
        <f>Summary!B62</f>
        <v>0</v>
      </c>
      <c r="C62" s="351" t="str">
        <f>Summary!C62</f>
        <v>4.1.1</v>
      </c>
      <c r="D62" s="364">
        <f>Summary!D62</f>
        <v>0</v>
      </c>
      <c r="E62" s="367">
        <f>Summary!E62</f>
        <v>0</v>
      </c>
      <c r="F62" s="368" t="str">
        <f>Summary!F62</f>
        <v>Stock maintenance</v>
      </c>
      <c r="G62" s="377">
        <f>Summary!G62</f>
        <v>0</v>
      </c>
      <c r="H62" s="540">
        <f>SUM(W62:AE62)</f>
        <v>0</v>
      </c>
      <c r="I62" s="541">
        <f>SUM(AG62:AO62)</f>
        <v>0</v>
      </c>
      <c r="J62" s="541">
        <f>SUM(AQ62:AY62)</f>
        <v>0</v>
      </c>
      <c r="K62" s="541">
        <f>SUM(BA62:BI62)</f>
        <v>0</v>
      </c>
      <c r="L62" s="541">
        <f>SUM(BK62:BS62)</f>
        <v>0</v>
      </c>
      <c r="M62" s="541">
        <f>SUM(BU62:CC62)</f>
        <v>0</v>
      </c>
      <c r="N62" s="541">
        <f>SUM(CE62:CM62)</f>
        <v>0</v>
      </c>
      <c r="O62" s="541">
        <f>SUM(CO62:CW62)</f>
        <v>0</v>
      </c>
      <c r="P62" s="541">
        <f>SUM(CY62:DG62)</f>
        <v>0</v>
      </c>
      <c r="Q62" s="541">
        <f>SUM(DI62:DQ62)</f>
        <v>0</v>
      </c>
      <c r="R62" s="541">
        <f>SUM(DS62:EA62)</f>
        <v>0</v>
      </c>
      <c r="S62" s="541">
        <f>SUM(EC62:EK62)</f>
        <v>0</v>
      </c>
      <c r="T62" s="541">
        <f>SUM(EM62:EU62)</f>
        <v>0</v>
      </c>
      <c r="U62" s="542">
        <f t="shared" ref="U62" si="50">SUM(H62:T62)</f>
        <v>0</v>
      </c>
      <c r="V62" s="531"/>
      <c r="W62" s="543"/>
      <c r="X62" s="544"/>
      <c r="Y62" s="544"/>
      <c r="Z62" s="544"/>
      <c r="AA62" s="544"/>
      <c r="AB62" s="544"/>
      <c r="AC62" s="544"/>
      <c r="AD62" s="544"/>
      <c r="AE62" s="544"/>
      <c r="AF62" s="653"/>
      <c r="AG62" s="543"/>
      <c r="AH62" s="544"/>
      <c r="AI62" s="544"/>
      <c r="AJ62" s="544"/>
      <c r="AK62" s="544"/>
      <c r="AL62" s="544"/>
      <c r="AM62" s="544"/>
      <c r="AN62" s="544"/>
      <c r="AO62" s="544"/>
      <c r="AP62" s="653"/>
      <c r="AQ62" s="543"/>
      <c r="AR62" s="544"/>
      <c r="AS62" s="544"/>
      <c r="AT62" s="544"/>
      <c r="AU62" s="544"/>
      <c r="AV62" s="544"/>
      <c r="AW62" s="544"/>
      <c r="AX62" s="544"/>
      <c r="AY62" s="544"/>
      <c r="AZ62" s="653"/>
      <c r="BA62" s="543"/>
      <c r="BB62" s="544"/>
      <c r="BC62" s="544"/>
      <c r="BD62" s="544"/>
      <c r="BE62" s="544"/>
      <c r="BF62" s="544"/>
      <c r="BG62" s="544"/>
      <c r="BH62" s="544"/>
      <c r="BI62" s="544"/>
      <c r="BJ62" s="653"/>
      <c r="BK62" s="543"/>
      <c r="BL62" s="544"/>
      <c r="BM62" s="544"/>
      <c r="BN62" s="544"/>
      <c r="BO62" s="544"/>
      <c r="BP62" s="544"/>
      <c r="BQ62" s="544"/>
      <c r="BR62" s="544"/>
      <c r="BS62" s="544"/>
      <c r="BT62" s="653"/>
      <c r="BU62" s="543"/>
      <c r="BV62" s="544"/>
      <c r="BW62" s="544"/>
      <c r="BX62" s="544"/>
      <c r="BY62" s="544"/>
      <c r="BZ62" s="544"/>
      <c r="CA62" s="544"/>
      <c r="CB62" s="544"/>
      <c r="CC62" s="544"/>
      <c r="CD62" s="653"/>
      <c r="CE62" s="543"/>
      <c r="CF62" s="544"/>
      <c r="CG62" s="544"/>
      <c r="CH62" s="544"/>
      <c r="CI62" s="544"/>
      <c r="CJ62" s="544"/>
      <c r="CK62" s="544"/>
      <c r="CL62" s="544"/>
      <c r="CM62" s="544"/>
      <c r="CN62" s="653"/>
      <c r="CO62" s="543"/>
      <c r="CP62" s="544"/>
      <c r="CQ62" s="544"/>
      <c r="CR62" s="544"/>
      <c r="CS62" s="544"/>
      <c r="CT62" s="544"/>
      <c r="CU62" s="544"/>
      <c r="CV62" s="544"/>
      <c r="CW62" s="544"/>
      <c r="CX62" s="653"/>
      <c r="CY62" s="543"/>
      <c r="CZ62" s="544"/>
      <c r="DA62" s="544"/>
      <c r="DB62" s="544"/>
      <c r="DC62" s="544"/>
      <c r="DD62" s="544"/>
      <c r="DE62" s="544"/>
      <c r="DF62" s="544"/>
      <c r="DG62" s="544"/>
      <c r="DH62" s="653"/>
      <c r="DI62" s="543"/>
      <c r="DJ62" s="544"/>
      <c r="DK62" s="544"/>
      <c r="DL62" s="544"/>
      <c r="DM62" s="544"/>
      <c r="DN62" s="544"/>
      <c r="DO62" s="544"/>
      <c r="DP62" s="544"/>
      <c r="DQ62" s="544"/>
      <c r="DR62" s="653"/>
      <c r="DS62" s="543"/>
      <c r="DT62" s="544"/>
      <c r="DU62" s="544"/>
      <c r="DV62" s="544"/>
      <c r="DW62" s="544"/>
      <c r="DX62" s="544"/>
      <c r="DY62" s="544"/>
      <c r="DZ62" s="544"/>
      <c r="EA62" s="544"/>
      <c r="EB62" s="653"/>
      <c r="EC62" s="543"/>
      <c r="ED62" s="544"/>
      <c r="EE62" s="544"/>
      <c r="EF62" s="544"/>
      <c r="EG62" s="544"/>
      <c r="EH62" s="544"/>
      <c r="EI62" s="544"/>
      <c r="EJ62" s="544"/>
      <c r="EK62" s="544"/>
      <c r="EL62" s="653"/>
      <c r="EM62" s="543"/>
      <c r="EN62" s="544"/>
      <c r="EO62" s="544"/>
      <c r="EP62" s="544"/>
      <c r="EQ62" s="544"/>
      <c r="ER62" s="544"/>
      <c r="ES62" s="544"/>
      <c r="ET62" s="544"/>
      <c r="EU62" s="544"/>
      <c r="EV62" s="653"/>
    </row>
    <row r="63" spans="1:152" ht="20.25">
      <c r="A63" s="806">
        <f>Summary!A63</f>
        <v>0</v>
      </c>
      <c r="B63" s="807">
        <f>Summary!B63</f>
        <v>0</v>
      </c>
      <c r="C63" s="808">
        <f>Summary!C63</f>
        <v>0</v>
      </c>
      <c r="D63" s="809">
        <f>Summary!D63</f>
        <v>0</v>
      </c>
      <c r="E63" s="810">
        <f>Summary!E63</f>
        <v>0</v>
      </c>
      <c r="F63" s="796">
        <f>Summary!F63</f>
        <v>0</v>
      </c>
      <c r="G63" s="811">
        <f>Summary!G63</f>
        <v>0</v>
      </c>
      <c r="H63" s="282"/>
      <c r="I63" s="283"/>
      <c r="J63" s="283"/>
      <c r="K63" s="283"/>
      <c r="L63" s="283"/>
      <c r="M63" s="283"/>
      <c r="N63" s="283"/>
      <c r="O63" s="283"/>
      <c r="P63" s="283"/>
      <c r="Q63" s="283"/>
      <c r="R63" s="283"/>
      <c r="S63" s="283"/>
      <c r="T63" s="283"/>
      <c r="U63" s="547"/>
      <c r="V63" s="531"/>
      <c r="W63" s="282"/>
      <c r="X63" s="283"/>
      <c r="Y63" s="283"/>
      <c r="Z63" s="283"/>
      <c r="AA63" s="283"/>
      <c r="AB63" s="283"/>
      <c r="AC63" s="283"/>
      <c r="AD63" s="283"/>
      <c r="AE63" s="283"/>
      <c r="AF63" s="650"/>
      <c r="AG63" s="282"/>
      <c r="AH63" s="283"/>
      <c r="AI63" s="283"/>
      <c r="AJ63" s="283"/>
      <c r="AK63" s="283"/>
      <c r="AL63" s="283"/>
      <c r="AM63" s="283"/>
      <c r="AN63" s="283"/>
      <c r="AO63" s="283"/>
      <c r="AP63" s="650"/>
      <c r="AQ63" s="282"/>
      <c r="AR63" s="283"/>
      <c r="AS63" s="283"/>
      <c r="AT63" s="283"/>
      <c r="AU63" s="283"/>
      <c r="AV63" s="283"/>
      <c r="AW63" s="283"/>
      <c r="AX63" s="283"/>
      <c r="AY63" s="283"/>
      <c r="AZ63" s="650"/>
      <c r="BA63" s="282"/>
      <c r="BB63" s="283"/>
      <c r="BC63" s="283"/>
      <c r="BD63" s="283"/>
      <c r="BE63" s="283"/>
      <c r="BF63" s="283"/>
      <c r="BG63" s="283"/>
      <c r="BH63" s="283"/>
      <c r="BI63" s="283"/>
      <c r="BJ63" s="650"/>
      <c r="BK63" s="282"/>
      <c r="BL63" s="283"/>
      <c r="BM63" s="283"/>
      <c r="BN63" s="283"/>
      <c r="BO63" s="283"/>
      <c r="BP63" s="283"/>
      <c r="BQ63" s="283"/>
      <c r="BR63" s="283"/>
      <c r="BS63" s="283"/>
      <c r="BT63" s="650"/>
      <c r="BU63" s="282"/>
      <c r="BV63" s="283"/>
      <c r="BW63" s="283"/>
      <c r="BX63" s="283"/>
      <c r="BY63" s="283"/>
      <c r="BZ63" s="283"/>
      <c r="CA63" s="283"/>
      <c r="CB63" s="283"/>
      <c r="CC63" s="283"/>
      <c r="CD63" s="650"/>
      <c r="CE63" s="282"/>
      <c r="CF63" s="283"/>
      <c r="CG63" s="283"/>
      <c r="CH63" s="283"/>
      <c r="CI63" s="283"/>
      <c r="CJ63" s="283"/>
      <c r="CK63" s="283"/>
      <c r="CL63" s="283"/>
      <c r="CM63" s="283"/>
      <c r="CN63" s="650"/>
      <c r="CO63" s="282"/>
      <c r="CP63" s="283"/>
      <c r="CQ63" s="283"/>
      <c r="CR63" s="283"/>
      <c r="CS63" s="283"/>
      <c r="CT63" s="283"/>
      <c r="CU63" s="283"/>
      <c r="CV63" s="283"/>
      <c r="CW63" s="283"/>
      <c r="CX63" s="650"/>
      <c r="CY63" s="282"/>
      <c r="CZ63" s="283"/>
      <c r="DA63" s="283"/>
      <c r="DB63" s="283"/>
      <c r="DC63" s="283"/>
      <c r="DD63" s="283"/>
      <c r="DE63" s="283"/>
      <c r="DF63" s="283"/>
      <c r="DG63" s="283"/>
      <c r="DH63" s="650"/>
      <c r="DI63" s="282"/>
      <c r="DJ63" s="283"/>
      <c r="DK63" s="283"/>
      <c r="DL63" s="283"/>
      <c r="DM63" s="283"/>
      <c r="DN63" s="283"/>
      <c r="DO63" s="283"/>
      <c r="DP63" s="283"/>
      <c r="DQ63" s="283"/>
      <c r="DR63" s="650"/>
      <c r="DS63" s="282"/>
      <c r="DT63" s="283"/>
      <c r="DU63" s="283"/>
      <c r="DV63" s="283"/>
      <c r="DW63" s="283"/>
      <c r="DX63" s="283"/>
      <c r="DY63" s="283"/>
      <c r="DZ63" s="283"/>
      <c r="EA63" s="283"/>
      <c r="EB63" s="650"/>
      <c r="EC63" s="282"/>
      <c r="ED63" s="283"/>
      <c r="EE63" s="283"/>
      <c r="EF63" s="283"/>
      <c r="EG63" s="283"/>
      <c r="EH63" s="283"/>
      <c r="EI63" s="283"/>
      <c r="EJ63" s="283"/>
      <c r="EK63" s="283"/>
      <c r="EL63" s="650"/>
      <c r="EM63" s="282"/>
      <c r="EN63" s="283"/>
      <c r="EO63" s="283"/>
      <c r="EP63" s="283"/>
      <c r="EQ63" s="283"/>
      <c r="ER63" s="283"/>
      <c r="ES63" s="283"/>
      <c r="ET63" s="283"/>
      <c r="EU63" s="283"/>
      <c r="EV63" s="650"/>
    </row>
    <row r="64" spans="1:152" s="209" customFormat="1" ht="20.25">
      <c r="A64" s="358">
        <f>Summary!A64</f>
        <v>0</v>
      </c>
      <c r="B64" s="369" t="str">
        <f>Summary!B64</f>
        <v>4</v>
      </c>
      <c r="C64" s="369">
        <f>Summary!C64</f>
        <v>0</v>
      </c>
      <c r="D64" s="370" t="str">
        <f>Summary!D64</f>
        <v>Deliver Maintenance Solutions (Cyclic Activities)</v>
      </c>
      <c r="E64" s="200">
        <f>Summary!E64</f>
        <v>0</v>
      </c>
      <c r="F64" s="200">
        <f>Summary!F64</f>
        <v>0</v>
      </c>
      <c r="G64" s="492">
        <f>Summary!G64</f>
        <v>0</v>
      </c>
      <c r="H64" s="287"/>
      <c r="I64" s="288"/>
      <c r="J64" s="288"/>
      <c r="K64" s="288"/>
      <c r="L64" s="288"/>
      <c r="M64" s="288"/>
      <c r="N64" s="288"/>
      <c r="O64" s="288"/>
      <c r="P64" s="288"/>
      <c r="Q64" s="288"/>
      <c r="R64" s="288"/>
      <c r="S64" s="288"/>
      <c r="T64" s="288"/>
      <c r="U64" s="550"/>
      <c r="V64" s="531"/>
      <c r="W64" s="287"/>
      <c r="X64" s="288"/>
      <c r="Y64" s="288"/>
      <c r="Z64" s="288"/>
      <c r="AA64" s="288"/>
      <c r="AB64" s="288"/>
      <c r="AC64" s="288"/>
      <c r="AD64" s="288"/>
      <c r="AE64" s="288"/>
      <c r="AF64" s="655"/>
      <c r="AG64" s="287"/>
      <c r="AH64" s="288"/>
      <c r="AI64" s="288"/>
      <c r="AJ64" s="288"/>
      <c r="AK64" s="288"/>
      <c r="AL64" s="288"/>
      <c r="AM64" s="288"/>
      <c r="AN64" s="288"/>
      <c r="AO64" s="288"/>
      <c r="AP64" s="655"/>
      <c r="AQ64" s="287"/>
      <c r="AR64" s="288"/>
      <c r="AS64" s="288"/>
      <c r="AT64" s="288"/>
      <c r="AU64" s="288"/>
      <c r="AV64" s="288"/>
      <c r="AW64" s="288"/>
      <c r="AX64" s="288"/>
      <c r="AY64" s="288"/>
      <c r="AZ64" s="655"/>
      <c r="BA64" s="287"/>
      <c r="BB64" s="288"/>
      <c r="BC64" s="288"/>
      <c r="BD64" s="288"/>
      <c r="BE64" s="288"/>
      <c r="BF64" s="288"/>
      <c r="BG64" s="288"/>
      <c r="BH64" s="288"/>
      <c r="BI64" s="288"/>
      <c r="BJ64" s="655"/>
      <c r="BK64" s="287"/>
      <c r="BL64" s="288"/>
      <c r="BM64" s="288"/>
      <c r="BN64" s="288"/>
      <c r="BO64" s="288"/>
      <c r="BP64" s="288"/>
      <c r="BQ64" s="288"/>
      <c r="BR64" s="288"/>
      <c r="BS64" s="288"/>
      <c r="BT64" s="655"/>
      <c r="BU64" s="287"/>
      <c r="BV64" s="288"/>
      <c r="BW64" s="288"/>
      <c r="BX64" s="288"/>
      <c r="BY64" s="288"/>
      <c r="BZ64" s="288"/>
      <c r="CA64" s="288"/>
      <c r="CB64" s="288"/>
      <c r="CC64" s="288"/>
      <c r="CD64" s="655"/>
      <c r="CE64" s="287"/>
      <c r="CF64" s="288"/>
      <c r="CG64" s="288"/>
      <c r="CH64" s="288"/>
      <c r="CI64" s="288"/>
      <c r="CJ64" s="288"/>
      <c r="CK64" s="288"/>
      <c r="CL64" s="288"/>
      <c r="CM64" s="288"/>
      <c r="CN64" s="655"/>
      <c r="CO64" s="287"/>
      <c r="CP64" s="288"/>
      <c r="CQ64" s="288"/>
      <c r="CR64" s="288"/>
      <c r="CS64" s="288"/>
      <c r="CT64" s="288"/>
      <c r="CU64" s="288"/>
      <c r="CV64" s="288"/>
      <c r="CW64" s="288"/>
      <c r="CX64" s="655"/>
      <c r="CY64" s="287"/>
      <c r="CZ64" s="288"/>
      <c r="DA64" s="288"/>
      <c r="DB64" s="288"/>
      <c r="DC64" s="288"/>
      <c r="DD64" s="288"/>
      <c r="DE64" s="288"/>
      <c r="DF64" s="288"/>
      <c r="DG64" s="288"/>
      <c r="DH64" s="655"/>
      <c r="DI64" s="287"/>
      <c r="DJ64" s="288"/>
      <c r="DK64" s="288"/>
      <c r="DL64" s="288"/>
      <c r="DM64" s="288"/>
      <c r="DN64" s="288"/>
      <c r="DO64" s="288"/>
      <c r="DP64" s="288"/>
      <c r="DQ64" s="288"/>
      <c r="DR64" s="655"/>
      <c r="DS64" s="287"/>
      <c r="DT64" s="288"/>
      <c r="DU64" s="288"/>
      <c r="DV64" s="288"/>
      <c r="DW64" s="288"/>
      <c r="DX64" s="288"/>
      <c r="DY64" s="288"/>
      <c r="DZ64" s="288"/>
      <c r="EA64" s="288"/>
      <c r="EB64" s="655"/>
      <c r="EC64" s="287"/>
      <c r="ED64" s="288"/>
      <c r="EE64" s="288"/>
      <c r="EF64" s="288"/>
      <c r="EG64" s="288"/>
      <c r="EH64" s="288"/>
      <c r="EI64" s="288"/>
      <c r="EJ64" s="288"/>
      <c r="EK64" s="288"/>
      <c r="EL64" s="655"/>
      <c r="EM64" s="287"/>
      <c r="EN64" s="288"/>
      <c r="EO64" s="288"/>
      <c r="EP64" s="288"/>
      <c r="EQ64" s="288"/>
      <c r="ER64" s="288"/>
      <c r="ES64" s="288"/>
      <c r="ET64" s="288"/>
      <c r="EU64" s="288"/>
      <c r="EV64" s="655"/>
    </row>
    <row r="65" spans="1:152" ht="72">
      <c r="A65" s="786" t="str">
        <f>Summary!A65</f>
        <v>18.3.1</v>
      </c>
      <c r="B65" s="812">
        <f>Summary!B65</f>
        <v>4.2</v>
      </c>
      <c r="C65" s="813">
        <f>Summary!C65</f>
        <v>0</v>
      </c>
      <c r="D65" s="809" t="str">
        <f>Summary!D65</f>
        <v xml:space="preserve">400 - Road Restraint System </v>
      </c>
      <c r="E65" s="810" t="str">
        <f>Summary!E65</f>
        <v>Road restraint system, and all barrier systems (excluding concrete barriers)</v>
      </c>
      <c r="F65" s="814">
        <f>Summary!F65</f>
        <v>0</v>
      </c>
      <c r="G65" s="801">
        <f>Summary!G65</f>
        <v>0</v>
      </c>
      <c r="H65" s="289"/>
      <c r="I65" s="290"/>
      <c r="J65" s="290"/>
      <c r="K65" s="290"/>
      <c r="L65" s="290"/>
      <c r="M65" s="290"/>
      <c r="N65" s="290"/>
      <c r="O65" s="290"/>
      <c r="P65" s="290"/>
      <c r="Q65" s="290"/>
      <c r="R65" s="290"/>
      <c r="S65" s="290"/>
      <c r="T65" s="290"/>
      <c r="U65" s="551"/>
      <c r="V65" s="531"/>
      <c r="W65" s="289"/>
      <c r="X65" s="290"/>
      <c r="Y65" s="290"/>
      <c r="Z65" s="290"/>
      <c r="AA65" s="290"/>
      <c r="AB65" s="290"/>
      <c r="AC65" s="290"/>
      <c r="AD65" s="290"/>
      <c r="AE65" s="290"/>
      <c r="AF65" s="656"/>
      <c r="AG65" s="289"/>
      <c r="AH65" s="290"/>
      <c r="AI65" s="290"/>
      <c r="AJ65" s="290"/>
      <c r="AK65" s="290"/>
      <c r="AL65" s="290"/>
      <c r="AM65" s="290"/>
      <c r="AN65" s="290"/>
      <c r="AO65" s="290"/>
      <c r="AP65" s="656"/>
      <c r="AQ65" s="289"/>
      <c r="AR65" s="290"/>
      <c r="AS65" s="290"/>
      <c r="AT65" s="290"/>
      <c r="AU65" s="290"/>
      <c r="AV65" s="290"/>
      <c r="AW65" s="290"/>
      <c r="AX65" s="290"/>
      <c r="AY65" s="290"/>
      <c r="AZ65" s="656"/>
      <c r="BA65" s="289"/>
      <c r="BB65" s="290"/>
      <c r="BC65" s="290"/>
      <c r="BD65" s="290"/>
      <c r="BE65" s="290"/>
      <c r="BF65" s="290"/>
      <c r="BG65" s="290"/>
      <c r="BH65" s="290"/>
      <c r="BI65" s="290"/>
      <c r="BJ65" s="656"/>
      <c r="BK65" s="289"/>
      <c r="BL65" s="290"/>
      <c r="BM65" s="290"/>
      <c r="BN65" s="290"/>
      <c r="BO65" s="290"/>
      <c r="BP65" s="290"/>
      <c r="BQ65" s="290"/>
      <c r="BR65" s="290"/>
      <c r="BS65" s="290"/>
      <c r="BT65" s="656"/>
      <c r="BU65" s="289"/>
      <c r="BV65" s="290"/>
      <c r="BW65" s="290"/>
      <c r="BX65" s="290"/>
      <c r="BY65" s="290"/>
      <c r="BZ65" s="290"/>
      <c r="CA65" s="290"/>
      <c r="CB65" s="290"/>
      <c r="CC65" s="290"/>
      <c r="CD65" s="656"/>
      <c r="CE65" s="289"/>
      <c r="CF65" s="290"/>
      <c r="CG65" s="290"/>
      <c r="CH65" s="290"/>
      <c r="CI65" s="290"/>
      <c r="CJ65" s="290"/>
      <c r="CK65" s="290"/>
      <c r="CL65" s="290"/>
      <c r="CM65" s="290"/>
      <c r="CN65" s="656"/>
      <c r="CO65" s="289"/>
      <c r="CP65" s="290"/>
      <c r="CQ65" s="290"/>
      <c r="CR65" s="290"/>
      <c r="CS65" s="290"/>
      <c r="CT65" s="290"/>
      <c r="CU65" s="290"/>
      <c r="CV65" s="290"/>
      <c r="CW65" s="290"/>
      <c r="CX65" s="656"/>
      <c r="CY65" s="289"/>
      <c r="CZ65" s="290"/>
      <c r="DA65" s="290"/>
      <c r="DB65" s="290"/>
      <c r="DC65" s="290"/>
      <c r="DD65" s="290"/>
      <c r="DE65" s="290"/>
      <c r="DF65" s="290"/>
      <c r="DG65" s="290"/>
      <c r="DH65" s="656"/>
      <c r="DI65" s="289"/>
      <c r="DJ65" s="290"/>
      <c r="DK65" s="290"/>
      <c r="DL65" s="290"/>
      <c r="DM65" s="290"/>
      <c r="DN65" s="290"/>
      <c r="DO65" s="290"/>
      <c r="DP65" s="290"/>
      <c r="DQ65" s="290"/>
      <c r="DR65" s="656"/>
      <c r="DS65" s="289"/>
      <c r="DT65" s="290"/>
      <c r="DU65" s="290"/>
      <c r="DV65" s="290"/>
      <c r="DW65" s="290"/>
      <c r="DX65" s="290"/>
      <c r="DY65" s="290"/>
      <c r="DZ65" s="290"/>
      <c r="EA65" s="290"/>
      <c r="EB65" s="656"/>
      <c r="EC65" s="289"/>
      <c r="ED65" s="290"/>
      <c r="EE65" s="290"/>
      <c r="EF65" s="290"/>
      <c r="EG65" s="290"/>
      <c r="EH65" s="290"/>
      <c r="EI65" s="290"/>
      <c r="EJ65" s="290"/>
      <c r="EK65" s="290"/>
      <c r="EL65" s="656"/>
      <c r="EM65" s="289"/>
      <c r="EN65" s="290"/>
      <c r="EO65" s="290"/>
      <c r="EP65" s="290"/>
      <c r="EQ65" s="290"/>
      <c r="ER65" s="290"/>
      <c r="ES65" s="290"/>
      <c r="ET65" s="290"/>
      <c r="EU65" s="290"/>
      <c r="EV65" s="656"/>
    </row>
    <row r="66" spans="1:152" ht="20.25">
      <c r="A66" s="359">
        <f>Summary!A66</f>
        <v>0</v>
      </c>
      <c r="B66" s="378">
        <f>Summary!B66</f>
        <v>0</v>
      </c>
      <c r="C66" s="379" t="str">
        <f>Summary!C66</f>
        <v>4.2.1</v>
      </c>
      <c r="D66" s="380">
        <f>Summary!D66</f>
        <v>0</v>
      </c>
      <c r="E66" s="381">
        <f>Summary!E66</f>
        <v>0</v>
      </c>
      <c r="F66" s="382" t="str">
        <f>Summary!F66</f>
        <v xml:space="preserve">Check all Road Restraint System </v>
      </c>
      <c r="G66" s="375">
        <f>Summary!G66</f>
        <v>0</v>
      </c>
      <c r="H66" s="540">
        <f>SUM(W66:AE66)</f>
        <v>0</v>
      </c>
      <c r="I66" s="541">
        <f>SUM(AG66:AO66)</f>
        <v>0</v>
      </c>
      <c r="J66" s="541">
        <f>SUM(AQ66:AY66)</f>
        <v>0</v>
      </c>
      <c r="K66" s="541">
        <f>SUM(BA66:BI66)</f>
        <v>0</v>
      </c>
      <c r="L66" s="541">
        <f>SUM(BK66:BS66)</f>
        <v>0</v>
      </c>
      <c r="M66" s="541">
        <f>SUM(BU66:CC66)</f>
        <v>0</v>
      </c>
      <c r="N66" s="541">
        <f>SUM(CE66:CM66)</f>
        <v>0</v>
      </c>
      <c r="O66" s="541">
        <f>SUM(CO66:CW66)</f>
        <v>0</v>
      </c>
      <c r="P66" s="541">
        <f>SUM(CY66:DG66)</f>
        <v>0</v>
      </c>
      <c r="Q66" s="541">
        <f>SUM(DI66:DQ66)</f>
        <v>0</v>
      </c>
      <c r="R66" s="541">
        <f>SUM(DS66:EA66)</f>
        <v>0</v>
      </c>
      <c r="S66" s="541">
        <f>SUM(EC66:EK66)</f>
        <v>0</v>
      </c>
      <c r="T66" s="541">
        <f>SUM(EM66:EU66)</f>
        <v>0</v>
      </c>
      <c r="U66" s="542">
        <f t="shared" ref="U66" si="51">SUM(H66:T66)</f>
        <v>0</v>
      </c>
      <c r="V66" s="531"/>
      <c r="W66" s="543"/>
      <c r="X66" s="544"/>
      <c r="Y66" s="544"/>
      <c r="Z66" s="544"/>
      <c r="AA66" s="544"/>
      <c r="AB66" s="544"/>
      <c r="AC66" s="544"/>
      <c r="AD66" s="544"/>
      <c r="AE66" s="544"/>
      <c r="AF66" s="657"/>
      <c r="AG66" s="543"/>
      <c r="AH66" s="544"/>
      <c r="AI66" s="544"/>
      <c r="AJ66" s="544"/>
      <c r="AK66" s="544"/>
      <c r="AL66" s="544"/>
      <c r="AM66" s="544"/>
      <c r="AN66" s="544"/>
      <c r="AO66" s="544"/>
      <c r="AP66" s="657"/>
      <c r="AQ66" s="543"/>
      <c r="AR66" s="544"/>
      <c r="AS66" s="544"/>
      <c r="AT66" s="544"/>
      <c r="AU66" s="544"/>
      <c r="AV66" s="544"/>
      <c r="AW66" s="544"/>
      <c r="AX66" s="544"/>
      <c r="AY66" s="544"/>
      <c r="AZ66" s="657"/>
      <c r="BA66" s="543"/>
      <c r="BB66" s="544"/>
      <c r="BC66" s="544"/>
      <c r="BD66" s="544"/>
      <c r="BE66" s="544"/>
      <c r="BF66" s="544"/>
      <c r="BG66" s="544"/>
      <c r="BH66" s="544"/>
      <c r="BI66" s="544"/>
      <c r="BJ66" s="657"/>
      <c r="BK66" s="543"/>
      <c r="BL66" s="544"/>
      <c r="BM66" s="544"/>
      <c r="BN66" s="544"/>
      <c r="BO66" s="544"/>
      <c r="BP66" s="544"/>
      <c r="BQ66" s="544"/>
      <c r="BR66" s="544"/>
      <c r="BS66" s="544"/>
      <c r="BT66" s="657"/>
      <c r="BU66" s="543"/>
      <c r="BV66" s="544"/>
      <c r="BW66" s="544"/>
      <c r="BX66" s="544"/>
      <c r="BY66" s="544"/>
      <c r="BZ66" s="544"/>
      <c r="CA66" s="544"/>
      <c r="CB66" s="544"/>
      <c r="CC66" s="544"/>
      <c r="CD66" s="657"/>
      <c r="CE66" s="543"/>
      <c r="CF66" s="544"/>
      <c r="CG66" s="544"/>
      <c r="CH66" s="544"/>
      <c r="CI66" s="544"/>
      <c r="CJ66" s="544"/>
      <c r="CK66" s="544"/>
      <c r="CL66" s="544"/>
      <c r="CM66" s="544"/>
      <c r="CN66" s="657"/>
      <c r="CO66" s="543"/>
      <c r="CP66" s="544"/>
      <c r="CQ66" s="544"/>
      <c r="CR66" s="544"/>
      <c r="CS66" s="544"/>
      <c r="CT66" s="544"/>
      <c r="CU66" s="544"/>
      <c r="CV66" s="544"/>
      <c r="CW66" s="544"/>
      <c r="CX66" s="657"/>
      <c r="CY66" s="543"/>
      <c r="CZ66" s="544"/>
      <c r="DA66" s="544"/>
      <c r="DB66" s="544"/>
      <c r="DC66" s="544"/>
      <c r="DD66" s="544"/>
      <c r="DE66" s="544"/>
      <c r="DF66" s="544"/>
      <c r="DG66" s="544"/>
      <c r="DH66" s="657"/>
      <c r="DI66" s="543"/>
      <c r="DJ66" s="544"/>
      <c r="DK66" s="544"/>
      <c r="DL66" s="544"/>
      <c r="DM66" s="544"/>
      <c r="DN66" s="544"/>
      <c r="DO66" s="544"/>
      <c r="DP66" s="544"/>
      <c r="DQ66" s="544"/>
      <c r="DR66" s="657"/>
      <c r="DS66" s="543"/>
      <c r="DT66" s="544"/>
      <c r="DU66" s="544"/>
      <c r="DV66" s="544"/>
      <c r="DW66" s="544"/>
      <c r="DX66" s="544"/>
      <c r="DY66" s="544"/>
      <c r="DZ66" s="544"/>
      <c r="EA66" s="544"/>
      <c r="EB66" s="657"/>
      <c r="EC66" s="543"/>
      <c r="ED66" s="544"/>
      <c r="EE66" s="544"/>
      <c r="EF66" s="544"/>
      <c r="EG66" s="544"/>
      <c r="EH66" s="544"/>
      <c r="EI66" s="544"/>
      <c r="EJ66" s="544"/>
      <c r="EK66" s="544"/>
      <c r="EL66" s="657"/>
      <c r="EM66" s="543"/>
      <c r="EN66" s="544"/>
      <c r="EO66" s="544"/>
      <c r="EP66" s="544"/>
      <c r="EQ66" s="544"/>
      <c r="ER66" s="544"/>
      <c r="ES66" s="544"/>
      <c r="ET66" s="544"/>
      <c r="EU66" s="544"/>
      <c r="EV66" s="657"/>
    </row>
    <row r="67" spans="1:152" ht="90">
      <c r="A67" s="359">
        <f>Summary!A67</f>
        <v>0</v>
      </c>
      <c r="B67" s="378">
        <f>Summary!B67</f>
        <v>0</v>
      </c>
      <c r="C67" s="379" t="str">
        <f>Summary!C67</f>
        <v>4.2.2</v>
      </c>
      <c r="D67" s="380">
        <f>Summary!D67</f>
        <v>0</v>
      </c>
      <c r="E67" s="381" t="str">
        <f>Summary!E67</f>
        <v>Tighten or replace screws and bolts and re-tension Road Restraint System requiring re-tensioning.</v>
      </c>
      <c r="F67" s="382">
        <f>Summary!F67</f>
        <v>0</v>
      </c>
      <c r="G67" s="375">
        <f>Summary!G67</f>
        <v>0</v>
      </c>
      <c r="H67" s="700"/>
      <c r="I67" s="701"/>
      <c r="J67" s="701"/>
      <c r="K67" s="701"/>
      <c r="L67" s="701"/>
      <c r="M67" s="701"/>
      <c r="N67" s="701"/>
      <c r="O67" s="701"/>
      <c r="P67" s="701"/>
      <c r="Q67" s="701"/>
      <c r="R67" s="701"/>
      <c r="S67" s="701"/>
      <c r="T67" s="701"/>
      <c r="U67" s="702"/>
      <c r="V67" s="823"/>
      <c r="W67" s="700"/>
      <c r="X67" s="701"/>
      <c r="Y67" s="701"/>
      <c r="Z67" s="701"/>
      <c r="AA67" s="701"/>
      <c r="AB67" s="701"/>
      <c r="AC67" s="701"/>
      <c r="AD67" s="701"/>
      <c r="AE67" s="701"/>
      <c r="AF67" s="824"/>
      <c r="AG67" s="700"/>
      <c r="AH67" s="701"/>
      <c r="AI67" s="701"/>
      <c r="AJ67" s="701"/>
      <c r="AK67" s="701"/>
      <c r="AL67" s="701"/>
      <c r="AM67" s="701"/>
      <c r="AN67" s="701"/>
      <c r="AO67" s="701"/>
      <c r="AP67" s="824"/>
      <c r="AQ67" s="700"/>
      <c r="AR67" s="701"/>
      <c r="AS67" s="701"/>
      <c r="AT67" s="701"/>
      <c r="AU67" s="701"/>
      <c r="AV67" s="701"/>
      <c r="AW67" s="701"/>
      <c r="AX67" s="701"/>
      <c r="AY67" s="701"/>
      <c r="AZ67" s="824"/>
      <c r="BA67" s="700"/>
      <c r="BB67" s="701"/>
      <c r="BC67" s="701"/>
      <c r="BD67" s="701"/>
      <c r="BE67" s="701"/>
      <c r="BF67" s="701"/>
      <c r="BG67" s="701"/>
      <c r="BH67" s="701"/>
      <c r="BI67" s="701"/>
      <c r="BJ67" s="824"/>
      <c r="BK67" s="700"/>
      <c r="BL67" s="701"/>
      <c r="BM67" s="701"/>
      <c r="BN67" s="701"/>
      <c r="BO67" s="701"/>
      <c r="BP67" s="701"/>
      <c r="BQ67" s="701"/>
      <c r="BR67" s="701"/>
      <c r="BS67" s="701"/>
      <c r="BT67" s="824"/>
      <c r="BU67" s="700"/>
      <c r="BV67" s="701"/>
      <c r="BW67" s="701"/>
      <c r="BX67" s="701"/>
      <c r="BY67" s="701"/>
      <c r="BZ67" s="701"/>
      <c r="CA67" s="701"/>
      <c r="CB67" s="701"/>
      <c r="CC67" s="701"/>
      <c r="CD67" s="824"/>
      <c r="CE67" s="700"/>
      <c r="CF67" s="701"/>
      <c r="CG67" s="701"/>
      <c r="CH67" s="701"/>
      <c r="CI67" s="701"/>
      <c r="CJ67" s="701"/>
      <c r="CK67" s="701"/>
      <c r="CL67" s="701"/>
      <c r="CM67" s="701"/>
      <c r="CN67" s="824"/>
      <c r="CO67" s="700"/>
      <c r="CP67" s="701"/>
      <c r="CQ67" s="701"/>
      <c r="CR67" s="701"/>
      <c r="CS67" s="701"/>
      <c r="CT67" s="701"/>
      <c r="CU67" s="701"/>
      <c r="CV67" s="701"/>
      <c r="CW67" s="701"/>
      <c r="CX67" s="824"/>
      <c r="CY67" s="700"/>
      <c r="CZ67" s="701"/>
      <c r="DA67" s="701"/>
      <c r="DB67" s="701"/>
      <c r="DC67" s="701"/>
      <c r="DD67" s="701"/>
      <c r="DE67" s="701"/>
      <c r="DF67" s="701"/>
      <c r="DG67" s="701"/>
      <c r="DH67" s="824"/>
      <c r="DI67" s="700"/>
      <c r="DJ67" s="701"/>
      <c r="DK67" s="701"/>
      <c r="DL67" s="701"/>
      <c r="DM67" s="701"/>
      <c r="DN67" s="701"/>
      <c r="DO67" s="701"/>
      <c r="DP67" s="701"/>
      <c r="DQ67" s="701"/>
      <c r="DR67" s="824"/>
      <c r="DS67" s="700"/>
      <c r="DT67" s="701"/>
      <c r="DU67" s="701"/>
      <c r="DV67" s="701"/>
      <c r="DW67" s="701"/>
      <c r="DX67" s="701"/>
      <c r="DY67" s="701"/>
      <c r="DZ67" s="701"/>
      <c r="EA67" s="701"/>
      <c r="EB67" s="824"/>
      <c r="EC67" s="700"/>
      <c r="ED67" s="701"/>
      <c r="EE67" s="701"/>
      <c r="EF67" s="701"/>
      <c r="EG67" s="701"/>
      <c r="EH67" s="701"/>
      <c r="EI67" s="701"/>
      <c r="EJ67" s="701"/>
      <c r="EK67" s="701"/>
      <c r="EL67" s="824"/>
      <c r="EM67" s="700"/>
      <c r="EN67" s="701"/>
      <c r="EO67" s="701"/>
      <c r="EP67" s="701"/>
      <c r="EQ67" s="701"/>
      <c r="ER67" s="701"/>
      <c r="ES67" s="701"/>
      <c r="ET67" s="701"/>
      <c r="EU67" s="701"/>
      <c r="EV67" s="824"/>
    </row>
    <row r="68" spans="1:152" ht="36">
      <c r="A68" s="359">
        <f>Summary!A68</f>
        <v>0</v>
      </c>
      <c r="B68" s="378">
        <f>Summary!B68</f>
        <v>0</v>
      </c>
      <c r="C68" s="379" t="str">
        <f>Summary!C68</f>
        <v>4.2.2.1</v>
      </c>
      <c r="D68" s="380">
        <f>Summary!D68</f>
        <v>0</v>
      </c>
      <c r="E68" s="381">
        <f>Summary!E68</f>
        <v>0</v>
      </c>
      <c r="F68" s="382" t="str">
        <f>Summary!F68</f>
        <v>RRS - Tensioned Corrugated Beam (includes barrier length, transitions and Terminals)</v>
      </c>
      <c r="G68" s="375">
        <f>Summary!G68</f>
        <v>0</v>
      </c>
      <c r="H68" s="540">
        <f t="shared" ref="H68:H127" si="52">SUM(W68:AE68)</f>
        <v>0</v>
      </c>
      <c r="I68" s="541">
        <f t="shared" ref="I68:I127" si="53">SUM(AG68:AO68)</f>
        <v>0</v>
      </c>
      <c r="J68" s="541">
        <f t="shared" ref="J68:J127" si="54">SUM(AQ68:AY68)</f>
        <v>0</v>
      </c>
      <c r="K68" s="541">
        <f t="shared" ref="K68:K127" si="55">SUM(BA68:BI68)</f>
        <v>0</v>
      </c>
      <c r="L68" s="541">
        <f t="shared" ref="L68:L127" si="56">SUM(BK68:BS68)</f>
        <v>0</v>
      </c>
      <c r="M68" s="541">
        <f t="shared" ref="M68:M127" si="57">SUM(BU68:CC68)</f>
        <v>0</v>
      </c>
      <c r="N68" s="541">
        <f t="shared" ref="N68:N127" si="58">SUM(CE68:CM68)</f>
        <v>0</v>
      </c>
      <c r="O68" s="541">
        <f t="shared" ref="O68:O127" si="59">SUM(CO68:CW68)</f>
        <v>0</v>
      </c>
      <c r="P68" s="541">
        <f t="shared" ref="P68:P127" si="60">SUM(CY68:DG68)</f>
        <v>0</v>
      </c>
      <c r="Q68" s="541">
        <f t="shared" ref="Q68:Q127" si="61">SUM(DI68:DQ68)</f>
        <v>0</v>
      </c>
      <c r="R68" s="541">
        <f t="shared" ref="R68:R127" si="62">SUM(DS68:EA68)</f>
        <v>0</v>
      </c>
      <c r="S68" s="541">
        <f t="shared" ref="S68:S127" si="63">SUM(EC68:EK68)</f>
        <v>0</v>
      </c>
      <c r="T68" s="541">
        <f t="shared" ref="T68:T70" si="64">SUM(EM68:EU68)</f>
        <v>0</v>
      </c>
      <c r="U68" s="542">
        <f t="shared" ref="U68:U70" si="65">SUM(H68:T68)</f>
        <v>0</v>
      </c>
      <c r="V68" s="531"/>
      <c r="W68" s="543"/>
      <c r="X68" s="544"/>
      <c r="Y68" s="544"/>
      <c r="Z68" s="544"/>
      <c r="AA68" s="544"/>
      <c r="AB68" s="544"/>
      <c r="AC68" s="544"/>
      <c r="AD68" s="544"/>
      <c r="AE68" s="544"/>
      <c r="AF68" s="657"/>
      <c r="AG68" s="543"/>
      <c r="AH68" s="544"/>
      <c r="AI68" s="544"/>
      <c r="AJ68" s="544"/>
      <c r="AK68" s="544"/>
      <c r="AL68" s="544"/>
      <c r="AM68" s="544"/>
      <c r="AN68" s="544"/>
      <c r="AO68" s="544"/>
      <c r="AP68" s="657"/>
      <c r="AQ68" s="543"/>
      <c r="AR68" s="544"/>
      <c r="AS68" s="544"/>
      <c r="AT68" s="544"/>
      <c r="AU68" s="544"/>
      <c r="AV68" s="544"/>
      <c r="AW68" s="544"/>
      <c r="AX68" s="544"/>
      <c r="AY68" s="544"/>
      <c r="AZ68" s="657"/>
      <c r="BA68" s="543"/>
      <c r="BB68" s="544"/>
      <c r="BC68" s="544"/>
      <c r="BD68" s="544"/>
      <c r="BE68" s="544"/>
      <c r="BF68" s="544"/>
      <c r="BG68" s="544"/>
      <c r="BH68" s="544"/>
      <c r="BI68" s="544"/>
      <c r="BJ68" s="657"/>
      <c r="BK68" s="543"/>
      <c r="BL68" s="544"/>
      <c r="BM68" s="544"/>
      <c r="BN68" s="544"/>
      <c r="BO68" s="544"/>
      <c r="BP68" s="544"/>
      <c r="BQ68" s="544"/>
      <c r="BR68" s="544"/>
      <c r="BS68" s="544"/>
      <c r="BT68" s="657"/>
      <c r="BU68" s="543"/>
      <c r="BV68" s="544"/>
      <c r="BW68" s="544"/>
      <c r="BX68" s="544"/>
      <c r="BY68" s="544"/>
      <c r="BZ68" s="544"/>
      <c r="CA68" s="544"/>
      <c r="CB68" s="544"/>
      <c r="CC68" s="544"/>
      <c r="CD68" s="657"/>
      <c r="CE68" s="543"/>
      <c r="CF68" s="544"/>
      <c r="CG68" s="544"/>
      <c r="CH68" s="544"/>
      <c r="CI68" s="544"/>
      <c r="CJ68" s="544"/>
      <c r="CK68" s="544"/>
      <c r="CL68" s="544"/>
      <c r="CM68" s="544"/>
      <c r="CN68" s="657"/>
      <c r="CO68" s="543"/>
      <c r="CP68" s="544"/>
      <c r="CQ68" s="544"/>
      <c r="CR68" s="544"/>
      <c r="CS68" s="544"/>
      <c r="CT68" s="544"/>
      <c r="CU68" s="544"/>
      <c r="CV68" s="544"/>
      <c r="CW68" s="544"/>
      <c r="CX68" s="657"/>
      <c r="CY68" s="543"/>
      <c r="CZ68" s="544"/>
      <c r="DA68" s="544"/>
      <c r="DB68" s="544"/>
      <c r="DC68" s="544"/>
      <c r="DD68" s="544"/>
      <c r="DE68" s="544"/>
      <c r="DF68" s="544"/>
      <c r="DG68" s="544"/>
      <c r="DH68" s="657"/>
      <c r="DI68" s="543"/>
      <c r="DJ68" s="544"/>
      <c r="DK68" s="544"/>
      <c r="DL68" s="544"/>
      <c r="DM68" s="544"/>
      <c r="DN68" s="544"/>
      <c r="DO68" s="544"/>
      <c r="DP68" s="544"/>
      <c r="DQ68" s="544"/>
      <c r="DR68" s="657"/>
      <c r="DS68" s="543"/>
      <c r="DT68" s="544"/>
      <c r="DU68" s="544"/>
      <c r="DV68" s="544"/>
      <c r="DW68" s="544"/>
      <c r="DX68" s="544"/>
      <c r="DY68" s="544"/>
      <c r="DZ68" s="544"/>
      <c r="EA68" s="544"/>
      <c r="EB68" s="657"/>
      <c r="EC68" s="543"/>
      <c r="ED68" s="544"/>
      <c r="EE68" s="544"/>
      <c r="EF68" s="544"/>
      <c r="EG68" s="544"/>
      <c r="EH68" s="544"/>
      <c r="EI68" s="544"/>
      <c r="EJ68" s="544"/>
      <c r="EK68" s="544"/>
      <c r="EL68" s="657"/>
      <c r="EM68" s="543"/>
      <c r="EN68" s="544"/>
      <c r="EO68" s="544"/>
      <c r="EP68" s="544"/>
      <c r="EQ68" s="544"/>
      <c r="ER68" s="544"/>
      <c r="ES68" s="544"/>
      <c r="ET68" s="544"/>
      <c r="EU68" s="544"/>
      <c r="EV68" s="657"/>
    </row>
    <row r="69" spans="1:152" ht="36">
      <c r="A69" s="359">
        <f>Summary!A69</f>
        <v>0</v>
      </c>
      <c r="B69" s="378">
        <f>Summary!B69</f>
        <v>0</v>
      </c>
      <c r="C69" s="379" t="str">
        <f>Summary!C69</f>
        <v>4.2.2.2</v>
      </c>
      <c r="D69" s="380">
        <f>Summary!D69</f>
        <v>0</v>
      </c>
      <c r="E69" s="381">
        <f>Summary!E69</f>
        <v>0</v>
      </c>
      <c r="F69" s="382" t="str">
        <f>Summary!F69</f>
        <v>RRS - Wire Rope Safety Barrier (includes barrier length, transitions and Terminals)</v>
      </c>
      <c r="G69" s="375">
        <f>Summary!G69</f>
        <v>0</v>
      </c>
      <c r="H69" s="540">
        <f t="shared" si="52"/>
        <v>0</v>
      </c>
      <c r="I69" s="541">
        <f t="shared" si="53"/>
        <v>0</v>
      </c>
      <c r="J69" s="541">
        <f t="shared" si="54"/>
        <v>0</v>
      </c>
      <c r="K69" s="541">
        <f t="shared" si="55"/>
        <v>0</v>
      </c>
      <c r="L69" s="541">
        <f t="shared" si="56"/>
        <v>0</v>
      </c>
      <c r="M69" s="541">
        <f t="shared" si="57"/>
        <v>0</v>
      </c>
      <c r="N69" s="541">
        <f t="shared" si="58"/>
        <v>0</v>
      </c>
      <c r="O69" s="541">
        <f t="shared" si="59"/>
        <v>0</v>
      </c>
      <c r="P69" s="541">
        <f t="shared" si="60"/>
        <v>0</v>
      </c>
      <c r="Q69" s="541">
        <f t="shared" si="61"/>
        <v>0</v>
      </c>
      <c r="R69" s="541">
        <f t="shared" si="62"/>
        <v>0</v>
      </c>
      <c r="S69" s="541">
        <f t="shared" si="63"/>
        <v>0</v>
      </c>
      <c r="T69" s="541">
        <f t="shared" si="64"/>
        <v>0</v>
      </c>
      <c r="U69" s="542">
        <f t="shared" si="65"/>
        <v>0</v>
      </c>
      <c r="V69" s="531"/>
      <c r="W69" s="543"/>
      <c r="X69" s="544"/>
      <c r="Y69" s="544"/>
      <c r="Z69" s="544"/>
      <c r="AA69" s="544"/>
      <c r="AB69" s="544"/>
      <c r="AC69" s="544"/>
      <c r="AD69" s="544"/>
      <c r="AE69" s="544"/>
      <c r="AF69" s="657"/>
      <c r="AG69" s="543"/>
      <c r="AH69" s="544"/>
      <c r="AI69" s="544"/>
      <c r="AJ69" s="544"/>
      <c r="AK69" s="544"/>
      <c r="AL69" s="544"/>
      <c r="AM69" s="544"/>
      <c r="AN69" s="544"/>
      <c r="AO69" s="544"/>
      <c r="AP69" s="657"/>
      <c r="AQ69" s="543"/>
      <c r="AR69" s="544"/>
      <c r="AS69" s="544"/>
      <c r="AT69" s="544"/>
      <c r="AU69" s="544"/>
      <c r="AV69" s="544"/>
      <c r="AW69" s="544"/>
      <c r="AX69" s="544"/>
      <c r="AY69" s="544"/>
      <c r="AZ69" s="657"/>
      <c r="BA69" s="543"/>
      <c r="BB69" s="544"/>
      <c r="BC69" s="544"/>
      <c r="BD69" s="544"/>
      <c r="BE69" s="544"/>
      <c r="BF69" s="544"/>
      <c r="BG69" s="544"/>
      <c r="BH69" s="544"/>
      <c r="BI69" s="544"/>
      <c r="BJ69" s="657"/>
      <c r="BK69" s="543"/>
      <c r="BL69" s="544"/>
      <c r="BM69" s="544"/>
      <c r="BN69" s="544"/>
      <c r="BO69" s="544"/>
      <c r="BP69" s="544"/>
      <c r="BQ69" s="544"/>
      <c r="BR69" s="544"/>
      <c r="BS69" s="544"/>
      <c r="BT69" s="657"/>
      <c r="BU69" s="543"/>
      <c r="BV69" s="544"/>
      <c r="BW69" s="544"/>
      <c r="BX69" s="544"/>
      <c r="BY69" s="544"/>
      <c r="BZ69" s="544"/>
      <c r="CA69" s="544"/>
      <c r="CB69" s="544"/>
      <c r="CC69" s="544"/>
      <c r="CD69" s="657"/>
      <c r="CE69" s="543"/>
      <c r="CF69" s="544"/>
      <c r="CG69" s="544"/>
      <c r="CH69" s="544"/>
      <c r="CI69" s="544"/>
      <c r="CJ69" s="544"/>
      <c r="CK69" s="544"/>
      <c r="CL69" s="544"/>
      <c r="CM69" s="544"/>
      <c r="CN69" s="657"/>
      <c r="CO69" s="543"/>
      <c r="CP69" s="544"/>
      <c r="CQ69" s="544"/>
      <c r="CR69" s="544"/>
      <c r="CS69" s="544"/>
      <c r="CT69" s="544"/>
      <c r="CU69" s="544"/>
      <c r="CV69" s="544"/>
      <c r="CW69" s="544"/>
      <c r="CX69" s="657"/>
      <c r="CY69" s="543"/>
      <c r="CZ69" s="544"/>
      <c r="DA69" s="544"/>
      <c r="DB69" s="544"/>
      <c r="DC69" s="544"/>
      <c r="DD69" s="544"/>
      <c r="DE69" s="544"/>
      <c r="DF69" s="544"/>
      <c r="DG69" s="544"/>
      <c r="DH69" s="657"/>
      <c r="DI69" s="543"/>
      <c r="DJ69" s="544"/>
      <c r="DK69" s="544"/>
      <c r="DL69" s="544"/>
      <c r="DM69" s="544"/>
      <c r="DN69" s="544"/>
      <c r="DO69" s="544"/>
      <c r="DP69" s="544"/>
      <c r="DQ69" s="544"/>
      <c r="DR69" s="657"/>
      <c r="DS69" s="543"/>
      <c r="DT69" s="544"/>
      <c r="DU69" s="544"/>
      <c r="DV69" s="544"/>
      <c r="DW69" s="544"/>
      <c r="DX69" s="544"/>
      <c r="DY69" s="544"/>
      <c r="DZ69" s="544"/>
      <c r="EA69" s="544"/>
      <c r="EB69" s="657"/>
      <c r="EC69" s="543"/>
      <c r="ED69" s="544"/>
      <c r="EE69" s="544"/>
      <c r="EF69" s="544"/>
      <c r="EG69" s="544"/>
      <c r="EH69" s="544"/>
      <c r="EI69" s="544"/>
      <c r="EJ69" s="544"/>
      <c r="EK69" s="544"/>
      <c r="EL69" s="657"/>
      <c r="EM69" s="543"/>
      <c r="EN69" s="544"/>
      <c r="EO69" s="544"/>
      <c r="EP69" s="544"/>
      <c r="EQ69" s="544"/>
      <c r="ER69" s="544"/>
      <c r="ES69" s="544"/>
      <c r="ET69" s="544"/>
      <c r="EU69" s="544"/>
      <c r="EV69" s="657"/>
    </row>
    <row r="70" spans="1:152" ht="36">
      <c r="A70" s="359">
        <f>Summary!A70</f>
        <v>0</v>
      </c>
      <c r="B70" s="378">
        <f>Summary!B70</f>
        <v>0</v>
      </c>
      <c r="C70" s="379" t="str">
        <f>Summary!C70</f>
        <v>4.2.3</v>
      </c>
      <c r="D70" s="380">
        <f>Summary!D70</f>
        <v>0</v>
      </c>
      <c r="E70" s="381" t="str">
        <f>Summary!E70</f>
        <v>Arrester beds</v>
      </c>
      <c r="F70" s="382" t="str">
        <f>Summary!F70</f>
        <v>Treatment of weeds, remove scattered aggregate from carriageway and reprofile gravel bed</v>
      </c>
      <c r="G70" s="375">
        <f>Summary!G70</f>
        <v>0</v>
      </c>
      <c r="H70" s="540">
        <f t="shared" si="52"/>
        <v>0</v>
      </c>
      <c r="I70" s="541">
        <f t="shared" si="53"/>
        <v>0</v>
      </c>
      <c r="J70" s="541">
        <f t="shared" si="54"/>
        <v>0</v>
      </c>
      <c r="K70" s="541">
        <f t="shared" si="55"/>
        <v>0</v>
      </c>
      <c r="L70" s="541">
        <f t="shared" si="56"/>
        <v>0</v>
      </c>
      <c r="M70" s="541">
        <f t="shared" si="57"/>
        <v>0</v>
      </c>
      <c r="N70" s="541">
        <f t="shared" si="58"/>
        <v>0</v>
      </c>
      <c r="O70" s="541">
        <f t="shared" si="59"/>
        <v>0</v>
      </c>
      <c r="P70" s="541">
        <f t="shared" si="60"/>
        <v>0</v>
      </c>
      <c r="Q70" s="541">
        <f t="shared" si="61"/>
        <v>0</v>
      </c>
      <c r="R70" s="541">
        <f t="shared" si="62"/>
        <v>0</v>
      </c>
      <c r="S70" s="541">
        <f t="shared" si="63"/>
        <v>0</v>
      </c>
      <c r="T70" s="541">
        <f t="shared" si="64"/>
        <v>0</v>
      </c>
      <c r="U70" s="542">
        <f t="shared" si="65"/>
        <v>0</v>
      </c>
      <c r="V70" s="531"/>
      <c r="W70" s="543"/>
      <c r="X70" s="544"/>
      <c r="Y70" s="544"/>
      <c r="Z70" s="544"/>
      <c r="AA70" s="544"/>
      <c r="AB70" s="544"/>
      <c r="AC70" s="544"/>
      <c r="AD70" s="544"/>
      <c r="AE70" s="544"/>
      <c r="AF70" s="657"/>
      <c r="AG70" s="543"/>
      <c r="AH70" s="544"/>
      <c r="AI70" s="544"/>
      <c r="AJ70" s="544"/>
      <c r="AK70" s="544"/>
      <c r="AL70" s="544"/>
      <c r="AM70" s="544"/>
      <c r="AN70" s="544"/>
      <c r="AO70" s="544"/>
      <c r="AP70" s="657"/>
      <c r="AQ70" s="543"/>
      <c r="AR70" s="544"/>
      <c r="AS70" s="544"/>
      <c r="AT70" s="544"/>
      <c r="AU70" s="544"/>
      <c r="AV70" s="544"/>
      <c r="AW70" s="544"/>
      <c r="AX70" s="544"/>
      <c r="AY70" s="544"/>
      <c r="AZ70" s="657"/>
      <c r="BA70" s="543"/>
      <c r="BB70" s="544"/>
      <c r="BC70" s="544"/>
      <c r="BD70" s="544"/>
      <c r="BE70" s="544"/>
      <c r="BF70" s="544"/>
      <c r="BG70" s="544"/>
      <c r="BH70" s="544"/>
      <c r="BI70" s="544"/>
      <c r="BJ70" s="657"/>
      <c r="BK70" s="543"/>
      <c r="BL70" s="544"/>
      <c r="BM70" s="544"/>
      <c r="BN70" s="544"/>
      <c r="BO70" s="544"/>
      <c r="BP70" s="544"/>
      <c r="BQ70" s="544"/>
      <c r="BR70" s="544"/>
      <c r="BS70" s="544"/>
      <c r="BT70" s="657"/>
      <c r="BU70" s="543"/>
      <c r="BV70" s="544"/>
      <c r="BW70" s="544"/>
      <c r="BX70" s="544"/>
      <c r="BY70" s="544"/>
      <c r="BZ70" s="544"/>
      <c r="CA70" s="544"/>
      <c r="CB70" s="544"/>
      <c r="CC70" s="544"/>
      <c r="CD70" s="657"/>
      <c r="CE70" s="543"/>
      <c r="CF70" s="544"/>
      <c r="CG70" s="544"/>
      <c r="CH70" s="544"/>
      <c r="CI70" s="544"/>
      <c r="CJ70" s="544"/>
      <c r="CK70" s="544"/>
      <c r="CL70" s="544"/>
      <c r="CM70" s="544"/>
      <c r="CN70" s="657"/>
      <c r="CO70" s="543"/>
      <c r="CP70" s="544"/>
      <c r="CQ70" s="544"/>
      <c r="CR70" s="544"/>
      <c r="CS70" s="544"/>
      <c r="CT70" s="544"/>
      <c r="CU70" s="544"/>
      <c r="CV70" s="544"/>
      <c r="CW70" s="544"/>
      <c r="CX70" s="657"/>
      <c r="CY70" s="543"/>
      <c r="CZ70" s="544"/>
      <c r="DA70" s="544"/>
      <c r="DB70" s="544"/>
      <c r="DC70" s="544"/>
      <c r="DD70" s="544"/>
      <c r="DE70" s="544"/>
      <c r="DF70" s="544"/>
      <c r="DG70" s="544"/>
      <c r="DH70" s="657"/>
      <c r="DI70" s="543"/>
      <c r="DJ70" s="544"/>
      <c r="DK70" s="544"/>
      <c r="DL70" s="544"/>
      <c r="DM70" s="544"/>
      <c r="DN70" s="544"/>
      <c r="DO70" s="544"/>
      <c r="DP70" s="544"/>
      <c r="DQ70" s="544"/>
      <c r="DR70" s="657"/>
      <c r="DS70" s="543"/>
      <c r="DT70" s="544"/>
      <c r="DU70" s="544"/>
      <c r="DV70" s="544"/>
      <c r="DW70" s="544"/>
      <c r="DX70" s="544"/>
      <c r="DY70" s="544"/>
      <c r="DZ70" s="544"/>
      <c r="EA70" s="544"/>
      <c r="EB70" s="657"/>
      <c r="EC70" s="543"/>
      <c r="ED70" s="544"/>
      <c r="EE70" s="544"/>
      <c r="EF70" s="544"/>
      <c r="EG70" s="544"/>
      <c r="EH70" s="544"/>
      <c r="EI70" s="544"/>
      <c r="EJ70" s="544"/>
      <c r="EK70" s="544"/>
      <c r="EL70" s="657"/>
      <c r="EM70" s="543"/>
      <c r="EN70" s="544"/>
      <c r="EO70" s="544"/>
      <c r="EP70" s="544"/>
      <c r="EQ70" s="544"/>
      <c r="ER70" s="544"/>
      <c r="ES70" s="544"/>
      <c r="ET70" s="544"/>
      <c r="EU70" s="544"/>
      <c r="EV70" s="657"/>
    </row>
    <row r="71" spans="1:152" s="139" customFormat="1" ht="36">
      <c r="A71" s="802" t="str">
        <f>Summary!A71</f>
        <v>18.4.1</v>
      </c>
      <c r="B71" s="815">
        <f>Summary!B71</f>
        <v>4.3</v>
      </c>
      <c r="C71" s="813">
        <f>Summary!C71</f>
        <v>0</v>
      </c>
      <c r="D71" s="816" t="str">
        <f>Summary!D71</f>
        <v>0500 - Drainage and Service Ducts</v>
      </c>
      <c r="E71" s="796" t="str">
        <f>Summary!E71</f>
        <v xml:space="preserve">Drainage </v>
      </c>
      <c r="F71" s="796">
        <f>Summary!F71</f>
        <v>0</v>
      </c>
      <c r="G71" s="787" t="str">
        <f>Summary!G71</f>
        <v>Schedule Ref 7</v>
      </c>
      <c r="H71" s="299"/>
      <c r="I71" s="300"/>
      <c r="J71" s="300"/>
      <c r="K71" s="300"/>
      <c r="L71" s="300"/>
      <c r="M71" s="300"/>
      <c r="N71" s="300"/>
      <c r="O71" s="300"/>
      <c r="P71" s="300"/>
      <c r="Q71" s="300"/>
      <c r="R71" s="300"/>
      <c r="S71" s="300"/>
      <c r="T71" s="300"/>
      <c r="U71" s="797"/>
      <c r="V71" s="531"/>
      <c r="W71" s="299"/>
      <c r="X71" s="300"/>
      <c r="Y71" s="300"/>
      <c r="Z71" s="300"/>
      <c r="AA71" s="300"/>
      <c r="AB71" s="300"/>
      <c r="AC71" s="300"/>
      <c r="AD71" s="300"/>
      <c r="AE71" s="300"/>
      <c r="AF71" s="817"/>
      <c r="AG71" s="299"/>
      <c r="AH71" s="300"/>
      <c r="AI71" s="300"/>
      <c r="AJ71" s="300"/>
      <c r="AK71" s="300"/>
      <c r="AL71" s="300"/>
      <c r="AM71" s="300"/>
      <c r="AN71" s="300"/>
      <c r="AO71" s="300"/>
      <c r="AP71" s="817"/>
      <c r="AQ71" s="299"/>
      <c r="AR71" s="300"/>
      <c r="AS71" s="300"/>
      <c r="AT71" s="300"/>
      <c r="AU71" s="300"/>
      <c r="AV71" s="300"/>
      <c r="AW71" s="300"/>
      <c r="AX71" s="300"/>
      <c r="AY71" s="300"/>
      <c r="AZ71" s="817"/>
      <c r="BA71" s="299"/>
      <c r="BB71" s="300"/>
      <c r="BC71" s="300"/>
      <c r="BD71" s="300"/>
      <c r="BE71" s="300"/>
      <c r="BF71" s="300"/>
      <c r="BG71" s="300"/>
      <c r="BH71" s="300"/>
      <c r="BI71" s="300"/>
      <c r="BJ71" s="817"/>
      <c r="BK71" s="299"/>
      <c r="BL71" s="300"/>
      <c r="BM71" s="300"/>
      <c r="BN71" s="300"/>
      <c r="BO71" s="300"/>
      <c r="BP71" s="300"/>
      <c r="BQ71" s="300"/>
      <c r="BR71" s="300"/>
      <c r="BS71" s="300"/>
      <c r="BT71" s="817"/>
      <c r="BU71" s="299"/>
      <c r="BV71" s="300"/>
      <c r="BW71" s="300"/>
      <c r="BX71" s="300"/>
      <c r="BY71" s="300"/>
      <c r="BZ71" s="300"/>
      <c r="CA71" s="300"/>
      <c r="CB71" s="300"/>
      <c r="CC71" s="300"/>
      <c r="CD71" s="817"/>
      <c r="CE71" s="299"/>
      <c r="CF71" s="300"/>
      <c r="CG71" s="300"/>
      <c r="CH71" s="300"/>
      <c r="CI71" s="300"/>
      <c r="CJ71" s="300"/>
      <c r="CK71" s="300"/>
      <c r="CL71" s="300"/>
      <c r="CM71" s="300"/>
      <c r="CN71" s="817"/>
      <c r="CO71" s="299"/>
      <c r="CP71" s="300"/>
      <c r="CQ71" s="300"/>
      <c r="CR71" s="300"/>
      <c r="CS71" s="300"/>
      <c r="CT71" s="300"/>
      <c r="CU71" s="300"/>
      <c r="CV71" s="300"/>
      <c r="CW71" s="300"/>
      <c r="CX71" s="817"/>
      <c r="CY71" s="299"/>
      <c r="CZ71" s="300"/>
      <c r="DA71" s="300"/>
      <c r="DB71" s="300"/>
      <c r="DC71" s="300"/>
      <c r="DD71" s="300"/>
      <c r="DE71" s="300"/>
      <c r="DF71" s="300"/>
      <c r="DG71" s="300"/>
      <c r="DH71" s="817"/>
      <c r="DI71" s="299"/>
      <c r="DJ71" s="300"/>
      <c r="DK71" s="300"/>
      <c r="DL71" s="300"/>
      <c r="DM71" s="300"/>
      <c r="DN71" s="300"/>
      <c r="DO71" s="300"/>
      <c r="DP71" s="300"/>
      <c r="DQ71" s="300"/>
      <c r="DR71" s="817"/>
      <c r="DS71" s="299"/>
      <c r="DT71" s="300"/>
      <c r="DU71" s="300"/>
      <c r="DV71" s="300"/>
      <c r="DW71" s="300"/>
      <c r="DX71" s="300"/>
      <c r="DY71" s="300"/>
      <c r="DZ71" s="300"/>
      <c r="EA71" s="300"/>
      <c r="EB71" s="817"/>
      <c r="EC71" s="299"/>
      <c r="ED71" s="300"/>
      <c r="EE71" s="300"/>
      <c r="EF71" s="300"/>
      <c r="EG71" s="300"/>
      <c r="EH71" s="300"/>
      <c r="EI71" s="300"/>
      <c r="EJ71" s="300"/>
      <c r="EK71" s="300"/>
      <c r="EL71" s="817"/>
      <c r="EM71" s="299"/>
      <c r="EN71" s="300"/>
      <c r="EO71" s="300"/>
      <c r="EP71" s="300"/>
      <c r="EQ71" s="300"/>
      <c r="ER71" s="300"/>
      <c r="ES71" s="300"/>
      <c r="ET71" s="300"/>
      <c r="EU71" s="300"/>
      <c r="EV71" s="817"/>
    </row>
    <row r="72" spans="1:152" s="139" customFormat="1" ht="36">
      <c r="A72" s="802">
        <f>Summary!A72</f>
        <v>0</v>
      </c>
      <c r="B72" s="815">
        <f>Summary!B72</f>
        <v>0</v>
      </c>
      <c r="C72" s="813" t="str">
        <f>Summary!C72</f>
        <v>4.3.1</v>
      </c>
      <c r="D72" s="816" t="str">
        <f>Summary!D72</f>
        <v>500 - Drainage and Service Ducts</v>
      </c>
      <c r="E72" s="796" t="str">
        <f>Summary!E72</f>
        <v>Gullies</v>
      </c>
      <c r="F72" s="796">
        <f>Summary!F72</f>
        <v>0</v>
      </c>
      <c r="G72" s="787">
        <f>Summary!G72</f>
        <v>0</v>
      </c>
      <c r="H72" s="299"/>
      <c r="I72" s="300"/>
      <c r="J72" s="300"/>
      <c r="K72" s="300"/>
      <c r="L72" s="300"/>
      <c r="M72" s="300"/>
      <c r="N72" s="300"/>
      <c r="O72" s="300"/>
      <c r="P72" s="300"/>
      <c r="Q72" s="300"/>
      <c r="R72" s="300"/>
      <c r="S72" s="300"/>
      <c r="T72" s="300"/>
      <c r="U72" s="797"/>
      <c r="V72" s="531"/>
      <c r="W72" s="299"/>
      <c r="X72" s="300"/>
      <c r="Y72" s="300"/>
      <c r="Z72" s="300"/>
      <c r="AA72" s="300"/>
      <c r="AB72" s="300"/>
      <c r="AC72" s="300"/>
      <c r="AD72" s="300"/>
      <c r="AE72" s="300"/>
      <c r="AF72" s="817"/>
      <c r="AG72" s="299"/>
      <c r="AH72" s="300"/>
      <c r="AI72" s="300"/>
      <c r="AJ72" s="300"/>
      <c r="AK72" s="300"/>
      <c r="AL72" s="300"/>
      <c r="AM72" s="300"/>
      <c r="AN72" s="300"/>
      <c r="AO72" s="300"/>
      <c r="AP72" s="817"/>
      <c r="AQ72" s="299"/>
      <c r="AR72" s="300"/>
      <c r="AS72" s="300"/>
      <c r="AT72" s="300"/>
      <c r="AU72" s="300"/>
      <c r="AV72" s="300"/>
      <c r="AW72" s="300"/>
      <c r="AX72" s="300"/>
      <c r="AY72" s="300"/>
      <c r="AZ72" s="817"/>
      <c r="BA72" s="299"/>
      <c r="BB72" s="300"/>
      <c r="BC72" s="300"/>
      <c r="BD72" s="300"/>
      <c r="BE72" s="300"/>
      <c r="BF72" s="300"/>
      <c r="BG72" s="300"/>
      <c r="BH72" s="300"/>
      <c r="BI72" s="300"/>
      <c r="BJ72" s="817"/>
      <c r="BK72" s="299"/>
      <c r="BL72" s="300"/>
      <c r="BM72" s="300"/>
      <c r="BN72" s="300"/>
      <c r="BO72" s="300"/>
      <c r="BP72" s="300"/>
      <c r="BQ72" s="300"/>
      <c r="BR72" s="300"/>
      <c r="BS72" s="300"/>
      <c r="BT72" s="817"/>
      <c r="BU72" s="299"/>
      <c r="BV72" s="300"/>
      <c r="BW72" s="300"/>
      <c r="BX72" s="300"/>
      <c r="BY72" s="300"/>
      <c r="BZ72" s="300"/>
      <c r="CA72" s="300"/>
      <c r="CB72" s="300"/>
      <c r="CC72" s="300"/>
      <c r="CD72" s="817"/>
      <c r="CE72" s="299"/>
      <c r="CF72" s="300"/>
      <c r="CG72" s="300"/>
      <c r="CH72" s="300"/>
      <c r="CI72" s="300"/>
      <c r="CJ72" s="300"/>
      <c r="CK72" s="300"/>
      <c r="CL72" s="300"/>
      <c r="CM72" s="300"/>
      <c r="CN72" s="817"/>
      <c r="CO72" s="299"/>
      <c r="CP72" s="300"/>
      <c r="CQ72" s="300"/>
      <c r="CR72" s="300"/>
      <c r="CS72" s="300"/>
      <c r="CT72" s="300"/>
      <c r="CU72" s="300"/>
      <c r="CV72" s="300"/>
      <c r="CW72" s="300"/>
      <c r="CX72" s="817"/>
      <c r="CY72" s="299"/>
      <c r="CZ72" s="300"/>
      <c r="DA72" s="300"/>
      <c r="DB72" s="300"/>
      <c r="DC72" s="300"/>
      <c r="DD72" s="300"/>
      <c r="DE72" s="300"/>
      <c r="DF72" s="300"/>
      <c r="DG72" s="300"/>
      <c r="DH72" s="817"/>
      <c r="DI72" s="299"/>
      <c r="DJ72" s="300"/>
      <c r="DK72" s="300"/>
      <c r="DL72" s="300"/>
      <c r="DM72" s="300"/>
      <c r="DN72" s="300"/>
      <c r="DO72" s="300"/>
      <c r="DP72" s="300"/>
      <c r="DQ72" s="300"/>
      <c r="DR72" s="817"/>
      <c r="DS72" s="299"/>
      <c r="DT72" s="300"/>
      <c r="DU72" s="300"/>
      <c r="DV72" s="300"/>
      <c r="DW72" s="300"/>
      <c r="DX72" s="300"/>
      <c r="DY72" s="300"/>
      <c r="DZ72" s="300"/>
      <c r="EA72" s="300"/>
      <c r="EB72" s="817"/>
      <c r="EC72" s="299"/>
      <c r="ED72" s="300"/>
      <c r="EE72" s="300"/>
      <c r="EF72" s="300"/>
      <c r="EG72" s="300"/>
      <c r="EH72" s="300"/>
      <c r="EI72" s="300"/>
      <c r="EJ72" s="300"/>
      <c r="EK72" s="300"/>
      <c r="EL72" s="817"/>
      <c r="EM72" s="299"/>
      <c r="EN72" s="300"/>
      <c r="EO72" s="300"/>
      <c r="EP72" s="300"/>
      <c r="EQ72" s="300"/>
      <c r="ER72" s="300"/>
      <c r="ES72" s="300"/>
      <c r="ET72" s="300"/>
      <c r="EU72" s="300"/>
      <c r="EV72" s="817"/>
    </row>
    <row r="73" spans="1:152" ht="36">
      <c r="A73" s="359">
        <f>Summary!A73</f>
        <v>0</v>
      </c>
      <c r="B73" s="378">
        <f>Summary!B73</f>
        <v>0</v>
      </c>
      <c r="C73" s="379" t="str">
        <f>Summary!C73</f>
        <v>4.3.1.1</v>
      </c>
      <c r="D73" s="380">
        <f>Summary!D73</f>
        <v>0</v>
      </c>
      <c r="E73" s="381">
        <f>Summary!E73</f>
        <v>0</v>
      </c>
      <c r="F73" s="382" t="str">
        <f>Summary!F73</f>
        <v>Gully Emptying, including clearing aprons, covers and obstructions</v>
      </c>
      <c r="G73" s="375">
        <f>Summary!G73</f>
        <v>0</v>
      </c>
      <c r="H73" s="540">
        <f t="shared" si="52"/>
        <v>0</v>
      </c>
      <c r="I73" s="541">
        <f t="shared" si="53"/>
        <v>0</v>
      </c>
      <c r="J73" s="541">
        <f t="shared" si="54"/>
        <v>0</v>
      </c>
      <c r="K73" s="541">
        <f t="shared" si="55"/>
        <v>0</v>
      </c>
      <c r="L73" s="541">
        <f t="shared" si="56"/>
        <v>0</v>
      </c>
      <c r="M73" s="541">
        <f t="shared" si="57"/>
        <v>0</v>
      </c>
      <c r="N73" s="541">
        <f t="shared" si="58"/>
        <v>0</v>
      </c>
      <c r="O73" s="541">
        <f t="shared" si="59"/>
        <v>0</v>
      </c>
      <c r="P73" s="541">
        <f t="shared" si="60"/>
        <v>0</v>
      </c>
      <c r="Q73" s="541">
        <f t="shared" si="61"/>
        <v>0</v>
      </c>
      <c r="R73" s="541">
        <f t="shared" si="62"/>
        <v>0</v>
      </c>
      <c r="S73" s="541">
        <f t="shared" si="63"/>
        <v>0</v>
      </c>
      <c r="T73" s="541">
        <f t="shared" ref="T73:T74" si="66">SUM(EM73:EU73)</f>
        <v>0</v>
      </c>
      <c r="U73" s="542">
        <f t="shared" ref="U73:U74" si="67">SUM(H73:T73)</f>
        <v>0</v>
      </c>
      <c r="V73" s="531"/>
      <c r="W73" s="543"/>
      <c r="X73" s="544"/>
      <c r="Y73" s="544"/>
      <c r="Z73" s="544"/>
      <c r="AA73" s="544"/>
      <c r="AB73" s="544"/>
      <c r="AC73" s="544"/>
      <c r="AD73" s="544"/>
      <c r="AE73" s="544"/>
      <c r="AF73" s="657"/>
      <c r="AG73" s="543"/>
      <c r="AH73" s="544"/>
      <c r="AI73" s="544"/>
      <c r="AJ73" s="544"/>
      <c r="AK73" s="544"/>
      <c r="AL73" s="544"/>
      <c r="AM73" s="544"/>
      <c r="AN73" s="544"/>
      <c r="AO73" s="544"/>
      <c r="AP73" s="657"/>
      <c r="AQ73" s="543"/>
      <c r="AR73" s="544"/>
      <c r="AS73" s="544"/>
      <c r="AT73" s="544"/>
      <c r="AU73" s="544"/>
      <c r="AV73" s="544"/>
      <c r="AW73" s="544"/>
      <c r="AX73" s="544"/>
      <c r="AY73" s="544"/>
      <c r="AZ73" s="657"/>
      <c r="BA73" s="543"/>
      <c r="BB73" s="544"/>
      <c r="BC73" s="544"/>
      <c r="BD73" s="544"/>
      <c r="BE73" s="544"/>
      <c r="BF73" s="544"/>
      <c r="BG73" s="544"/>
      <c r="BH73" s="544"/>
      <c r="BI73" s="544"/>
      <c r="BJ73" s="657"/>
      <c r="BK73" s="543"/>
      <c r="BL73" s="544"/>
      <c r="BM73" s="544"/>
      <c r="BN73" s="544"/>
      <c r="BO73" s="544"/>
      <c r="BP73" s="544"/>
      <c r="BQ73" s="544"/>
      <c r="BR73" s="544"/>
      <c r="BS73" s="544"/>
      <c r="BT73" s="657"/>
      <c r="BU73" s="543"/>
      <c r="BV73" s="544"/>
      <c r="BW73" s="544"/>
      <c r="BX73" s="544"/>
      <c r="BY73" s="544"/>
      <c r="BZ73" s="544"/>
      <c r="CA73" s="544"/>
      <c r="CB73" s="544"/>
      <c r="CC73" s="544"/>
      <c r="CD73" s="657"/>
      <c r="CE73" s="543"/>
      <c r="CF73" s="544"/>
      <c r="CG73" s="544"/>
      <c r="CH73" s="544"/>
      <c r="CI73" s="544"/>
      <c r="CJ73" s="544"/>
      <c r="CK73" s="544"/>
      <c r="CL73" s="544"/>
      <c r="CM73" s="544"/>
      <c r="CN73" s="657"/>
      <c r="CO73" s="543"/>
      <c r="CP73" s="544"/>
      <c r="CQ73" s="544"/>
      <c r="CR73" s="544"/>
      <c r="CS73" s="544"/>
      <c r="CT73" s="544"/>
      <c r="CU73" s="544"/>
      <c r="CV73" s="544"/>
      <c r="CW73" s="544"/>
      <c r="CX73" s="657"/>
      <c r="CY73" s="543"/>
      <c r="CZ73" s="544"/>
      <c r="DA73" s="544"/>
      <c r="DB73" s="544"/>
      <c r="DC73" s="544"/>
      <c r="DD73" s="544"/>
      <c r="DE73" s="544"/>
      <c r="DF73" s="544"/>
      <c r="DG73" s="544"/>
      <c r="DH73" s="657"/>
      <c r="DI73" s="543"/>
      <c r="DJ73" s="544"/>
      <c r="DK73" s="544"/>
      <c r="DL73" s="544"/>
      <c r="DM73" s="544"/>
      <c r="DN73" s="544"/>
      <c r="DO73" s="544"/>
      <c r="DP73" s="544"/>
      <c r="DQ73" s="544"/>
      <c r="DR73" s="657"/>
      <c r="DS73" s="543"/>
      <c r="DT73" s="544"/>
      <c r="DU73" s="544"/>
      <c r="DV73" s="544"/>
      <c r="DW73" s="544"/>
      <c r="DX73" s="544"/>
      <c r="DY73" s="544"/>
      <c r="DZ73" s="544"/>
      <c r="EA73" s="544"/>
      <c r="EB73" s="657"/>
      <c r="EC73" s="543"/>
      <c r="ED73" s="544"/>
      <c r="EE73" s="544"/>
      <c r="EF73" s="544"/>
      <c r="EG73" s="544"/>
      <c r="EH73" s="544"/>
      <c r="EI73" s="544"/>
      <c r="EJ73" s="544"/>
      <c r="EK73" s="544"/>
      <c r="EL73" s="657"/>
      <c r="EM73" s="543"/>
      <c r="EN73" s="544"/>
      <c r="EO73" s="544"/>
      <c r="EP73" s="544"/>
      <c r="EQ73" s="544"/>
      <c r="ER73" s="544"/>
      <c r="ES73" s="544"/>
      <c r="ET73" s="544"/>
      <c r="EU73" s="544"/>
      <c r="EV73" s="657"/>
    </row>
    <row r="74" spans="1:152" ht="20.25">
      <c r="A74" s="359">
        <f>Summary!A74</f>
        <v>0</v>
      </c>
      <c r="B74" s="378">
        <f>Summary!B74</f>
        <v>0</v>
      </c>
      <c r="C74" s="379" t="str">
        <f>Summary!C74</f>
        <v>4.3.1.2</v>
      </c>
      <c r="D74" s="380">
        <f>Summary!D74</f>
        <v>0</v>
      </c>
      <c r="E74" s="381">
        <f>Summary!E74</f>
        <v>0</v>
      </c>
      <c r="F74" s="382" t="str">
        <f>Summary!F74</f>
        <v>Clear gully aprons, covers and obstructions</v>
      </c>
      <c r="G74" s="375">
        <f>Summary!G74</f>
        <v>0</v>
      </c>
      <c r="H74" s="540">
        <f t="shared" si="52"/>
        <v>0</v>
      </c>
      <c r="I74" s="541">
        <f t="shared" si="53"/>
        <v>0</v>
      </c>
      <c r="J74" s="541">
        <f t="shared" si="54"/>
        <v>0</v>
      </c>
      <c r="K74" s="541">
        <f t="shared" si="55"/>
        <v>0</v>
      </c>
      <c r="L74" s="541">
        <f t="shared" si="56"/>
        <v>0</v>
      </c>
      <c r="M74" s="541">
        <f t="shared" si="57"/>
        <v>0</v>
      </c>
      <c r="N74" s="541">
        <f t="shared" si="58"/>
        <v>0</v>
      </c>
      <c r="O74" s="541">
        <f t="shared" si="59"/>
        <v>0</v>
      </c>
      <c r="P74" s="541">
        <f t="shared" si="60"/>
        <v>0</v>
      </c>
      <c r="Q74" s="541">
        <f t="shared" si="61"/>
        <v>0</v>
      </c>
      <c r="R74" s="541">
        <f t="shared" si="62"/>
        <v>0</v>
      </c>
      <c r="S74" s="541">
        <f t="shared" si="63"/>
        <v>0</v>
      </c>
      <c r="T74" s="541">
        <f t="shared" si="66"/>
        <v>0</v>
      </c>
      <c r="U74" s="542">
        <f t="shared" si="67"/>
        <v>0</v>
      </c>
      <c r="V74" s="531"/>
      <c r="W74" s="543"/>
      <c r="X74" s="544"/>
      <c r="Y74" s="544"/>
      <c r="Z74" s="544"/>
      <c r="AA74" s="544"/>
      <c r="AB74" s="544"/>
      <c r="AC74" s="544"/>
      <c r="AD74" s="544"/>
      <c r="AE74" s="544"/>
      <c r="AF74" s="657"/>
      <c r="AG74" s="543"/>
      <c r="AH74" s="544"/>
      <c r="AI74" s="544"/>
      <c r="AJ74" s="544"/>
      <c r="AK74" s="544"/>
      <c r="AL74" s="544"/>
      <c r="AM74" s="544"/>
      <c r="AN74" s="544"/>
      <c r="AO74" s="544"/>
      <c r="AP74" s="657"/>
      <c r="AQ74" s="543"/>
      <c r="AR74" s="544"/>
      <c r="AS74" s="544"/>
      <c r="AT74" s="544"/>
      <c r="AU74" s="544"/>
      <c r="AV74" s="544"/>
      <c r="AW74" s="544"/>
      <c r="AX74" s="544"/>
      <c r="AY74" s="544"/>
      <c r="AZ74" s="657"/>
      <c r="BA74" s="543"/>
      <c r="BB74" s="544"/>
      <c r="BC74" s="544"/>
      <c r="BD74" s="544"/>
      <c r="BE74" s="544"/>
      <c r="BF74" s="544"/>
      <c r="BG74" s="544"/>
      <c r="BH74" s="544"/>
      <c r="BI74" s="544"/>
      <c r="BJ74" s="657"/>
      <c r="BK74" s="543"/>
      <c r="BL74" s="544"/>
      <c r="BM74" s="544"/>
      <c r="BN74" s="544"/>
      <c r="BO74" s="544"/>
      <c r="BP74" s="544"/>
      <c r="BQ74" s="544"/>
      <c r="BR74" s="544"/>
      <c r="BS74" s="544"/>
      <c r="BT74" s="657"/>
      <c r="BU74" s="543"/>
      <c r="BV74" s="544"/>
      <c r="BW74" s="544"/>
      <c r="BX74" s="544"/>
      <c r="BY74" s="544"/>
      <c r="BZ74" s="544"/>
      <c r="CA74" s="544"/>
      <c r="CB74" s="544"/>
      <c r="CC74" s="544"/>
      <c r="CD74" s="657"/>
      <c r="CE74" s="543"/>
      <c r="CF74" s="544"/>
      <c r="CG74" s="544"/>
      <c r="CH74" s="544"/>
      <c r="CI74" s="544"/>
      <c r="CJ74" s="544"/>
      <c r="CK74" s="544"/>
      <c r="CL74" s="544"/>
      <c r="CM74" s="544"/>
      <c r="CN74" s="657"/>
      <c r="CO74" s="543"/>
      <c r="CP74" s="544"/>
      <c r="CQ74" s="544"/>
      <c r="CR74" s="544"/>
      <c r="CS74" s="544"/>
      <c r="CT74" s="544"/>
      <c r="CU74" s="544"/>
      <c r="CV74" s="544"/>
      <c r="CW74" s="544"/>
      <c r="CX74" s="657"/>
      <c r="CY74" s="543"/>
      <c r="CZ74" s="544"/>
      <c r="DA74" s="544"/>
      <c r="DB74" s="544"/>
      <c r="DC74" s="544"/>
      <c r="DD74" s="544"/>
      <c r="DE74" s="544"/>
      <c r="DF74" s="544"/>
      <c r="DG74" s="544"/>
      <c r="DH74" s="657"/>
      <c r="DI74" s="543"/>
      <c r="DJ74" s="544"/>
      <c r="DK74" s="544"/>
      <c r="DL74" s="544"/>
      <c r="DM74" s="544"/>
      <c r="DN74" s="544"/>
      <c r="DO74" s="544"/>
      <c r="DP74" s="544"/>
      <c r="DQ74" s="544"/>
      <c r="DR74" s="657"/>
      <c r="DS74" s="543"/>
      <c r="DT74" s="544"/>
      <c r="DU74" s="544"/>
      <c r="DV74" s="544"/>
      <c r="DW74" s="544"/>
      <c r="DX74" s="544"/>
      <c r="DY74" s="544"/>
      <c r="DZ74" s="544"/>
      <c r="EA74" s="544"/>
      <c r="EB74" s="657"/>
      <c r="EC74" s="543"/>
      <c r="ED74" s="544"/>
      <c r="EE74" s="544"/>
      <c r="EF74" s="544"/>
      <c r="EG74" s="544"/>
      <c r="EH74" s="544"/>
      <c r="EI74" s="544"/>
      <c r="EJ74" s="544"/>
      <c r="EK74" s="544"/>
      <c r="EL74" s="657"/>
      <c r="EM74" s="543"/>
      <c r="EN74" s="544"/>
      <c r="EO74" s="544"/>
      <c r="EP74" s="544"/>
      <c r="EQ74" s="544"/>
      <c r="ER74" s="544"/>
      <c r="ES74" s="544"/>
      <c r="ET74" s="544"/>
      <c r="EU74" s="544"/>
      <c r="EV74" s="657"/>
    </row>
    <row r="75" spans="1:152" s="139" customFormat="1" ht="36">
      <c r="A75" s="802">
        <f>Summary!A75</f>
        <v>0</v>
      </c>
      <c r="B75" s="815">
        <f>Summary!B75</f>
        <v>0</v>
      </c>
      <c r="C75" s="813" t="str">
        <f>Summary!C75</f>
        <v>4.3.2</v>
      </c>
      <c r="D75" s="816" t="str">
        <f>Summary!D75</f>
        <v>500 - Drainage and Service Ducts</v>
      </c>
      <c r="E75" s="796" t="str">
        <f>Summary!E75</f>
        <v>Linear drainage systems</v>
      </c>
      <c r="F75" s="796">
        <f>Summary!F75</f>
        <v>0</v>
      </c>
      <c r="G75" s="787">
        <f>Summary!G75</f>
        <v>0</v>
      </c>
      <c r="H75" s="299"/>
      <c r="I75" s="300"/>
      <c r="J75" s="300"/>
      <c r="K75" s="300"/>
      <c r="L75" s="300"/>
      <c r="M75" s="300"/>
      <c r="N75" s="300"/>
      <c r="O75" s="300"/>
      <c r="P75" s="300"/>
      <c r="Q75" s="300"/>
      <c r="R75" s="300"/>
      <c r="S75" s="300"/>
      <c r="T75" s="300"/>
      <c r="U75" s="797"/>
      <c r="V75" s="531"/>
      <c r="W75" s="299"/>
      <c r="X75" s="300"/>
      <c r="Y75" s="300"/>
      <c r="Z75" s="300"/>
      <c r="AA75" s="300"/>
      <c r="AB75" s="300"/>
      <c r="AC75" s="300"/>
      <c r="AD75" s="300"/>
      <c r="AE75" s="300"/>
      <c r="AF75" s="817"/>
      <c r="AG75" s="299"/>
      <c r="AH75" s="300"/>
      <c r="AI75" s="300"/>
      <c r="AJ75" s="300"/>
      <c r="AK75" s="300"/>
      <c r="AL75" s="300"/>
      <c r="AM75" s="300"/>
      <c r="AN75" s="300"/>
      <c r="AO75" s="300"/>
      <c r="AP75" s="817"/>
      <c r="AQ75" s="299"/>
      <c r="AR75" s="300"/>
      <c r="AS75" s="300"/>
      <c r="AT75" s="300"/>
      <c r="AU75" s="300"/>
      <c r="AV75" s="300"/>
      <c r="AW75" s="300"/>
      <c r="AX75" s="300"/>
      <c r="AY75" s="300"/>
      <c r="AZ75" s="817"/>
      <c r="BA75" s="299"/>
      <c r="BB75" s="300"/>
      <c r="BC75" s="300"/>
      <c r="BD75" s="300"/>
      <c r="BE75" s="300"/>
      <c r="BF75" s="300"/>
      <c r="BG75" s="300"/>
      <c r="BH75" s="300"/>
      <c r="BI75" s="300"/>
      <c r="BJ75" s="817"/>
      <c r="BK75" s="299"/>
      <c r="BL75" s="300"/>
      <c r="BM75" s="300"/>
      <c r="BN75" s="300"/>
      <c r="BO75" s="300"/>
      <c r="BP75" s="300"/>
      <c r="BQ75" s="300"/>
      <c r="BR75" s="300"/>
      <c r="BS75" s="300"/>
      <c r="BT75" s="817"/>
      <c r="BU75" s="299"/>
      <c r="BV75" s="300"/>
      <c r="BW75" s="300"/>
      <c r="BX75" s="300"/>
      <c r="BY75" s="300"/>
      <c r="BZ75" s="300"/>
      <c r="CA75" s="300"/>
      <c r="CB75" s="300"/>
      <c r="CC75" s="300"/>
      <c r="CD75" s="817"/>
      <c r="CE75" s="299"/>
      <c r="CF75" s="300"/>
      <c r="CG75" s="300"/>
      <c r="CH75" s="300"/>
      <c r="CI75" s="300"/>
      <c r="CJ75" s="300"/>
      <c r="CK75" s="300"/>
      <c r="CL75" s="300"/>
      <c r="CM75" s="300"/>
      <c r="CN75" s="817"/>
      <c r="CO75" s="299"/>
      <c r="CP75" s="300"/>
      <c r="CQ75" s="300"/>
      <c r="CR75" s="300"/>
      <c r="CS75" s="300"/>
      <c r="CT75" s="300"/>
      <c r="CU75" s="300"/>
      <c r="CV75" s="300"/>
      <c r="CW75" s="300"/>
      <c r="CX75" s="817"/>
      <c r="CY75" s="299"/>
      <c r="CZ75" s="300"/>
      <c r="DA75" s="300"/>
      <c r="DB75" s="300"/>
      <c r="DC75" s="300"/>
      <c r="DD75" s="300"/>
      <c r="DE75" s="300"/>
      <c r="DF75" s="300"/>
      <c r="DG75" s="300"/>
      <c r="DH75" s="817"/>
      <c r="DI75" s="299"/>
      <c r="DJ75" s="300"/>
      <c r="DK75" s="300"/>
      <c r="DL75" s="300"/>
      <c r="DM75" s="300"/>
      <c r="DN75" s="300"/>
      <c r="DO75" s="300"/>
      <c r="DP75" s="300"/>
      <c r="DQ75" s="300"/>
      <c r="DR75" s="817"/>
      <c r="DS75" s="299"/>
      <c r="DT75" s="300"/>
      <c r="DU75" s="300"/>
      <c r="DV75" s="300"/>
      <c r="DW75" s="300"/>
      <c r="DX75" s="300"/>
      <c r="DY75" s="300"/>
      <c r="DZ75" s="300"/>
      <c r="EA75" s="300"/>
      <c r="EB75" s="817"/>
      <c r="EC75" s="299"/>
      <c r="ED75" s="300"/>
      <c r="EE75" s="300"/>
      <c r="EF75" s="300"/>
      <c r="EG75" s="300"/>
      <c r="EH75" s="300"/>
      <c r="EI75" s="300"/>
      <c r="EJ75" s="300"/>
      <c r="EK75" s="300"/>
      <c r="EL75" s="817"/>
      <c r="EM75" s="299"/>
      <c r="EN75" s="300"/>
      <c r="EO75" s="300"/>
      <c r="EP75" s="300"/>
      <c r="EQ75" s="300"/>
      <c r="ER75" s="300"/>
      <c r="ES75" s="300"/>
      <c r="ET75" s="300"/>
      <c r="EU75" s="300"/>
      <c r="EV75" s="817"/>
    </row>
    <row r="76" spans="1:152" ht="36">
      <c r="A76" s="359">
        <f>Summary!A76</f>
        <v>0</v>
      </c>
      <c r="B76" s="378">
        <f>Summary!B76</f>
        <v>0</v>
      </c>
      <c r="C76" s="379" t="str">
        <f>Summary!C76</f>
        <v>4.3.2.1</v>
      </c>
      <c r="D76" s="380">
        <f>Summary!D76</f>
        <v>0</v>
      </c>
      <c r="E76" s="381">
        <f>Summary!E76</f>
        <v>0</v>
      </c>
      <c r="F76" s="382" t="str">
        <f>Summary!F76</f>
        <v>Clearing, rodding, low pressure / high volume jetting and proving Combined Kerb and Drainage System</v>
      </c>
      <c r="G76" s="375">
        <f>Summary!G76</f>
        <v>0</v>
      </c>
      <c r="H76" s="540">
        <f t="shared" si="52"/>
        <v>0</v>
      </c>
      <c r="I76" s="541">
        <f t="shared" si="53"/>
        <v>0</v>
      </c>
      <c r="J76" s="541">
        <f t="shared" si="54"/>
        <v>0</v>
      </c>
      <c r="K76" s="541">
        <f t="shared" si="55"/>
        <v>0</v>
      </c>
      <c r="L76" s="541">
        <f t="shared" si="56"/>
        <v>0</v>
      </c>
      <c r="M76" s="541">
        <f t="shared" si="57"/>
        <v>0</v>
      </c>
      <c r="N76" s="541">
        <f t="shared" si="58"/>
        <v>0</v>
      </c>
      <c r="O76" s="541">
        <f t="shared" si="59"/>
        <v>0</v>
      </c>
      <c r="P76" s="541">
        <f t="shared" si="60"/>
        <v>0</v>
      </c>
      <c r="Q76" s="541">
        <f t="shared" si="61"/>
        <v>0</v>
      </c>
      <c r="R76" s="541">
        <f t="shared" si="62"/>
        <v>0</v>
      </c>
      <c r="S76" s="541">
        <f t="shared" si="63"/>
        <v>0</v>
      </c>
      <c r="T76" s="541">
        <f t="shared" ref="T76:T78" si="68">SUM(EM76:EU76)</f>
        <v>0</v>
      </c>
      <c r="U76" s="542">
        <f t="shared" ref="U76:U78" si="69">SUM(H76:T76)</f>
        <v>0</v>
      </c>
      <c r="V76" s="531"/>
      <c r="W76" s="543"/>
      <c r="X76" s="544"/>
      <c r="Y76" s="544"/>
      <c r="Z76" s="544"/>
      <c r="AA76" s="544"/>
      <c r="AB76" s="544"/>
      <c r="AC76" s="544"/>
      <c r="AD76" s="544"/>
      <c r="AE76" s="544"/>
      <c r="AF76" s="657"/>
      <c r="AG76" s="543"/>
      <c r="AH76" s="544"/>
      <c r="AI76" s="544"/>
      <c r="AJ76" s="544"/>
      <c r="AK76" s="544"/>
      <c r="AL76" s="544"/>
      <c r="AM76" s="544"/>
      <c r="AN76" s="544"/>
      <c r="AO76" s="544"/>
      <c r="AP76" s="657"/>
      <c r="AQ76" s="543"/>
      <c r="AR76" s="544"/>
      <c r="AS76" s="544"/>
      <c r="AT76" s="544"/>
      <c r="AU76" s="544"/>
      <c r="AV76" s="544"/>
      <c r="AW76" s="544"/>
      <c r="AX76" s="544"/>
      <c r="AY76" s="544"/>
      <c r="AZ76" s="657"/>
      <c r="BA76" s="543"/>
      <c r="BB76" s="544"/>
      <c r="BC76" s="544"/>
      <c r="BD76" s="544"/>
      <c r="BE76" s="544"/>
      <c r="BF76" s="544"/>
      <c r="BG76" s="544"/>
      <c r="BH76" s="544"/>
      <c r="BI76" s="544"/>
      <c r="BJ76" s="657"/>
      <c r="BK76" s="543"/>
      <c r="BL76" s="544"/>
      <c r="BM76" s="544"/>
      <c r="BN76" s="544"/>
      <c r="BO76" s="544"/>
      <c r="BP76" s="544"/>
      <c r="BQ76" s="544"/>
      <c r="BR76" s="544"/>
      <c r="BS76" s="544"/>
      <c r="BT76" s="657"/>
      <c r="BU76" s="543"/>
      <c r="BV76" s="544"/>
      <c r="BW76" s="544"/>
      <c r="BX76" s="544"/>
      <c r="BY76" s="544"/>
      <c r="BZ76" s="544"/>
      <c r="CA76" s="544"/>
      <c r="CB76" s="544"/>
      <c r="CC76" s="544"/>
      <c r="CD76" s="657"/>
      <c r="CE76" s="543"/>
      <c r="CF76" s="544"/>
      <c r="CG76" s="544"/>
      <c r="CH76" s="544"/>
      <c r="CI76" s="544"/>
      <c r="CJ76" s="544"/>
      <c r="CK76" s="544"/>
      <c r="CL76" s="544"/>
      <c r="CM76" s="544"/>
      <c r="CN76" s="657"/>
      <c r="CO76" s="543"/>
      <c r="CP76" s="544"/>
      <c r="CQ76" s="544"/>
      <c r="CR76" s="544"/>
      <c r="CS76" s="544"/>
      <c r="CT76" s="544"/>
      <c r="CU76" s="544"/>
      <c r="CV76" s="544"/>
      <c r="CW76" s="544"/>
      <c r="CX76" s="657"/>
      <c r="CY76" s="543"/>
      <c r="CZ76" s="544"/>
      <c r="DA76" s="544"/>
      <c r="DB76" s="544"/>
      <c r="DC76" s="544"/>
      <c r="DD76" s="544"/>
      <c r="DE76" s="544"/>
      <c r="DF76" s="544"/>
      <c r="DG76" s="544"/>
      <c r="DH76" s="657"/>
      <c r="DI76" s="543"/>
      <c r="DJ76" s="544"/>
      <c r="DK76" s="544"/>
      <c r="DL76" s="544"/>
      <c r="DM76" s="544"/>
      <c r="DN76" s="544"/>
      <c r="DO76" s="544"/>
      <c r="DP76" s="544"/>
      <c r="DQ76" s="544"/>
      <c r="DR76" s="657"/>
      <c r="DS76" s="543"/>
      <c r="DT76" s="544"/>
      <c r="DU76" s="544"/>
      <c r="DV76" s="544"/>
      <c r="DW76" s="544"/>
      <c r="DX76" s="544"/>
      <c r="DY76" s="544"/>
      <c r="DZ76" s="544"/>
      <c r="EA76" s="544"/>
      <c r="EB76" s="657"/>
      <c r="EC76" s="543"/>
      <c r="ED76" s="544"/>
      <c r="EE76" s="544"/>
      <c r="EF76" s="544"/>
      <c r="EG76" s="544"/>
      <c r="EH76" s="544"/>
      <c r="EI76" s="544"/>
      <c r="EJ76" s="544"/>
      <c r="EK76" s="544"/>
      <c r="EL76" s="657"/>
      <c r="EM76" s="543"/>
      <c r="EN76" s="544"/>
      <c r="EO76" s="544"/>
      <c r="EP76" s="544"/>
      <c r="EQ76" s="544"/>
      <c r="ER76" s="544"/>
      <c r="ES76" s="544"/>
      <c r="ET76" s="544"/>
      <c r="EU76" s="544"/>
      <c r="EV76" s="657"/>
    </row>
    <row r="77" spans="1:152" ht="36">
      <c r="A77" s="359">
        <f>Summary!A77</f>
        <v>0</v>
      </c>
      <c r="B77" s="378">
        <f>Summary!B77</f>
        <v>0</v>
      </c>
      <c r="C77" s="379" t="str">
        <f>Summary!C77</f>
        <v>4.3.2.2</v>
      </c>
      <c r="D77" s="380">
        <f>Summary!D77</f>
        <v>0</v>
      </c>
      <c r="E77" s="381">
        <f>Summary!E77</f>
        <v>0</v>
      </c>
      <c r="F77" s="382" t="str">
        <f>Summary!F77</f>
        <v>Clearing, rodding, jetting and proving Linear Drainage Channels (slot drains)</v>
      </c>
      <c r="G77" s="375">
        <f>Summary!G77</f>
        <v>0</v>
      </c>
      <c r="H77" s="540">
        <f t="shared" si="52"/>
        <v>0</v>
      </c>
      <c r="I77" s="541">
        <f t="shared" si="53"/>
        <v>0</v>
      </c>
      <c r="J77" s="541">
        <f t="shared" si="54"/>
        <v>0</v>
      </c>
      <c r="K77" s="541">
        <f t="shared" si="55"/>
        <v>0</v>
      </c>
      <c r="L77" s="541">
        <f t="shared" si="56"/>
        <v>0</v>
      </c>
      <c r="M77" s="541">
        <f t="shared" si="57"/>
        <v>0</v>
      </c>
      <c r="N77" s="541">
        <f t="shared" si="58"/>
        <v>0</v>
      </c>
      <c r="O77" s="541">
        <f t="shared" si="59"/>
        <v>0</v>
      </c>
      <c r="P77" s="541">
        <f t="shared" si="60"/>
        <v>0</v>
      </c>
      <c r="Q77" s="541">
        <f t="shared" si="61"/>
        <v>0</v>
      </c>
      <c r="R77" s="541">
        <f t="shared" si="62"/>
        <v>0</v>
      </c>
      <c r="S77" s="541">
        <f t="shared" si="63"/>
        <v>0</v>
      </c>
      <c r="T77" s="541">
        <f t="shared" si="68"/>
        <v>0</v>
      </c>
      <c r="U77" s="542">
        <f t="shared" si="69"/>
        <v>0</v>
      </c>
      <c r="V77" s="531"/>
      <c r="W77" s="543"/>
      <c r="X77" s="544"/>
      <c r="Y77" s="544"/>
      <c r="Z77" s="544"/>
      <c r="AA77" s="544"/>
      <c r="AB77" s="544"/>
      <c r="AC77" s="544"/>
      <c r="AD77" s="544"/>
      <c r="AE77" s="544"/>
      <c r="AF77" s="657"/>
      <c r="AG77" s="543"/>
      <c r="AH77" s="544"/>
      <c r="AI77" s="544"/>
      <c r="AJ77" s="544"/>
      <c r="AK77" s="544"/>
      <c r="AL77" s="544"/>
      <c r="AM77" s="544"/>
      <c r="AN77" s="544"/>
      <c r="AO77" s="544"/>
      <c r="AP77" s="657"/>
      <c r="AQ77" s="543"/>
      <c r="AR77" s="544"/>
      <c r="AS77" s="544"/>
      <c r="AT77" s="544"/>
      <c r="AU77" s="544"/>
      <c r="AV77" s="544"/>
      <c r="AW77" s="544"/>
      <c r="AX77" s="544"/>
      <c r="AY77" s="544"/>
      <c r="AZ77" s="657"/>
      <c r="BA77" s="543"/>
      <c r="BB77" s="544"/>
      <c r="BC77" s="544"/>
      <c r="BD77" s="544"/>
      <c r="BE77" s="544"/>
      <c r="BF77" s="544"/>
      <c r="BG77" s="544"/>
      <c r="BH77" s="544"/>
      <c r="BI77" s="544"/>
      <c r="BJ77" s="657"/>
      <c r="BK77" s="543"/>
      <c r="BL77" s="544"/>
      <c r="BM77" s="544"/>
      <c r="BN77" s="544"/>
      <c r="BO77" s="544"/>
      <c r="BP77" s="544"/>
      <c r="BQ77" s="544"/>
      <c r="BR77" s="544"/>
      <c r="BS77" s="544"/>
      <c r="BT77" s="657"/>
      <c r="BU77" s="543"/>
      <c r="BV77" s="544"/>
      <c r="BW77" s="544"/>
      <c r="BX77" s="544"/>
      <c r="BY77" s="544"/>
      <c r="BZ77" s="544"/>
      <c r="CA77" s="544"/>
      <c r="CB77" s="544"/>
      <c r="CC77" s="544"/>
      <c r="CD77" s="657"/>
      <c r="CE77" s="543"/>
      <c r="CF77" s="544"/>
      <c r="CG77" s="544"/>
      <c r="CH77" s="544"/>
      <c r="CI77" s="544"/>
      <c r="CJ77" s="544"/>
      <c r="CK77" s="544"/>
      <c r="CL77" s="544"/>
      <c r="CM77" s="544"/>
      <c r="CN77" s="657"/>
      <c r="CO77" s="543"/>
      <c r="CP77" s="544"/>
      <c r="CQ77" s="544"/>
      <c r="CR77" s="544"/>
      <c r="CS77" s="544"/>
      <c r="CT77" s="544"/>
      <c r="CU77" s="544"/>
      <c r="CV77" s="544"/>
      <c r="CW77" s="544"/>
      <c r="CX77" s="657"/>
      <c r="CY77" s="543"/>
      <c r="CZ77" s="544"/>
      <c r="DA77" s="544"/>
      <c r="DB77" s="544"/>
      <c r="DC77" s="544"/>
      <c r="DD77" s="544"/>
      <c r="DE77" s="544"/>
      <c r="DF77" s="544"/>
      <c r="DG77" s="544"/>
      <c r="DH77" s="657"/>
      <c r="DI77" s="543"/>
      <c r="DJ77" s="544"/>
      <c r="DK77" s="544"/>
      <c r="DL77" s="544"/>
      <c r="DM77" s="544"/>
      <c r="DN77" s="544"/>
      <c r="DO77" s="544"/>
      <c r="DP77" s="544"/>
      <c r="DQ77" s="544"/>
      <c r="DR77" s="657"/>
      <c r="DS77" s="543"/>
      <c r="DT77" s="544"/>
      <c r="DU77" s="544"/>
      <c r="DV77" s="544"/>
      <c r="DW77" s="544"/>
      <c r="DX77" s="544"/>
      <c r="DY77" s="544"/>
      <c r="DZ77" s="544"/>
      <c r="EA77" s="544"/>
      <c r="EB77" s="657"/>
      <c r="EC77" s="543"/>
      <c r="ED77" s="544"/>
      <c r="EE77" s="544"/>
      <c r="EF77" s="544"/>
      <c r="EG77" s="544"/>
      <c r="EH77" s="544"/>
      <c r="EI77" s="544"/>
      <c r="EJ77" s="544"/>
      <c r="EK77" s="544"/>
      <c r="EL77" s="657"/>
      <c r="EM77" s="543"/>
      <c r="EN77" s="544"/>
      <c r="EO77" s="544"/>
      <c r="EP77" s="544"/>
      <c r="EQ77" s="544"/>
      <c r="ER77" s="544"/>
      <c r="ES77" s="544"/>
      <c r="ET77" s="544"/>
      <c r="EU77" s="544"/>
      <c r="EV77" s="657"/>
    </row>
    <row r="78" spans="1:152" ht="36">
      <c r="A78" s="359">
        <f>Summary!A78</f>
        <v>0</v>
      </c>
      <c r="B78" s="378">
        <f>Summary!B78</f>
        <v>0</v>
      </c>
      <c r="C78" s="379" t="str">
        <f>Summary!C78</f>
        <v>4.3.2.3</v>
      </c>
      <c r="D78" s="380">
        <f>Summary!D78</f>
        <v>0</v>
      </c>
      <c r="E78" s="381">
        <f>Summary!E78</f>
        <v>0</v>
      </c>
      <c r="F78" s="382" t="str">
        <f>Summary!F78</f>
        <v>Remove debris, obstructions and sweep formed concrete drainage channel (concrete 'V' channel)</v>
      </c>
      <c r="G78" s="375">
        <f>Summary!G78</f>
        <v>0</v>
      </c>
      <c r="H78" s="540">
        <f t="shared" si="52"/>
        <v>0</v>
      </c>
      <c r="I78" s="541">
        <f t="shared" si="53"/>
        <v>0</v>
      </c>
      <c r="J78" s="541">
        <f t="shared" si="54"/>
        <v>0</v>
      </c>
      <c r="K78" s="541">
        <f t="shared" si="55"/>
        <v>0</v>
      </c>
      <c r="L78" s="541">
        <f t="shared" si="56"/>
        <v>0</v>
      </c>
      <c r="M78" s="541">
        <f t="shared" si="57"/>
        <v>0</v>
      </c>
      <c r="N78" s="541">
        <f t="shared" si="58"/>
        <v>0</v>
      </c>
      <c r="O78" s="541">
        <f t="shared" si="59"/>
        <v>0</v>
      </c>
      <c r="P78" s="541">
        <f t="shared" si="60"/>
        <v>0</v>
      </c>
      <c r="Q78" s="541">
        <f t="shared" si="61"/>
        <v>0</v>
      </c>
      <c r="R78" s="541">
        <f t="shared" si="62"/>
        <v>0</v>
      </c>
      <c r="S78" s="541">
        <f t="shared" si="63"/>
        <v>0</v>
      </c>
      <c r="T78" s="541">
        <f t="shared" si="68"/>
        <v>0</v>
      </c>
      <c r="U78" s="542">
        <f t="shared" si="69"/>
        <v>0</v>
      </c>
      <c r="V78" s="531"/>
      <c r="W78" s="543"/>
      <c r="X78" s="544"/>
      <c r="Y78" s="544"/>
      <c r="Z78" s="544"/>
      <c r="AA78" s="544"/>
      <c r="AB78" s="544"/>
      <c r="AC78" s="544"/>
      <c r="AD78" s="544"/>
      <c r="AE78" s="544"/>
      <c r="AF78" s="657"/>
      <c r="AG78" s="543"/>
      <c r="AH78" s="544"/>
      <c r="AI78" s="544"/>
      <c r="AJ78" s="544"/>
      <c r="AK78" s="544"/>
      <c r="AL78" s="544"/>
      <c r="AM78" s="544"/>
      <c r="AN78" s="544"/>
      <c r="AO78" s="544"/>
      <c r="AP78" s="657"/>
      <c r="AQ78" s="543"/>
      <c r="AR78" s="544"/>
      <c r="AS78" s="544"/>
      <c r="AT78" s="544"/>
      <c r="AU78" s="544"/>
      <c r="AV78" s="544"/>
      <c r="AW78" s="544"/>
      <c r="AX78" s="544"/>
      <c r="AY78" s="544"/>
      <c r="AZ78" s="657"/>
      <c r="BA78" s="543"/>
      <c r="BB78" s="544"/>
      <c r="BC78" s="544"/>
      <c r="BD78" s="544"/>
      <c r="BE78" s="544"/>
      <c r="BF78" s="544"/>
      <c r="BG78" s="544"/>
      <c r="BH78" s="544"/>
      <c r="BI78" s="544"/>
      <c r="BJ78" s="657"/>
      <c r="BK78" s="543"/>
      <c r="BL78" s="544"/>
      <c r="BM78" s="544"/>
      <c r="BN78" s="544"/>
      <c r="BO78" s="544"/>
      <c r="BP78" s="544"/>
      <c r="BQ78" s="544"/>
      <c r="BR78" s="544"/>
      <c r="BS78" s="544"/>
      <c r="BT78" s="657"/>
      <c r="BU78" s="543"/>
      <c r="BV78" s="544"/>
      <c r="BW78" s="544"/>
      <c r="BX78" s="544"/>
      <c r="BY78" s="544"/>
      <c r="BZ78" s="544"/>
      <c r="CA78" s="544"/>
      <c r="CB78" s="544"/>
      <c r="CC78" s="544"/>
      <c r="CD78" s="657"/>
      <c r="CE78" s="543"/>
      <c r="CF78" s="544"/>
      <c r="CG78" s="544"/>
      <c r="CH78" s="544"/>
      <c r="CI78" s="544"/>
      <c r="CJ78" s="544"/>
      <c r="CK78" s="544"/>
      <c r="CL78" s="544"/>
      <c r="CM78" s="544"/>
      <c r="CN78" s="657"/>
      <c r="CO78" s="543"/>
      <c r="CP78" s="544"/>
      <c r="CQ78" s="544"/>
      <c r="CR78" s="544"/>
      <c r="CS78" s="544"/>
      <c r="CT78" s="544"/>
      <c r="CU78" s="544"/>
      <c r="CV78" s="544"/>
      <c r="CW78" s="544"/>
      <c r="CX78" s="657"/>
      <c r="CY78" s="543"/>
      <c r="CZ78" s="544"/>
      <c r="DA78" s="544"/>
      <c r="DB78" s="544"/>
      <c r="DC78" s="544"/>
      <c r="DD78" s="544"/>
      <c r="DE78" s="544"/>
      <c r="DF78" s="544"/>
      <c r="DG78" s="544"/>
      <c r="DH78" s="657"/>
      <c r="DI78" s="543"/>
      <c r="DJ78" s="544"/>
      <c r="DK78" s="544"/>
      <c r="DL78" s="544"/>
      <c r="DM78" s="544"/>
      <c r="DN78" s="544"/>
      <c r="DO78" s="544"/>
      <c r="DP78" s="544"/>
      <c r="DQ78" s="544"/>
      <c r="DR78" s="657"/>
      <c r="DS78" s="543"/>
      <c r="DT78" s="544"/>
      <c r="DU78" s="544"/>
      <c r="DV78" s="544"/>
      <c r="DW78" s="544"/>
      <c r="DX78" s="544"/>
      <c r="DY78" s="544"/>
      <c r="DZ78" s="544"/>
      <c r="EA78" s="544"/>
      <c r="EB78" s="657"/>
      <c r="EC78" s="543"/>
      <c r="ED78" s="544"/>
      <c r="EE78" s="544"/>
      <c r="EF78" s="544"/>
      <c r="EG78" s="544"/>
      <c r="EH78" s="544"/>
      <c r="EI78" s="544"/>
      <c r="EJ78" s="544"/>
      <c r="EK78" s="544"/>
      <c r="EL78" s="657"/>
      <c r="EM78" s="543"/>
      <c r="EN78" s="544"/>
      <c r="EO78" s="544"/>
      <c r="EP78" s="544"/>
      <c r="EQ78" s="544"/>
      <c r="ER78" s="544"/>
      <c r="ES78" s="544"/>
      <c r="ET78" s="544"/>
      <c r="EU78" s="544"/>
      <c r="EV78" s="657"/>
    </row>
    <row r="79" spans="1:152" s="139" customFormat="1" ht="36">
      <c r="A79" s="802">
        <f>Summary!A79</f>
        <v>0</v>
      </c>
      <c r="B79" s="815">
        <f>Summary!B79</f>
        <v>0</v>
      </c>
      <c r="C79" s="813" t="str">
        <f>Summary!C79</f>
        <v>4.3.3</v>
      </c>
      <c r="D79" s="816" t="str">
        <f>Summary!D79</f>
        <v>500 - Drainage and Service Ducts</v>
      </c>
      <c r="E79" s="796" t="str">
        <f>Summary!E79</f>
        <v>Grips and counterfort drains</v>
      </c>
      <c r="F79" s="796">
        <f>Summary!F79</f>
        <v>0</v>
      </c>
      <c r="G79" s="787">
        <f>Summary!G79</f>
        <v>0</v>
      </c>
      <c r="H79" s="299"/>
      <c r="I79" s="300"/>
      <c r="J79" s="300"/>
      <c r="K79" s="300"/>
      <c r="L79" s="300"/>
      <c r="M79" s="300"/>
      <c r="N79" s="300"/>
      <c r="O79" s="300"/>
      <c r="P79" s="300"/>
      <c r="Q79" s="300"/>
      <c r="R79" s="300"/>
      <c r="S79" s="300"/>
      <c r="T79" s="300"/>
      <c r="U79" s="797"/>
      <c r="V79" s="531"/>
      <c r="W79" s="299"/>
      <c r="X79" s="300"/>
      <c r="Y79" s="300"/>
      <c r="Z79" s="300"/>
      <c r="AA79" s="300"/>
      <c r="AB79" s="300"/>
      <c r="AC79" s="300"/>
      <c r="AD79" s="300"/>
      <c r="AE79" s="300"/>
      <c r="AF79" s="817"/>
      <c r="AG79" s="299"/>
      <c r="AH79" s="300"/>
      <c r="AI79" s="300"/>
      <c r="AJ79" s="300"/>
      <c r="AK79" s="300"/>
      <c r="AL79" s="300"/>
      <c r="AM79" s="300"/>
      <c r="AN79" s="300"/>
      <c r="AO79" s="300"/>
      <c r="AP79" s="817"/>
      <c r="AQ79" s="299"/>
      <c r="AR79" s="300"/>
      <c r="AS79" s="300"/>
      <c r="AT79" s="300"/>
      <c r="AU79" s="300"/>
      <c r="AV79" s="300"/>
      <c r="AW79" s="300"/>
      <c r="AX79" s="300"/>
      <c r="AY79" s="300"/>
      <c r="AZ79" s="817"/>
      <c r="BA79" s="299"/>
      <c r="BB79" s="300"/>
      <c r="BC79" s="300"/>
      <c r="BD79" s="300"/>
      <c r="BE79" s="300"/>
      <c r="BF79" s="300"/>
      <c r="BG79" s="300"/>
      <c r="BH79" s="300"/>
      <c r="BI79" s="300"/>
      <c r="BJ79" s="817"/>
      <c r="BK79" s="299"/>
      <c r="BL79" s="300"/>
      <c r="BM79" s="300"/>
      <c r="BN79" s="300"/>
      <c r="BO79" s="300"/>
      <c r="BP79" s="300"/>
      <c r="BQ79" s="300"/>
      <c r="BR79" s="300"/>
      <c r="BS79" s="300"/>
      <c r="BT79" s="817"/>
      <c r="BU79" s="299"/>
      <c r="BV79" s="300"/>
      <c r="BW79" s="300"/>
      <c r="BX79" s="300"/>
      <c r="BY79" s="300"/>
      <c r="BZ79" s="300"/>
      <c r="CA79" s="300"/>
      <c r="CB79" s="300"/>
      <c r="CC79" s="300"/>
      <c r="CD79" s="817"/>
      <c r="CE79" s="299"/>
      <c r="CF79" s="300"/>
      <c r="CG79" s="300"/>
      <c r="CH79" s="300"/>
      <c r="CI79" s="300"/>
      <c r="CJ79" s="300"/>
      <c r="CK79" s="300"/>
      <c r="CL79" s="300"/>
      <c r="CM79" s="300"/>
      <c r="CN79" s="817"/>
      <c r="CO79" s="299"/>
      <c r="CP79" s="300"/>
      <c r="CQ79" s="300"/>
      <c r="CR79" s="300"/>
      <c r="CS79" s="300"/>
      <c r="CT79" s="300"/>
      <c r="CU79" s="300"/>
      <c r="CV79" s="300"/>
      <c r="CW79" s="300"/>
      <c r="CX79" s="817"/>
      <c r="CY79" s="299"/>
      <c r="CZ79" s="300"/>
      <c r="DA79" s="300"/>
      <c r="DB79" s="300"/>
      <c r="DC79" s="300"/>
      <c r="DD79" s="300"/>
      <c r="DE79" s="300"/>
      <c r="DF79" s="300"/>
      <c r="DG79" s="300"/>
      <c r="DH79" s="817"/>
      <c r="DI79" s="299"/>
      <c r="DJ79" s="300"/>
      <c r="DK79" s="300"/>
      <c r="DL79" s="300"/>
      <c r="DM79" s="300"/>
      <c r="DN79" s="300"/>
      <c r="DO79" s="300"/>
      <c r="DP79" s="300"/>
      <c r="DQ79" s="300"/>
      <c r="DR79" s="817"/>
      <c r="DS79" s="299"/>
      <c r="DT79" s="300"/>
      <c r="DU79" s="300"/>
      <c r="DV79" s="300"/>
      <c r="DW79" s="300"/>
      <c r="DX79" s="300"/>
      <c r="DY79" s="300"/>
      <c r="DZ79" s="300"/>
      <c r="EA79" s="300"/>
      <c r="EB79" s="817"/>
      <c r="EC79" s="299"/>
      <c r="ED79" s="300"/>
      <c r="EE79" s="300"/>
      <c r="EF79" s="300"/>
      <c r="EG79" s="300"/>
      <c r="EH79" s="300"/>
      <c r="EI79" s="300"/>
      <c r="EJ79" s="300"/>
      <c r="EK79" s="300"/>
      <c r="EL79" s="817"/>
      <c r="EM79" s="299"/>
      <c r="EN79" s="300"/>
      <c r="EO79" s="300"/>
      <c r="EP79" s="300"/>
      <c r="EQ79" s="300"/>
      <c r="ER79" s="300"/>
      <c r="ES79" s="300"/>
      <c r="ET79" s="300"/>
      <c r="EU79" s="300"/>
      <c r="EV79" s="817"/>
    </row>
    <row r="80" spans="1:152" ht="54">
      <c r="A80" s="359">
        <f>Summary!A80</f>
        <v>0</v>
      </c>
      <c r="B80" s="378">
        <f>Summary!B80</f>
        <v>0</v>
      </c>
      <c r="C80" s="379" t="str">
        <f>Summary!C80</f>
        <v>4.3.3.1</v>
      </c>
      <c r="D80" s="380">
        <f>Summary!D80</f>
        <v>0</v>
      </c>
      <c r="E80" s="381">
        <f>Summary!E80</f>
        <v>0</v>
      </c>
      <c r="F80" s="382" t="str">
        <f>Summary!F80</f>
        <v xml:space="preserve">Clear weed/vegetation growth and debris, clear, recut drainage Grip inlet and non piped drainage Grip </v>
      </c>
      <c r="G80" s="375">
        <f>Summary!G80</f>
        <v>0</v>
      </c>
      <c r="H80" s="540">
        <f t="shared" si="52"/>
        <v>0</v>
      </c>
      <c r="I80" s="541">
        <f t="shared" si="53"/>
        <v>0</v>
      </c>
      <c r="J80" s="541">
        <f t="shared" si="54"/>
        <v>0</v>
      </c>
      <c r="K80" s="541">
        <f t="shared" si="55"/>
        <v>0</v>
      </c>
      <c r="L80" s="541">
        <f t="shared" si="56"/>
        <v>0</v>
      </c>
      <c r="M80" s="541">
        <f t="shared" si="57"/>
        <v>0</v>
      </c>
      <c r="N80" s="541">
        <f t="shared" si="58"/>
        <v>0</v>
      </c>
      <c r="O80" s="541">
        <f t="shared" si="59"/>
        <v>0</v>
      </c>
      <c r="P80" s="541">
        <f t="shared" si="60"/>
        <v>0</v>
      </c>
      <c r="Q80" s="541">
        <f t="shared" si="61"/>
        <v>0</v>
      </c>
      <c r="R80" s="541">
        <f t="shared" si="62"/>
        <v>0</v>
      </c>
      <c r="S80" s="541">
        <f t="shared" si="63"/>
        <v>0</v>
      </c>
      <c r="T80" s="541">
        <f t="shared" ref="T80:T88" si="70">SUM(EM80:EU80)</f>
        <v>0</v>
      </c>
      <c r="U80" s="542">
        <f t="shared" ref="U80:U88" si="71">SUM(H80:T80)</f>
        <v>0</v>
      </c>
      <c r="V80" s="531"/>
      <c r="W80" s="543"/>
      <c r="X80" s="544"/>
      <c r="Y80" s="544"/>
      <c r="Z80" s="544"/>
      <c r="AA80" s="544"/>
      <c r="AB80" s="544"/>
      <c r="AC80" s="544"/>
      <c r="AD80" s="544"/>
      <c r="AE80" s="544"/>
      <c r="AF80" s="657"/>
      <c r="AG80" s="543"/>
      <c r="AH80" s="544"/>
      <c r="AI80" s="544"/>
      <c r="AJ80" s="544"/>
      <c r="AK80" s="544"/>
      <c r="AL80" s="544"/>
      <c r="AM80" s="544"/>
      <c r="AN80" s="544"/>
      <c r="AO80" s="544"/>
      <c r="AP80" s="657"/>
      <c r="AQ80" s="543"/>
      <c r="AR80" s="544"/>
      <c r="AS80" s="544"/>
      <c r="AT80" s="544"/>
      <c r="AU80" s="544"/>
      <c r="AV80" s="544"/>
      <c r="AW80" s="544"/>
      <c r="AX80" s="544"/>
      <c r="AY80" s="544"/>
      <c r="AZ80" s="657"/>
      <c r="BA80" s="543"/>
      <c r="BB80" s="544"/>
      <c r="BC80" s="544"/>
      <c r="BD80" s="544"/>
      <c r="BE80" s="544"/>
      <c r="BF80" s="544"/>
      <c r="BG80" s="544"/>
      <c r="BH80" s="544"/>
      <c r="BI80" s="544"/>
      <c r="BJ80" s="657"/>
      <c r="BK80" s="543"/>
      <c r="BL80" s="544"/>
      <c r="BM80" s="544"/>
      <c r="BN80" s="544"/>
      <c r="BO80" s="544"/>
      <c r="BP80" s="544"/>
      <c r="BQ80" s="544"/>
      <c r="BR80" s="544"/>
      <c r="BS80" s="544"/>
      <c r="BT80" s="657"/>
      <c r="BU80" s="543"/>
      <c r="BV80" s="544"/>
      <c r="BW80" s="544"/>
      <c r="BX80" s="544"/>
      <c r="BY80" s="544"/>
      <c r="BZ80" s="544"/>
      <c r="CA80" s="544"/>
      <c r="CB80" s="544"/>
      <c r="CC80" s="544"/>
      <c r="CD80" s="657"/>
      <c r="CE80" s="543"/>
      <c r="CF80" s="544"/>
      <c r="CG80" s="544"/>
      <c r="CH80" s="544"/>
      <c r="CI80" s="544"/>
      <c r="CJ80" s="544"/>
      <c r="CK80" s="544"/>
      <c r="CL80" s="544"/>
      <c r="CM80" s="544"/>
      <c r="CN80" s="657"/>
      <c r="CO80" s="543"/>
      <c r="CP80" s="544"/>
      <c r="CQ80" s="544"/>
      <c r="CR80" s="544"/>
      <c r="CS80" s="544"/>
      <c r="CT80" s="544"/>
      <c r="CU80" s="544"/>
      <c r="CV80" s="544"/>
      <c r="CW80" s="544"/>
      <c r="CX80" s="657"/>
      <c r="CY80" s="543"/>
      <c r="CZ80" s="544"/>
      <c r="DA80" s="544"/>
      <c r="DB80" s="544"/>
      <c r="DC80" s="544"/>
      <c r="DD80" s="544"/>
      <c r="DE80" s="544"/>
      <c r="DF80" s="544"/>
      <c r="DG80" s="544"/>
      <c r="DH80" s="657"/>
      <c r="DI80" s="543"/>
      <c r="DJ80" s="544"/>
      <c r="DK80" s="544"/>
      <c r="DL80" s="544"/>
      <c r="DM80" s="544"/>
      <c r="DN80" s="544"/>
      <c r="DO80" s="544"/>
      <c r="DP80" s="544"/>
      <c r="DQ80" s="544"/>
      <c r="DR80" s="657"/>
      <c r="DS80" s="543"/>
      <c r="DT80" s="544"/>
      <c r="DU80" s="544"/>
      <c r="DV80" s="544"/>
      <c r="DW80" s="544"/>
      <c r="DX80" s="544"/>
      <c r="DY80" s="544"/>
      <c r="DZ80" s="544"/>
      <c r="EA80" s="544"/>
      <c r="EB80" s="657"/>
      <c r="EC80" s="543"/>
      <c r="ED80" s="544"/>
      <c r="EE80" s="544"/>
      <c r="EF80" s="544"/>
      <c r="EG80" s="544"/>
      <c r="EH80" s="544"/>
      <c r="EI80" s="544"/>
      <c r="EJ80" s="544"/>
      <c r="EK80" s="544"/>
      <c r="EL80" s="657"/>
      <c r="EM80" s="543"/>
      <c r="EN80" s="544"/>
      <c r="EO80" s="544"/>
      <c r="EP80" s="544"/>
      <c r="EQ80" s="544"/>
      <c r="ER80" s="544"/>
      <c r="ES80" s="544"/>
      <c r="ET80" s="544"/>
      <c r="EU80" s="544"/>
      <c r="EV80" s="657"/>
    </row>
    <row r="81" spans="1:152" ht="54">
      <c r="A81" s="359">
        <f>Summary!A81</f>
        <v>0</v>
      </c>
      <c r="B81" s="378">
        <f>Summary!B81</f>
        <v>0</v>
      </c>
      <c r="C81" s="379" t="str">
        <f>Summary!C81</f>
        <v>4.3.3.2</v>
      </c>
      <c r="D81" s="380">
        <f>Summary!D81</f>
        <v>0</v>
      </c>
      <c r="E81" s="381">
        <f>Summary!E81</f>
        <v>0</v>
      </c>
      <c r="F81" s="382" t="str">
        <f>Summary!F81</f>
        <v>Clear weed/vegetation growth and debris clearing, rodding, jetting and proving of drainage Grip inlet and piped drainage Grip</v>
      </c>
      <c r="G81" s="375">
        <f>Summary!G81</f>
        <v>0</v>
      </c>
      <c r="H81" s="540">
        <f t="shared" si="52"/>
        <v>0</v>
      </c>
      <c r="I81" s="541">
        <f t="shared" si="53"/>
        <v>0</v>
      </c>
      <c r="J81" s="541">
        <f t="shared" si="54"/>
        <v>0</v>
      </c>
      <c r="K81" s="541">
        <f t="shared" si="55"/>
        <v>0</v>
      </c>
      <c r="L81" s="541">
        <f t="shared" si="56"/>
        <v>0</v>
      </c>
      <c r="M81" s="541">
        <f t="shared" si="57"/>
        <v>0</v>
      </c>
      <c r="N81" s="541">
        <f t="shared" si="58"/>
        <v>0</v>
      </c>
      <c r="O81" s="541">
        <f t="shared" si="59"/>
        <v>0</v>
      </c>
      <c r="P81" s="541">
        <f t="shared" si="60"/>
        <v>0</v>
      </c>
      <c r="Q81" s="541">
        <f t="shared" si="61"/>
        <v>0</v>
      </c>
      <c r="R81" s="541">
        <f t="shared" si="62"/>
        <v>0</v>
      </c>
      <c r="S81" s="541">
        <f t="shared" si="63"/>
        <v>0</v>
      </c>
      <c r="T81" s="541">
        <f t="shared" si="70"/>
        <v>0</v>
      </c>
      <c r="U81" s="542">
        <f t="shared" si="71"/>
        <v>0</v>
      </c>
      <c r="V81" s="531"/>
      <c r="W81" s="543"/>
      <c r="X81" s="544"/>
      <c r="Y81" s="544"/>
      <c r="Z81" s="544"/>
      <c r="AA81" s="544"/>
      <c r="AB81" s="544"/>
      <c r="AC81" s="544"/>
      <c r="AD81" s="544"/>
      <c r="AE81" s="544"/>
      <c r="AF81" s="657"/>
      <c r="AG81" s="543"/>
      <c r="AH81" s="544"/>
      <c r="AI81" s="544"/>
      <c r="AJ81" s="544"/>
      <c r="AK81" s="544"/>
      <c r="AL81" s="544"/>
      <c r="AM81" s="544"/>
      <c r="AN81" s="544"/>
      <c r="AO81" s="544"/>
      <c r="AP81" s="657"/>
      <c r="AQ81" s="543"/>
      <c r="AR81" s="544"/>
      <c r="AS81" s="544"/>
      <c r="AT81" s="544"/>
      <c r="AU81" s="544"/>
      <c r="AV81" s="544"/>
      <c r="AW81" s="544"/>
      <c r="AX81" s="544"/>
      <c r="AY81" s="544"/>
      <c r="AZ81" s="657"/>
      <c r="BA81" s="543"/>
      <c r="BB81" s="544"/>
      <c r="BC81" s="544"/>
      <c r="BD81" s="544"/>
      <c r="BE81" s="544"/>
      <c r="BF81" s="544"/>
      <c r="BG81" s="544"/>
      <c r="BH81" s="544"/>
      <c r="BI81" s="544"/>
      <c r="BJ81" s="657"/>
      <c r="BK81" s="543"/>
      <c r="BL81" s="544"/>
      <c r="BM81" s="544"/>
      <c r="BN81" s="544"/>
      <c r="BO81" s="544"/>
      <c r="BP81" s="544"/>
      <c r="BQ81" s="544"/>
      <c r="BR81" s="544"/>
      <c r="BS81" s="544"/>
      <c r="BT81" s="657"/>
      <c r="BU81" s="543"/>
      <c r="BV81" s="544"/>
      <c r="BW81" s="544"/>
      <c r="BX81" s="544"/>
      <c r="BY81" s="544"/>
      <c r="BZ81" s="544"/>
      <c r="CA81" s="544"/>
      <c r="CB81" s="544"/>
      <c r="CC81" s="544"/>
      <c r="CD81" s="657"/>
      <c r="CE81" s="543"/>
      <c r="CF81" s="544"/>
      <c r="CG81" s="544"/>
      <c r="CH81" s="544"/>
      <c r="CI81" s="544"/>
      <c r="CJ81" s="544"/>
      <c r="CK81" s="544"/>
      <c r="CL81" s="544"/>
      <c r="CM81" s="544"/>
      <c r="CN81" s="657"/>
      <c r="CO81" s="543"/>
      <c r="CP81" s="544"/>
      <c r="CQ81" s="544"/>
      <c r="CR81" s="544"/>
      <c r="CS81" s="544"/>
      <c r="CT81" s="544"/>
      <c r="CU81" s="544"/>
      <c r="CV81" s="544"/>
      <c r="CW81" s="544"/>
      <c r="CX81" s="657"/>
      <c r="CY81" s="543"/>
      <c r="CZ81" s="544"/>
      <c r="DA81" s="544"/>
      <c r="DB81" s="544"/>
      <c r="DC81" s="544"/>
      <c r="DD81" s="544"/>
      <c r="DE81" s="544"/>
      <c r="DF81" s="544"/>
      <c r="DG81" s="544"/>
      <c r="DH81" s="657"/>
      <c r="DI81" s="543"/>
      <c r="DJ81" s="544"/>
      <c r="DK81" s="544"/>
      <c r="DL81" s="544"/>
      <c r="DM81" s="544"/>
      <c r="DN81" s="544"/>
      <c r="DO81" s="544"/>
      <c r="DP81" s="544"/>
      <c r="DQ81" s="544"/>
      <c r="DR81" s="657"/>
      <c r="DS81" s="543"/>
      <c r="DT81" s="544"/>
      <c r="DU81" s="544"/>
      <c r="DV81" s="544"/>
      <c r="DW81" s="544"/>
      <c r="DX81" s="544"/>
      <c r="DY81" s="544"/>
      <c r="DZ81" s="544"/>
      <c r="EA81" s="544"/>
      <c r="EB81" s="657"/>
      <c r="EC81" s="543"/>
      <c r="ED81" s="544"/>
      <c r="EE81" s="544"/>
      <c r="EF81" s="544"/>
      <c r="EG81" s="544"/>
      <c r="EH81" s="544"/>
      <c r="EI81" s="544"/>
      <c r="EJ81" s="544"/>
      <c r="EK81" s="544"/>
      <c r="EL81" s="657"/>
      <c r="EM81" s="543"/>
      <c r="EN81" s="544"/>
      <c r="EO81" s="544"/>
      <c r="EP81" s="544"/>
      <c r="EQ81" s="544"/>
      <c r="ER81" s="544"/>
      <c r="ES81" s="544"/>
      <c r="ET81" s="544"/>
      <c r="EU81" s="544"/>
      <c r="EV81" s="657"/>
    </row>
    <row r="82" spans="1:152" ht="36">
      <c r="A82" s="359">
        <f>Summary!A82</f>
        <v>0</v>
      </c>
      <c r="B82" s="378">
        <f>Summary!B82</f>
        <v>0</v>
      </c>
      <c r="C82" s="379" t="str">
        <f>Summary!C82</f>
        <v>4.3.3.3</v>
      </c>
      <c r="D82" s="380">
        <f>Summary!D82</f>
        <v>0</v>
      </c>
      <c r="E82" s="381">
        <f>Summary!E82</f>
        <v>0</v>
      </c>
      <c r="F82" s="382" t="str">
        <f>Summary!F82</f>
        <v>Clear weed/vegetation growth and debris, clear, recut Counterfort drains</v>
      </c>
      <c r="G82" s="375">
        <f>Summary!G82</f>
        <v>0</v>
      </c>
      <c r="H82" s="540">
        <f t="shared" si="52"/>
        <v>0</v>
      </c>
      <c r="I82" s="541">
        <f t="shared" si="53"/>
        <v>0</v>
      </c>
      <c r="J82" s="541">
        <f t="shared" si="54"/>
        <v>0</v>
      </c>
      <c r="K82" s="541">
        <f t="shared" si="55"/>
        <v>0</v>
      </c>
      <c r="L82" s="541">
        <f t="shared" si="56"/>
        <v>0</v>
      </c>
      <c r="M82" s="541">
        <f t="shared" si="57"/>
        <v>0</v>
      </c>
      <c r="N82" s="541">
        <f t="shared" si="58"/>
        <v>0</v>
      </c>
      <c r="O82" s="541">
        <f t="shared" si="59"/>
        <v>0</v>
      </c>
      <c r="P82" s="541">
        <f t="shared" si="60"/>
        <v>0</v>
      </c>
      <c r="Q82" s="541">
        <f t="shared" si="61"/>
        <v>0</v>
      </c>
      <c r="R82" s="541">
        <f t="shared" si="62"/>
        <v>0</v>
      </c>
      <c r="S82" s="541">
        <f t="shared" si="63"/>
        <v>0</v>
      </c>
      <c r="T82" s="541">
        <f t="shared" si="70"/>
        <v>0</v>
      </c>
      <c r="U82" s="542">
        <f t="shared" si="71"/>
        <v>0</v>
      </c>
      <c r="V82" s="531"/>
      <c r="W82" s="543"/>
      <c r="X82" s="544"/>
      <c r="Y82" s="544"/>
      <c r="Z82" s="544"/>
      <c r="AA82" s="544"/>
      <c r="AB82" s="544"/>
      <c r="AC82" s="544"/>
      <c r="AD82" s="544"/>
      <c r="AE82" s="544"/>
      <c r="AF82" s="657"/>
      <c r="AG82" s="543"/>
      <c r="AH82" s="544"/>
      <c r="AI82" s="544"/>
      <c r="AJ82" s="544"/>
      <c r="AK82" s="544"/>
      <c r="AL82" s="544"/>
      <c r="AM82" s="544"/>
      <c r="AN82" s="544"/>
      <c r="AO82" s="544"/>
      <c r="AP82" s="657"/>
      <c r="AQ82" s="543"/>
      <c r="AR82" s="544"/>
      <c r="AS82" s="544"/>
      <c r="AT82" s="544"/>
      <c r="AU82" s="544"/>
      <c r="AV82" s="544"/>
      <c r="AW82" s="544"/>
      <c r="AX82" s="544"/>
      <c r="AY82" s="544"/>
      <c r="AZ82" s="657"/>
      <c r="BA82" s="543"/>
      <c r="BB82" s="544"/>
      <c r="BC82" s="544"/>
      <c r="BD82" s="544"/>
      <c r="BE82" s="544"/>
      <c r="BF82" s="544"/>
      <c r="BG82" s="544"/>
      <c r="BH82" s="544"/>
      <c r="BI82" s="544"/>
      <c r="BJ82" s="657"/>
      <c r="BK82" s="543"/>
      <c r="BL82" s="544"/>
      <c r="BM82" s="544"/>
      <c r="BN82" s="544"/>
      <c r="BO82" s="544"/>
      <c r="BP82" s="544"/>
      <c r="BQ82" s="544"/>
      <c r="BR82" s="544"/>
      <c r="BS82" s="544"/>
      <c r="BT82" s="657"/>
      <c r="BU82" s="543"/>
      <c r="BV82" s="544"/>
      <c r="BW82" s="544"/>
      <c r="BX82" s="544"/>
      <c r="BY82" s="544"/>
      <c r="BZ82" s="544"/>
      <c r="CA82" s="544"/>
      <c r="CB82" s="544"/>
      <c r="CC82" s="544"/>
      <c r="CD82" s="657"/>
      <c r="CE82" s="543"/>
      <c r="CF82" s="544"/>
      <c r="CG82" s="544"/>
      <c r="CH82" s="544"/>
      <c r="CI82" s="544"/>
      <c r="CJ82" s="544"/>
      <c r="CK82" s="544"/>
      <c r="CL82" s="544"/>
      <c r="CM82" s="544"/>
      <c r="CN82" s="657"/>
      <c r="CO82" s="543"/>
      <c r="CP82" s="544"/>
      <c r="CQ82" s="544"/>
      <c r="CR82" s="544"/>
      <c r="CS82" s="544"/>
      <c r="CT82" s="544"/>
      <c r="CU82" s="544"/>
      <c r="CV82" s="544"/>
      <c r="CW82" s="544"/>
      <c r="CX82" s="657"/>
      <c r="CY82" s="543"/>
      <c r="CZ82" s="544"/>
      <c r="DA82" s="544"/>
      <c r="DB82" s="544"/>
      <c r="DC82" s="544"/>
      <c r="DD82" s="544"/>
      <c r="DE82" s="544"/>
      <c r="DF82" s="544"/>
      <c r="DG82" s="544"/>
      <c r="DH82" s="657"/>
      <c r="DI82" s="543"/>
      <c r="DJ82" s="544"/>
      <c r="DK82" s="544"/>
      <c r="DL82" s="544"/>
      <c r="DM82" s="544"/>
      <c r="DN82" s="544"/>
      <c r="DO82" s="544"/>
      <c r="DP82" s="544"/>
      <c r="DQ82" s="544"/>
      <c r="DR82" s="657"/>
      <c r="DS82" s="543"/>
      <c r="DT82" s="544"/>
      <c r="DU82" s="544"/>
      <c r="DV82" s="544"/>
      <c r="DW82" s="544"/>
      <c r="DX82" s="544"/>
      <c r="DY82" s="544"/>
      <c r="DZ82" s="544"/>
      <c r="EA82" s="544"/>
      <c r="EB82" s="657"/>
      <c r="EC82" s="543"/>
      <c r="ED82" s="544"/>
      <c r="EE82" s="544"/>
      <c r="EF82" s="544"/>
      <c r="EG82" s="544"/>
      <c r="EH82" s="544"/>
      <c r="EI82" s="544"/>
      <c r="EJ82" s="544"/>
      <c r="EK82" s="544"/>
      <c r="EL82" s="657"/>
      <c r="EM82" s="543"/>
      <c r="EN82" s="544"/>
      <c r="EO82" s="544"/>
      <c r="EP82" s="544"/>
      <c r="EQ82" s="544"/>
      <c r="ER82" s="544"/>
      <c r="ES82" s="544"/>
      <c r="ET82" s="544"/>
      <c r="EU82" s="544"/>
      <c r="EV82" s="657"/>
    </row>
    <row r="83" spans="1:152" ht="36">
      <c r="A83" s="359">
        <f>Summary!A83</f>
        <v>0</v>
      </c>
      <c r="B83" s="378">
        <f>Summary!B83</f>
        <v>0</v>
      </c>
      <c r="C83" s="379" t="str">
        <f>Summary!C83</f>
        <v>4.3.4</v>
      </c>
      <c r="D83" s="380" t="str">
        <f>Summary!D83</f>
        <v>500 - Drainage and Service Ducts</v>
      </c>
      <c r="E83" s="381" t="str">
        <f>Summary!E83</f>
        <v>Catch Pits</v>
      </c>
      <c r="F83" s="382" t="str">
        <f>Summary!F83</f>
        <v>Clear weed / vegetation growth around frames, clear,  empty silt and debris from Catch Pits</v>
      </c>
      <c r="G83" s="375">
        <f>Summary!G83</f>
        <v>0</v>
      </c>
      <c r="H83" s="540">
        <f t="shared" si="52"/>
        <v>0</v>
      </c>
      <c r="I83" s="541">
        <f t="shared" si="53"/>
        <v>0</v>
      </c>
      <c r="J83" s="541">
        <f t="shared" si="54"/>
        <v>0</v>
      </c>
      <c r="K83" s="541">
        <f t="shared" si="55"/>
        <v>0</v>
      </c>
      <c r="L83" s="541">
        <f t="shared" si="56"/>
        <v>0</v>
      </c>
      <c r="M83" s="541">
        <f t="shared" si="57"/>
        <v>0</v>
      </c>
      <c r="N83" s="541">
        <f t="shared" si="58"/>
        <v>0</v>
      </c>
      <c r="O83" s="541">
        <f t="shared" si="59"/>
        <v>0</v>
      </c>
      <c r="P83" s="541">
        <f t="shared" si="60"/>
        <v>0</v>
      </c>
      <c r="Q83" s="541">
        <f t="shared" si="61"/>
        <v>0</v>
      </c>
      <c r="R83" s="541">
        <f t="shared" si="62"/>
        <v>0</v>
      </c>
      <c r="S83" s="541">
        <f t="shared" si="63"/>
        <v>0</v>
      </c>
      <c r="T83" s="541">
        <f t="shared" si="70"/>
        <v>0</v>
      </c>
      <c r="U83" s="542">
        <f t="shared" si="71"/>
        <v>0</v>
      </c>
      <c r="V83" s="531"/>
      <c r="W83" s="543"/>
      <c r="X83" s="544"/>
      <c r="Y83" s="544"/>
      <c r="Z83" s="544"/>
      <c r="AA83" s="544"/>
      <c r="AB83" s="544"/>
      <c r="AC83" s="544"/>
      <c r="AD83" s="544"/>
      <c r="AE83" s="544"/>
      <c r="AF83" s="657"/>
      <c r="AG83" s="543"/>
      <c r="AH83" s="544"/>
      <c r="AI83" s="544"/>
      <c r="AJ83" s="544"/>
      <c r="AK83" s="544"/>
      <c r="AL83" s="544"/>
      <c r="AM83" s="544"/>
      <c r="AN83" s="544"/>
      <c r="AO83" s="544"/>
      <c r="AP83" s="657"/>
      <c r="AQ83" s="543"/>
      <c r="AR83" s="544"/>
      <c r="AS83" s="544"/>
      <c r="AT83" s="544"/>
      <c r="AU83" s="544"/>
      <c r="AV83" s="544"/>
      <c r="AW83" s="544"/>
      <c r="AX83" s="544"/>
      <c r="AY83" s="544"/>
      <c r="AZ83" s="657"/>
      <c r="BA83" s="543"/>
      <c r="BB83" s="544"/>
      <c r="BC83" s="544"/>
      <c r="BD83" s="544"/>
      <c r="BE83" s="544"/>
      <c r="BF83" s="544"/>
      <c r="BG83" s="544"/>
      <c r="BH83" s="544"/>
      <c r="BI83" s="544"/>
      <c r="BJ83" s="657"/>
      <c r="BK83" s="543"/>
      <c r="BL83" s="544"/>
      <c r="BM83" s="544"/>
      <c r="BN83" s="544"/>
      <c r="BO83" s="544"/>
      <c r="BP83" s="544"/>
      <c r="BQ83" s="544"/>
      <c r="BR83" s="544"/>
      <c r="BS83" s="544"/>
      <c r="BT83" s="657"/>
      <c r="BU83" s="543"/>
      <c r="BV83" s="544"/>
      <c r="BW83" s="544"/>
      <c r="BX83" s="544"/>
      <c r="BY83" s="544"/>
      <c r="BZ83" s="544"/>
      <c r="CA83" s="544"/>
      <c r="CB83" s="544"/>
      <c r="CC83" s="544"/>
      <c r="CD83" s="657"/>
      <c r="CE83" s="543"/>
      <c r="CF83" s="544"/>
      <c r="CG83" s="544"/>
      <c r="CH83" s="544"/>
      <c r="CI83" s="544"/>
      <c r="CJ83" s="544"/>
      <c r="CK83" s="544"/>
      <c r="CL83" s="544"/>
      <c r="CM83" s="544"/>
      <c r="CN83" s="657"/>
      <c r="CO83" s="543"/>
      <c r="CP83" s="544"/>
      <c r="CQ83" s="544"/>
      <c r="CR83" s="544"/>
      <c r="CS83" s="544"/>
      <c r="CT83" s="544"/>
      <c r="CU83" s="544"/>
      <c r="CV83" s="544"/>
      <c r="CW83" s="544"/>
      <c r="CX83" s="657"/>
      <c r="CY83" s="543"/>
      <c r="CZ83" s="544"/>
      <c r="DA83" s="544"/>
      <c r="DB83" s="544"/>
      <c r="DC83" s="544"/>
      <c r="DD83" s="544"/>
      <c r="DE83" s="544"/>
      <c r="DF83" s="544"/>
      <c r="DG83" s="544"/>
      <c r="DH83" s="657"/>
      <c r="DI83" s="543"/>
      <c r="DJ83" s="544"/>
      <c r="DK83" s="544"/>
      <c r="DL83" s="544"/>
      <c r="DM83" s="544"/>
      <c r="DN83" s="544"/>
      <c r="DO83" s="544"/>
      <c r="DP83" s="544"/>
      <c r="DQ83" s="544"/>
      <c r="DR83" s="657"/>
      <c r="DS83" s="543"/>
      <c r="DT83" s="544"/>
      <c r="DU83" s="544"/>
      <c r="DV83" s="544"/>
      <c r="DW83" s="544"/>
      <c r="DX83" s="544"/>
      <c r="DY83" s="544"/>
      <c r="DZ83" s="544"/>
      <c r="EA83" s="544"/>
      <c r="EB83" s="657"/>
      <c r="EC83" s="543"/>
      <c r="ED83" s="544"/>
      <c r="EE83" s="544"/>
      <c r="EF83" s="544"/>
      <c r="EG83" s="544"/>
      <c r="EH83" s="544"/>
      <c r="EI83" s="544"/>
      <c r="EJ83" s="544"/>
      <c r="EK83" s="544"/>
      <c r="EL83" s="657"/>
      <c r="EM83" s="543"/>
      <c r="EN83" s="544"/>
      <c r="EO83" s="544"/>
      <c r="EP83" s="544"/>
      <c r="EQ83" s="544"/>
      <c r="ER83" s="544"/>
      <c r="ES83" s="544"/>
      <c r="ET83" s="544"/>
      <c r="EU83" s="544"/>
      <c r="EV83" s="657"/>
    </row>
    <row r="84" spans="1:152" ht="72">
      <c r="A84" s="359">
        <f>Summary!A84</f>
        <v>0</v>
      </c>
      <c r="B84" s="378">
        <f>Summary!B84</f>
        <v>0</v>
      </c>
      <c r="C84" s="379" t="str">
        <f>Summary!C84</f>
        <v>4.3.5</v>
      </c>
      <c r="D84" s="380" t="str">
        <f>Summary!D84</f>
        <v>500 - Drainage and Service Ducts</v>
      </c>
      <c r="E84" s="381" t="str">
        <f>Summary!E84</f>
        <v>Ditches</v>
      </c>
      <c r="F84" s="382" t="str">
        <f>Summary!F84</f>
        <v>Clear ditches by removing all material that could impair operation (weed / vegetation growth, silt, debris/rubbish, or eroded banks where present that impede flow and impair operation)</v>
      </c>
      <c r="G84" s="375">
        <f>Summary!G84</f>
        <v>0</v>
      </c>
      <c r="H84" s="540">
        <f t="shared" si="52"/>
        <v>0</v>
      </c>
      <c r="I84" s="541">
        <f t="shared" si="53"/>
        <v>0</v>
      </c>
      <c r="J84" s="541">
        <f t="shared" si="54"/>
        <v>0</v>
      </c>
      <c r="K84" s="541">
        <f t="shared" si="55"/>
        <v>0</v>
      </c>
      <c r="L84" s="541">
        <f t="shared" si="56"/>
        <v>0</v>
      </c>
      <c r="M84" s="541">
        <f t="shared" si="57"/>
        <v>0</v>
      </c>
      <c r="N84" s="541">
        <f t="shared" si="58"/>
        <v>0</v>
      </c>
      <c r="O84" s="541">
        <f t="shared" si="59"/>
        <v>0</v>
      </c>
      <c r="P84" s="541">
        <f t="shared" si="60"/>
        <v>0</v>
      </c>
      <c r="Q84" s="541">
        <f t="shared" si="61"/>
        <v>0</v>
      </c>
      <c r="R84" s="541">
        <f t="shared" si="62"/>
        <v>0</v>
      </c>
      <c r="S84" s="541">
        <f t="shared" si="63"/>
        <v>0</v>
      </c>
      <c r="T84" s="541">
        <f t="shared" si="70"/>
        <v>0</v>
      </c>
      <c r="U84" s="542">
        <f t="shared" si="71"/>
        <v>0</v>
      </c>
      <c r="V84" s="531"/>
      <c r="W84" s="543"/>
      <c r="X84" s="544"/>
      <c r="Y84" s="544"/>
      <c r="Z84" s="544"/>
      <c r="AA84" s="544"/>
      <c r="AB84" s="544"/>
      <c r="AC84" s="544"/>
      <c r="AD84" s="544"/>
      <c r="AE84" s="544"/>
      <c r="AF84" s="657"/>
      <c r="AG84" s="543"/>
      <c r="AH84" s="544"/>
      <c r="AI84" s="544"/>
      <c r="AJ84" s="544"/>
      <c r="AK84" s="544"/>
      <c r="AL84" s="544"/>
      <c r="AM84" s="544"/>
      <c r="AN84" s="544"/>
      <c r="AO84" s="544"/>
      <c r="AP84" s="657"/>
      <c r="AQ84" s="543"/>
      <c r="AR84" s="544"/>
      <c r="AS84" s="544"/>
      <c r="AT84" s="544"/>
      <c r="AU84" s="544"/>
      <c r="AV84" s="544"/>
      <c r="AW84" s="544"/>
      <c r="AX84" s="544"/>
      <c r="AY84" s="544"/>
      <c r="AZ84" s="657"/>
      <c r="BA84" s="543"/>
      <c r="BB84" s="544"/>
      <c r="BC84" s="544"/>
      <c r="BD84" s="544"/>
      <c r="BE84" s="544"/>
      <c r="BF84" s="544"/>
      <c r="BG84" s="544"/>
      <c r="BH84" s="544"/>
      <c r="BI84" s="544"/>
      <c r="BJ84" s="657"/>
      <c r="BK84" s="543"/>
      <c r="BL84" s="544"/>
      <c r="BM84" s="544"/>
      <c r="BN84" s="544"/>
      <c r="BO84" s="544"/>
      <c r="BP84" s="544"/>
      <c r="BQ84" s="544"/>
      <c r="BR84" s="544"/>
      <c r="BS84" s="544"/>
      <c r="BT84" s="657"/>
      <c r="BU84" s="543"/>
      <c r="BV84" s="544"/>
      <c r="BW84" s="544"/>
      <c r="BX84" s="544"/>
      <c r="BY84" s="544"/>
      <c r="BZ84" s="544"/>
      <c r="CA84" s="544"/>
      <c r="CB84" s="544"/>
      <c r="CC84" s="544"/>
      <c r="CD84" s="657"/>
      <c r="CE84" s="543"/>
      <c r="CF84" s="544"/>
      <c r="CG84" s="544"/>
      <c r="CH84" s="544"/>
      <c r="CI84" s="544"/>
      <c r="CJ84" s="544"/>
      <c r="CK84" s="544"/>
      <c r="CL84" s="544"/>
      <c r="CM84" s="544"/>
      <c r="CN84" s="657"/>
      <c r="CO84" s="543"/>
      <c r="CP84" s="544"/>
      <c r="CQ84" s="544"/>
      <c r="CR84" s="544"/>
      <c r="CS84" s="544"/>
      <c r="CT84" s="544"/>
      <c r="CU84" s="544"/>
      <c r="CV84" s="544"/>
      <c r="CW84" s="544"/>
      <c r="CX84" s="657"/>
      <c r="CY84" s="543"/>
      <c r="CZ84" s="544"/>
      <c r="DA84" s="544"/>
      <c r="DB84" s="544"/>
      <c r="DC84" s="544"/>
      <c r="DD84" s="544"/>
      <c r="DE84" s="544"/>
      <c r="DF84" s="544"/>
      <c r="DG84" s="544"/>
      <c r="DH84" s="657"/>
      <c r="DI84" s="543"/>
      <c r="DJ84" s="544"/>
      <c r="DK84" s="544"/>
      <c r="DL84" s="544"/>
      <c r="DM84" s="544"/>
      <c r="DN84" s="544"/>
      <c r="DO84" s="544"/>
      <c r="DP84" s="544"/>
      <c r="DQ84" s="544"/>
      <c r="DR84" s="657"/>
      <c r="DS84" s="543"/>
      <c r="DT84" s="544"/>
      <c r="DU84" s="544"/>
      <c r="DV84" s="544"/>
      <c r="DW84" s="544"/>
      <c r="DX84" s="544"/>
      <c r="DY84" s="544"/>
      <c r="DZ84" s="544"/>
      <c r="EA84" s="544"/>
      <c r="EB84" s="657"/>
      <c r="EC84" s="543"/>
      <c r="ED84" s="544"/>
      <c r="EE84" s="544"/>
      <c r="EF84" s="544"/>
      <c r="EG84" s="544"/>
      <c r="EH84" s="544"/>
      <c r="EI84" s="544"/>
      <c r="EJ84" s="544"/>
      <c r="EK84" s="544"/>
      <c r="EL84" s="657"/>
      <c r="EM84" s="543"/>
      <c r="EN84" s="544"/>
      <c r="EO84" s="544"/>
      <c r="EP84" s="544"/>
      <c r="EQ84" s="544"/>
      <c r="ER84" s="544"/>
      <c r="ES84" s="544"/>
      <c r="ET84" s="544"/>
      <c r="EU84" s="544"/>
      <c r="EV84" s="657"/>
    </row>
    <row r="85" spans="1:152" ht="72">
      <c r="A85" s="359">
        <f>Summary!A85</f>
        <v>0</v>
      </c>
      <c r="B85" s="378">
        <f>Summary!B85</f>
        <v>0</v>
      </c>
      <c r="C85" s="379" t="str">
        <f>Summary!C85</f>
        <v>4.3.6</v>
      </c>
      <c r="D85" s="380" t="str">
        <f>Summary!D85</f>
        <v>500 - Drainage and Service Ducts</v>
      </c>
      <c r="E85" s="381" t="str">
        <f>Summary!E85</f>
        <v>Outfalls, including infiltration tanks/stilling basins and/or settlement ponds</v>
      </c>
      <c r="F85" s="382" t="str">
        <f>Summary!F85</f>
        <v>Clear outfalls by removing all material that could impair operation (Headwalls, Pipe outfall)</v>
      </c>
      <c r="G85" s="375">
        <f>Summary!G85</f>
        <v>0</v>
      </c>
      <c r="H85" s="540">
        <f t="shared" si="52"/>
        <v>0</v>
      </c>
      <c r="I85" s="541">
        <f t="shared" si="53"/>
        <v>0</v>
      </c>
      <c r="J85" s="541">
        <f t="shared" si="54"/>
        <v>0</v>
      </c>
      <c r="K85" s="541">
        <f t="shared" si="55"/>
        <v>0</v>
      </c>
      <c r="L85" s="541">
        <f t="shared" si="56"/>
        <v>0</v>
      </c>
      <c r="M85" s="541">
        <f t="shared" si="57"/>
        <v>0</v>
      </c>
      <c r="N85" s="541">
        <f t="shared" si="58"/>
        <v>0</v>
      </c>
      <c r="O85" s="541">
        <f t="shared" si="59"/>
        <v>0</v>
      </c>
      <c r="P85" s="541">
        <f t="shared" si="60"/>
        <v>0</v>
      </c>
      <c r="Q85" s="541">
        <f t="shared" si="61"/>
        <v>0</v>
      </c>
      <c r="R85" s="541">
        <f t="shared" si="62"/>
        <v>0</v>
      </c>
      <c r="S85" s="541">
        <f t="shared" si="63"/>
        <v>0</v>
      </c>
      <c r="T85" s="541">
        <f t="shared" si="70"/>
        <v>0</v>
      </c>
      <c r="U85" s="542">
        <f t="shared" si="71"/>
        <v>0</v>
      </c>
      <c r="V85" s="531"/>
      <c r="W85" s="543"/>
      <c r="X85" s="544"/>
      <c r="Y85" s="544"/>
      <c r="Z85" s="544"/>
      <c r="AA85" s="544"/>
      <c r="AB85" s="544"/>
      <c r="AC85" s="544"/>
      <c r="AD85" s="544"/>
      <c r="AE85" s="544"/>
      <c r="AF85" s="657"/>
      <c r="AG85" s="543"/>
      <c r="AH85" s="544"/>
      <c r="AI85" s="544"/>
      <c r="AJ85" s="544"/>
      <c r="AK85" s="544"/>
      <c r="AL85" s="544"/>
      <c r="AM85" s="544"/>
      <c r="AN85" s="544"/>
      <c r="AO85" s="544"/>
      <c r="AP85" s="657"/>
      <c r="AQ85" s="543"/>
      <c r="AR85" s="544"/>
      <c r="AS85" s="544"/>
      <c r="AT85" s="544"/>
      <c r="AU85" s="544"/>
      <c r="AV85" s="544"/>
      <c r="AW85" s="544"/>
      <c r="AX85" s="544"/>
      <c r="AY85" s="544"/>
      <c r="AZ85" s="657"/>
      <c r="BA85" s="543"/>
      <c r="BB85" s="544"/>
      <c r="BC85" s="544"/>
      <c r="BD85" s="544"/>
      <c r="BE85" s="544"/>
      <c r="BF85" s="544"/>
      <c r="BG85" s="544"/>
      <c r="BH85" s="544"/>
      <c r="BI85" s="544"/>
      <c r="BJ85" s="657"/>
      <c r="BK85" s="543"/>
      <c r="BL85" s="544"/>
      <c r="BM85" s="544"/>
      <c r="BN85" s="544"/>
      <c r="BO85" s="544"/>
      <c r="BP85" s="544"/>
      <c r="BQ85" s="544"/>
      <c r="BR85" s="544"/>
      <c r="BS85" s="544"/>
      <c r="BT85" s="657"/>
      <c r="BU85" s="543"/>
      <c r="BV85" s="544"/>
      <c r="BW85" s="544"/>
      <c r="BX85" s="544"/>
      <c r="BY85" s="544"/>
      <c r="BZ85" s="544"/>
      <c r="CA85" s="544"/>
      <c r="CB85" s="544"/>
      <c r="CC85" s="544"/>
      <c r="CD85" s="657"/>
      <c r="CE85" s="543"/>
      <c r="CF85" s="544"/>
      <c r="CG85" s="544"/>
      <c r="CH85" s="544"/>
      <c r="CI85" s="544"/>
      <c r="CJ85" s="544"/>
      <c r="CK85" s="544"/>
      <c r="CL85" s="544"/>
      <c r="CM85" s="544"/>
      <c r="CN85" s="657"/>
      <c r="CO85" s="543"/>
      <c r="CP85" s="544"/>
      <c r="CQ85" s="544"/>
      <c r="CR85" s="544"/>
      <c r="CS85" s="544"/>
      <c r="CT85" s="544"/>
      <c r="CU85" s="544"/>
      <c r="CV85" s="544"/>
      <c r="CW85" s="544"/>
      <c r="CX85" s="657"/>
      <c r="CY85" s="543"/>
      <c r="CZ85" s="544"/>
      <c r="DA85" s="544"/>
      <c r="DB85" s="544"/>
      <c r="DC85" s="544"/>
      <c r="DD85" s="544"/>
      <c r="DE85" s="544"/>
      <c r="DF85" s="544"/>
      <c r="DG85" s="544"/>
      <c r="DH85" s="657"/>
      <c r="DI85" s="543"/>
      <c r="DJ85" s="544"/>
      <c r="DK85" s="544"/>
      <c r="DL85" s="544"/>
      <c r="DM85" s="544"/>
      <c r="DN85" s="544"/>
      <c r="DO85" s="544"/>
      <c r="DP85" s="544"/>
      <c r="DQ85" s="544"/>
      <c r="DR85" s="657"/>
      <c r="DS85" s="543"/>
      <c r="DT85" s="544"/>
      <c r="DU85" s="544"/>
      <c r="DV85" s="544"/>
      <c r="DW85" s="544"/>
      <c r="DX85" s="544"/>
      <c r="DY85" s="544"/>
      <c r="DZ85" s="544"/>
      <c r="EA85" s="544"/>
      <c r="EB85" s="657"/>
      <c r="EC85" s="543"/>
      <c r="ED85" s="544"/>
      <c r="EE85" s="544"/>
      <c r="EF85" s="544"/>
      <c r="EG85" s="544"/>
      <c r="EH85" s="544"/>
      <c r="EI85" s="544"/>
      <c r="EJ85" s="544"/>
      <c r="EK85" s="544"/>
      <c r="EL85" s="657"/>
      <c r="EM85" s="543"/>
      <c r="EN85" s="544"/>
      <c r="EO85" s="544"/>
      <c r="EP85" s="544"/>
      <c r="EQ85" s="544"/>
      <c r="ER85" s="544"/>
      <c r="ES85" s="544"/>
      <c r="ET85" s="544"/>
      <c r="EU85" s="544"/>
      <c r="EV85" s="657"/>
    </row>
    <row r="86" spans="1:152" s="139" customFormat="1" ht="36">
      <c r="A86" s="359">
        <f>Summary!A86</f>
        <v>0</v>
      </c>
      <c r="B86" s="378">
        <f>Summary!B86</f>
        <v>0</v>
      </c>
      <c r="C86" s="379" t="str">
        <f>Summary!C86</f>
        <v>4.3.7</v>
      </c>
      <c r="D86" s="380" t="str">
        <f>Summary!D86</f>
        <v>500 - Drainage and Service Ducts</v>
      </c>
      <c r="E86" s="381" t="str">
        <f>Summary!E86</f>
        <v>Interceptors</v>
      </c>
      <c r="F86" s="382" t="str">
        <f>Summary!F86</f>
        <v>Clear weed / vegetation growth, around frames, clear, empty trapped material from Interceptors</v>
      </c>
      <c r="G86" s="375">
        <f>Summary!G86</f>
        <v>0</v>
      </c>
      <c r="H86" s="540">
        <f t="shared" si="52"/>
        <v>0</v>
      </c>
      <c r="I86" s="541">
        <f t="shared" si="53"/>
        <v>0</v>
      </c>
      <c r="J86" s="541">
        <f t="shared" si="54"/>
        <v>0</v>
      </c>
      <c r="K86" s="541">
        <f t="shared" si="55"/>
        <v>0</v>
      </c>
      <c r="L86" s="541">
        <f t="shared" si="56"/>
        <v>0</v>
      </c>
      <c r="M86" s="541">
        <f t="shared" si="57"/>
        <v>0</v>
      </c>
      <c r="N86" s="541">
        <f t="shared" si="58"/>
        <v>0</v>
      </c>
      <c r="O86" s="541">
        <f t="shared" si="59"/>
        <v>0</v>
      </c>
      <c r="P86" s="541">
        <f t="shared" si="60"/>
        <v>0</v>
      </c>
      <c r="Q86" s="541">
        <f t="shared" si="61"/>
        <v>0</v>
      </c>
      <c r="R86" s="541">
        <f t="shared" si="62"/>
        <v>0</v>
      </c>
      <c r="S86" s="541">
        <f t="shared" si="63"/>
        <v>0</v>
      </c>
      <c r="T86" s="541">
        <f t="shared" si="70"/>
        <v>0</v>
      </c>
      <c r="U86" s="542">
        <f t="shared" si="71"/>
        <v>0</v>
      </c>
      <c r="V86" s="531"/>
      <c r="W86" s="543"/>
      <c r="X86" s="544"/>
      <c r="Y86" s="544"/>
      <c r="Z86" s="544"/>
      <c r="AA86" s="544"/>
      <c r="AB86" s="544"/>
      <c r="AC86" s="544"/>
      <c r="AD86" s="544"/>
      <c r="AE86" s="544"/>
      <c r="AF86" s="657"/>
      <c r="AG86" s="543"/>
      <c r="AH86" s="544"/>
      <c r="AI86" s="544"/>
      <c r="AJ86" s="544"/>
      <c r="AK86" s="544"/>
      <c r="AL86" s="544"/>
      <c r="AM86" s="544"/>
      <c r="AN86" s="544"/>
      <c r="AO86" s="544"/>
      <c r="AP86" s="657"/>
      <c r="AQ86" s="543"/>
      <c r="AR86" s="544"/>
      <c r="AS86" s="544"/>
      <c r="AT86" s="544"/>
      <c r="AU86" s="544"/>
      <c r="AV86" s="544"/>
      <c r="AW86" s="544"/>
      <c r="AX86" s="544"/>
      <c r="AY86" s="544"/>
      <c r="AZ86" s="657"/>
      <c r="BA86" s="543"/>
      <c r="BB86" s="544"/>
      <c r="BC86" s="544"/>
      <c r="BD86" s="544"/>
      <c r="BE86" s="544"/>
      <c r="BF86" s="544"/>
      <c r="BG86" s="544"/>
      <c r="BH86" s="544"/>
      <c r="BI86" s="544"/>
      <c r="BJ86" s="657"/>
      <c r="BK86" s="543"/>
      <c r="BL86" s="544"/>
      <c r="BM86" s="544"/>
      <c r="BN86" s="544"/>
      <c r="BO86" s="544"/>
      <c r="BP86" s="544"/>
      <c r="BQ86" s="544"/>
      <c r="BR86" s="544"/>
      <c r="BS86" s="544"/>
      <c r="BT86" s="657"/>
      <c r="BU86" s="543"/>
      <c r="BV86" s="544"/>
      <c r="BW86" s="544"/>
      <c r="BX86" s="544"/>
      <c r="BY86" s="544"/>
      <c r="BZ86" s="544"/>
      <c r="CA86" s="544"/>
      <c r="CB86" s="544"/>
      <c r="CC86" s="544"/>
      <c r="CD86" s="657"/>
      <c r="CE86" s="543"/>
      <c r="CF86" s="544"/>
      <c r="CG86" s="544"/>
      <c r="CH86" s="544"/>
      <c r="CI86" s="544"/>
      <c r="CJ86" s="544"/>
      <c r="CK86" s="544"/>
      <c r="CL86" s="544"/>
      <c r="CM86" s="544"/>
      <c r="CN86" s="657"/>
      <c r="CO86" s="543"/>
      <c r="CP86" s="544"/>
      <c r="CQ86" s="544"/>
      <c r="CR86" s="544"/>
      <c r="CS86" s="544"/>
      <c r="CT86" s="544"/>
      <c r="CU86" s="544"/>
      <c r="CV86" s="544"/>
      <c r="CW86" s="544"/>
      <c r="CX86" s="657"/>
      <c r="CY86" s="543"/>
      <c r="CZ86" s="544"/>
      <c r="DA86" s="544"/>
      <c r="DB86" s="544"/>
      <c r="DC86" s="544"/>
      <c r="DD86" s="544"/>
      <c r="DE86" s="544"/>
      <c r="DF86" s="544"/>
      <c r="DG86" s="544"/>
      <c r="DH86" s="657"/>
      <c r="DI86" s="543"/>
      <c r="DJ86" s="544"/>
      <c r="DK86" s="544"/>
      <c r="DL86" s="544"/>
      <c r="DM86" s="544"/>
      <c r="DN86" s="544"/>
      <c r="DO86" s="544"/>
      <c r="DP86" s="544"/>
      <c r="DQ86" s="544"/>
      <c r="DR86" s="657"/>
      <c r="DS86" s="543"/>
      <c r="DT86" s="544"/>
      <c r="DU86" s="544"/>
      <c r="DV86" s="544"/>
      <c r="DW86" s="544"/>
      <c r="DX86" s="544"/>
      <c r="DY86" s="544"/>
      <c r="DZ86" s="544"/>
      <c r="EA86" s="544"/>
      <c r="EB86" s="657"/>
      <c r="EC86" s="543"/>
      <c r="ED86" s="544"/>
      <c r="EE86" s="544"/>
      <c r="EF86" s="544"/>
      <c r="EG86" s="544"/>
      <c r="EH86" s="544"/>
      <c r="EI86" s="544"/>
      <c r="EJ86" s="544"/>
      <c r="EK86" s="544"/>
      <c r="EL86" s="657"/>
      <c r="EM86" s="543"/>
      <c r="EN86" s="544"/>
      <c r="EO86" s="544"/>
      <c r="EP86" s="544"/>
      <c r="EQ86" s="544"/>
      <c r="ER86" s="544"/>
      <c r="ES86" s="544"/>
      <c r="ET86" s="544"/>
      <c r="EU86" s="544"/>
      <c r="EV86" s="657"/>
    </row>
    <row r="87" spans="1:152" ht="54">
      <c r="A87" s="359">
        <f>Summary!A87</f>
        <v>0</v>
      </c>
      <c r="B87" s="378">
        <f>Summary!B87</f>
        <v>0</v>
      </c>
      <c r="C87" s="379" t="str">
        <f>Summary!C87</f>
        <v>4.3.8</v>
      </c>
      <c r="D87" s="380" t="str">
        <f>Summary!D87</f>
        <v>500 - Drainage and Service Ducts</v>
      </c>
      <c r="E87" s="381" t="str">
        <f>Summary!E87</f>
        <v>Manholes</v>
      </c>
      <c r="F87" s="382" t="str">
        <f>Summary!F87</f>
        <v>Clear manholes by removing all material that could impair operation (overgrown vegetation / weed, silt, debris / rubbish)</v>
      </c>
      <c r="G87" s="375">
        <f>Summary!G87</f>
        <v>0</v>
      </c>
      <c r="H87" s="540">
        <f t="shared" si="52"/>
        <v>0</v>
      </c>
      <c r="I87" s="541">
        <f t="shared" si="53"/>
        <v>0</v>
      </c>
      <c r="J87" s="541">
        <f t="shared" si="54"/>
        <v>0</v>
      </c>
      <c r="K87" s="541">
        <f t="shared" si="55"/>
        <v>0</v>
      </c>
      <c r="L87" s="541">
        <f t="shared" si="56"/>
        <v>0</v>
      </c>
      <c r="M87" s="541">
        <f t="shared" si="57"/>
        <v>0</v>
      </c>
      <c r="N87" s="541">
        <f t="shared" si="58"/>
        <v>0</v>
      </c>
      <c r="O87" s="541">
        <f t="shared" si="59"/>
        <v>0</v>
      </c>
      <c r="P87" s="541">
        <f t="shared" si="60"/>
        <v>0</v>
      </c>
      <c r="Q87" s="541">
        <f t="shared" si="61"/>
        <v>0</v>
      </c>
      <c r="R87" s="541">
        <f t="shared" si="62"/>
        <v>0</v>
      </c>
      <c r="S87" s="541">
        <f t="shared" si="63"/>
        <v>0</v>
      </c>
      <c r="T87" s="541">
        <f t="shared" si="70"/>
        <v>0</v>
      </c>
      <c r="U87" s="542">
        <f t="shared" si="71"/>
        <v>0</v>
      </c>
      <c r="V87" s="531"/>
      <c r="W87" s="543"/>
      <c r="X87" s="544"/>
      <c r="Y87" s="544"/>
      <c r="Z87" s="544"/>
      <c r="AA87" s="544"/>
      <c r="AB87" s="544"/>
      <c r="AC87" s="544"/>
      <c r="AD87" s="544"/>
      <c r="AE87" s="544"/>
      <c r="AF87" s="657"/>
      <c r="AG87" s="543"/>
      <c r="AH87" s="544"/>
      <c r="AI87" s="544"/>
      <c r="AJ87" s="544"/>
      <c r="AK87" s="544"/>
      <c r="AL87" s="544"/>
      <c r="AM87" s="544"/>
      <c r="AN87" s="544"/>
      <c r="AO87" s="544"/>
      <c r="AP87" s="657"/>
      <c r="AQ87" s="543"/>
      <c r="AR87" s="544"/>
      <c r="AS87" s="544"/>
      <c r="AT87" s="544"/>
      <c r="AU87" s="544"/>
      <c r="AV87" s="544"/>
      <c r="AW87" s="544"/>
      <c r="AX87" s="544"/>
      <c r="AY87" s="544"/>
      <c r="AZ87" s="657"/>
      <c r="BA87" s="543"/>
      <c r="BB87" s="544"/>
      <c r="BC87" s="544"/>
      <c r="BD87" s="544"/>
      <c r="BE87" s="544"/>
      <c r="BF87" s="544"/>
      <c r="BG87" s="544"/>
      <c r="BH87" s="544"/>
      <c r="BI87" s="544"/>
      <c r="BJ87" s="657"/>
      <c r="BK87" s="543"/>
      <c r="BL87" s="544"/>
      <c r="BM87" s="544"/>
      <c r="BN87" s="544"/>
      <c r="BO87" s="544"/>
      <c r="BP87" s="544"/>
      <c r="BQ87" s="544"/>
      <c r="BR87" s="544"/>
      <c r="BS87" s="544"/>
      <c r="BT87" s="657"/>
      <c r="BU87" s="543"/>
      <c r="BV87" s="544"/>
      <c r="BW87" s="544"/>
      <c r="BX87" s="544"/>
      <c r="BY87" s="544"/>
      <c r="BZ87" s="544"/>
      <c r="CA87" s="544"/>
      <c r="CB87" s="544"/>
      <c r="CC87" s="544"/>
      <c r="CD87" s="657"/>
      <c r="CE87" s="543"/>
      <c r="CF87" s="544"/>
      <c r="CG87" s="544"/>
      <c r="CH87" s="544"/>
      <c r="CI87" s="544"/>
      <c r="CJ87" s="544"/>
      <c r="CK87" s="544"/>
      <c r="CL87" s="544"/>
      <c r="CM87" s="544"/>
      <c r="CN87" s="657"/>
      <c r="CO87" s="543"/>
      <c r="CP87" s="544"/>
      <c r="CQ87" s="544"/>
      <c r="CR87" s="544"/>
      <c r="CS87" s="544"/>
      <c r="CT87" s="544"/>
      <c r="CU87" s="544"/>
      <c r="CV87" s="544"/>
      <c r="CW87" s="544"/>
      <c r="CX87" s="657"/>
      <c r="CY87" s="543"/>
      <c r="CZ87" s="544"/>
      <c r="DA87" s="544"/>
      <c r="DB87" s="544"/>
      <c r="DC87" s="544"/>
      <c r="DD87" s="544"/>
      <c r="DE87" s="544"/>
      <c r="DF87" s="544"/>
      <c r="DG87" s="544"/>
      <c r="DH87" s="657"/>
      <c r="DI87" s="543"/>
      <c r="DJ87" s="544"/>
      <c r="DK87" s="544"/>
      <c r="DL87" s="544"/>
      <c r="DM87" s="544"/>
      <c r="DN87" s="544"/>
      <c r="DO87" s="544"/>
      <c r="DP87" s="544"/>
      <c r="DQ87" s="544"/>
      <c r="DR87" s="657"/>
      <c r="DS87" s="543"/>
      <c r="DT87" s="544"/>
      <c r="DU87" s="544"/>
      <c r="DV87" s="544"/>
      <c r="DW87" s="544"/>
      <c r="DX87" s="544"/>
      <c r="DY87" s="544"/>
      <c r="DZ87" s="544"/>
      <c r="EA87" s="544"/>
      <c r="EB87" s="657"/>
      <c r="EC87" s="543"/>
      <c r="ED87" s="544"/>
      <c r="EE87" s="544"/>
      <c r="EF87" s="544"/>
      <c r="EG87" s="544"/>
      <c r="EH87" s="544"/>
      <c r="EI87" s="544"/>
      <c r="EJ87" s="544"/>
      <c r="EK87" s="544"/>
      <c r="EL87" s="657"/>
      <c r="EM87" s="543"/>
      <c r="EN87" s="544"/>
      <c r="EO87" s="544"/>
      <c r="EP87" s="544"/>
      <c r="EQ87" s="544"/>
      <c r="ER87" s="544"/>
      <c r="ES87" s="544"/>
      <c r="ET87" s="544"/>
      <c r="EU87" s="544"/>
      <c r="EV87" s="657"/>
    </row>
    <row r="88" spans="1:152" ht="72">
      <c r="A88" s="359">
        <f>Summary!A88</f>
        <v>0</v>
      </c>
      <c r="B88" s="378">
        <f>Summary!B88</f>
        <v>0</v>
      </c>
      <c r="C88" s="379" t="str">
        <f>Summary!C88</f>
        <v>4.3.9</v>
      </c>
      <c r="D88" s="380" t="str">
        <f>Summary!D88</f>
        <v>500 - Drainage and Service Ducts</v>
      </c>
      <c r="E88" s="381" t="str">
        <f>Summary!E88</f>
        <v>Culverts</v>
      </c>
      <c r="F88" s="382" t="str">
        <f>Summary!F88</f>
        <v>De-silt and remove all material that could impair operation (silt, weed / vegetation growth, debris / rubbish, eroded bank material restricting the free flow of water through the culvert)</v>
      </c>
      <c r="G88" s="375">
        <f>Summary!G88</f>
        <v>0</v>
      </c>
      <c r="H88" s="540">
        <f t="shared" si="52"/>
        <v>0</v>
      </c>
      <c r="I88" s="541">
        <f t="shared" si="53"/>
        <v>0</v>
      </c>
      <c r="J88" s="541">
        <f t="shared" si="54"/>
        <v>0</v>
      </c>
      <c r="K88" s="541">
        <f t="shared" si="55"/>
        <v>0</v>
      </c>
      <c r="L88" s="541">
        <f t="shared" si="56"/>
        <v>0</v>
      </c>
      <c r="M88" s="541">
        <f t="shared" si="57"/>
        <v>0</v>
      </c>
      <c r="N88" s="541">
        <f t="shared" si="58"/>
        <v>0</v>
      </c>
      <c r="O88" s="541">
        <f t="shared" si="59"/>
        <v>0</v>
      </c>
      <c r="P88" s="541">
        <f t="shared" si="60"/>
        <v>0</v>
      </c>
      <c r="Q88" s="541">
        <f t="shared" si="61"/>
        <v>0</v>
      </c>
      <c r="R88" s="541">
        <f t="shared" si="62"/>
        <v>0</v>
      </c>
      <c r="S88" s="541">
        <f t="shared" si="63"/>
        <v>0</v>
      </c>
      <c r="T88" s="541">
        <f t="shared" si="70"/>
        <v>0</v>
      </c>
      <c r="U88" s="542">
        <f t="shared" si="71"/>
        <v>0</v>
      </c>
      <c r="V88" s="531"/>
      <c r="W88" s="543"/>
      <c r="X88" s="544"/>
      <c r="Y88" s="544"/>
      <c r="Z88" s="544"/>
      <c r="AA88" s="544"/>
      <c r="AB88" s="544"/>
      <c r="AC88" s="544"/>
      <c r="AD88" s="544"/>
      <c r="AE88" s="544"/>
      <c r="AF88" s="657"/>
      <c r="AG88" s="543"/>
      <c r="AH88" s="544"/>
      <c r="AI88" s="544"/>
      <c r="AJ88" s="544"/>
      <c r="AK88" s="544"/>
      <c r="AL88" s="544"/>
      <c r="AM88" s="544"/>
      <c r="AN88" s="544"/>
      <c r="AO88" s="544"/>
      <c r="AP88" s="657"/>
      <c r="AQ88" s="543"/>
      <c r="AR88" s="544"/>
      <c r="AS88" s="544"/>
      <c r="AT88" s="544"/>
      <c r="AU88" s="544"/>
      <c r="AV88" s="544"/>
      <c r="AW88" s="544"/>
      <c r="AX88" s="544"/>
      <c r="AY88" s="544"/>
      <c r="AZ88" s="657"/>
      <c r="BA88" s="543"/>
      <c r="BB88" s="544"/>
      <c r="BC88" s="544"/>
      <c r="BD88" s="544"/>
      <c r="BE88" s="544"/>
      <c r="BF88" s="544"/>
      <c r="BG88" s="544"/>
      <c r="BH88" s="544"/>
      <c r="BI88" s="544"/>
      <c r="BJ88" s="657"/>
      <c r="BK88" s="543"/>
      <c r="BL88" s="544"/>
      <c r="BM88" s="544"/>
      <c r="BN88" s="544"/>
      <c r="BO88" s="544"/>
      <c r="BP88" s="544"/>
      <c r="BQ88" s="544"/>
      <c r="BR88" s="544"/>
      <c r="BS88" s="544"/>
      <c r="BT88" s="657"/>
      <c r="BU88" s="543"/>
      <c r="BV88" s="544"/>
      <c r="BW88" s="544"/>
      <c r="BX88" s="544"/>
      <c r="BY88" s="544"/>
      <c r="BZ88" s="544"/>
      <c r="CA88" s="544"/>
      <c r="CB88" s="544"/>
      <c r="CC88" s="544"/>
      <c r="CD88" s="657"/>
      <c r="CE88" s="543"/>
      <c r="CF88" s="544"/>
      <c r="CG88" s="544"/>
      <c r="CH88" s="544"/>
      <c r="CI88" s="544"/>
      <c r="CJ88" s="544"/>
      <c r="CK88" s="544"/>
      <c r="CL88" s="544"/>
      <c r="CM88" s="544"/>
      <c r="CN88" s="657"/>
      <c r="CO88" s="543"/>
      <c r="CP88" s="544"/>
      <c r="CQ88" s="544"/>
      <c r="CR88" s="544"/>
      <c r="CS88" s="544"/>
      <c r="CT88" s="544"/>
      <c r="CU88" s="544"/>
      <c r="CV88" s="544"/>
      <c r="CW88" s="544"/>
      <c r="CX88" s="657"/>
      <c r="CY88" s="543"/>
      <c r="CZ88" s="544"/>
      <c r="DA88" s="544"/>
      <c r="DB88" s="544"/>
      <c r="DC88" s="544"/>
      <c r="DD88" s="544"/>
      <c r="DE88" s="544"/>
      <c r="DF88" s="544"/>
      <c r="DG88" s="544"/>
      <c r="DH88" s="657"/>
      <c r="DI88" s="543"/>
      <c r="DJ88" s="544"/>
      <c r="DK88" s="544"/>
      <c r="DL88" s="544"/>
      <c r="DM88" s="544"/>
      <c r="DN88" s="544"/>
      <c r="DO88" s="544"/>
      <c r="DP88" s="544"/>
      <c r="DQ88" s="544"/>
      <c r="DR88" s="657"/>
      <c r="DS88" s="543"/>
      <c r="DT88" s="544"/>
      <c r="DU88" s="544"/>
      <c r="DV88" s="544"/>
      <c r="DW88" s="544"/>
      <c r="DX88" s="544"/>
      <c r="DY88" s="544"/>
      <c r="DZ88" s="544"/>
      <c r="EA88" s="544"/>
      <c r="EB88" s="657"/>
      <c r="EC88" s="543"/>
      <c r="ED88" s="544"/>
      <c r="EE88" s="544"/>
      <c r="EF88" s="544"/>
      <c r="EG88" s="544"/>
      <c r="EH88" s="544"/>
      <c r="EI88" s="544"/>
      <c r="EJ88" s="544"/>
      <c r="EK88" s="544"/>
      <c r="EL88" s="657"/>
      <c r="EM88" s="543"/>
      <c r="EN88" s="544"/>
      <c r="EO88" s="544"/>
      <c r="EP88" s="544"/>
      <c r="EQ88" s="544"/>
      <c r="ER88" s="544"/>
      <c r="ES88" s="544"/>
      <c r="ET88" s="544"/>
      <c r="EU88" s="544"/>
      <c r="EV88" s="657"/>
    </row>
    <row r="89" spans="1:152" s="139" customFormat="1" ht="20.25">
      <c r="A89" s="802">
        <f>Summary!A89</f>
        <v>0</v>
      </c>
      <c r="B89" s="815">
        <f>Summary!B89</f>
        <v>0</v>
      </c>
      <c r="C89" s="813" t="str">
        <f>Summary!C89</f>
        <v>4.3.10</v>
      </c>
      <c r="D89" s="816" t="str">
        <f>Summary!D89</f>
        <v>NOT USED</v>
      </c>
      <c r="E89" s="796">
        <f>Summary!E89</f>
        <v>0</v>
      </c>
      <c r="F89" s="796">
        <f>Summary!F89</f>
        <v>0</v>
      </c>
      <c r="G89" s="787">
        <f>Summary!G89</f>
        <v>0</v>
      </c>
      <c r="H89" s="299"/>
      <c r="I89" s="300"/>
      <c r="J89" s="300"/>
      <c r="K89" s="300"/>
      <c r="L89" s="300"/>
      <c r="M89" s="300"/>
      <c r="N89" s="300"/>
      <c r="O89" s="300"/>
      <c r="P89" s="300"/>
      <c r="Q89" s="300"/>
      <c r="R89" s="300"/>
      <c r="S89" s="300"/>
      <c r="T89" s="300"/>
      <c r="U89" s="797"/>
      <c r="V89" s="531"/>
      <c r="W89" s="299"/>
      <c r="X89" s="300"/>
      <c r="Y89" s="300"/>
      <c r="Z89" s="300"/>
      <c r="AA89" s="300"/>
      <c r="AB89" s="300"/>
      <c r="AC89" s="300"/>
      <c r="AD89" s="300"/>
      <c r="AE89" s="300"/>
      <c r="AF89" s="817"/>
      <c r="AG89" s="299"/>
      <c r="AH89" s="300"/>
      <c r="AI89" s="300"/>
      <c r="AJ89" s="300"/>
      <c r="AK89" s="300"/>
      <c r="AL89" s="300"/>
      <c r="AM89" s="300"/>
      <c r="AN89" s="300"/>
      <c r="AO89" s="300"/>
      <c r="AP89" s="817"/>
      <c r="AQ89" s="299"/>
      <c r="AR89" s="300"/>
      <c r="AS89" s="300"/>
      <c r="AT89" s="300"/>
      <c r="AU89" s="300"/>
      <c r="AV89" s="300"/>
      <c r="AW89" s="300"/>
      <c r="AX89" s="300"/>
      <c r="AY89" s="300"/>
      <c r="AZ89" s="817"/>
      <c r="BA89" s="299"/>
      <c r="BB89" s="300"/>
      <c r="BC89" s="300"/>
      <c r="BD89" s="300"/>
      <c r="BE89" s="300"/>
      <c r="BF89" s="300"/>
      <c r="BG89" s="300"/>
      <c r="BH89" s="300"/>
      <c r="BI89" s="300"/>
      <c r="BJ89" s="817"/>
      <c r="BK89" s="299"/>
      <c r="BL89" s="300"/>
      <c r="BM89" s="300"/>
      <c r="BN89" s="300"/>
      <c r="BO89" s="300"/>
      <c r="BP89" s="300"/>
      <c r="BQ89" s="300"/>
      <c r="BR89" s="300"/>
      <c r="BS89" s="300"/>
      <c r="BT89" s="817"/>
      <c r="BU89" s="299"/>
      <c r="BV89" s="300"/>
      <c r="BW89" s="300"/>
      <c r="BX89" s="300"/>
      <c r="BY89" s="300"/>
      <c r="BZ89" s="300"/>
      <c r="CA89" s="300"/>
      <c r="CB89" s="300"/>
      <c r="CC89" s="300"/>
      <c r="CD89" s="817"/>
      <c r="CE89" s="299"/>
      <c r="CF89" s="300"/>
      <c r="CG89" s="300"/>
      <c r="CH89" s="300"/>
      <c r="CI89" s="300"/>
      <c r="CJ89" s="300"/>
      <c r="CK89" s="300"/>
      <c r="CL89" s="300"/>
      <c r="CM89" s="300"/>
      <c r="CN89" s="817"/>
      <c r="CO89" s="299"/>
      <c r="CP89" s="300"/>
      <c r="CQ89" s="300"/>
      <c r="CR89" s="300"/>
      <c r="CS89" s="300"/>
      <c r="CT89" s="300"/>
      <c r="CU89" s="300"/>
      <c r="CV89" s="300"/>
      <c r="CW89" s="300"/>
      <c r="CX89" s="817"/>
      <c r="CY89" s="299"/>
      <c r="CZ89" s="300"/>
      <c r="DA89" s="300"/>
      <c r="DB89" s="300"/>
      <c r="DC89" s="300"/>
      <c r="DD89" s="300"/>
      <c r="DE89" s="300"/>
      <c r="DF89" s="300"/>
      <c r="DG89" s="300"/>
      <c r="DH89" s="817"/>
      <c r="DI89" s="299"/>
      <c r="DJ89" s="300"/>
      <c r="DK89" s="300"/>
      <c r="DL89" s="300"/>
      <c r="DM89" s="300"/>
      <c r="DN89" s="300"/>
      <c r="DO89" s="300"/>
      <c r="DP89" s="300"/>
      <c r="DQ89" s="300"/>
      <c r="DR89" s="817"/>
      <c r="DS89" s="299"/>
      <c r="DT89" s="300"/>
      <c r="DU89" s="300"/>
      <c r="DV89" s="300"/>
      <c r="DW89" s="300"/>
      <c r="DX89" s="300"/>
      <c r="DY89" s="300"/>
      <c r="DZ89" s="300"/>
      <c r="EA89" s="300"/>
      <c r="EB89" s="817"/>
      <c r="EC89" s="299"/>
      <c r="ED89" s="300"/>
      <c r="EE89" s="300"/>
      <c r="EF89" s="300"/>
      <c r="EG89" s="300"/>
      <c r="EH89" s="300"/>
      <c r="EI89" s="300"/>
      <c r="EJ89" s="300"/>
      <c r="EK89" s="300"/>
      <c r="EL89" s="817"/>
      <c r="EM89" s="299"/>
      <c r="EN89" s="300"/>
      <c r="EO89" s="300"/>
      <c r="EP89" s="300"/>
      <c r="EQ89" s="300"/>
      <c r="ER89" s="300"/>
      <c r="ES89" s="300"/>
      <c r="ET89" s="300"/>
      <c r="EU89" s="300"/>
      <c r="EV89" s="817"/>
    </row>
    <row r="90" spans="1:152" s="139" customFormat="1" ht="36">
      <c r="A90" s="802">
        <f>Summary!A90</f>
        <v>0</v>
      </c>
      <c r="B90" s="815">
        <f>Summary!B90</f>
        <v>0</v>
      </c>
      <c r="C90" s="813" t="str">
        <f>Summary!C90</f>
        <v>4.3.11</v>
      </c>
      <c r="D90" s="816" t="str">
        <f>Summary!D90</f>
        <v>500 - Drainage and Service Ducts</v>
      </c>
      <c r="E90" s="796" t="str">
        <f>Summary!E90</f>
        <v>Filter drains</v>
      </c>
      <c r="F90" s="796">
        <f>Summary!F90</f>
        <v>0</v>
      </c>
      <c r="G90" s="787">
        <f>Summary!G90</f>
        <v>0</v>
      </c>
      <c r="H90" s="299"/>
      <c r="I90" s="300"/>
      <c r="J90" s="300"/>
      <c r="K90" s="300"/>
      <c r="L90" s="300"/>
      <c r="M90" s="300"/>
      <c r="N90" s="300"/>
      <c r="O90" s="300"/>
      <c r="P90" s="300"/>
      <c r="Q90" s="300"/>
      <c r="R90" s="300"/>
      <c r="S90" s="300"/>
      <c r="T90" s="300"/>
      <c r="U90" s="797"/>
      <c r="V90" s="531"/>
      <c r="W90" s="299"/>
      <c r="X90" s="300"/>
      <c r="Y90" s="300"/>
      <c r="Z90" s="300"/>
      <c r="AA90" s="300"/>
      <c r="AB90" s="300"/>
      <c r="AC90" s="300"/>
      <c r="AD90" s="300"/>
      <c r="AE90" s="300"/>
      <c r="AF90" s="817"/>
      <c r="AG90" s="299"/>
      <c r="AH90" s="300"/>
      <c r="AI90" s="300"/>
      <c r="AJ90" s="300"/>
      <c r="AK90" s="300"/>
      <c r="AL90" s="300"/>
      <c r="AM90" s="300"/>
      <c r="AN90" s="300"/>
      <c r="AO90" s="300"/>
      <c r="AP90" s="817"/>
      <c r="AQ90" s="299"/>
      <c r="AR90" s="300"/>
      <c r="AS90" s="300"/>
      <c r="AT90" s="300"/>
      <c r="AU90" s="300"/>
      <c r="AV90" s="300"/>
      <c r="AW90" s="300"/>
      <c r="AX90" s="300"/>
      <c r="AY90" s="300"/>
      <c r="AZ90" s="817"/>
      <c r="BA90" s="299"/>
      <c r="BB90" s="300"/>
      <c r="BC90" s="300"/>
      <c r="BD90" s="300"/>
      <c r="BE90" s="300"/>
      <c r="BF90" s="300"/>
      <c r="BG90" s="300"/>
      <c r="BH90" s="300"/>
      <c r="BI90" s="300"/>
      <c r="BJ90" s="817"/>
      <c r="BK90" s="299"/>
      <c r="BL90" s="300"/>
      <c r="BM90" s="300"/>
      <c r="BN90" s="300"/>
      <c r="BO90" s="300"/>
      <c r="BP90" s="300"/>
      <c r="BQ90" s="300"/>
      <c r="BR90" s="300"/>
      <c r="BS90" s="300"/>
      <c r="BT90" s="817"/>
      <c r="BU90" s="299"/>
      <c r="BV90" s="300"/>
      <c r="BW90" s="300"/>
      <c r="BX90" s="300"/>
      <c r="BY90" s="300"/>
      <c r="BZ90" s="300"/>
      <c r="CA90" s="300"/>
      <c r="CB90" s="300"/>
      <c r="CC90" s="300"/>
      <c r="CD90" s="817"/>
      <c r="CE90" s="299"/>
      <c r="CF90" s="300"/>
      <c r="CG90" s="300"/>
      <c r="CH90" s="300"/>
      <c r="CI90" s="300"/>
      <c r="CJ90" s="300"/>
      <c r="CK90" s="300"/>
      <c r="CL90" s="300"/>
      <c r="CM90" s="300"/>
      <c r="CN90" s="817"/>
      <c r="CO90" s="299"/>
      <c r="CP90" s="300"/>
      <c r="CQ90" s="300"/>
      <c r="CR90" s="300"/>
      <c r="CS90" s="300"/>
      <c r="CT90" s="300"/>
      <c r="CU90" s="300"/>
      <c r="CV90" s="300"/>
      <c r="CW90" s="300"/>
      <c r="CX90" s="817"/>
      <c r="CY90" s="299"/>
      <c r="CZ90" s="300"/>
      <c r="DA90" s="300"/>
      <c r="DB90" s="300"/>
      <c r="DC90" s="300"/>
      <c r="DD90" s="300"/>
      <c r="DE90" s="300"/>
      <c r="DF90" s="300"/>
      <c r="DG90" s="300"/>
      <c r="DH90" s="817"/>
      <c r="DI90" s="299"/>
      <c r="DJ90" s="300"/>
      <c r="DK90" s="300"/>
      <c r="DL90" s="300"/>
      <c r="DM90" s="300"/>
      <c r="DN90" s="300"/>
      <c r="DO90" s="300"/>
      <c r="DP90" s="300"/>
      <c r="DQ90" s="300"/>
      <c r="DR90" s="817"/>
      <c r="DS90" s="299"/>
      <c r="DT90" s="300"/>
      <c r="DU90" s="300"/>
      <c r="DV90" s="300"/>
      <c r="DW90" s="300"/>
      <c r="DX90" s="300"/>
      <c r="DY90" s="300"/>
      <c r="DZ90" s="300"/>
      <c r="EA90" s="300"/>
      <c r="EB90" s="817"/>
      <c r="EC90" s="299"/>
      <c r="ED90" s="300"/>
      <c r="EE90" s="300"/>
      <c r="EF90" s="300"/>
      <c r="EG90" s="300"/>
      <c r="EH90" s="300"/>
      <c r="EI90" s="300"/>
      <c r="EJ90" s="300"/>
      <c r="EK90" s="300"/>
      <c r="EL90" s="817"/>
      <c r="EM90" s="299"/>
      <c r="EN90" s="300"/>
      <c r="EO90" s="300"/>
      <c r="EP90" s="300"/>
      <c r="EQ90" s="300"/>
      <c r="ER90" s="300"/>
      <c r="ES90" s="300"/>
      <c r="ET90" s="300"/>
      <c r="EU90" s="300"/>
      <c r="EV90" s="817"/>
    </row>
    <row r="91" spans="1:152" ht="90">
      <c r="A91" s="359">
        <f>Summary!A91</f>
        <v>0</v>
      </c>
      <c r="B91" s="378">
        <f>Summary!B91</f>
        <v>0</v>
      </c>
      <c r="C91" s="379" t="str">
        <f>Summary!C91</f>
        <v>4.3.11.1</v>
      </c>
      <c r="D91" s="380">
        <f>Summary!D91</f>
        <v>0</v>
      </c>
      <c r="E91" s="381">
        <f>Summary!E91</f>
        <v>0</v>
      </c>
      <c r="F91" s="382" t="str">
        <f>Summary!F91</f>
        <v xml:space="preserve">Edge scrape, clear weed / vegetation growth, cut back to remove build up of material from edge of carriage way through to filter material (Filter Drain and Combined carrier and Filter drain) that could impair operation </v>
      </c>
      <c r="G91" s="375">
        <f>Summary!G91</f>
        <v>0</v>
      </c>
      <c r="H91" s="540">
        <f t="shared" si="52"/>
        <v>0</v>
      </c>
      <c r="I91" s="541">
        <f t="shared" si="53"/>
        <v>0</v>
      </c>
      <c r="J91" s="541">
        <f t="shared" si="54"/>
        <v>0</v>
      </c>
      <c r="K91" s="541">
        <f t="shared" si="55"/>
        <v>0</v>
      </c>
      <c r="L91" s="541">
        <f t="shared" si="56"/>
        <v>0</v>
      </c>
      <c r="M91" s="541">
        <f t="shared" si="57"/>
        <v>0</v>
      </c>
      <c r="N91" s="541">
        <f t="shared" si="58"/>
        <v>0</v>
      </c>
      <c r="O91" s="541">
        <f t="shared" si="59"/>
        <v>0</v>
      </c>
      <c r="P91" s="541">
        <f t="shared" si="60"/>
        <v>0</v>
      </c>
      <c r="Q91" s="541">
        <f t="shared" si="61"/>
        <v>0</v>
      </c>
      <c r="R91" s="541">
        <f t="shared" si="62"/>
        <v>0</v>
      </c>
      <c r="S91" s="541">
        <f t="shared" si="63"/>
        <v>0</v>
      </c>
      <c r="T91" s="541">
        <f t="shared" ref="T91:T94" si="72">SUM(EM91:EU91)</f>
        <v>0</v>
      </c>
      <c r="U91" s="542">
        <f t="shared" ref="U91:U94" si="73">SUM(H91:T91)</f>
        <v>0</v>
      </c>
      <c r="V91" s="531"/>
      <c r="W91" s="543"/>
      <c r="X91" s="544"/>
      <c r="Y91" s="544"/>
      <c r="Z91" s="544"/>
      <c r="AA91" s="544"/>
      <c r="AB91" s="544"/>
      <c r="AC91" s="544"/>
      <c r="AD91" s="544"/>
      <c r="AE91" s="544"/>
      <c r="AF91" s="657"/>
      <c r="AG91" s="543"/>
      <c r="AH91" s="544"/>
      <c r="AI91" s="544"/>
      <c r="AJ91" s="544"/>
      <c r="AK91" s="544"/>
      <c r="AL91" s="544"/>
      <c r="AM91" s="544"/>
      <c r="AN91" s="544"/>
      <c r="AO91" s="544"/>
      <c r="AP91" s="657"/>
      <c r="AQ91" s="543"/>
      <c r="AR91" s="544"/>
      <c r="AS91" s="544"/>
      <c r="AT91" s="544"/>
      <c r="AU91" s="544"/>
      <c r="AV91" s="544"/>
      <c r="AW91" s="544"/>
      <c r="AX91" s="544"/>
      <c r="AY91" s="544"/>
      <c r="AZ91" s="657"/>
      <c r="BA91" s="543"/>
      <c r="BB91" s="544"/>
      <c r="BC91" s="544"/>
      <c r="BD91" s="544"/>
      <c r="BE91" s="544"/>
      <c r="BF91" s="544"/>
      <c r="BG91" s="544"/>
      <c r="BH91" s="544"/>
      <c r="BI91" s="544"/>
      <c r="BJ91" s="657"/>
      <c r="BK91" s="543"/>
      <c r="BL91" s="544"/>
      <c r="BM91" s="544"/>
      <c r="BN91" s="544"/>
      <c r="BO91" s="544"/>
      <c r="BP91" s="544"/>
      <c r="BQ91" s="544"/>
      <c r="BR91" s="544"/>
      <c r="BS91" s="544"/>
      <c r="BT91" s="657"/>
      <c r="BU91" s="543"/>
      <c r="BV91" s="544"/>
      <c r="BW91" s="544"/>
      <c r="BX91" s="544"/>
      <c r="BY91" s="544"/>
      <c r="BZ91" s="544"/>
      <c r="CA91" s="544"/>
      <c r="CB91" s="544"/>
      <c r="CC91" s="544"/>
      <c r="CD91" s="657"/>
      <c r="CE91" s="543"/>
      <c r="CF91" s="544"/>
      <c r="CG91" s="544"/>
      <c r="CH91" s="544"/>
      <c r="CI91" s="544"/>
      <c r="CJ91" s="544"/>
      <c r="CK91" s="544"/>
      <c r="CL91" s="544"/>
      <c r="CM91" s="544"/>
      <c r="CN91" s="657"/>
      <c r="CO91" s="543"/>
      <c r="CP91" s="544"/>
      <c r="CQ91" s="544"/>
      <c r="CR91" s="544"/>
      <c r="CS91" s="544"/>
      <c r="CT91" s="544"/>
      <c r="CU91" s="544"/>
      <c r="CV91" s="544"/>
      <c r="CW91" s="544"/>
      <c r="CX91" s="657"/>
      <c r="CY91" s="543"/>
      <c r="CZ91" s="544"/>
      <c r="DA91" s="544"/>
      <c r="DB91" s="544"/>
      <c r="DC91" s="544"/>
      <c r="DD91" s="544"/>
      <c r="DE91" s="544"/>
      <c r="DF91" s="544"/>
      <c r="DG91" s="544"/>
      <c r="DH91" s="657"/>
      <c r="DI91" s="543"/>
      <c r="DJ91" s="544"/>
      <c r="DK91" s="544"/>
      <c r="DL91" s="544"/>
      <c r="DM91" s="544"/>
      <c r="DN91" s="544"/>
      <c r="DO91" s="544"/>
      <c r="DP91" s="544"/>
      <c r="DQ91" s="544"/>
      <c r="DR91" s="657"/>
      <c r="DS91" s="543"/>
      <c r="DT91" s="544"/>
      <c r="DU91" s="544"/>
      <c r="DV91" s="544"/>
      <c r="DW91" s="544"/>
      <c r="DX91" s="544"/>
      <c r="DY91" s="544"/>
      <c r="DZ91" s="544"/>
      <c r="EA91" s="544"/>
      <c r="EB91" s="657"/>
      <c r="EC91" s="543"/>
      <c r="ED91" s="544"/>
      <c r="EE91" s="544"/>
      <c r="EF91" s="544"/>
      <c r="EG91" s="544"/>
      <c r="EH91" s="544"/>
      <c r="EI91" s="544"/>
      <c r="EJ91" s="544"/>
      <c r="EK91" s="544"/>
      <c r="EL91" s="657"/>
      <c r="EM91" s="543"/>
      <c r="EN91" s="544"/>
      <c r="EO91" s="544"/>
      <c r="EP91" s="544"/>
      <c r="EQ91" s="544"/>
      <c r="ER91" s="544"/>
      <c r="ES91" s="544"/>
      <c r="ET91" s="544"/>
      <c r="EU91" s="544"/>
      <c r="EV91" s="657"/>
    </row>
    <row r="92" spans="1:152" ht="36">
      <c r="A92" s="359">
        <f>Summary!A92</f>
        <v>0</v>
      </c>
      <c r="B92" s="378">
        <f>Summary!B92</f>
        <v>0</v>
      </c>
      <c r="C92" s="379" t="str">
        <f>Summary!C92</f>
        <v>4.3.11.2</v>
      </c>
      <c r="D92" s="380">
        <f>Summary!D92</f>
        <v>0</v>
      </c>
      <c r="E92" s="381">
        <f>Summary!E92</f>
        <v>0</v>
      </c>
      <c r="F92" s="382" t="str">
        <f>Summary!F92</f>
        <v>Weed spray along Filter Drain and Combined carrier and Filter drain</v>
      </c>
      <c r="G92" s="375">
        <f>Summary!G92</f>
        <v>0</v>
      </c>
      <c r="H92" s="540">
        <f t="shared" si="52"/>
        <v>0</v>
      </c>
      <c r="I92" s="541">
        <f t="shared" si="53"/>
        <v>0</v>
      </c>
      <c r="J92" s="541">
        <f t="shared" si="54"/>
        <v>0</v>
      </c>
      <c r="K92" s="541">
        <f t="shared" si="55"/>
        <v>0</v>
      </c>
      <c r="L92" s="541">
        <f t="shared" si="56"/>
        <v>0</v>
      </c>
      <c r="M92" s="541">
        <f t="shared" si="57"/>
        <v>0</v>
      </c>
      <c r="N92" s="541">
        <f t="shared" si="58"/>
        <v>0</v>
      </c>
      <c r="O92" s="541">
        <f t="shared" si="59"/>
        <v>0</v>
      </c>
      <c r="P92" s="541">
        <f t="shared" si="60"/>
        <v>0</v>
      </c>
      <c r="Q92" s="541">
        <f t="shared" si="61"/>
        <v>0</v>
      </c>
      <c r="R92" s="541">
        <f t="shared" si="62"/>
        <v>0</v>
      </c>
      <c r="S92" s="541">
        <f t="shared" si="63"/>
        <v>0</v>
      </c>
      <c r="T92" s="541">
        <f t="shared" si="72"/>
        <v>0</v>
      </c>
      <c r="U92" s="542">
        <f t="shared" si="73"/>
        <v>0</v>
      </c>
      <c r="V92" s="531"/>
      <c r="W92" s="543"/>
      <c r="X92" s="544"/>
      <c r="Y92" s="544"/>
      <c r="Z92" s="544"/>
      <c r="AA92" s="544"/>
      <c r="AB92" s="544"/>
      <c r="AC92" s="544"/>
      <c r="AD92" s="544"/>
      <c r="AE92" s="544"/>
      <c r="AF92" s="657"/>
      <c r="AG92" s="543"/>
      <c r="AH92" s="544"/>
      <c r="AI92" s="544"/>
      <c r="AJ92" s="544"/>
      <c r="AK92" s="544"/>
      <c r="AL92" s="544"/>
      <c r="AM92" s="544"/>
      <c r="AN92" s="544"/>
      <c r="AO92" s="544"/>
      <c r="AP92" s="657"/>
      <c r="AQ92" s="543"/>
      <c r="AR92" s="544"/>
      <c r="AS92" s="544"/>
      <c r="AT92" s="544"/>
      <c r="AU92" s="544"/>
      <c r="AV92" s="544"/>
      <c r="AW92" s="544"/>
      <c r="AX92" s="544"/>
      <c r="AY92" s="544"/>
      <c r="AZ92" s="657"/>
      <c r="BA92" s="543"/>
      <c r="BB92" s="544"/>
      <c r="BC92" s="544"/>
      <c r="BD92" s="544"/>
      <c r="BE92" s="544"/>
      <c r="BF92" s="544"/>
      <c r="BG92" s="544"/>
      <c r="BH92" s="544"/>
      <c r="BI92" s="544"/>
      <c r="BJ92" s="657"/>
      <c r="BK92" s="543"/>
      <c r="BL92" s="544"/>
      <c r="BM92" s="544"/>
      <c r="BN92" s="544"/>
      <c r="BO92" s="544"/>
      <c r="BP92" s="544"/>
      <c r="BQ92" s="544"/>
      <c r="BR92" s="544"/>
      <c r="BS92" s="544"/>
      <c r="BT92" s="657"/>
      <c r="BU92" s="543"/>
      <c r="BV92" s="544"/>
      <c r="BW92" s="544"/>
      <c r="BX92" s="544"/>
      <c r="BY92" s="544"/>
      <c r="BZ92" s="544"/>
      <c r="CA92" s="544"/>
      <c r="CB92" s="544"/>
      <c r="CC92" s="544"/>
      <c r="CD92" s="657"/>
      <c r="CE92" s="543"/>
      <c r="CF92" s="544"/>
      <c r="CG92" s="544"/>
      <c r="CH92" s="544"/>
      <c r="CI92" s="544"/>
      <c r="CJ92" s="544"/>
      <c r="CK92" s="544"/>
      <c r="CL92" s="544"/>
      <c r="CM92" s="544"/>
      <c r="CN92" s="657"/>
      <c r="CO92" s="543"/>
      <c r="CP92" s="544"/>
      <c r="CQ92" s="544"/>
      <c r="CR92" s="544"/>
      <c r="CS92" s="544"/>
      <c r="CT92" s="544"/>
      <c r="CU92" s="544"/>
      <c r="CV92" s="544"/>
      <c r="CW92" s="544"/>
      <c r="CX92" s="657"/>
      <c r="CY92" s="543"/>
      <c r="CZ92" s="544"/>
      <c r="DA92" s="544"/>
      <c r="DB92" s="544"/>
      <c r="DC92" s="544"/>
      <c r="DD92" s="544"/>
      <c r="DE92" s="544"/>
      <c r="DF92" s="544"/>
      <c r="DG92" s="544"/>
      <c r="DH92" s="657"/>
      <c r="DI92" s="543"/>
      <c r="DJ92" s="544"/>
      <c r="DK92" s="544"/>
      <c r="DL92" s="544"/>
      <c r="DM92" s="544"/>
      <c r="DN92" s="544"/>
      <c r="DO92" s="544"/>
      <c r="DP92" s="544"/>
      <c r="DQ92" s="544"/>
      <c r="DR92" s="657"/>
      <c r="DS92" s="543"/>
      <c r="DT92" s="544"/>
      <c r="DU92" s="544"/>
      <c r="DV92" s="544"/>
      <c r="DW92" s="544"/>
      <c r="DX92" s="544"/>
      <c r="DY92" s="544"/>
      <c r="DZ92" s="544"/>
      <c r="EA92" s="544"/>
      <c r="EB92" s="657"/>
      <c r="EC92" s="543"/>
      <c r="ED92" s="544"/>
      <c r="EE92" s="544"/>
      <c r="EF92" s="544"/>
      <c r="EG92" s="544"/>
      <c r="EH92" s="544"/>
      <c r="EI92" s="544"/>
      <c r="EJ92" s="544"/>
      <c r="EK92" s="544"/>
      <c r="EL92" s="657"/>
      <c r="EM92" s="543"/>
      <c r="EN92" s="544"/>
      <c r="EO92" s="544"/>
      <c r="EP92" s="544"/>
      <c r="EQ92" s="544"/>
      <c r="ER92" s="544"/>
      <c r="ES92" s="544"/>
      <c r="ET92" s="544"/>
      <c r="EU92" s="544"/>
      <c r="EV92" s="657"/>
    </row>
    <row r="93" spans="1:152" ht="36">
      <c r="A93" s="359">
        <f>Summary!A93</f>
        <v>0</v>
      </c>
      <c r="B93" s="378">
        <f>Summary!B93</f>
        <v>0</v>
      </c>
      <c r="C93" s="379" t="str">
        <f>Summary!C93</f>
        <v>4.3.12</v>
      </c>
      <c r="D93" s="380" t="str">
        <f>Summary!D93</f>
        <v>500 - Drainage and Service Ducts</v>
      </c>
      <c r="E93" s="381" t="str">
        <f>Summary!E93</f>
        <v>Balancing / attenuation ponds</v>
      </c>
      <c r="F93" s="382" t="str">
        <f>Summary!F93</f>
        <v>Cycle isolation valves</v>
      </c>
      <c r="G93" s="375">
        <f>Summary!G93</f>
        <v>0</v>
      </c>
      <c r="H93" s="540">
        <f t="shared" si="52"/>
        <v>0</v>
      </c>
      <c r="I93" s="541">
        <f t="shared" si="53"/>
        <v>0</v>
      </c>
      <c r="J93" s="541">
        <f t="shared" si="54"/>
        <v>0</v>
      </c>
      <c r="K93" s="541">
        <f t="shared" si="55"/>
        <v>0</v>
      </c>
      <c r="L93" s="541">
        <f t="shared" si="56"/>
        <v>0</v>
      </c>
      <c r="M93" s="541">
        <f t="shared" si="57"/>
        <v>0</v>
      </c>
      <c r="N93" s="541">
        <f t="shared" si="58"/>
        <v>0</v>
      </c>
      <c r="O93" s="541">
        <f t="shared" si="59"/>
        <v>0</v>
      </c>
      <c r="P93" s="541">
        <f t="shared" si="60"/>
        <v>0</v>
      </c>
      <c r="Q93" s="541">
        <f t="shared" si="61"/>
        <v>0</v>
      </c>
      <c r="R93" s="541">
        <f t="shared" si="62"/>
        <v>0</v>
      </c>
      <c r="S93" s="541">
        <f t="shared" si="63"/>
        <v>0</v>
      </c>
      <c r="T93" s="541">
        <f t="shared" si="72"/>
        <v>0</v>
      </c>
      <c r="U93" s="542">
        <f t="shared" si="73"/>
        <v>0</v>
      </c>
      <c r="V93" s="531"/>
      <c r="W93" s="543"/>
      <c r="X93" s="544"/>
      <c r="Y93" s="544"/>
      <c r="Z93" s="544"/>
      <c r="AA93" s="544"/>
      <c r="AB93" s="544"/>
      <c r="AC93" s="544"/>
      <c r="AD93" s="544"/>
      <c r="AE93" s="544"/>
      <c r="AF93" s="657"/>
      <c r="AG93" s="543"/>
      <c r="AH93" s="544"/>
      <c r="AI93" s="544"/>
      <c r="AJ93" s="544"/>
      <c r="AK93" s="544"/>
      <c r="AL93" s="544"/>
      <c r="AM93" s="544"/>
      <c r="AN93" s="544"/>
      <c r="AO93" s="544"/>
      <c r="AP93" s="657"/>
      <c r="AQ93" s="543"/>
      <c r="AR93" s="544"/>
      <c r="AS93" s="544"/>
      <c r="AT93" s="544"/>
      <c r="AU93" s="544"/>
      <c r="AV93" s="544"/>
      <c r="AW93" s="544"/>
      <c r="AX93" s="544"/>
      <c r="AY93" s="544"/>
      <c r="AZ93" s="657"/>
      <c r="BA93" s="543"/>
      <c r="BB93" s="544"/>
      <c r="BC93" s="544"/>
      <c r="BD93" s="544"/>
      <c r="BE93" s="544"/>
      <c r="BF93" s="544"/>
      <c r="BG93" s="544"/>
      <c r="BH93" s="544"/>
      <c r="BI93" s="544"/>
      <c r="BJ93" s="657"/>
      <c r="BK93" s="543"/>
      <c r="BL93" s="544"/>
      <c r="BM93" s="544"/>
      <c r="BN93" s="544"/>
      <c r="BO93" s="544"/>
      <c r="BP93" s="544"/>
      <c r="BQ93" s="544"/>
      <c r="BR93" s="544"/>
      <c r="BS93" s="544"/>
      <c r="BT93" s="657"/>
      <c r="BU93" s="543"/>
      <c r="BV93" s="544"/>
      <c r="BW93" s="544"/>
      <c r="BX93" s="544"/>
      <c r="BY93" s="544"/>
      <c r="BZ93" s="544"/>
      <c r="CA93" s="544"/>
      <c r="CB93" s="544"/>
      <c r="CC93" s="544"/>
      <c r="CD93" s="657"/>
      <c r="CE93" s="543"/>
      <c r="CF93" s="544"/>
      <c r="CG93" s="544"/>
      <c r="CH93" s="544"/>
      <c r="CI93" s="544"/>
      <c r="CJ93" s="544"/>
      <c r="CK93" s="544"/>
      <c r="CL93" s="544"/>
      <c r="CM93" s="544"/>
      <c r="CN93" s="657"/>
      <c r="CO93" s="543"/>
      <c r="CP93" s="544"/>
      <c r="CQ93" s="544"/>
      <c r="CR93" s="544"/>
      <c r="CS93" s="544"/>
      <c r="CT93" s="544"/>
      <c r="CU93" s="544"/>
      <c r="CV93" s="544"/>
      <c r="CW93" s="544"/>
      <c r="CX93" s="657"/>
      <c r="CY93" s="543"/>
      <c r="CZ93" s="544"/>
      <c r="DA93" s="544"/>
      <c r="DB93" s="544"/>
      <c r="DC93" s="544"/>
      <c r="DD93" s="544"/>
      <c r="DE93" s="544"/>
      <c r="DF93" s="544"/>
      <c r="DG93" s="544"/>
      <c r="DH93" s="657"/>
      <c r="DI93" s="543"/>
      <c r="DJ93" s="544"/>
      <c r="DK93" s="544"/>
      <c r="DL93" s="544"/>
      <c r="DM93" s="544"/>
      <c r="DN93" s="544"/>
      <c r="DO93" s="544"/>
      <c r="DP93" s="544"/>
      <c r="DQ93" s="544"/>
      <c r="DR93" s="657"/>
      <c r="DS93" s="543"/>
      <c r="DT93" s="544"/>
      <c r="DU93" s="544"/>
      <c r="DV93" s="544"/>
      <c r="DW93" s="544"/>
      <c r="DX93" s="544"/>
      <c r="DY93" s="544"/>
      <c r="DZ93" s="544"/>
      <c r="EA93" s="544"/>
      <c r="EB93" s="657"/>
      <c r="EC93" s="543"/>
      <c r="ED93" s="544"/>
      <c r="EE93" s="544"/>
      <c r="EF93" s="544"/>
      <c r="EG93" s="544"/>
      <c r="EH93" s="544"/>
      <c r="EI93" s="544"/>
      <c r="EJ93" s="544"/>
      <c r="EK93" s="544"/>
      <c r="EL93" s="657"/>
      <c r="EM93" s="543"/>
      <c r="EN93" s="544"/>
      <c r="EO93" s="544"/>
      <c r="EP93" s="544"/>
      <c r="EQ93" s="544"/>
      <c r="ER93" s="544"/>
      <c r="ES93" s="544"/>
      <c r="ET93" s="544"/>
      <c r="EU93" s="544"/>
      <c r="EV93" s="657"/>
    </row>
    <row r="94" spans="1:152" s="139" customFormat="1" ht="54">
      <c r="A94" s="359">
        <f>Summary!A94</f>
        <v>0</v>
      </c>
      <c r="B94" s="378">
        <f>Summary!B94</f>
        <v>0</v>
      </c>
      <c r="C94" s="379" t="str">
        <f>Summary!C94</f>
        <v>4.3.13</v>
      </c>
      <c r="D94" s="380" t="str">
        <f>Summary!D94</f>
        <v>500 - Drainage and Service Ducts</v>
      </c>
      <c r="E94" s="381" t="str">
        <f>Summary!E94</f>
        <v>Ancillary items (PCDs, siphons, trash screens, penstocks)</v>
      </c>
      <c r="F94" s="382" t="str">
        <f>Summary!F94</f>
        <v xml:space="preserve">Clear all material that could impair operation and ensure fit for operation </v>
      </c>
      <c r="G94" s="375">
        <f>Summary!G94</f>
        <v>0</v>
      </c>
      <c r="H94" s="540">
        <f t="shared" si="52"/>
        <v>0</v>
      </c>
      <c r="I94" s="541">
        <f t="shared" si="53"/>
        <v>0</v>
      </c>
      <c r="J94" s="541">
        <f t="shared" si="54"/>
        <v>0</v>
      </c>
      <c r="K94" s="541">
        <f t="shared" si="55"/>
        <v>0</v>
      </c>
      <c r="L94" s="541">
        <f t="shared" si="56"/>
        <v>0</v>
      </c>
      <c r="M94" s="541">
        <f t="shared" si="57"/>
        <v>0</v>
      </c>
      <c r="N94" s="541">
        <f t="shared" si="58"/>
        <v>0</v>
      </c>
      <c r="O94" s="541">
        <f t="shared" si="59"/>
        <v>0</v>
      </c>
      <c r="P94" s="541">
        <f t="shared" si="60"/>
        <v>0</v>
      </c>
      <c r="Q94" s="541">
        <f t="shared" si="61"/>
        <v>0</v>
      </c>
      <c r="R94" s="541">
        <f t="shared" si="62"/>
        <v>0</v>
      </c>
      <c r="S94" s="541">
        <f t="shared" si="63"/>
        <v>0</v>
      </c>
      <c r="T94" s="541">
        <f t="shared" si="72"/>
        <v>0</v>
      </c>
      <c r="U94" s="542">
        <f t="shared" si="73"/>
        <v>0</v>
      </c>
      <c r="V94" s="531"/>
      <c r="W94" s="543"/>
      <c r="X94" s="544"/>
      <c r="Y94" s="544"/>
      <c r="Z94" s="544"/>
      <c r="AA94" s="544"/>
      <c r="AB94" s="544"/>
      <c r="AC94" s="544"/>
      <c r="AD94" s="544"/>
      <c r="AE94" s="544"/>
      <c r="AF94" s="657"/>
      <c r="AG94" s="543"/>
      <c r="AH94" s="544"/>
      <c r="AI94" s="544"/>
      <c r="AJ94" s="544"/>
      <c r="AK94" s="544"/>
      <c r="AL94" s="544"/>
      <c r="AM94" s="544"/>
      <c r="AN94" s="544"/>
      <c r="AO94" s="544"/>
      <c r="AP94" s="657"/>
      <c r="AQ94" s="543"/>
      <c r="AR94" s="544"/>
      <c r="AS94" s="544"/>
      <c r="AT94" s="544"/>
      <c r="AU94" s="544"/>
      <c r="AV94" s="544"/>
      <c r="AW94" s="544"/>
      <c r="AX94" s="544"/>
      <c r="AY94" s="544"/>
      <c r="AZ94" s="657"/>
      <c r="BA94" s="543"/>
      <c r="BB94" s="544"/>
      <c r="BC94" s="544"/>
      <c r="BD94" s="544"/>
      <c r="BE94" s="544"/>
      <c r="BF94" s="544"/>
      <c r="BG94" s="544"/>
      <c r="BH94" s="544"/>
      <c r="BI94" s="544"/>
      <c r="BJ94" s="657"/>
      <c r="BK94" s="543"/>
      <c r="BL94" s="544"/>
      <c r="BM94" s="544"/>
      <c r="BN94" s="544"/>
      <c r="BO94" s="544"/>
      <c r="BP94" s="544"/>
      <c r="BQ94" s="544"/>
      <c r="BR94" s="544"/>
      <c r="BS94" s="544"/>
      <c r="BT94" s="657"/>
      <c r="BU94" s="543"/>
      <c r="BV94" s="544"/>
      <c r="BW94" s="544"/>
      <c r="BX94" s="544"/>
      <c r="BY94" s="544"/>
      <c r="BZ94" s="544"/>
      <c r="CA94" s="544"/>
      <c r="CB94" s="544"/>
      <c r="CC94" s="544"/>
      <c r="CD94" s="657"/>
      <c r="CE94" s="543"/>
      <c r="CF94" s="544"/>
      <c r="CG94" s="544"/>
      <c r="CH94" s="544"/>
      <c r="CI94" s="544"/>
      <c r="CJ94" s="544"/>
      <c r="CK94" s="544"/>
      <c r="CL94" s="544"/>
      <c r="CM94" s="544"/>
      <c r="CN94" s="657"/>
      <c r="CO94" s="543"/>
      <c r="CP94" s="544"/>
      <c r="CQ94" s="544"/>
      <c r="CR94" s="544"/>
      <c r="CS94" s="544"/>
      <c r="CT94" s="544"/>
      <c r="CU94" s="544"/>
      <c r="CV94" s="544"/>
      <c r="CW94" s="544"/>
      <c r="CX94" s="657"/>
      <c r="CY94" s="543"/>
      <c r="CZ94" s="544"/>
      <c r="DA94" s="544"/>
      <c r="DB94" s="544"/>
      <c r="DC94" s="544"/>
      <c r="DD94" s="544"/>
      <c r="DE94" s="544"/>
      <c r="DF94" s="544"/>
      <c r="DG94" s="544"/>
      <c r="DH94" s="657"/>
      <c r="DI94" s="543"/>
      <c r="DJ94" s="544"/>
      <c r="DK94" s="544"/>
      <c r="DL94" s="544"/>
      <c r="DM94" s="544"/>
      <c r="DN94" s="544"/>
      <c r="DO94" s="544"/>
      <c r="DP94" s="544"/>
      <c r="DQ94" s="544"/>
      <c r="DR94" s="657"/>
      <c r="DS94" s="543"/>
      <c r="DT94" s="544"/>
      <c r="DU94" s="544"/>
      <c r="DV94" s="544"/>
      <c r="DW94" s="544"/>
      <c r="DX94" s="544"/>
      <c r="DY94" s="544"/>
      <c r="DZ94" s="544"/>
      <c r="EA94" s="544"/>
      <c r="EB94" s="657"/>
      <c r="EC94" s="543"/>
      <c r="ED94" s="544"/>
      <c r="EE94" s="544"/>
      <c r="EF94" s="544"/>
      <c r="EG94" s="544"/>
      <c r="EH94" s="544"/>
      <c r="EI94" s="544"/>
      <c r="EJ94" s="544"/>
      <c r="EK94" s="544"/>
      <c r="EL94" s="657"/>
      <c r="EM94" s="543"/>
      <c r="EN94" s="544"/>
      <c r="EO94" s="544"/>
      <c r="EP94" s="544"/>
      <c r="EQ94" s="544"/>
      <c r="ER94" s="544"/>
      <c r="ES94" s="544"/>
      <c r="ET94" s="544"/>
      <c r="EU94" s="544"/>
      <c r="EV94" s="657"/>
    </row>
    <row r="95" spans="1:152" s="139" customFormat="1" ht="36">
      <c r="A95" s="802">
        <f>Summary!A95</f>
        <v>0</v>
      </c>
      <c r="B95" s="815">
        <f>Summary!B95</f>
        <v>0</v>
      </c>
      <c r="C95" s="813" t="str">
        <f>Summary!C95</f>
        <v>4.3.14</v>
      </c>
      <c r="D95" s="816" t="str">
        <f>Summary!D95</f>
        <v>500 - Drainage and Service Ducts</v>
      </c>
      <c r="E95" s="796" t="str">
        <f>Summary!E95</f>
        <v>Swales</v>
      </c>
      <c r="F95" s="796">
        <f>Summary!F95</f>
        <v>0</v>
      </c>
      <c r="G95" s="787">
        <f>Summary!G95</f>
        <v>0</v>
      </c>
      <c r="H95" s="299"/>
      <c r="I95" s="300"/>
      <c r="J95" s="300"/>
      <c r="K95" s="300"/>
      <c r="L95" s="300"/>
      <c r="M95" s="300"/>
      <c r="N95" s="300"/>
      <c r="O95" s="300"/>
      <c r="P95" s="300"/>
      <c r="Q95" s="300"/>
      <c r="R95" s="300"/>
      <c r="S95" s="300"/>
      <c r="T95" s="300"/>
      <c r="U95" s="797"/>
      <c r="V95" s="531"/>
      <c r="W95" s="299"/>
      <c r="X95" s="300"/>
      <c r="Y95" s="300"/>
      <c r="Z95" s="300"/>
      <c r="AA95" s="300"/>
      <c r="AB95" s="300"/>
      <c r="AC95" s="300"/>
      <c r="AD95" s="300"/>
      <c r="AE95" s="300"/>
      <c r="AF95" s="817"/>
      <c r="AG95" s="299"/>
      <c r="AH95" s="300"/>
      <c r="AI95" s="300"/>
      <c r="AJ95" s="300"/>
      <c r="AK95" s="300"/>
      <c r="AL95" s="300"/>
      <c r="AM95" s="300"/>
      <c r="AN95" s="300"/>
      <c r="AO95" s="300"/>
      <c r="AP95" s="817"/>
      <c r="AQ95" s="299"/>
      <c r="AR95" s="300"/>
      <c r="AS95" s="300"/>
      <c r="AT95" s="300"/>
      <c r="AU95" s="300"/>
      <c r="AV95" s="300"/>
      <c r="AW95" s="300"/>
      <c r="AX95" s="300"/>
      <c r="AY95" s="300"/>
      <c r="AZ95" s="817"/>
      <c r="BA95" s="299"/>
      <c r="BB95" s="300"/>
      <c r="BC95" s="300"/>
      <c r="BD95" s="300"/>
      <c r="BE95" s="300"/>
      <c r="BF95" s="300"/>
      <c r="BG95" s="300"/>
      <c r="BH95" s="300"/>
      <c r="BI95" s="300"/>
      <c r="BJ95" s="817"/>
      <c r="BK95" s="299"/>
      <c r="BL95" s="300"/>
      <c r="BM95" s="300"/>
      <c r="BN95" s="300"/>
      <c r="BO95" s="300"/>
      <c r="BP95" s="300"/>
      <c r="BQ95" s="300"/>
      <c r="BR95" s="300"/>
      <c r="BS95" s="300"/>
      <c r="BT95" s="817"/>
      <c r="BU95" s="299"/>
      <c r="BV95" s="300"/>
      <c r="BW95" s="300"/>
      <c r="BX95" s="300"/>
      <c r="BY95" s="300"/>
      <c r="BZ95" s="300"/>
      <c r="CA95" s="300"/>
      <c r="CB95" s="300"/>
      <c r="CC95" s="300"/>
      <c r="CD95" s="817"/>
      <c r="CE95" s="299"/>
      <c r="CF95" s="300"/>
      <c r="CG95" s="300"/>
      <c r="CH95" s="300"/>
      <c r="CI95" s="300"/>
      <c r="CJ95" s="300"/>
      <c r="CK95" s="300"/>
      <c r="CL95" s="300"/>
      <c r="CM95" s="300"/>
      <c r="CN95" s="817"/>
      <c r="CO95" s="299"/>
      <c r="CP95" s="300"/>
      <c r="CQ95" s="300"/>
      <c r="CR95" s="300"/>
      <c r="CS95" s="300"/>
      <c r="CT95" s="300"/>
      <c r="CU95" s="300"/>
      <c r="CV95" s="300"/>
      <c r="CW95" s="300"/>
      <c r="CX95" s="817"/>
      <c r="CY95" s="299"/>
      <c r="CZ95" s="300"/>
      <c r="DA95" s="300"/>
      <c r="DB95" s="300"/>
      <c r="DC95" s="300"/>
      <c r="DD95" s="300"/>
      <c r="DE95" s="300"/>
      <c r="DF95" s="300"/>
      <c r="DG95" s="300"/>
      <c r="DH95" s="817"/>
      <c r="DI95" s="299"/>
      <c r="DJ95" s="300"/>
      <c r="DK95" s="300"/>
      <c r="DL95" s="300"/>
      <c r="DM95" s="300"/>
      <c r="DN95" s="300"/>
      <c r="DO95" s="300"/>
      <c r="DP95" s="300"/>
      <c r="DQ95" s="300"/>
      <c r="DR95" s="817"/>
      <c r="DS95" s="299"/>
      <c r="DT95" s="300"/>
      <c r="DU95" s="300"/>
      <c r="DV95" s="300"/>
      <c r="DW95" s="300"/>
      <c r="DX95" s="300"/>
      <c r="DY95" s="300"/>
      <c r="DZ95" s="300"/>
      <c r="EA95" s="300"/>
      <c r="EB95" s="817"/>
      <c r="EC95" s="299"/>
      <c r="ED95" s="300"/>
      <c r="EE95" s="300"/>
      <c r="EF95" s="300"/>
      <c r="EG95" s="300"/>
      <c r="EH95" s="300"/>
      <c r="EI95" s="300"/>
      <c r="EJ95" s="300"/>
      <c r="EK95" s="300"/>
      <c r="EL95" s="817"/>
      <c r="EM95" s="299"/>
      <c r="EN95" s="300"/>
      <c r="EO95" s="300"/>
      <c r="EP95" s="300"/>
      <c r="EQ95" s="300"/>
      <c r="ER95" s="300"/>
      <c r="ES95" s="300"/>
      <c r="ET95" s="300"/>
      <c r="EU95" s="300"/>
      <c r="EV95" s="817"/>
    </row>
    <row r="96" spans="1:152" ht="36">
      <c r="A96" s="359">
        <f>Summary!A96</f>
        <v>0</v>
      </c>
      <c r="B96" s="378">
        <f>Summary!B96</f>
        <v>0</v>
      </c>
      <c r="C96" s="379" t="str">
        <f>Summary!C96</f>
        <v>4.3.14.1</v>
      </c>
      <c r="D96" s="380">
        <f>Summary!D96</f>
        <v>0</v>
      </c>
      <c r="E96" s="381">
        <f>Summary!E96</f>
        <v>0</v>
      </c>
      <c r="F96" s="382" t="str">
        <f>Summary!F96</f>
        <v>Clear weed / vegetation growth, remove any litter, debris and sediment that could impair operation</v>
      </c>
      <c r="G96" s="375">
        <f>Summary!G96</f>
        <v>0</v>
      </c>
      <c r="H96" s="540">
        <f t="shared" si="52"/>
        <v>0</v>
      </c>
      <c r="I96" s="541">
        <f t="shared" si="53"/>
        <v>0</v>
      </c>
      <c r="J96" s="541">
        <f t="shared" si="54"/>
        <v>0</v>
      </c>
      <c r="K96" s="541">
        <f t="shared" si="55"/>
        <v>0</v>
      </c>
      <c r="L96" s="541">
        <f t="shared" si="56"/>
        <v>0</v>
      </c>
      <c r="M96" s="541">
        <f t="shared" si="57"/>
        <v>0</v>
      </c>
      <c r="N96" s="541">
        <f t="shared" si="58"/>
        <v>0</v>
      </c>
      <c r="O96" s="541">
        <f t="shared" si="59"/>
        <v>0</v>
      </c>
      <c r="P96" s="541">
        <f t="shared" si="60"/>
        <v>0</v>
      </c>
      <c r="Q96" s="541">
        <f t="shared" si="61"/>
        <v>0</v>
      </c>
      <c r="R96" s="541">
        <f t="shared" si="62"/>
        <v>0</v>
      </c>
      <c r="S96" s="541">
        <f t="shared" si="63"/>
        <v>0</v>
      </c>
      <c r="T96" s="541">
        <f t="shared" ref="T96:T97" si="74">SUM(EM96:EU96)</f>
        <v>0</v>
      </c>
      <c r="U96" s="542">
        <f t="shared" ref="U96:U97" si="75">SUM(H96:T96)</f>
        <v>0</v>
      </c>
      <c r="V96" s="531"/>
      <c r="W96" s="543"/>
      <c r="X96" s="544"/>
      <c r="Y96" s="544"/>
      <c r="Z96" s="544"/>
      <c r="AA96" s="544"/>
      <c r="AB96" s="544"/>
      <c r="AC96" s="544"/>
      <c r="AD96" s="544"/>
      <c r="AE96" s="544"/>
      <c r="AF96" s="657"/>
      <c r="AG96" s="543"/>
      <c r="AH96" s="544"/>
      <c r="AI96" s="544"/>
      <c r="AJ96" s="544"/>
      <c r="AK96" s="544"/>
      <c r="AL96" s="544"/>
      <c r="AM96" s="544"/>
      <c r="AN96" s="544"/>
      <c r="AO96" s="544"/>
      <c r="AP96" s="657"/>
      <c r="AQ96" s="543"/>
      <c r="AR96" s="544"/>
      <c r="AS96" s="544"/>
      <c r="AT96" s="544"/>
      <c r="AU96" s="544"/>
      <c r="AV96" s="544"/>
      <c r="AW96" s="544"/>
      <c r="AX96" s="544"/>
      <c r="AY96" s="544"/>
      <c r="AZ96" s="657"/>
      <c r="BA96" s="543"/>
      <c r="BB96" s="544"/>
      <c r="BC96" s="544"/>
      <c r="BD96" s="544"/>
      <c r="BE96" s="544"/>
      <c r="BF96" s="544"/>
      <c r="BG96" s="544"/>
      <c r="BH96" s="544"/>
      <c r="BI96" s="544"/>
      <c r="BJ96" s="657"/>
      <c r="BK96" s="543"/>
      <c r="BL96" s="544"/>
      <c r="BM96" s="544"/>
      <c r="BN96" s="544"/>
      <c r="BO96" s="544"/>
      <c r="BP96" s="544"/>
      <c r="BQ96" s="544"/>
      <c r="BR96" s="544"/>
      <c r="BS96" s="544"/>
      <c r="BT96" s="657"/>
      <c r="BU96" s="543"/>
      <c r="BV96" s="544"/>
      <c r="BW96" s="544"/>
      <c r="BX96" s="544"/>
      <c r="BY96" s="544"/>
      <c r="BZ96" s="544"/>
      <c r="CA96" s="544"/>
      <c r="CB96" s="544"/>
      <c r="CC96" s="544"/>
      <c r="CD96" s="657"/>
      <c r="CE96" s="543"/>
      <c r="CF96" s="544"/>
      <c r="CG96" s="544"/>
      <c r="CH96" s="544"/>
      <c r="CI96" s="544"/>
      <c r="CJ96" s="544"/>
      <c r="CK96" s="544"/>
      <c r="CL96" s="544"/>
      <c r="CM96" s="544"/>
      <c r="CN96" s="657"/>
      <c r="CO96" s="543"/>
      <c r="CP96" s="544"/>
      <c r="CQ96" s="544"/>
      <c r="CR96" s="544"/>
      <c r="CS96" s="544"/>
      <c r="CT96" s="544"/>
      <c r="CU96" s="544"/>
      <c r="CV96" s="544"/>
      <c r="CW96" s="544"/>
      <c r="CX96" s="657"/>
      <c r="CY96" s="543"/>
      <c r="CZ96" s="544"/>
      <c r="DA96" s="544"/>
      <c r="DB96" s="544"/>
      <c r="DC96" s="544"/>
      <c r="DD96" s="544"/>
      <c r="DE96" s="544"/>
      <c r="DF96" s="544"/>
      <c r="DG96" s="544"/>
      <c r="DH96" s="657"/>
      <c r="DI96" s="543"/>
      <c r="DJ96" s="544"/>
      <c r="DK96" s="544"/>
      <c r="DL96" s="544"/>
      <c r="DM96" s="544"/>
      <c r="DN96" s="544"/>
      <c r="DO96" s="544"/>
      <c r="DP96" s="544"/>
      <c r="DQ96" s="544"/>
      <c r="DR96" s="657"/>
      <c r="DS96" s="543"/>
      <c r="DT96" s="544"/>
      <c r="DU96" s="544"/>
      <c r="DV96" s="544"/>
      <c r="DW96" s="544"/>
      <c r="DX96" s="544"/>
      <c r="DY96" s="544"/>
      <c r="DZ96" s="544"/>
      <c r="EA96" s="544"/>
      <c r="EB96" s="657"/>
      <c r="EC96" s="543"/>
      <c r="ED96" s="544"/>
      <c r="EE96" s="544"/>
      <c r="EF96" s="544"/>
      <c r="EG96" s="544"/>
      <c r="EH96" s="544"/>
      <c r="EI96" s="544"/>
      <c r="EJ96" s="544"/>
      <c r="EK96" s="544"/>
      <c r="EL96" s="657"/>
      <c r="EM96" s="543"/>
      <c r="EN96" s="544"/>
      <c r="EO96" s="544"/>
      <c r="EP96" s="544"/>
      <c r="EQ96" s="544"/>
      <c r="ER96" s="544"/>
      <c r="ES96" s="544"/>
      <c r="ET96" s="544"/>
      <c r="EU96" s="544"/>
      <c r="EV96" s="657"/>
    </row>
    <row r="97" spans="1:152" s="139" customFormat="1" ht="36">
      <c r="A97" s="359">
        <f>Summary!A97</f>
        <v>0</v>
      </c>
      <c r="B97" s="378">
        <f>Summary!B97</f>
        <v>0</v>
      </c>
      <c r="C97" s="379" t="str">
        <f>Summary!C97</f>
        <v>4.3.14.2</v>
      </c>
      <c r="D97" s="380">
        <f>Summary!D97</f>
        <v>0</v>
      </c>
      <c r="E97" s="381">
        <f>Summary!E97</f>
        <v>0</v>
      </c>
      <c r="F97" s="382" t="str">
        <f>Summary!F97</f>
        <v>Undertake a grass cut of the swale to maintain the grass sward between 100mm and 200mm in height</v>
      </c>
      <c r="G97" s="375">
        <f>Summary!G97</f>
        <v>0</v>
      </c>
      <c r="H97" s="540">
        <f t="shared" si="52"/>
        <v>0</v>
      </c>
      <c r="I97" s="541">
        <f t="shared" si="53"/>
        <v>0</v>
      </c>
      <c r="J97" s="541">
        <f t="shared" si="54"/>
        <v>0</v>
      </c>
      <c r="K97" s="541">
        <f t="shared" si="55"/>
        <v>0</v>
      </c>
      <c r="L97" s="541">
        <f t="shared" si="56"/>
        <v>0</v>
      </c>
      <c r="M97" s="541">
        <f t="shared" si="57"/>
        <v>0</v>
      </c>
      <c r="N97" s="541">
        <f t="shared" si="58"/>
        <v>0</v>
      </c>
      <c r="O97" s="541">
        <f t="shared" si="59"/>
        <v>0</v>
      </c>
      <c r="P97" s="541">
        <f t="shared" si="60"/>
        <v>0</v>
      </c>
      <c r="Q97" s="541">
        <f t="shared" si="61"/>
        <v>0</v>
      </c>
      <c r="R97" s="541">
        <f t="shared" si="62"/>
        <v>0</v>
      </c>
      <c r="S97" s="541">
        <f t="shared" si="63"/>
        <v>0</v>
      </c>
      <c r="T97" s="541">
        <f t="shared" si="74"/>
        <v>0</v>
      </c>
      <c r="U97" s="542">
        <f t="shared" si="75"/>
        <v>0</v>
      </c>
      <c r="V97" s="531"/>
      <c r="W97" s="543"/>
      <c r="X97" s="544"/>
      <c r="Y97" s="544"/>
      <c r="Z97" s="544"/>
      <c r="AA97" s="544"/>
      <c r="AB97" s="544"/>
      <c r="AC97" s="544"/>
      <c r="AD97" s="544"/>
      <c r="AE97" s="544"/>
      <c r="AF97" s="657"/>
      <c r="AG97" s="543"/>
      <c r="AH97" s="544"/>
      <c r="AI97" s="544"/>
      <c r="AJ97" s="544"/>
      <c r="AK97" s="544"/>
      <c r="AL97" s="544"/>
      <c r="AM97" s="544"/>
      <c r="AN97" s="544"/>
      <c r="AO97" s="544"/>
      <c r="AP97" s="657"/>
      <c r="AQ97" s="543"/>
      <c r="AR97" s="544"/>
      <c r="AS97" s="544"/>
      <c r="AT97" s="544"/>
      <c r="AU97" s="544"/>
      <c r="AV97" s="544"/>
      <c r="AW97" s="544"/>
      <c r="AX97" s="544"/>
      <c r="AY97" s="544"/>
      <c r="AZ97" s="657"/>
      <c r="BA97" s="543"/>
      <c r="BB97" s="544"/>
      <c r="BC97" s="544"/>
      <c r="BD97" s="544"/>
      <c r="BE97" s="544"/>
      <c r="BF97" s="544"/>
      <c r="BG97" s="544"/>
      <c r="BH97" s="544"/>
      <c r="BI97" s="544"/>
      <c r="BJ97" s="657"/>
      <c r="BK97" s="543"/>
      <c r="BL97" s="544"/>
      <c r="BM97" s="544"/>
      <c r="BN97" s="544"/>
      <c r="BO97" s="544"/>
      <c r="BP97" s="544"/>
      <c r="BQ97" s="544"/>
      <c r="BR97" s="544"/>
      <c r="BS97" s="544"/>
      <c r="BT97" s="657"/>
      <c r="BU97" s="543"/>
      <c r="BV97" s="544"/>
      <c r="BW97" s="544"/>
      <c r="BX97" s="544"/>
      <c r="BY97" s="544"/>
      <c r="BZ97" s="544"/>
      <c r="CA97" s="544"/>
      <c r="CB97" s="544"/>
      <c r="CC97" s="544"/>
      <c r="CD97" s="657"/>
      <c r="CE97" s="543"/>
      <c r="CF97" s="544"/>
      <c r="CG97" s="544"/>
      <c r="CH97" s="544"/>
      <c r="CI97" s="544"/>
      <c r="CJ97" s="544"/>
      <c r="CK97" s="544"/>
      <c r="CL97" s="544"/>
      <c r="CM97" s="544"/>
      <c r="CN97" s="657"/>
      <c r="CO97" s="543"/>
      <c r="CP97" s="544"/>
      <c r="CQ97" s="544"/>
      <c r="CR97" s="544"/>
      <c r="CS97" s="544"/>
      <c r="CT97" s="544"/>
      <c r="CU97" s="544"/>
      <c r="CV97" s="544"/>
      <c r="CW97" s="544"/>
      <c r="CX97" s="657"/>
      <c r="CY97" s="543"/>
      <c r="CZ97" s="544"/>
      <c r="DA97" s="544"/>
      <c r="DB97" s="544"/>
      <c r="DC97" s="544"/>
      <c r="DD97" s="544"/>
      <c r="DE97" s="544"/>
      <c r="DF97" s="544"/>
      <c r="DG97" s="544"/>
      <c r="DH97" s="657"/>
      <c r="DI97" s="543"/>
      <c r="DJ97" s="544"/>
      <c r="DK97" s="544"/>
      <c r="DL97" s="544"/>
      <c r="DM97" s="544"/>
      <c r="DN97" s="544"/>
      <c r="DO97" s="544"/>
      <c r="DP97" s="544"/>
      <c r="DQ97" s="544"/>
      <c r="DR97" s="657"/>
      <c r="DS97" s="543"/>
      <c r="DT97" s="544"/>
      <c r="DU97" s="544"/>
      <c r="DV97" s="544"/>
      <c r="DW97" s="544"/>
      <c r="DX97" s="544"/>
      <c r="DY97" s="544"/>
      <c r="DZ97" s="544"/>
      <c r="EA97" s="544"/>
      <c r="EB97" s="657"/>
      <c r="EC97" s="543"/>
      <c r="ED97" s="544"/>
      <c r="EE97" s="544"/>
      <c r="EF97" s="544"/>
      <c r="EG97" s="544"/>
      <c r="EH97" s="544"/>
      <c r="EI97" s="544"/>
      <c r="EJ97" s="544"/>
      <c r="EK97" s="544"/>
      <c r="EL97" s="657"/>
      <c r="EM97" s="543"/>
      <c r="EN97" s="544"/>
      <c r="EO97" s="544"/>
      <c r="EP97" s="544"/>
      <c r="EQ97" s="544"/>
      <c r="ER97" s="544"/>
      <c r="ES97" s="544"/>
      <c r="ET97" s="544"/>
      <c r="EU97" s="544"/>
      <c r="EV97" s="657"/>
    </row>
    <row r="98" spans="1:152" s="139" customFormat="1" ht="36">
      <c r="A98" s="802">
        <f>Summary!A98</f>
        <v>0</v>
      </c>
      <c r="B98" s="815">
        <f>Summary!B98</f>
        <v>0</v>
      </c>
      <c r="C98" s="813" t="str">
        <f>Summary!C98</f>
        <v>4.3.15</v>
      </c>
      <c r="D98" s="816" t="str">
        <f>Summary!D98</f>
        <v>500 - Drainage and Service Ducts</v>
      </c>
      <c r="E98" s="796" t="str">
        <f>Summary!E98</f>
        <v>Basins</v>
      </c>
      <c r="F98" s="796">
        <f>Summary!F98</f>
        <v>0</v>
      </c>
      <c r="G98" s="787">
        <f>Summary!G98</f>
        <v>0</v>
      </c>
      <c r="H98" s="299"/>
      <c r="I98" s="300"/>
      <c r="J98" s="300"/>
      <c r="K98" s="300"/>
      <c r="L98" s="300"/>
      <c r="M98" s="300"/>
      <c r="N98" s="300"/>
      <c r="O98" s="300"/>
      <c r="P98" s="300"/>
      <c r="Q98" s="300"/>
      <c r="R98" s="300"/>
      <c r="S98" s="300"/>
      <c r="T98" s="300"/>
      <c r="U98" s="797"/>
      <c r="V98" s="531"/>
      <c r="W98" s="299"/>
      <c r="X98" s="300"/>
      <c r="Y98" s="300"/>
      <c r="Z98" s="300"/>
      <c r="AA98" s="300"/>
      <c r="AB98" s="300"/>
      <c r="AC98" s="300"/>
      <c r="AD98" s="300"/>
      <c r="AE98" s="300"/>
      <c r="AF98" s="817"/>
      <c r="AG98" s="299"/>
      <c r="AH98" s="300"/>
      <c r="AI98" s="300"/>
      <c r="AJ98" s="300"/>
      <c r="AK98" s="300"/>
      <c r="AL98" s="300"/>
      <c r="AM98" s="300"/>
      <c r="AN98" s="300"/>
      <c r="AO98" s="300"/>
      <c r="AP98" s="817"/>
      <c r="AQ98" s="299"/>
      <c r="AR98" s="300"/>
      <c r="AS98" s="300"/>
      <c r="AT98" s="300"/>
      <c r="AU98" s="300"/>
      <c r="AV98" s="300"/>
      <c r="AW98" s="300"/>
      <c r="AX98" s="300"/>
      <c r="AY98" s="300"/>
      <c r="AZ98" s="817"/>
      <c r="BA98" s="299"/>
      <c r="BB98" s="300"/>
      <c r="BC98" s="300"/>
      <c r="BD98" s="300"/>
      <c r="BE98" s="300"/>
      <c r="BF98" s="300"/>
      <c r="BG98" s="300"/>
      <c r="BH98" s="300"/>
      <c r="BI98" s="300"/>
      <c r="BJ98" s="817"/>
      <c r="BK98" s="299"/>
      <c r="BL98" s="300"/>
      <c r="BM98" s="300"/>
      <c r="BN98" s="300"/>
      <c r="BO98" s="300"/>
      <c r="BP98" s="300"/>
      <c r="BQ98" s="300"/>
      <c r="BR98" s="300"/>
      <c r="BS98" s="300"/>
      <c r="BT98" s="817"/>
      <c r="BU98" s="299"/>
      <c r="BV98" s="300"/>
      <c r="BW98" s="300"/>
      <c r="BX98" s="300"/>
      <c r="BY98" s="300"/>
      <c r="BZ98" s="300"/>
      <c r="CA98" s="300"/>
      <c r="CB98" s="300"/>
      <c r="CC98" s="300"/>
      <c r="CD98" s="817"/>
      <c r="CE98" s="299"/>
      <c r="CF98" s="300"/>
      <c r="CG98" s="300"/>
      <c r="CH98" s="300"/>
      <c r="CI98" s="300"/>
      <c r="CJ98" s="300"/>
      <c r="CK98" s="300"/>
      <c r="CL98" s="300"/>
      <c r="CM98" s="300"/>
      <c r="CN98" s="817"/>
      <c r="CO98" s="299"/>
      <c r="CP98" s="300"/>
      <c r="CQ98" s="300"/>
      <c r="CR98" s="300"/>
      <c r="CS98" s="300"/>
      <c r="CT98" s="300"/>
      <c r="CU98" s="300"/>
      <c r="CV98" s="300"/>
      <c r="CW98" s="300"/>
      <c r="CX98" s="817"/>
      <c r="CY98" s="299"/>
      <c r="CZ98" s="300"/>
      <c r="DA98" s="300"/>
      <c r="DB98" s="300"/>
      <c r="DC98" s="300"/>
      <c r="DD98" s="300"/>
      <c r="DE98" s="300"/>
      <c r="DF98" s="300"/>
      <c r="DG98" s="300"/>
      <c r="DH98" s="817"/>
      <c r="DI98" s="299"/>
      <c r="DJ98" s="300"/>
      <c r="DK98" s="300"/>
      <c r="DL98" s="300"/>
      <c r="DM98" s="300"/>
      <c r="DN98" s="300"/>
      <c r="DO98" s="300"/>
      <c r="DP98" s="300"/>
      <c r="DQ98" s="300"/>
      <c r="DR98" s="817"/>
      <c r="DS98" s="299"/>
      <c r="DT98" s="300"/>
      <c r="DU98" s="300"/>
      <c r="DV98" s="300"/>
      <c r="DW98" s="300"/>
      <c r="DX98" s="300"/>
      <c r="DY98" s="300"/>
      <c r="DZ98" s="300"/>
      <c r="EA98" s="300"/>
      <c r="EB98" s="817"/>
      <c r="EC98" s="299"/>
      <c r="ED98" s="300"/>
      <c r="EE98" s="300"/>
      <c r="EF98" s="300"/>
      <c r="EG98" s="300"/>
      <c r="EH98" s="300"/>
      <c r="EI98" s="300"/>
      <c r="EJ98" s="300"/>
      <c r="EK98" s="300"/>
      <c r="EL98" s="817"/>
      <c r="EM98" s="299"/>
      <c r="EN98" s="300"/>
      <c r="EO98" s="300"/>
      <c r="EP98" s="300"/>
      <c r="EQ98" s="300"/>
      <c r="ER98" s="300"/>
      <c r="ES98" s="300"/>
      <c r="ET98" s="300"/>
      <c r="EU98" s="300"/>
      <c r="EV98" s="817"/>
    </row>
    <row r="99" spans="1:152" ht="36">
      <c r="A99" s="359">
        <f>Summary!A99</f>
        <v>0</v>
      </c>
      <c r="B99" s="378">
        <f>Summary!B99</f>
        <v>0</v>
      </c>
      <c r="C99" s="379" t="str">
        <f>Summary!C99</f>
        <v>4.3.15.1</v>
      </c>
      <c r="D99" s="380">
        <f>Summary!D99</f>
        <v>0</v>
      </c>
      <c r="E99" s="381">
        <f>Summary!E99</f>
        <v>0</v>
      </c>
      <c r="F99" s="382" t="str">
        <f>Summary!F99</f>
        <v>Clear weed / vegetation growth, remove any litter, debris and sediment that could impair operation</v>
      </c>
      <c r="G99" s="375">
        <f>Summary!G99</f>
        <v>0</v>
      </c>
      <c r="H99" s="540">
        <f t="shared" si="52"/>
        <v>0</v>
      </c>
      <c r="I99" s="541">
        <f t="shared" si="53"/>
        <v>0</v>
      </c>
      <c r="J99" s="541">
        <f t="shared" si="54"/>
        <v>0</v>
      </c>
      <c r="K99" s="541">
        <f t="shared" si="55"/>
        <v>0</v>
      </c>
      <c r="L99" s="541">
        <f t="shared" si="56"/>
        <v>0</v>
      </c>
      <c r="M99" s="541">
        <f t="shared" si="57"/>
        <v>0</v>
      </c>
      <c r="N99" s="541">
        <f t="shared" si="58"/>
        <v>0</v>
      </c>
      <c r="O99" s="541">
        <f t="shared" si="59"/>
        <v>0</v>
      </c>
      <c r="P99" s="541">
        <f t="shared" si="60"/>
        <v>0</v>
      </c>
      <c r="Q99" s="541">
        <f t="shared" si="61"/>
        <v>0</v>
      </c>
      <c r="R99" s="541">
        <f t="shared" si="62"/>
        <v>0</v>
      </c>
      <c r="S99" s="541">
        <f t="shared" si="63"/>
        <v>0</v>
      </c>
      <c r="T99" s="541">
        <f t="shared" ref="T99:T100" si="76">SUM(EM99:EU99)</f>
        <v>0</v>
      </c>
      <c r="U99" s="542">
        <f t="shared" ref="U99:U100" si="77">SUM(H99:T99)</f>
        <v>0</v>
      </c>
      <c r="V99" s="531"/>
      <c r="W99" s="543"/>
      <c r="X99" s="544"/>
      <c r="Y99" s="544"/>
      <c r="Z99" s="544"/>
      <c r="AA99" s="544"/>
      <c r="AB99" s="544"/>
      <c r="AC99" s="544"/>
      <c r="AD99" s="544"/>
      <c r="AE99" s="544"/>
      <c r="AF99" s="657"/>
      <c r="AG99" s="543"/>
      <c r="AH99" s="544"/>
      <c r="AI99" s="544"/>
      <c r="AJ99" s="544"/>
      <c r="AK99" s="544"/>
      <c r="AL99" s="544"/>
      <c r="AM99" s="544"/>
      <c r="AN99" s="544"/>
      <c r="AO99" s="544"/>
      <c r="AP99" s="657"/>
      <c r="AQ99" s="543"/>
      <c r="AR99" s="544"/>
      <c r="AS99" s="544"/>
      <c r="AT99" s="544"/>
      <c r="AU99" s="544"/>
      <c r="AV99" s="544"/>
      <c r="AW99" s="544"/>
      <c r="AX99" s="544"/>
      <c r="AY99" s="544"/>
      <c r="AZ99" s="657"/>
      <c r="BA99" s="543"/>
      <c r="BB99" s="544"/>
      <c r="BC99" s="544"/>
      <c r="BD99" s="544"/>
      <c r="BE99" s="544"/>
      <c r="BF99" s="544"/>
      <c r="BG99" s="544"/>
      <c r="BH99" s="544"/>
      <c r="BI99" s="544"/>
      <c r="BJ99" s="657"/>
      <c r="BK99" s="543"/>
      <c r="BL99" s="544"/>
      <c r="BM99" s="544"/>
      <c r="BN99" s="544"/>
      <c r="BO99" s="544"/>
      <c r="BP99" s="544"/>
      <c r="BQ99" s="544"/>
      <c r="BR99" s="544"/>
      <c r="BS99" s="544"/>
      <c r="BT99" s="657"/>
      <c r="BU99" s="543"/>
      <c r="BV99" s="544"/>
      <c r="BW99" s="544"/>
      <c r="BX99" s="544"/>
      <c r="BY99" s="544"/>
      <c r="BZ99" s="544"/>
      <c r="CA99" s="544"/>
      <c r="CB99" s="544"/>
      <c r="CC99" s="544"/>
      <c r="CD99" s="657"/>
      <c r="CE99" s="543"/>
      <c r="CF99" s="544"/>
      <c r="CG99" s="544"/>
      <c r="CH99" s="544"/>
      <c r="CI99" s="544"/>
      <c r="CJ99" s="544"/>
      <c r="CK99" s="544"/>
      <c r="CL99" s="544"/>
      <c r="CM99" s="544"/>
      <c r="CN99" s="657"/>
      <c r="CO99" s="543"/>
      <c r="CP99" s="544"/>
      <c r="CQ99" s="544"/>
      <c r="CR99" s="544"/>
      <c r="CS99" s="544"/>
      <c r="CT99" s="544"/>
      <c r="CU99" s="544"/>
      <c r="CV99" s="544"/>
      <c r="CW99" s="544"/>
      <c r="CX99" s="657"/>
      <c r="CY99" s="543"/>
      <c r="CZ99" s="544"/>
      <c r="DA99" s="544"/>
      <c r="DB99" s="544"/>
      <c r="DC99" s="544"/>
      <c r="DD99" s="544"/>
      <c r="DE99" s="544"/>
      <c r="DF99" s="544"/>
      <c r="DG99" s="544"/>
      <c r="DH99" s="657"/>
      <c r="DI99" s="543"/>
      <c r="DJ99" s="544"/>
      <c r="DK99" s="544"/>
      <c r="DL99" s="544"/>
      <c r="DM99" s="544"/>
      <c r="DN99" s="544"/>
      <c r="DO99" s="544"/>
      <c r="DP99" s="544"/>
      <c r="DQ99" s="544"/>
      <c r="DR99" s="657"/>
      <c r="DS99" s="543"/>
      <c r="DT99" s="544"/>
      <c r="DU99" s="544"/>
      <c r="DV99" s="544"/>
      <c r="DW99" s="544"/>
      <c r="DX99" s="544"/>
      <c r="DY99" s="544"/>
      <c r="DZ99" s="544"/>
      <c r="EA99" s="544"/>
      <c r="EB99" s="657"/>
      <c r="EC99" s="543"/>
      <c r="ED99" s="544"/>
      <c r="EE99" s="544"/>
      <c r="EF99" s="544"/>
      <c r="EG99" s="544"/>
      <c r="EH99" s="544"/>
      <c r="EI99" s="544"/>
      <c r="EJ99" s="544"/>
      <c r="EK99" s="544"/>
      <c r="EL99" s="657"/>
      <c r="EM99" s="543"/>
      <c r="EN99" s="544"/>
      <c r="EO99" s="544"/>
      <c r="EP99" s="544"/>
      <c r="EQ99" s="544"/>
      <c r="ER99" s="544"/>
      <c r="ES99" s="544"/>
      <c r="ET99" s="544"/>
      <c r="EU99" s="544"/>
      <c r="EV99" s="657"/>
    </row>
    <row r="100" spans="1:152" s="139" customFormat="1" ht="54">
      <c r="A100" s="359">
        <f>Summary!A100</f>
        <v>0</v>
      </c>
      <c r="B100" s="378">
        <f>Summary!B100</f>
        <v>0</v>
      </c>
      <c r="C100" s="379" t="str">
        <f>Summary!C100</f>
        <v>4.3.15.2</v>
      </c>
      <c r="D100" s="380">
        <f>Summary!D100</f>
        <v>0</v>
      </c>
      <c r="E100" s="381">
        <f>Summary!E100</f>
        <v>0</v>
      </c>
      <c r="F100" s="382" t="str">
        <f>Summary!F100</f>
        <v>Undertake a grass cut of the grassed areas of the basin to maintain the grass sward between 100mm and 200mm in height</v>
      </c>
      <c r="G100" s="375">
        <f>Summary!G100</f>
        <v>0</v>
      </c>
      <c r="H100" s="540">
        <f t="shared" si="52"/>
        <v>0</v>
      </c>
      <c r="I100" s="541">
        <f t="shared" si="53"/>
        <v>0</v>
      </c>
      <c r="J100" s="541">
        <f t="shared" si="54"/>
        <v>0</v>
      </c>
      <c r="K100" s="541">
        <f t="shared" si="55"/>
        <v>0</v>
      </c>
      <c r="L100" s="541">
        <f t="shared" si="56"/>
        <v>0</v>
      </c>
      <c r="M100" s="541">
        <f t="shared" si="57"/>
        <v>0</v>
      </c>
      <c r="N100" s="541">
        <f t="shared" si="58"/>
        <v>0</v>
      </c>
      <c r="O100" s="541">
        <f t="shared" si="59"/>
        <v>0</v>
      </c>
      <c r="P100" s="541">
        <f t="shared" si="60"/>
        <v>0</v>
      </c>
      <c r="Q100" s="541">
        <f t="shared" si="61"/>
        <v>0</v>
      </c>
      <c r="R100" s="541">
        <f t="shared" si="62"/>
        <v>0</v>
      </c>
      <c r="S100" s="541">
        <f t="shared" si="63"/>
        <v>0</v>
      </c>
      <c r="T100" s="541">
        <f t="shared" si="76"/>
        <v>0</v>
      </c>
      <c r="U100" s="542">
        <f t="shared" si="77"/>
        <v>0</v>
      </c>
      <c r="V100" s="531"/>
      <c r="W100" s="543"/>
      <c r="X100" s="544"/>
      <c r="Y100" s="544"/>
      <c r="Z100" s="544"/>
      <c r="AA100" s="544"/>
      <c r="AB100" s="544"/>
      <c r="AC100" s="544"/>
      <c r="AD100" s="544"/>
      <c r="AE100" s="544"/>
      <c r="AF100" s="657"/>
      <c r="AG100" s="543"/>
      <c r="AH100" s="544"/>
      <c r="AI100" s="544"/>
      <c r="AJ100" s="544"/>
      <c r="AK100" s="544"/>
      <c r="AL100" s="544"/>
      <c r="AM100" s="544"/>
      <c r="AN100" s="544"/>
      <c r="AO100" s="544"/>
      <c r="AP100" s="657"/>
      <c r="AQ100" s="543"/>
      <c r="AR100" s="544"/>
      <c r="AS100" s="544"/>
      <c r="AT100" s="544"/>
      <c r="AU100" s="544"/>
      <c r="AV100" s="544"/>
      <c r="AW100" s="544"/>
      <c r="AX100" s="544"/>
      <c r="AY100" s="544"/>
      <c r="AZ100" s="657"/>
      <c r="BA100" s="543"/>
      <c r="BB100" s="544"/>
      <c r="BC100" s="544"/>
      <c r="BD100" s="544"/>
      <c r="BE100" s="544"/>
      <c r="BF100" s="544"/>
      <c r="BG100" s="544"/>
      <c r="BH100" s="544"/>
      <c r="BI100" s="544"/>
      <c r="BJ100" s="657"/>
      <c r="BK100" s="543"/>
      <c r="BL100" s="544"/>
      <c r="BM100" s="544"/>
      <c r="BN100" s="544"/>
      <c r="BO100" s="544"/>
      <c r="BP100" s="544"/>
      <c r="BQ100" s="544"/>
      <c r="BR100" s="544"/>
      <c r="BS100" s="544"/>
      <c r="BT100" s="657"/>
      <c r="BU100" s="543"/>
      <c r="BV100" s="544"/>
      <c r="BW100" s="544"/>
      <c r="BX100" s="544"/>
      <c r="BY100" s="544"/>
      <c r="BZ100" s="544"/>
      <c r="CA100" s="544"/>
      <c r="CB100" s="544"/>
      <c r="CC100" s="544"/>
      <c r="CD100" s="657"/>
      <c r="CE100" s="543"/>
      <c r="CF100" s="544"/>
      <c r="CG100" s="544"/>
      <c r="CH100" s="544"/>
      <c r="CI100" s="544"/>
      <c r="CJ100" s="544"/>
      <c r="CK100" s="544"/>
      <c r="CL100" s="544"/>
      <c r="CM100" s="544"/>
      <c r="CN100" s="657"/>
      <c r="CO100" s="543"/>
      <c r="CP100" s="544"/>
      <c r="CQ100" s="544"/>
      <c r="CR100" s="544"/>
      <c r="CS100" s="544"/>
      <c r="CT100" s="544"/>
      <c r="CU100" s="544"/>
      <c r="CV100" s="544"/>
      <c r="CW100" s="544"/>
      <c r="CX100" s="657"/>
      <c r="CY100" s="543"/>
      <c r="CZ100" s="544"/>
      <c r="DA100" s="544"/>
      <c r="DB100" s="544"/>
      <c r="DC100" s="544"/>
      <c r="DD100" s="544"/>
      <c r="DE100" s="544"/>
      <c r="DF100" s="544"/>
      <c r="DG100" s="544"/>
      <c r="DH100" s="657"/>
      <c r="DI100" s="543"/>
      <c r="DJ100" s="544"/>
      <c r="DK100" s="544"/>
      <c r="DL100" s="544"/>
      <c r="DM100" s="544"/>
      <c r="DN100" s="544"/>
      <c r="DO100" s="544"/>
      <c r="DP100" s="544"/>
      <c r="DQ100" s="544"/>
      <c r="DR100" s="657"/>
      <c r="DS100" s="543"/>
      <c r="DT100" s="544"/>
      <c r="DU100" s="544"/>
      <c r="DV100" s="544"/>
      <c r="DW100" s="544"/>
      <c r="DX100" s="544"/>
      <c r="DY100" s="544"/>
      <c r="DZ100" s="544"/>
      <c r="EA100" s="544"/>
      <c r="EB100" s="657"/>
      <c r="EC100" s="543"/>
      <c r="ED100" s="544"/>
      <c r="EE100" s="544"/>
      <c r="EF100" s="544"/>
      <c r="EG100" s="544"/>
      <c r="EH100" s="544"/>
      <c r="EI100" s="544"/>
      <c r="EJ100" s="544"/>
      <c r="EK100" s="544"/>
      <c r="EL100" s="657"/>
      <c r="EM100" s="543"/>
      <c r="EN100" s="544"/>
      <c r="EO100" s="544"/>
      <c r="EP100" s="544"/>
      <c r="EQ100" s="544"/>
      <c r="ER100" s="544"/>
      <c r="ES100" s="544"/>
      <c r="ET100" s="544"/>
      <c r="EU100" s="544"/>
      <c r="EV100" s="657"/>
    </row>
    <row r="101" spans="1:152" s="139" customFormat="1" ht="36">
      <c r="A101" s="802">
        <f>Summary!A101</f>
        <v>0</v>
      </c>
      <c r="B101" s="815">
        <f>Summary!B101</f>
        <v>0</v>
      </c>
      <c r="C101" s="813" t="str">
        <f>Summary!C101</f>
        <v>4.3.16</v>
      </c>
      <c r="D101" s="816" t="str">
        <f>Summary!D101</f>
        <v>500 - Drainage and Service Ducts</v>
      </c>
      <c r="E101" s="796" t="str">
        <f>Summary!E101</f>
        <v>Grassed surface water channel</v>
      </c>
      <c r="F101" s="796">
        <f>Summary!F101</f>
        <v>0</v>
      </c>
      <c r="G101" s="787">
        <f>Summary!G101</f>
        <v>0</v>
      </c>
      <c r="H101" s="299"/>
      <c r="I101" s="300"/>
      <c r="J101" s="300"/>
      <c r="K101" s="300"/>
      <c r="L101" s="300"/>
      <c r="M101" s="300"/>
      <c r="N101" s="300"/>
      <c r="O101" s="300"/>
      <c r="P101" s="300"/>
      <c r="Q101" s="300"/>
      <c r="R101" s="300"/>
      <c r="S101" s="300"/>
      <c r="T101" s="300"/>
      <c r="U101" s="797"/>
      <c r="V101" s="531"/>
      <c r="W101" s="299"/>
      <c r="X101" s="300"/>
      <c r="Y101" s="300"/>
      <c r="Z101" s="300"/>
      <c r="AA101" s="300"/>
      <c r="AB101" s="300"/>
      <c r="AC101" s="300"/>
      <c r="AD101" s="300"/>
      <c r="AE101" s="300"/>
      <c r="AF101" s="817"/>
      <c r="AG101" s="299"/>
      <c r="AH101" s="300"/>
      <c r="AI101" s="300"/>
      <c r="AJ101" s="300"/>
      <c r="AK101" s="300"/>
      <c r="AL101" s="300"/>
      <c r="AM101" s="300"/>
      <c r="AN101" s="300"/>
      <c r="AO101" s="300"/>
      <c r="AP101" s="817"/>
      <c r="AQ101" s="299"/>
      <c r="AR101" s="300"/>
      <c r="AS101" s="300"/>
      <c r="AT101" s="300"/>
      <c r="AU101" s="300"/>
      <c r="AV101" s="300"/>
      <c r="AW101" s="300"/>
      <c r="AX101" s="300"/>
      <c r="AY101" s="300"/>
      <c r="AZ101" s="817"/>
      <c r="BA101" s="299"/>
      <c r="BB101" s="300"/>
      <c r="BC101" s="300"/>
      <c r="BD101" s="300"/>
      <c r="BE101" s="300"/>
      <c r="BF101" s="300"/>
      <c r="BG101" s="300"/>
      <c r="BH101" s="300"/>
      <c r="BI101" s="300"/>
      <c r="BJ101" s="817"/>
      <c r="BK101" s="299"/>
      <c r="BL101" s="300"/>
      <c r="BM101" s="300"/>
      <c r="BN101" s="300"/>
      <c r="BO101" s="300"/>
      <c r="BP101" s="300"/>
      <c r="BQ101" s="300"/>
      <c r="BR101" s="300"/>
      <c r="BS101" s="300"/>
      <c r="BT101" s="817"/>
      <c r="BU101" s="299"/>
      <c r="BV101" s="300"/>
      <c r="BW101" s="300"/>
      <c r="BX101" s="300"/>
      <c r="BY101" s="300"/>
      <c r="BZ101" s="300"/>
      <c r="CA101" s="300"/>
      <c r="CB101" s="300"/>
      <c r="CC101" s="300"/>
      <c r="CD101" s="817"/>
      <c r="CE101" s="299"/>
      <c r="CF101" s="300"/>
      <c r="CG101" s="300"/>
      <c r="CH101" s="300"/>
      <c r="CI101" s="300"/>
      <c r="CJ101" s="300"/>
      <c r="CK101" s="300"/>
      <c r="CL101" s="300"/>
      <c r="CM101" s="300"/>
      <c r="CN101" s="817"/>
      <c r="CO101" s="299"/>
      <c r="CP101" s="300"/>
      <c r="CQ101" s="300"/>
      <c r="CR101" s="300"/>
      <c r="CS101" s="300"/>
      <c r="CT101" s="300"/>
      <c r="CU101" s="300"/>
      <c r="CV101" s="300"/>
      <c r="CW101" s="300"/>
      <c r="CX101" s="817"/>
      <c r="CY101" s="299"/>
      <c r="CZ101" s="300"/>
      <c r="DA101" s="300"/>
      <c r="DB101" s="300"/>
      <c r="DC101" s="300"/>
      <c r="DD101" s="300"/>
      <c r="DE101" s="300"/>
      <c r="DF101" s="300"/>
      <c r="DG101" s="300"/>
      <c r="DH101" s="817"/>
      <c r="DI101" s="299"/>
      <c r="DJ101" s="300"/>
      <c r="DK101" s="300"/>
      <c r="DL101" s="300"/>
      <c r="DM101" s="300"/>
      <c r="DN101" s="300"/>
      <c r="DO101" s="300"/>
      <c r="DP101" s="300"/>
      <c r="DQ101" s="300"/>
      <c r="DR101" s="817"/>
      <c r="DS101" s="299"/>
      <c r="DT101" s="300"/>
      <c r="DU101" s="300"/>
      <c r="DV101" s="300"/>
      <c r="DW101" s="300"/>
      <c r="DX101" s="300"/>
      <c r="DY101" s="300"/>
      <c r="DZ101" s="300"/>
      <c r="EA101" s="300"/>
      <c r="EB101" s="817"/>
      <c r="EC101" s="299"/>
      <c r="ED101" s="300"/>
      <c r="EE101" s="300"/>
      <c r="EF101" s="300"/>
      <c r="EG101" s="300"/>
      <c r="EH101" s="300"/>
      <c r="EI101" s="300"/>
      <c r="EJ101" s="300"/>
      <c r="EK101" s="300"/>
      <c r="EL101" s="817"/>
      <c r="EM101" s="299"/>
      <c r="EN101" s="300"/>
      <c r="EO101" s="300"/>
      <c r="EP101" s="300"/>
      <c r="EQ101" s="300"/>
      <c r="ER101" s="300"/>
      <c r="ES101" s="300"/>
      <c r="ET101" s="300"/>
      <c r="EU101" s="300"/>
      <c r="EV101" s="817"/>
    </row>
    <row r="102" spans="1:152" ht="54">
      <c r="A102" s="359">
        <f>Summary!A102</f>
        <v>0</v>
      </c>
      <c r="B102" s="378">
        <f>Summary!B102</f>
        <v>0</v>
      </c>
      <c r="C102" s="379" t="str">
        <f>Summary!C102</f>
        <v>4.3.16.1</v>
      </c>
      <c r="D102" s="380">
        <f>Summary!D102</f>
        <v>0</v>
      </c>
      <c r="E102" s="381">
        <f>Summary!E102</f>
        <v>0</v>
      </c>
      <c r="F102" s="382" t="str">
        <f>Summary!F102</f>
        <v>Undertake a grass cut of all areas of the grassed surface water drainage system to maintain the grass sward at a maximum of 75mm in height</v>
      </c>
      <c r="G102" s="375">
        <f>Summary!G102</f>
        <v>0</v>
      </c>
      <c r="H102" s="540">
        <f t="shared" si="52"/>
        <v>0</v>
      </c>
      <c r="I102" s="541">
        <f t="shared" si="53"/>
        <v>0</v>
      </c>
      <c r="J102" s="541">
        <f t="shared" si="54"/>
        <v>0</v>
      </c>
      <c r="K102" s="541">
        <f t="shared" si="55"/>
        <v>0</v>
      </c>
      <c r="L102" s="541">
        <f t="shared" si="56"/>
        <v>0</v>
      </c>
      <c r="M102" s="541">
        <f t="shared" si="57"/>
        <v>0</v>
      </c>
      <c r="N102" s="541">
        <f t="shared" si="58"/>
        <v>0</v>
      </c>
      <c r="O102" s="541">
        <f t="shared" si="59"/>
        <v>0</v>
      </c>
      <c r="P102" s="541">
        <f t="shared" si="60"/>
        <v>0</v>
      </c>
      <c r="Q102" s="541">
        <f t="shared" si="61"/>
        <v>0</v>
      </c>
      <c r="R102" s="541">
        <f t="shared" si="62"/>
        <v>0</v>
      </c>
      <c r="S102" s="541">
        <f t="shared" si="63"/>
        <v>0</v>
      </c>
      <c r="T102" s="541">
        <f t="shared" ref="T102:T105" si="78">SUM(EM102:EU102)</f>
        <v>0</v>
      </c>
      <c r="U102" s="542">
        <f t="shared" ref="U102:U105" si="79">SUM(H102:T102)</f>
        <v>0</v>
      </c>
      <c r="V102" s="531"/>
      <c r="W102" s="543"/>
      <c r="X102" s="544"/>
      <c r="Y102" s="544"/>
      <c r="Z102" s="544"/>
      <c r="AA102" s="544"/>
      <c r="AB102" s="544"/>
      <c r="AC102" s="544"/>
      <c r="AD102" s="544"/>
      <c r="AE102" s="544"/>
      <c r="AF102" s="657"/>
      <c r="AG102" s="543"/>
      <c r="AH102" s="544"/>
      <c r="AI102" s="544"/>
      <c r="AJ102" s="544"/>
      <c r="AK102" s="544"/>
      <c r="AL102" s="544"/>
      <c r="AM102" s="544"/>
      <c r="AN102" s="544"/>
      <c r="AO102" s="544"/>
      <c r="AP102" s="657"/>
      <c r="AQ102" s="543"/>
      <c r="AR102" s="544"/>
      <c r="AS102" s="544"/>
      <c r="AT102" s="544"/>
      <c r="AU102" s="544"/>
      <c r="AV102" s="544"/>
      <c r="AW102" s="544"/>
      <c r="AX102" s="544"/>
      <c r="AY102" s="544"/>
      <c r="AZ102" s="657"/>
      <c r="BA102" s="543"/>
      <c r="BB102" s="544"/>
      <c r="BC102" s="544"/>
      <c r="BD102" s="544"/>
      <c r="BE102" s="544"/>
      <c r="BF102" s="544"/>
      <c r="BG102" s="544"/>
      <c r="BH102" s="544"/>
      <c r="BI102" s="544"/>
      <c r="BJ102" s="657"/>
      <c r="BK102" s="543"/>
      <c r="BL102" s="544"/>
      <c r="BM102" s="544"/>
      <c r="BN102" s="544"/>
      <c r="BO102" s="544"/>
      <c r="BP102" s="544"/>
      <c r="BQ102" s="544"/>
      <c r="BR102" s="544"/>
      <c r="BS102" s="544"/>
      <c r="BT102" s="657"/>
      <c r="BU102" s="543"/>
      <c r="BV102" s="544"/>
      <c r="BW102" s="544"/>
      <c r="BX102" s="544"/>
      <c r="BY102" s="544"/>
      <c r="BZ102" s="544"/>
      <c r="CA102" s="544"/>
      <c r="CB102" s="544"/>
      <c r="CC102" s="544"/>
      <c r="CD102" s="657"/>
      <c r="CE102" s="543"/>
      <c r="CF102" s="544"/>
      <c r="CG102" s="544"/>
      <c r="CH102" s="544"/>
      <c r="CI102" s="544"/>
      <c r="CJ102" s="544"/>
      <c r="CK102" s="544"/>
      <c r="CL102" s="544"/>
      <c r="CM102" s="544"/>
      <c r="CN102" s="657"/>
      <c r="CO102" s="543"/>
      <c r="CP102" s="544"/>
      <c r="CQ102" s="544"/>
      <c r="CR102" s="544"/>
      <c r="CS102" s="544"/>
      <c r="CT102" s="544"/>
      <c r="CU102" s="544"/>
      <c r="CV102" s="544"/>
      <c r="CW102" s="544"/>
      <c r="CX102" s="657"/>
      <c r="CY102" s="543"/>
      <c r="CZ102" s="544"/>
      <c r="DA102" s="544"/>
      <c r="DB102" s="544"/>
      <c r="DC102" s="544"/>
      <c r="DD102" s="544"/>
      <c r="DE102" s="544"/>
      <c r="DF102" s="544"/>
      <c r="DG102" s="544"/>
      <c r="DH102" s="657"/>
      <c r="DI102" s="543"/>
      <c r="DJ102" s="544"/>
      <c r="DK102" s="544"/>
      <c r="DL102" s="544"/>
      <c r="DM102" s="544"/>
      <c r="DN102" s="544"/>
      <c r="DO102" s="544"/>
      <c r="DP102" s="544"/>
      <c r="DQ102" s="544"/>
      <c r="DR102" s="657"/>
      <c r="DS102" s="543"/>
      <c r="DT102" s="544"/>
      <c r="DU102" s="544"/>
      <c r="DV102" s="544"/>
      <c r="DW102" s="544"/>
      <c r="DX102" s="544"/>
      <c r="DY102" s="544"/>
      <c r="DZ102" s="544"/>
      <c r="EA102" s="544"/>
      <c r="EB102" s="657"/>
      <c r="EC102" s="543"/>
      <c r="ED102" s="544"/>
      <c r="EE102" s="544"/>
      <c r="EF102" s="544"/>
      <c r="EG102" s="544"/>
      <c r="EH102" s="544"/>
      <c r="EI102" s="544"/>
      <c r="EJ102" s="544"/>
      <c r="EK102" s="544"/>
      <c r="EL102" s="657"/>
      <c r="EM102" s="543"/>
      <c r="EN102" s="544"/>
      <c r="EO102" s="544"/>
      <c r="EP102" s="544"/>
      <c r="EQ102" s="544"/>
      <c r="ER102" s="544"/>
      <c r="ES102" s="544"/>
      <c r="ET102" s="544"/>
      <c r="EU102" s="544"/>
      <c r="EV102" s="657"/>
    </row>
    <row r="103" spans="1:152" ht="54">
      <c r="A103" s="359">
        <f>Summary!A103</f>
        <v>0</v>
      </c>
      <c r="B103" s="378">
        <f>Summary!B103</f>
        <v>0</v>
      </c>
      <c r="C103" s="379" t="str">
        <f>Summary!C103</f>
        <v>4.3.16.2</v>
      </c>
      <c r="D103" s="380">
        <f>Summary!D103</f>
        <v>0</v>
      </c>
      <c r="E103" s="381">
        <f>Summary!E103</f>
        <v>0</v>
      </c>
      <c r="F103" s="382" t="str">
        <f>Summary!F103</f>
        <v>Clear weed / vegetation growth, remove any litter, debris and sediment that could impair operation prior to grass cutting</v>
      </c>
      <c r="G103" s="375">
        <f>Summary!G103</f>
        <v>0</v>
      </c>
      <c r="H103" s="540">
        <f t="shared" si="52"/>
        <v>0</v>
      </c>
      <c r="I103" s="541">
        <f t="shared" si="53"/>
        <v>0</v>
      </c>
      <c r="J103" s="541">
        <f t="shared" si="54"/>
        <v>0</v>
      </c>
      <c r="K103" s="541">
        <f t="shared" si="55"/>
        <v>0</v>
      </c>
      <c r="L103" s="541">
        <f t="shared" si="56"/>
        <v>0</v>
      </c>
      <c r="M103" s="541">
        <f t="shared" si="57"/>
        <v>0</v>
      </c>
      <c r="N103" s="541">
        <f t="shared" si="58"/>
        <v>0</v>
      </c>
      <c r="O103" s="541">
        <f t="shared" si="59"/>
        <v>0</v>
      </c>
      <c r="P103" s="541">
        <f t="shared" si="60"/>
        <v>0</v>
      </c>
      <c r="Q103" s="541">
        <f t="shared" si="61"/>
        <v>0</v>
      </c>
      <c r="R103" s="541">
        <f t="shared" si="62"/>
        <v>0</v>
      </c>
      <c r="S103" s="541">
        <f t="shared" si="63"/>
        <v>0</v>
      </c>
      <c r="T103" s="541">
        <f t="shared" si="78"/>
        <v>0</v>
      </c>
      <c r="U103" s="542">
        <f t="shared" si="79"/>
        <v>0</v>
      </c>
      <c r="V103" s="531"/>
      <c r="W103" s="543"/>
      <c r="X103" s="544"/>
      <c r="Y103" s="544"/>
      <c r="Z103" s="544"/>
      <c r="AA103" s="544"/>
      <c r="AB103" s="544"/>
      <c r="AC103" s="544"/>
      <c r="AD103" s="544"/>
      <c r="AE103" s="544"/>
      <c r="AF103" s="657"/>
      <c r="AG103" s="543"/>
      <c r="AH103" s="544"/>
      <c r="AI103" s="544"/>
      <c r="AJ103" s="544"/>
      <c r="AK103" s="544"/>
      <c r="AL103" s="544"/>
      <c r="AM103" s="544"/>
      <c r="AN103" s="544"/>
      <c r="AO103" s="544"/>
      <c r="AP103" s="657"/>
      <c r="AQ103" s="543"/>
      <c r="AR103" s="544"/>
      <c r="AS103" s="544"/>
      <c r="AT103" s="544"/>
      <c r="AU103" s="544"/>
      <c r="AV103" s="544"/>
      <c r="AW103" s="544"/>
      <c r="AX103" s="544"/>
      <c r="AY103" s="544"/>
      <c r="AZ103" s="657"/>
      <c r="BA103" s="543"/>
      <c r="BB103" s="544"/>
      <c r="BC103" s="544"/>
      <c r="BD103" s="544"/>
      <c r="BE103" s="544"/>
      <c r="BF103" s="544"/>
      <c r="BG103" s="544"/>
      <c r="BH103" s="544"/>
      <c r="BI103" s="544"/>
      <c r="BJ103" s="657"/>
      <c r="BK103" s="543"/>
      <c r="BL103" s="544"/>
      <c r="BM103" s="544"/>
      <c r="BN103" s="544"/>
      <c r="BO103" s="544"/>
      <c r="BP103" s="544"/>
      <c r="BQ103" s="544"/>
      <c r="BR103" s="544"/>
      <c r="BS103" s="544"/>
      <c r="BT103" s="657"/>
      <c r="BU103" s="543"/>
      <c r="BV103" s="544"/>
      <c r="BW103" s="544"/>
      <c r="BX103" s="544"/>
      <c r="BY103" s="544"/>
      <c r="BZ103" s="544"/>
      <c r="CA103" s="544"/>
      <c r="CB103" s="544"/>
      <c r="CC103" s="544"/>
      <c r="CD103" s="657"/>
      <c r="CE103" s="543"/>
      <c r="CF103" s="544"/>
      <c r="CG103" s="544"/>
      <c r="CH103" s="544"/>
      <c r="CI103" s="544"/>
      <c r="CJ103" s="544"/>
      <c r="CK103" s="544"/>
      <c r="CL103" s="544"/>
      <c r="CM103" s="544"/>
      <c r="CN103" s="657"/>
      <c r="CO103" s="543"/>
      <c r="CP103" s="544"/>
      <c r="CQ103" s="544"/>
      <c r="CR103" s="544"/>
      <c r="CS103" s="544"/>
      <c r="CT103" s="544"/>
      <c r="CU103" s="544"/>
      <c r="CV103" s="544"/>
      <c r="CW103" s="544"/>
      <c r="CX103" s="657"/>
      <c r="CY103" s="543"/>
      <c r="CZ103" s="544"/>
      <c r="DA103" s="544"/>
      <c r="DB103" s="544"/>
      <c r="DC103" s="544"/>
      <c r="DD103" s="544"/>
      <c r="DE103" s="544"/>
      <c r="DF103" s="544"/>
      <c r="DG103" s="544"/>
      <c r="DH103" s="657"/>
      <c r="DI103" s="543"/>
      <c r="DJ103" s="544"/>
      <c r="DK103" s="544"/>
      <c r="DL103" s="544"/>
      <c r="DM103" s="544"/>
      <c r="DN103" s="544"/>
      <c r="DO103" s="544"/>
      <c r="DP103" s="544"/>
      <c r="DQ103" s="544"/>
      <c r="DR103" s="657"/>
      <c r="DS103" s="543"/>
      <c r="DT103" s="544"/>
      <c r="DU103" s="544"/>
      <c r="DV103" s="544"/>
      <c r="DW103" s="544"/>
      <c r="DX103" s="544"/>
      <c r="DY103" s="544"/>
      <c r="DZ103" s="544"/>
      <c r="EA103" s="544"/>
      <c r="EB103" s="657"/>
      <c r="EC103" s="543"/>
      <c r="ED103" s="544"/>
      <c r="EE103" s="544"/>
      <c r="EF103" s="544"/>
      <c r="EG103" s="544"/>
      <c r="EH103" s="544"/>
      <c r="EI103" s="544"/>
      <c r="EJ103" s="544"/>
      <c r="EK103" s="544"/>
      <c r="EL103" s="657"/>
      <c r="EM103" s="543"/>
      <c r="EN103" s="544"/>
      <c r="EO103" s="544"/>
      <c r="EP103" s="544"/>
      <c r="EQ103" s="544"/>
      <c r="ER103" s="544"/>
      <c r="ES103" s="544"/>
      <c r="ET103" s="544"/>
      <c r="EU103" s="544"/>
      <c r="EV103" s="657"/>
    </row>
    <row r="104" spans="1:152" ht="72">
      <c r="A104" s="359">
        <f>Summary!A104</f>
        <v>0</v>
      </c>
      <c r="B104" s="378">
        <f>Summary!B104</f>
        <v>0</v>
      </c>
      <c r="C104" s="379" t="str">
        <f>Summary!C104</f>
        <v>4.3.17</v>
      </c>
      <c r="D104" s="380" t="str">
        <f>Summary!D104</f>
        <v>500 - Drainage and Service Ducts</v>
      </c>
      <c r="E104" s="381" t="str">
        <f>Summary!E104</f>
        <v>Reservoir pavements for drainage attenuation (with pervious surface)</v>
      </c>
      <c r="F104" s="382" t="str">
        <f>Summary!F104</f>
        <v>Cleaning (high pressure rotating water jets and powerful suction to recover disturbed silt) reservoir pavements for drainage attenuation (with pervious surface)</v>
      </c>
      <c r="G104" s="375">
        <f>Summary!G104</f>
        <v>0</v>
      </c>
      <c r="H104" s="540">
        <f t="shared" si="52"/>
        <v>0</v>
      </c>
      <c r="I104" s="541">
        <f t="shared" si="53"/>
        <v>0</v>
      </c>
      <c r="J104" s="541">
        <f t="shared" si="54"/>
        <v>0</v>
      </c>
      <c r="K104" s="541">
        <f t="shared" si="55"/>
        <v>0</v>
      </c>
      <c r="L104" s="541">
        <f t="shared" si="56"/>
        <v>0</v>
      </c>
      <c r="M104" s="541">
        <f t="shared" si="57"/>
        <v>0</v>
      </c>
      <c r="N104" s="541">
        <f t="shared" si="58"/>
        <v>0</v>
      </c>
      <c r="O104" s="541">
        <f t="shared" si="59"/>
        <v>0</v>
      </c>
      <c r="P104" s="541">
        <f t="shared" si="60"/>
        <v>0</v>
      </c>
      <c r="Q104" s="541">
        <f t="shared" si="61"/>
        <v>0</v>
      </c>
      <c r="R104" s="541">
        <f t="shared" si="62"/>
        <v>0</v>
      </c>
      <c r="S104" s="541">
        <f t="shared" si="63"/>
        <v>0</v>
      </c>
      <c r="T104" s="541">
        <f t="shared" si="78"/>
        <v>0</v>
      </c>
      <c r="U104" s="542">
        <f t="shared" si="79"/>
        <v>0</v>
      </c>
      <c r="V104" s="531"/>
      <c r="W104" s="543"/>
      <c r="X104" s="544"/>
      <c r="Y104" s="544"/>
      <c r="Z104" s="544"/>
      <c r="AA104" s="544"/>
      <c r="AB104" s="544"/>
      <c r="AC104" s="544"/>
      <c r="AD104" s="544"/>
      <c r="AE104" s="544"/>
      <c r="AF104" s="657"/>
      <c r="AG104" s="543"/>
      <c r="AH104" s="544"/>
      <c r="AI104" s="544"/>
      <c r="AJ104" s="544"/>
      <c r="AK104" s="544"/>
      <c r="AL104" s="544"/>
      <c r="AM104" s="544"/>
      <c r="AN104" s="544"/>
      <c r="AO104" s="544"/>
      <c r="AP104" s="657"/>
      <c r="AQ104" s="543"/>
      <c r="AR104" s="544"/>
      <c r="AS104" s="544"/>
      <c r="AT104" s="544"/>
      <c r="AU104" s="544"/>
      <c r="AV104" s="544"/>
      <c r="AW104" s="544"/>
      <c r="AX104" s="544"/>
      <c r="AY104" s="544"/>
      <c r="AZ104" s="657"/>
      <c r="BA104" s="543"/>
      <c r="BB104" s="544"/>
      <c r="BC104" s="544"/>
      <c r="BD104" s="544"/>
      <c r="BE104" s="544"/>
      <c r="BF104" s="544"/>
      <c r="BG104" s="544"/>
      <c r="BH104" s="544"/>
      <c r="BI104" s="544"/>
      <c r="BJ104" s="657"/>
      <c r="BK104" s="543"/>
      <c r="BL104" s="544"/>
      <c r="BM104" s="544"/>
      <c r="BN104" s="544"/>
      <c r="BO104" s="544"/>
      <c r="BP104" s="544"/>
      <c r="BQ104" s="544"/>
      <c r="BR104" s="544"/>
      <c r="BS104" s="544"/>
      <c r="BT104" s="657"/>
      <c r="BU104" s="543"/>
      <c r="BV104" s="544"/>
      <c r="BW104" s="544"/>
      <c r="BX104" s="544"/>
      <c r="BY104" s="544"/>
      <c r="BZ104" s="544"/>
      <c r="CA104" s="544"/>
      <c r="CB104" s="544"/>
      <c r="CC104" s="544"/>
      <c r="CD104" s="657"/>
      <c r="CE104" s="543"/>
      <c r="CF104" s="544"/>
      <c r="CG104" s="544"/>
      <c r="CH104" s="544"/>
      <c r="CI104" s="544"/>
      <c r="CJ104" s="544"/>
      <c r="CK104" s="544"/>
      <c r="CL104" s="544"/>
      <c r="CM104" s="544"/>
      <c r="CN104" s="657"/>
      <c r="CO104" s="543"/>
      <c r="CP104" s="544"/>
      <c r="CQ104" s="544"/>
      <c r="CR104" s="544"/>
      <c r="CS104" s="544"/>
      <c r="CT104" s="544"/>
      <c r="CU104" s="544"/>
      <c r="CV104" s="544"/>
      <c r="CW104" s="544"/>
      <c r="CX104" s="657"/>
      <c r="CY104" s="543"/>
      <c r="CZ104" s="544"/>
      <c r="DA104" s="544"/>
      <c r="DB104" s="544"/>
      <c r="DC104" s="544"/>
      <c r="DD104" s="544"/>
      <c r="DE104" s="544"/>
      <c r="DF104" s="544"/>
      <c r="DG104" s="544"/>
      <c r="DH104" s="657"/>
      <c r="DI104" s="543"/>
      <c r="DJ104" s="544"/>
      <c r="DK104" s="544"/>
      <c r="DL104" s="544"/>
      <c r="DM104" s="544"/>
      <c r="DN104" s="544"/>
      <c r="DO104" s="544"/>
      <c r="DP104" s="544"/>
      <c r="DQ104" s="544"/>
      <c r="DR104" s="657"/>
      <c r="DS104" s="543"/>
      <c r="DT104" s="544"/>
      <c r="DU104" s="544"/>
      <c r="DV104" s="544"/>
      <c r="DW104" s="544"/>
      <c r="DX104" s="544"/>
      <c r="DY104" s="544"/>
      <c r="DZ104" s="544"/>
      <c r="EA104" s="544"/>
      <c r="EB104" s="657"/>
      <c r="EC104" s="543"/>
      <c r="ED104" s="544"/>
      <c r="EE104" s="544"/>
      <c r="EF104" s="544"/>
      <c r="EG104" s="544"/>
      <c r="EH104" s="544"/>
      <c r="EI104" s="544"/>
      <c r="EJ104" s="544"/>
      <c r="EK104" s="544"/>
      <c r="EL104" s="657"/>
      <c r="EM104" s="543"/>
      <c r="EN104" s="544"/>
      <c r="EO104" s="544"/>
      <c r="EP104" s="544"/>
      <c r="EQ104" s="544"/>
      <c r="ER104" s="544"/>
      <c r="ES104" s="544"/>
      <c r="ET104" s="544"/>
      <c r="EU104" s="544"/>
      <c r="EV104" s="657"/>
    </row>
    <row r="105" spans="1:152" ht="72">
      <c r="A105" s="359">
        <f>Summary!A105</f>
        <v>0</v>
      </c>
      <c r="B105" s="378">
        <f>Summary!B105</f>
        <v>0</v>
      </c>
      <c r="C105" s="379" t="str">
        <f>Summary!C105</f>
        <v>4.3.18</v>
      </c>
      <c r="D105" s="380" t="str">
        <f>Summary!D105</f>
        <v>500 - Drainage and Service Ducts</v>
      </c>
      <c r="E105" s="381" t="str">
        <f>Summary!E105</f>
        <v>Wetlands for drainage purposes (Wetlands for habitat are covered in Asset type 3000)</v>
      </c>
      <c r="F105" s="382" t="str">
        <f>Summary!F105</f>
        <v>Remove accumulated silt  in wetlands (drainage purposes) that could impair operation</v>
      </c>
      <c r="G105" s="375">
        <f>Summary!G105</f>
        <v>0</v>
      </c>
      <c r="H105" s="540">
        <f t="shared" si="52"/>
        <v>0</v>
      </c>
      <c r="I105" s="541">
        <f t="shared" si="53"/>
        <v>0</v>
      </c>
      <c r="J105" s="541">
        <f t="shared" si="54"/>
        <v>0</v>
      </c>
      <c r="K105" s="541">
        <f t="shared" si="55"/>
        <v>0</v>
      </c>
      <c r="L105" s="541">
        <f t="shared" si="56"/>
        <v>0</v>
      </c>
      <c r="M105" s="541">
        <f t="shared" si="57"/>
        <v>0</v>
      </c>
      <c r="N105" s="541">
        <f t="shared" si="58"/>
        <v>0</v>
      </c>
      <c r="O105" s="541">
        <f t="shared" si="59"/>
        <v>0</v>
      </c>
      <c r="P105" s="541">
        <f t="shared" si="60"/>
        <v>0</v>
      </c>
      <c r="Q105" s="541">
        <f t="shared" si="61"/>
        <v>0</v>
      </c>
      <c r="R105" s="541">
        <f t="shared" si="62"/>
        <v>0</v>
      </c>
      <c r="S105" s="541">
        <f t="shared" si="63"/>
        <v>0</v>
      </c>
      <c r="T105" s="541">
        <f t="shared" si="78"/>
        <v>0</v>
      </c>
      <c r="U105" s="542">
        <f t="shared" si="79"/>
        <v>0</v>
      </c>
      <c r="V105" s="531"/>
      <c r="W105" s="543"/>
      <c r="X105" s="544"/>
      <c r="Y105" s="544"/>
      <c r="Z105" s="544"/>
      <c r="AA105" s="544"/>
      <c r="AB105" s="544"/>
      <c r="AC105" s="544"/>
      <c r="AD105" s="544"/>
      <c r="AE105" s="544"/>
      <c r="AF105" s="657"/>
      <c r="AG105" s="543"/>
      <c r="AH105" s="544"/>
      <c r="AI105" s="544"/>
      <c r="AJ105" s="544"/>
      <c r="AK105" s="544"/>
      <c r="AL105" s="544"/>
      <c r="AM105" s="544"/>
      <c r="AN105" s="544"/>
      <c r="AO105" s="544"/>
      <c r="AP105" s="657"/>
      <c r="AQ105" s="543"/>
      <c r="AR105" s="544"/>
      <c r="AS105" s="544"/>
      <c r="AT105" s="544"/>
      <c r="AU105" s="544"/>
      <c r="AV105" s="544"/>
      <c r="AW105" s="544"/>
      <c r="AX105" s="544"/>
      <c r="AY105" s="544"/>
      <c r="AZ105" s="657"/>
      <c r="BA105" s="543"/>
      <c r="BB105" s="544"/>
      <c r="BC105" s="544"/>
      <c r="BD105" s="544"/>
      <c r="BE105" s="544"/>
      <c r="BF105" s="544"/>
      <c r="BG105" s="544"/>
      <c r="BH105" s="544"/>
      <c r="BI105" s="544"/>
      <c r="BJ105" s="657"/>
      <c r="BK105" s="543"/>
      <c r="BL105" s="544"/>
      <c r="BM105" s="544"/>
      <c r="BN105" s="544"/>
      <c r="BO105" s="544"/>
      <c r="BP105" s="544"/>
      <c r="BQ105" s="544"/>
      <c r="BR105" s="544"/>
      <c r="BS105" s="544"/>
      <c r="BT105" s="657"/>
      <c r="BU105" s="543"/>
      <c r="BV105" s="544"/>
      <c r="BW105" s="544"/>
      <c r="BX105" s="544"/>
      <c r="BY105" s="544"/>
      <c r="BZ105" s="544"/>
      <c r="CA105" s="544"/>
      <c r="CB105" s="544"/>
      <c r="CC105" s="544"/>
      <c r="CD105" s="657"/>
      <c r="CE105" s="543"/>
      <c r="CF105" s="544"/>
      <c r="CG105" s="544"/>
      <c r="CH105" s="544"/>
      <c r="CI105" s="544"/>
      <c r="CJ105" s="544"/>
      <c r="CK105" s="544"/>
      <c r="CL105" s="544"/>
      <c r="CM105" s="544"/>
      <c r="CN105" s="657"/>
      <c r="CO105" s="543"/>
      <c r="CP105" s="544"/>
      <c r="CQ105" s="544"/>
      <c r="CR105" s="544"/>
      <c r="CS105" s="544"/>
      <c r="CT105" s="544"/>
      <c r="CU105" s="544"/>
      <c r="CV105" s="544"/>
      <c r="CW105" s="544"/>
      <c r="CX105" s="657"/>
      <c r="CY105" s="543"/>
      <c r="CZ105" s="544"/>
      <c r="DA105" s="544"/>
      <c r="DB105" s="544"/>
      <c r="DC105" s="544"/>
      <c r="DD105" s="544"/>
      <c r="DE105" s="544"/>
      <c r="DF105" s="544"/>
      <c r="DG105" s="544"/>
      <c r="DH105" s="657"/>
      <c r="DI105" s="543"/>
      <c r="DJ105" s="544"/>
      <c r="DK105" s="544"/>
      <c r="DL105" s="544"/>
      <c r="DM105" s="544"/>
      <c r="DN105" s="544"/>
      <c r="DO105" s="544"/>
      <c r="DP105" s="544"/>
      <c r="DQ105" s="544"/>
      <c r="DR105" s="657"/>
      <c r="DS105" s="543"/>
      <c r="DT105" s="544"/>
      <c r="DU105" s="544"/>
      <c r="DV105" s="544"/>
      <c r="DW105" s="544"/>
      <c r="DX105" s="544"/>
      <c r="DY105" s="544"/>
      <c r="DZ105" s="544"/>
      <c r="EA105" s="544"/>
      <c r="EB105" s="657"/>
      <c r="EC105" s="543"/>
      <c r="ED105" s="544"/>
      <c r="EE105" s="544"/>
      <c r="EF105" s="544"/>
      <c r="EG105" s="544"/>
      <c r="EH105" s="544"/>
      <c r="EI105" s="544"/>
      <c r="EJ105" s="544"/>
      <c r="EK105" s="544"/>
      <c r="EL105" s="657"/>
      <c r="EM105" s="543"/>
      <c r="EN105" s="544"/>
      <c r="EO105" s="544"/>
      <c r="EP105" s="544"/>
      <c r="EQ105" s="544"/>
      <c r="ER105" s="544"/>
      <c r="ES105" s="544"/>
      <c r="ET105" s="544"/>
      <c r="EU105" s="544"/>
      <c r="EV105" s="657"/>
    </row>
    <row r="106" spans="1:152" s="139" customFormat="1" ht="36">
      <c r="A106" s="802" t="str">
        <f>Summary!A106</f>
        <v>18.7.1</v>
      </c>
      <c r="B106" s="815" t="str">
        <f>Summary!B106</f>
        <v>4.4</v>
      </c>
      <c r="C106" s="813">
        <f>Summary!C106</f>
        <v>0</v>
      </c>
      <c r="D106" s="816" t="str">
        <f>Summary!D106</f>
        <v>1200 - Traffic Signs and Road Markings</v>
      </c>
      <c r="E106" s="796">
        <f>Summary!E106</f>
        <v>0</v>
      </c>
      <c r="F106" s="796">
        <f>Summary!F106</f>
        <v>0</v>
      </c>
      <c r="G106" s="787">
        <f>Summary!G106</f>
        <v>0</v>
      </c>
      <c r="H106" s="299"/>
      <c r="I106" s="300"/>
      <c r="J106" s="300"/>
      <c r="K106" s="300"/>
      <c r="L106" s="300"/>
      <c r="M106" s="300"/>
      <c r="N106" s="300"/>
      <c r="O106" s="300"/>
      <c r="P106" s="300"/>
      <c r="Q106" s="300"/>
      <c r="R106" s="300"/>
      <c r="S106" s="300"/>
      <c r="T106" s="300"/>
      <c r="U106" s="797"/>
      <c r="V106" s="531"/>
      <c r="W106" s="299"/>
      <c r="X106" s="300"/>
      <c r="Y106" s="300"/>
      <c r="Z106" s="300"/>
      <c r="AA106" s="300"/>
      <c r="AB106" s="300"/>
      <c r="AC106" s="300"/>
      <c r="AD106" s="300"/>
      <c r="AE106" s="300"/>
      <c r="AF106" s="817"/>
      <c r="AG106" s="299"/>
      <c r="AH106" s="300"/>
      <c r="AI106" s="300"/>
      <c r="AJ106" s="300"/>
      <c r="AK106" s="300"/>
      <c r="AL106" s="300"/>
      <c r="AM106" s="300"/>
      <c r="AN106" s="300"/>
      <c r="AO106" s="300"/>
      <c r="AP106" s="817"/>
      <c r="AQ106" s="299"/>
      <c r="AR106" s="300"/>
      <c r="AS106" s="300"/>
      <c r="AT106" s="300"/>
      <c r="AU106" s="300"/>
      <c r="AV106" s="300"/>
      <c r="AW106" s="300"/>
      <c r="AX106" s="300"/>
      <c r="AY106" s="300"/>
      <c r="AZ106" s="817"/>
      <c r="BA106" s="299"/>
      <c r="BB106" s="300"/>
      <c r="BC106" s="300"/>
      <c r="BD106" s="300"/>
      <c r="BE106" s="300"/>
      <c r="BF106" s="300"/>
      <c r="BG106" s="300"/>
      <c r="BH106" s="300"/>
      <c r="BI106" s="300"/>
      <c r="BJ106" s="817"/>
      <c r="BK106" s="299"/>
      <c r="BL106" s="300"/>
      <c r="BM106" s="300"/>
      <c r="BN106" s="300"/>
      <c r="BO106" s="300"/>
      <c r="BP106" s="300"/>
      <c r="BQ106" s="300"/>
      <c r="BR106" s="300"/>
      <c r="BS106" s="300"/>
      <c r="BT106" s="817"/>
      <c r="BU106" s="299"/>
      <c r="BV106" s="300"/>
      <c r="BW106" s="300"/>
      <c r="BX106" s="300"/>
      <c r="BY106" s="300"/>
      <c r="BZ106" s="300"/>
      <c r="CA106" s="300"/>
      <c r="CB106" s="300"/>
      <c r="CC106" s="300"/>
      <c r="CD106" s="817"/>
      <c r="CE106" s="299"/>
      <c r="CF106" s="300"/>
      <c r="CG106" s="300"/>
      <c r="CH106" s="300"/>
      <c r="CI106" s="300"/>
      <c r="CJ106" s="300"/>
      <c r="CK106" s="300"/>
      <c r="CL106" s="300"/>
      <c r="CM106" s="300"/>
      <c r="CN106" s="817"/>
      <c r="CO106" s="299"/>
      <c r="CP106" s="300"/>
      <c r="CQ106" s="300"/>
      <c r="CR106" s="300"/>
      <c r="CS106" s="300"/>
      <c r="CT106" s="300"/>
      <c r="CU106" s="300"/>
      <c r="CV106" s="300"/>
      <c r="CW106" s="300"/>
      <c r="CX106" s="817"/>
      <c r="CY106" s="299"/>
      <c r="CZ106" s="300"/>
      <c r="DA106" s="300"/>
      <c r="DB106" s="300"/>
      <c r="DC106" s="300"/>
      <c r="DD106" s="300"/>
      <c r="DE106" s="300"/>
      <c r="DF106" s="300"/>
      <c r="DG106" s="300"/>
      <c r="DH106" s="817"/>
      <c r="DI106" s="299"/>
      <c r="DJ106" s="300"/>
      <c r="DK106" s="300"/>
      <c r="DL106" s="300"/>
      <c r="DM106" s="300"/>
      <c r="DN106" s="300"/>
      <c r="DO106" s="300"/>
      <c r="DP106" s="300"/>
      <c r="DQ106" s="300"/>
      <c r="DR106" s="817"/>
      <c r="DS106" s="299"/>
      <c r="DT106" s="300"/>
      <c r="DU106" s="300"/>
      <c r="DV106" s="300"/>
      <c r="DW106" s="300"/>
      <c r="DX106" s="300"/>
      <c r="DY106" s="300"/>
      <c r="DZ106" s="300"/>
      <c r="EA106" s="300"/>
      <c r="EB106" s="817"/>
      <c r="EC106" s="299"/>
      <c r="ED106" s="300"/>
      <c r="EE106" s="300"/>
      <c r="EF106" s="300"/>
      <c r="EG106" s="300"/>
      <c r="EH106" s="300"/>
      <c r="EI106" s="300"/>
      <c r="EJ106" s="300"/>
      <c r="EK106" s="300"/>
      <c r="EL106" s="817"/>
      <c r="EM106" s="299"/>
      <c r="EN106" s="300"/>
      <c r="EO106" s="300"/>
      <c r="EP106" s="300"/>
      <c r="EQ106" s="300"/>
      <c r="ER106" s="300"/>
      <c r="ES106" s="300"/>
      <c r="ET106" s="300"/>
      <c r="EU106" s="300"/>
      <c r="EV106" s="817"/>
    </row>
    <row r="107" spans="1:152" s="139" customFormat="1" ht="36">
      <c r="A107" s="802">
        <f>Summary!A107</f>
        <v>0</v>
      </c>
      <c r="B107" s="815">
        <f>Summary!B107</f>
        <v>0</v>
      </c>
      <c r="C107" s="813" t="str">
        <f>Summary!C107</f>
        <v>4.4.1</v>
      </c>
      <c r="D107" s="816" t="str">
        <f>Summary!D107</f>
        <v>1200 - Traffic Signs and Road Markings</v>
      </c>
      <c r="E107" s="796" t="str">
        <f>Summary!E107</f>
        <v>Traffic Signs</v>
      </c>
      <c r="F107" s="796">
        <f>Summary!F107</f>
        <v>0</v>
      </c>
      <c r="G107" s="787">
        <f>Summary!G107</f>
        <v>0</v>
      </c>
      <c r="H107" s="299"/>
      <c r="I107" s="300"/>
      <c r="J107" s="300"/>
      <c r="K107" s="300"/>
      <c r="L107" s="300"/>
      <c r="M107" s="300"/>
      <c r="N107" s="300"/>
      <c r="O107" s="300"/>
      <c r="P107" s="300"/>
      <c r="Q107" s="300"/>
      <c r="R107" s="300"/>
      <c r="S107" s="300"/>
      <c r="T107" s="300"/>
      <c r="U107" s="797"/>
      <c r="V107" s="531"/>
      <c r="W107" s="299"/>
      <c r="X107" s="300"/>
      <c r="Y107" s="300"/>
      <c r="Z107" s="300"/>
      <c r="AA107" s="300"/>
      <c r="AB107" s="300"/>
      <c r="AC107" s="300"/>
      <c r="AD107" s="300"/>
      <c r="AE107" s="300"/>
      <c r="AF107" s="817"/>
      <c r="AG107" s="299"/>
      <c r="AH107" s="300"/>
      <c r="AI107" s="300"/>
      <c r="AJ107" s="300"/>
      <c r="AK107" s="300"/>
      <c r="AL107" s="300"/>
      <c r="AM107" s="300"/>
      <c r="AN107" s="300"/>
      <c r="AO107" s="300"/>
      <c r="AP107" s="817"/>
      <c r="AQ107" s="299"/>
      <c r="AR107" s="300"/>
      <c r="AS107" s="300"/>
      <c r="AT107" s="300"/>
      <c r="AU107" s="300"/>
      <c r="AV107" s="300"/>
      <c r="AW107" s="300"/>
      <c r="AX107" s="300"/>
      <c r="AY107" s="300"/>
      <c r="AZ107" s="817"/>
      <c r="BA107" s="299"/>
      <c r="BB107" s="300"/>
      <c r="BC107" s="300"/>
      <c r="BD107" s="300"/>
      <c r="BE107" s="300"/>
      <c r="BF107" s="300"/>
      <c r="BG107" s="300"/>
      <c r="BH107" s="300"/>
      <c r="BI107" s="300"/>
      <c r="BJ107" s="817"/>
      <c r="BK107" s="299"/>
      <c r="BL107" s="300"/>
      <c r="BM107" s="300"/>
      <c r="BN107" s="300"/>
      <c r="BO107" s="300"/>
      <c r="BP107" s="300"/>
      <c r="BQ107" s="300"/>
      <c r="BR107" s="300"/>
      <c r="BS107" s="300"/>
      <c r="BT107" s="817"/>
      <c r="BU107" s="299"/>
      <c r="BV107" s="300"/>
      <c r="BW107" s="300"/>
      <c r="BX107" s="300"/>
      <c r="BY107" s="300"/>
      <c r="BZ107" s="300"/>
      <c r="CA107" s="300"/>
      <c r="CB107" s="300"/>
      <c r="CC107" s="300"/>
      <c r="CD107" s="817"/>
      <c r="CE107" s="299"/>
      <c r="CF107" s="300"/>
      <c r="CG107" s="300"/>
      <c r="CH107" s="300"/>
      <c r="CI107" s="300"/>
      <c r="CJ107" s="300"/>
      <c r="CK107" s="300"/>
      <c r="CL107" s="300"/>
      <c r="CM107" s="300"/>
      <c r="CN107" s="817"/>
      <c r="CO107" s="299"/>
      <c r="CP107" s="300"/>
      <c r="CQ107" s="300"/>
      <c r="CR107" s="300"/>
      <c r="CS107" s="300"/>
      <c r="CT107" s="300"/>
      <c r="CU107" s="300"/>
      <c r="CV107" s="300"/>
      <c r="CW107" s="300"/>
      <c r="CX107" s="817"/>
      <c r="CY107" s="299"/>
      <c r="CZ107" s="300"/>
      <c r="DA107" s="300"/>
      <c r="DB107" s="300"/>
      <c r="DC107" s="300"/>
      <c r="DD107" s="300"/>
      <c r="DE107" s="300"/>
      <c r="DF107" s="300"/>
      <c r="DG107" s="300"/>
      <c r="DH107" s="817"/>
      <c r="DI107" s="299"/>
      <c r="DJ107" s="300"/>
      <c r="DK107" s="300"/>
      <c r="DL107" s="300"/>
      <c r="DM107" s="300"/>
      <c r="DN107" s="300"/>
      <c r="DO107" s="300"/>
      <c r="DP107" s="300"/>
      <c r="DQ107" s="300"/>
      <c r="DR107" s="817"/>
      <c r="DS107" s="299"/>
      <c r="DT107" s="300"/>
      <c r="DU107" s="300"/>
      <c r="DV107" s="300"/>
      <c r="DW107" s="300"/>
      <c r="DX107" s="300"/>
      <c r="DY107" s="300"/>
      <c r="DZ107" s="300"/>
      <c r="EA107" s="300"/>
      <c r="EB107" s="817"/>
      <c r="EC107" s="299"/>
      <c r="ED107" s="300"/>
      <c r="EE107" s="300"/>
      <c r="EF107" s="300"/>
      <c r="EG107" s="300"/>
      <c r="EH107" s="300"/>
      <c r="EI107" s="300"/>
      <c r="EJ107" s="300"/>
      <c r="EK107" s="300"/>
      <c r="EL107" s="817"/>
      <c r="EM107" s="299"/>
      <c r="EN107" s="300"/>
      <c r="EO107" s="300"/>
      <c r="EP107" s="300"/>
      <c r="EQ107" s="300"/>
      <c r="ER107" s="300"/>
      <c r="ES107" s="300"/>
      <c r="ET107" s="300"/>
      <c r="EU107" s="300"/>
      <c r="EV107" s="817"/>
    </row>
    <row r="108" spans="1:152" ht="36">
      <c r="A108" s="359">
        <f>Summary!A108</f>
        <v>0</v>
      </c>
      <c r="B108" s="378">
        <f>Summary!B108</f>
        <v>0</v>
      </c>
      <c r="C108" s="379" t="str">
        <f>Summary!C108</f>
        <v>4.4.1.1</v>
      </c>
      <c r="D108" s="380">
        <f>Summary!D108</f>
        <v>0</v>
      </c>
      <c r="E108" s="381">
        <f>Summary!E108</f>
        <v>0</v>
      </c>
      <c r="F108" s="382" t="str">
        <f>Summary!F108</f>
        <v xml:space="preserve">Clean all traffic sign faces and reference numbers areas less than 5m2 </v>
      </c>
      <c r="G108" s="375">
        <f>Summary!G108</f>
        <v>0</v>
      </c>
      <c r="H108" s="540">
        <f t="shared" si="52"/>
        <v>0</v>
      </c>
      <c r="I108" s="541">
        <f t="shared" si="53"/>
        <v>0</v>
      </c>
      <c r="J108" s="541">
        <f t="shared" si="54"/>
        <v>0</v>
      </c>
      <c r="K108" s="541">
        <f t="shared" si="55"/>
        <v>0</v>
      </c>
      <c r="L108" s="541">
        <f t="shared" si="56"/>
        <v>0</v>
      </c>
      <c r="M108" s="541">
        <f t="shared" si="57"/>
        <v>0</v>
      </c>
      <c r="N108" s="541">
        <f t="shared" si="58"/>
        <v>0</v>
      </c>
      <c r="O108" s="541">
        <f t="shared" si="59"/>
        <v>0</v>
      </c>
      <c r="P108" s="541">
        <f t="shared" si="60"/>
        <v>0</v>
      </c>
      <c r="Q108" s="541">
        <f t="shared" si="61"/>
        <v>0</v>
      </c>
      <c r="R108" s="541">
        <f t="shared" si="62"/>
        <v>0</v>
      </c>
      <c r="S108" s="541">
        <f t="shared" si="63"/>
        <v>0</v>
      </c>
      <c r="T108" s="541">
        <f t="shared" ref="T108:T112" si="80">SUM(EM108:EU108)</f>
        <v>0</v>
      </c>
      <c r="U108" s="542">
        <f t="shared" ref="U108:U112" si="81">SUM(H108:T108)</f>
        <v>0</v>
      </c>
      <c r="V108" s="531"/>
      <c r="W108" s="543"/>
      <c r="X108" s="544"/>
      <c r="Y108" s="544"/>
      <c r="Z108" s="544"/>
      <c r="AA108" s="544"/>
      <c r="AB108" s="544"/>
      <c r="AC108" s="544"/>
      <c r="AD108" s="544"/>
      <c r="AE108" s="544"/>
      <c r="AF108" s="657"/>
      <c r="AG108" s="543"/>
      <c r="AH108" s="544"/>
      <c r="AI108" s="544"/>
      <c r="AJ108" s="544"/>
      <c r="AK108" s="544"/>
      <c r="AL108" s="544"/>
      <c r="AM108" s="544"/>
      <c r="AN108" s="544"/>
      <c r="AO108" s="544"/>
      <c r="AP108" s="657"/>
      <c r="AQ108" s="543"/>
      <c r="AR108" s="544"/>
      <c r="AS108" s="544"/>
      <c r="AT108" s="544"/>
      <c r="AU108" s="544"/>
      <c r="AV108" s="544"/>
      <c r="AW108" s="544"/>
      <c r="AX108" s="544"/>
      <c r="AY108" s="544"/>
      <c r="AZ108" s="657"/>
      <c r="BA108" s="543"/>
      <c r="BB108" s="544"/>
      <c r="BC108" s="544"/>
      <c r="BD108" s="544"/>
      <c r="BE108" s="544"/>
      <c r="BF108" s="544"/>
      <c r="BG108" s="544"/>
      <c r="BH108" s="544"/>
      <c r="BI108" s="544"/>
      <c r="BJ108" s="657"/>
      <c r="BK108" s="543"/>
      <c r="BL108" s="544"/>
      <c r="BM108" s="544"/>
      <c r="BN108" s="544"/>
      <c r="BO108" s="544"/>
      <c r="BP108" s="544"/>
      <c r="BQ108" s="544"/>
      <c r="BR108" s="544"/>
      <c r="BS108" s="544"/>
      <c r="BT108" s="657"/>
      <c r="BU108" s="543"/>
      <c r="BV108" s="544"/>
      <c r="BW108" s="544"/>
      <c r="BX108" s="544"/>
      <c r="BY108" s="544"/>
      <c r="BZ108" s="544"/>
      <c r="CA108" s="544"/>
      <c r="CB108" s="544"/>
      <c r="CC108" s="544"/>
      <c r="CD108" s="657"/>
      <c r="CE108" s="543"/>
      <c r="CF108" s="544"/>
      <c r="CG108" s="544"/>
      <c r="CH108" s="544"/>
      <c r="CI108" s="544"/>
      <c r="CJ108" s="544"/>
      <c r="CK108" s="544"/>
      <c r="CL108" s="544"/>
      <c r="CM108" s="544"/>
      <c r="CN108" s="657"/>
      <c r="CO108" s="543"/>
      <c r="CP108" s="544"/>
      <c r="CQ108" s="544"/>
      <c r="CR108" s="544"/>
      <c r="CS108" s="544"/>
      <c r="CT108" s="544"/>
      <c r="CU108" s="544"/>
      <c r="CV108" s="544"/>
      <c r="CW108" s="544"/>
      <c r="CX108" s="657"/>
      <c r="CY108" s="543"/>
      <c r="CZ108" s="544"/>
      <c r="DA108" s="544"/>
      <c r="DB108" s="544"/>
      <c r="DC108" s="544"/>
      <c r="DD108" s="544"/>
      <c r="DE108" s="544"/>
      <c r="DF108" s="544"/>
      <c r="DG108" s="544"/>
      <c r="DH108" s="657"/>
      <c r="DI108" s="543"/>
      <c r="DJ108" s="544"/>
      <c r="DK108" s="544"/>
      <c r="DL108" s="544"/>
      <c r="DM108" s="544"/>
      <c r="DN108" s="544"/>
      <c r="DO108" s="544"/>
      <c r="DP108" s="544"/>
      <c r="DQ108" s="544"/>
      <c r="DR108" s="657"/>
      <c r="DS108" s="543"/>
      <c r="DT108" s="544"/>
      <c r="DU108" s="544"/>
      <c r="DV108" s="544"/>
      <c r="DW108" s="544"/>
      <c r="DX108" s="544"/>
      <c r="DY108" s="544"/>
      <c r="DZ108" s="544"/>
      <c r="EA108" s="544"/>
      <c r="EB108" s="657"/>
      <c r="EC108" s="543"/>
      <c r="ED108" s="544"/>
      <c r="EE108" s="544"/>
      <c r="EF108" s="544"/>
      <c r="EG108" s="544"/>
      <c r="EH108" s="544"/>
      <c r="EI108" s="544"/>
      <c r="EJ108" s="544"/>
      <c r="EK108" s="544"/>
      <c r="EL108" s="657"/>
      <c r="EM108" s="543"/>
      <c r="EN108" s="544"/>
      <c r="EO108" s="544"/>
      <c r="EP108" s="544"/>
      <c r="EQ108" s="544"/>
      <c r="ER108" s="544"/>
      <c r="ES108" s="544"/>
      <c r="ET108" s="544"/>
      <c r="EU108" s="544"/>
      <c r="EV108" s="657"/>
    </row>
    <row r="109" spans="1:152" ht="36">
      <c r="A109" s="359">
        <f>Summary!A109</f>
        <v>0</v>
      </c>
      <c r="B109" s="378">
        <f>Summary!B109</f>
        <v>0</v>
      </c>
      <c r="C109" s="379" t="str">
        <f>Summary!C109</f>
        <v>4.4.1.2</v>
      </c>
      <c r="D109" s="380">
        <f>Summary!D109</f>
        <v>0</v>
      </c>
      <c r="E109" s="381">
        <f>Summary!E109</f>
        <v>0</v>
      </c>
      <c r="F109" s="382" t="str">
        <f>Summary!F109</f>
        <v xml:space="preserve">Clean all traffic sign faces and reference numbers areas greater than or equal to 5m2 </v>
      </c>
      <c r="G109" s="375">
        <f>Summary!G109</f>
        <v>0</v>
      </c>
      <c r="H109" s="540">
        <f t="shared" si="52"/>
        <v>0</v>
      </c>
      <c r="I109" s="541">
        <f t="shared" si="53"/>
        <v>0</v>
      </c>
      <c r="J109" s="541">
        <f t="shared" si="54"/>
        <v>0</v>
      </c>
      <c r="K109" s="541">
        <f t="shared" si="55"/>
        <v>0</v>
      </c>
      <c r="L109" s="541">
        <f t="shared" si="56"/>
        <v>0</v>
      </c>
      <c r="M109" s="541">
        <f t="shared" si="57"/>
        <v>0</v>
      </c>
      <c r="N109" s="541">
        <f t="shared" si="58"/>
        <v>0</v>
      </c>
      <c r="O109" s="541">
        <f t="shared" si="59"/>
        <v>0</v>
      </c>
      <c r="P109" s="541">
        <f t="shared" si="60"/>
        <v>0</v>
      </c>
      <c r="Q109" s="541">
        <f t="shared" si="61"/>
        <v>0</v>
      </c>
      <c r="R109" s="541">
        <f t="shared" si="62"/>
        <v>0</v>
      </c>
      <c r="S109" s="541">
        <f t="shared" si="63"/>
        <v>0</v>
      </c>
      <c r="T109" s="541">
        <f t="shared" si="80"/>
        <v>0</v>
      </c>
      <c r="U109" s="542">
        <f t="shared" si="81"/>
        <v>0</v>
      </c>
      <c r="V109" s="531"/>
      <c r="W109" s="543"/>
      <c r="X109" s="544"/>
      <c r="Y109" s="544"/>
      <c r="Z109" s="544"/>
      <c r="AA109" s="544"/>
      <c r="AB109" s="544"/>
      <c r="AC109" s="544"/>
      <c r="AD109" s="544"/>
      <c r="AE109" s="544"/>
      <c r="AF109" s="657"/>
      <c r="AG109" s="543"/>
      <c r="AH109" s="544"/>
      <c r="AI109" s="544"/>
      <c r="AJ109" s="544"/>
      <c r="AK109" s="544"/>
      <c r="AL109" s="544"/>
      <c r="AM109" s="544"/>
      <c r="AN109" s="544"/>
      <c r="AO109" s="544"/>
      <c r="AP109" s="657"/>
      <c r="AQ109" s="543"/>
      <c r="AR109" s="544"/>
      <c r="AS109" s="544"/>
      <c r="AT109" s="544"/>
      <c r="AU109" s="544"/>
      <c r="AV109" s="544"/>
      <c r="AW109" s="544"/>
      <c r="AX109" s="544"/>
      <c r="AY109" s="544"/>
      <c r="AZ109" s="657"/>
      <c r="BA109" s="543"/>
      <c r="BB109" s="544"/>
      <c r="BC109" s="544"/>
      <c r="BD109" s="544"/>
      <c r="BE109" s="544"/>
      <c r="BF109" s="544"/>
      <c r="BG109" s="544"/>
      <c r="BH109" s="544"/>
      <c r="BI109" s="544"/>
      <c r="BJ109" s="657"/>
      <c r="BK109" s="543"/>
      <c r="BL109" s="544"/>
      <c r="BM109" s="544"/>
      <c r="BN109" s="544"/>
      <c r="BO109" s="544"/>
      <c r="BP109" s="544"/>
      <c r="BQ109" s="544"/>
      <c r="BR109" s="544"/>
      <c r="BS109" s="544"/>
      <c r="BT109" s="657"/>
      <c r="BU109" s="543"/>
      <c r="BV109" s="544"/>
      <c r="BW109" s="544"/>
      <c r="BX109" s="544"/>
      <c r="BY109" s="544"/>
      <c r="BZ109" s="544"/>
      <c r="CA109" s="544"/>
      <c r="CB109" s="544"/>
      <c r="CC109" s="544"/>
      <c r="CD109" s="657"/>
      <c r="CE109" s="543"/>
      <c r="CF109" s="544"/>
      <c r="CG109" s="544"/>
      <c r="CH109" s="544"/>
      <c r="CI109" s="544"/>
      <c r="CJ109" s="544"/>
      <c r="CK109" s="544"/>
      <c r="CL109" s="544"/>
      <c r="CM109" s="544"/>
      <c r="CN109" s="657"/>
      <c r="CO109" s="543"/>
      <c r="CP109" s="544"/>
      <c r="CQ109" s="544"/>
      <c r="CR109" s="544"/>
      <c r="CS109" s="544"/>
      <c r="CT109" s="544"/>
      <c r="CU109" s="544"/>
      <c r="CV109" s="544"/>
      <c r="CW109" s="544"/>
      <c r="CX109" s="657"/>
      <c r="CY109" s="543"/>
      <c r="CZ109" s="544"/>
      <c r="DA109" s="544"/>
      <c r="DB109" s="544"/>
      <c r="DC109" s="544"/>
      <c r="DD109" s="544"/>
      <c r="DE109" s="544"/>
      <c r="DF109" s="544"/>
      <c r="DG109" s="544"/>
      <c r="DH109" s="657"/>
      <c r="DI109" s="543"/>
      <c r="DJ109" s="544"/>
      <c r="DK109" s="544"/>
      <c r="DL109" s="544"/>
      <c r="DM109" s="544"/>
      <c r="DN109" s="544"/>
      <c r="DO109" s="544"/>
      <c r="DP109" s="544"/>
      <c r="DQ109" s="544"/>
      <c r="DR109" s="657"/>
      <c r="DS109" s="543"/>
      <c r="DT109" s="544"/>
      <c r="DU109" s="544"/>
      <c r="DV109" s="544"/>
      <c r="DW109" s="544"/>
      <c r="DX109" s="544"/>
      <c r="DY109" s="544"/>
      <c r="DZ109" s="544"/>
      <c r="EA109" s="544"/>
      <c r="EB109" s="657"/>
      <c r="EC109" s="543"/>
      <c r="ED109" s="544"/>
      <c r="EE109" s="544"/>
      <c r="EF109" s="544"/>
      <c r="EG109" s="544"/>
      <c r="EH109" s="544"/>
      <c r="EI109" s="544"/>
      <c r="EJ109" s="544"/>
      <c r="EK109" s="544"/>
      <c r="EL109" s="657"/>
      <c r="EM109" s="543"/>
      <c r="EN109" s="544"/>
      <c r="EO109" s="544"/>
      <c r="EP109" s="544"/>
      <c r="EQ109" s="544"/>
      <c r="ER109" s="544"/>
      <c r="ES109" s="544"/>
      <c r="ET109" s="544"/>
      <c r="EU109" s="544"/>
      <c r="EV109" s="657"/>
    </row>
    <row r="110" spans="1:152" ht="36">
      <c r="A110" s="359">
        <f>Summary!A110</f>
        <v>0</v>
      </c>
      <c r="B110" s="378">
        <f>Summary!B110</f>
        <v>0</v>
      </c>
      <c r="C110" s="379" t="str">
        <f>Summary!C110</f>
        <v>4.4.1.3</v>
      </c>
      <c r="D110" s="380">
        <f>Summary!D110</f>
        <v>0</v>
      </c>
      <c r="E110" s="381">
        <f>Summary!E110</f>
        <v>0</v>
      </c>
      <c r="F110" s="382" t="str">
        <f>Summary!F110</f>
        <v>Clean all traffic sign faces and reference numbers of all Gantry Signs</v>
      </c>
      <c r="G110" s="375">
        <f>Summary!G110</f>
        <v>0</v>
      </c>
      <c r="H110" s="540">
        <f t="shared" si="52"/>
        <v>0</v>
      </c>
      <c r="I110" s="541">
        <f t="shared" si="53"/>
        <v>0</v>
      </c>
      <c r="J110" s="541">
        <f t="shared" si="54"/>
        <v>0</v>
      </c>
      <c r="K110" s="541">
        <f t="shared" si="55"/>
        <v>0</v>
      </c>
      <c r="L110" s="541">
        <f t="shared" si="56"/>
        <v>0</v>
      </c>
      <c r="M110" s="541">
        <f t="shared" si="57"/>
        <v>0</v>
      </c>
      <c r="N110" s="541">
        <f t="shared" si="58"/>
        <v>0</v>
      </c>
      <c r="O110" s="541">
        <f t="shared" si="59"/>
        <v>0</v>
      </c>
      <c r="P110" s="541">
        <f t="shared" si="60"/>
        <v>0</v>
      </c>
      <c r="Q110" s="541">
        <f t="shared" si="61"/>
        <v>0</v>
      </c>
      <c r="R110" s="541">
        <f t="shared" si="62"/>
        <v>0</v>
      </c>
      <c r="S110" s="541">
        <f t="shared" si="63"/>
        <v>0</v>
      </c>
      <c r="T110" s="541">
        <f t="shared" si="80"/>
        <v>0</v>
      </c>
      <c r="U110" s="542">
        <f t="shared" si="81"/>
        <v>0</v>
      </c>
      <c r="V110" s="531"/>
      <c r="W110" s="543"/>
      <c r="X110" s="544"/>
      <c r="Y110" s="544"/>
      <c r="Z110" s="544"/>
      <c r="AA110" s="544"/>
      <c r="AB110" s="544"/>
      <c r="AC110" s="544"/>
      <c r="AD110" s="544"/>
      <c r="AE110" s="544"/>
      <c r="AF110" s="657"/>
      <c r="AG110" s="543"/>
      <c r="AH110" s="544"/>
      <c r="AI110" s="544"/>
      <c r="AJ110" s="544"/>
      <c r="AK110" s="544"/>
      <c r="AL110" s="544"/>
      <c r="AM110" s="544"/>
      <c r="AN110" s="544"/>
      <c r="AO110" s="544"/>
      <c r="AP110" s="657"/>
      <c r="AQ110" s="543"/>
      <c r="AR110" s="544"/>
      <c r="AS110" s="544"/>
      <c r="AT110" s="544"/>
      <c r="AU110" s="544"/>
      <c r="AV110" s="544"/>
      <c r="AW110" s="544"/>
      <c r="AX110" s="544"/>
      <c r="AY110" s="544"/>
      <c r="AZ110" s="657"/>
      <c r="BA110" s="543"/>
      <c r="BB110" s="544"/>
      <c r="BC110" s="544"/>
      <c r="BD110" s="544"/>
      <c r="BE110" s="544"/>
      <c r="BF110" s="544"/>
      <c r="BG110" s="544"/>
      <c r="BH110" s="544"/>
      <c r="BI110" s="544"/>
      <c r="BJ110" s="657"/>
      <c r="BK110" s="543"/>
      <c r="BL110" s="544"/>
      <c r="BM110" s="544"/>
      <c r="BN110" s="544"/>
      <c r="BO110" s="544"/>
      <c r="BP110" s="544"/>
      <c r="BQ110" s="544"/>
      <c r="BR110" s="544"/>
      <c r="BS110" s="544"/>
      <c r="BT110" s="657"/>
      <c r="BU110" s="543"/>
      <c r="BV110" s="544"/>
      <c r="BW110" s="544"/>
      <c r="BX110" s="544"/>
      <c r="BY110" s="544"/>
      <c r="BZ110" s="544"/>
      <c r="CA110" s="544"/>
      <c r="CB110" s="544"/>
      <c r="CC110" s="544"/>
      <c r="CD110" s="657"/>
      <c r="CE110" s="543"/>
      <c r="CF110" s="544"/>
      <c r="CG110" s="544"/>
      <c r="CH110" s="544"/>
      <c r="CI110" s="544"/>
      <c r="CJ110" s="544"/>
      <c r="CK110" s="544"/>
      <c r="CL110" s="544"/>
      <c r="CM110" s="544"/>
      <c r="CN110" s="657"/>
      <c r="CO110" s="543"/>
      <c r="CP110" s="544"/>
      <c r="CQ110" s="544"/>
      <c r="CR110" s="544"/>
      <c r="CS110" s="544"/>
      <c r="CT110" s="544"/>
      <c r="CU110" s="544"/>
      <c r="CV110" s="544"/>
      <c r="CW110" s="544"/>
      <c r="CX110" s="657"/>
      <c r="CY110" s="543"/>
      <c r="CZ110" s="544"/>
      <c r="DA110" s="544"/>
      <c r="DB110" s="544"/>
      <c r="DC110" s="544"/>
      <c r="DD110" s="544"/>
      <c r="DE110" s="544"/>
      <c r="DF110" s="544"/>
      <c r="DG110" s="544"/>
      <c r="DH110" s="657"/>
      <c r="DI110" s="543"/>
      <c r="DJ110" s="544"/>
      <c r="DK110" s="544"/>
      <c r="DL110" s="544"/>
      <c r="DM110" s="544"/>
      <c r="DN110" s="544"/>
      <c r="DO110" s="544"/>
      <c r="DP110" s="544"/>
      <c r="DQ110" s="544"/>
      <c r="DR110" s="657"/>
      <c r="DS110" s="543"/>
      <c r="DT110" s="544"/>
      <c r="DU110" s="544"/>
      <c r="DV110" s="544"/>
      <c r="DW110" s="544"/>
      <c r="DX110" s="544"/>
      <c r="DY110" s="544"/>
      <c r="DZ110" s="544"/>
      <c r="EA110" s="544"/>
      <c r="EB110" s="657"/>
      <c r="EC110" s="543"/>
      <c r="ED110" s="544"/>
      <c r="EE110" s="544"/>
      <c r="EF110" s="544"/>
      <c r="EG110" s="544"/>
      <c r="EH110" s="544"/>
      <c r="EI110" s="544"/>
      <c r="EJ110" s="544"/>
      <c r="EK110" s="544"/>
      <c r="EL110" s="657"/>
      <c r="EM110" s="543"/>
      <c r="EN110" s="544"/>
      <c r="EO110" s="544"/>
      <c r="EP110" s="544"/>
      <c r="EQ110" s="544"/>
      <c r="ER110" s="544"/>
      <c r="ES110" s="544"/>
      <c r="ET110" s="544"/>
      <c r="EU110" s="544"/>
      <c r="EV110" s="657"/>
    </row>
    <row r="111" spans="1:152" ht="36">
      <c r="A111" s="359">
        <f>Summary!A111</f>
        <v>0</v>
      </c>
      <c r="B111" s="378">
        <f>Summary!B111</f>
        <v>0</v>
      </c>
      <c r="C111" s="379" t="str">
        <f>Summary!C111</f>
        <v>4.4.2</v>
      </c>
      <c r="D111" s="380" t="str">
        <f>Summary!D111</f>
        <v>1200 - Traffic Signs and Road Markings</v>
      </c>
      <c r="E111" s="381" t="str">
        <f>Summary!E111</f>
        <v>Marker Posts</v>
      </c>
      <c r="F111" s="382" t="str">
        <f>Summary!F111</f>
        <v>Clean all marker post faces and reference numbers</v>
      </c>
      <c r="G111" s="375">
        <f>Summary!G111</f>
        <v>0</v>
      </c>
      <c r="H111" s="540">
        <f t="shared" si="52"/>
        <v>0</v>
      </c>
      <c r="I111" s="541">
        <f t="shared" si="53"/>
        <v>0</v>
      </c>
      <c r="J111" s="541">
        <f t="shared" si="54"/>
        <v>0</v>
      </c>
      <c r="K111" s="541">
        <f t="shared" si="55"/>
        <v>0</v>
      </c>
      <c r="L111" s="541">
        <f t="shared" si="56"/>
        <v>0</v>
      </c>
      <c r="M111" s="541">
        <f t="shared" si="57"/>
        <v>0</v>
      </c>
      <c r="N111" s="541">
        <f t="shared" si="58"/>
        <v>0</v>
      </c>
      <c r="O111" s="541">
        <f t="shared" si="59"/>
        <v>0</v>
      </c>
      <c r="P111" s="541">
        <f t="shared" si="60"/>
        <v>0</v>
      </c>
      <c r="Q111" s="541">
        <f t="shared" si="61"/>
        <v>0</v>
      </c>
      <c r="R111" s="541">
        <f t="shared" si="62"/>
        <v>0</v>
      </c>
      <c r="S111" s="541">
        <f t="shared" si="63"/>
        <v>0</v>
      </c>
      <c r="T111" s="541">
        <f t="shared" si="80"/>
        <v>0</v>
      </c>
      <c r="U111" s="542">
        <f t="shared" si="81"/>
        <v>0</v>
      </c>
      <c r="V111" s="531"/>
      <c r="W111" s="543"/>
      <c r="X111" s="544"/>
      <c r="Y111" s="544"/>
      <c r="Z111" s="544"/>
      <c r="AA111" s="544"/>
      <c r="AB111" s="544"/>
      <c r="AC111" s="544"/>
      <c r="AD111" s="544"/>
      <c r="AE111" s="544"/>
      <c r="AF111" s="657"/>
      <c r="AG111" s="543"/>
      <c r="AH111" s="544"/>
      <c r="AI111" s="544"/>
      <c r="AJ111" s="544"/>
      <c r="AK111" s="544"/>
      <c r="AL111" s="544"/>
      <c r="AM111" s="544"/>
      <c r="AN111" s="544"/>
      <c r="AO111" s="544"/>
      <c r="AP111" s="657"/>
      <c r="AQ111" s="543"/>
      <c r="AR111" s="544"/>
      <c r="AS111" s="544"/>
      <c r="AT111" s="544"/>
      <c r="AU111" s="544"/>
      <c r="AV111" s="544"/>
      <c r="AW111" s="544"/>
      <c r="AX111" s="544"/>
      <c r="AY111" s="544"/>
      <c r="AZ111" s="657"/>
      <c r="BA111" s="543"/>
      <c r="BB111" s="544"/>
      <c r="BC111" s="544"/>
      <c r="BD111" s="544"/>
      <c r="BE111" s="544"/>
      <c r="BF111" s="544"/>
      <c r="BG111" s="544"/>
      <c r="BH111" s="544"/>
      <c r="BI111" s="544"/>
      <c r="BJ111" s="657"/>
      <c r="BK111" s="543"/>
      <c r="BL111" s="544"/>
      <c r="BM111" s="544"/>
      <c r="BN111" s="544"/>
      <c r="BO111" s="544"/>
      <c r="BP111" s="544"/>
      <c r="BQ111" s="544"/>
      <c r="BR111" s="544"/>
      <c r="BS111" s="544"/>
      <c r="BT111" s="657"/>
      <c r="BU111" s="543"/>
      <c r="BV111" s="544"/>
      <c r="BW111" s="544"/>
      <c r="BX111" s="544"/>
      <c r="BY111" s="544"/>
      <c r="BZ111" s="544"/>
      <c r="CA111" s="544"/>
      <c r="CB111" s="544"/>
      <c r="CC111" s="544"/>
      <c r="CD111" s="657"/>
      <c r="CE111" s="543"/>
      <c r="CF111" s="544"/>
      <c r="CG111" s="544"/>
      <c r="CH111" s="544"/>
      <c r="CI111" s="544"/>
      <c r="CJ111" s="544"/>
      <c r="CK111" s="544"/>
      <c r="CL111" s="544"/>
      <c r="CM111" s="544"/>
      <c r="CN111" s="657"/>
      <c r="CO111" s="543"/>
      <c r="CP111" s="544"/>
      <c r="CQ111" s="544"/>
      <c r="CR111" s="544"/>
      <c r="CS111" s="544"/>
      <c r="CT111" s="544"/>
      <c r="CU111" s="544"/>
      <c r="CV111" s="544"/>
      <c r="CW111" s="544"/>
      <c r="CX111" s="657"/>
      <c r="CY111" s="543"/>
      <c r="CZ111" s="544"/>
      <c r="DA111" s="544"/>
      <c r="DB111" s="544"/>
      <c r="DC111" s="544"/>
      <c r="DD111" s="544"/>
      <c r="DE111" s="544"/>
      <c r="DF111" s="544"/>
      <c r="DG111" s="544"/>
      <c r="DH111" s="657"/>
      <c r="DI111" s="543"/>
      <c r="DJ111" s="544"/>
      <c r="DK111" s="544"/>
      <c r="DL111" s="544"/>
      <c r="DM111" s="544"/>
      <c r="DN111" s="544"/>
      <c r="DO111" s="544"/>
      <c r="DP111" s="544"/>
      <c r="DQ111" s="544"/>
      <c r="DR111" s="657"/>
      <c r="DS111" s="543"/>
      <c r="DT111" s="544"/>
      <c r="DU111" s="544"/>
      <c r="DV111" s="544"/>
      <c r="DW111" s="544"/>
      <c r="DX111" s="544"/>
      <c r="DY111" s="544"/>
      <c r="DZ111" s="544"/>
      <c r="EA111" s="544"/>
      <c r="EB111" s="657"/>
      <c r="EC111" s="543"/>
      <c r="ED111" s="544"/>
      <c r="EE111" s="544"/>
      <c r="EF111" s="544"/>
      <c r="EG111" s="544"/>
      <c r="EH111" s="544"/>
      <c r="EI111" s="544"/>
      <c r="EJ111" s="544"/>
      <c r="EK111" s="544"/>
      <c r="EL111" s="657"/>
      <c r="EM111" s="543"/>
      <c r="EN111" s="544"/>
      <c r="EO111" s="544"/>
      <c r="EP111" s="544"/>
      <c r="EQ111" s="544"/>
      <c r="ER111" s="544"/>
      <c r="ES111" s="544"/>
      <c r="ET111" s="544"/>
      <c r="EU111" s="544"/>
      <c r="EV111" s="657"/>
    </row>
    <row r="112" spans="1:152" ht="36">
      <c r="A112" s="359">
        <f>Summary!A112</f>
        <v>0</v>
      </c>
      <c r="B112" s="378">
        <f>Summary!B112</f>
        <v>0</v>
      </c>
      <c r="C112" s="379" t="str">
        <f>Summary!C112</f>
        <v>4.4.3</v>
      </c>
      <c r="D112" s="380" t="str">
        <f>Summary!D112</f>
        <v>1200 - Traffic Signs and Road Markings</v>
      </c>
      <c r="E112" s="381" t="str">
        <f>Summary!E112</f>
        <v>Bollards</v>
      </c>
      <c r="F112" s="382" t="str">
        <f>Summary!F112</f>
        <v>Clean all illuminated and non illuminated(retroflective) bollards</v>
      </c>
      <c r="G112" s="375">
        <f>Summary!G112</f>
        <v>0</v>
      </c>
      <c r="H112" s="540">
        <f t="shared" si="52"/>
        <v>0</v>
      </c>
      <c r="I112" s="541">
        <f t="shared" si="53"/>
        <v>0</v>
      </c>
      <c r="J112" s="541">
        <f t="shared" si="54"/>
        <v>0</v>
      </c>
      <c r="K112" s="541">
        <f t="shared" si="55"/>
        <v>0</v>
      </c>
      <c r="L112" s="541">
        <f t="shared" si="56"/>
        <v>0</v>
      </c>
      <c r="M112" s="541">
        <f t="shared" si="57"/>
        <v>0</v>
      </c>
      <c r="N112" s="541">
        <f t="shared" si="58"/>
        <v>0</v>
      </c>
      <c r="O112" s="541">
        <f t="shared" si="59"/>
        <v>0</v>
      </c>
      <c r="P112" s="541">
        <f t="shared" si="60"/>
        <v>0</v>
      </c>
      <c r="Q112" s="541">
        <f t="shared" si="61"/>
        <v>0</v>
      </c>
      <c r="R112" s="541">
        <f t="shared" si="62"/>
        <v>0</v>
      </c>
      <c r="S112" s="541">
        <f t="shared" si="63"/>
        <v>0</v>
      </c>
      <c r="T112" s="541">
        <f t="shared" si="80"/>
        <v>0</v>
      </c>
      <c r="U112" s="542">
        <f t="shared" si="81"/>
        <v>0</v>
      </c>
      <c r="V112" s="531"/>
      <c r="W112" s="543"/>
      <c r="X112" s="544"/>
      <c r="Y112" s="544"/>
      <c r="Z112" s="544"/>
      <c r="AA112" s="544"/>
      <c r="AB112" s="544"/>
      <c r="AC112" s="544"/>
      <c r="AD112" s="544"/>
      <c r="AE112" s="544"/>
      <c r="AF112" s="657"/>
      <c r="AG112" s="543"/>
      <c r="AH112" s="544"/>
      <c r="AI112" s="544"/>
      <c r="AJ112" s="544"/>
      <c r="AK112" s="544"/>
      <c r="AL112" s="544"/>
      <c r="AM112" s="544"/>
      <c r="AN112" s="544"/>
      <c r="AO112" s="544"/>
      <c r="AP112" s="657"/>
      <c r="AQ112" s="543"/>
      <c r="AR112" s="544"/>
      <c r="AS112" s="544"/>
      <c r="AT112" s="544"/>
      <c r="AU112" s="544"/>
      <c r="AV112" s="544"/>
      <c r="AW112" s="544"/>
      <c r="AX112" s="544"/>
      <c r="AY112" s="544"/>
      <c r="AZ112" s="657"/>
      <c r="BA112" s="543"/>
      <c r="BB112" s="544"/>
      <c r="BC112" s="544"/>
      <c r="BD112" s="544"/>
      <c r="BE112" s="544"/>
      <c r="BF112" s="544"/>
      <c r="BG112" s="544"/>
      <c r="BH112" s="544"/>
      <c r="BI112" s="544"/>
      <c r="BJ112" s="657"/>
      <c r="BK112" s="543"/>
      <c r="BL112" s="544"/>
      <c r="BM112" s="544"/>
      <c r="BN112" s="544"/>
      <c r="BO112" s="544"/>
      <c r="BP112" s="544"/>
      <c r="BQ112" s="544"/>
      <c r="BR112" s="544"/>
      <c r="BS112" s="544"/>
      <c r="BT112" s="657"/>
      <c r="BU112" s="543"/>
      <c r="BV112" s="544"/>
      <c r="BW112" s="544"/>
      <c r="BX112" s="544"/>
      <c r="BY112" s="544"/>
      <c r="BZ112" s="544"/>
      <c r="CA112" s="544"/>
      <c r="CB112" s="544"/>
      <c r="CC112" s="544"/>
      <c r="CD112" s="657"/>
      <c r="CE112" s="543"/>
      <c r="CF112" s="544"/>
      <c r="CG112" s="544"/>
      <c r="CH112" s="544"/>
      <c r="CI112" s="544"/>
      <c r="CJ112" s="544"/>
      <c r="CK112" s="544"/>
      <c r="CL112" s="544"/>
      <c r="CM112" s="544"/>
      <c r="CN112" s="657"/>
      <c r="CO112" s="543"/>
      <c r="CP112" s="544"/>
      <c r="CQ112" s="544"/>
      <c r="CR112" s="544"/>
      <c r="CS112" s="544"/>
      <c r="CT112" s="544"/>
      <c r="CU112" s="544"/>
      <c r="CV112" s="544"/>
      <c r="CW112" s="544"/>
      <c r="CX112" s="657"/>
      <c r="CY112" s="543"/>
      <c r="CZ112" s="544"/>
      <c r="DA112" s="544"/>
      <c r="DB112" s="544"/>
      <c r="DC112" s="544"/>
      <c r="DD112" s="544"/>
      <c r="DE112" s="544"/>
      <c r="DF112" s="544"/>
      <c r="DG112" s="544"/>
      <c r="DH112" s="657"/>
      <c r="DI112" s="543"/>
      <c r="DJ112" s="544"/>
      <c r="DK112" s="544"/>
      <c r="DL112" s="544"/>
      <c r="DM112" s="544"/>
      <c r="DN112" s="544"/>
      <c r="DO112" s="544"/>
      <c r="DP112" s="544"/>
      <c r="DQ112" s="544"/>
      <c r="DR112" s="657"/>
      <c r="DS112" s="543"/>
      <c r="DT112" s="544"/>
      <c r="DU112" s="544"/>
      <c r="DV112" s="544"/>
      <c r="DW112" s="544"/>
      <c r="DX112" s="544"/>
      <c r="DY112" s="544"/>
      <c r="DZ112" s="544"/>
      <c r="EA112" s="544"/>
      <c r="EB112" s="657"/>
      <c r="EC112" s="543"/>
      <c r="ED112" s="544"/>
      <c r="EE112" s="544"/>
      <c r="EF112" s="544"/>
      <c r="EG112" s="544"/>
      <c r="EH112" s="544"/>
      <c r="EI112" s="544"/>
      <c r="EJ112" s="544"/>
      <c r="EK112" s="544"/>
      <c r="EL112" s="657"/>
      <c r="EM112" s="543"/>
      <c r="EN112" s="544"/>
      <c r="EO112" s="544"/>
      <c r="EP112" s="544"/>
      <c r="EQ112" s="544"/>
      <c r="ER112" s="544"/>
      <c r="ES112" s="544"/>
      <c r="ET112" s="544"/>
      <c r="EU112" s="544"/>
      <c r="EV112" s="657"/>
    </row>
    <row r="113" spans="1:152" s="139" customFormat="1" ht="20.25">
      <c r="A113" s="802" t="str">
        <f>Summary!A113</f>
        <v>18.8.1</v>
      </c>
      <c r="B113" s="815" t="str">
        <f>Summary!B113</f>
        <v>4.5</v>
      </c>
      <c r="C113" s="813">
        <f>Summary!C113</f>
        <v>0</v>
      </c>
      <c r="D113" s="816" t="str">
        <f>Summary!D113</f>
        <v>1300 - Lighting</v>
      </c>
      <c r="E113" s="796" t="str">
        <f>Summary!E113</f>
        <v xml:space="preserve">Lighting </v>
      </c>
      <c r="F113" s="796">
        <f>Summary!F113</f>
        <v>0</v>
      </c>
      <c r="G113" s="787">
        <f>Summary!G113</f>
        <v>0</v>
      </c>
      <c r="H113" s="299"/>
      <c r="I113" s="300"/>
      <c r="J113" s="300"/>
      <c r="K113" s="300"/>
      <c r="L113" s="300"/>
      <c r="M113" s="300"/>
      <c r="N113" s="300"/>
      <c r="O113" s="300"/>
      <c r="P113" s="300"/>
      <c r="Q113" s="300"/>
      <c r="R113" s="300"/>
      <c r="S113" s="300"/>
      <c r="T113" s="300"/>
      <c r="U113" s="797"/>
      <c r="V113" s="531"/>
      <c r="W113" s="299"/>
      <c r="X113" s="300"/>
      <c r="Y113" s="300"/>
      <c r="Z113" s="300"/>
      <c r="AA113" s="300"/>
      <c r="AB113" s="300"/>
      <c r="AC113" s="300"/>
      <c r="AD113" s="300"/>
      <c r="AE113" s="300"/>
      <c r="AF113" s="817"/>
      <c r="AG113" s="299"/>
      <c r="AH113" s="300"/>
      <c r="AI113" s="300"/>
      <c r="AJ113" s="300"/>
      <c r="AK113" s="300"/>
      <c r="AL113" s="300"/>
      <c r="AM113" s="300"/>
      <c r="AN113" s="300"/>
      <c r="AO113" s="300"/>
      <c r="AP113" s="817"/>
      <c r="AQ113" s="299"/>
      <c r="AR113" s="300"/>
      <c r="AS113" s="300"/>
      <c r="AT113" s="300"/>
      <c r="AU113" s="300"/>
      <c r="AV113" s="300"/>
      <c r="AW113" s="300"/>
      <c r="AX113" s="300"/>
      <c r="AY113" s="300"/>
      <c r="AZ113" s="817"/>
      <c r="BA113" s="299"/>
      <c r="BB113" s="300"/>
      <c r="BC113" s="300"/>
      <c r="BD113" s="300"/>
      <c r="BE113" s="300"/>
      <c r="BF113" s="300"/>
      <c r="BG113" s="300"/>
      <c r="BH113" s="300"/>
      <c r="BI113" s="300"/>
      <c r="BJ113" s="817"/>
      <c r="BK113" s="299"/>
      <c r="BL113" s="300"/>
      <c r="BM113" s="300"/>
      <c r="BN113" s="300"/>
      <c r="BO113" s="300"/>
      <c r="BP113" s="300"/>
      <c r="BQ113" s="300"/>
      <c r="BR113" s="300"/>
      <c r="BS113" s="300"/>
      <c r="BT113" s="817"/>
      <c r="BU113" s="299"/>
      <c r="BV113" s="300"/>
      <c r="BW113" s="300"/>
      <c r="BX113" s="300"/>
      <c r="BY113" s="300"/>
      <c r="BZ113" s="300"/>
      <c r="CA113" s="300"/>
      <c r="CB113" s="300"/>
      <c r="CC113" s="300"/>
      <c r="CD113" s="817"/>
      <c r="CE113" s="299"/>
      <c r="CF113" s="300"/>
      <c r="CG113" s="300"/>
      <c r="CH113" s="300"/>
      <c r="CI113" s="300"/>
      <c r="CJ113" s="300"/>
      <c r="CK113" s="300"/>
      <c r="CL113" s="300"/>
      <c r="CM113" s="300"/>
      <c r="CN113" s="817"/>
      <c r="CO113" s="299"/>
      <c r="CP113" s="300"/>
      <c r="CQ113" s="300"/>
      <c r="CR113" s="300"/>
      <c r="CS113" s="300"/>
      <c r="CT113" s="300"/>
      <c r="CU113" s="300"/>
      <c r="CV113" s="300"/>
      <c r="CW113" s="300"/>
      <c r="CX113" s="817"/>
      <c r="CY113" s="299"/>
      <c r="CZ113" s="300"/>
      <c r="DA113" s="300"/>
      <c r="DB113" s="300"/>
      <c r="DC113" s="300"/>
      <c r="DD113" s="300"/>
      <c r="DE113" s="300"/>
      <c r="DF113" s="300"/>
      <c r="DG113" s="300"/>
      <c r="DH113" s="817"/>
      <c r="DI113" s="299"/>
      <c r="DJ113" s="300"/>
      <c r="DK113" s="300"/>
      <c r="DL113" s="300"/>
      <c r="DM113" s="300"/>
      <c r="DN113" s="300"/>
      <c r="DO113" s="300"/>
      <c r="DP113" s="300"/>
      <c r="DQ113" s="300"/>
      <c r="DR113" s="817"/>
      <c r="DS113" s="299"/>
      <c r="DT113" s="300"/>
      <c r="DU113" s="300"/>
      <c r="DV113" s="300"/>
      <c r="DW113" s="300"/>
      <c r="DX113" s="300"/>
      <c r="DY113" s="300"/>
      <c r="DZ113" s="300"/>
      <c r="EA113" s="300"/>
      <c r="EB113" s="817"/>
      <c r="EC113" s="299"/>
      <c r="ED113" s="300"/>
      <c r="EE113" s="300"/>
      <c r="EF113" s="300"/>
      <c r="EG113" s="300"/>
      <c r="EH113" s="300"/>
      <c r="EI113" s="300"/>
      <c r="EJ113" s="300"/>
      <c r="EK113" s="300"/>
      <c r="EL113" s="817"/>
      <c r="EM113" s="299"/>
      <c r="EN113" s="300"/>
      <c r="EO113" s="300"/>
      <c r="EP113" s="300"/>
      <c r="EQ113" s="300"/>
      <c r="ER113" s="300"/>
      <c r="ES113" s="300"/>
      <c r="ET113" s="300"/>
      <c r="EU113" s="300"/>
      <c r="EV113" s="817"/>
    </row>
    <row r="114" spans="1:152" ht="36">
      <c r="A114" s="359">
        <f>Summary!A114</f>
        <v>0</v>
      </c>
      <c r="B114" s="378">
        <f>Summary!B114</f>
        <v>0</v>
      </c>
      <c r="C114" s="379" t="str">
        <f>Summary!C114</f>
        <v>4.5.1</v>
      </c>
      <c r="D114" s="380" t="str">
        <f>Summary!D114</f>
        <v>1300 - Lighting</v>
      </c>
      <c r="E114" s="381" t="str">
        <f>Summary!E114</f>
        <v>SWITCHED Lamps (PL-L, PL-S, SOX)</v>
      </c>
      <c r="F114" s="382" t="str">
        <f>Summary!F114</f>
        <v>Bulk lamp clean and change</v>
      </c>
      <c r="G114" s="375">
        <f>Summary!G114</f>
        <v>0</v>
      </c>
      <c r="H114" s="540">
        <f t="shared" si="52"/>
        <v>0</v>
      </c>
      <c r="I114" s="541">
        <f t="shared" si="53"/>
        <v>0</v>
      </c>
      <c r="J114" s="541">
        <f t="shared" si="54"/>
        <v>0</v>
      </c>
      <c r="K114" s="541">
        <f t="shared" si="55"/>
        <v>0</v>
      </c>
      <c r="L114" s="541">
        <f t="shared" si="56"/>
        <v>0</v>
      </c>
      <c r="M114" s="541">
        <f t="shared" si="57"/>
        <v>0</v>
      </c>
      <c r="N114" s="541">
        <f t="shared" si="58"/>
        <v>0</v>
      </c>
      <c r="O114" s="541">
        <f t="shared" si="59"/>
        <v>0</v>
      </c>
      <c r="P114" s="541">
        <f t="shared" si="60"/>
        <v>0</v>
      </c>
      <c r="Q114" s="541">
        <f t="shared" si="61"/>
        <v>0</v>
      </c>
      <c r="R114" s="541">
        <f t="shared" si="62"/>
        <v>0</v>
      </c>
      <c r="S114" s="541">
        <f t="shared" si="63"/>
        <v>0</v>
      </c>
      <c r="T114" s="541">
        <f t="shared" ref="T114:T123" si="82">SUM(EM114:EU114)</f>
        <v>0</v>
      </c>
      <c r="U114" s="542">
        <f t="shared" ref="U114:U123" si="83">SUM(H114:T114)</f>
        <v>0</v>
      </c>
      <c r="V114" s="531"/>
      <c r="W114" s="543"/>
      <c r="X114" s="544"/>
      <c r="Y114" s="544"/>
      <c r="Z114" s="544"/>
      <c r="AA114" s="544"/>
      <c r="AB114" s="544"/>
      <c r="AC114" s="544"/>
      <c r="AD114" s="544"/>
      <c r="AE114" s="544"/>
      <c r="AF114" s="657"/>
      <c r="AG114" s="543"/>
      <c r="AH114" s="544"/>
      <c r="AI114" s="544"/>
      <c r="AJ114" s="544"/>
      <c r="AK114" s="544"/>
      <c r="AL114" s="544"/>
      <c r="AM114" s="544"/>
      <c r="AN114" s="544"/>
      <c r="AO114" s="544"/>
      <c r="AP114" s="657"/>
      <c r="AQ114" s="543"/>
      <c r="AR114" s="544"/>
      <c r="AS114" s="544"/>
      <c r="AT114" s="544"/>
      <c r="AU114" s="544"/>
      <c r="AV114" s="544"/>
      <c r="AW114" s="544"/>
      <c r="AX114" s="544"/>
      <c r="AY114" s="544"/>
      <c r="AZ114" s="657"/>
      <c r="BA114" s="543"/>
      <c r="BB114" s="544"/>
      <c r="BC114" s="544"/>
      <c r="BD114" s="544"/>
      <c r="BE114" s="544"/>
      <c r="BF114" s="544"/>
      <c r="BG114" s="544"/>
      <c r="BH114" s="544"/>
      <c r="BI114" s="544"/>
      <c r="BJ114" s="657"/>
      <c r="BK114" s="543"/>
      <c r="BL114" s="544"/>
      <c r="BM114" s="544"/>
      <c r="BN114" s="544"/>
      <c r="BO114" s="544"/>
      <c r="BP114" s="544"/>
      <c r="BQ114" s="544"/>
      <c r="BR114" s="544"/>
      <c r="BS114" s="544"/>
      <c r="BT114" s="657"/>
      <c r="BU114" s="543"/>
      <c r="BV114" s="544"/>
      <c r="BW114" s="544"/>
      <c r="BX114" s="544"/>
      <c r="BY114" s="544"/>
      <c r="BZ114" s="544"/>
      <c r="CA114" s="544"/>
      <c r="CB114" s="544"/>
      <c r="CC114" s="544"/>
      <c r="CD114" s="657"/>
      <c r="CE114" s="543"/>
      <c r="CF114" s="544"/>
      <c r="CG114" s="544"/>
      <c r="CH114" s="544"/>
      <c r="CI114" s="544"/>
      <c r="CJ114" s="544"/>
      <c r="CK114" s="544"/>
      <c r="CL114" s="544"/>
      <c r="CM114" s="544"/>
      <c r="CN114" s="657"/>
      <c r="CO114" s="543"/>
      <c r="CP114" s="544"/>
      <c r="CQ114" s="544"/>
      <c r="CR114" s="544"/>
      <c r="CS114" s="544"/>
      <c r="CT114" s="544"/>
      <c r="CU114" s="544"/>
      <c r="CV114" s="544"/>
      <c r="CW114" s="544"/>
      <c r="CX114" s="657"/>
      <c r="CY114" s="543"/>
      <c r="CZ114" s="544"/>
      <c r="DA114" s="544"/>
      <c r="DB114" s="544"/>
      <c r="DC114" s="544"/>
      <c r="DD114" s="544"/>
      <c r="DE114" s="544"/>
      <c r="DF114" s="544"/>
      <c r="DG114" s="544"/>
      <c r="DH114" s="657"/>
      <c r="DI114" s="543"/>
      <c r="DJ114" s="544"/>
      <c r="DK114" s="544"/>
      <c r="DL114" s="544"/>
      <c r="DM114" s="544"/>
      <c r="DN114" s="544"/>
      <c r="DO114" s="544"/>
      <c r="DP114" s="544"/>
      <c r="DQ114" s="544"/>
      <c r="DR114" s="657"/>
      <c r="DS114" s="543"/>
      <c r="DT114" s="544"/>
      <c r="DU114" s="544"/>
      <c r="DV114" s="544"/>
      <c r="DW114" s="544"/>
      <c r="DX114" s="544"/>
      <c r="DY114" s="544"/>
      <c r="DZ114" s="544"/>
      <c r="EA114" s="544"/>
      <c r="EB114" s="657"/>
      <c r="EC114" s="543"/>
      <c r="ED114" s="544"/>
      <c r="EE114" s="544"/>
      <c r="EF114" s="544"/>
      <c r="EG114" s="544"/>
      <c r="EH114" s="544"/>
      <c r="EI114" s="544"/>
      <c r="EJ114" s="544"/>
      <c r="EK114" s="544"/>
      <c r="EL114" s="657"/>
      <c r="EM114" s="543"/>
      <c r="EN114" s="544"/>
      <c r="EO114" s="544"/>
      <c r="EP114" s="544"/>
      <c r="EQ114" s="544"/>
      <c r="ER114" s="544"/>
      <c r="ES114" s="544"/>
      <c r="ET114" s="544"/>
      <c r="EU114" s="544"/>
      <c r="EV114" s="657"/>
    </row>
    <row r="115" spans="1:152" ht="36">
      <c r="A115" s="359">
        <f>Summary!A115</f>
        <v>0</v>
      </c>
      <c r="B115" s="378">
        <f>Summary!B115</f>
        <v>0</v>
      </c>
      <c r="C115" s="379" t="str">
        <f>Summary!C115</f>
        <v>4.5.2</v>
      </c>
      <c r="D115" s="380" t="str">
        <f>Summary!D115</f>
        <v>1300 - Lighting</v>
      </c>
      <c r="E115" s="381" t="str">
        <f>Summary!E115</f>
        <v>UNSWITCHED Lamps (PL-L, PL-S, SOX)</v>
      </c>
      <c r="F115" s="382" t="str">
        <f>Summary!F115</f>
        <v>Bulk lamp clean and change</v>
      </c>
      <c r="G115" s="375">
        <f>Summary!G115</f>
        <v>0</v>
      </c>
      <c r="H115" s="540">
        <f t="shared" si="52"/>
        <v>0</v>
      </c>
      <c r="I115" s="541">
        <f t="shared" si="53"/>
        <v>0</v>
      </c>
      <c r="J115" s="541">
        <f t="shared" si="54"/>
        <v>0</v>
      </c>
      <c r="K115" s="541">
        <f t="shared" si="55"/>
        <v>0</v>
      </c>
      <c r="L115" s="541">
        <f t="shared" si="56"/>
        <v>0</v>
      </c>
      <c r="M115" s="541">
        <f t="shared" si="57"/>
        <v>0</v>
      </c>
      <c r="N115" s="541">
        <f t="shared" si="58"/>
        <v>0</v>
      </c>
      <c r="O115" s="541">
        <f t="shared" si="59"/>
        <v>0</v>
      </c>
      <c r="P115" s="541">
        <f t="shared" si="60"/>
        <v>0</v>
      </c>
      <c r="Q115" s="541">
        <f t="shared" si="61"/>
        <v>0</v>
      </c>
      <c r="R115" s="541">
        <f t="shared" si="62"/>
        <v>0</v>
      </c>
      <c r="S115" s="541">
        <f t="shared" si="63"/>
        <v>0</v>
      </c>
      <c r="T115" s="541">
        <f t="shared" si="82"/>
        <v>0</v>
      </c>
      <c r="U115" s="542">
        <f t="shared" si="83"/>
        <v>0</v>
      </c>
      <c r="V115" s="531"/>
      <c r="W115" s="543"/>
      <c r="X115" s="544"/>
      <c r="Y115" s="544"/>
      <c r="Z115" s="544"/>
      <c r="AA115" s="544"/>
      <c r="AB115" s="544"/>
      <c r="AC115" s="544"/>
      <c r="AD115" s="544"/>
      <c r="AE115" s="544"/>
      <c r="AF115" s="657"/>
      <c r="AG115" s="543"/>
      <c r="AH115" s="544"/>
      <c r="AI115" s="544"/>
      <c r="AJ115" s="544"/>
      <c r="AK115" s="544"/>
      <c r="AL115" s="544"/>
      <c r="AM115" s="544"/>
      <c r="AN115" s="544"/>
      <c r="AO115" s="544"/>
      <c r="AP115" s="657"/>
      <c r="AQ115" s="543"/>
      <c r="AR115" s="544"/>
      <c r="AS115" s="544"/>
      <c r="AT115" s="544"/>
      <c r="AU115" s="544"/>
      <c r="AV115" s="544"/>
      <c r="AW115" s="544"/>
      <c r="AX115" s="544"/>
      <c r="AY115" s="544"/>
      <c r="AZ115" s="657"/>
      <c r="BA115" s="543"/>
      <c r="BB115" s="544"/>
      <c r="BC115" s="544"/>
      <c r="BD115" s="544"/>
      <c r="BE115" s="544"/>
      <c r="BF115" s="544"/>
      <c r="BG115" s="544"/>
      <c r="BH115" s="544"/>
      <c r="BI115" s="544"/>
      <c r="BJ115" s="657"/>
      <c r="BK115" s="543"/>
      <c r="BL115" s="544"/>
      <c r="BM115" s="544"/>
      <c r="BN115" s="544"/>
      <c r="BO115" s="544"/>
      <c r="BP115" s="544"/>
      <c r="BQ115" s="544"/>
      <c r="BR115" s="544"/>
      <c r="BS115" s="544"/>
      <c r="BT115" s="657"/>
      <c r="BU115" s="543"/>
      <c r="BV115" s="544"/>
      <c r="BW115" s="544"/>
      <c r="BX115" s="544"/>
      <c r="BY115" s="544"/>
      <c r="BZ115" s="544"/>
      <c r="CA115" s="544"/>
      <c r="CB115" s="544"/>
      <c r="CC115" s="544"/>
      <c r="CD115" s="657"/>
      <c r="CE115" s="543"/>
      <c r="CF115" s="544"/>
      <c r="CG115" s="544"/>
      <c r="CH115" s="544"/>
      <c r="CI115" s="544"/>
      <c r="CJ115" s="544"/>
      <c r="CK115" s="544"/>
      <c r="CL115" s="544"/>
      <c r="CM115" s="544"/>
      <c r="CN115" s="657"/>
      <c r="CO115" s="543"/>
      <c r="CP115" s="544"/>
      <c r="CQ115" s="544"/>
      <c r="CR115" s="544"/>
      <c r="CS115" s="544"/>
      <c r="CT115" s="544"/>
      <c r="CU115" s="544"/>
      <c r="CV115" s="544"/>
      <c r="CW115" s="544"/>
      <c r="CX115" s="657"/>
      <c r="CY115" s="543"/>
      <c r="CZ115" s="544"/>
      <c r="DA115" s="544"/>
      <c r="DB115" s="544"/>
      <c r="DC115" s="544"/>
      <c r="DD115" s="544"/>
      <c r="DE115" s="544"/>
      <c r="DF115" s="544"/>
      <c r="DG115" s="544"/>
      <c r="DH115" s="657"/>
      <c r="DI115" s="543"/>
      <c r="DJ115" s="544"/>
      <c r="DK115" s="544"/>
      <c r="DL115" s="544"/>
      <c r="DM115" s="544"/>
      <c r="DN115" s="544"/>
      <c r="DO115" s="544"/>
      <c r="DP115" s="544"/>
      <c r="DQ115" s="544"/>
      <c r="DR115" s="657"/>
      <c r="DS115" s="543"/>
      <c r="DT115" s="544"/>
      <c r="DU115" s="544"/>
      <c r="DV115" s="544"/>
      <c r="DW115" s="544"/>
      <c r="DX115" s="544"/>
      <c r="DY115" s="544"/>
      <c r="DZ115" s="544"/>
      <c r="EA115" s="544"/>
      <c r="EB115" s="657"/>
      <c r="EC115" s="543"/>
      <c r="ED115" s="544"/>
      <c r="EE115" s="544"/>
      <c r="EF115" s="544"/>
      <c r="EG115" s="544"/>
      <c r="EH115" s="544"/>
      <c r="EI115" s="544"/>
      <c r="EJ115" s="544"/>
      <c r="EK115" s="544"/>
      <c r="EL115" s="657"/>
      <c r="EM115" s="543"/>
      <c r="EN115" s="544"/>
      <c r="EO115" s="544"/>
      <c r="EP115" s="544"/>
      <c r="EQ115" s="544"/>
      <c r="ER115" s="544"/>
      <c r="ES115" s="544"/>
      <c r="ET115" s="544"/>
      <c r="EU115" s="544"/>
      <c r="EV115" s="657"/>
    </row>
    <row r="116" spans="1:152" ht="54">
      <c r="A116" s="359">
        <f>Summary!A116</f>
        <v>0</v>
      </c>
      <c r="B116" s="378">
        <f>Summary!B116</f>
        <v>0</v>
      </c>
      <c r="C116" s="379" t="str">
        <f>Summary!C116</f>
        <v>4.5.3</v>
      </c>
      <c r="D116" s="380" t="str">
        <f>Summary!D116</f>
        <v>1300 - Lighting</v>
      </c>
      <c r="E116" s="381" t="str">
        <f>Summary!E116</f>
        <v>SWITCHED lamps (CDM-T, CDO, SON/T, CPO, MCF/U, MBF/U)</v>
      </c>
      <c r="F116" s="382" t="str">
        <f>Summary!F116</f>
        <v>Bulk lamp clean and change</v>
      </c>
      <c r="G116" s="375">
        <f>Summary!G116</f>
        <v>0</v>
      </c>
      <c r="H116" s="540">
        <f t="shared" si="52"/>
        <v>0</v>
      </c>
      <c r="I116" s="541">
        <f t="shared" si="53"/>
        <v>0</v>
      </c>
      <c r="J116" s="541">
        <f t="shared" si="54"/>
        <v>0</v>
      </c>
      <c r="K116" s="541">
        <f t="shared" si="55"/>
        <v>0</v>
      </c>
      <c r="L116" s="541">
        <f t="shared" si="56"/>
        <v>0</v>
      </c>
      <c r="M116" s="541">
        <f t="shared" si="57"/>
        <v>0</v>
      </c>
      <c r="N116" s="541">
        <f t="shared" si="58"/>
        <v>0</v>
      </c>
      <c r="O116" s="541">
        <f t="shared" si="59"/>
        <v>0</v>
      </c>
      <c r="P116" s="541">
        <f t="shared" si="60"/>
        <v>0</v>
      </c>
      <c r="Q116" s="541">
        <f t="shared" si="61"/>
        <v>0</v>
      </c>
      <c r="R116" s="541">
        <f t="shared" si="62"/>
        <v>0</v>
      </c>
      <c r="S116" s="541">
        <f t="shared" si="63"/>
        <v>0</v>
      </c>
      <c r="T116" s="541">
        <f t="shared" si="82"/>
        <v>0</v>
      </c>
      <c r="U116" s="542">
        <f t="shared" si="83"/>
        <v>0</v>
      </c>
      <c r="V116" s="531"/>
      <c r="W116" s="543"/>
      <c r="X116" s="544"/>
      <c r="Y116" s="544"/>
      <c r="Z116" s="544"/>
      <c r="AA116" s="544"/>
      <c r="AB116" s="544"/>
      <c r="AC116" s="544"/>
      <c r="AD116" s="544"/>
      <c r="AE116" s="544"/>
      <c r="AF116" s="657"/>
      <c r="AG116" s="543"/>
      <c r="AH116" s="544"/>
      <c r="AI116" s="544"/>
      <c r="AJ116" s="544"/>
      <c r="AK116" s="544"/>
      <c r="AL116" s="544"/>
      <c r="AM116" s="544"/>
      <c r="AN116" s="544"/>
      <c r="AO116" s="544"/>
      <c r="AP116" s="657"/>
      <c r="AQ116" s="543"/>
      <c r="AR116" s="544"/>
      <c r="AS116" s="544"/>
      <c r="AT116" s="544"/>
      <c r="AU116" s="544"/>
      <c r="AV116" s="544"/>
      <c r="AW116" s="544"/>
      <c r="AX116" s="544"/>
      <c r="AY116" s="544"/>
      <c r="AZ116" s="657"/>
      <c r="BA116" s="543"/>
      <c r="BB116" s="544"/>
      <c r="BC116" s="544"/>
      <c r="BD116" s="544"/>
      <c r="BE116" s="544"/>
      <c r="BF116" s="544"/>
      <c r="BG116" s="544"/>
      <c r="BH116" s="544"/>
      <c r="BI116" s="544"/>
      <c r="BJ116" s="657"/>
      <c r="BK116" s="543"/>
      <c r="BL116" s="544"/>
      <c r="BM116" s="544"/>
      <c r="BN116" s="544"/>
      <c r="BO116" s="544"/>
      <c r="BP116" s="544"/>
      <c r="BQ116" s="544"/>
      <c r="BR116" s="544"/>
      <c r="BS116" s="544"/>
      <c r="BT116" s="657"/>
      <c r="BU116" s="543"/>
      <c r="BV116" s="544"/>
      <c r="BW116" s="544"/>
      <c r="BX116" s="544"/>
      <c r="BY116" s="544"/>
      <c r="BZ116" s="544"/>
      <c r="CA116" s="544"/>
      <c r="CB116" s="544"/>
      <c r="CC116" s="544"/>
      <c r="CD116" s="657"/>
      <c r="CE116" s="543"/>
      <c r="CF116" s="544"/>
      <c r="CG116" s="544"/>
      <c r="CH116" s="544"/>
      <c r="CI116" s="544"/>
      <c r="CJ116" s="544"/>
      <c r="CK116" s="544"/>
      <c r="CL116" s="544"/>
      <c r="CM116" s="544"/>
      <c r="CN116" s="657"/>
      <c r="CO116" s="543"/>
      <c r="CP116" s="544"/>
      <c r="CQ116" s="544"/>
      <c r="CR116" s="544"/>
      <c r="CS116" s="544"/>
      <c r="CT116" s="544"/>
      <c r="CU116" s="544"/>
      <c r="CV116" s="544"/>
      <c r="CW116" s="544"/>
      <c r="CX116" s="657"/>
      <c r="CY116" s="543"/>
      <c r="CZ116" s="544"/>
      <c r="DA116" s="544"/>
      <c r="DB116" s="544"/>
      <c r="DC116" s="544"/>
      <c r="DD116" s="544"/>
      <c r="DE116" s="544"/>
      <c r="DF116" s="544"/>
      <c r="DG116" s="544"/>
      <c r="DH116" s="657"/>
      <c r="DI116" s="543"/>
      <c r="DJ116" s="544"/>
      <c r="DK116" s="544"/>
      <c r="DL116" s="544"/>
      <c r="DM116" s="544"/>
      <c r="DN116" s="544"/>
      <c r="DO116" s="544"/>
      <c r="DP116" s="544"/>
      <c r="DQ116" s="544"/>
      <c r="DR116" s="657"/>
      <c r="DS116" s="543"/>
      <c r="DT116" s="544"/>
      <c r="DU116" s="544"/>
      <c r="DV116" s="544"/>
      <c r="DW116" s="544"/>
      <c r="DX116" s="544"/>
      <c r="DY116" s="544"/>
      <c r="DZ116" s="544"/>
      <c r="EA116" s="544"/>
      <c r="EB116" s="657"/>
      <c r="EC116" s="543"/>
      <c r="ED116" s="544"/>
      <c r="EE116" s="544"/>
      <c r="EF116" s="544"/>
      <c r="EG116" s="544"/>
      <c r="EH116" s="544"/>
      <c r="EI116" s="544"/>
      <c r="EJ116" s="544"/>
      <c r="EK116" s="544"/>
      <c r="EL116" s="657"/>
      <c r="EM116" s="543"/>
      <c r="EN116" s="544"/>
      <c r="EO116" s="544"/>
      <c r="EP116" s="544"/>
      <c r="EQ116" s="544"/>
      <c r="ER116" s="544"/>
      <c r="ES116" s="544"/>
      <c r="ET116" s="544"/>
      <c r="EU116" s="544"/>
      <c r="EV116" s="657"/>
    </row>
    <row r="117" spans="1:152" ht="54">
      <c r="A117" s="359">
        <f>Summary!A117</f>
        <v>0</v>
      </c>
      <c r="B117" s="378">
        <f>Summary!B117</f>
        <v>0</v>
      </c>
      <c r="C117" s="379" t="str">
        <f>Summary!C117</f>
        <v>4.5.4</v>
      </c>
      <c r="D117" s="380" t="str">
        <f>Summary!D117</f>
        <v>1300 - Lighting</v>
      </c>
      <c r="E117" s="381" t="str">
        <f>Summary!E117</f>
        <v>Unswitched Lamps (CDM-T, CDO, SON/T, CPO, MCF/U, MBF/U)</v>
      </c>
      <c r="F117" s="382" t="str">
        <f>Summary!F117</f>
        <v>Bulk lamp clean and change</v>
      </c>
      <c r="G117" s="375">
        <f>Summary!G117</f>
        <v>0</v>
      </c>
      <c r="H117" s="540">
        <f t="shared" si="52"/>
        <v>0</v>
      </c>
      <c r="I117" s="541">
        <f t="shared" si="53"/>
        <v>0</v>
      </c>
      <c r="J117" s="541">
        <f t="shared" si="54"/>
        <v>0</v>
      </c>
      <c r="K117" s="541">
        <f t="shared" si="55"/>
        <v>0</v>
      </c>
      <c r="L117" s="541">
        <f t="shared" si="56"/>
        <v>0</v>
      </c>
      <c r="M117" s="541">
        <f t="shared" si="57"/>
        <v>0</v>
      </c>
      <c r="N117" s="541">
        <f t="shared" si="58"/>
        <v>0</v>
      </c>
      <c r="O117" s="541">
        <f t="shared" si="59"/>
        <v>0</v>
      </c>
      <c r="P117" s="541">
        <f t="shared" si="60"/>
        <v>0</v>
      </c>
      <c r="Q117" s="541">
        <f t="shared" si="61"/>
        <v>0</v>
      </c>
      <c r="R117" s="541">
        <f t="shared" si="62"/>
        <v>0</v>
      </c>
      <c r="S117" s="541">
        <f t="shared" si="63"/>
        <v>0</v>
      </c>
      <c r="T117" s="541">
        <f t="shared" si="82"/>
        <v>0</v>
      </c>
      <c r="U117" s="542">
        <f t="shared" si="83"/>
        <v>0</v>
      </c>
      <c r="V117" s="531"/>
      <c r="W117" s="543"/>
      <c r="X117" s="544"/>
      <c r="Y117" s="544"/>
      <c r="Z117" s="544"/>
      <c r="AA117" s="544"/>
      <c r="AB117" s="544"/>
      <c r="AC117" s="544"/>
      <c r="AD117" s="544"/>
      <c r="AE117" s="544"/>
      <c r="AF117" s="657"/>
      <c r="AG117" s="543"/>
      <c r="AH117" s="544"/>
      <c r="AI117" s="544"/>
      <c r="AJ117" s="544"/>
      <c r="AK117" s="544"/>
      <c r="AL117" s="544"/>
      <c r="AM117" s="544"/>
      <c r="AN117" s="544"/>
      <c r="AO117" s="544"/>
      <c r="AP117" s="657"/>
      <c r="AQ117" s="543"/>
      <c r="AR117" s="544"/>
      <c r="AS117" s="544"/>
      <c r="AT117" s="544"/>
      <c r="AU117" s="544"/>
      <c r="AV117" s="544"/>
      <c r="AW117" s="544"/>
      <c r="AX117" s="544"/>
      <c r="AY117" s="544"/>
      <c r="AZ117" s="657"/>
      <c r="BA117" s="543"/>
      <c r="BB117" s="544"/>
      <c r="BC117" s="544"/>
      <c r="BD117" s="544"/>
      <c r="BE117" s="544"/>
      <c r="BF117" s="544"/>
      <c r="BG117" s="544"/>
      <c r="BH117" s="544"/>
      <c r="BI117" s="544"/>
      <c r="BJ117" s="657"/>
      <c r="BK117" s="543"/>
      <c r="BL117" s="544"/>
      <c r="BM117" s="544"/>
      <c r="BN117" s="544"/>
      <c r="BO117" s="544"/>
      <c r="BP117" s="544"/>
      <c r="BQ117" s="544"/>
      <c r="BR117" s="544"/>
      <c r="BS117" s="544"/>
      <c r="BT117" s="657"/>
      <c r="BU117" s="543"/>
      <c r="BV117" s="544"/>
      <c r="BW117" s="544"/>
      <c r="BX117" s="544"/>
      <c r="BY117" s="544"/>
      <c r="BZ117" s="544"/>
      <c r="CA117" s="544"/>
      <c r="CB117" s="544"/>
      <c r="CC117" s="544"/>
      <c r="CD117" s="657"/>
      <c r="CE117" s="543"/>
      <c r="CF117" s="544"/>
      <c r="CG117" s="544"/>
      <c r="CH117" s="544"/>
      <c r="CI117" s="544"/>
      <c r="CJ117" s="544"/>
      <c r="CK117" s="544"/>
      <c r="CL117" s="544"/>
      <c r="CM117" s="544"/>
      <c r="CN117" s="657"/>
      <c r="CO117" s="543"/>
      <c r="CP117" s="544"/>
      <c r="CQ117" s="544"/>
      <c r="CR117" s="544"/>
      <c r="CS117" s="544"/>
      <c r="CT117" s="544"/>
      <c r="CU117" s="544"/>
      <c r="CV117" s="544"/>
      <c r="CW117" s="544"/>
      <c r="CX117" s="657"/>
      <c r="CY117" s="543"/>
      <c r="CZ117" s="544"/>
      <c r="DA117" s="544"/>
      <c r="DB117" s="544"/>
      <c r="DC117" s="544"/>
      <c r="DD117" s="544"/>
      <c r="DE117" s="544"/>
      <c r="DF117" s="544"/>
      <c r="DG117" s="544"/>
      <c r="DH117" s="657"/>
      <c r="DI117" s="543"/>
      <c r="DJ117" s="544"/>
      <c r="DK117" s="544"/>
      <c r="DL117" s="544"/>
      <c r="DM117" s="544"/>
      <c r="DN117" s="544"/>
      <c r="DO117" s="544"/>
      <c r="DP117" s="544"/>
      <c r="DQ117" s="544"/>
      <c r="DR117" s="657"/>
      <c r="DS117" s="543"/>
      <c r="DT117" s="544"/>
      <c r="DU117" s="544"/>
      <c r="DV117" s="544"/>
      <c r="DW117" s="544"/>
      <c r="DX117" s="544"/>
      <c r="DY117" s="544"/>
      <c r="DZ117" s="544"/>
      <c r="EA117" s="544"/>
      <c r="EB117" s="657"/>
      <c r="EC117" s="543"/>
      <c r="ED117" s="544"/>
      <c r="EE117" s="544"/>
      <c r="EF117" s="544"/>
      <c r="EG117" s="544"/>
      <c r="EH117" s="544"/>
      <c r="EI117" s="544"/>
      <c r="EJ117" s="544"/>
      <c r="EK117" s="544"/>
      <c r="EL117" s="657"/>
      <c r="EM117" s="543"/>
      <c r="EN117" s="544"/>
      <c r="EO117" s="544"/>
      <c r="EP117" s="544"/>
      <c r="EQ117" s="544"/>
      <c r="ER117" s="544"/>
      <c r="ES117" s="544"/>
      <c r="ET117" s="544"/>
      <c r="EU117" s="544"/>
      <c r="EV117" s="657"/>
    </row>
    <row r="118" spans="1:152" ht="36">
      <c r="A118" s="359">
        <f>Summary!A118</f>
        <v>0</v>
      </c>
      <c r="B118" s="378">
        <f>Summary!B118</f>
        <v>0</v>
      </c>
      <c r="C118" s="379" t="str">
        <f>Summary!C118</f>
        <v>4.5.5</v>
      </c>
      <c r="D118" s="380" t="str">
        <f>Summary!D118</f>
        <v>1300 - Lighting</v>
      </c>
      <c r="E118" s="381" t="str">
        <f>Summary!E118</f>
        <v>SWITCHED lamps (GLS)</v>
      </c>
      <c r="F118" s="382" t="str">
        <f>Summary!F118</f>
        <v>Bulk lamp clean and change</v>
      </c>
      <c r="G118" s="375">
        <f>Summary!G118</f>
        <v>0</v>
      </c>
      <c r="H118" s="540">
        <f t="shared" si="52"/>
        <v>0</v>
      </c>
      <c r="I118" s="541">
        <f t="shared" si="53"/>
        <v>0</v>
      </c>
      <c r="J118" s="541">
        <f t="shared" si="54"/>
        <v>0</v>
      </c>
      <c r="K118" s="541">
        <f t="shared" si="55"/>
        <v>0</v>
      </c>
      <c r="L118" s="541">
        <f t="shared" si="56"/>
        <v>0</v>
      </c>
      <c r="M118" s="541">
        <f t="shared" si="57"/>
        <v>0</v>
      </c>
      <c r="N118" s="541">
        <f t="shared" si="58"/>
        <v>0</v>
      </c>
      <c r="O118" s="541">
        <f t="shared" si="59"/>
        <v>0</v>
      </c>
      <c r="P118" s="541">
        <f t="shared" si="60"/>
        <v>0</v>
      </c>
      <c r="Q118" s="541">
        <f t="shared" si="61"/>
        <v>0</v>
      </c>
      <c r="R118" s="541">
        <f t="shared" si="62"/>
        <v>0</v>
      </c>
      <c r="S118" s="541">
        <f t="shared" si="63"/>
        <v>0</v>
      </c>
      <c r="T118" s="541">
        <f t="shared" si="82"/>
        <v>0</v>
      </c>
      <c r="U118" s="542">
        <f t="shared" si="83"/>
        <v>0</v>
      </c>
      <c r="V118" s="531"/>
      <c r="W118" s="543"/>
      <c r="X118" s="544"/>
      <c r="Y118" s="544"/>
      <c r="Z118" s="544"/>
      <c r="AA118" s="544"/>
      <c r="AB118" s="544"/>
      <c r="AC118" s="544"/>
      <c r="AD118" s="544"/>
      <c r="AE118" s="544"/>
      <c r="AF118" s="657"/>
      <c r="AG118" s="543"/>
      <c r="AH118" s="544"/>
      <c r="AI118" s="544"/>
      <c r="AJ118" s="544"/>
      <c r="AK118" s="544"/>
      <c r="AL118" s="544"/>
      <c r="AM118" s="544"/>
      <c r="AN118" s="544"/>
      <c r="AO118" s="544"/>
      <c r="AP118" s="657"/>
      <c r="AQ118" s="543"/>
      <c r="AR118" s="544"/>
      <c r="AS118" s="544"/>
      <c r="AT118" s="544"/>
      <c r="AU118" s="544"/>
      <c r="AV118" s="544"/>
      <c r="AW118" s="544"/>
      <c r="AX118" s="544"/>
      <c r="AY118" s="544"/>
      <c r="AZ118" s="657"/>
      <c r="BA118" s="543"/>
      <c r="BB118" s="544"/>
      <c r="BC118" s="544"/>
      <c r="BD118" s="544"/>
      <c r="BE118" s="544"/>
      <c r="BF118" s="544"/>
      <c r="BG118" s="544"/>
      <c r="BH118" s="544"/>
      <c r="BI118" s="544"/>
      <c r="BJ118" s="657"/>
      <c r="BK118" s="543"/>
      <c r="BL118" s="544"/>
      <c r="BM118" s="544"/>
      <c r="BN118" s="544"/>
      <c r="BO118" s="544"/>
      <c r="BP118" s="544"/>
      <c r="BQ118" s="544"/>
      <c r="BR118" s="544"/>
      <c r="BS118" s="544"/>
      <c r="BT118" s="657"/>
      <c r="BU118" s="543"/>
      <c r="BV118" s="544"/>
      <c r="BW118" s="544"/>
      <c r="BX118" s="544"/>
      <c r="BY118" s="544"/>
      <c r="BZ118" s="544"/>
      <c r="CA118" s="544"/>
      <c r="CB118" s="544"/>
      <c r="CC118" s="544"/>
      <c r="CD118" s="657"/>
      <c r="CE118" s="543"/>
      <c r="CF118" s="544"/>
      <c r="CG118" s="544"/>
      <c r="CH118" s="544"/>
      <c r="CI118" s="544"/>
      <c r="CJ118" s="544"/>
      <c r="CK118" s="544"/>
      <c r="CL118" s="544"/>
      <c r="CM118" s="544"/>
      <c r="CN118" s="657"/>
      <c r="CO118" s="543"/>
      <c r="CP118" s="544"/>
      <c r="CQ118" s="544"/>
      <c r="CR118" s="544"/>
      <c r="CS118" s="544"/>
      <c r="CT118" s="544"/>
      <c r="CU118" s="544"/>
      <c r="CV118" s="544"/>
      <c r="CW118" s="544"/>
      <c r="CX118" s="657"/>
      <c r="CY118" s="543"/>
      <c r="CZ118" s="544"/>
      <c r="DA118" s="544"/>
      <c r="DB118" s="544"/>
      <c r="DC118" s="544"/>
      <c r="DD118" s="544"/>
      <c r="DE118" s="544"/>
      <c r="DF118" s="544"/>
      <c r="DG118" s="544"/>
      <c r="DH118" s="657"/>
      <c r="DI118" s="543"/>
      <c r="DJ118" s="544"/>
      <c r="DK118" s="544"/>
      <c r="DL118" s="544"/>
      <c r="DM118" s="544"/>
      <c r="DN118" s="544"/>
      <c r="DO118" s="544"/>
      <c r="DP118" s="544"/>
      <c r="DQ118" s="544"/>
      <c r="DR118" s="657"/>
      <c r="DS118" s="543"/>
      <c r="DT118" s="544"/>
      <c r="DU118" s="544"/>
      <c r="DV118" s="544"/>
      <c r="DW118" s="544"/>
      <c r="DX118" s="544"/>
      <c r="DY118" s="544"/>
      <c r="DZ118" s="544"/>
      <c r="EA118" s="544"/>
      <c r="EB118" s="657"/>
      <c r="EC118" s="543"/>
      <c r="ED118" s="544"/>
      <c r="EE118" s="544"/>
      <c r="EF118" s="544"/>
      <c r="EG118" s="544"/>
      <c r="EH118" s="544"/>
      <c r="EI118" s="544"/>
      <c r="EJ118" s="544"/>
      <c r="EK118" s="544"/>
      <c r="EL118" s="657"/>
      <c r="EM118" s="543"/>
      <c r="EN118" s="544"/>
      <c r="EO118" s="544"/>
      <c r="EP118" s="544"/>
      <c r="EQ118" s="544"/>
      <c r="ER118" s="544"/>
      <c r="ES118" s="544"/>
      <c r="ET118" s="544"/>
      <c r="EU118" s="544"/>
      <c r="EV118" s="657"/>
    </row>
    <row r="119" spans="1:152" ht="36">
      <c r="A119" s="359">
        <f>Summary!A119</f>
        <v>0</v>
      </c>
      <c r="B119" s="378">
        <f>Summary!B119</f>
        <v>0</v>
      </c>
      <c r="C119" s="379" t="str">
        <f>Summary!C119</f>
        <v>4.5.6</v>
      </c>
      <c r="D119" s="380" t="str">
        <f>Summary!D119</f>
        <v>1300 - Lighting</v>
      </c>
      <c r="E119" s="381" t="str">
        <f>Summary!E119</f>
        <v>UNSWITCHED lamps (GLS)</v>
      </c>
      <c r="F119" s="382" t="str">
        <f>Summary!F119</f>
        <v>Bulk lamp clean and change</v>
      </c>
      <c r="G119" s="375">
        <f>Summary!G119</f>
        <v>0</v>
      </c>
      <c r="H119" s="540">
        <f t="shared" si="52"/>
        <v>0</v>
      </c>
      <c r="I119" s="541">
        <f t="shared" si="53"/>
        <v>0</v>
      </c>
      <c r="J119" s="541">
        <f t="shared" si="54"/>
        <v>0</v>
      </c>
      <c r="K119" s="541">
        <f t="shared" si="55"/>
        <v>0</v>
      </c>
      <c r="L119" s="541">
        <f t="shared" si="56"/>
        <v>0</v>
      </c>
      <c r="M119" s="541">
        <f t="shared" si="57"/>
        <v>0</v>
      </c>
      <c r="N119" s="541">
        <f t="shared" si="58"/>
        <v>0</v>
      </c>
      <c r="O119" s="541">
        <f t="shared" si="59"/>
        <v>0</v>
      </c>
      <c r="P119" s="541">
        <f t="shared" si="60"/>
        <v>0</v>
      </c>
      <c r="Q119" s="541">
        <f t="shared" si="61"/>
        <v>0</v>
      </c>
      <c r="R119" s="541">
        <f t="shared" si="62"/>
        <v>0</v>
      </c>
      <c r="S119" s="541">
        <f t="shared" si="63"/>
        <v>0</v>
      </c>
      <c r="T119" s="541">
        <f t="shared" si="82"/>
        <v>0</v>
      </c>
      <c r="U119" s="542">
        <f t="shared" si="83"/>
        <v>0</v>
      </c>
      <c r="V119" s="531"/>
      <c r="W119" s="543"/>
      <c r="X119" s="544"/>
      <c r="Y119" s="544"/>
      <c r="Z119" s="544"/>
      <c r="AA119" s="544"/>
      <c r="AB119" s="544"/>
      <c r="AC119" s="544"/>
      <c r="AD119" s="544"/>
      <c r="AE119" s="544"/>
      <c r="AF119" s="657"/>
      <c r="AG119" s="543"/>
      <c r="AH119" s="544"/>
      <c r="AI119" s="544"/>
      <c r="AJ119" s="544"/>
      <c r="AK119" s="544"/>
      <c r="AL119" s="544"/>
      <c r="AM119" s="544"/>
      <c r="AN119" s="544"/>
      <c r="AO119" s="544"/>
      <c r="AP119" s="657"/>
      <c r="AQ119" s="543"/>
      <c r="AR119" s="544"/>
      <c r="AS119" s="544"/>
      <c r="AT119" s="544"/>
      <c r="AU119" s="544"/>
      <c r="AV119" s="544"/>
      <c r="AW119" s="544"/>
      <c r="AX119" s="544"/>
      <c r="AY119" s="544"/>
      <c r="AZ119" s="657"/>
      <c r="BA119" s="543"/>
      <c r="BB119" s="544"/>
      <c r="BC119" s="544"/>
      <c r="BD119" s="544"/>
      <c r="BE119" s="544"/>
      <c r="BF119" s="544"/>
      <c r="BG119" s="544"/>
      <c r="BH119" s="544"/>
      <c r="BI119" s="544"/>
      <c r="BJ119" s="657"/>
      <c r="BK119" s="543"/>
      <c r="BL119" s="544"/>
      <c r="BM119" s="544"/>
      <c r="BN119" s="544"/>
      <c r="BO119" s="544"/>
      <c r="BP119" s="544"/>
      <c r="BQ119" s="544"/>
      <c r="BR119" s="544"/>
      <c r="BS119" s="544"/>
      <c r="BT119" s="657"/>
      <c r="BU119" s="543"/>
      <c r="BV119" s="544"/>
      <c r="BW119" s="544"/>
      <c r="BX119" s="544"/>
      <c r="BY119" s="544"/>
      <c r="BZ119" s="544"/>
      <c r="CA119" s="544"/>
      <c r="CB119" s="544"/>
      <c r="CC119" s="544"/>
      <c r="CD119" s="657"/>
      <c r="CE119" s="543"/>
      <c r="CF119" s="544"/>
      <c r="CG119" s="544"/>
      <c r="CH119" s="544"/>
      <c r="CI119" s="544"/>
      <c r="CJ119" s="544"/>
      <c r="CK119" s="544"/>
      <c r="CL119" s="544"/>
      <c r="CM119" s="544"/>
      <c r="CN119" s="657"/>
      <c r="CO119" s="543"/>
      <c r="CP119" s="544"/>
      <c r="CQ119" s="544"/>
      <c r="CR119" s="544"/>
      <c r="CS119" s="544"/>
      <c r="CT119" s="544"/>
      <c r="CU119" s="544"/>
      <c r="CV119" s="544"/>
      <c r="CW119" s="544"/>
      <c r="CX119" s="657"/>
      <c r="CY119" s="543"/>
      <c r="CZ119" s="544"/>
      <c r="DA119" s="544"/>
      <c r="DB119" s="544"/>
      <c r="DC119" s="544"/>
      <c r="DD119" s="544"/>
      <c r="DE119" s="544"/>
      <c r="DF119" s="544"/>
      <c r="DG119" s="544"/>
      <c r="DH119" s="657"/>
      <c r="DI119" s="543"/>
      <c r="DJ119" s="544"/>
      <c r="DK119" s="544"/>
      <c r="DL119" s="544"/>
      <c r="DM119" s="544"/>
      <c r="DN119" s="544"/>
      <c r="DO119" s="544"/>
      <c r="DP119" s="544"/>
      <c r="DQ119" s="544"/>
      <c r="DR119" s="657"/>
      <c r="DS119" s="543"/>
      <c r="DT119" s="544"/>
      <c r="DU119" s="544"/>
      <c r="DV119" s="544"/>
      <c r="DW119" s="544"/>
      <c r="DX119" s="544"/>
      <c r="DY119" s="544"/>
      <c r="DZ119" s="544"/>
      <c r="EA119" s="544"/>
      <c r="EB119" s="657"/>
      <c r="EC119" s="543"/>
      <c r="ED119" s="544"/>
      <c r="EE119" s="544"/>
      <c r="EF119" s="544"/>
      <c r="EG119" s="544"/>
      <c r="EH119" s="544"/>
      <c r="EI119" s="544"/>
      <c r="EJ119" s="544"/>
      <c r="EK119" s="544"/>
      <c r="EL119" s="657"/>
      <c r="EM119" s="543"/>
      <c r="EN119" s="544"/>
      <c r="EO119" s="544"/>
      <c r="EP119" s="544"/>
      <c r="EQ119" s="544"/>
      <c r="ER119" s="544"/>
      <c r="ES119" s="544"/>
      <c r="ET119" s="544"/>
      <c r="EU119" s="544"/>
      <c r="EV119" s="657"/>
    </row>
    <row r="120" spans="1:152" ht="20.25">
      <c r="A120" s="359">
        <f>Summary!A120</f>
        <v>0</v>
      </c>
      <c r="B120" s="378">
        <f>Summary!B120</f>
        <v>0</v>
      </c>
      <c r="C120" s="379" t="str">
        <f>Summary!C120</f>
        <v>4.5.7</v>
      </c>
      <c r="D120" s="380" t="str">
        <f>Summary!D120</f>
        <v>1300 - Lighting</v>
      </c>
      <c r="E120" s="381" t="str">
        <f>Summary!E120</f>
        <v>LED for road lighting</v>
      </c>
      <c r="F120" s="382" t="str">
        <f>Summary!F120</f>
        <v>Bulk clean</v>
      </c>
      <c r="G120" s="375">
        <f>Summary!G120</f>
        <v>0</v>
      </c>
      <c r="H120" s="540">
        <f t="shared" si="52"/>
        <v>0</v>
      </c>
      <c r="I120" s="541">
        <f t="shared" si="53"/>
        <v>0</v>
      </c>
      <c r="J120" s="541">
        <f t="shared" si="54"/>
        <v>0</v>
      </c>
      <c r="K120" s="541">
        <f t="shared" si="55"/>
        <v>0</v>
      </c>
      <c r="L120" s="541">
        <f t="shared" si="56"/>
        <v>0</v>
      </c>
      <c r="M120" s="541">
        <f t="shared" si="57"/>
        <v>0</v>
      </c>
      <c r="N120" s="541">
        <f t="shared" si="58"/>
        <v>0</v>
      </c>
      <c r="O120" s="541">
        <f t="shared" si="59"/>
        <v>0</v>
      </c>
      <c r="P120" s="541">
        <f t="shared" si="60"/>
        <v>0</v>
      </c>
      <c r="Q120" s="541">
        <f t="shared" si="61"/>
        <v>0</v>
      </c>
      <c r="R120" s="541">
        <f t="shared" si="62"/>
        <v>0</v>
      </c>
      <c r="S120" s="541">
        <f t="shared" si="63"/>
        <v>0</v>
      </c>
      <c r="T120" s="541">
        <f t="shared" si="82"/>
        <v>0</v>
      </c>
      <c r="U120" s="542">
        <f t="shared" si="83"/>
        <v>0</v>
      </c>
      <c r="V120" s="531"/>
      <c r="W120" s="543"/>
      <c r="X120" s="544"/>
      <c r="Y120" s="544"/>
      <c r="Z120" s="544"/>
      <c r="AA120" s="544"/>
      <c r="AB120" s="544"/>
      <c r="AC120" s="544"/>
      <c r="AD120" s="544"/>
      <c r="AE120" s="544"/>
      <c r="AF120" s="657"/>
      <c r="AG120" s="543"/>
      <c r="AH120" s="544"/>
      <c r="AI120" s="544"/>
      <c r="AJ120" s="544"/>
      <c r="AK120" s="544"/>
      <c r="AL120" s="544"/>
      <c r="AM120" s="544"/>
      <c r="AN120" s="544"/>
      <c r="AO120" s="544"/>
      <c r="AP120" s="657"/>
      <c r="AQ120" s="543"/>
      <c r="AR120" s="544"/>
      <c r="AS120" s="544"/>
      <c r="AT120" s="544"/>
      <c r="AU120" s="544"/>
      <c r="AV120" s="544"/>
      <c r="AW120" s="544"/>
      <c r="AX120" s="544"/>
      <c r="AY120" s="544"/>
      <c r="AZ120" s="657"/>
      <c r="BA120" s="543"/>
      <c r="BB120" s="544"/>
      <c r="BC120" s="544"/>
      <c r="BD120" s="544"/>
      <c r="BE120" s="544"/>
      <c r="BF120" s="544"/>
      <c r="BG120" s="544"/>
      <c r="BH120" s="544"/>
      <c r="BI120" s="544"/>
      <c r="BJ120" s="657"/>
      <c r="BK120" s="543"/>
      <c r="BL120" s="544"/>
      <c r="BM120" s="544"/>
      <c r="BN120" s="544"/>
      <c r="BO120" s="544"/>
      <c r="BP120" s="544"/>
      <c r="BQ120" s="544"/>
      <c r="BR120" s="544"/>
      <c r="BS120" s="544"/>
      <c r="BT120" s="657"/>
      <c r="BU120" s="543"/>
      <c r="BV120" s="544"/>
      <c r="BW120" s="544"/>
      <c r="BX120" s="544"/>
      <c r="BY120" s="544"/>
      <c r="BZ120" s="544"/>
      <c r="CA120" s="544"/>
      <c r="CB120" s="544"/>
      <c r="CC120" s="544"/>
      <c r="CD120" s="657"/>
      <c r="CE120" s="543"/>
      <c r="CF120" s="544"/>
      <c r="CG120" s="544"/>
      <c r="CH120" s="544"/>
      <c r="CI120" s="544"/>
      <c r="CJ120" s="544"/>
      <c r="CK120" s="544"/>
      <c r="CL120" s="544"/>
      <c r="CM120" s="544"/>
      <c r="CN120" s="657"/>
      <c r="CO120" s="543"/>
      <c r="CP120" s="544"/>
      <c r="CQ120" s="544"/>
      <c r="CR120" s="544"/>
      <c r="CS120" s="544"/>
      <c r="CT120" s="544"/>
      <c r="CU120" s="544"/>
      <c r="CV120" s="544"/>
      <c r="CW120" s="544"/>
      <c r="CX120" s="657"/>
      <c r="CY120" s="543"/>
      <c r="CZ120" s="544"/>
      <c r="DA120" s="544"/>
      <c r="DB120" s="544"/>
      <c r="DC120" s="544"/>
      <c r="DD120" s="544"/>
      <c r="DE120" s="544"/>
      <c r="DF120" s="544"/>
      <c r="DG120" s="544"/>
      <c r="DH120" s="657"/>
      <c r="DI120" s="543"/>
      <c r="DJ120" s="544"/>
      <c r="DK120" s="544"/>
      <c r="DL120" s="544"/>
      <c r="DM120" s="544"/>
      <c r="DN120" s="544"/>
      <c r="DO120" s="544"/>
      <c r="DP120" s="544"/>
      <c r="DQ120" s="544"/>
      <c r="DR120" s="657"/>
      <c r="DS120" s="543"/>
      <c r="DT120" s="544"/>
      <c r="DU120" s="544"/>
      <c r="DV120" s="544"/>
      <c r="DW120" s="544"/>
      <c r="DX120" s="544"/>
      <c r="DY120" s="544"/>
      <c r="DZ120" s="544"/>
      <c r="EA120" s="544"/>
      <c r="EB120" s="657"/>
      <c r="EC120" s="543"/>
      <c r="ED120" s="544"/>
      <c r="EE120" s="544"/>
      <c r="EF120" s="544"/>
      <c r="EG120" s="544"/>
      <c r="EH120" s="544"/>
      <c r="EI120" s="544"/>
      <c r="EJ120" s="544"/>
      <c r="EK120" s="544"/>
      <c r="EL120" s="657"/>
      <c r="EM120" s="543"/>
      <c r="EN120" s="544"/>
      <c r="EO120" s="544"/>
      <c r="EP120" s="544"/>
      <c r="EQ120" s="544"/>
      <c r="ER120" s="544"/>
      <c r="ES120" s="544"/>
      <c r="ET120" s="544"/>
      <c r="EU120" s="544"/>
      <c r="EV120" s="657"/>
    </row>
    <row r="121" spans="1:152" ht="36">
      <c r="A121" s="359">
        <f>Summary!A121</f>
        <v>0</v>
      </c>
      <c r="B121" s="378">
        <f>Summary!B121</f>
        <v>0</v>
      </c>
      <c r="C121" s="379" t="str">
        <f>Summary!C121</f>
        <v>4.5.8</v>
      </c>
      <c r="D121" s="380" t="str">
        <f>Summary!D121</f>
        <v>1300 - Lighting</v>
      </c>
      <c r="E121" s="381" t="str">
        <f>Summary!E121</f>
        <v>LED for illuminated signs and bollards</v>
      </c>
      <c r="F121" s="382" t="str">
        <f>Summary!F121</f>
        <v>Clean translucent surfaces</v>
      </c>
      <c r="G121" s="375">
        <f>Summary!G121</f>
        <v>0</v>
      </c>
      <c r="H121" s="540">
        <f t="shared" si="52"/>
        <v>0</v>
      </c>
      <c r="I121" s="541">
        <f t="shared" si="53"/>
        <v>0</v>
      </c>
      <c r="J121" s="541">
        <f t="shared" si="54"/>
        <v>0</v>
      </c>
      <c r="K121" s="541">
        <f t="shared" si="55"/>
        <v>0</v>
      </c>
      <c r="L121" s="541">
        <f t="shared" si="56"/>
        <v>0</v>
      </c>
      <c r="M121" s="541">
        <f t="shared" si="57"/>
        <v>0</v>
      </c>
      <c r="N121" s="541">
        <f t="shared" si="58"/>
        <v>0</v>
      </c>
      <c r="O121" s="541">
        <f t="shared" si="59"/>
        <v>0</v>
      </c>
      <c r="P121" s="541">
        <f t="shared" si="60"/>
        <v>0</v>
      </c>
      <c r="Q121" s="541">
        <f t="shared" si="61"/>
        <v>0</v>
      </c>
      <c r="R121" s="541">
        <f t="shared" si="62"/>
        <v>0</v>
      </c>
      <c r="S121" s="541">
        <f t="shared" si="63"/>
        <v>0</v>
      </c>
      <c r="T121" s="541">
        <f t="shared" si="82"/>
        <v>0</v>
      </c>
      <c r="U121" s="542">
        <f t="shared" si="83"/>
        <v>0</v>
      </c>
      <c r="V121" s="531"/>
      <c r="W121" s="543"/>
      <c r="X121" s="544"/>
      <c r="Y121" s="544"/>
      <c r="Z121" s="544"/>
      <c r="AA121" s="544"/>
      <c r="AB121" s="544"/>
      <c r="AC121" s="544"/>
      <c r="AD121" s="544"/>
      <c r="AE121" s="544"/>
      <c r="AF121" s="657"/>
      <c r="AG121" s="543"/>
      <c r="AH121" s="544"/>
      <c r="AI121" s="544"/>
      <c r="AJ121" s="544"/>
      <c r="AK121" s="544"/>
      <c r="AL121" s="544"/>
      <c r="AM121" s="544"/>
      <c r="AN121" s="544"/>
      <c r="AO121" s="544"/>
      <c r="AP121" s="657"/>
      <c r="AQ121" s="543"/>
      <c r="AR121" s="544"/>
      <c r="AS121" s="544"/>
      <c r="AT121" s="544"/>
      <c r="AU121" s="544"/>
      <c r="AV121" s="544"/>
      <c r="AW121" s="544"/>
      <c r="AX121" s="544"/>
      <c r="AY121" s="544"/>
      <c r="AZ121" s="657"/>
      <c r="BA121" s="543"/>
      <c r="BB121" s="544"/>
      <c r="BC121" s="544"/>
      <c r="BD121" s="544"/>
      <c r="BE121" s="544"/>
      <c r="BF121" s="544"/>
      <c r="BG121" s="544"/>
      <c r="BH121" s="544"/>
      <c r="BI121" s="544"/>
      <c r="BJ121" s="657"/>
      <c r="BK121" s="543"/>
      <c r="BL121" s="544"/>
      <c r="BM121" s="544"/>
      <c r="BN121" s="544"/>
      <c r="BO121" s="544"/>
      <c r="BP121" s="544"/>
      <c r="BQ121" s="544"/>
      <c r="BR121" s="544"/>
      <c r="BS121" s="544"/>
      <c r="BT121" s="657"/>
      <c r="BU121" s="543"/>
      <c r="BV121" s="544"/>
      <c r="BW121" s="544"/>
      <c r="BX121" s="544"/>
      <c r="BY121" s="544"/>
      <c r="BZ121" s="544"/>
      <c r="CA121" s="544"/>
      <c r="CB121" s="544"/>
      <c r="CC121" s="544"/>
      <c r="CD121" s="657"/>
      <c r="CE121" s="543"/>
      <c r="CF121" s="544"/>
      <c r="CG121" s="544"/>
      <c r="CH121" s="544"/>
      <c r="CI121" s="544"/>
      <c r="CJ121" s="544"/>
      <c r="CK121" s="544"/>
      <c r="CL121" s="544"/>
      <c r="CM121" s="544"/>
      <c r="CN121" s="657"/>
      <c r="CO121" s="543"/>
      <c r="CP121" s="544"/>
      <c r="CQ121" s="544"/>
      <c r="CR121" s="544"/>
      <c r="CS121" s="544"/>
      <c r="CT121" s="544"/>
      <c r="CU121" s="544"/>
      <c r="CV121" s="544"/>
      <c r="CW121" s="544"/>
      <c r="CX121" s="657"/>
      <c r="CY121" s="543"/>
      <c r="CZ121" s="544"/>
      <c r="DA121" s="544"/>
      <c r="DB121" s="544"/>
      <c r="DC121" s="544"/>
      <c r="DD121" s="544"/>
      <c r="DE121" s="544"/>
      <c r="DF121" s="544"/>
      <c r="DG121" s="544"/>
      <c r="DH121" s="657"/>
      <c r="DI121" s="543"/>
      <c r="DJ121" s="544"/>
      <c r="DK121" s="544"/>
      <c r="DL121" s="544"/>
      <c r="DM121" s="544"/>
      <c r="DN121" s="544"/>
      <c r="DO121" s="544"/>
      <c r="DP121" s="544"/>
      <c r="DQ121" s="544"/>
      <c r="DR121" s="657"/>
      <c r="DS121" s="543"/>
      <c r="DT121" s="544"/>
      <c r="DU121" s="544"/>
      <c r="DV121" s="544"/>
      <c r="DW121" s="544"/>
      <c r="DX121" s="544"/>
      <c r="DY121" s="544"/>
      <c r="DZ121" s="544"/>
      <c r="EA121" s="544"/>
      <c r="EB121" s="657"/>
      <c r="EC121" s="543"/>
      <c r="ED121" s="544"/>
      <c r="EE121" s="544"/>
      <c r="EF121" s="544"/>
      <c r="EG121" s="544"/>
      <c r="EH121" s="544"/>
      <c r="EI121" s="544"/>
      <c r="EJ121" s="544"/>
      <c r="EK121" s="544"/>
      <c r="EL121" s="657"/>
      <c r="EM121" s="543"/>
      <c r="EN121" s="544"/>
      <c r="EO121" s="544"/>
      <c r="EP121" s="544"/>
      <c r="EQ121" s="544"/>
      <c r="ER121" s="544"/>
      <c r="ES121" s="544"/>
      <c r="ET121" s="544"/>
      <c r="EU121" s="544"/>
      <c r="EV121" s="657"/>
    </row>
    <row r="122" spans="1:152" ht="54">
      <c r="A122" s="359">
        <f>Summary!A122</f>
        <v>0</v>
      </c>
      <c r="B122" s="378">
        <f>Summary!B122</f>
        <v>0</v>
      </c>
      <c r="C122" s="379" t="str">
        <f>Summary!C122</f>
        <v>4.5.9</v>
      </c>
      <c r="D122" s="380" t="str">
        <f>Summary!D122</f>
        <v>1300 - Lighting</v>
      </c>
      <c r="E122" s="381" t="str">
        <f>Summary!E122</f>
        <v>Network cabling and electrical components including feeder pillars</v>
      </c>
      <c r="F122" s="382" t="str">
        <f>Summary!F122</f>
        <v>Electrical testing</v>
      </c>
      <c r="G122" s="375">
        <f>Summary!G122</f>
        <v>0</v>
      </c>
      <c r="H122" s="540">
        <f t="shared" si="52"/>
        <v>0</v>
      </c>
      <c r="I122" s="541">
        <f t="shared" si="53"/>
        <v>0</v>
      </c>
      <c r="J122" s="541">
        <f t="shared" si="54"/>
        <v>0</v>
      </c>
      <c r="K122" s="541">
        <f t="shared" si="55"/>
        <v>0</v>
      </c>
      <c r="L122" s="541">
        <f t="shared" si="56"/>
        <v>0</v>
      </c>
      <c r="M122" s="541">
        <f t="shared" si="57"/>
        <v>0</v>
      </c>
      <c r="N122" s="541">
        <f t="shared" si="58"/>
        <v>0</v>
      </c>
      <c r="O122" s="541">
        <f t="shared" si="59"/>
        <v>0</v>
      </c>
      <c r="P122" s="541">
        <f t="shared" si="60"/>
        <v>0</v>
      </c>
      <c r="Q122" s="541">
        <f t="shared" si="61"/>
        <v>0</v>
      </c>
      <c r="R122" s="541">
        <f t="shared" si="62"/>
        <v>0</v>
      </c>
      <c r="S122" s="541">
        <f t="shared" si="63"/>
        <v>0</v>
      </c>
      <c r="T122" s="541">
        <f t="shared" si="82"/>
        <v>0</v>
      </c>
      <c r="U122" s="542">
        <f t="shared" si="83"/>
        <v>0</v>
      </c>
      <c r="V122" s="531"/>
      <c r="W122" s="543"/>
      <c r="X122" s="544"/>
      <c r="Y122" s="544"/>
      <c r="Z122" s="544"/>
      <c r="AA122" s="544"/>
      <c r="AB122" s="544"/>
      <c r="AC122" s="544"/>
      <c r="AD122" s="544"/>
      <c r="AE122" s="544"/>
      <c r="AF122" s="657"/>
      <c r="AG122" s="543"/>
      <c r="AH122" s="544"/>
      <c r="AI122" s="544"/>
      <c r="AJ122" s="544"/>
      <c r="AK122" s="544"/>
      <c r="AL122" s="544"/>
      <c r="AM122" s="544"/>
      <c r="AN122" s="544"/>
      <c r="AO122" s="544"/>
      <c r="AP122" s="657"/>
      <c r="AQ122" s="543"/>
      <c r="AR122" s="544"/>
      <c r="AS122" s="544"/>
      <c r="AT122" s="544"/>
      <c r="AU122" s="544"/>
      <c r="AV122" s="544"/>
      <c r="AW122" s="544"/>
      <c r="AX122" s="544"/>
      <c r="AY122" s="544"/>
      <c r="AZ122" s="657"/>
      <c r="BA122" s="543"/>
      <c r="BB122" s="544"/>
      <c r="BC122" s="544"/>
      <c r="BD122" s="544"/>
      <c r="BE122" s="544"/>
      <c r="BF122" s="544"/>
      <c r="BG122" s="544"/>
      <c r="BH122" s="544"/>
      <c r="BI122" s="544"/>
      <c r="BJ122" s="657"/>
      <c r="BK122" s="543"/>
      <c r="BL122" s="544"/>
      <c r="BM122" s="544"/>
      <c r="BN122" s="544"/>
      <c r="BO122" s="544"/>
      <c r="BP122" s="544"/>
      <c r="BQ122" s="544"/>
      <c r="BR122" s="544"/>
      <c r="BS122" s="544"/>
      <c r="BT122" s="657"/>
      <c r="BU122" s="543"/>
      <c r="BV122" s="544"/>
      <c r="BW122" s="544"/>
      <c r="BX122" s="544"/>
      <c r="BY122" s="544"/>
      <c r="BZ122" s="544"/>
      <c r="CA122" s="544"/>
      <c r="CB122" s="544"/>
      <c r="CC122" s="544"/>
      <c r="CD122" s="657"/>
      <c r="CE122" s="543"/>
      <c r="CF122" s="544"/>
      <c r="CG122" s="544"/>
      <c r="CH122" s="544"/>
      <c r="CI122" s="544"/>
      <c r="CJ122" s="544"/>
      <c r="CK122" s="544"/>
      <c r="CL122" s="544"/>
      <c r="CM122" s="544"/>
      <c r="CN122" s="657"/>
      <c r="CO122" s="543"/>
      <c r="CP122" s="544"/>
      <c r="CQ122" s="544"/>
      <c r="CR122" s="544"/>
      <c r="CS122" s="544"/>
      <c r="CT122" s="544"/>
      <c r="CU122" s="544"/>
      <c r="CV122" s="544"/>
      <c r="CW122" s="544"/>
      <c r="CX122" s="657"/>
      <c r="CY122" s="543"/>
      <c r="CZ122" s="544"/>
      <c r="DA122" s="544"/>
      <c r="DB122" s="544"/>
      <c r="DC122" s="544"/>
      <c r="DD122" s="544"/>
      <c r="DE122" s="544"/>
      <c r="DF122" s="544"/>
      <c r="DG122" s="544"/>
      <c r="DH122" s="657"/>
      <c r="DI122" s="543"/>
      <c r="DJ122" s="544"/>
      <c r="DK122" s="544"/>
      <c r="DL122" s="544"/>
      <c r="DM122" s="544"/>
      <c r="DN122" s="544"/>
      <c r="DO122" s="544"/>
      <c r="DP122" s="544"/>
      <c r="DQ122" s="544"/>
      <c r="DR122" s="657"/>
      <c r="DS122" s="543"/>
      <c r="DT122" s="544"/>
      <c r="DU122" s="544"/>
      <c r="DV122" s="544"/>
      <c r="DW122" s="544"/>
      <c r="DX122" s="544"/>
      <c r="DY122" s="544"/>
      <c r="DZ122" s="544"/>
      <c r="EA122" s="544"/>
      <c r="EB122" s="657"/>
      <c r="EC122" s="543"/>
      <c r="ED122" s="544"/>
      <c r="EE122" s="544"/>
      <c r="EF122" s="544"/>
      <c r="EG122" s="544"/>
      <c r="EH122" s="544"/>
      <c r="EI122" s="544"/>
      <c r="EJ122" s="544"/>
      <c r="EK122" s="544"/>
      <c r="EL122" s="657"/>
      <c r="EM122" s="543"/>
      <c r="EN122" s="544"/>
      <c r="EO122" s="544"/>
      <c r="EP122" s="544"/>
      <c r="EQ122" s="544"/>
      <c r="ER122" s="544"/>
      <c r="ES122" s="544"/>
      <c r="ET122" s="544"/>
      <c r="EU122" s="544"/>
      <c r="EV122" s="657"/>
    </row>
    <row r="123" spans="1:152" ht="36">
      <c r="A123" s="359">
        <f>Summary!A123</f>
        <v>0</v>
      </c>
      <c r="B123" s="378">
        <f>Summary!B123</f>
        <v>0</v>
      </c>
      <c r="C123" s="379" t="str">
        <f>Summary!C123</f>
        <v>4.5.10</v>
      </c>
      <c r="D123" s="380" t="str">
        <f>Summary!D123</f>
        <v>1300 - Lighting</v>
      </c>
      <c r="E123" s="381" t="str">
        <f>Summary!E123</f>
        <v>Lighting columns (&lt;20m in height)</v>
      </c>
      <c r="F123" s="382" t="str">
        <f>Summary!F123</f>
        <v>Structural testing from 15 years old</v>
      </c>
      <c r="G123" s="375">
        <f>Summary!G123</f>
        <v>0</v>
      </c>
      <c r="H123" s="540">
        <f t="shared" si="52"/>
        <v>0</v>
      </c>
      <c r="I123" s="541">
        <f t="shared" si="53"/>
        <v>0</v>
      </c>
      <c r="J123" s="541">
        <f t="shared" si="54"/>
        <v>0</v>
      </c>
      <c r="K123" s="541">
        <f t="shared" si="55"/>
        <v>0</v>
      </c>
      <c r="L123" s="541">
        <f t="shared" si="56"/>
        <v>0</v>
      </c>
      <c r="M123" s="541">
        <f t="shared" si="57"/>
        <v>0</v>
      </c>
      <c r="N123" s="541">
        <f t="shared" si="58"/>
        <v>0</v>
      </c>
      <c r="O123" s="541">
        <f t="shared" si="59"/>
        <v>0</v>
      </c>
      <c r="P123" s="541">
        <f t="shared" si="60"/>
        <v>0</v>
      </c>
      <c r="Q123" s="541">
        <f t="shared" si="61"/>
        <v>0</v>
      </c>
      <c r="R123" s="541">
        <f t="shared" si="62"/>
        <v>0</v>
      </c>
      <c r="S123" s="541">
        <f t="shared" si="63"/>
        <v>0</v>
      </c>
      <c r="T123" s="541">
        <f t="shared" si="82"/>
        <v>0</v>
      </c>
      <c r="U123" s="542">
        <f t="shared" si="83"/>
        <v>0</v>
      </c>
      <c r="V123" s="531"/>
      <c r="W123" s="543"/>
      <c r="X123" s="544"/>
      <c r="Y123" s="544"/>
      <c r="Z123" s="544"/>
      <c r="AA123" s="544"/>
      <c r="AB123" s="544"/>
      <c r="AC123" s="544"/>
      <c r="AD123" s="544"/>
      <c r="AE123" s="544"/>
      <c r="AF123" s="657"/>
      <c r="AG123" s="543"/>
      <c r="AH123" s="544"/>
      <c r="AI123" s="544"/>
      <c r="AJ123" s="544"/>
      <c r="AK123" s="544"/>
      <c r="AL123" s="544"/>
      <c r="AM123" s="544"/>
      <c r="AN123" s="544"/>
      <c r="AO123" s="544"/>
      <c r="AP123" s="657"/>
      <c r="AQ123" s="543"/>
      <c r="AR123" s="544"/>
      <c r="AS123" s="544"/>
      <c r="AT123" s="544"/>
      <c r="AU123" s="544"/>
      <c r="AV123" s="544"/>
      <c r="AW123" s="544"/>
      <c r="AX123" s="544"/>
      <c r="AY123" s="544"/>
      <c r="AZ123" s="657"/>
      <c r="BA123" s="543"/>
      <c r="BB123" s="544"/>
      <c r="BC123" s="544"/>
      <c r="BD123" s="544"/>
      <c r="BE123" s="544"/>
      <c r="BF123" s="544"/>
      <c r="BG123" s="544"/>
      <c r="BH123" s="544"/>
      <c r="BI123" s="544"/>
      <c r="BJ123" s="657"/>
      <c r="BK123" s="543"/>
      <c r="BL123" s="544"/>
      <c r="BM123" s="544"/>
      <c r="BN123" s="544"/>
      <c r="BO123" s="544"/>
      <c r="BP123" s="544"/>
      <c r="BQ123" s="544"/>
      <c r="BR123" s="544"/>
      <c r="BS123" s="544"/>
      <c r="BT123" s="657"/>
      <c r="BU123" s="543"/>
      <c r="BV123" s="544"/>
      <c r="BW123" s="544"/>
      <c r="BX123" s="544"/>
      <c r="BY123" s="544"/>
      <c r="BZ123" s="544"/>
      <c r="CA123" s="544"/>
      <c r="CB123" s="544"/>
      <c r="CC123" s="544"/>
      <c r="CD123" s="657"/>
      <c r="CE123" s="543"/>
      <c r="CF123" s="544"/>
      <c r="CG123" s="544"/>
      <c r="CH123" s="544"/>
      <c r="CI123" s="544"/>
      <c r="CJ123" s="544"/>
      <c r="CK123" s="544"/>
      <c r="CL123" s="544"/>
      <c r="CM123" s="544"/>
      <c r="CN123" s="657"/>
      <c r="CO123" s="543"/>
      <c r="CP123" s="544"/>
      <c r="CQ123" s="544"/>
      <c r="CR123" s="544"/>
      <c r="CS123" s="544"/>
      <c r="CT123" s="544"/>
      <c r="CU123" s="544"/>
      <c r="CV123" s="544"/>
      <c r="CW123" s="544"/>
      <c r="CX123" s="657"/>
      <c r="CY123" s="543"/>
      <c r="CZ123" s="544"/>
      <c r="DA123" s="544"/>
      <c r="DB123" s="544"/>
      <c r="DC123" s="544"/>
      <c r="DD123" s="544"/>
      <c r="DE123" s="544"/>
      <c r="DF123" s="544"/>
      <c r="DG123" s="544"/>
      <c r="DH123" s="657"/>
      <c r="DI123" s="543"/>
      <c r="DJ123" s="544"/>
      <c r="DK123" s="544"/>
      <c r="DL123" s="544"/>
      <c r="DM123" s="544"/>
      <c r="DN123" s="544"/>
      <c r="DO123" s="544"/>
      <c r="DP123" s="544"/>
      <c r="DQ123" s="544"/>
      <c r="DR123" s="657"/>
      <c r="DS123" s="543"/>
      <c r="DT123" s="544"/>
      <c r="DU123" s="544"/>
      <c r="DV123" s="544"/>
      <c r="DW123" s="544"/>
      <c r="DX123" s="544"/>
      <c r="DY123" s="544"/>
      <c r="DZ123" s="544"/>
      <c r="EA123" s="544"/>
      <c r="EB123" s="657"/>
      <c r="EC123" s="543"/>
      <c r="ED123" s="544"/>
      <c r="EE123" s="544"/>
      <c r="EF123" s="544"/>
      <c r="EG123" s="544"/>
      <c r="EH123" s="544"/>
      <c r="EI123" s="544"/>
      <c r="EJ123" s="544"/>
      <c r="EK123" s="544"/>
      <c r="EL123" s="657"/>
      <c r="EM123" s="543"/>
      <c r="EN123" s="544"/>
      <c r="EO123" s="544"/>
      <c r="EP123" s="544"/>
      <c r="EQ123" s="544"/>
      <c r="ER123" s="544"/>
      <c r="ES123" s="544"/>
      <c r="ET123" s="544"/>
      <c r="EU123" s="544"/>
      <c r="EV123" s="657"/>
    </row>
    <row r="124" spans="1:152" s="139" customFormat="1" ht="36">
      <c r="A124" s="802" t="str">
        <f>Summary!A124</f>
        <v>18.9.2</v>
      </c>
      <c r="B124" s="815">
        <f>Summary!B124</f>
        <v>4.5999999999999996</v>
      </c>
      <c r="C124" s="813">
        <f>Summary!C124</f>
        <v>0</v>
      </c>
      <c r="D124" s="816" t="str">
        <f>Summary!D124</f>
        <v>1500 - Roadside technology</v>
      </c>
      <c r="E124" s="796">
        <f>Summary!E124</f>
        <v>0</v>
      </c>
      <c r="F124" s="796">
        <f>Summary!F124</f>
        <v>0</v>
      </c>
      <c r="G124" s="787">
        <f>Summary!G124</f>
        <v>0</v>
      </c>
      <c r="H124" s="299"/>
      <c r="I124" s="300"/>
      <c r="J124" s="300"/>
      <c r="K124" s="300"/>
      <c r="L124" s="300"/>
      <c r="M124" s="300"/>
      <c r="N124" s="300"/>
      <c r="O124" s="300"/>
      <c r="P124" s="300"/>
      <c r="Q124" s="300"/>
      <c r="R124" s="300"/>
      <c r="S124" s="300"/>
      <c r="T124" s="300"/>
      <c r="U124" s="797"/>
      <c r="V124" s="531"/>
      <c r="W124" s="299"/>
      <c r="X124" s="300"/>
      <c r="Y124" s="300"/>
      <c r="Z124" s="300"/>
      <c r="AA124" s="300"/>
      <c r="AB124" s="300"/>
      <c r="AC124" s="300"/>
      <c r="AD124" s="300"/>
      <c r="AE124" s="300"/>
      <c r="AF124" s="817"/>
      <c r="AG124" s="299"/>
      <c r="AH124" s="300"/>
      <c r="AI124" s="300"/>
      <c r="AJ124" s="300"/>
      <c r="AK124" s="300"/>
      <c r="AL124" s="300"/>
      <c r="AM124" s="300"/>
      <c r="AN124" s="300"/>
      <c r="AO124" s="300"/>
      <c r="AP124" s="817"/>
      <c r="AQ124" s="299"/>
      <c r="AR124" s="300"/>
      <c r="AS124" s="300"/>
      <c r="AT124" s="300"/>
      <c r="AU124" s="300"/>
      <c r="AV124" s="300"/>
      <c r="AW124" s="300"/>
      <c r="AX124" s="300"/>
      <c r="AY124" s="300"/>
      <c r="AZ124" s="817"/>
      <c r="BA124" s="299"/>
      <c r="BB124" s="300"/>
      <c r="BC124" s="300"/>
      <c r="BD124" s="300"/>
      <c r="BE124" s="300"/>
      <c r="BF124" s="300"/>
      <c r="BG124" s="300"/>
      <c r="BH124" s="300"/>
      <c r="BI124" s="300"/>
      <c r="BJ124" s="817"/>
      <c r="BK124" s="299"/>
      <c r="BL124" s="300"/>
      <c r="BM124" s="300"/>
      <c r="BN124" s="300"/>
      <c r="BO124" s="300"/>
      <c r="BP124" s="300"/>
      <c r="BQ124" s="300"/>
      <c r="BR124" s="300"/>
      <c r="BS124" s="300"/>
      <c r="BT124" s="817"/>
      <c r="BU124" s="299"/>
      <c r="BV124" s="300"/>
      <c r="BW124" s="300"/>
      <c r="BX124" s="300"/>
      <c r="BY124" s="300"/>
      <c r="BZ124" s="300"/>
      <c r="CA124" s="300"/>
      <c r="CB124" s="300"/>
      <c r="CC124" s="300"/>
      <c r="CD124" s="817"/>
      <c r="CE124" s="299"/>
      <c r="CF124" s="300"/>
      <c r="CG124" s="300"/>
      <c r="CH124" s="300"/>
      <c r="CI124" s="300"/>
      <c r="CJ124" s="300"/>
      <c r="CK124" s="300"/>
      <c r="CL124" s="300"/>
      <c r="CM124" s="300"/>
      <c r="CN124" s="817"/>
      <c r="CO124" s="299"/>
      <c r="CP124" s="300"/>
      <c r="CQ124" s="300"/>
      <c r="CR124" s="300"/>
      <c r="CS124" s="300"/>
      <c r="CT124" s="300"/>
      <c r="CU124" s="300"/>
      <c r="CV124" s="300"/>
      <c r="CW124" s="300"/>
      <c r="CX124" s="817"/>
      <c r="CY124" s="299"/>
      <c r="CZ124" s="300"/>
      <c r="DA124" s="300"/>
      <c r="DB124" s="300"/>
      <c r="DC124" s="300"/>
      <c r="DD124" s="300"/>
      <c r="DE124" s="300"/>
      <c r="DF124" s="300"/>
      <c r="DG124" s="300"/>
      <c r="DH124" s="817"/>
      <c r="DI124" s="299"/>
      <c r="DJ124" s="300"/>
      <c r="DK124" s="300"/>
      <c r="DL124" s="300"/>
      <c r="DM124" s="300"/>
      <c r="DN124" s="300"/>
      <c r="DO124" s="300"/>
      <c r="DP124" s="300"/>
      <c r="DQ124" s="300"/>
      <c r="DR124" s="817"/>
      <c r="DS124" s="299"/>
      <c r="DT124" s="300"/>
      <c r="DU124" s="300"/>
      <c r="DV124" s="300"/>
      <c r="DW124" s="300"/>
      <c r="DX124" s="300"/>
      <c r="DY124" s="300"/>
      <c r="DZ124" s="300"/>
      <c r="EA124" s="300"/>
      <c r="EB124" s="817"/>
      <c r="EC124" s="299"/>
      <c r="ED124" s="300"/>
      <c r="EE124" s="300"/>
      <c r="EF124" s="300"/>
      <c r="EG124" s="300"/>
      <c r="EH124" s="300"/>
      <c r="EI124" s="300"/>
      <c r="EJ124" s="300"/>
      <c r="EK124" s="300"/>
      <c r="EL124" s="817"/>
      <c r="EM124" s="299"/>
      <c r="EN124" s="300"/>
      <c r="EO124" s="300"/>
      <c r="EP124" s="300"/>
      <c r="EQ124" s="300"/>
      <c r="ER124" s="300"/>
      <c r="ES124" s="300"/>
      <c r="ET124" s="300"/>
      <c r="EU124" s="300"/>
      <c r="EV124" s="817"/>
    </row>
    <row r="125" spans="1:152" s="139" customFormat="1" ht="72">
      <c r="A125" s="802">
        <f>Summary!A125</f>
        <v>0</v>
      </c>
      <c r="B125" s="815">
        <f>Summary!B125</f>
        <v>0</v>
      </c>
      <c r="C125" s="813" t="str">
        <f>Summary!C125</f>
        <v>4.6.1</v>
      </c>
      <c r="D125" s="816" t="str">
        <f>Summary!D125</f>
        <v>1500 - Roadside technology</v>
      </c>
      <c r="E125" s="796" t="str">
        <f>Summary!E125</f>
        <v>CCTV HSM cameras, including but not limited to camera housing and associated cabling</v>
      </c>
      <c r="F125" s="796">
        <f>Summary!F125</f>
        <v>0</v>
      </c>
      <c r="G125" s="787">
        <f>Summary!G125</f>
        <v>0</v>
      </c>
      <c r="H125" s="299"/>
      <c r="I125" s="300"/>
      <c r="J125" s="300"/>
      <c r="K125" s="300"/>
      <c r="L125" s="300"/>
      <c r="M125" s="300"/>
      <c r="N125" s="300"/>
      <c r="O125" s="300"/>
      <c r="P125" s="300"/>
      <c r="Q125" s="300"/>
      <c r="R125" s="300"/>
      <c r="S125" s="300"/>
      <c r="T125" s="300"/>
      <c r="U125" s="797"/>
      <c r="V125" s="531"/>
      <c r="W125" s="299"/>
      <c r="X125" s="300"/>
      <c r="Y125" s="300"/>
      <c r="Z125" s="300"/>
      <c r="AA125" s="300"/>
      <c r="AB125" s="300"/>
      <c r="AC125" s="300"/>
      <c r="AD125" s="300"/>
      <c r="AE125" s="300"/>
      <c r="AF125" s="817"/>
      <c r="AG125" s="299"/>
      <c r="AH125" s="300"/>
      <c r="AI125" s="300"/>
      <c r="AJ125" s="300"/>
      <c r="AK125" s="300"/>
      <c r="AL125" s="300"/>
      <c r="AM125" s="300"/>
      <c r="AN125" s="300"/>
      <c r="AO125" s="300"/>
      <c r="AP125" s="817"/>
      <c r="AQ125" s="299"/>
      <c r="AR125" s="300"/>
      <c r="AS125" s="300"/>
      <c r="AT125" s="300"/>
      <c r="AU125" s="300"/>
      <c r="AV125" s="300"/>
      <c r="AW125" s="300"/>
      <c r="AX125" s="300"/>
      <c r="AY125" s="300"/>
      <c r="AZ125" s="817"/>
      <c r="BA125" s="299"/>
      <c r="BB125" s="300"/>
      <c r="BC125" s="300"/>
      <c r="BD125" s="300"/>
      <c r="BE125" s="300"/>
      <c r="BF125" s="300"/>
      <c r="BG125" s="300"/>
      <c r="BH125" s="300"/>
      <c r="BI125" s="300"/>
      <c r="BJ125" s="817"/>
      <c r="BK125" s="299"/>
      <c r="BL125" s="300"/>
      <c r="BM125" s="300"/>
      <c r="BN125" s="300"/>
      <c r="BO125" s="300"/>
      <c r="BP125" s="300"/>
      <c r="BQ125" s="300"/>
      <c r="BR125" s="300"/>
      <c r="BS125" s="300"/>
      <c r="BT125" s="817"/>
      <c r="BU125" s="299"/>
      <c r="BV125" s="300"/>
      <c r="BW125" s="300"/>
      <c r="BX125" s="300"/>
      <c r="BY125" s="300"/>
      <c r="BZ125" s="300"/>
      <c r="CA125" s="300"/>
      <c r="CB125" s="300"/>
      <c r="CC125" s="300"/>
      <c r="CD125" s="817"/>
      <c r="CE125" s="299"/>
      <c r="CF125" s="300"/>
      <c r="CG125" s="300"/>
      <c r="CH125" s="300"/>
      <c r="CI125" s="300"/>
      <c r="CJ125" s="300"/>
      <c r="CK125" s="300"/>
      <c r="CL125" s="300"/>
      <c r="CM125" s="300"/>
      <c r="CN125" s="817"/>
      <c r="CO125" s="299"/>
      <c r="CP125" s="300"/>
      <c r="CQ125" s="300"/>
      <c r="CR125" s="300"/>
      <c r="CS125" s="300"/>
      <c r="CT125" s="300"/>
      <c r="CU125" s="300"/>
      <c r="CV125" s="300"/>
      <c r="CW125" s="300"/>
      <c r="CX125" s="817"/>
      <c r="CY125" s="299"/>
      <c r="CZ125" s="300"/>
      <c r="DA125" s="300"/>
      <c r="DB125" s="300"/>
      <c r="DC125" s="300"/>
      <c r="DD125" s="300"/>
      <c r="DE125" s="300"/>
      <c r="DF125" s="300"/>
      <c r="DG125" s="300"/>
      <c r="DH125" s="817"/>
      <c r="DI125" s="299"/>
      <c r="DJ125" s="300"/>
      <c r="DK125" s="300"/>
      <c r="DL125" s="300"/>
      <c r="DM125" s="300"/>
      <c r="DN125" s="300"/>
      <c r="DO125" s="300"/>
      <c r="DP125" s="300"/>
      <c r="DQ125" s="300"/>
      <c r="DR125" s="817"/>
      <c r="DS125" s="299"/>
      <c r="DT125" s="300"/>
      <c r="DU125" s="300"/>
      <c r="DV125" s="300"/>
      <c r="DW125" s="300"/>
      <c r="DX125" s="300"/>
      <c r="DY125" s="300"/>
      <c r="DZ125" s="300"/>
      <c r="EA125" s="300"/>
      <c r="EB125" s="817"/>
      <c r="EC125" s="299"/>
      <c r="ED125" s="300"/>
      <c r="EE125" s="300"/>
      <c r="EF125" s="300"/>
      <c r="EG125" s="300"/>
      <c r="EH125" s="300"/>
      <c r="EI125" s="300"/>
      <c r="EJ125" s="300"/>
      <c r="EK125" s="300"/>
      <c r="EL125" s="817"/>
      <c r="EM125" s="299"/>
      <c r="EN125" s="300"/>
      <c r="EO125" s="300"/>
      <c r="EP125" s="300"/>
      <c r="EQ125" s="300"/>
      <c r="ER125" s="300"/>
      <c r="ES125" s="300"/>
      <c r="ET125" s="300"/>
      <c r="EU125" s="300"/>
      <c r="EV125" s="817"/>
    </row>
    <row r="126" spans="1:152" ht="54">
      <c r="A126" s="359">
        <f>Summary!A126</f>
        <v>0</v>
      </c>
      <c r="B126" s="378">
        <f>Summary!B126</f>
        <v>0</v>
      </c>
      <c r="C126" s="379" t="str">
        <f>Summary!C126</f>
        <v>4.6.1.1</v>
      </c>
      <c r="D126" s="380">
        <f>Summary!D126</f>
        <v>0</v>
      </c>
      <c r="E126" s="381">
        <f>Summary!E126</f>
        <v>0</v>
      </c>
      <c r="F126" s="382" t="str">
        <f>Summary!F126</f>
        <v xml:space="preserve">Re-fill washer fluid bottles in Hard Shoulder camera cabinet and clean camera housing front screen using wash/wipe system </v>
      </c>
      <c r="G126" s="375">
        <f>Summary!G126</f>
        <v>0</v>
      </c>
      <c r="H126" s="540">
        <f t="shared" si="52"/>
        <v>0</v>
      </c>
      <c r="I126" s="541">
        <f t="shared" si="53"/>
        <v>0</v>
      </c>
      <c r="J126" s="541">
        <f t="shared" si="54"/>
        <v>0</v>
      </c>
      <c r="K126" s="541">
        <f t="shared" si="55"/>
        <v>0</v>
      </c>
      <c r="L126" s="541">
        <f t="shared" si="56"/>
        <v>0</v>
      </c>
      <c r="M126" s="541">
        <f t="shared" si="57"/>
        <v>0</v>
      </c>
      <c r="N126" s="541">
        <f t="shared" si="58"/>
        <v>0</v>
      </c>
      <c r="O126" s="541">
        <f t="shared" si="59"/>
        <v>0</v>
      </c>
      <c r="P126" s="541">
        <f t="shared" si="60"/>
        <v>0</v>
      </c>
      <c r="Q126" s="541">
        <f t="shared" si="61"/>
        <v>0</v>
      </c>
      <c r="R126" s="541">
        <f t="shared" si="62"/>
        <v>0</v>
      </c>
      <c r="S126" s="541">
        <f t="shared" si="63"/>
        <v>0</v>
      </c>
      <c r="T126" s="541">
        <f t="shared" ref="T126:T127" si="84">SUM(EM126:EU126)</f>
        <v>0</v>
      </c>
      <c r="U126" s="542">
        <f t="shared" ref="U126:U127" si="85">SUM(H126:T126)</f>
        <v>0</v>
      </c>
      <c r="V126" s="531"/>
      <c r="W126" s="543"/>
      <c r="X126" s="544"/>
      <c r="Y126" s="544"/>
      <c r="Z126" s="544"/>
      <c r="AA126" s="544"/>
      <c r="AB126" s="544"/>
      <c r="AC126" s="544"/>
      <c r="AD126" s="544"/>
      <c r="AE126" s="544"/>
      <c r="AF126" s="657"/>
      <c r="AG126" s="543"/>
      <c r="AH126" s="544"/>
      <c r="AI126" s="544"/>
      <c r="AJ126" s="544"/>
      <c r="AK126" s="544"/>
      <c r="AL126" s="544"/>
      <c r="AM126" s="544"/>
      <c r="AN126" s="544"/>
      <c r="AO126" s="544"/>
      <c r="AP126" s="657"/>
      <c r="AQ126" s="543"/>
      <c r="AR126" s="544"/>
      <c r="AS126" s="544"/>
      <c r="AT126" s="544"/>
      <c r="AU126" s="544"/>
      <c r="AV126" s="544"/>
      <c r="AW126" s="544"/>
      <c r="AX126" s="544"/>
      <c r="AY126" s="544"/>
      <c r="AZ126" s="657"/>
      <c r="BA126" s="543"/>
      <c r="BB126" s="544"/>
      <c r="BC126" s="544"/>
      <c r="BD126" s="544"/>
      <c r="BE126" s="544"/>
      <c r="BF126" s="544"/>
      <c r="BG126" s="544"/>
      <c r="BH126" s="544"/>
      <c r="BI126" s="544"/>
      <c r="BJ126" s="657"/>
      <c r="BK126" s="543"/>
      <c r="BL126" s="544"/>
      <c r="BM126" s="544"/>
      <c r="BN126" s="544"/>
      <c r="BO126" s="544"/>
      <c r="BP126" s="544"/>
      <c r="BQ126" s="544"/>
      <c r="BR126" s="544"/>
      <c r="BS126" s="544"/>
      <c r="BT126" s="657"/>
      <c r="BU126" s="543"/>
      <c r="BV126" s="544"/>
      <c r="BW126" s="544"/>
      <c r="BX126" s="544"/>
      <c r="BY126" s="544"/>
      <c r="BZ126" s="544"/>
      <c r="CA126" s="544"/>
      <c r="CB126" s="544"/>
      <c r="CC126" s="544"/>
      <c r="CD126" s="657"/>
      <c r="CE126" s="543"/>
      <c r="CF126" s="544"/>
      <c r="CG126" s="544"/>
      <c r="CH126" s="544"/>
      <c r="CI126" s="544"/>
      <c r="CJ126" s="544"/>
      <c r="CK126" s="544"/>
      <c r="CL126" s="544"/>
      <c r="CM126" s="544"/>
      <c r="CN126" s="657"/>
      <c r="CO126" s="543"/>
      <c r="CP126" s="544"/>
      <c r="CQ126" s="544"/>
      <c r="CR126" s="544"/>
      <c r="CS126" s="544"/>
      <c r="CT126" s="544"/>
      <c r="CU126" s="544"/>
      <c r="CV126" s="544"/>
      <c r="CW126" s="544"/>
      <c r="CX126" s="657"/>
      <c r="CY126" s="543"/>
      <c r="CZ126" s="544"/>
      <c r="DA126" s="544"/>
      <c r="DB126" s="544"/>
      <c r="DC126" s="544"/>
      <c r="DD126" s="544"/>
      <c r="DE126" s="544"/>
      <c r="DF126" s="544"/>
      <c r="DG126" s="544"/>
      <c r="DH126" s="657"/>
      <c r="DI126" s="543"/>
      <c r="DJ126" s="544"/>
      <c r="DK126" s="544"/>
      <c r="DL126" s="544"/>
      <c r="DM126" s="544"/>
      <c r="DN126" s="544"/>
      <c r="DO126" s="544"/>
      <c r="DP126" s="544"/>
      <c r="DQ126" s="544"/>
      <c r="DR126" s="657"/>
      <c r="DS126" s="543"/>
      <c r="DT126" s="544"/>
      <c r="DU126" s="544"/>
      <c r="DV126" s="544"/>
      <c r="DW126" s="544"/>
      <c r="DX126" s="544"/>
      <c r="DY126" s="544"/>
      <c r="DZ126" s="544"/>
      <c r="EA126" s="544"/>
      <c r="EB126" s="657"/>
      <c r="EC126" s="543"/>
      <c r="ED126" s="544"/>
      <c r="EE126" s="544"/>
      <c r="EF126" s="544"/>
      <c r="EG126" s="544"/>
      <c r="EH126" s="544"/>
      <c r="EI126" s="544"/>
      <c r="EJ126" s="544"/>
      <c r="EK126" s="544"/>
      <c r="EL126" s="657"/>
      <c r="EM126" s="543"/>
      <c r="EN126" s="544"/>
      <c r="EO126" s="544"/>
      <c r="EP126" s="544"/>
      <c r="EQ126" s="544"/>
      <c r="ER126" s="544"/>
      <c r="ES126" s="544"/>
      <c r="ET126" s="544"/>
      <c r="EU126" s="544"/>
      <c r="EV126" s="657"/>
    </row>
    <row r="127" spans="1:152" s="139" customFormat="1" ht="36">
      <c r="A127" s="359">
        <f>Summary!A127</f>
        <v>0</v>
      </c>
      <c r="B127" s="378">
        <f>Summary!B127</f>
        <v>0</v>
      </c>
      <c r="C127" s="379" t="str">
        <f>Summary!C127</f>
        <v>4.6.1.2</v>
      </c>
      <c r="D127" s="380">
        <f>Summary!D127</f>
        <v>0</v>
      </c>
      <c r="E127" s="381">
        <f>Summary!E127</f>
        <v>0</v>
      </c>
      <c r="F127" s="382" t="str">
        <f>Summary!F127</f>
        <v>Manual clean camera housing front screen if wash/wipe system is not installed</v>
      </c>
      <c r="G127" s="375">
        <f>Summary!G127</f>
        <v>0</v>
      </c>
      <c r="H127" s="540">
        <f t="shared" si="52"/>
        <v>0</v>
      </c>
      <c r="I127" s="541">
        <f t="shared" si="53"/>
        <v>0</v>
      </c>
      <c r="J127" s="541">
        <f t="shared" si="54"/>
        <v>0</v>
      </c>
      <c r="K127" s="541">
        <f t="shared" si="55"/>
        <v>0</v>
      </c>
      <c r="L127" s="541">
        <f t="shared" si="56"/>
        <v>0</v>
      </c>
      <c r="M127" s="541">
        <f t="shared" si="57"/>
        <v>0</v>
      </c>
      <c r="N127" s="541">
        <f t="shared" si="58"/>
        <v>0</v>
      </c>
      <c r="O127" s="541">
        <f t="shared" si="59"/>
        <v>0</v>
      </c>
      <c r="P127" s="541">
        <f t="shared" si="60"/>
        <v>0</v>
      </c>
      <c r="Q127" s="541">
        <f t="shared" si="61"/>
        <v>0</v>
      </c>
      <c r="R127" s="541">
        <f t="shared" si="62"/>
        <v>0</v>
      </c>
      <c r="S127" s="541">
        <f t="shared" si="63"/>
        <v>0</v>
      </c>
      <c r="T127" s="541">
        <f t="shared" si="84"/>
        <v>0</v>
      </c>
      <c r="U127" s="542">
        <f t="shared" si="85"/>
        <v>0</v>
      </c>
      <c r="V127" s="531"/>
      <c r="W127" s="543"/>
      <c r="X127" s="544"/>
      <c r="Y127" s="544"/>
      <c r="Z127" s="544"/>
      <c r="AA127" s="544"/>
      <c r="AB127" s="544"/>
      <c r="AC127" s="544"/>
      <c r="AD127" s="544"/>
      <c r="AE127" s="544"/>
      <c r="AF127" s="657"/>
      <c r="AG127" s="543"/>
      <c r="AH127" s="544"/>
      <c r="AI127" s="544"/>
      <c r="AJ127" s="544"/>
      <c r="AK127" s="544"/>
      <c r="AL127" s="544"/>
      <c r="AM127" s="544"/>
      <c r="AN127" s="544"/>
      <c r="AO127" s="544"/>
      <c r="AP127" s="657"/>
      <c r="AQ127" s="543"/>
      <c r="AR127" s="544"/>
      <c r="AS127" s="544"/>
      <c r="AT127" s="544"/>
      <c r="AU127" s="544"/>
      <c r="AV127" s="544"/>
      <c r="AW127" s="544"/>
      <c r="AX127" s="544"/>
      <c r="AY127" s="544"/>
      <c r="AZ127" s="657"/>
      <c r="BA127" s="543"/>
      <c r="BB127" s="544"/>
      <c r="BC127" s="544"/>
      <c r="BD127" s="544"/>
      <c r="BE127" s="544"/>
      <c r="BF127" s="544"/>
      <c r="BG127" s="544"/>
      <c r="BH127" s="544"/>
      <c r="BI127" s="544"/>
      <c r="BJ127" s="657"/>
      <c r="BK127" s="543"/>
      <c r="BL127" s="544"/>
      <c r="BM127" s="544"/>
      <c r="BN127" s="544"/>
      <c r="BO127" s="544"/>
      <c r="BP127" s="544"/>
      <c r="BQ127" s="544"/>
      <c r="BR127" s="544"/>
      <c r="BS127" s="544"/>
      <c r="BT127" s="657"/>
      <c r="BU127" s="543"/>
      <c r="BV127" s="544"/>
      <c r="BW127" s="544"/>
      <c r="BX127" s="544"/>
      <c r="BY127" s="544"/>
      <c r="BZ127" s="544"/>
      <c r="CA127" s="544"/>
      <c r="CB127" s="544"/>
      <c r="CC127" s="544"/>
      <c r="CD127" s="657"/>
      <c r="CE127" s="543"/>
      <c r="CF127" s="544"/>
      <c r="CG127" s="544"/>
      <c r="CH127" s="544"/>
      <c r="CI127" s="544"/>
      <c r="CJ127" s="544"/>
      <c r="CK127" s="544"/>
      <c r="CL127" s="544"/>
      <c r="CM127" s="544"/>
      <c r="CN127" s="657"/>
      <c r="CO127" s="543"/>
      <c r="CP127" s="544"/>
      <c r="CQ127" s="544"/>
      <c r="CR127" s="544"/>
      <c r="CS127" s="544"/>
      <c r="CT127" s="544"/>
      <c r="CU127" s="544"/>
      <c r="CV127" s="544"/>
      <c r="CW127" s="544"/>
      <c r="CX127" s="657"/>
      <c r="CY127" s="543"/>
      <c r="CZ127" s="544"/>
      <c r="DA127" s="544"/>
      <c r="DB127" s="544"/>
      <c r="DC127" s="544"/>
      <c r="DD127" s="544"/>
      <c r="DE127" s="544"/>
      <c r="DF127" s="544"/>
      <c r="DG127" s="544"/>
      <c r="DH127" s="657"/>
      <c r="DI127" s="543"/>
      <c r="DJ127" s="544"/>
      <c r="DK127" s="544"/>
      <c r="DL127" s="544"/>
      <c r="DM127" s="544"/>
      <c r="DN127" s="544"/>
      <c r="DO127" s="544"/>
      <c r="DP127" s="544"/>
      <c r="DQ127" s="544"/>
      <c r="DR127" s="657"/>
      <c r="DS127" s="543"/>
      <c r="DT127" s="544"/>
      <c r="DU127" s="544"/>
      <c r="DV127" s="544"/>
      <c r="DW127" s="544"/>
      <c r="DX127" s="544"/>
      <c r="DY127" s="544"/>
      <c r="DZ127" s="544"/>
      <c r="EA127" s="544"/>
      <c r="EB127" s="657"/>
      <c r="EC127" s="543"/>
      <c r="ED127" s="544"/>
      <c r="EE127" s="544"/>
      <c r="EF127" s="544"/>
      <c r="EG127" s="544"/>
      <c r="EH127" s="544"/>
      <c r="EI127" s="544"/>
      <c r="EJ127" s="544"/>
      <c r="EK127" s="544"/>
      <c r="EL127" s="657"/>
      <c r="EM127" s="543"/>
      <c r="EN127" s="544"/>
      <c r="EO127" s="544"/>
      <c r="EP127" s="544"/>
      <c r="EQ127" s="544"/>
      <c r="ER127" s="544"/>
      <c r="ES127" s="544"/>
      <c r="ET127" s="544"/>
      <c r="EU127" s="544"/>
      <c r="EV127" s="657"/>
    </row>
    <row r="128" spans="1:152" s="139" customFormat="1" ht="180">
      <c r="A128" s="802">
        <f>Summary!A128</f>
        <v>0</v>
      </c>
      <c r="B128" s="815">
        <f>Summary!B128</f>
        <v>0</v>
      </c>
      <c r="C128" s="813" t="str">
        <f>Summary!C128</f>
        <v>4.6.2</v>
      </c>
      <c r="D128" s="816" t="str">
        <f>Summary!D128</f>
        <v>1500 - Roadside technology</v>
      </c>
      <c r="E128" s="796" t="str">
        <f>Summary!E128</f>
        <v>CCTV mast ancillary equipment, Including but not limited to associated cabling, winch systems, pan/tilt/zoom mechanisms and mountings associated with ANPR cameras and CCTV (PTZ and fixed AID) cameras</v>
      </c>
      <c r="F128" s="796">
        <f>Summary!F128</f>
        <v>0</v>
      </c>
      <c r="G128" s="787">
        <f>Summary!G128</f>
        <v>0</v>
      </c>
      <c r="H128" s="299"/>
      <c r="I128" s="300"/>
      <c r="J128" s="300"/>
      <c r="K128" s="300"/>
      <c r="L128" s="300"/>
      <c r="M128" s="300"/>
      <c r="N128" s="300"/>
      <c r="O128" s="300"/>
      <c r="P128" s="300"/>
      <c r="Q128" s="300"/>
      <c r="R128" s="300"/>
      <c r="S128" s="300"/>
      <c r="T128" s="300"/>
      <c r="U128" s="797"/>
      <c r="V128" s="531"/>
      <c r="W128" s="299"/>
      <c r="X128" s="300"/>
      <c r="Y128" s="300"/>
      <c r="Z128" s="300"/>
      <c r="AA128" s="300"/>
      <c r="AB128" s="300"/>
      <c r="AC128" s="300"/>
      <c r="AD128" s="300"/>
      <c r="AE128" s="300"/>
      <c r="AF128" s="817"/>
      <c r="AG128" s="299"/>
      <c r="AH128" s="300"/>
      <c r="AI128" s="300"/>
      <c r="AJ128" s="300"/>
      <c r="AK128" s="300"/>
      <c r="AL128" s="300"/>
      <c r="AM128" s="300"/>
      <c r="AN128" s="300"/>
      <c r="AO128" s="300"/>
      <c r="AP128" s="817"/>
      <c r="AQ128" s="299"/>
      <c r="AR128" s="300"/>
      <c r="AS128" s="300"/>
      <c r="AT128" s="300"/>
      <c r="AU128" s="300"/>
      <c r="AV128" s="300"/>
      <c r="AW128" s="300"/>
      <c r="AX128" s="300"/>
      <c r="AY128" s="300"/>
      <c r="AZ128" s="817"/>
      <c r="BA128" s="299"/>
      <c r="BB128" s="300"/>
      <c r="BC128" s="300"/>
      <c r="BD128" s="300"/>
      <c r="BE128" s="300"/>
      <c r="BF128" s="300"/>
      <c r="BG128" s="300"/>
      <c r="BH128" s="300"/>
      <c r="BI128" s="300"/>
      <c r="BJ128" s="817"/>
      <c r="BK128" s="299"/>
      <c r="BL128" s="300"/>
      <c r="BM128" s="300"/>
      <c r="BN128" s="300"/>
      <c r="BO128" s="300"/>
      <c r="BP128" s="300"/>
      <c r="BQ128" s="300"/>
      <c r="BR128" s="300"/>
      <c r="BS128" s="300"/>
      <c r="BT128" s="817"/>
      <c r="BU128" s="299"/>
      <c r="BV128" s="300"/>
      <c r="BW128" s="300"/>
      <c r="BX128" s="300"/>
      <c r="BY128" s="300"/>
      <c r="BZ128" s="300"/>
      <c r="CA128" s="300"/>
      <c r="CB128" s="300"/>
      <c r="CC128" s="300"/>
      <c r="CD128" s="817"/>
      <c r="CE128" s="299"/>
      <c r="CF128" s="300"/>
      <c r="CG128" s="300"/>
      <c r="CH128" s="300"/>
      <c r="CI128" s="300"/>
      <c r="CJ128" s="300"/>
      <c r="CK128" s="300"/>
      <c r="CL128" s="300"/>
      <c r="CM128" s="300"/>
      <c r="CN128" s="817"/>
      <c r="CO128" s="299"/>
      <c r="CP128" s="300"/>
      <c r="CQ128" s="300"/>
      <c r="CR128" s="300"/>
      <c r="CS128" s="300"/>
      <c r="CT128" s="300"/>
      <c r="CU128" s="300"/>
      <c r="CV128" s="300"/>
      <c r="CW128" s="300"/>
      <c r="CX128" s="817"/>
      <c r="CY128" s="299"/>
      <c r="CZ128" s="300"/>
      <c r="DA128" s="300"/>
      <c r="DB128" s="300"/>
      <c r="DC128" s="300"/>
      <c r="DD128" s="300"/>
      <c r="DE128" s="300"/>
      <c r="DF128" s="300"/>
      <c r="DG128" s="300"/>
      <c r="DH128" s="817"/>
      <c r="DI128" s="299"/>
      <c r="DJ128" s="300"/>
      <c r="DK128" s="300"/>
      <c r="DL128" s="300"/>
      <c r="DM128" s="300"/>
      <c r="DN128" s="300"/>
      <c r="DO128" s="300"/>
      <c r="DP128" s="300"/>
      <c r="DQ128" s="300"/>
      <c r="DR128" s="817"/>
      <c r="DS128" s="299"/>
      <c r="DT128" s="300"/>
      <c r="DU128" s="300"/>
      <c r="DV128" s="300"/>
      <c r="DW128" s="300"/>
      <c r="DX128" s="300"/>
      <c r="DY128" s="300"/>
      <c r="DZ128" s="300"/>
      <c r="EA128" s="300"/>
      <c r="EB128" s="817"/>
      <c r="EC128" s="299"/>
      <c r="ED128" s="300"/>
      <c r="EE128" s="300"/>
      <c r="EF128" s="300"/>
      <c r="EG128" s="300"/>
      <c r="EH128" s="300"/>
      <c r="EI128" s="300"/>
      <c r="EJ128" s="300"/>
      <c r="EK128" s="300"/>
      <c r="EL128" s="817"/>
      <c r="EM128" s="299"/>
      <c r="EN128" s="300"/>
      <c r="EO128" s="300"/>
      <c r="EP128" s="300"/>
      <c r="EQ128" s="300"/>
      <c r="ER128" s="300"/>
      <c r="ES128" s="300"/>
      <c r="ET128" s="300"/>
      <c r="EU128" s="300"/>
      <c r="EV128" s="817"/>
    </row>
    <row r="129" spans="1:152" ht="36">
      <c r="A129" s="359">
        <f>Summary!A129</f>
        <v>0</v>
      </c>
      <c r="B129" s="378">
        <f>Summary!B129</f>
        <v>0</v>
      </c>
      <c r="C129" s="379" t="str">
        <f>Summary!C129</f>
        <v>4.6.2.1</v>
      </c>
      <c r="D129" s="380">
        <f>Summary!D129</f>
        <v>0</v>
      </c>
      <c r="E129" s="381">
        <f>Summary!E129</f>
        <v>0</v>
      </c>
      <c r="F129" s="382" t="str">
        <f>Summary!F129</f>
        <v xml:space="preserve">Inspection of mast ropes and winch mechanism and the condition thereof </v>
      </c>
      <c r="G129" s="375">
        <f>Summary!G129</f>
        <v>0</v>
      </c>
      <c r="H129" s="540">
        <f t="shared" ref="H129:H197" si="86">SUM(W129:AE129)</f>
        <v>0</v>
      </c>
      <c r="I129" s="541">
        <f t="shared" ref="I129:I197" si="87">SUM(AG129:AO129)</f>
        <v>0</v>
      </c>
      <c r="J129" s="541">
        <f t="shared" ref="J129:J197" si="88">SUM(AQ129:AY129)</f>
        <v>0</v>
      </c>
      <c r="K129" s="541">
        <f t="shared" ref="K129:K197" si="89">SUM(BA129:BI129)</f>
        <v>0</v>
      </c>
      <c r="L129" s="541">
        <f t="shared" ref="L129:L197" si="90">SUM(BK129:BS129)</f>
        <v>0</v>
      </c>
      <c r="M129" s="541">
        <f t="shared" ref="M129:M197" si="91">SUM(BU129:CC129)</f>
        <v>0</v>
      </c>
      <c r="N129" s="541">
        <f t="shared" ref="N129:N197" si="92">SUM(CE129:CM129)</f>
        <v>0</v>
      </c>
      <c r="O129" s="541">
        <f t="shared" ref="O129:O197" si="93">SUM(CO129:CW129)</f>
        <v>0</v>
      </c>
      <c r="P129" s="541">
        <f t="shared" ref="P129:P197" si="94">SUM(CY129:DG129)</f>
        <v>0</v>
      </c>
      <c r="Q129" s="541">
        <f t="shared" ref="Q129:Q197" si="95">SUM(DI129:DQ129)</f>
        <v>0</v>
      </c>
      <c r="R129" s="541">
        <f t="shared" ref="R129:R197" si="96">SUM(DS129:EA129)</f>
        <v>0</v>
      </c>
      <c r="S129" s="541">
        <f t="shared" ref="S129:S197" si="97">SUM(EC129:EK129)</f>
        <v>0</v>
      </c>
      <c r="T129" s="541">
        <f t="shared" ref="T129:T136" si="98">SUM(EM129:EU129)</f>
        <v>0</v>
      </c>
      <c r="U129" s="542">
        <f t="shared" ref="U129:U136" si="99">SUM(H129:T129)</f>
        <v>0</v>
      </c>
      <c r="V129" s="531"/>
      <c r="W129" s="543"/>
      <c r="X129" s="544"/>
      <c r="Y129" s="544"/>
      <c r="Z129" s="544"/>
      <c r="AA129" s="544"/>
      <c r="AB129" s="544"/>
      <c r="AC129" s="544"/>
      <c r="AD129" s="544"/>
      <c r="AE129" s="544"/>
      <c r="AF129" s="657"/>
      <c r="AG129" s="543"/>
      <c r="AH129" s="544"/>
      <c r="AI129" s="544"/>
      <c r="AJ129" s="544"/>
      <c r="AK129" s="544"/>
      <c r="AL129" s="544"/>
      <c r="AM129" s="544"/>
      <c r="AN129" s="544"/>
      <c r="AO129" s="544"/>
      <c r="AP129" s="657"/>
      <c r="AQ129" s="543"/>
      <c r="AR129" s="544"/>
      <c r="AS129" s="544"/>
      <c r="AT129" s="544"/>
      <c r="AU129" s="544"/>
      <c r="AV129" s="544"/>
      <c r="AW129" s="544"/>
      <c r="AX129" s="544"/>
      <c r="AY129" s="544"/>
      <c r="AZ129" s="657"/>
      <c r="BA129" s="543"/>
      <c r="BB129" s="544"/>
      <c r="BC129" s="544"/>
      <c r="BD129" s="544"/>
      <c r="BE129" s="544"/>
      <c r="BF129" s="544"/>
      <c r="BG129" s="544"/>
      <c r="BH129" s="544"/>
      <c r="BI129" s="544"/>
      <c r="BJ129" s="657"/>
      <c r="BK129" s="543"/>
      <c r="BL129" s="544"/>
      <c r="BM129" s="544"/>
      <c r="BN129" s="544"/>
      <c r="BO129" s="544"/>
      <c r="BP129" s="544"/>
      <c r="BQ129" s="544"/>
      <c r="BR129" s="544"/>
      <c r="BS129" s="544"/>
      <c r="BT129" s="657"/>
      <c r="BU129" s="543"/>
      <c r="BV129" s="544"/>
      <c r="BW129" s="544"/>
      <c r="BX129" s="544"/>
      <c r="BY129" s="544"/>
      <c r="BZ129" s="544"/>
      <c r="CA129" s="544"/>
      <c r="CB129" s="544"/>
      <c r="CC129" s="544"/>
      <c r="CD129" s="657"/>
      <c r="CE129" s="543"/>
      <c r="CF129" s="544"/>
      <c r="CG129" s="544"/>
      <c r="CH129" s="544"/>
      <c r="CI129" s="544"/>
      <c r="CJ129" s="544"/>
      <c r="CK129" s="544"/>
      <c r="CL129" s="544"/>
      <c r="CM129" s="544"/>
      <c r="CN129" s="657"/>
      <c r="CO129" s="543"/>
      <c r="CP129" s="544"/>
      <c r="CQ129" s="544"/>
      <c r="CR129" s="544"/>
      <c r="CS129" s="544"/>
      <c r="CT129" s="544"/>
      <c r="CU129" s="544"/>
      <c r="CV129" s="544"/>
      <c r="CW129" s="544"/>
      <c r="CX129" s="657"/>
      <c r="CY129" s="543"/>
      <c r="CZ129" s="544"/>
      <c r="DA129" s="544"/>
      <c r="DB129" s="544"/>
      <c r="DC129" s="544"/>
      <c r="DD129" s="544"/>
      <c r="DE129" s="544"/>
      <c r="DF129" s="544"/>
      <c r="DG129" s="544"/>
      <c r="DH129" s="657"/>
      <c r="DI129" s="543"/>
      <c r="DJ129" s="544"/>
      <c r="DK129" s="544"/>
      <c r="DL129" s="544"/>
      <c r="DM129" s="544"/>
      <c r="DN129" s="544"/>
      <c r="DO129" s="544"/>
      <c r="DP129" s="544"/>
      <c r="DQ129" s="544"/>
      <c r="DR129" s="657"/>
      <c r="DS129" s="543"/>
      <c r="DT129" s="544"/>
      <c r="DU129" s="544"/>
      <c r="DV129" s="544"/>
      <c r="DW129" s="544"/>
      <c r="DX129" s="544"/>
      <c r="DY129" s="544"/>
      <c r="DZ129" s="544"/>
      <c r="EA129" s="544"/>
      <c r="EB129" s="657"/>
      <c r="EC129" s="543"/>
      <c r="ED129" s="544"/>
      <c r="EE129" s="544"/>
      <c r="EF129" s="544"/>
      <c r="EG129" s="544"/>
      <c r="EH129" s="544"/>
      <c r="EI129" s="544"/>
      <c r="EJ129" s="544"/>
      <c r="EK129" s="544"/>
      <c r="EL129" s="657"/>
      <c r="EM129" s="543"/>
      <c r="EN129" s="544"/>
      <c r="EO129" s="544"/>
      <c r="EP129" s="544"/>
      <c r="EQ129" s="544"/>
      <c r="ER129" s="544"/>
      <c r="ES129" s="544"/>
      <c r="ET129" s="544"/>
      <c r="EU129" s="544"/>
      <c r="EV129" s="657"/>
    </row>
    <row r="130" spans="1:152" s="139" customFormat="1" ht="36">
      <c r="A130" s="359">
        <f>Summary!A130</f>
        <v>0</v>
      </c>
      <c r="B130" s="378">
        <f>Summary!B130</f>
        <v>0</v>
      </c>
      <c r="C130" s="379" t="str">
        <f>Summary!C130</f>
        <v>4.6.2.2</v>
      </c>
      <c r="D130" s="380">
        <f>Summary!D130</f>
        <v>0</v>
      </c>
      <c r="E130" s="381">
        <f>Summary!E130</f>
        <v>0</v>
      </c>
      <c r="F130" s="382" t="str">
        <f>Summary!F130</f>
        <v>Greasing of winch assembly to manufacturers recommendations</v>
      </c>
      <c r="G130" s="375">
        <f>Summary!G130</f>
        <v>0</v>
      </c>
      <c r="H130" s="540">
        <f t="shared" si="86"/>
        <v>0</v>
      </c>
      <c r="I130" s="541">
        <f t="shared" si="87"/>
        <v>0</v>
      </c>
      <c r="J130" s="541">
        <f t="shared" si="88"/>
        <v>0</v>
      </c>
      <c r="K130" s="541">
        <f t="shared" si="89"/>
        <v>0</v>
      </c>
      <c r="L130" s="541">
        <f t="shared" si="90"/>
        <v>0</v>
      </c>
      <c r="M130" s="541">
        <f t="shared" si="91"/>
        <v>0</v>
      </c>
      <c r="N130" s="541">
        <f t="shared" si="92"/>
        <v>0</v>
      </c>
      <c r="O130" s="541">
        <f t="shared" si="93"/>
        <v>0</v>
      </c>
      <c r="P130" s="541">
        <f t="shared" si="94"/>
        <v>0</v>
      </c>
      <c r="Q130" s="541">
        <f t="shared" si="95"/>
        <v>0</v>
      </c>
      <c r="R130" s="541">
        <f t="shared" si="96"/>
        <v>0</v>
      </c>
      <c r="S130" s="541">
        <f t="shared" si="97"/>
        <v>0</v>
      </c>
      <c r="T130" s="541">
        <f t="shared" si="98"/>
        <v>0</v>
      </c>
      <c r="U130" s="542">
        <f t="shared" si="99"/>
        <v>0</v>
      </c>
      <c r="V130" s="531"/>
      <c r="W130" s="543"/>
      <c r="X130" s="544"/>
      <c r="Y130" s="544"/>
      <c r="Z130" s="544"/>
      <c r="AA130" s="544"/>
      <c r="AB130" s="544"/>
      <c r="AC130" s="544"/>
      <c r="AD130" s="544"/>
      <c r="AE130" s="544"/>
      <c r="AF130" s="657"/>
      <c r="AG130" s="543"/>
      <c r="AH130" s="544"/>
      <c r="AI130" s="544"/>
      <c r="AJ130" s="544"/>
      <c r="AK130" s="544"/>
      <c r="AL130" s="544"/>
      <c r="AM130" s="544"/>
      <c r="AN130" s="544"/>
      <c r="AO130" s="544"/>
      <c r="AP130" s="657"/>
      <c r="AQ130" s="543"/>
      <c r="AR130" s="544"/>
      <c r="AS130" s="544"/>
      <c r="AT130" s="544"/>
      <c r="AU130" s="544"/>
      <c r="AV130" s="544"/>
      <c r="AW130" s="544"/>
      <c r="AX130" s="544"/>
      <c r="AY130" s="544"/>
      <c r="AZ130" s="657"/>
      <c r="BA130" s="543"/>
      <c r="BB130" s="544"/>
      <c r="BC130" s="544"/>
      <c r="BD130" s="544"/>
      <c r="BE130" s="544"/>
      <c r="BF130" s="544"/>
      <c r="BG130" s="544"/>
      <c r="BH130" s="544"/>
      <c r="BI130" s="544"/>
      <c r="BJ130" s="657"/>
      <c r="BK130" s="543"/>
      <c r="BL130" s="544"/>
      <c r="BM130" s="544"/>
      <c r="BN130" s="544"/>
      <c r="BO130" s="544"/>
      <c r="BP130" s="544"/>
      <c r="BQ130" s="544"/>
      <c r="BR130" s="544"/>
      <c r="BS130" s="544"/>
      <c r="BT130" s="657"/>
      <c r="BU130" s="543"/>
      <c r="BV130" s="544"/>
      <c r="BW130" s="544"/>
      <c r="BX130" s="544"/>
      <c r="BY130" s="544"/>
      <c r="BZ130" s="544"/>
      <c r="CA130" s="544"/>
      <c r="CB130" s="544"/>
      <c r="CC130" s="544"/>
      <c r="CD130" s="657"/>
      <c r="CE130" s="543"/>
      <c r="CF130" s="544"/>
      <c r="CG130" s="544"/>
      <c r="CH130" s="544"/>
      <c r="CI130" s="544"/>
      <c r="CJ130" s="544"/>
      <c r="CK130" s="544"/>
      <c r="CL130" s="544"/>
      <c r="CM130" s="544"/>
      <c r="CN130" s="657"/>
      <c r="CO130" s="543"/>
      <c r="CP130" s="544"/>
      <c r="CQ130" s="544"/>
      <c r="CR130" s="544"/>
      <c r="CS130" s="544"/>
      <c r="CT130" s="544"/>
      <c r="CU130" s="544"/>
      <c r="CV130" s="544"/>
      <c r="CW130" s="544"/>
      <c r="CX130" s="657"/>
      <c r="CY130" s="543"/>
      <c r="CZ130" s="544"/>
      <c r="DA130" s="544"/>
      <c r="DB130" s="544"/>
      <c r="DC130" s="544"/>
      <c r="DD130" s="544"/>
      <c r="DE130" s="544"/>
      <c r="DF130" s="544"/>
      <c r="DG130" s="544"/>
      <c r="DH130" s="657"/>
      <c r="DI130" s="543"/>
      <c r="DJ130" s="544"/>
      <c r="DK130" s="544"/>
      <c r="DL130" s="544"/>
      <c r="DM130" s="544"/>
      <c r="DN130" s="544"/>
      <c r="DO130" s="544"/>
      <c r="DP130" s="544"/>
      <c r="DQ130" s="544"/>
      <c r="DR130" s="657"/>
      <c r="DS130" s="543"/>
      <c r="DT130" s="544"/>
      <c r="DU130" s="544"/>
      <c r="DV130" s="544"/>
      <c r="DW130" s="544"/>
      <c r="DX130" s="544"/>
      <c r="DY130" s="544"/>
      <c r="DZ130" s="544"/>
      <c r="EA130" s="544"/>
      <c r="EB130" s="657"/>
      <c r="EC130" s="543"/>
      <c r="ED130" s="544"/>
      <c r="EE130" s="544"/>
      <c r="EF130" s="544"/>
      <c r="EG130" s="544"/>
      <c r="EH130" s="544"/>
      <c r="EI130" s="544"/>
      <c r="EJ130" s="544"/>
      <c r="EK130" s="544"/>
      <c r="EL130" s="657"/>
      <c r="EM130" s="543"/>
      <c r="EN130" s="544"/>
      <c r="EO130" s="544"/>
      <c r="EP130" s="544"/>
      <c r="EQ130" s="544"/>
      <c r="ER130" s="544"/>
      <c r="ES130" s="544"/>
      <c r="ET130" s="544"/>
      <c r="EU130" s="544"/>
      <c r="EV130" s="657"/>
    </row>
    <row r="131" spans="1:152" s="139" customFormat="1" ht="20.25">
      <c r="A131" s="359">
        <f>Summary!A131</f>
        <v>0</v>
      </c>
      <c r="B131" s="378">
        <f>Summary!B131</f>
        <v>0</v>
      </c>
      <c r="C131" s="379" t="str">
        <f>Summary!C131</f>
        <v>4.6.2.3</v>
      </c>
      <c r="D131" s="380">
        <f>Summary!D131</f>
        <v>0</v>
      </c>
      <c r="E131" s="381">
        <f>Summary!E131</f>
        <v>0</v>
      </c>
      <c r="F131" s="382" t="str">
        <f>Summary!F131</f>
        <v xml:space="preserve">Check mast breaking system </v>
      </c>
      <c r="G131" s="375">
        <f>Summary!G131</f>
        <v>0</v>
      </c>
      <c r="H131" s="540">
        <f t="shared" si="86"/>
        <v>0</v>
      </c>
      <c r="I131" s="541">
        <f t="shared" si="87"/>
        <v>0</v>
      </c>
      <c r="J131" s="541">
        <f t="shared" si="88"/>
        <v>0</v>
      </c>
      <c r="K131" s="541">
        <f t="shared" si="89"/>
        <v>0</v>
      </c>
      <c r="L131" s="541">
        <f t="shared" si="90"/>
        <v>0</v>
      </c>
      <c r="M131" s="541">
        <f t="shared" si="91"/>
        <v>0</v>
      </c>
      <c r="N131" s="541">
        <f t="shared" si="92"/>
        <v>0</v>
      </c>
      <c r="O131" s="541">
        <f t="shared" si="93"/>
        <v>0</v>
      </c>
      <c r="P131" s="541">
        <f t="shared" si="94"/>
        <v>0</v>
      </c>
      <c r="Q131" s="541">
        <f t="shared" si="95"/>
        <v>0</v>
      </c>
      <c r="R131" s="541">
        <f t="shared" si="96"/>
        <v>0</v>
      </c>
      <c r="S131" s="541">
        <f t="shared" si="97"/>
        <v>0</v>
      </c>
      <c r="T131" s="541">
        <f t="shared" si="98"/>
        <v>0</v>
      </c>
      <c r="U131" s="542">
        <f t="shared" si="99"/>
        <v>0</v>
      </c>
      <c r="V131" s="531"/>
      <c r="W131" s="543"/>
      <c r="X131" s="544"/>
      <c r="Y131" s="544"/>
      <c r="Z131" s="544"/>
      <c r="AA131" s="544"/>
      <c r="AB131" s="544"/>
      <c r="AC131" s="544"/>
      <c r="AD131" s="544"/>
      <c r="AE131" s="544"/>
      <c r="AF131" s="657"/>
      <c r="AG131" s="543"/>
      <c r="AH131" s="544"/>
      <c r="AI131" s="544"/>
      <c r="AJ131" s="544"/>
      <c r="AK131" s="544"/>
      <c r="AL131" s="544"/>
      <c r="AM131" s="544"/>
      <c r="AN131" s="544"/>
      <c r="AO131" s="544"/>
      <c r="AP131" s="657"/>
      <c r="AQ131" s="543"/>
      <c r="AR131" s="544"/>
      <c r="AS131" s="544"/>
      <c r="AT131" s="544"/>
      <c r="AU131" s="544"/>
      <c r="AV131" s="544"/>
      <c r="AW131" s="544"/>
      <c r="AX131" s="544"/>
      <c r="AY131" s="544"/>
      <c r="AZ131" s="657"/>
      <c r="BA131" s="543"/>
      <c r="BB131" s="544"/>
      <c r="BC131" s="544"/>
      <c r="BD131" s="544"/>
      <c r="BE131" s="544"/>
      <c r="BF131" s="544"/>
      <c r="BG131" s="544"/>
      <c r="BH131" s="544"/>
      <c r="BI131" s="544"/>
      <c r="BJ131" s="657"/>
      <c r="BK131" s="543"/>
      <c r="BL131" s="544"/>
      <c r="BM131" s="544"/>
      <c r="BN131" s="544"/>
      <c r="BO131" s="544"/>
      <c r="BP131" s="544"/>
      <c r="BQ131" s="544"/>
      <c r="BR131" s="544"/>
      <c r="BS131" s="544"/>
      <c r="BT131" s="657"/>
      <c r="BU131" s="543"/>
      <c r="BV131" s="544"/>
      <c r="BW131" s="544"/>
      <c r="BX131" s="544"/>
      <c r="BY131" s="544"/>
      <c r="BZ131" s="544"/>
      <c r="CA131" s="544"/>
      <c r="CB131" s="544"/>
      <c r="CC131" s="544"/>
      <c r="CD131" s="657"/>
      <c r="CE131" s="543"/>
      <c r="CF131" s="544"/>
      <c r="CG131" s="544"/>
      <c r="CH131" s="544"/>
      <c r="CI131" s="544"/>
      <c r="CJ131" s="544"/>
      <c r="CK131" s="544"/>
      <c r="CL131" s="544"/>
      <c r="CM131" s="544"/>
      <c r="CN131" s="657"/>
      <c r="CO131" s="543"/>
      <c r="CP131" s="544"/>
      <c r="CQ131" s="544"/>
      <c r="CR131" s="544"/>
      <c r="CS131" s="544"/>
      <c r="CT131" s="544"/>
      <c r="CU131" s="544"/>
      <c r="CV131" s="544"/>
      <c r="CW131" s="544"/>
      <c r="CX131" s="657"/>
      <c r="CY131" s="543"/>
      <c r="CZ131" s="544"/>
      <c r="DA131" s="544"/>
      <c r="DB131" s="544"/>
      <c r="DC131" s="544"/>
      <c r="DD131" s="544"/>
      <c r="DE131" s="544"/>
      <c r="DF131" s="544"/>
      <c r="DG131" s="544"/>
      <c r="DH131" s="657"/>
      <c r="DI131" s="543"/>
      <c r="DJ131" s="544"/>
      <c r="DK131" s="544"/>
      <c r="DL131" s="544"/>
      <c r="DM131" s="544"/>
      <c r="DN131" s="544"/>
      <c r="DO131" s="544"/>
      <c r="DP131" s="544"/>
      <c r="DQ131" s="544"/>
      <c r="DR131" s="657"/>
      <c r="DS131" s="543"/>
      <c r="DT131" s="544"/>
      <c r="DU131" s="544"/>
      <c r="DV131" s="544"/>
      <c r="DW131" s="544"/>
      <c r="DX131" s="544"/>
      <c r="DY131" s="544"/>
      <c r="DZ131" s="544"/>
      <c r="EA131" s="544"/>
      <c r="EB131" s="657"/>
      <c r="EC131" s="543"/>
      <c r="ED131" s="544"/>
      <c r="EE131" s="544"/>
      <c r="EF131" s="544"/>
      <c r="EG131" s="544"/>
      <c r="EH131" s="544"/>
      <c r="EI131" s="544"/>
      <c r="EJ131" s="544"/>
      <c r="EK131" s="544"/>
      <c r="EL131" s="657"/>
      <c r="EM131" s="543"/>
      <c r="EN131" s="544"/>
      <c r="EO131" s="544"/>
      <c r="EP131" s="544"/>
      <c r="EQ131" s="544"/>
      <c r="ER131" s="544"/>
      <c r="ES131" s="544"/>
      <c r="ET131" s="544"/>
      <c r="EU131" s="544"/>
      <c r="EV131" s="657"/>
    </row>
    <row r="132" spans="1:152" ht="36">
      <c r="A132" s="359">
        <f>Summary!A132</f>
        <v>0</v>
      </c>
      <c r="B132" s="378">
        <f>Summary!B132</f>
        <v>0</v>
      </c>
      <c r="C132" s="379" t="str">
        <f>Summary!C132</f>
        <v>4.6.3</v>
      </c>
      <c r="D132" s="380" t="str">
        <f>Summary!D132</f>
        <v>1500 - Roadside technology</v>
      </c>
      <c r="E132" s="381" t="str">
        <f>Summary!E132</f>
        <v>APTR Telephones</v>
      </c>
      <c r="F132" s="382" t="str">
        <f>Summary!F132</f>
        <v>Clean telephone internally and externally</v>
      </c>
      <c r="G132" s="375">
        <f>Summary!G132</f>
        <v>0</v>
      </c>
      <c r="H132" s="540">
        <f t="shared" si="86"/>
        <v>0</v>
      </c>
      <c r="I132" s="541">
        <f t="shared" si="87"/>
        <v>0</v>
      </c>
      <c r="J132" s="541">
        <f t="shared" si="88"/>
        <v>0</v>
      </c>
      <c r="K132" s="541">
        <f t="shared" si="89"/>
        <v>0</v>
      </c>
      <c r="L132" s="541">
        <f t="shared" si="90"/>
        <v>0</v>
      </c>
      <c r="M132" s="541">
        <f t="shared" si="91"/>
        <v>0</v>
      </c>
      <c r="N132" s="541">
        <f t="shared" si="92"/>
        <v>0</v>
      </c>
      <c r="O132" s="541">
        <f t="shared" si="93"/>
        <v>0</v>
      </c>
      <c r="P132" s="541">
        <f t="shared" si="94"/>
        <v>0</v>
      </c>
      <c r="Q132" s="541">
        <f t="shared" si="95"/>
        <v>0</v>
      </c>
      <c r="R132" s="541">
        <f t="shared" si="96"/>
        <v>0</v>
      </c>
      <c r="S132" s="541">
        <f t="shared" si="97"/>
        <v>0</v>
      </c>
      <c r="T132" s="541">
        <f t="shared" si="98"/>
        <v>0</v>
      </c>
      <c r="U132" s="542">
        <f t="shared" si="99"/>
        <v>0</v>
      </c>
      <c r="V132" s="531"/>
      <c r="W132" s="543"/>
      <c r="X132" s="544"/>
      <c r="Y132" s="544"/>
      <c r="Z132" s="544"/>
      <c r="AA132" s="544"/>
      <c r="AB132" s="544"/>
      <c r="AC132" s="544"/>
      <c r="AD132" s="544"/>
      <c r="AE132" s="544"/>
      <c r="AF132" s="657"/>
      <c r="AG132" s="543"/>
      <c r="AH132" s="544"/>
      <c r="AI132" s="544"/>
      <c r="AJ132" s="544"/>
      <c r="AK132" s="544"/>
      <c r="AL132" s="544"/>
      <c r="AM132" s="544"/>
      <c r="AN132" s="544"/>
      <c r="AO132" s="544"/>
      <c r="AP132" s="657"/>
      <c r="AQ132" s="543"/>
      <c r="AR132" s="544"/>
      <c r="AS132" s="544"/>
      <c r="AT132" s="544"/>
      <c r="AU132" s="544"/>
      <c r="AV132" s="544"/>
      <c r="AW132" s="544"/>
      <c r="AX132" s="544"/>
      <c r="AY132" s="544"/>
      <c r="AZ132" s="657"/>
      <c r="BA132" s="543"/>
      <c r="BB132" s="544"/>
      <c r="BC132" s="544"/>
      <c r="BD132" s="544"/>
      <c r="BE132" s="544"/>
      <c r="BF132" s="544"/>
      <c r="BG132" s="544"/>
      <c r="BH132" s="544"/>
      <c r="BI132" s="544"/>
      <c r="BJ132" s="657"/>
      <c r="BK132" s="543"/>
      <c r="BL132" s="544"/>
      <c r="BM132" s="544"/>
      <c r="BN132" s="544"/>
      <c r="BO132" s="544"/>
      <c r="BP132" s="544"/>
      <c r="BQ132" s="544"/>
      <c r="BR132" s="544"/>
      <c r="BS132" s="544"/>
      <c r="BT132" s="657"/>
      <c r="BU132" s="543"/>
      <c r="BV132" s="544"/>
      <c r="BW132" s="544"/>
      <c r="BX132" s="544"/>
      <c r="BY132" s="544"/>
      <c r="BZ132" s="544"/>
      <c r="CA132" s="544"/>
      <c r="CB132" s="544"/>
      <c r="CC132" s="544"/>
      <c r="CD132" s="657"/>
      <c r="CE132" s="543"/>
      <c r="CF132" s="544"/>
      <c r="CG132" s="544"/>
      <c r="CH132" s="544"/>
      <c r="CI132" s="544"/>
      <c r="CJ132" s="544"/>
      <c r="CK132" s="544"/>
      <c r="CL132" s="544"/>
      <c r="CM132" s="544"/>
      <c r="CN132" s="657"/>
      <c r="CO132" s="543"/>
      <c r="CP132" s="544"/>
      <c r="CQ132" s="544"/>
      <c r="CR132" s="544"/>
      <c r="CS132" s="544"/>
      <c r="CT132" s="544"/>
      <c r="CU132" s="544"/>
      <c r="CV132" s="544"/>
      <c r="CW132" s="544"/>
      <c r="CX132" s="657"/>
      <c r="CY132" s="543"/>
      <c r="CZ132" s="544"/>
      <c r="DA132" s="544"/>
      <c r="DB132" s="544"/>
      <c r="DC132" s="544"/>
      <c r="DD132" s="544"/>
      <c r="DE132" s="544"/>
      <c r="DF132" s="544"/>
      <c r="DG132" s="544"/>
      <c r="DH132" s="657"/>
      <c r="DI132" s="543"/>
      <c r="DJ132" s="544"/>
      <c r="DK132" s="544"/>
      <c r="DL132" s="544"/>
      <c r="DM132" s="544"/>
      <c r="DN132" s="544"/>
      <c r="DO132" s="544"/>
      <c r="DP132" s="544"/>
      <c r="DQ132" s="544"/>
      <c r="DR132" s="657"/>
      <c r="DS132" s="543"/>
      <c r="DT132" s="544"/>
      <c r="DU132" s="544"/>
      <c r="DV132" s="544"/>
      <c r="DW132" s="544"/>
      <c r="DX132" s="544"/>
      <c r="DY132" s="544"/>
      <c r="DZ132" s="544"/>
      <c r="EA132" s="544"/>
      <c r="EB132" s="657"/>
      <c r="EC132" s="543"/>
      <c r="ED132" s="544"/>
      <c r="EE132" s="544"/>
      <c r="EF132" s="544"/>
      <c r="EG132" s="544"/>
      <c r="EH132" s="544"/>
      <c r="EI132" s="544"/>
      <c r="EJ132" s="544"/>
      <c r="EK132" s="544"/>
      <c r="EL132" s="657"/>
      <c r="EM132" s="543"/>
      <c r="EN132" s="544"/>
      <c r="EO132" s="544"/>
      <c r="EP132" s="544"/>
      <c r="EQ132" s="544"/>
      <c r="ER132" s="544"/>
      <c r="ES132" s="544"/>
      <c r="ET132" s="544"/>
      <c r="EU132" s="544"/>
      <c r="EV132" s="657"/>
    </row>
    <row r="133" spans="1:152" ht="36">
      <c r="A133" s="359">
        <f>Summary!A133</f>
        <v>0</v>
      </c>
      <c r="B133" s="378">
        <f>Summary!B133</f>
        <v>0</v>
      </c>
      <c r="C133" s="379" t="str">
        <f>Summary!C133</f>
        <v>4.6.4</v>
      </c>
      <c r="D133" s="380" t="str">
        <f>Summary!D133</f>
        <v>1500 - Roadside technology</v>
      </c>
      <c r="E133" s="381" t="str">
        <f>Summary!E133</f>
        <v>Emergency Roadside Telephone (ERT)</v>
      </c>
      <c r="F133" s="382" t="str">
        <f>Summary!F133</f>
        <v>Clean telephone internally and externally</v>
      </c>
      <c r="G133" s="375">
        <f>Summary!G133</f>
        <v>0</v>
      </c>
      <c r="H133" s="540">
        <f t="shared" si="86"/>
        <v>0</v>
      </c>
      <c r="I133" s="541">
        <f t="shared" si="87"/>
        <v>0</v>
      </c>
      <c r="J133" s="541">
        <f t="shared" si="88"/>
        <v>0</v>
      </c>
      <c r="K133" s="541">
        <f t="shared" si="89"/>
        <v>0</v>
      </c>
      <c r="L133" s="541">
        <f t="shared" si="90"/>
        <v>0</v>
      </c>
      <c r="M133" s="541">
        <f t="shared" si="91"/>
        <v>0</v>
      </c>
      <c r="N133" s="541">
        <f t="shared" si="92"/>
        <v>0</v>
      </c>
      <c r="O133" s="541">
        <f t="shared" si="93"/>
        <v>0</v>
      </c>
      <c r="P133" s="541">
        <f t="shared" si="94"/>
        <v>0</v>
      </c>
      <c r="Q133" s="541">
        <f t="shared" si="95"/>
        <v>0</v>
      </c>
      <c r="R133" s="541">
        <f t="shared" si="96"/>
        <v>0</v>
      </c>
      <c r="S133" s="541">
        <f t="shared" si="97"/>
        <v>0</v>
      </c>
      <c r="T133" s="541">
        <f t="shared" si="98"/>
        <v>0</v>
      </c>
      <c r="U133" s="542">
        <f t="shared" si="99"/>
        <v>0</v>
      </c>
      <c r="V133" s="531"/>
      <c r="W133" s="543"/>
      <c r="X133" s="544"/>
      <c r="Y133" s="544"/>
      <c r="Z133" s="544"/>
      <c r="AA133" s="544"/>
      <c r="AB133" s="544"/>
      <c r="AC133" s="544"/>
      <c r="AD133" s="544"/>
      <c r="AE133" s="544"/>
      <c r="AF133" s="657"/>
      <c r="AG133" s="543"/>
      <c r="AH133" s="544"/>
      <c r="AI133" s="544"/>
      <c r="AJ133" s="544"/>
      <c r="AK133" s="544"/>
      <c r="AL133" s="544"/>
      <c r="AM133" s="544"/>
      <c r="AN133" s="544"/>
      <c r="AO133" s="544"/>
      <c r="AP133" s="657"/>
      <c r="AQ133" s="543"/>
      <c r="AR133" s="544"/>
      <c r="AS133" s="544"/>
      <c r="AT133" s="544"/>
      <c r="AU133" s="544"/>
      <c r="AV133" s="544"/>
      <c r="AW133" s="544"/>
      <c r="AX133" s="544"/>
      <c r="AY133" s="544"/>
      <c r="AZ133" s="657"/>
      <c r="BA133" s="543"/>
      <c r="BB133" s="544"/>
      <c r="BC133" s="544"/>
      <c r="BD133" s="544"/>
      <c r="BE133" s="544"/>
      <c r="BF133" s="544"/>
      <c r="BG133" s="544"/>
      <c r="BH133" s="544"/>
      <c r="BI133" s="544"/>
      <c r="BJ133" s="657"/>
      <c r="BK133" s="543"/>
      <c r="BL133" s="544"/>
      <c r="BM133" s="544"/>
      <c r="BN133" s="544"/>
      <c r="BO133" s="544"/>
      <c r="BP133" s="544"/>
      <c r="BQ133" s="544"/>
      <c r="BR133" s="544"/>
      <c r="BS133" s="544"/>
      <c r="BT133" s="657"/>
      <c r="BU133" s="543"/>
      <c r="BV133" s="544"/>
      <c r="BW133" s="544"/>
      <c r="BX133" s="544"/>
      <c r="BY133" s="544"/>
      <c r="BZ133" s="544"/>
      <c r="CA133" s="544"/>
      <c r="CB133" s="544"/>
      <c r="CC133" s="544"/>
      <c r="CD133" s="657"/>
      <c r="CE133" s="543"/>
      <c r="CF133" s="544"/>
      <c r="CG133" s="544"/>
      <c r="CH133" s="544"/>
      <c r="CI133" s="544"/>
      <c r="CJ133" s="544"/>
      <c r="CK133" s="544"/>
      <c r="CL133" s="544"/>
      <c r="CM133" s="544"/>
      <c r="CN133" s="657"/>
      <c r="CO133" s="543"/>
      <c r="CP133" s="544"/>
      <c r="CQ133" s="544"/>
      <c r="CR133" s="544"/>
      <c r="CS133" s="544"/>
      <c r="CT133" s="544"/>
      <c r="CU133" s="544"/>
      <c r="CV133" s="544"/>
      <c r="CW133" s="544"/>
      <c r="CX133" s="657"/>
      <c r="CY133" s="543"/>
      <c r="CZ133" s="544"/>
      <c r="DA133" s="544"/>
      <c r="DB133" s="544"/>
      <c r="DC133" s="544"/>
      <c r="DD133" s="544"/>
      <c r="DE133" s="544"/>
      <c r="DF133" s="544"/>
      <c r="DG133" s="544"/>
      <c r="DH133" s="657"/>
      <c r="DI133" s="543"/>
      <c r="DJ133" s="544"/>
      <c r="DK133" s="544"/>
      <c r="DL133" s="544"/>
      <c r="DM133" s="544"/>
      <c r="DN133" s="544"/>
      <c r="DO133" s="544"/>
      <c r="DP133" s="544"/>
      <c r="DQ133" s="544"/>
      <c r="DR133" s="657"/>
      <c r="DS133" s="543"/>
      <c r="DT133" s="544"/>
      <c r="DU133" s="544"/>
      <c r="DV133" s="544"/>
      <c r="DW133" s="544"/>
      <c r="DX133" s="544"/>
      <c r="DY133" s="544"/>
      <c r="DZ133" s="544"/>
      <c r="EA133" s="544"/>
      <c r="EB133" s="657"/>
      <c r="EC133" s="543"/>
      <c r="ED133" s="544"/>
      <c r="EE133" s="544"/>
      <c r="EF133" s="544"/>
      <c r="EG133" s="544"/>
      <c r="EH133" s="544"/>
      <c r="EI133" s="544"/>
      <c r="EJ133" s="544"/>
      <c r="EK133" s="544"/>
      <c r="EL133" s="657"/>
      <c r="EM133" s="543"/>
      <c r="EN133" s="544"/>
      <c r="EO133" s="544"/>
      <c r="EP133" s="544"/>
      <c r="EQ133" s="544"/>
      <c r="ER133" s="544"/>
      <c r="ES133" s="544"/>
      <c r="ET133" s="544"/>
      <c r="EU133" s="544"/>
      <c r="EV133" s="657"/>
    </row>
    <row r="134" spans="1:152" ht="36">
      <c r="A134" s="359">
        <f>Summary!A134</f>
        <v>0</v>
      </c>
      <c r="B134" s="378">
        <f>Summary!B134</f>
        <v>0</v>
      </c>
      <c r="C134" s="379" t="str">
        <f>Summary!C134</f>
        <v>4.6.5</v>
      </c>
      <c r="D134" s="380" t="str">
        <f>Summary!D134</f>
        <v>1500 - Roadside technology</v>
      </c>
      <c r="E134" s="381" t="str">
        <f>Summary!E134</f>
        <v>Environmental Sensor Stations (ESS)</v>
      </c>
      <c r="F134" s="382" t="str">
        <f>Summary!F134</f>
        <v>Test and calibrate sites pre-winter season and mid-winter season</v>
      </c>
      <c r="G134" s="375">
        <f>Summary!G134</f>
        <v>0</v>
      </c>
      <c r="H134" s="540">
        <f t="shared" si="86"/>
        <v>0</v>
      </c>
      <c r="I134" s="541">
        <f t="shared" si="87"/>
        <v>0</v>
      </c>
      <c r="J134" s="541">
        <f t="shared" si="88"/>
        <v>0</v>
      </c>
      <c r="K134" s="541">
        <f t="shared" si="89"/>
        <v>0</v>
      </c>
      <c r="L134" s="541">
        <f t="shared" si="90"/>
        <v>0</v>
      </c>
      <c r="M134" s="541">
        <f t="shared" si="91"/>
        <v>0</v>
      </c>
      <c r="N134" s="541">
        <f t="shared" si="92"/>
        <v>0</v>
      </c>
      <c r="O134" s="541">
        <f t="shared" si="93"/>
        <v>0</v>
      </c>
      <c r="P134" s="541">
        <f t="shared" si="94"/>
        <v>0</v>
      </c>
      <c r="Q134" s="541">
        <f t="shared" si="95"/>
        <v>0</v>
      </c>
      <c r="R134" s="541">
        <f t="shared" si="96"/>
        <v>0</v>
      </c>
      <c r="S134" s="541">
        <f t="shared" si="97"/>
        <v>0</v>
      </c>
      <c r="T134" s="541">
        <f t="shared" si="98"/>
        <v>0</v>
      </c>
      <c r="U134" s="542">
        <f t="shared" si="99"/>
        <v>0</v>
      </c>
      <c r="V134" s="531"/>
      <c r="W134" s="543"/>
      <c r="X134" s="544"/>
      <c r="Y134" s="544"/>
      <c r="Z134" s="544"/>
      <c r="AA134" s="544"/>
      <c r="AB134" s="544"/>
      <c r="AC134" s="544"/>
      <c r="AD134" s="544"/>
      <c r="AE134" s="544"/>
      <c r="AF134" s="657"/>
      <c r="AG134" s="543"/>
      <c r="AH134" s="544"/>
      <c r="AI134" s="544"/>
      <c r="AJ134" s="544"/>
      <c r="AK134" s="544"/>
      <c r="AL134" s="544"/>
      <c r="AM134" s="544"/>
      <c r="AN134" s="544"/>
      <c r="AO134" s="544"/>
      <c r="AP134" s="657"/>
      <c r="AQ134" s="543"/>
      <c r="AR134" s="544"/>
      <c r="AS134" s="544"/>
      <c r="AT134" s="544"/>
      <c r="AU134" s="544"/>
      <c r="AV134" s="544"/>
      <c r="AW134" s="544"/>
      <c r="AX134" s="544"/>
      <c r="AY134" s="544"/>
      <c r="AZ134" s="657"/>
      <c r="BA134" s="543"/>
      <c r="BB134" s="544"/>
      <c r="BC134" s="544"/>
      <c r="BD134" s="544"/>
      <c r="BE134" s="544"/>
      <c r="BF134" s="544"/>
      <c r="BG134" s="544"/>
      <c r="BH134" s="544"/>
      <c r="BI134" s="544"/>
      <c r="BJ134" s="657"/>
      <c r="BK134" s="543"/>
      <c r="BL134" s="544"/>
      <c r="BM134" s="544"/>
      <c r="BN134" s="544"/>
      <c r="BO134" s="544"/>
      <c r="BP134" s="544"/>
      <c r="BQ134" s="544"/>
      <c r="BR134" s="544"/>
      <c r="BS134" s="544"/>
      <c r="BT134" s="657"/>
      <c r="BU134" s="543"/>
      <c r="BV134" s="544"/>
      <c r="BW134" s="544"/>
      <c r="BX134" s="544"/>
      <c r="BY134" s="544"/>
      <c r="BZ134" s="544"/>
      <c r="CA134" s="544"/>
      <c r="CB134" s="544"/>
      <c r="CC134" s="544"/>
      <c r="CD134" s="657"/>
      <c r="CE134" s="543"/>
      <c r="CF134" s="544"/>
      <c r="CG134" s="544"/>
      <c r="CH134" s="544"/>
      <c r="CI134" s="544"/>
      <c r="CJ134" s="544"/>
      <c r="CK134" s="544"/>
      <c r="CL134" s="544"/>
      <c r="CM134" s="544"/>
      <c r="CN134" s="657"/>
      <c r="CO134" s="543"/>
      <c r="CP134" s="544"/>
      <c r="CQ134" s="544"/>
      <c r="CR134" s="544"/>
      <c r="CS134" s="544"/>
      <c r="CT134" s="544"/>
      <c r="CU134" s="544"/>
      <c r="CV134" s="544"/>
      <c r="CW134" s="544"/>
      <c r="CX134" s="657"/>
      <c r="CY134" s="543"/>
      <c r="CZ134" s="544"/>
      <c r="DA134" s="544"/>
      <c r="DB134" s="544"/>
      <c r="DC134" s="544"/>
      <c r="DD134" s="544"/>
      <c r="DE134" s="544"/>
      <c r="DF134" s="544"/>
      <c r="DG134" s="544"/>
      <c r="DH134" s="657"/>
      <c r="DI134" s="543"/>
      <c r="DJ134" s="544"/>
      <c r="DK134" s="544"/>
      <c r="DL134" s="544"/>
      <c r="DM134" s="544"/>
      <c r="DN134" s="544"/>
      <c r="DO134" s="544"/>
      <c r="DP134" s="544"/>
      <c r="DQ134" s="544"/>
      <c r="DR134" s="657"/>
      <c r="DS134" s="543"/>
      <c r="DT134" s="544"/>
      <c r="DU134" s="544"/>
      <c r="DV134" s="544"/>
      <c r="DW134" s="544"/>
      <c r="DX134" s="544"/>
      <c r="DY134" s="544"/>
      <c r="DZ134" s="544"/>
      <c r="EA134" s="544"/>
      <c r="EB134" s="657"/>
      <c r="EC134" s="543"/>
      <c r="ED134" s="544"/>
      <c r="EE134" s="544"/>
      <c r="EF134" s="544"/>
      <c r="EG134" s="544"/>
      <c r="EH134" s="544"/>
      <c r="EI134" s="544"/>
      <c r="EJ134" s="544"/>
      <c r="EK134" s="544"/>
      <c r="EL134" s="657"/>
      <c r="EM134" s="543"/>
      <c r="EN134" s="544"/>
      <c r="EO134" s="544"/>
      <c r="EP134" s="544"/>
      <c r="EQ134" s="544"/>
      <c r="ER134" s="544"/>
      <c r="ES134" s="544"/>
      <c r="ET134" s="544"/>
      <c r="EU134" s="544"/>
      <c r="EV134" s="657"/>
    </row>
    <row r="135" spans="1:152" ht="36">
      <c r="A135" s="359">
        <f>Summary!A135</f>
        <v>0</v>
      </c>
      <c r="B135" s="378">
        <f>Summary!B135</f>
        <v>0</v>
      </c>
      <c r="C135" s="379" t="str">
        <f>Summary!C135</f>
        <v>4.6.6</v>
      </c>
      <c r="D135" s="380" t="str">
        <f>Summary!D135</f>
        <v>1500 - Roadside technology</v>
      </c>
      <c r="E135" s="381" t="str">
        <f>Summary!E135</f>
        <v>Meteorological sites</v>
      </c>
      <c r="F135" s="382" t="str">
        <f>Summary!F135</f>
        <v>Clean fog sensors</v>
      </c>
      <c r="G135" s="375">
        <f>Summary!G135</f>
        <v>0</v>
      </c>
      <c r="H135" s="540">
        <f t="shared" si="86"/>
        <v>0</v>
      </c>
      <c r="I135" s="541">
        <f t="shared" si="87"/>
        <v>0</v>
      </c>
      <c r="J135" s="541">
        <f t="shared" si="88"/>
        <v>0</v>
      </c>
      <c r="K135" s="541">
        <f t="shared" si="89"/>
        <v>0</v>
      </c>
      <c r="L135" s="541">
        <f t="shared" si="90"/>
        <v>0</v>
      </c>
      <c r="M135" s="541">
        <f t="shared" si="91"/>
        <v>0</v>
      </c>
      <c r="N135" s="541">
        <f t="shared" si="92"/>
        <v>0</v>
      </c>
      <c r="O135" s="541">
        <f t="shared" si="93"/>
        <v>0</v>
      </c>
      <c r="P135" s="541">
        <f t="shared" si="94"/>
        <v>0</v>
      </c>
      <c r="Q135" s="541">
        <f t="shared" si="95"/>
        <v>0</v>
      </c>
      <c r="R135" s="541">
        <f t="shared" si="96"/>
        <v>0</v>
      </c>
      <c r="S135" s="541">
        <f t="shared" si="97"/>
        <v>0</v>
      </c>
      <c r="T135" s="541">
        <f t="shared" si="98"/>
        <v>0</v>
      </c>
      <c r="U135" s="542">
        <f t="shared" si="99"/>
        <v>0</v>
      </c>
      <c r="V135" s="531"/>
      <c r="W135" s="543"/>
      <c r="X135" s="544"/>
      <c r="Y135" s="544"/>
      <c r="Z135" s="544"/>
      <c r="AA135" s="544"/>
      <c r="AB135" s="544"/>
      <c r="AC135" s="544"/>
      <c r="AD135" s="544"/>
      <c r="AE135" s="544"/>
      <c r="AF135" s="657"/>
      <c r="AG135" s="543"/>
      <c r="AH135" s="544"/>
      <c r="AI135" s="544"/>
      <c r="AJ135" s="544"/>
      <c r="AK135" s="544"/>
      <c r="AL135" s="544"/>
      <c r="AM135" s="544"/>
      <c r="AN135" s="544"/>
      <c r="AO135" s="544"/>
      <c r="AP135" s="657"/>
      <c r="AQ135" s="543"/>
      <c r="AR135" s="544"/>
      <c r="AS135" s="544"/>
      <c r="AT135" s="544"/>
      <c r="AU135" s="544"/>
      <c r="AV135" s="544"/>
      <c r="AW135" s="544"/>
      <c r="AX135" s="544"/>
      <c r="AY135" s="544"/>
      <c r="AZ135" s="657"/>
      <c r="BA135" s="543"/>
      <c r="BB135" s="544"/>
      <c r="BC135" s="544"/>
      <c r="BD135" s="544"/>
      <c r="BE135" s="544"/>
      <c r="BF135" s="544"/>
      <c r="BG135" s="544"/>
      <c r="BH135" s="544"/>
      <c r="BI135" s="544"/>
      <c r="BJ135" s="657"/>
      <c r="BK135" s="543"/>
      <c r="BL135" s="544"/>
      <c r="BM135" s="544"/>
      <c r="BN135" s="544"/>
      <c r="BO135" s="544"/>
      <c r="BP135" s="544"/>
      <c r="BQ135" s="544"/>
      <c r="BR135" s="544"/>
      <c r="BS135" s="544"/>
      <c r="BT135" s="657"/>
      <c r="BU135" s="543"/>
      <c r="BV135" s="544"/>
      <c r="BW135" s="544"/>
      <c r="BX135" s="544"/>
      <c r="BY135" s="544"/>
      <c r="BZ135" s="544"/>
      <c r="CA135" s="544"/>
      <c r="CB135" s="544"/>
      <c r="CC135" s="544"/>
      <c r="CD135" s="657"/>
      <c r="CE135" s="543"/>
      <c r="CF135" s="544"/>
      <c r="CG135" s="544"/>
      <c r="CH135" s="544"/>
      <c r="CI135" s="544"/>
      <c r="CJ135" s="544"/>
      <c r="CK135" s="544"/>
      <c r="CL135" s="544"/>
      <c r="CM135" s="544"/>
      <c r="CN135" s="657"/>
      <c r="CO135" s="543"/>
      <c r="CP135" s="544"/>
      <c r="CQ135" s="544"/>
      <c r="CR135" s="544"/>
      <c r="CS135" s="544"/>
      <c r="CT135" s="544"/>
      <c r="CU135" s="544"/>
      <c r="CV135" s="544"/>
      <c r="CW135" s="544"/>
      <c r="CX135" s="657"/>
      <c r="CY135" s="543"/>
      <c r="CZ135" s="544"/>
      <c r="DA135" s="544"/>
      <c r="DB135" s="544"/>
      <c r="DC135" s="544"/>
      <c r="DD135" s="544"/>
      <c r="DE135" s="544"/>
      <c r="DF135" s="544"/>
      <c r="DG135" s="544"/>
      <c r="DH135" s="657"/>
      <c r="DI135" s="543"/>
      <c r="DJ135" s="544"/>
      <c r="DK135" s="544"/>
      <c r="DL135" s="544"/>
      <c r="DM135" s="544"/>
      <c r="DN135" s="544"/>
      <c r="DO135" s="544"/>
      <c r="DP135" s="544"/>
      <c r="DQ135" s="544"/>
      <c r="DR135" s="657"/>
      <c r="DS135" s="543"/>
      <c r="DT135" s="544"/>
      <c r="DU135" s="544"/>
      <c r="DV135" s="544"/>
      <c r="DW135" s="544"/>
      <c r="DX135" s="544"/>
      <c r="DY135" s="544"/>
      <c r="DZ135" s="544"/>
      <c r="EA135" s="544"/>
      <c r="EB135" s="657"/>
      <c r="EC135" s="543"/>
      <c r="ED135" s="544"/>
      <c r="EE135" s="544"/>
      <c r="EF135" s="544"/>
      <c r="EG135" s="544"/>
      <c r="EH135" s="544"/>
      <c r="EI135" s="544"/>
      <c r="EJ135" s="544"/>
      <c r="EK135" s="544"/>
      <c r="EL135" s="657"/>
      <c r="EM135" s="543"/>
      <c r="EN135" s="544"/>
      <c r="EO135" s="544"/>
      <c r="EP135" s="544"/>
      <c r="EQ135" s="544"/>
      <c r="ER135" s="544"/>
      <c r="ES135" s="544"/>
      <c r="ET135" s="544"/>
      <c r="EU135" s="544"/>
      <c r="EV135" s="657"/>
    </row>
    <row r="136" spans="1:152" ht="36">
      <c r="A136" s="359">
        <f>Summary!A136</f>
        <v>0</v>
      </c>
      <c r="B136" s="378">
        <f>Summary!B136</f>
        <v>0</v>
      </c>
      <c r="C136" s="379" t="str">
        <f>Summary!C136</f>
        <v>4.6.7</v>
      </c>
      <c r="D136" s="380" t="str">
        <f>Summary!D136</f>
        <v>1500 - Roadside technology</v>
      </c>
      <c r="E136" s="381" t="str">
        <f>Summary!E136</f>
        <v>Fixed Text Message Signs</v>
      </c>
      <c r="F136" s="382" t="str">
        <f>Summary!F136</f>
        <v>Check, clean and grease motor assemblies</v>
      </c>
      <c r="G136" s="375">
        <f>Summary!G136</f>
        <v>0</v>
      </c>
      <c r="H136" s="540">
        <f t="shared" si="86"/>
        <v>0</v>
      </c>
      <c r="I136" s="541">
        <f t="shared" si="87"/>
        <v>0</v>
      </c>
      <c r="J136" s="541">
        <f t="shared" si="88"/>
        <v>0</v>
      </c>
      <c r="K136" s="541">
        <f t="shared" si="89"/>
        <v>0</v>
      </c>
      <c r="L136" s="541">
        <f t="shared" si="90"/>
        <v>0</v>
      </c>
      <c r="M136" s="541">
        <f t="shared" si="91"/>
        <v>0</v>
      </c>
      <c r="N136" s="541">
        <f t="shared" si="92"/>
        <v>0</v>
      </c>
      <c r="O136" s="541">
        <f t="shared" si="93"/>
        <v>0</v>
      </c>
      <c r="P136" s="541">
        <f t="shared" si="94"/>
        <v>0</v>
      </c>
      <c r="Q136" s="541">
        <f t="shared" si="95"/>
        <v>0</v>
      </c>
      <c r="R136" s="541">
        <f t="shared" si="96"/>
        <v>0</v>
      </c>
      <c r="S136" s="541">
        <f t="shared" si="97"/>
        <v>0</v>
      </c>
      <c r="T136" s="541">
        <f t="shared" si="98"/>
        <v>0</v>
      </c>
      <c r="U136" s="542">
        <f t="shared" si="99"/>
        <v>0</v>
      </c>
      <c r="V136" s="531"/>
      <c r="W136" s="543"/>
      <c r="X136" s="544"/>
      <c r="Y136" s="544"/>
      <c r="Z136" s="544"/>
      <c r="AA136" s="544"/>
      <c r="AB136" s="544"/>
      <c r="AC136" s="544"/>
      <c r="AD136" s="544"/>
      <c r="AE136" s="544"/>
      <c r="AF136" s="657"/>
      <c r="AG136" s="543"/>
      <c r="AH136" s="544"/>
      <c r="AI136" s="544"/>
      <c r="AJ136" s="544"/>
      <c r="AK136" s="544"/>
      <c r="AL136" s="544"/>
      <c r="AM136" s="544"/>
      <c r="AN136" s="544"/>
      <c r="AO136" s="544"/>
      <c r="AP136" s="657"/>
      <c r="AQ136" s="543"/>
      <c r="AR136" s="544"/>
      <c r="AS136" s="544"/>
      <c r="AT136" s="544"/>
      <c r="AU136" s="544"/>
      <c r="AV136" s="544"/>
      <c r="AW136" s="544"/>
      <c r="AX136" s="544"/>
      <c r="AY136" s="544"/>
      <c r="AZ136" s="657"/>
      <c r="BA136" s="543"/>
      <c r="BB136" s="544"/>
      <c r="BC136" s="544"/>
      <c r="BD136" s="544"/>
      <c r="BE136" s="544"/>
      <c r="BF136" s="544"/>
      <c r="BG136" s="544"/>
      <c r="BH136" s="544"/>
      <c r="BI136" s="544"/>
      <c r="BJ136" s="657"/>
      <c r="BK136" s="543"/>
      <c r="BL136" s="544"/>
      <c r="BM136" s="544"/>
      <c r="BN136" s="544"/>
      <c r="BO136" s="544"/>
      <c r="BP136" s="544"/>
      <c r="BQ136" s="544"/>
      <c r="BR136" s="544"/>
      <c r="BS136" s="544"/>
      <c r="BT136" s="657"/>
      <c r="BU136" s="543"/>
      <c r="BV136" s="544"/>
      <c r="BW136" s="544"/>
      <c r="BX136" s="544"/>
      <c r="BY136" s="544"/>
      <c r="BZ136" s="544"/>
      <c r="CA136" s="544"/>
      <c r="CB136" s="544"/>
      <c r="CC136" s="544"/>
      <c r="CD136" s="657"/>
      <c r="CE136" s="543"/>
      <c r="CF136" s="544"/>
      <c r="CG136" s="544"/>
      <c r="CH136" s="544"/>
      <c r="CI136" s="544"/>
      <c r="CJ136" s="544"/>
      <c r="CK136" s="544"/>
      <c r="CL136" s="544"/>
      <c r="CM136" s="544"/>
      <c r="CN136" s="657"/>
      <c r="CO136" s="543"/>
      <c r="CP136" s="544"/>
      <c r="CQ136" s="544"/>
      <c r="CR136" s="544"/>
      <c r="CS136" s="544"/>
      <c r="CT136" s="544"/>
      <c r="CU136" s="544"/>
      <c r="CV136" s="544"/>
      <c r="CW136" s="544"/>
      <c r="CX136" s="657"/>
      <c r="CY136" s="543"/>
      <c r="CZ136" s="544"/>
      <c r="DA136" s="544"/>
      <c r="DB136" s="544"/>
      <c r="DC136" s="544"/>
      <c r="DD136" s="544"/>
      <c r="DE136" s="544"/>
      <c r="DF136" s="544"/>
      <c r="DG136" s="544"/>
      <c r="DH136" s="657"/>
      <c r="DI136" s="543"/>
      <c r="DJ136" s="544"/>
      <c r="DK136" s="544"/>
      <c r="DL136" s="544"/>
      <c r="DM136" s="544"/>
      <c r="DN136" s="544"/>
      <c r="DO136" s="544"/>
      <c r="DP136" s="544"/>
      <c r="DQ136" s="544"/>
      <c r="DR136" s="657"/>
      <c r="DS136" s="543"/>
      <c r="DT136" s="544"/>
      <c r="DU136" s="544"/>
      <c r="DV136" s="544"/>
      <c r="DW136" s="544"/>
      <c r="DX136" s="544"/>
      <c r="DY136" s="544"/>
      <c r="DZ136" s="544"/>
      <c r="EA136" s="544"/>
      <c r="EB136" s="657"/>
      <c r="EC136" s="543"/>
      <c r="ED136" s="544"/>
      <c r="EE136" s="544"/>
      <c r="EF136" s="544"/>
      <c r="EG136" s="544"/>
      <c r="EH136" s="544"/>
      <c r="EI136" s="544"/>
      <c r="EJ136" s="544"/>
      <c r="EK136" s="544"/>
      <c r="EL136" s="657"/>
      <c r="EM136" s="543"/>
      <c r="EN136" s="544"/>
      <c r="EO136" s="544"/>
      <c r="EP136" s="544"/>
      <c r="EQ136" s="544"/>
      <c r="ER136" s="544"/>
      <c r="ES136" s="544"/>
      <c r="ET136" s="544"/>
      <c r="EU136" s="544"/>
      <c r="EV136" s="657"/>
    </row>
    <row r="137" spans="1:152" s="139" customFormat="1" ht="54">
      <c r="A137" s="802">
        <f>Summary!A137</f>
        <v>0</v>
      </c>
      <c r="B137" s="815">
        <f>Summary!B137</f>
        <v>0</v>
      </c>
      <c r="C137" s="813" t="str">
        <f>Summary!C137</f>
        <v>4.6.8</v>
      </c>
      <c r="D137" s="816" t="str">
        <f>Summary!D137</f>
        <v>1500 - Roadside technology</v>
      </c>
      <c r="E137" s="796" t="str">
        <f>Summary!E137</f>
        <v>Remotely Operated Temporary Traffic Management Signs</v>
      </c>
      <c r="F137" s="796">
        <f>Summary!F137</f>
        <v>0</v>
      </c>
      <c r="G137" s="787">
        <f>Summary!G137</f>
        <v>0</v>
      </c>
      <c r="H137" s="299"/>
      <c r="I137" s="300"/>
      <c r="J137" s="300"/>
      <c r="K137" s="300"/>
      <c r="L137" s="300"/>
      <c r="M137" s="300"/>
      <c r="N137" s="300"/>
      <c r="O137" s="300"/>
      <c r="P137" s="300"/>
      <c r="Q137" s="300"/>
      <c r="R137" s="300"/>
      <c r="S137" s="300"/>
      <c r="T137" s="300"/>
      <c r="U137" s="797"/>
      <c r="V137" s="531"/>
      <c r="W137" s="299"/>
      <c r="X137" s="300"/>
      <c r="Y137" s="300"/>
      <c r="Z137" s="300"/>
      <c r="AA137" s="300"/>
      <c r="AB137" s="300"/>
      <c r="AC137" s="300"/>
      <c r="AD137" s="300"/>
      <c r="AE137" s="300"/>
      <c r="AF137" s="817"/>
      <c r="AG137" s="299"/>
      <c r="AH137" s="300"/>
      <c r="AI137" s="300"/>
      <c r="AJ137" s="300"/>
      <c r="AK137" s="300"/>
      <c r="AL137" s="300"/>
      <c r="AM137" s="300"/>
      <c r="AN137" s="300"/>
      <c r="AO137" s="300"/>
      <c r="AP137" s="817"/>
      <c r="AQ137" s="299"/>
      <c r="AR137" s="300"/>
      <c r="AS137" s="300"/>
      <c r="AT137" s="300"/>
      <c r="AU137" s="300"/>
      <c r="AV137" s="300"/>
      <c r="AW137" s="300"/>
      <c r="AX137" s="300"/>
      <c r="AY137" s="300"/>
      <c r="AZ137" s="817"/>
      <c r="BA137" s="299"/>
      <c r="BB137" s="300"/>
      <c r="BC137" s="300"/>
      <c r="BD137" s="300"/>
      <c r="BE137" s="300"/>
      <c r="BF137" s="300"/>
      <c r="BG137" s="300"/>
      <c r="BH137" s="300"/>
      <c r="BI137" s="300"/>
      <c r="BJ137" s="817"/>
      <c r="BK137" s="299"/>
      <c r="BL137" s="300"/>
      <c r="BM137" s="300"/>
      <c r="BN137" s="300"/>
      <c r="BO137" s="300"/>
      <c r="BP137" s="300"/>
      <c r="BQ137" s="300"/>
      <c r="BR137" s="300"/>
      <c r="BS137" s="300"/>
      <c r="BT137" s="817"/>
      <c r="BU137" s="299"/>
      <c r="BV137" s="300"/>
      <c r="BW137" s="300"/>
      <c r="BX137" s="300"/>
      <c r="BY137" s="300"/>
      <c r="BZ137" s="300"/>
      <c r="CA137" s="300"/>
      <c r="CB137" s="300"/>
      <c r="CC137" s="300"/>
      <c r="CD137" s="817"/>
      <c r="CE137" s="299"/>
      <c r="CF137" s="300"/>
      <c r="CG137" s="300"/>
      <c r="CH137" s="300"/>
      <c r="CI137" s="300"/>
      <c r="CJ137" s="300"/>
      <c r="CK137" s="300"/>
      <c r="CL137" s="300"/>
      <c r="CM137" s="300"/>
      <c r="CN137" s="817"/>
      <c r="CO137" s="299"/>
      <c r="CP137" s="300"/>
      <c r="CQ137" s="300"/>
      <c r="CR137" s="300"/>
      <c r="CS137" s="300"/>
      <c r="CT137" s="300"/>
      <c r="CU137" s="300"/>
      <c r="CV137" s="300"/>
      <c r="CW137" s="300"/>
      <c r="CX137" s="817"/>
      <c r="CY137" s="299"/>
      <c r="CZ137" s="300"/>
      <c r="DA137" s="300"/>
      <c r="DB137" s="300"/>
      <c r="DC137" s="300"/>
      <c r="DD137" s="300"/>
      <c r="DE137" s="300"/>
      <c r="DF137" s="300"/>
      <c r="DG137" s="300"/>
      <c r="DH137" s="817"/>
      <c r="DI137" s="299"/>
      <c r="DJ137" s="300"/>
      <c r="DK137" s="300"/>
      <c r="DL137" s="300"/>
      <c r="DM137" s="300"/>
      <c r="DN137" s="300"/>
      <c r="DO137" s="300"/>
      <c r="DP137" s="300"/>
      <c r="DQ137" s="300"/>
      <c r="DR137" s="817"/>
      <c r="DS137" s="299"/>
      <c r="DT137" s="300"/>
      <c r="DU137" s="300"/>
      <c r="DV137" s="300"/>
      <c r="DW137" s="300"/>
      <c r="DX137" s="300"/>
      <c r="DY137" s="300"/>
      <c r="DZ137" s="300"/>
      <c r="EA137" s="300"/>
      <c r="EB137" s="817"/>
      <c r="EC137" s="299"/>
      <c r="ED137" s="300"/>
      <c r="EE137" s="300"/>
      <c r="EF137" s="300"/>
      <c r="EG137" s="300"/>
      <c r="EH137" s="300"/>
      <c r="EI137" s="300"/>
      <c r="EJ137" s="300"/>
      <c r="EK137" s="300"/>
      <c r="EL137" s="817"/>
      <c r="EM137" s="299"/>
      <c r="EN137" s="300"/>
      <c r="EO137" s="300"/>
      <c r="EP137" s="300"/>
      <c r="EQ137" s="300"/>
      <c r="ER137" s="300"/>
      <c r="ES137" s="300"/>
      <c r="ET137" s="300"/>
      <c r="EU137" s="300"/>
      <c r="EV137" s="817"/>
    </row>
    <row r="138" spans="1:152" ht="20.25">
      <c r="A138" s="359">
        <f>Summary!A138</f>
        <v>0</v>
      </c>
      <c r="B138" s="378">
        <f>Summary!B138</f>
        <v>0</v>
      </c>
      <c r="C138" s="379" t="str">
        <f>Summary!C138</f>
        <v>4.6.8.1</v>
      </c>
      <c r="D138" s="380">
        <f>Summary!D138</f>
        <v>0</v>
      </c>
      <c r="E138" s="381">
        <f>Summary!E138</f>
        <v>0</v>
      </c>
      <c r="F138" s="382" t="str">
        <f>Summary!F138</f>
        <v>Change Batteries</v>
      </c>
      <c r="G138" s="375">
        <f>Summary!G138</f>
        <v>0</v>
      </c>
      <c r="H138" s="540">
        <f t="shared" si="86"/>
        <v>0</v>
      </c>
      <c r="I138" s="541">
        <f t="shared" si="87"/>
        <v>0</v>
      </c>
      <c r="J138" s="541">
        <f t="shared" si="88"/>
        <v>0</v>
      </c>
      <c r="K138" s="541">
        <f t="shared" si="89"/>
        <v>0</v>
      </c>
      <c r="L138" s="541">
        <f t="shared" si="90"/>
        <v>0</v>
      </c>
      <c r="M138" s="541">
        <f t="shared" si="91"/>
        <v>0</v>
      </c>
      <c r="N138" s="541">
        <f t="shared" si="92"/>
        <v>0</v>
      </c>
      <c r="O138" s="541">
        <f t="shared" si="93"/>
        <v>0</v>
      </c>
      <c r="P138" s="541">
        <f t="shared" si="94"/>
        <v>0</v>
      </c>
      <c r="Q138" s="541">
        <f t="shared" si="95"/>
        <v>0</v>
      </c>
      <c r="R138" s="541">
        <f t="shared" si="96"/>
        <v>0</v>
      </c>
      <c r="S138" s="541">
        <f t="shared" si="97"/>
        <v>0</v>
      </c>
      <c r="T138" s="541">
        <f t="shared" ref="T138:T141" si="100">SUM(EM138:EU138)</f>
        <v>0</v>
      </c>
      <c r="U138" s="542">
        <f t="shared" ref="U138:U141" si="101">SUM(H138:T138)</f>
        <v>0</v>
      </c>
      <c r="V138" s="531"/>
      <c r="W138" s="543"/>
      <c r="X138" s="544"/>
      <c r="Y138" s="544"/>
      <c r="Z138" s="544"/>
      <c r="AA138" s="544"/>
      <c r="AB138" s="544"/>
      <c r="AC138" s="544"/>
      <c r="AD138" s="544"/>
      <c r="AE138" s="544"/>
      <c r="AF138" s="657"/>
      <c r="AG138" s="543"/>
      <c r="AH138" s="544"/>
      <c r="AI138" s="544"/>
      <c r="AJ138" s="544"/>
      <c r="AK138" s="544"/>
      <c r="AL138" s="544"/>
      <c r="AM138" s="544"/>
      <c r="AN138" s="544"/>
      <c r="AO138" s="544"/>
      <c r="AP138" s="657"/>
      <c r="AQ138" s="543"/>
      <c r="AR138" s="544"/>
      <c r="AS138" s="544"/>
      <c r="AT138" s="544"/>
      <c r="AU138" s="544"/>
      <c r="AV138" s="544"/>
      <c r="AW138" s="544"/>
      <c r="AX138" s="544"/>
      <c r="AY138" s="544"/>
      <c r="AZ138" s="657"/>
      <c r="BA138" s="543"/>
      <c r="BB138" s="544"/>
      <c r="BC138" s="544"/>
      <c r="BD138" s="544"/>
      <c r="BE138" s="544"/>
      <c r="BF138" s="544"/>
      <c r="BG138" s="544"/>
      <c r="BH138" s="544"/>
      <c r="BI138" s="544"/>
      <c r="BJ138" s="657"/>
      <c r="BK138" s="543"/>
      <c r="BL138" s="544"/>
      <c r="BM138" s="544"/>
      <c r="BN138" s="544"/>
      <c r="BO138" s="544"/>
      <c r="BP138" s="544"/>
      <c r="BQ138" s="544"/>
      <c r="BR138" s="544"/>
      <c r="BS138" s="544"/>
      <c r="BT138" s="657"/>
      <c r="BU138" s="543"/>
      <c r="BV138" s="544"/>
      <c r="BW138" s="544"/>
      <c r="BX138" s="544"/>
      <c r="BY138" s="544"/>
      <c r="BZ138" s="544"/>
      <c r="CA138" s="544"/>
      <c r="CB138" s="544"/>
      <c r="CC138" s="544"/>
      <c r="CD138" s="657"/>
      <c r="CE138" s="543"/>
      <c r="CF138" s="544"/>
      <c r="CG138" s="544"/>
      <c r="CH138" s="544"/>
      <c r="CI138" s="544"/>
      <c r="CJ138" s="544"/>
      <c r="CK138" s="544"/>
      <c r="CL138" s="544"/>
      <c r="CM138" s="544"/>
      <c r="CN138" s="657"/>
      <c r="CO138" s="543"/>
      <c r="CP138" s="544"/>
      <c r="CQ138" s="544"/>
      <c r="CR138" s="544"/>
      <c r="CS138" s="544"/>
      <c r="CT138" s="544"/>
      <c r="CU138" s="544"/>
      <c r="CV138" s="544"/>
      <c r="CW138" s="544"/>
      <c r="CX138" s="657"/>
      <c r="CY138" s="543"/>
      <c r="CZ138" s="544"/>
      <c r="DA138" s="544"/>
      <c r="DB138" s="544"/>
      <c r="DC138" s="544"/>
      <c r="DD138" s="544"/>
      <c r="DE138" s="544"/>
      <c r="DF138" s="544"/>
      <c r="DG138" s="544"/>
      <c r="DH138" s="657"/>
      <c r="DI138" s="543"/>
      <c r="DJ138" s="544"/>
      <c r="DK138" s="544"/>
      <c r="DL138" s="544"/>
      <c r="DM138" s="544"/>
      <c r="DN138" s="544"/>
      <c r="DO138" s="544"/>
      <c r="DP138" s="544"/>
      <c r="DQ138" s="544"/>
      <c r="DR138" s="657"/>
      <c r="DS138" s="543"/>
      <c r="DT138" s="544"/>
      <c r="DU138" s="544"/>
      <c r="DV138" s="544"/>
      <c r="DW138" s="544"/>
      <c r="DX138" s="544"/>
      <c r="DY138" s="544"/>
      <c r="DZ138" s="544"/>
      <c r="EA138" s="544"/>
      <c r="EB138" s="657"/>
      <c r="EC138" s="543"/>
      <c r="ED138" s="544"/>
      <c r="EE138" s="544"/>
      <c r="EF138" s="544"/>
      <c r="EG138" s="544"/>
      <c r="EH138" s="544"/>
      <c r="EI138" s="544"/>
      <c r="EJ138" s="544"/>
      <c r="EK138" s="544"/>
      <c r="EL138" s="657"/>
      <c r="EM138" s="543"/>
      <c r="EN138" s="544"/>
      <c r="EO138" s="544"/>
      <c r="EP138" s="544"/>
      <c r="EQ138" s="544"/>
      <c r="ER138" s="544"/>
      <c r="ES138" s="544"/>
      <c r="ET138" s="544"/>
      <c r="EU138" s="544"/>
      <c r="EV138" s="657"/>
    </row>
    <row r="139" spans="1:152" s="139" customFormat="1" ht="20.25">
      <c r="A139" s="359">
        <f>Summary!A139</f>
        <v>0</v>
      </c>
      <c r="B139" s="378">
        <f>Summary!B139</f>
        <v>0</v>
      </c>
      <c r="C139" s="379" t="str">
        <f>Summary!C139</f>
        <v>4.6.8.2</v>
      </c>
      <c r="D139" s="380">
        <f>Summary!D139</f>
        <v>0</v>
      </c>
      <c r="E139" s="381">
        <f>Summary!E139</f>
        <v>0</v>
      </c>
      <c r="F139" s="382" t="str">
        <f>Summary!F139</f>
        <v>Inspect and clean battery connectors</v>
      </c>
      <c r="G139" s="375">
        <f>Summary!G139</f>
        <v>0</v>
      </c>
      <c r="H139" s="540">
        <f t="shared" si="86"/>
        <v>0</v>
      </c>
      <c r="I139" s="541">
        <f t="shared" si="87"/>
        <v>0</v>
      </c>
      <c r="J139" s="541">
        <f t="shared" si="88"/>
        <v>0</v>
      </c>
      <c r="K139" s="541">
        <f t="shared" si="89"/>
        <v>0</v>
      </c>
      <c r="L139" s="541">
        <f t="shared" si="90"/>
        <v>0</v>
      </c>
      <c r="M139" s="541">
        <f t="shared" si="91"/>
        <v>0</v>
      </c>
      <c r="N139" s="541">
        <f t="shared" si="92"/>
        <v>0</v>
      </c>
      <c r="O139" s="541">
        <f t="shared" si="93"/>
        <v>0</v>
      </c>
      <c r="P139" s="541">
        <f t="shared" si="94"/>
        <v>0</v>
      </c>
      <c r="Q139" s="541">
        <f t="shared" si="95"/>
        <v>0</v>
      </c>
      <c r="R139" s="541">
        <f t="shared" si="96"/>
        <v>0</v>
      </c>
      <c r="S139" s="541">
        <f t="shared" si="97"/>
        <v>0</v>
      </c>
      <c r="T139" s="541">
        <f t="shared" si="100"/>
        <v>0</v>
      </c>
      <c r="U139" s="542">
        <f t="shared" si="101"/>
        <v>0</v>
      </c>
      <c r="V139" s="531"/>
      <c r="W139" s="543"/>
      <c r="X139" s="544"/>
      <c r="Y139" s="544"/>
      <c r="Z139" s="544"/>
      <c r="AA139" s="544"/>
      <c r="AB139" s="544"/>
      <c r="AC139" s="544"/>
      <c r="AD139" s="544"/>
      <c r="AE139" s="544"/>
      <c r="AF139" s="657"/>
      <c r="AG139" s="543"/>
      <c r="AH139" s="544"/>
      <c r="AI139" s="544"/>
      <c r="AJ139" s="544"/>
      <c r="AK139" s="544"/>
      <c r="AL139" s="544"/>
      <c r="AM139" s="544"/>
      <c r="AN139" s="544"/>
      <c r="AO139" s="544"/>
      <c r="AP139" s="657"/>
      <c r="AQ139" s="543"/>
      <c r="AR139" s="544"/>
      <c r="AS139" s="544"/>
      <c r="AT139" s="544"/>
      <c r="AU139" s="544"/>
      <c r="AV139" s="544"/>
      <c r="AW139" s="544"/>
      <c r="AX139" s="544"/>
      <c r="AY139" s="544"/>
      <c r="AZ139" s="657"/>
      <c r="BA139" s="543"/>
      <c r="BB139" s="544"/>
      <c r="BC139" s="544"/>
      <c r="BD139" s="544"/>
      <c r="BE139" s="544"/>
      <c r="BF139" s="544"/>
      <c r="BG139" s="544"/>
      <c r="BH139" s="544"/>
      <c r="BI139" s="544"/>
      <c r="BJ139" s="657"/>
      <c r="BK139" s="543"/>
      <c r="BL139" s="544"/>
      <c r="BM139" s="544"/>
      <c r="BN139" s="544"/>
      <c r="BO139" s="544"/>
      <c r="BP139" s="544"/>
      <c r="BQ139" s="544"/>
      <c r="BR139" s="544"/>
      <c r="BS139" s="544"/>
      <c r="BT139" s="657"/>
      <c r="BU139" s="543"/>
      <c r="BV139" s="544"/>
      <c r="BW139" s="544"/>
      <c r="BX139" s="544"/>
      <c r="BY139" s="544"/>
      <c r="BZ139" s="544"/>
      <c r="CA139" s="544"/>
      <c r="CB139" s="544"/>
      <c r="CC139" s="544"/>
      <c r="CD139" s="657"/>
      <c r="CE139" s="543"/>
      <c r="CF139" s="544"/>
      <c r="CG139" s="544"/>
      <c r="CH139" s="544"/>
      <c r="CI139" s="544"/>
      <c r="CJ139" s="544"/>
      <c r="CK139" s="544"/>
      <c r="CL139" s="544"/>
      <c r="CM139" s="544"/>
      <c r="CN139" s="657"/>
      <c r="CO139" s="543"/>
      <c r="CP139" s="544"/>
      <c r="CQ139" s="544"/>
      <c r="CR139" s="544"/>
      <c r="CS139" s="544"/>
      <c r="CT139" s="544"/>
      <c r="CU139" s="544"/>
      <c r="CV139" s="544"/>
      <c r="CW139" s="544"/>
      <c r="CX139" s="657"/>
      <c r="CY139" s="543"/>
      <c r="CZ139" s="544"/>
      <c r="DA139" s="544"/>
      <c r="DB139" s="544"/>
      <c r="DC139" s="544"/>
      <c r="DD139" s="544"/>
      <c r="DE139" s="544"/>
      <c r="DF139" s="544"/>
      <c r="DG139" s="544"/>
      <c r="DH139" s="657"/>
      <c r="DI139" s="543"/>
      <c r="DJ139" s="544"/>
      <c r="DK139" s="544"/>
      <c r="DL139" s="544"/>
      <c r="DM139" s="544"/>
      <c r="DN139" s="544"/>
      <c r="DO139" s="544"/>
      <c r="DP139" s="544"/>
      <c r="DQ139" s="544"/>
      <c r="DR139" s="657"/>
      <c r="DS139" s="543"/>
      <c r="DT139" s="544"/>
      <c r="DU139" s="544"/>
      <c r="DV139" s="544"/>
      <c r="DW139" s="544"/>
      <c r="DX139" s="544"/>
      <c r="DY139" s="544"/>
      <c r="DZ139" s="544"/>
      <c r="EA139" s="544"/>
      <c r="EB139" s="657"/>
      <c r="EC139" s="543"/>
      <c r="ED139" s="544"/>
      <c r="EE139" s="544"/>
      <c r="EF139" s="544"/>
      <c r="EG139" s="544"/>
      <c r="EH139" s="544"/>
      <c r="EI139" s="544"/>
      <c r="EJ139" s="544"/>
      <c r="EK139" s="544"/>
      <c r="EL139" s="657"/>
      <c r="EM139" s="543"/>
      <c r="EN139" s="544"/>
      <c r="EO139" s="544"/>
      <c r="EP139" s="544"/>
      <c r="EQ139" s="544"/>
      <c r="ER139" s="544"/>
      <c r="ES139" s="544"/>
      <c r="ET139" s="544"/>
      <c r="EU139" s="544"/>
      <c r="EV139" s="657"/>
    </row>
    <row r="140" spans="1:152" s="139" customFormat="1" ht="20.25">
      <c r="A140" s="359">
        <f>Summary!A140</f>
        <v>0</v>
      </c>
      <c r="B140" s="378">
        <f>Summary!B140</f>
        <v>0</v>
      </c>
      <c r="C140" s="379" t="str">
        <f>Summary!C140</f>
        <v>4.6.8.3</v>
      </c>
      <c r="D140" s="380">
        <f>Summary!D140</f>
        <v>0</v>
      </c>
      <c r="E140" s="381">
        <f>Summary!E140</f>
        <v>0</v>
      </c>
      <c r="F140" s="382" t="str">
        <f>Summary!F140</f>
        <v>Clean sign face</v>
      </c>
      <c r="G140" s="375">
        <f>Summary!G140</f>
        <v>0</v>
      </c>
      <c r="H140" s="540">
        <f t="shared" si="86"/>
        <v>0</v>
      </c>
      <c r="I140" s="541">
        <f t="shared" si="87"/>
        <v>0</v>
      </c>
      <c r="J140" s="541">
        <f t="shared" si="88"/>
        <v>0</v>
      </c>
      <c r="K140" s="541">
        <f t="shared" si="89"/>
        <v>0</v>
      </c>
      <c r="L140" s="541">
        <f t="shared" si="90"/>
        <v>0</v>
      </c>
      <c r="M140" s="541">
        <f t="shared" si="91"/>
        <v>0</v>
      </c>
      <c r="N140" s="541">
        <f t="shared" si="92"/>
        <v>0</v>
      </c>
      <c r="O140" s="541">
        <f t="shared" si="93"/>
        <v>0</v>
      </c>
      <c r="P140" s="541">
        <f t="shared" si="94"/>
        <v>0</v>
      </c>
      <c r="Q140" s="541">
        <f t="shared" si="95"/>
        <v>0</v>
      </c>
      <c r="R140" s="541">
        <f t="shared" si="96"/>
        <v>0</v>
      </c>
      <c r="S140" s="541">
        <f t="shared" si="97"/>
        <v>0</v>
      </c>
      <c r="T140" s="541">
        <f t="shared" si="100"/>
        <v>0</v>
      </c>
      <c r="U140" s="542">
        <f t="shared" si="101"/>
        <v>0</v>
      </c>
      <c r="V140" s="531"/>
      <c r="W140" s="543"/>
      <c r="X140" s="544"/>
      <c r="Y140" s="544"/>
      <c r="Z140" s="544"/>
      <c r="AA140" s="544"/>
      <c r="AB140" s="544"/>
      <c r="AC140" s="544"/>
      <c r="AD140" s="544"/>
      <c r="AE140" s="544"/>
      <c r="AF140" s="657"/>
      <c r="AG140" s="543"/>
      <c r="AH140" s="544"/>
      <c r="AI140" s="544"/>
      <c r="AJ140" s="544"/>
      <c r="AK140" s="544"/>
      <c r="AL140" s="544"/>
      <c r="AM140" s="544"/>
      <c r="AN140" s="544"/>
      <c r="AO140" s="544"/>
      <c r="AP140" s="657"/>
      <c r="AQ140" s="543"/>
      <c r="AR140" s="544"/>
      <c r="AS140" s="544"/>
      <c r="AT140" s="544"/>
      <c r="AU140" s="544"/>
      <c r="AV140" s="544"/>
      <c r="AW140" s="544"/>
      <c r="AX140" s="544"/>
      <c r="AY140" s="544"/>
      <c r="AZ140" s="657"/>
      <c r="BA140" s="543"/>
      <c r="BB140" s="544"/>
      <c r="BC140" s="544"/>
      <c r="BD140" s="544"/>
      <c r="BE140" s="544"/>
      <c r="BF140" s="544"/>
      <c r="BG140" s="544"/>
      <c r="BH140" s="544"/>
      <c r="BI140" s="544"/>
      <c r="BJ140" s="657"/>
      <c r="BK140" s="543"/>
      <c r="BL140" s="544"/>
      <c r="BM140" s="544"/>
      <c r="BN140" s="544"/>
      <c r="BO140" s="544"/>
      <c r="BP140" s="544"/>
      <c r="BQ140" s="544"/>
      <c r="BR140" s="544"/>
      <c r="BS140" s="544"/>
      <c r="BT140" s="657"/>
      <c r="BU140" s="543"/>
      <c r="BV140" s="544"/>
      <c r="BW140" s="544"/>
      <c r="BX140" s="544"/>
      <c r="BY140" s="544"/>
      <c r="BZ140" s="544"/>
      <c r="CA140" s="544"/>
      <c r="CB140" s="544"/>
      <c r="CC140" s="544"/>
      <c r="CD140" s="657"/>
      <c r="CE140" s="543"/>
      <c r="CF140" s="544"/>
      <c r="CG140" s="544"/>
      <c r="CH140" s="544"/>
      <c r="CI140" s="544"/>
      <c r="CJ140" s="544"/>
      <c r="CK140" s="544"/>
      <c r="CL140" s="544"/>
      <c r="CM140" s="544"/>
      <c r="CN140" s="657"/>
      <c r="CO140" s="543"/>
      <c r="CP140" s="544"/>
      <c r="CQ140" s="544"/>
      <c r="CR140" s="544"/>
      <c r="CS140" s="544"/>
      <c r="CT140" s="544"/>
      <c r="CU140" s="544"/>
      <c r="CV140" s="544"/>
      <c r="CW140" s="544"/>
      <c r="CX140" s="657"/>
      <c r="CY140" s="543"/>
      <c r="CZ140" s="544"/>
      <c r="DA140" s="544"/>
      <c r="DB140" s="544"/>
      <c r="DC140" s="544"/>
      <c r="DD140" s="544"/>
      <c r="DE140" s="544"/>
      <c r="DF140" s="544"/>
      <c r="DG140" s="544"/>
      <c r="DH140" s="657"/>
      <c r="DI140" s="543"/>
      <c r="DJ140" s="544"/>
      <c r="DK140" s="544"/>
      <c r="DL140" s="544"/>
      <c r="DM140" s="544"/>
      <c r="DN140" s="544"/>
      <c r="DO140" s="544"/>
      <c r="DP140" s="544"/>
      <c r="DQ140" s="544"/>
      <c r="DR140" s="657"/>
      <c r="DS140" s="543"/>
      <c r="DT140" s="544"/>
      <c r="DU140" s="544"/>
      <c r="DV140" s="544"/>
      <c r="DW140" s="544"/>
      <c r="DX140" s="544"/>
      <c r="DY140" s="544"/>
      <c r="DZ140" s="544"/>
      <c r="EA140" s="544"/>
      <c r="EB140" s="657"/>
      <c r="EC140" s="543"/>
      <c r="ED140" s="544"/>
      <c r="EE140" s="544"/>
      <c r="EF140" s="544"/>
      <c r="EG140" s="544"/>
      <c r="EH140" s="544"/>
      <c r="EI140" s="544"/>
      <c r="EJ140" s="544"/>
      <c r="EK140" s="544"/>
      <c r="EL140" s="657"/>
      <c r="EM140" s="543"/>
      <c r="EN140" s="544"/>
      <c r="EO140" s="544"/>
      <c r="EP140" s="544"/>
      <c r="EQ140" s="544"/>
      <c r="ER140" s="544"/>
      <c r="ES140" s="544"/>
      <c r="ET140" s="544"/>
      <c r="EU140" s="544"/>
      <c r="EV140" s="657"/>
    </row>
    <row r="141" spans="1:152" ht="36">
      <c r="A141" s="359">
        <f>Summary!A141</f>
        <v>0</v>
      </c>
      <c r="B141" s="378">
        <f>Summary!B141</f>
        <v>0</v>
      </c>
      <c r="C141" s="379" t="str">
        <f>Summary!C141</f>
        <v>4.6.9</v>
      </c>
      <c r="D141" s="380" t="str">
        <f>Summary!D141</f>
        <v>1500 - Roadside technology</v>
      </c>
      <c r="E141" s="381" t="str">
        <f>Summary!E141</f>
        <v>Midas outstations and detectors</v>
      </c>
      <c r="F141" s="382" t="str">
        <f>Summary!F141</f>
        <v>Optimisation of MIDAS detectors (loops and radar) in accordance with MCH 2584 [Ref 11.N]</v>
      </c>
      <c r="G141" s="375">
        <f>Summary!G141</f>
        <v>0</v>
      </c>
      <c r="H141" s="540">
        <f t="shared" si="86"/>
        <v>0</v>
      </c>
      <c r="I141" s="541">
        <f t="shared" si="87"/>
        <v>0</v>
      </c>
      <c r="J141" s="541">
        <f t="shared" si="88"/>
        <v>0</v>
      </c>
      <c r="K141" s="541">
        <f t="shared" si="89"/>
        <v>0</v>
      </c>
      <c r="L141" s="541">
        <f t="shared" si="90"/>
        <v>0</v>
      </c>
      <c r="M141" s="541">
        <f t="shared" si="91"/>
        <v>0</v>
      </c>
      <c r="N141" s="541">
        <f t="shared" si="92"/>
        <v>0</v>
      </c>
      <c r="O141" s="541">
        <f t="shared" si="93"/>
        <v>0</v>
      </c>
      <c r="P141" s="541">
        <f t="shared" si="94"/>
        <v>0</v>
      </c>
      <c r="Q141" s="541">
        <f t="shared" si="95"/>
        <v>0</v>
      </c>
      <c r="R141" s="541">
        <f t="shared" si="96"/>
        <v>0</v>
      </c>
      <c r="S141" s="541">
        <f t="shared" si="97"/>
        <v>0</v>
      </c>
      <c r="T141" s="541">
        <f t="shared" si="100"/>
        <v>0</v>
      </c>
      <c r="U141" s="542">
        <f t="shared" si="101"/>
        <v>0</v>
      </c>
      <c r="V141" s="531"/>
      <c r="W141" s="543"/>
      <c r="X141" s="544"/>
      <c r="Y141" s="544"/>
      <c r="Z141" s="544"/>
      <c r="AA141" s="544"/>
      <c r="AB141" s="544"/>
      <c r="AC141" s="544"/>
      <c r="AD141" s="544"/>
      <c r="AE141" s="544"/>
      <c r="AF141" s="657"/>
      <c r="AG141" s="543"/>
      <c r="AH141" s="544"/>
      <c r="AI141" s="544"/>
      <c r="AJ141" s="544"/>
      <c r="AK141" s="544"/>
      <c r="AL141" s="544"/>
      <c r="AM141" s="544"/>
      <c r="AN141" s="544"/>
      <c r="AO141" s="544"/>
      <c r="AP141" s="657"/>
      <c r="AQ141" s="543"/>
      <c r="AR141" s="544"/>
      <c r="AS141" s="544"/>
      <c r="AT141" s="544"/>
      <c r="AU141" s="544"/>
      <c r="AV141" s="544"/>
      <c r="AW141" s="544"/>
      <c r="AX141" s="544"/>
      <c r="AY141" s="544"/>
      <c r="AZ141" s="657"/>
      <c r="BA141" s="543"/>
      <c r="BB141" s="544"/>
      <c r="BC141" s="544"/>
      <c r="BD141" s="544"/>
      <c r="BE141" s="544"/>
      <c r="BF141" s="544"/>
      <c r="BG141" s="544"/>
      <c r="BH141" s="544"/>
      <c r="BI141" s="544"/>
      <c r="BJ141" s="657"/>
      <c r="BK141" s="543"/>
      <c r="BL141" s="544"/>
      <c r="BM141" s="544"/>
      <c r="BN141" s="544"/>
      <c r="BO141" s="544"/>
      <c r="BP141" s="544"/>
      <c r="BQ141" s="544"/>
      <c r="BR141" s="544"/>
      <c r="BS141" s="544"/>
      <c r="BT141" s="657"/>
      <c r="BU141" s="543"/>
      <c r="BV141" s="544"/>
      <c r="BW141" s="544"/>
      <c r="BX141" s="544"/>
      <c r="BY141" s="544"/>
      <c r="BZ141" s="544"/>
      <c r="CA141" s="544"/>
      <c r="CB141" s="544"/>
      <c r="CC141" s="544"/>
      <c r="CD141" s="657"/>
      <c r="CE141" s="543"/>
      <c r="CF141" s="544"/>
      <c r="CG141" s="544"/>
      <c r="CH141" s="544"/>
      <c r="CI141" s="544"/>
      <c r="CJ141" s="544"/>
      <c r="CK141" s="544"/>
      <c r="CL141" s="544"/>
      <c r="CM141" s="544"/>
      <c r="CN141" s="657"/>
      <c r="CO141" s="543"/>
      <c r="CP141" s="544"/>
      <c r="CQ141" s="544"/>
      <c r="CR141" s="544"/>
      <c r="CS141" s="544"/>
      <c r="CT141" s="544"/>
      <c r="CU141" s="544"/>
      <c r="CV141" s="544"/>
      <c r="CW141" s="544"/>
      <c r="CX141" s="657"/>
      <c r="CY141" s="543"/>
      <c r="CZ141" s="544"/>
      <c r="DA141" s="544"/>
      <c r="DB141" s="544"/>
      <c r="DC141" s="544"/>
      <c r="DD141" s="544"/>
      <c r="DE141" s="544"/>
      <c r="DF141" s="544"/>
      <c r="DG141" s="544"/>
      <c r="DH141" s="657"/>
      <c r="DI141" s="543"/>
      <c r="DJ141" s="544"/>
      <c r="DK141" s="544"/>
      <c r="DL141" s="544"/>
      <c r="DM141" s="544"/>
      <c r="DN141" s="544"/>
      <c r="DO141" s="544"/>
      <c r="DP141" s="544"/>
      <c r="DQ141" s="544"/>
      <c r="DR141" s="657"/>
      <c r="DS141" s="543"/>
      <c r="DT141" s="544"/>
      <c r="DU141" s="544"/>
      <c r="DV141" s="544"/>
      <c r="DW141" s="544"/>
      <c r="DX141" s="544"/>
      <c r="DY141" s="544"/>
      <c r="DZ141" s="544"/>
      <c r="EA141" s="544"/>
      <c r="EB141" s="657"/>
      <c r="EC141" s="543"/>
      <c r="ED141" s="544"/>
      <c r="EE141" s="544"/>
      <c r="EF141" s="544"/>
      <c r="EG141" s="544"/>
      <c r="EH141" s="544"/>
      <c r="EI141" s="544"/>
      <c r="EJ141" s="544"/>
      <c r="EK141" s="544"/>
      <c r="EL141" s="657"/>
      <c r="EM141" s="543"/>
      <c r="EN141" s="544"/>
      <c r="EO141" s="544"/>
      <c r="EP141" s="544"/>
      <c r="EQ141" s="544"/>
      <c r="ER141" s="544"/>
      <c r="ES141" s="544"/>
      <c r="ET141" s="544"/>
      <c r="EU141" s="544"/>
      <c r="EV141" s="657"/>
    </row>
    <row r="142" spans="1:152" s="139" customFormat="1" ht="36">
      <c r="A142" s="802">
        <f>Summary!A142</f>
        <v>0</v>
      </c>
      <c r="B142" s="815">
        <f>Summary!B142</f>
        <v>0</v>
      </c>
      <c r="C142" s="813" t="str">
        <f>Summary!C142</f>
        <v>4.6.10</v>
      </c>
      <c r="D142" s="816" t="str">
        <f>Summary!D142</f>
        <v>1500 - Roadside technology</v>
      </c>
      <c r="E142" s="796" t="str">
        <f>Summary!E142</f>
        <v>Road Traffic Signals (RAG)</v>
      </c>
      <c r="F142" s="796">
        <f>Summary!F142</f>
        <v>0</v>
      </c>
      <c r="G142" s="787">
        <f>Summary!G142</f>
        <v>0</v>
      </c>
      <c r="H142" s="299"/>
      <c r="I142" s="300"/>
      <c r="J142" s="300"/>
      <c r="K142" s="300"/>
      <c r="L142" s="300"/>
      <c r="M142" s="300"/>
      <c r="N142" s="300"/>
      <c r="O142" s="300"/>
      <c r="P142" s="300"/>
      <c r="Q142" s="300"/>
      <c r="R142" s="300"/>
      <c r="S142" s="300"/>
      <c r="T142" s="300"/>
      <c r="U142" s="797"/>
      <c r="V142" s="531"/>
      <c r="W142" s="299"/>
      <c r="X142" s="300"/>
      <c r="Y142" s="300"/>
      <c r="Z142" s="300"/>
      <c r="AA142" s="300"/>
      <c r="AB142" s="300"/>
      <c r="AC142" s="300"/>
      <c r="AD142" s="300"/>
      <c r="AE142" s="300"/>
      <c r="AF142" s="817"/>
      <c r="AG142" s="299"/>
      <c r="AH142" s="300"/>
      <c r="AI142" s="300"/>
      <c r="AJ142" s="300"/>
      <c r="AK142" s="300"/>
      <c r="AL142" s="300"/>
      <c r="AM142" s="300"/>
      <c r="AN142" s="300"/>
      <c r="AO142" s="300"/>
      <c r="AP142" s="817"/>
      <c r="AQ142" s="299"/>
      <c r="AR142" s="300"/>
      <c r="AS142" s="300"/>
      <c r="AT142" s="300"/>
      <c r="AU142" s="300"/>
      <c r="AV142" s="300"/>
      <c r="AW142" s="300"/>
      <c r="AX142" s="300"/>
      <c r="AY142" s="300"/>
      <c r="AZ142" s="817"/>
      <c r="BA142" s="299"/>
      <c r="BB142" s="300"/>
      <c r="BC142" s="300"/>
      <c r="BD142" s="300"/>
      <c r="BE142" s="300"/>
      <c r="BF142" s="300"/>
      <c r="BG142" s="300"/>
      <c r="BH142" s="300"/>
      <c r="BI142" s="300"/>
      <c r="BJ142" s="817"/>
      <c r="BK142" s="299"/>
      <c r="BL142" s="300"/>
      <c r="BM142" s="300"/>
      <c r="BN142" s="300"/>
      <c r="BO142" s="300"/>
      <c r="BP142" s="300"/>
      <c r="BQ142" s="300"/>
      <c r="BR142" s="300"/>
      <c r="BS142" s="300"/>
      <c r="BT142" s="817"/>
      <c r="BU142" s="299"/>
      <c r="BV142" s="300"/>
      <c r="BW142" s="300"/>
      <c r="BX142" s="300"/>
      <c r="BY142" s="300"/>
      <c r="BZ142" s="300"/>
      <c r="CA142" s="300"/>
      <c r="CB142" s="300"/>
      <c r="CC142" s="300"/>
      <c r="CD142" s="817"/>
      <c r="CE142" s="299"/>
      <c r="CF142" s="300"/>
      <c r="CG142" s="300"/>
      <c r="CH142" s="300"/>
      <c r="CI142" s="300"/>
      <c r="CJ142" s="300"/>
      <c r="CK142" s="300"/>
      <c r="CL142" s="300"/>
      <c r="CM142" s="300"/>
      <c r="CN142" s="817"/>
      <c r="CO142" s="299"/>
      <c r="CP142" s="300"/>
      <c r="CQ142" s="300"/>
      <c r="CR142" s="300"/>
      <c r="CS142" s="300"/>
      <c r="CT142" s="300"/>
      <c r="CU142" s="300"/>
      <c r="CV142" s="300"/>
      <c r="CW142" s="300"/>
      <c r="CX142" s="817"/>
      <c r="CY142" s="299"/>
      <c r="CZ142" s="300"/>
      <c r="DA142" s="300"/>
      <c r="DB142" s="300"/>
      <c r="DC142" s="300"/>
      <c r="DD142" s="300"/>
      <c r="DE142" s="300"/>
      <c r="DF142" s="300"/>
      <c r="DG142" s="300"/>
      <c r="DH142" s="817"/>
      <c r="DI142" s="299"/>
      <c r="DJ142" s="300"/>
      <c r="DK142" s="300"/>
      <c r="DL142" s="300"/>
      <c r="DM142" s="300"/>
      <c r="DN142" s="300"/>
      <c r="DO142" s="300"/>
      <c r="DP142" s="300"/>
      <c r="DQ142" s="300"/>
      <c r="DR142" s="817"/>
      <c r="DS142" s="299"/>
      <c r="DT142" s="300"/>
      <c r="DU142" s="300"/>
      <c r="DV142" s="300"/>
      <c r="DW142" s="300"/>
      <c r="DX142" s="300"/>
      <c r="DY142" s="300"/>
      <c r="DZ142" s="300"/>
      <c r="EA142" s="300"/>
      <c r="EB142" s="817"/>
      <c r="EC142" s="299"/>
      <c r="ED142" s="300"/>
      <c r="EE142" s="300"/>
      <c r="EF142" s="300"/>
      <c r="EG142" s="300"/>
      <c r="EH142" s="300"/>
      <c r="EI142" s="300"/>
      <c r="EJ142" s="300"/>
      <c r="EK142" s="300"/>
      <c r="EL142" s="817"/>
      <c r="EM142" s="299"/>
      <c r="EN142" s="300"/>
      <c r="EO142" s="300"/>
      <c r="EP142" s="300"/>
      <c r="EQ142" s="300"/>
      <c r="ER142" s="300"/>
      <c r="ES142" s="300"/>
      <c r="ET142" s="300"/>
      <c r="EU142" s="300"/>
      <c r="EV142" s="817"/>
    </row>
    <row r="143" spans="1:152" ht="36">
      <c r="A143" s="359">
        <f>Summary!A143</f>
        <v>0</v>
      </c>
      <c r="B143" s="378">
        <f>Summary!B143</f>
        <v>0</v>
      </c>
      <c r="C143" s="379" t="str">
        <f>Summary!C143</f>
        <v>4.6.10.1</v>
      </c>
      <c r="D143" s="380">
        <f>Summary!D143</f>
        <v>0</v>
      </c>
      <c r="E143" s="381">
        <f>Summary!E143</f>
        <v>0</v>
      </c>
      <c r="F143" s="382" t="str">
        <f>Summary!F143</f>
        <v>Check alignment and condition of site and operation of any rotating tactile devices</v>
      </c>
      <c r="G143" s="375">
        <f>Summary!G143</f>
        <v>0</v>
      </c>
      <c r="H143" s="540">
        <f t="shared" si="86"/>
        <v>0</v>
      </c>
      <c r="I143" s="541">
        <f t="shared" si="87"/>
        <v>0</v>
      </c>
      <c r="J143" s="541">
        <f t="shared" si="88"/>
        <v>0</v>
      </c>
      <c r="K143" s="541">
        <f t="shared" si="89"/>
        <v>0</v>
      </c>
      <c r="L143" s="541">
        <f t="shared" si="90"/>
        <v>0</v>
      </c>
      <c r="M143" s="541">
        <f t="shared" si="91"/>
        <v>0</v>
      </c>
      <c r="N143" s="541">
        <f t="shared" si="92"/>
        <v>0</v>
      </c>
      <c r="O143" s="541">
        <f t="shared" si="93"/>
        <v>0</v>
      </c>
      <c r="P143" s="541">
        <f t="shared" si="94"/>
        <v>0</v>
      </c>
      <c r="Q143" s="541">
        <f t="shared" si="95"/>
        <v>0</v>
      </c>
      <c r="R143" s="541">
        <f t="shared" si="96"/>
        <v>0</v>
      </c>
      <c r="S143" s="541">
        <f t="shared" si="97"/>
        <v>0</v>
      </c>
      <c r="T143" s="541">
        <f t="shared" ref="T143:T145" si="102">SUM(EM143:EU143)</f>
        <v>0</v>
      </c>
      <c r="U143" s="542">
        <f t="shared" ref="U143:U145" si="103">SUM(H143:T143)</f>
        <v>0</v>
      </c>
      <c r="V143" s="531"/>
      <c r="W143" s="543"/>
      <c r="X143" s="544"/>
      <c r="Y143" s="544"/>
      <c r="Z143" s="544"/>
      <c r="AA143" s="544"/>
      <c r="AB143" s="544"/>
      <c r="AC143" s="544"/>
      <c r="AD143" s="544"/>
      <c r="AE143" s="544"/>
      <c r="AF143" s="657"/>
      <c r="AG143" s="543"/>
      <c r="AH143" s="544"/>
      <c r="AI143" s="544"/>
      <c r="AJ143" s="544"/>
      <c r="AK143" s="544"/>
      <c r="AL143" s="544"/>
      <c r="AM143" s="544"/>
      <c r="AN143" s="544"/>
      <c r="AO143" s="544"/>
      <c r="AP143" s="657"/>
      <c r="AQ143" s="543"/>
      <c r="AR143" s="544"/>
      <c r="AS143" s="544"/>
      <c r="AT143" s="544"/>
      <c r="AU143" s="544"/>
      <c r="AV143" s="544"/>
      <c r="AW143" s="544"/>
      <c r="AX143" s="544"/>
      <c r="AY143" s="544"/>
      <c r="AZ143" s="657"/>
      <c r="BA143" s="543"/>
      <c r="BB143" s="544"/>
      <c r="BC143" s="544"/>
      <c r="BD143" s="544"/>
      <c r="BE143" s="544"/>
      <c r="BF143" s="544"/>
      <c r="BG143" s="544"/>
      <c r="BH143" s="544"/>
      <c r="BI143" s="544"/>
      <c r="BJ143" s="657"/>
      <c r="BK143" s="543"/>
      <c r="BL143" s="544"/>
      <c r="BM143" s="544"/>
      <c r="BN143" s="544"/>
      <c r="BO143" s="544"/>
      <c r="BP143" s="544"/>
      <c r="BQ143" s="544"/>
      <c r="BR143" s="544"/>
      <c r="BS143" s="544"/>
      <c r="BT143" s="657"/>
      <c r="BU143" s="543"/>
      <c r="BV143" s="544"/>
      <c r="BW143" s="544"/>
      <c r="BX143" s="544"/>
      <c r="BY143" s="544"/>
      <c r="BZ143" s="544"/>
      <c r="CA143" s="544"/>
      <c r="CB143" s="544"/>
      <c r="CC143" s="544"/>
      <c r="CD143" s="657"/>
      <c r="CE143" s="543"/>
      <c r="CF143" s="544"/>
      <c r="CG143" s="544"/>
      <c r="CH143" s="544"/>
      <c r="CI143" s="544"/>
      <c r="CJ143" s="544"/>
      <c r="CK143" s="544"/>
      <c r="CL143" s="544"/>
      <c r="CM143" s="544"/>
      <c r="CN143" s="657"/>
      <c r="CO143" s="543"/>
      <c r="CP143" s="544"/>
      <c r="CQ143" s="544"/>
      <c r="CR143" s="544"/>
      <c r="CS143" s="544"/>
      <c r="CT143" s="544"/>
      <c r="CU143" s="544"/>
      <c r="CV143" s="544"/>
      <c r="CW143" s="544"/>
      <c r="CX143" s="657"/>
      <c r="CY143" s="543"/>
      <c r="CZ143" s="544"/>
      <c r="DA143" s="544"/>
      <c r="DB143" s="544"/>
      <c r="DC143" s="544"/>
      <c r="DD143" s="544"/>
      <c r="DE143" s="544"/>
      <c r="DF143" s="544"/>
      <c r="DG143" s="544"/>
      <c r="DH143" s="657"/>
      <c r="DI143" s="543"/>
      <c r="DJ143" s="544"/>
      <c r="DK143" s="544"/>
      <c r="DL143" s="544"/>
      <c r="DM143" s="544"/>
      <c r="DN143" s="544"/>
      <c r="DO143" s="544"/>
      <c r="DP143" s="544"/>
      <c r="DQ143" s="544"/>
      <c r="DR143" s="657"/>
      <c r="DS143" s="543"/>
      <c r="DT143" s="544"/>
      <c r="DU143" s="544"/>
      <c r="DV143" s="544"/>
      <c r="DW143" s="544"/>
      <c r="DX143" s="544"/>
      <c r="DY143" s="544"/>
      <c r="DZ143" s="544"/>
      <c r="EA143" s="544"/>
      <c r="EB143" s="657"/>
      <c r="EC143" s="543"/>
      <c r="ED143" s="544"/>
      <c r="EE143" s="544"/>
      <c r="EF143" s="544"/>
      <c r="EG143" s="544"/>
      <c r="EH143" s="544"/>
      <c r="EI143" s="544"/>
      <c r="EJ143" s="544"/>
      <c r="EK143" s="544"/>
      <c r="EL143" s="657"/>
      <c r="EM143" s="543"/>
      <c r="EN143" s="544"/>
      <c r="EO143" s="544"/>
      <c r="EP143" s="544"/>
      <c r="EQ143" s="544"/>
      <c r="ER143" s="544"/>
      <c r="ES143" s="544"/>
      <c r="ET143" s="544"/>
      <c r="EU143" s="544"/>
      <c r="EV143" s="657"/>
    </row>
    <row r="144" spans="1:152" s="139" customFormat="1" ht="34.700000000000003" customHeight="1">
      <c r="A144" s="359">
        <f>Summary!A144</f>
        <v>0</v>
      </c>
      <c r="B144" s="378">
        <f>Summary!B144</f>
        <v>0</v>
      </c>
      <c r="C144" s="379" t="str">
        <f>Summary!C144</f>
        <v>4.6.10.2</v>
      </c>
      <c r="D144" s="380">
        <f>Summary!D144</f>
        <v>0</v>
      </c>
      <c r="E144" s="381">
        <f>Summary!E144</f>
        <v>0</v>
      </c>
      <c r="F144" s="382" t="str">
        <f>Summary!F144</f>
        <v>Inspection and test in accordance with TD 101 [Ref 43.N]</v>
      </c>
      <c r="G144" s="375">
        <f>Summary!G144</f>
        <v>0</v>
      </c>
      <c r="H144" s="540">
        <f t="shared" si="86"/>
        <v>0</v>
      </c>
      <c r="I144" s="541">
        <f t="shared" si="87"/>
        <v>0</v>
      </c>
      <c r="J144" s="541">
        <f t="shared" si="88"/>
        <v>0</v>
      </c>
      <c r="K144" s="541">
        <f t="shared" si="89"/>
        <v>0</v>
      </c>
      <c r="L144" s="541">
        <f t="shared" si="90"/>
        <v>0</v>
      </c>
      <c r="M144" s="541">
        <f t="shared" si="91"/>
        <v>0</v>
      </c>
      <c r="N144" s="541">
        <f t="shared" si="92"/>
        <v>0</v>
      </c>
      <c r="O144" s="541">
        <f t="shared" si="93"/>
        <v>0</v>
      </c>
      <c r="P144" s="541">
        <f t="shared" si="94"/>
        <v>0</v>
      </c>
      <c r="Q144" s="541">
        <f t="shared" si="95"/>
        <v>0</v>
      </c>
      <c r="R144" s="541">
        <f t="shared" si="96"/>
        <v>0</v>
      </c>
      <c r="S144" s="541">
        <f t="shared" si="97"/>
        <v>0</v>
      </c>
      <c r="T144" s="541">
        <f t="shared" si="102"/>
        <v>0</v>
      </c>
      <c r="U144" s="542">
        <f t="shared" si="103"/>
        <v>0</v>
      </c>
      <c r="V144" s="531"/>
      <c r="W144" s="543"/>
      <c r="X144" s="544"/>
      <c r="Y144" s="544"/>
      <c r="Z144" s="544"/>
      <c r="AA144" s="544"/>
      <c r="AB144" s="544"/>
      <c r="AC144" s="544"/>
      <c r="AD144" s="544"/>
      <c r="AE144" s="544"/>
      <c r="AF144" s="657"/>
      <c r="AG144" s="543"/>
      <c r="AH144" s="544"/>
      <c r="AI144" s="544"/>
      <c r="AJ144" s="544"/>
      <c r="AK144" s="544"/>
      <c r="AL144" s="544"/>
      <c r="AM144" s="544"/>
      <c r="AN144" s="544"/>
      <c r="AO144" s="544"/>
      <c r="AP144" s="657"/>
      <c r="AQ144" s="543"/>
      <c r="AR144" s="544"/>
      <c r="AS144" s="544"/>
      <c r="AT144" s="544"/>
      <c r="AU144" s="544"/>
      <c r="AV144" s="544"/>
      <c r="AW144" s="544"/>
      <c r="AX144" s="544"/>
      <c r="AY144" s="544"/>
      <c r="AZ144" s="657"/>
      <c r="BA144" s="543"/>
      <c r="BB144" s="544"/>
      <c r="BC144" s="544"/>
      <c r="BD144" s="544"/>
      <c r="BE144" s="544"/>
      <c r="BF144" s="544"/>
      <c r="BG144" s="544"/>
      <c r="BH144" s="544"/>
      <c r="BI144" s="544"/>
      <c r="BJ144" s="657"/>
      <c r="BK144" s="543"/>
      <c r="BL144" s="544"/>
      <c r="BM144" s="544"/>
      <c r="BN144" s="544"/>
      <c r="BO144" s="544"/>
      <c r="BP144" s="544"/>
      <c r="BQ144" s="544"/>
      <c r="BR144" s="544"/>
      <c r="BS144" s="544"/>
      <c r="BT144" s="657"/>
      <c r="BU144" s="543"/>
      <c r="BV144" s="544"/>
      <c r="BW144" s="544"/>
      <c r="BX144" s="544"/>
      <c r="BY144" s="544"/>
      <c r="BZ144" s="544"/>
      <c r="CA144" s="544"/>
      <c r="CB144" s="544"/>
      <c r="CC144" s="544"/>
      <c r="CD144" s="657"/>
      <c r="CE144" s="543"/>
      <c r="CF144" s="544"/>
      <c r="CG144" s="544"/>
      <c r="CH144" s="544"/>
      <c r="CI144" s="544"/>
      <c r="CJ144" s="544"/>
      <c r="CK144" s="544"/>
      <c r="CL144" s="544"/>
      <c r="CM144" s="544"/>
      <c r="CN144" s="657"/>
      <c r="CO144" s="543"/>
      <c r="CP144" s="544"/>
      <c r="CQ144" s="544"/>
      <c r="CR144" s="544"/>
      <c r="CS144" s="544"/>
      <c r="CT144" s="544"/>
      <c r="CU144" s="544"/>
      <c r="CV144" s="544"/>
      <c r="CW144" s="544"/>
      <c r="CX144" s="657"/>
      <c r="CY144" s="543"/>
      <c r="CZ144" s="544"/>
      <c r="DA144" s="544"/>
      <c r="DB144" s="544"/>
      <c r="DC144" s="544"/>
      <c r="DD144" s="544"/>
      <c r="DE144" s="544"/>
      <c r="DF144" s="544"/>
      <c r="DG144" s="544"/>
      <c r="DH144" s="657"/>
      <c r="DI144" s="543"/>
      <c r="DJ144" s="544"/>
      <c r="DK144" s="544"/>
      <c r="DL144" s="544"/>
      <c r="DM144" s="544"/>
      <c r="DN144" s="544"/>
      <c r="DO144" s="544"/>
      <c r="DP144" s="544"/>
      <c r="DQ144" s="544"/>
      <c r="DR144" s="657"/>
      <c r="DS144" s="543"/>
      <c r="DT144" s="544"/>
      <c r="DU144" s="544"/>
      <c r="DV144" s="544"/>
      <c r="DW144" s="544"/>
      <c r="DX144" s="544"/>
      <c r="DY144" s="544"/>
      <c r="DZ144" s="544"/>
      <c r="EA144" s="544"/>
      <c r="EB144" s="657"/>
      <c r="EC144" s="543"/>
      <c r="ED144" s="544"/>
      <c r="EE144" s="544"/>
      <c r="EF144" s="544"/>
      <c r="EG144" s="544"/>
      <c r="EH144" s="544"/>
      <c r="EI144" s="544"/>
      <c r="EJ144" s="544"/>
      <c r="EK144" s="544"/>
      <c r="EL144" s="657"/>
      <c r="EM144" s="543"/>
      <c r="EN144" s="544"/>
      <c r="EO144" s="544"/>
      <c r="EP144" s="544"/>
      <c r="EQ144" s="544"/>
      <c r="ER144" s="544"/>
      <c r="ES144" s="544"/>
      <c r="ET144" s="544"/>
      <c r="EU144" s="544"/>
      <c r="EV144" s="657"/>
    </row>
    <row r="145" spans="1:152" s="139" customFormat="1" ht="36">
      <c r="A145" s="359">
        <f>Summary!A145</f>
        <v>0</v>
      </c>
      <c r="B145" s="378">
        <f>Summary!B145</f>
        <v>0</v>
      </c>
      <c r="C145" s="379" t="str">
        <f>Summary!C145</f>
        <v>4.6.11</v>
      </c>
      <c r="D145" s="380" t="str">
        <f>Summary!D145</f>
        <v>1500 - Roadside technology</v>
      </c>
      <c r="E145" s="381" t="str">
        <f>Summary!E145</f>
        <v>Ramp Metering Traffic Light Signals</v>
      </c>
      <c r="F145" s="382" t="str">
        <f>Summary!F145</f>
        <v>Check alignment and condition of site</v>
      </c>
      <c r="G145" s="375">
        <f>Summary!G145</f>
        <v>0</v>
      </c>
      <c r="H145" s="540">
        <f t="shared" si="86"/>
        <v>0</v>
      </c>
      <c r="I145" s="541">
        <f t="shared" si="87"/>
        <v>0</v>
      </c>
      <c r="J145" s="541">
        <f t="shared" si="88"/>
        <v>0</v>
      </c>
      <c r="K145" s="541">
        <f t="shared" si="89"/>
        <v>0</v>
      </c>
      <c r="L145" s="541">
        <f t="shared" si="90"/>
        <v>0</v>
      </c>
      <c r="M145" s="541">
        <f t="shared" si="91"/>
        <v>0</v>
      </c>
      <c r="N145" s="541">
        <f t="shared" si="92"/>
        <v>0</v>
      </c>
      <c r="O145" s="541">
        <f t="shared" si="93"/>
        <v>0</v>
      </c>
      <c r="P145" s="541">
        <f t="shared" si="94"/>
        <v>0</v>
      </c>
      <c r="Q145" s="541">
        <f t="shared" si="95"/>
        <v>0</v>
      </c>
      <c r="R145" s="541">
        <f t="shared" si="96"/>
        <v>0</v>
      </c>
      <c r="S145" s="541">
        <f t="shared" si="97"/>
        <v>0</v>
      </c>
      <c r="T145" s="541">
        <f t="shared" si="102"/>
        <v>0</v>
      </c>
      <c r="U145" s="542">
        <f t="shared" si="103"/>
        <v>0</v>
      </c>
      <c r="V145" s="531"/>
      <c r="W145" s="543"/>
      <c r="X145" s="544"/>
      <c r="Y145" s="544"/>
      <c r="Z145" s="544"/>
      <c r="AA145" s="544"/>
      <c r="AB145" s="544"/>
      <c r="AC145" s="544"/>
      <c r="AD145" s="544"/>
      <c r="AE145" s="544"/>
      <c r="AF145" s="657"/>
      <c r="AG145" s="543"/>
      <c r="AH145" s="544"/>
      <c r="AI145" s="544"/>
      <c r="AJ145" s="544"/>
      <c r="AK145" s="544"/>
      <c r="AL145" s="544"/>
      <c r="AM145" s="544"/>
      <c r="AN145" s="544"/>
      <c r="AO145" s="544"/>
      <c r="AP145" s="657"/>
      <c r="AQ145" s="543"/>
      <c r="AR145" s="544"/>
      <c r="AS145" s="544"/>
      <c r="AT145" s="544"/>
      <c r="AU145" s="544"/>
      <c r="AV145" s="544"/>
      <c r="AW145" s="544"/>
      <c r="AX145" s="544"/>
      <c r="AY145" s="544"/>
      <c r="AZ145" s="657"/>
      <c r="BA145" s="543"/>
      <c r="BB145" s="544"/>
      <c r="BC145" s="544"/>
      <c r="BD145" s="544"/>
      <c r="BE145" s="544"/>
      <c r="BF145" s="544"/>
      <c r="BG145" s="544"/>
      <c r="BH145" s="544"/>
      <c r="BI145" s="544"/>
      <c r="BJ145" s="657"/>
      <c r="BK145" s="543"/>
      <c r="BL145" s="544"/>
      <c r="BM145" s="544"/>
      <c r="BN145" s="544"/>
      <c r="BO145" s="544"/>
      <c r="BP145" s="544"/>
      <c r="BQ145" s="544"/>
      <c r="BR145" s="544"/>
      <c r="BS145" s="544"/>
      <c r="BT145" s="657"/>
      <c r="BU145" s="543"/>
      <c r="BV145" s="544"/>
      <c r="BW145" s="544"/>
      <c r="BX145" s="544"/>
      <c r="BY145" s="544"/>
      <c r="BZ145" s="544"/>
      <c r="CA145" s="544"/>
      <c r="CB145" s="544"/>
      <c r="CC145" s="544"/>
      <c r="CD145" s="657"/>
      <c r="CE145" s="543"/>
      <c r="CF145" s="544"/>
      <c r="CG145" s="544"/>
      <c r="CH145" s="544"/>
      <c r="CI145" s="544"/>
      <c r="CJ145" s="544"/>
      <c r="CK145" s="544"/>
      <c r="CL145" s="544"/>
      <c r="CM145" s="544"/>
      <c r="CN145" s="657"/>
      <c r="CO145" s="543"/>
      <c r="CP145" s="544"/>
      <c r="CQ145" s="544"/>
      <c r="CR145" s="544"/>
      <c r="CS145" s="544"/>
      <c r="CT145" s="544"/>
      <c r="CU145" s="544"/>
      <c r="CV145" s="544"/>
      <c r="CW145" s="544"/>
      <c r="CX145" s="657"/>
      <c r="CY145" s="543"/>
      <c r="CZ145" s="544"/>
      <c r="DA145" s="544"/>
      <c r="DB145" s="544"/>
      <c r="DC145" s="544"/>
      <c r="DD145" s="544"/>
      <c r="DE145" s="544"/>
      <c r="DF145" s="544"/>
      <c r="DG145" s="544"/>
      <c r="DH145" s="657"/>
      <c r="DI145" s="543"/>
      <c r="DJ145" s="544"/>
      <c r="DK145" s="544"/>
      <c r="DL145" s="544"/>
      <c r="DM145" s="544"/>
      <c r="DN145" s="544"/>
      <c r="DO145" s="544"/>
      <c r="DP145" s="544"/>
      <c r="DQ145" s="544"/>
      <c r="DR145" s="657"/>
      <c r="DS145" s="543"/>
      <c r="DT145" s="544"/>
      <c r="DU145" s="544"/>
      <c r="DV145" s="544"/>
      <c r="DW145" s="544"/>
      <c r="DX145" s="544"/>
      <c r="DY145" s="544"/>
      <c r="DZ145" s="544"/>
      <c r="EA145" s="544"/>
      <c r="EB145" s="657"/>
      <c r="EC145" s="543"/>
      <c r="ED145" s="544"/>
      <c r="EE145" s="544"/>
      <c r="EF145" s="544"/>
      <c r="EG145" s="544"/>
      <c r="EH145" s="544"/>
      <c r="EI145" s="544"/>
      <c r="EJ145" s="544"/>
      <c r="EK145" s="544"/>
      <c r="EL145" s="657"/>
      <c r="EM145" s="543"/>
      <c r="EN145" s="544"/>
      <c r="EO145" s="544"/>
      <c r="EP145" s="544"/>
      <c r="EQ145" s="544"/>
      <c r="ER145" s="544"/>
      <c r="ES145" s="544"/>
      <c r="ET145" s="544"/>
      <c r="EU145" s="544"/>
      <c r="EV145" s="657"/>
    </row>
    <row r="146" spans="1:152" s="139" customFormat="1" ht="54">
      <c r="A146" s="802">
        <f>Summary!A146</f>
        <v>0</v>
      </c>
      <c r="B146" s="815">
        <f>Summary!B146</f>
        <v>0</v>
      </c>
      <c r="C146" s="813" t="str">
        <f>Summary!C146</f>
        <v>4.6.12</v>
      </c>
      <c r="D146" s="816" t="str">
        <f>Summary!D146</f>
        <v>1500 - Roadside technology</v>
      </c>
      <c r="E146" s="796" t="str">
        <f>Summary!E146</f>
        <v>Electrical supplies, components and distribution cables</v>
      </c>
      <c r="F146" s="796">
        <f>Summary!F146</f>
        <v>0</v>
      </c>
      <c r="G146" s="787">
        <f>Summary!G146</f>
        <v>0</v>
      </c>
      <c r="H146" s="299"/>
      <c r="I146" s="300"/>
      <c r="J146" s="300"/>
      <c r="K146" s="300"/>
      <c r="L146" s="300"/>
      <c r="M146" s="300"/>
      <c r="N146" s="300"/>
      <c r="O146" s="300"/>
      <c r="P146" s="300"/>
      <c r="Q146" s="300"/>
      <c r="R146" s="300"/>
      <c r="S146" s="300"/>
      <c r="T146" s="300"/>
      <c r="U146" s="797"/>
      <c r="V146" s="531"/>
      <c r="W146" s="299"/>
      <c r="X146" s="300"/>
      <c r="Y146" s="300"/>
      <c r="Z146" s="300"/>
      <c r="AA146" s="300"/>
      <c r="AB146" s="300"/>
      <c r="AC146" s="300"/>
      <c r="AD146" s="300"/>
      <c r="AE146" s="300"/>
      <c r="AF146" s="817"/>
      <c r="AG146" s="299"/>
      <c r="AH146" s="300"/>
      <c r="AI146" s="300"/>
      <c r="AJ146" s="300"/>
      <c r="AK146" s="300"/>
      <c r="AL146" s="300"/>
      <c r="AM146" s="300"/>
      <c r="AN146" s="300"/>
      <c r="AO146" s="300"/>
      <c r="AP146" s="817"/>
      <c r="AQ146" s="299"/>
      <c r="AR146" s="300"/>
      <c r="AS146" s="300"/>
      <c r="AT146" s="300"/>
      <c r="AU146" s="300"/>
      <c r="AV146" s="300"/>
      <c r="AW146" s="300"/>
      <c r="AX146" s="300"/>
      <c r="AY146" s="300"/>
      <c r="AZ146" s="817"/>
      <c r="BA146" s="299"/>
      <c r="BB146" s="300"/>
      <c r="BC146" s="300"/>
      <c r="BD146" s="300"/>
      <c r="BE146" s="300"/>
      <c r="BF146" s="300"/>
      <c r="BG146" s="300"/>
      <c r="BH146" s="300"/>
      <c r="BI146" s="300"/>
      <c r="BJ146" s="817"/>
      <c r="BK146" s="299"/>
      <c r="BL146" s="300"/>
      <c r="BM146" s="300"/>
      <c r="BN146" s="300"/>
      <c r="BO146" s="300"/>
      <c r="BP146" s="300"/>
      <c r="BQ146" s="300"/>
      <c r="BR146" s="300"/>
      <c r="BS146" s="300"/>
      <c r="BT146" s="817"/>
      <c r="BU146" s="299"/>
      <c r="BV146" s="300"/>
      <c r="BW146" s="300"/>
      <c r="BX146" s="300"/>
      <c r="BY146" s="300"/>
      <c r="BZ146" s="300"/>
      <c r="CA146" s="300"/>
      <c r="CB146" s="300"/>
      <c r="CC146" s="300"/>
      <c r="CD146" s="817"/>
      <c r="CE146" s="299"/>
      <c r="CF146" s="300"/>
      <c r="CG146" s="300"/>
      <c r="CH146" s="300"/>
      <c r="CI146" s="300"/>
      <c r="CJ146" s="300"/>
      <c r="CK146" s="300"/>
      <c r="CL146" s="300"/>
      <c r="CM146" s="300"/>
      <c r="CN146" s="817"/>
      <c r="CO146" s="299"/>
      <c r="CP146" s="300"/>
      <c r="CQ146" s="300"/>
      <c r="CR146" s="300"/>
      <c r="CS146" s="300"/>
      <c r="CT146" s="300"/>
      <c r="CU146" s="300"/>
      <c r="CV146" s="300"/>
      <c r="CW146" s="300"/>
      <c r="CX146" s="817"/>
      <c r="CY146" s="299"/>
      <c r="CZ146" s="300"/>
      <c r="DA146" s="300"/>
      <c r="DB146" s="300"/>
      <c r="DC146" s="300"/>
      <c r="DD146" s="300"/>
      <c r="DE146" s="300"/>
      <c r="DF146" s="300"/>
      <c r="DG146" s="300"/>
      <c r="DH146" s="817"/>
      <c r="DI146" s="299"/>
      <c r="DJ146" s="300"/>
      <c r="DK146" s="300"/>
      <c r="DL146" s="300"/>
      <c r="DM146" s="300"/>
      <c r="DN146" s="300"/>
      <c r="DO146" s="300"/>
      <c r="DP146" s="300"/>
      <c r="DQ146" s="300"/>
      <c r="DR146" s="817"/>
      <c r="DS146" s="299"/>
      <c r="DT146" s="300"/>
      <c r="DU146" s="300"/>
      <c r="DV146" s="300"/>
      <c r="DW146" s="300"/>
      <c r="DX146" s="300"/>
      <c r="DY146" s="300"/>
      <c r="DZ146" s="300"/>
      <c r="EA146" s="300"/>
      <c r="EB146" s="817"/>
      <c r="EC146" s="299"/>
      <c r="ED146" s="300"/>
      <c r="EE146" s="300"/>
      <c r="EF146" s="300"/>
      <c r="EG146" s="300"/>
      <c r="EH146" s="300"/>
      <c r="EI146" s="300"/>
      <c r="EJ146" s="300"/>
      <c r="EK146" s="300"/>
      <c r="EL146" s="817"/>
      <c r="EM146" s="299"/>
      <c r="EN146" s="300"/>
      <c r="EO146" s="300"/>
      <c r="EP146" s="300"/>
      <c r="EQ146" s="300"/>
      <c r="ER146" s="300"/>
      <c r="ES146" s="300"/>
      <c r="ET146" s="300"/>
      <c r="EU146" s="300"/>
      <c r="EV146" s="817"/>
    </row>
    <row r="147" spans="1:152" ht="37.35" customHeight="1">
      <c r="A147" s="359">
        <f>Summary!A147</f>
        <v>0</v>
      </c>
      <c r="B147" s="378">
        <f>Summary!B147</f>
        <v>0</v>
      </c>
      <c r="C147" s="379" t="str">
        <f>Summary!C147</f>
        <v>4.6.12.1</v>
      </c>
      <c r="D147" s="380">
        <f>Summary!D147</f>
        <v>0</v>
      </c>
      <c r="E147" s="381">
        <f>Summary!E147</f>
        <v>0</v>
      </c>
      <c r="F147" s="382" t="str">
        <f>Summary!F147</f>
        <v>Inspection and Test network in accordance with BS7671</v>
      </c>
      <c r="G147" s="375">
        <f>Summary!G147</f>
        <v>0</v>
      </c>
      <c r="H147" s="540">
        <f t="shared" si="86"/>
        <v>0</v>
      </c>
      <c r="I147" s="541">
        <f t="shared" si="87"/>
        <v>0</v>
      </c>
      <c r="J147" s="541">
        <f t="shared" si="88"/>
        <v>0</v>
      </c>
      <c r="K147" s="541">
        <f t="shared" si="89"/>
        <v>0</v>
      </c>
      <c r="L147" s="541">
        <f t="shared" si="90"/>
        <v>0</v>
      </c>
      <c r="M147" s="541">
        <f t="shared" si="91"/>
        <v>0</v>
      </c>
      <c r="N147" s="541">
        <f t="shared" si="92"/>
        <v>0</v>
      </c>
      <c r="O147" s="541">
        <f t="shared" si="93"/>
        <v>0</v>
      </c>
      <c r="P147" s="541">
        <f t="shared" si="94"/>
        <v>0</v>
      </c>
      <c r="Q147" s="541">
        <f t="shared" si="95"/>
        <v>0</v>
      </c>
      <c r="R147" s="541">
        <f t="shared" si="96"/>
        <v>0</v>
      </c>
      <c r="S147" s="541">
        <f t="shared" si="97"/>
        <v>0</v>
      </c>
      <c r="T147" s="541">
        <f t="shared" ref="T147:T148" si="104">SUM(EM147:EU147)</f>
        <v>0</v>
      </c>
      <c r="U147" s="542">
        <f t="shared" ref="U147:U148" si="105">SUM(H147:T147)</f>
        <v>0</v>
      </c>
      <c r="V147" s="531"/>
      <c r="W147" s="543"/>
      <c r="X147" s="544"/>
      <c r="Y147" s="544"/>
      <c r="Z147" s="544"/>
      <c r="AA147" s="544"/>
      <c r="AB147" s="544"/>
      <c r="AC147" s="544"/>
      <c r="AD147" s="544"/>
      <c r="AE147" s="544"/>
      <c r="AF147" s="657"/>
      <c r="AG147" s="543"/>
      <c r="AH147" s="544"/>
      <c r="AI147" s="544"/>
      <c r="AJ147" s="544"/>
      <c r="AK147" s="544"/>
      <c r="AL147" s="544"/>
      <c r="AM147" s="544"/>
      <c r="AN147" s="544"/>
      <c r="AO147" s="544"/>
      <c r="AP147" s="657"/>
      <c r="AQ147" s="543"/>
      <c r="AR147" s="544"/>
      <c r="AS147" s="544"/>
      <c r="AT147" s="544"/>
      <c r="AU147" s="544"/>
      <c r="AV147" s="544"/>
      <c r="AW147" s="544"/>
      <c r="AX147" s="544"/>
      <c r="AY147" s="544"/>
      <c r="AZ147" s="657"/>
      <c r="BA147" s="543"/>
      <c r="BB147" s="544"/>
      <c r="BC147" s="544"/>
      <c r="BD147" s="544"/>
      <c r="BE147" s="544"/>
      <c r="BF147" s="544"/>
      <c r="BG147" s="544"/>
      <c r="BH147" s="544"/>
      <c r="BI147" s="544"/>
      <c r="BJ147" s="657"/>
      <c r="BK147" s="543"/>
      <c r="BL147" s="544"/>
      <c r="BM147" s="544"/>
      <c r="BN147" s="544"/>
      <c r="BO147" s="544"/>
      <c r="BP147" s="544"/>
      <c r="BQ147" s="544"/>
      <c r="BR147" s="544"/>
      <c r="BS147" s="544"/>
      <c r="BT147" s="657"/>
      <c r="BU147" s="543"/>
      <c r="BV147" s="544"/>
      <c r="BW147" s="544"/>
      <c r="BX147" s="544"/>
      <c r="BY147" s="544"/>
      <c r="BZ147" s="544"/>
      <c r="CA147" s="544"/>
      <c r="CB147" s="544"/>
      <c r="CC147" s="544"/>
      <c r="CD147" s="657"/>
      <c r="CE147" s="543"/>
      <c r="CF147" s="544"/>
      <c r="CG147" s="544"/>
      <c r="CH147" s="544"/>
      <c r="CI147" s="544"/>
      <c r="CJ147" s="544"/>
      <c r="CK147" s="544"/>
      <c r="CL147" s="544"/>
      <c r="CM147" s="544"/>
      <c r="CN147" s="657"/>
      <c r="CO147" s="543"/>
      <c r="CP147" s="544"/>
      <c r="CQ147" s="544"/>
      <c r="CR147" s="544"/>
      <c r="CS147" s="544"/>
      <c r="CT147" s="544"/>
      <c r="CU147" s="544"/>
      <c r="CV147" s="544"/>
      <c r="CW147" s="544"/>
      <c r="CX147" s="657"/>
      <c r="CY147" s="543"/>
      <c r="CZ147" s="544"/>
      <c r="DA147" s="544"/>
      <c r="DB147" s="544"/>
      <c r="DC147" s="544"/>
      <c r="DD147" s="544"/>
      <c r="DE147" s="544"/>
      <c r="DF147" s="544"/>
      <c r="DG147" s="544"/>
      <c r="DH147" s="657"/>
      <c r="DI147" s="543"/>
      <c r="DJ147" s="544"/>
      <c r="DK147" s="544"/>
      <c r="DL147" s="544"/>
      <c r="DM147" s="544"/>
      <c r="DN147" s="544"/>
      <c r="DO147" s="544"/>
      <c r="DP147" s="544"/>
      <c r="DQ147" s="544"/>
      <c r="DR147" s="657"/>
      <c r="DS147" s="543"/>
      <c r="DT147" s="544"/>
      <c r="DU147" s="544"/>
      <c r="DV147" s="544"/>
      <c r="DW147" s="544"/>
      <c r="DX147" s="544"/>
      <c r="DY147" s="544"/>
      <c r="DZ147" s="544"/>
      <c r="EA147" s="544"/>
      <c r="EB147" s="657"/>
      <c r="EC147" s="543"/>
      <c r="ED147" s="544"/>
      <c r="EE147" s="544"/>
      <c r="EF147" s="544"/>
      <c r="EG147" s="544"/>
      <c r="EH147" s="544"/>
      <c r="EI147" s="544"/>
      <c r="EJ147" s="544"/>
      <c r="EK147" s="544"/>
      <c r="EL147" s="657"/>
      <c r="EM147" s="543"/>
      <c r="EN147" s="544"/>
      <c r="EO147" s="544"/>
      <c r="EP147" s="544"/>
      <c r="EQ147" s="544"/>
      <c r="ER147" s="544"/>
      <c r="ES147" s="544"/>
      <c r="ET147" s="544"/>
      <c r="EU147" s="544"/>
      <c r="EV147" s="657"/>
    </row>
    <row r="148" spans="1:152" s="139" customFormat="1" ht="37.35" customHeight="1">
      <c r="A148" s="359">
        <f>Summary!A148</f>
        <v>0</v>
      </c>
      <c r="B148" s="378">
        <f>Summary!B148</f>
        <v>0</v>
      </c>
      <c r="C148" s="379" t="str">
        <f>Summary!C148</f>
        <v>4.6.12.2</v>
      </c>
      <c r="D148" s="380">
        <f>Summary!D148</f>
        <v>0</v>
      </c>
      <c r="E148" s="381">
        <f>Summary!E148</f>
        <v>0</v>
      </c>
      <c r="F148" s="382" t="str">
        <f>Summary!F148</f>
        <v>RCD operation and visual inspection of cable terminations</v>
      </c>
      <c r="G148" s="375">
        <f>Summary!G148</f>
        <v>0</v>
      </c>
      <c r="H148" s="540">
        <f t="shared" si="86"/>
        <v>0</v>
      </c>
      <c r="I148" s="541">
        <f t="shared" si="87"/>
        <v>0</v>
      </c>
      <c r="J148" s="541">
        <f t="shared" si="88"/>
        <v>0</v>
      </c>
      <c r="K148" s="541">
        <f t="shared" si="89"/>
        <v>0</v>
      </c>
      <c r="L148" s="541">
        <f t="shared" si="90"/>
        <v>0</v>
      </c>
      <c r="M148" s="541">
        <f t="shared" si="91"/>
        <v>0</v>
      </c>
      <c r="N148" s="541">
        <f t="shared" si="92"/>
        <v>0</v>
      </c>
      <c r="O148" s="541">
        <f t="shared" si="93"/>
        <v>0</v>
      </c>
      <c r="P148" s="541">
        <f t="shared" si="94"/>
        <v>0</v>
      </c>
      <c r="Q148" s="541">
        <f t="shared" si="95"/>
        <v>0</v>
      </c>
      <c r="R148" s="541">
        <f t="shared" si="96"/>
        <v>0</v>
      </c>
      <c r="S148" s="541">
        <f t="shared" si="97"/>
        <v>0</v>
      </c>
      <c r="T148" s="541">
        <f t="shared" si="104"/>
        <v>0</v>
      </c>
      <c r="U148" s="542">
        <f t="shared" si="105"/>
        <v>0</v>
      </c>
      <c r="V148" s="531"/>
      <c r="W148" s="543"/>
      <c r="X148" s="544"/>
      <c r="Y148" s="544"/>
      <c r="Z148" s="544"/>
      <c r="AA148" s="544"/>
      <c r="AB148" s="544"/>
      <c r="AC148" s="544"/>
      <c r="AD148" s="544"/>
      <c r="AE148" s="544"/>
      <c r="AF148" s="657"/>
      <c r="AG148" s="543"/>
      <c r="AH148" s="544"/>
      <c r="AI148" s="544"/>
      <c r="AJ148" s="544"/>
      <c r="AK148" s="544"/>
      <c r="AL148" s="544"/>
      <c r="AM148" s="544"/>
      <c r="AN148" s="544"/>
      <c r="AO148" s="544"/>
      <c r="AP148" s="657"/>
      <c r="AQ148" s="543"/>
      <c r="AR148" s="544"/>
      <c r="AS148" s="544"/>
      <c r="AT148" s="544"/>
      <c r="AU148" s="544"/>
      <c r="AV148" s="544"/>
      <c r="AW148" s="544"/>
      <c r="AX148" s="544"/>
      <c r="AY148" s="544"/>
      <c r="AZ148" s="657"/>
      <c r="BA148" s="543"/>
      <c r="BB148" s="544"/>
      <c r="BC148" s="544"/>
      <c r="BD148" s="544"/>
      <c r="BE148" s="544"/>
      <c r="BF148" s="544"/>
      <c r="BG148" s="544"/>
      <c r="BH148" s="544"/>
      <c r="BI148" s="544"/>
      <c r="BJ148" s="657"/>
      <c r="BK148" s="543"/>
      <c r="BL148" s="544"/>
      <c r="BM148" s="544"/>
      <c r="BN148" s="544"/>
      <c r="BO148" s="544"/>
      <c r="BP148" s="544"/>
      <c r="BQ148" s="544"/>
      <c r="BR148" s="544"/>
      <c r="BS148" s="544"/>
      <c r="BT148" s="657"/>
      <c r="BU148" s="543"/>
      <c r="BV148" s="544"/>
      <c r="BW148" s="544"/>
      <c r="BX148" s="544"/>
      <c r="BY148" s="544"/>
      <c r="BZ148" s="544"/>
      <c r="CA148" s="544"/>
      <c r="CB148" s="544"/>
      <c r="CC148" s="544"/>
      <c r="CD148" s="657"/>
      <c r="CE148" s="543"/>
      <c r="CF148" s="544"/>
      <c r="CG148" s="544"/>
      <c r="CH148" s="544"/>
      <c r="CI148" s="544"/>
      <c r="CJ148" s="544"/>
      <c r="CK148" s="544"/>
      <c r="CL148" s="544"/>
      <c r="CM148" s="544"/>
      <c r="CN148" s="657"/>
      <c r="CO148" s="543"/>
      <c r="CP148" s="544"/>
      <c r="CQ148" s="544"/>
      <c r="CR148" s="544"/>
      <c r="CS148" s="544"/>
      <c r="CT148" s="544"/>
      <c r="CU148" s="544"/>
      <c r="CV148" s="544"/>
      <c r="CW148" s="544"/>
      <c r="CX148" s="657"/>
      <c r="CY148" s="543"/>
      <c r="CZ148" s="544"/>
      <c r="DA148" s="544"/>
      <c r="DB148" s="544"/>
      <c r="DC148" s="544"/>
      <c r="DD148" s="544"/>
      <c r="DE148" s="544"/>
      <c r="DF148" s="544"/>
      <c r="DG148" s="544"/>
      <c r="DH148" s="657"/>
      <c r="DI148" s="543"/>
      <c r="DJ148" s="544"/>
      <c r="DK148" s="544"/>
      <c r="DL148" s="544"/>
      <c r="DM148" s="544"/>
      <c r="DN148" s="544"/>
      <c r="DO148" s="544"/>
      <c r="DP148" s="544"/>
      <c r="DQ148" s="544"/>
      <c r="DR148" s="657"/>
      <c r="DS148" s="543"/>
      <c r="DT148" s="544"/>
      <c r="DU148" s="544"/>
      <c r="DV148" s="544"/>
      <c r="DW148" s="544"/>
      <c r="DX148" s="544"/>
      <c r="DY148" s="544"/>
      <c r="DZ148" s="544"/>
      <c r="EA148" s="544"/>
      <c r="EB148" s="657"/>
      <c r="EC148" s="543"/>
      <c r="ED148" s="544"/>
      <c r="EE148" s="544"/>
      <c r="EF148" s="544"/>
      <c r="EG148" s="544"/>
      <c r="EH148" s="544"/>
      <c r="EI148" s="544"/>
      <c r="EJ148" s="544"/>
      <c r="EK148" s="544"/>
      <c r="EL148" s="657"/>
      <c r="EM148" s="543"/>
      <c r="EN148" s="544"/>
      <c r="EO148" s="544"/>
      <c r="EP148" s="544"/>
      <c r="EQ148" s="544"/>
      <c r="ER148" s="544"/>
      <c r="ES148" s="544"/>
      <c r="ET148" s="544"/>
      <c r="EU148" s="544"/>
      <c r="EV148" s="657"/>
    </row>
    <row r="149" spans="1:152" s="825" customFormat="1" ht="36">
      <c r="A149" s="359">
        <f>Summary!A149</f>
        <v>0</v>
      </c>
      <c r="B149" s="378">
        <f>Summary!B149</f>
        <v>0</v>
      </c>
      <c r="C149" s="379" t="str">
        <f>Summary!C149</f>
        <v>4.6.13</v>
      </c>
      <c r="D149" s="380" t="str">
        <f>Summary!D149</f>
        <v>1500 - Roadside technology</v>
      </c>
      <c r="E149" s="381" t="str">
        <f>Summary!E149</f>
        <v>CCTV PTZ cameras</v>
      </c>
      <c r="F149" s="382">
        <f>Summary!F149</f>
        <v>0</v>
      </c>
      <c r="G149" s="375">
        <f>Summary!G149</f>
        <v>0</v>
      </c>
      <c r="H149" s="700"/>
      <c r="I149" s="701"/>
      <c r="J149" s="701"/>
      <c r="K149" s="701"/>
      <c r="L149" s="701"/>
      <c r="M149" s="701"/>
      <c r="N149" s="701"/>
      <c r="O149" s="701"/>
      <c r="P149" s="701"/>
      <c r="Q149" s="701"/>
      <c r="R149" s="701"/>
      <c r="S149" s="701"/>
      <c r="T149" s="701"/>
      <c r="U149" s="702"/>
      <c r="V149" s="823"/>
      <c r="W149" s="700"/>
      <c r="X149" s="701"/>
      <c r="Y149" s="701"/>
      <c r="Z149" s="701"/>
      <c r="AA149" s="701"/>
      <c r="AB149" s="701"/>
      <c r="AC149" s="701"/>
      <c r="AD149" s="701"/>
      <c r="AE149" s="701"/>
      <c r="AF149" s="824"/>
      <c r="AG149" s="700"/>
      <c r="AH149" s="701"/>
      <c r="AI149" s="701"/>
      <c r="AJ149" s="701"/>
      <c r="AK149" s="701"/>
      <c r="AL149" s="701"/>
      <c r="AM149" s="701"/>
      <c r="AN149" s="701"/>
      <c r="AO149" s="701"/>
      <c r="AP149" s="824"/>
      <c r="AQ149" s="700"/>
      <c r="AR149" s="701"/>
      <c r="AS149" s="701"/>
      <c r="AT149" s="701"/>
      <c r="AU149" s="701"/>
      <c r="AV149" s="701"/>
      <c r="AW149" s="701"/>
      <c r="AX149" s="701"/>
      <c r="AY149" s="701"/>
      <c r="AZ149" s="824"/>
      <c r="BA149" s="700"/>
      <c r="BB149" s="701"/>
      <c r="BC149" s="701"/>
      <c r="BD149" s="701"/>
      <c r="BE149" s="701"/>
      <c r="BF149" s="701"/>
      <c r="BG149" s="701"/>
      <c r="BH149" s="701"/>
      <c r="BI149" s="701"/>
      <c r="BJ149" s="824"/>
      <c r="BK149" s="700"/>
      <c r="BL149" s="701"/>
      <c r="BM149" s="701"/>
      <c r="BN149" s="701"/>
      <c r="BO149" s="701"/>
      <c r="BP149" s="701"/>
      <c r="BQ149" s="701"/>
      <c r="BR149" s="701"/>
      <c r="BS149" s="701"/>
      <c r="BT149" s="824"/>
      <c r="BU149" s="700"/>
      <c r="BV149" s="701"/>
      <c r="BW149" s="701"/>
      <c r="BX149" s="701"/>
      <c r="BY149" s="701"/>
      <c r="BZ149" s="701"/>
      <c r="CA149" s="701"/>
      <c r="CB149" s="701"/>
      <c r="CC149" s="701"/>
      <c r="CD149" s="824"/>
      <c r="CE149" s="700"/>
      <c r="CF149" s="701"/>
      <c r="CG149" s="701"/>
      <c r="CH149" s="701"/>
      <c r="CI149" s="701"/>
      <c r="CJ149" s="701"/>
      <c r="CK149" s="701"/>
      <c r="CL149" s="701"/>
      <c r="CM149" s="701"/>
      <c r="CN149" s="824"/>
      <c r="CO149" s="700"/>
      <c r="CP149" s="701"/>
      <c r="CQ149" s="701"/>
      <c r="CR149" s="701"/>
      <c r="CS149" s="701"/>
      <c r="CT149" s="701"/>
      <c r="CU149" s="701"/>
      <c r="CV149" s="701"/>
      <c r="CW149" s="701"/>
      <c r="CX149" s="824"/>
      <c r="CY149" s="700"/>
      <c r="CZ149" s="701"/>
      <c r="DA149" s="701"/>
      <c r="DB149" s="701"/>
      <c r="DC149" s="701"/>
      <c r="DD149" s="701"/>
      <c r="DE149" s="701"/>
      <c r="DF149" s="701"/>
      <c r="DG149" s="701"/>
      <c r="DH149" s="824"/>
      <c r="DI149" s="700"/>
      <c r="DJ149" s="701"/>
      <c r="DK149" s="701"/>
      <c r="DL149" s="701"/>
      <c r="DM149" s="701"/>
      <c r="DN149" s="701"/>
      <c r="DO149" s="701"/>
      <c r="DP149" s="701"/>
      <c r="DQ149" s="701"/>
      <c r="DR149" s="824"/>
      <c r="DS149" s="700"/>
      <c r="DT149" s="701"/>
      <c r="DU149" s="701"/>
      <c r="DV149" s="701"/>
      <c r="DW149" s="701"/>
      <c r="DX149" s="701"/>
      <c r="DY149" s="701"/>
      <c r="DZ149" s="701"/>
      <c r="EA149" s="701"/>
      <c r="EB149" s="824"/>
      <c r="EC149" s="700"/>
      <c r="ED149" s="701"/>
      <c r="EE149" s="701"/>
      <c r="EF149" s="701"/>
      <c r="EG149" s="701"/>
      <c r="EH149" s="701"/>
      <c r="EI149" s="701"/>
      <c r="EJ149" s="701"/>
      <c r="EK149" s="701"/>
      <c r="EL149" s="824"/>
      <c r="EM149" s="700"/>
      <c r="EN149" s="701"/>
      <c r="EO149" s="701"/>
      <c r="EP149" s="701"/>
      <c r="EQ149" s="701"/>
      <c r="ER149" s="701"/>
      <c r="ES149" s="701"/>
      <c r="ET149" s="701"/>
      <c r="EU149" s="701"/>
      <c r="EV149" s="824"/>
    </row>
    <row r="150" spans="1:152" s="139" customFormat="1" ht="20.25">
      <c r="A150" s="359">
        <f>Summary!A150</f>
        <v>0</v>
      </c>
      <c r="B150" s="378">
        <f>Summary!B150</f>
        <v>0</v>
      </c>
      <c r="C150" s="379" t="str">
        <f>Summary!C150</f>
        <v>4.6.13.1</v>
      </c>
      <c r="D150" s="380">
        <f>Summary!D150</f>
        <v>0</v>
      </c>
      <c r="E150" s="381">
        <f>Summary!E150</f>
        <v>0</v>
      </c>
      <c r="F150" s="382" t="str">
        <f>Summary!F150</f>
        <v>Clean camera lens</v>
      </c>
      <c r="G150" s="375">
        <f>Summary!G150</f>
        <v>0</v>
      </c>
      <c r="H150" s="540">
        <f t="shared" ref="H150:H152" si="106">SUM(W150:AE150)</f>
        <v>0</v>
      </c>
      <c r="I150" s="541">
        <f t="shared" ref="I150:I152" si="107">SUM(AG150:AO150)</f>
        <v>0</v>
      </c>
      <c r="J150" s="541">
        <f t="shared" ref="J150:J152" si="108">SUM(AQ150:AY150)</f>
        <v>0</v>
      </c>
      <c r="K150" s="541">
        <f t="shared" ref="K150:K152" si="109">SUM(BA150:BI150)</f>
        <v>0</v>
      </c>
      <c r="L150" s="541">
        <f t="shared" ref="L150:L152" si="110">SUM(BK150:BS150)</f>
        <v>0</v>
      </c>
      <c r="M150" s="541">
        <f t="shared" ref="M150:M152" si="111">SUM(BU150:CC150)</f>
        <v>0</v>
      </c>
      <c r="N150" s="541">
        <f t="shared" ref="N150:N152" si="112">SUM(CE150:CM150)</f>
        <v>0</v>
      </c>
      <c r="O150" s="541">
        <f t="shared" ref="O150:O152" si="113">SUM(CO150:CW150)</f>
        <v>0</v>
      </c>
      <c r="P150" s="541">
        <f t="shared" ref="P150:P152" si="114">SUM(CY150:DG150)</f>
        <v>0</v>
      </c>
      <c r="Q150" s="541">
        <f t="shared" ref="Q150:Q152" si="115">SUM(DI150:DQ150)</f>
        <v>0</v>
      </c>
      <c r="R150" s="541">
        <f t="shared" ref="R150:R152" si="116">SUM(DS150:EA150)</f>
        <v>0</v>
      </c>
      <c r="S150" s="541">
        <f t="shared" ref="S150:S152" si="117">SUM(EC150:EK150)</f>
        <v>0</v>
      </c>
      <c r="T150" s="541">
        <f t="shared" ref="T150:T152" si="118">SUM(EM150:EU150)</f>
        <v>0</v>
      </c>
      <c r="U150" s="542">
        <f t="shared" ref="U150:U152" si="119">SUM(H150:T150)</f>
        <v>0</v>
      </c>
      <c r="V150" s="531"/>
      <c r="W150" s="543"/>
      <c r="X150" s="544"/>
      <c r="Y150" s="544"/>
      <c r="Z150" s="544"/>
      <c r="AA150" s="544"/>
      <c r="AB150" s="544"/>
      <c r="AC150" s="544"/>
      <c r="AD150" s="544"/>
      <c r="AE150" s="544"/>
      <c r="AF150" s="657"/>
      <c r="AG150" s="543"/>
      <c r="AH150" s="544"/>
      <c r="AI150" s="544"/>
      <c r="AJ150" s="544"/>
      <c r="AK150" s="544"/>
      <c r="AL150" s="544"/>
      <c r="AM150" s="544"/>
      <c r="AN150" s="544"/>
      <c r="AO150" s="544"/>
      <c r="AP150" s="657"/>
      <c r="AQ150" s="543"/>
      <c r="AR150" s="544"/>
      <c r="AS150" s="544"/>
      <c r="AT150" s="544"/>
      <c r="AU150" s="544"/>
      <c r="AV150" s="544"/>
      <c r="AW150" s="544"/>
      <c r="AX150" s="544"/>
      <c r="AY150" s="544"/>
      <c r="AZ150" s="657"/>
      <c r="BA150" s="543"/>
      <c r="BB150" s="544"/>
      <c r="BC150" s="544"/>
      <c r="BD150" s="544"/>
      <c r="BE150" s="544"/>
      <c r="BF150" s="544"/>
      <c r="BG150" s="544"/>
      <c r="BH150" s="544"/>
      <c r="BI150" s="544"/>
      <c r="BJ150" s="657"/>
      <c r="BK150" s="543"/>
      <c r="BL150" s="544"/>
      <c r="BM150" s="544"/>
      <c r="BN150" s="544"/>
      <c r="BO150" s="544"/>
      <c r="BP150" s="544"/>
      <c r="BQ150" s="544"/>
      <c r="BR150" s="544"/>
      <c r="BS150" s="544"/>
      <c r="BT150" s="657"/>
      <c r="BU150" s="543"/>
      <c r="BV150" s="544"/>
      <c r="BW150" s="544"/>
      <c r="BX150" s="544"/>
      <c r="BY150" s="544"/>
      <c r="BZ150" s="544"/>
      <c r="CA150" s="544"/>
      <c r="CB150" s="544"/>
      <c r="CC150" s="544"/>
      <c r="CD150" s="657"/>
      <c r="CE150" s="543"/>
      <c r="CF150" s="544"/>
      <c r="CG150" s="544"/>
      <c r="CH150" s="544"/>
      <c r="CI150" s="544"/>
      <c r="CJ150" s="544"/>
      <c r="CK150" s="544"/>
      <c r="CL150" s="544"/>
      <c r="CM150" s="544"/>
      <c r="CN150" s="657"/>
      <c r="CO150" s="543"/>
      <c r="CP150" s="544"/>
      <c r="CQ150" s="544"/>
      <c r="CR150" s="544"/>
      <c r="CS150" s="544"/>
      <c r="CT150" s="544"/>
      <c r="CU150" s="544"/>
      <c r="CV150" s="544"/>
      <c r="CW150" s="544"/>
      <c r="CX150" s="657"/>
      <c r="CY150" s="543"/>
      <c r="CZ150" s="544"/>
      <c r="DA150" s="544"/>
      <c r="DB150" s="544"/>
      <c r="DC150" s="544"/>
      <c r="DD150" s="544"/>
      <c r="DE150" s="544"/>
      <c r="DF150" s="544"/>
      <c r="DG150" s="544"/>
      <c r="DH150" s="657"/>
      <c r="DI150" s="543"/>
      <c r="DJ150" s="544"/>
      <c r="DK150" s="544"/>
      <c r="DL150" s="544"/>
      <c r="DM150" s="544"/>
      <c r="DN150" s="544"/>
      <c r="DO150" s="544"/>
      <c r="DP150" s="544"/>
      <c r="DQ150" s="544"/>
      <c r="DR150" s="657"/>
      <c r="DS150" s="543"/>
      <c r="DT150" s="544"/>
      <c r="DU150" s="544"/>
      <c r="DV150" s="544"/>
      <c r="DW150" s="544"/>
      <c r="DX150" s="544"/>
      <c r="DY150" s="544"/>
      <c r="DZ150" s="544"/>
      <c r="EA150" s="544"/>
      <c r="EB150" s="657"/>
      <c r="EC150" s="543"/>
      <c r="ED150" s="544"/>
      <c r="EE150" s="544"/>
      <c r="EF150" s="544"/>
      <c r="EG150" s="544"/>
      <c r="EH150" s="544"/>
      <c r="EI150" s="544"/>
      <c r="EJ150" s="544"/>
      <c r="EK150" s="544"/>
      <c r="EL150" s="657"/>
      <c r="EM150" s="543"/>
      <c r="EN150" s="544"/>
      <c r="EO150" s="544"/>
      <c r="EP150" s="544"/>
      <c r="EQ150" s="544"/>
      <c r="ER150" s="544"/>
      <c r="ES150" s="544"/>
      <c r="ET150" s="544"/>
      <c r="EU150" s="544"/>
      <c r="EV150" s="657"/>
    </row>
    <row r="151" spans="1:152" s="139" customFormat="1" ht="20.25">
      <c r="A151" s="359">
        <f>Summary!A151</f>
        <v>0</v>
      </c>
      <c r="B151" s="378">
        <f>Summary!B151</f>
        <v>0</v>
      </c>
      <c r="C151" s="379" t="str">
        <f>Summary!C151</f>
        <v>4.6.13.2</v>
      </c>
      <c r="D151" s="380">
        <f>Summary!D151</f>
        <v>0</v>
      </c>
      <c r="E151" s="381">
        <f>Summary!E151</f>
        <v>0</v>
      </c>
      <c r="F151" s="382" t="str">
        <f>Summary!F151</f>
        <v>Check camera functionality</v>
      </c>
      <c r="G151" s="375">
        <f>Summary!G151</f>
        <v>0</v>
      </c>
      <c r="H151" s="540">
        <f t="shared" si="106"/>
        <v>0</v>
      </c>
      <c r="I151" s="541">
        <f t="shared" si="107"/>
        <v>0</v>
      </c>
      <c r="J151" s="541">
        <f t="shared" si="108"/>
        <v>0</v>
      </c>
      <c r="K151" s="541">
        <f t="shared" si="109"/>
        <v>0</v>
      </c>
      <c r="L151" s="541">
        <f t="shared" si="110"/>
        <v>0</v>
      </c>
      <c r="M151" s="541">
        <f t="shared" si="111"/>
        <v>0</v>
      </c>
      <c r="N151" s="541">
        <f t="shared" si="112"/>
        <v>0</v>
      </c>
      <c r="O151" s="541">
        <f t="shared" si="113"/>
        <v>0</v>
      </c>
      <c r="P151" s="541">
        <f t="shared" si="114"/>
        <v>0</v>
      </c>
      <c r="Q151" s="541">
        <f t="shared" si="115"/>
        <v>0</v>
      </c>
      <c r="R151" s="541">
        <f t="shared" si="116"/>
        <v>0</v>
      </c>
      <c r="S151" s="541">
        <f t="shared" si="117"/>
        <v>0</v>
      </c>
      <c r="T151" s="541">
        <f t="shared" si="118"/>
        <v>0</v>
      </c>
      <c r="U151" s="542">
        <f t="shared" si="119"/>
        <v>0</v>
      </c>
      <c r="V151" s="531"/>
      <c r="W151" s="543"/>
      <c r="X151" s="544"/>
      <c r="Y151" s="544"/>
      <c r="Z151" s="544"/>
      <c r="AA151" s="544"/>
      <c r="AB151" s="544"/>
      <c r="AC151" s="544"/>
      <c r="AD151" s="544"/>
      <c r="AE151" s="544"/>
      <c r="AF151" s="657"/>
      <c r="AG151" s="543"/>
      <c r="AH151" s="544"/>
      <c r="AI151" s="544"/>
      <c r="AJ151" s="544"/>
      <c r="AK151" s="544"/>
      <c r="AL151" s="544"/>
      <c r="AM151" s="544"/>
      <c r="AN151" s="544"/>
      <c r="AO151" s="544"/>
      <c r="AP151" s="657"/>
      <c r="AQ151" s="543"/>
      <c r="AR151" s="544"/>
      <c r="AS151" s="544"/>
      <c r="AT151" s="544"/>
      <c r="AU151" s="544"/>
      <c r="AV151" s="544"/>
      <c r="AW151" s="544"/>
      <c r="AX151" s="544"/>
      <c r="AY151" s="544"/>
      <c r="AZ151" s="657"/>
      <c r="BA151" s="543"/>
      <c r="BB151" s="544"/>
      <c r="BC151" s="544"/>
      <c r="BD151" s="544"/>
      <c r="BE151" s="544"/>
      <c r="BF151" s="544"/>
      <c r="BG151" s="544"/>
      <c r="BH151" s="544"/>
      <c r="BI151" s="544"/>
      <c r="BJ151" s="657"/>
      <c r="BK151" s="543"/>
      <c r="BL151" s="544"/>
      <c r="BM151" s="544"/>
      <c r="BN151" s="544"/>
      <c r="BO151" s="544"/>
      <c r="BP151" s="544"/>
      <c r="BQ151" s="544"/>
      <c r="BR151" s="544"/>
      <c r="BS151" s="544"/>
      <c r="BT151" s="657"/>
      <c r="BU151" s="543"/>
      <c r="BV151" s="544"/>
      <c r="BW151" s="544"/>
      <c r="BX151" s="544"/>
      <c r="BY151" s="544"/>
      <c r="BZ151" s="544"/>
      <c r="CA151" s="544"/>
      <c r="CB151" s="544"/>
      <c r="CC151" s="544"/>
      <c r="CD151" s="657"/>
      <c r="CE151" s="543"/>
      <c r="CF151" s="544"/>
      <c r="CG151" s="544"/>
      <c r="CH151" s="544"/>
      <c r="CI151" s="544"/>
      <c r="CJ151" s="544"/>
      <c r="CK151" s="544"/>
      <c r="CL151" s="544"/>
      <c r="CM151" s="544"/>
      <c r="CN151" s="657"/>
      <c r="CO151" s="543"/>
      <c r="CP151" s="544"/>
      <c r="CQ151" s="544"/>
      <c r="CR151" s="544"/>
      <c r="CS151" s="544"/>
      <c r="CT151" s="544"/>
      <c r="CU151" s="544"/>
      <c r="CV151" s="544"/>
      <c r="CW151" s="544"/>
      <c r="CX151" s="657"/>
      <c r="CY151" s="543"/>
      <c r="CZ151" s="544"/>
      <c r="DA151" s="544"/>
      <c r="DB151" s="544"/>
      <c r="DC151" s="544"/>
      <c r="DD151" s="544"/>
      <c r="DE151" s="544"/>
      <c r="DF151" s="544"/>
      <c r="DG151" s="544"/>
      <c r="DH151" s="657"/>
      <c r="DI151" s="543"/>
      <c r="DJ151" s="544"/>
      <c r="DK151" s="544"/>
      <c r="DL151" s="544"/>
      <c r="DM151" s="544"/>
      <c r="DN151" s="544"/>
      <c r="DO151" s="544"/>
      <c r="DP151" s="544"/>
      <c r="DQ151" s="544"/>
      <c r="DR151" s="657"/>
      <c r="DS151" s="543"/>
      <c r="DT151" s="544"/>
      <c r="DU151" s="544"/>
      <c r="DV151" s="544"/>
      <c r="DW151" s="544"/>
      <c r="DX151" s="544"/>
      <c r="DY151" s="544"/>
      <c r="DZ151" s="544"/>
      <c r="EA151" s="544"/>
      <c r="EB151" s="657"/>
      <c r="EC151" s="543"/>
      <c r="ED151" s="544"/>
      <c r="EE151" s="544"/>
      <c r="EF151" s="544"/>
      <c r="EG151" s="544"/>
      <c r="EH151" s="544"/>
      <c r="EI151" s="544"/>
      <c r="EJ151" s="544"/>
      <c r="EK151" s="544"/>
      <c r="EL151" s="657"/>
      <c r="EM151" s="543"/>
      <c r="EN151" s="544"/>
      <c r="EO151" s="544"/>
      <c r="EP151" s="544"/>
      <c r="EQ151" s="544"/>
      <c r="ER151" s="544"/>
      <c r="ES151" s="544"/>
      <c r="ET151" s="544"/>
      <c r="EU151" s="544"/>
      <c r="EV151" s="657"/>
    </row>
    <row r="152" spans="1:152" s="139" customFormat="1" ht="20.25">
      <c r="A152" s="359">
        <f>Summary!A152</f>
        <v>0</v>
      </c>
      <c r="B152" s="378">
        <f>Summary!B152</f>
        <v>0</v>
      </c>
      <c r="C152" s="379" t="str">
        <f>Summary!C152</f>
        <v>4.6.13.3</v>
      </c>
      <c r="D152" s="380">
        <f>Summary!D152</f>
        <v>0</v>
      </c>
      <c r="E152" s="381">
        <f>Summary!E152</f>
        <v>0</v>
      </c>
      <c r="F152" s="382" t="str">
        <f>Summary!F152</f>
        <v>Check data and power supply cables</v>
      </c>
      <c r="G152" s="375">
        <f>Summary!G152</f>
        <v>0</v>
      </c>
      <c r="H152" s="540">
        <f t="shared" si="106"/>
        <v>0</v>
      </c>
      <c r="I152" s="541">
        <f t="shared" si="107"/>
        <v>0</v>
      </c>
      <c r="J152" s="541">
        <f t="shared" si="108"/>
        <v>0</v>
      </c>
      <c r="K152" s="541">
        <f t="shared" si="109"/>
        <v>0</v>
      </c>
      <c r="L152" s="541">
        <f t="shared" si="110"/>
        <v>0</v>
      </c>
      <c r="M152" s="541">
        <f t="shared" si="111"/>
        <v>0</v>
      </c>
      <c r="N152" s="541">
        <f t="shared" si="112"/>
        <v>0</v>
      </c>
      <c r="O152" s="541">
        <f t="shared" si="113"/>
        <v>0</v>
      </c>
      <c r="P152" s="541">
        <f t="shared" si="114"/>
        <v>0</v>
      </c>
      <c r="Q152" s="541">
        <f t="shared" si="115"/>
        <v>0</v>
      </c>
      <c r="R152" s="541">
        <f t="shared" si="116"/>
        <v>0</v>
      </c>
      <c r="S152" s="541">
        <f t="shared" si="117"/>
        <v>0</v>
      </c>
      <c r="T152" s="541">
        <f t="shared" si="118"/>
        <v>0</v>
      </c>
      <c r="U152" s="542">
        <f t="shared" si="119"/>
        <v>0</v>
      </c>
      <c r="V152" s="531"/>
      <c r="W152" s="543"/>
      <c r="X152" s="544"/>
      <c r="Y152" s="544"/>
      <c r="Z152" s="544"/>
      <c r="AA152" s="544"/>
      <c r="AB152" s="544"/>
      <c r="AC152" s="544"/>
      <c r="AD152" s="544"/>
      <c r="AE152" s="544"/>
      <c r="AF152" s="657"/>
      <c r="AG152" s="543"/>
      <c r="AH152" s="544"/>
      <c r="AI152" s="544"/>
      <c r="AJ152" s="544"/>
      <c r="AK152" s="544"/>
      <c r="AL152" s="544"/>
      <c r="AM152" s="544"/>
      <c r="AN152" s="544"/>
      <c r="AO152" s="544"/>
      <c r="AP152" s="657"/>
      <c r="AQ152" s="543"/>
      <c r="AR152" s="544"/>
      <c r="AS152" s="544"/>
      <c r="AT152" s="544"/>
      <c r="AU152" s="544"/>
      <c r="AV152" s="544"/>
      <c r="AW152" s="544"/>
      <c r="AX152" s="544"/>
      <c r="AY152" s="544"/>
      <c r="AZ152" s="657"/>
      <c r="BA152" s="543"/>
      <c r="BB152" s="544"/>
      <c r="BC152" s="544"/>
      <c r="BD152" s="544"/>
      <c r="BE152" s="544"/>
      <c r="BF152" s="544"/>
      <c r="BG152" s="544"/>
      <c r="BH152" s="544"/>
      <c r="BI152" s="544"/>
      <c r="BJ152" s="657"/>
      <c r="BK152" s="543"/>
      <c r="BL152" s="544"/>
      <c r="BM152" s="544"/>
      <c r="BN152" s="544"/>
      <c r="BO152" s="544"/>
      <c r="BP152" s="544"/>
      <c r="BQ152" s="544"/>
      <c r="BR152" s="544"/>
      <c r="BS152" s="544"/>
      <c r="BT152" s="657"/>
      <c r="BU152" s="543"/>
      <c r="BV152" s="544"/>
      <c r="BW152" s="544"/>
      <c r="BX152" s="544"/>
      <c r="BY152" s="544"/>
      <c r="BZ152" s="544"/>
      <c r="CA152" s="544"/>
      <c r="CB152" s="544"/>
      <c r="CC152" s="544"/>
      <c r="CD152" s="657"/>
      <c r="CE152" s="543"/>
      <c r="CF152" s="544"/>
      <c r="CG152" s="544"/>
      <c r="CH152" s="544"/>
      <c r="CI152" s="544"/>
      <c r="CJ152" s="544"/>
      <c r="CK152" s="544"/>
      <c r="CL152" s="544"/>
      <c r="CM152" s="544"/>
      <c r="CN152" s="657"/>
      <c r="CO152" s="543"/>
      <c r="CP152" s="544"/>
      <c r="CQ152" s="544"/>
      <c r="CR152" s="544"/>
      <c r="CS152" s="544"/>
      <c r="CT152" s="544"/>
      <c r="CU152" s="544"/>
      <c r="CV152" s="544"/>
      <c r="CW152" s="544"/>
      <c r="CX152" s="657"/>
      <c r="CY152" s="543"/>
      <c r="CZ152" s="544"/>
      <c r="DA152" s="544"/>
      <c r="DB152" s="544"/>
      <c r="DC152" s="544"/>
      <c r="DD152" s="544"/>
      <c r="DE152" s="544"/>
      <c r="DF152" s="544"/>
      <c r="DG152" s="544"/>
      <c r="DH152" s="657"/>
      <c r="DI152" s="543"/>
      <c r="DJ152" s="544"/>
      <c r="DK152" s="544"/>
      <c r="DL152" s="544"/>
      <c r="DM152" s="544"/>
      <c r="DN152" s="544"/>
      <c r="DO152" s="544"/>
      <c r="DP152" s="544"/>
      <c r="DQ152" s="544"/>
      <c r="DR152" s="657"/>
      <c r="DS152" s="543"/>
      <c r="DT152" s="544"/>
      <c r="DU152" s="544"/>
      <c r="DV152" s="544"/>
      <c r="DW152" s="544"/>
      <c r="DX152" s="544"/>
      <c r="DY152" s="544"/>
      <c r="DZ152" s="544"/>
      <c r="EA152" s="544"/>
      <c r="EB152" s="657"/>
      <c r="EC152" s="543"/>
      <c r="ED152" s="544"/>
      <c r="EE152" s="544"/>
      <c r="EF152" s="544"/>
      <c r="EG152" s="544"/>
      <c r="EH152" s="544"/>
      <c r="EI152" s="544"/>
      <c r="EJ152" s="544"/>
      <c r="EK152" s="544"/>
      <c r="EL152" s="657"/>
      <c r="EM152" s="543"/>
      <c r="EN152" s="544"/>
      <c r="EO152" s="544"/>
      <c r="EP152" s="544"/>
      <c r="EQ152" s="544"/>
      <c r="ER152" s="544"/>
      <c r="ES152" s="544"/>
      <c r="ET152" s="544"/>
      <c r="EU152" s="544"/>
      <c r="EV152" s="657"/>
    </row>
    <row r="153" spans="1:152" s="139" customFormat="1" ht="20.25">
      <c r="A153" s="802" t="str">
        <f>Summary!A153</f>
        <v>18.11.1</v>
      </c>
      <c r="B153" s="815">
        <f>Summary!B153</f>
        <v>4.7</v>
      </c>
      <c r="C153" s="813">
        <f>Summary!C153</f>
        <v>0</v>
      </c>
      <c r="D153" s="816" t="str">
        <f>Summary!D153</f>
        <v>2200 - Tunnels</v>
      </c>
      <c r="E153" s="796">
        <f>Summary!E153</f>
        <v>0</v>
      </c>
      <c r="F153" s="796">
        <f>Summary!F153</f>
        <v>0</v>
      </c>
      <c r="G153" s="787">
        <f>Summary!G153</f>
        <v>0</v>
      </c>
      <c r="H153" s="299"/>
      <c r="I153" s="300"/>
      <c r="J153" s="300"/>
      <c r="K153" s="300"/>
      <c r="L153" s="300"/>
      <c r="M153" s="300"/>
      <c r="N153" s="300"/>
      <c r="O153" s="300"/>
      <c r="P153" s="300"/>
      <c r="Q153" s="300"/>
      <c r="R153" s="300"/>
      <c r="S153" s="300"/>
      <c r="T153" s="300"/>
      <c r="U153" s="797"/>
      <c r="V153" s="531"/>
      <c r="W153" s="299"/>
      <c r="X153" s="300"/>
      <c r="Y153" s="300"/>
      <c r="Z153" s="300"/>
      <c r="AA153" s="300"/>
      <c r="AB153" s="300"/>
      <c r="AC153" s="300"/>
      <c r="AD153" s="300"/>
      <c r="AE153" s="300"/>
      <c r="AF153" s="817"/>
      <c r="AG153" s="299"/>
      <c r="AH153" s="300"/>
      <c r="AI153" s="300"/>
      <c r="AJ153" s="300"/>
      <c r="AK153" s="300"/>
      <c r="AL153" s="300"/>
      <c r="AM153" s="300"/>
      <c r="AN153" s="300"/>
      <c r="AO153" s="300"/>
      <c r="AP153" s="817"/>
      <c r="AQ153" s="299"/>
      <c r="AR153" s="300"/>
      <c r="AS153" s="300"/>
      <c r="AT153" s="300"/>
      <c r="AU153" s="300"/>
      <c r="AV153" s="300"/>
      <c r="AW153" s="300"/>
      <c r="AX153" s="300"/>
      <c r="AY153" s="300"/>
      <c r="AZ153" s="817"/>
      <c r="BA153" s="299"/>
      <c r="BB153" s="300"/>
      <c r="BC153" s="300"/>
      <c r="BD153" s="300"/>
      <c r="BE153" s="300"/>
      <c r="BF153" s="300"/>
      <c r="BG153" s="300"/>
      <c r="BH153" s="300"/>
      <c r="BI153" s="300"/>
      <c r="BJ153" s="817"/>
      <c r="BK153" s="299"/>
      <c r="BL153" s="300"/>
      <c r="BM153" s="300"/>
      <c r="BN153" s="300"/>
      <c r="BO153" s="300"/>
      <c r="BP153" s="300"/>
      <c r="BQ153" s="300"/>
      <c r="BR153" s="300"/>
      <c r="BS153" s="300"/>
      <c r="BT153" s="817"/>
      <c r="BU153" s="299"/>
      <c r="BV153" s="300"/>
      <c r="BW153" s="300"/>
      <c r="BX153" s="300"/>
      <c r="BY153" s="300"/>
      <c r="BZ153" s="300"/>
      <c r="CA153" s="300"/>
      <c r="CB153" s="300"/>
      <c r="CC153" s="300"/>
      <c r="CD153" s="817"/>
      <c r="CE153" s="299"/>
      <c r="CF153" s="300"/>
      <c r="CG153" s="300"/>
      <c r="CH153" s="300"/>
      <c r="CI153" s="300"/>
      <c r="CJ153" s="300"/>
      <c r="CK153" s="300"/>
      <c r="CL153" s="300"/>
      <c r="CM153" s="300"/>
      <c r="CN153" s="817"/>
      <c r="CO153" s="299"/>
      <c r="CP153" s="300"/>
      <c r="CQ153" s="300"/>
      <c r="CR153" s="300"/>
      <c r="CS153" s="300"/>
      <c r="CT153" s="300"/>
      <c r="CU153" s="300"/>
      <c r="CV153" s="300"/>
      <c r="CW153" s="300"/>
      <c r="CX153" s="817"/>
      <c r="CY153" s="299"/>
      <c r="CZ153" s="300"/>
      <c r="DA153" s="300"/>
      <c r="DB153" s="300"/>
      <c r="DC153" s="300"/>
      <c r="DD153" s="300"/>
      <c r="DE153" s="300"/>
      <c r="DF153" s="300"/>
      <c r="DG153" s="300"/>
      <c r="DH153" s="817"/>
      <c r="DI153" s="299"/>
      <c r="DJ153" s="300"/>
      <c r="DK153" s="300"/>
      <c r="DL153" s="300"/>
      <c r="DM153" s="300"/>
      <c r="DN153" s="300"/>
      <c r="DO153" s="300"/>
      <c r="DP153" s="300"/>
      <c r="DQ153" s="300"/>
      <c r="DR153" s="817"/>
      <c r="DS153" s="299"/>
      <c r="DT153" s="300"/>
      <c r="DU153" s="300"/>
      <c r="DV153" s="300"/>
      <c r="DW153" s="300"/>
      <c r="DX153" s="300"/>
      <c r="DY153" s="300"/>
      <c r="DZ153" s="300"/>
      <c r="EA153" s="300"/>
      <c r="EB153" s="817"/>
      <c r="EC153" s="299"/>
      <c r="ED153" s="300"/>
      <c r="EE153" s="300"/>
      <c r="EF153" s="300"/>
      <c r="EG153" s="300"/>
      <c r="EH153" s="300"/>
      <c r="EI153" s="300"/>
      <c r="EJ153" s="300"/>
      <c r="EK153" s="300"/>
      <c r="EL153" s="817"/>
      <c r="EM153" s="299"/>
      <c r="EN153" s="300"/>
      <c r="EO153" s="300"/>
      <c r="EP153" s="300"/>
      <c r="EQ153" s="300"/>
      <c r="ER153" s="300"/>
      <c r="ES153" s="300"/>
      <c r="ET153" s="300"/>
      <c r="EU153" s="300"/>
      <c r="EV153" s="817"/>
    </row>
    <row r="154" spans="1:152" s="139" customFormat="1" ht="36">
      <c r="A154" s="359">
        <f>Summary!A154</f>
        <v>0</v>
      </c>
      <c r="B154" s="378">
        <f>Summary!B154</f>
        <v>0</v>
      </c>
      <c r="C154" s="379" t="str">
        <f>Summary!C154</f>
        <v>4.7.1</v>
      </c>
      <c r="D154" s="380" t="str">
        <f>Summary!D154</f>
        <v>2200 - Tunnels</v>
      </c>
      <c r="E154" s="381" t="str">
        <f>Summary!E154</f>
        <v>Tunnel surfaces</v>
      </c>
      <c r="F154" s="382" t="str">
        <f>Summary!F154</f>
        <v>Remove toxic, corrosive and flammable deposits and maintain light reflectance</v>
      </c>
      <c r="G154" s="375">
        <f>Summary!G154</f>
        <v>0</v>
      </c>
      <c r="H154" s="540">
        <f t="shared" si="86"/>
        <v>0</v>
      </c>
      <c r="I154" s="541">
        <f t="shared" si="87"/>
        <v>0</v>
      </c>
      <c r="J154" s="541">
        <f t="shared" si="88"/>
        <v>0</v>
      </c>
      <c r="K154" s="541">
        <f t="shared" si="89"/>
        <v>0</v>
      </c>
      <c r="L154" s="541">
        <f t="shared" si="90"/>
        <v>0</v>
      </c>
      <c r="M154" s="541">
        <f t="shared" si="91"/>
        <v>0</v>
      </c>
      <c r="N154" s="541">
        <f t="shared" si="92"/>
        <v>0</v>
      </c>
      <c r="O154" s="541">
        <f t="shared" si="93"/>
        <v>0</v>
      </c>
      <c r="P154" s="541">
        <f t="shared" si="94"/>
        <v>0</v>
      </c>
      <c r="Q154" s="541">
        <f t="shared" si="95"/>
        <v>0</v>
      </c>
      <c r="R154" s="541">
        <f t="shared" si="96"/>
        <v>0</v>
      </c>
      <c r="S154" s="541">
        <f t="shared" si="97"/>
        <v>0</v>
      </c>
      <c r="T154" s="541">
        <f t="shared" ref="T154:T155" si="120">SUM(EM154:EU154)</f>
        <v>0</v>
      </c>
      <c r="U154" s="542">
        <f t="shared" ref="U154:U155" si="121">SUM(H154:T154)</f>
        <v>0</v>
      </c>
      <c r="V154" s="531"/>
      <c r="W154" s="887"/>
      <c r="X154" s="888"/>
      <c r="Y154" s="888"/>
      <c r="Z154" s="888"/>
      <c r="AA154" s="888"/>
      <c r="AB154" s="888"/>
      <c r="AC154" s="888"/>
      <c r="AD154" s="888"/>
      <c r="AE154" s="888"/>
      <c r="AF154" s="889"/>
      <c r="AG154" s="887"/>
      <c r="AH154" s="888"/>
      <c r="AI154" s="888"/>
      <c r="AJ154" s="888"/>
      <c r="AK154" s="888"/>
      <c r="AL154" s="888"/>
      <c r="AM154" s="888"/>
      <c r="AN154" s="888"/>
      <c r="AO154" s="888"/>
      <c r="AP154" s="889"/>
      <c r="AQ154" s="887"/>
      <c r="AR154" s="888"/>
      <c r="AS154" s="888"/>
      <c r="AT154" s="888"/>
      <c r="AU154" s="888"/>
      <c r="AV154" s="888"/>
      <c r="AW154" s="888"/>
      <c r="AX154" s="888"/>
      <c r="AY154" s="888"/>
      <c r="AZ154" s="889"/>
      <c r="BA154" s="887"/>
      <c r="BB154" s="888"/>
      <c r="BC154" s="888"/>
      <c r="BD154" s="888"/>
      <c r="BE154" s="888"/>
      <c r="BF154" s="888"/>
      <c r="BG154" s="888"/>
      <c r="BH154" s="888"/>
      <c r="BI154" s="888"/>
      <c r="BJ154" s="889"/>
      <c r="BK154" s="887"/>
      <c r="BL154" s="888"/>
      <c r="BM154" s="888"/>
      <c r="BN154" s="888"/>
      <c r="BO154" s="888"/>
      <c r="BP154" s="888"/>
      <c r="BQ154" s="888"/>
      <c r="BR154" s="888"/>
      <c r="BS154" s="888"/>
      <c r="BT154" s="889"/>
      <c r="BU154" s="887"/>
      <c r="BV154" s="888"/>
      <c r="BW154" s="888"/>
      <c r="BX154" s="888"/>
      <c r="BY154" s="888"/>
      <c r="BZ154" s="888"/>
      <c r="CA154" s="888"/>
      <c r="CB154" s="888"/>
      <c r="CC154" s="888"/>
      <c r="CD154" s="889"/>
      <c r="CE154" s="887"/>
      <c r="CF154" s="888"/>
      <c r="CG154" s="888"/>
      <c r="CH154" s="888"/>
      <c r="CI154" s="888"/>
      <c r="CJ154" s="888"/>
      <c r="CK154" s="888"/>
      <c r="CL154" s="888"/>
      <c r="CM154" s="888"/>
      <c r="CN154" s="889"/>
      <c r="CO154" s="887"/>
      <c r="CP154" s="888"/>
      <c r="CQ154" s="888"/>
      <c r="CR154" s="888"/>
      <c r="CS154" s="888"/>
      <c r="CT154" s="888"/>
      <c r="CU154" s="888"/>
      <c r="CV154" s="888"/>
      <c r="CW154" s="888"/>
      <c r="CX154" s="889"/>
      <c r="CY154" s="887"/>
      <c r="CZ154" s="888"/>
      <c r="DA154" s="888"/>
      <c r="DB154" s="888"/>
      <c r="DC154" s="888"/>
      <c r="DD154" s="888"/>
      <c r="DE154" s="888"/>
      <c r="DF154" s="888"/>
      <c r="DG154" s="888"/>
      <c r="DH154" s="889"/>
      <c r="DI154" s="887"/>
      <c r="DJ154" s="888"/>
      <c r="DK154" s="888"/>
      <c r="DL154" s="888"/>
      <c r="DM154" s="888"/>
      <c r="DN154" s="888"/>
      <c r="DO154" s="888"/>
      <c r="DP154" s="888"/>
      <c r="DQ154" s="888"/>
      <c r="DR154" s="889"/>
      <c r="DS154" s="887"/>
      <c r="DT154" s="888"/>
      <c r="DU154" s="888"/>
      <c r="DV154" s="888"/>
      <c r="DW154" s="888"/>
      <c r="DX154" s="888"/>
      <c r="DY154" s="888"/>
      <c r="DZ154" s="888"/>
      <c r="EA154" s="888"/>
      <c r="EB154" s="889"/>
      <c r="EC154" s="887"/>
      <c r="ED154" s="888"/>
      <c r="EE154" s="888"/>
      <c r="EF154" s="888"/>
      <c r="EG154" s="888"/>
      <c r="EH154" s="888"/>
      <c r="EI154" s="888"/>
      <c r="EJ154" s="888"/>
      <c r="EK154" s="888"/>
      <c r="EL154" s="889"/>
      <c r="EM154" s="887"/>
      <c r="EN154" s="888"/>
      <c r="EO154" s="888"/>
      <c r="EP154" s="888"/>
      <c r="EQ154" s="888"/>
      <c r="ER154" s="888"/>
      <c r="ES154" s="888"/>
      <c r="ET154" s="888"/>
      <c r="EU154" s="888"/>
      <c r="EV154" s="889"/>
    </row>
    <row r="155" spans="1:152" s="139" customFormat="1" ht="20.25">
      <c r="A155" s="359">
        <f>Summary!A155</f>
        <v>0</v>
      </c>
      <c r="B155" s="378">
        <f>Summary!B155</f>
        <v>0</v>
      </c>
      <c r="C155" s="379" t="str">
        <f>Summary!C155</f>
        <v>4.7.2</v>
      </c>
      <c r="D155" s="380" t="str">
        <f>Summary!D155</f>
        <v>2200 - Tunnels</v>
      </c>
      <c r="E155" s="381" t="str">
        <f>Summary!E155</f>
        <v>Electrical components</v>
      </c>
      <c r="F155" s="382" t="str">
        <f>Summary!F155</f>
        <v>Electrical testing</v>
      </c>
      <c r="G155" s="375">
        <f>Summary!G155</f>
        <v>0</v>
      </c>
      <c r="H155" s="540">
        <f t="shared" si="86"/>
        <v>0</v>
      </c>
      <c r="I155" s="541">
        <f t="shared" si="87"/>
        <v>0</v>
      </c>
      <c r="J155" s="541">
        <f t="shared" si="88"/>
        <v>0</v>
      </c>
      <c r="K155" s="541">
        <f t="shared" si="89"/>
        <v>0</v>
      </c>
      <c r="L155" s="541">
        <f t="shared" si="90"/>
        <v>0</v>
      </c>
      <c r="M155" s="541">
        <f t="shared" si="91"/>
        <v>0</v>
      </c>
      <c r="N155" s="541">
        <f t="shared" si="92"/>
        <v>0</v>
      </c>
      <c r="O155" s="541">
        <f t="shared" si="93"/>
        <v>0</v>
      </c>
      <c r="P155" s="541">
        <f t="shared" si="94"/>
        <v>0</v>
      </c>
      <c r="Q155" s="541">
        <f t="shared" si="95"/>
        <v>0</v>
      </c>
      <c r="R155" s="541">
        <f t="shared" si="96"/>
        <v>0</v>
      </c>
      <c r="S155" s="541">
        <f t="shared" si="97"/>
        <v>0</v>
      </c>
      <c r="T155" s="541">
        <f t="shared" si="120"/>
        <v>0</v>
      </c>
      <c r="U155" s="542">
        <f t="shared" si="121"/>
        <v>0</v>
      </c>
      <c r="V155" s="531"/>
      <c r="W155" s="887"/>
      <c r="X155" s="888"/>
      <c r="Y155" s="888"/>
      <c r="Z155" s="888"/>
      <c r="AA155" s="888"/>
      <c r="AB155" s="888"/>
      <c r="AC155" s="888"/>
      <c r="AD155" s="888"/>
      <c r="AE155" s="888"/>
      <c r="AF155" s="889"/>
      <c r="AG155" s="887"/>
      <c r="AH155" s="888"/>
      <c r="AI155" s="888"/>
      <c r="AJ155" s="888"/>
      <c r="AK155" s="888"/>
      <c r="AL155" s="888"/>
      <c r="AM155" s="888"/>
      <c r="AN155" s="888"/>
      <c r="AO155" s="888"/>
      <c r="AP155" s="889"/>
      <c r="AQ155" s="887"/>
      <c r="AR155" s="888"/>
      <c r="AS155" s="888"/>
      <c r="AT155" s="888"/>
      <c r="AU155" s="888"/>
      <c r="AV155" s="888"/>
      <c r="AW155" s="888"/>
      <c r="AX155" s="888"/>
      <c r="AY155" s="888"/>
      <c r="AZ155" s="889"/>
      <c r="BA155" s="887"/>
      <c r="BB155" s="888"/>
      <c r="BC155" s="888"/>
      <c r="BD155" s="888"/>
      <c r="BE155" s="888"/>
      <c r="BF155" s="888"/>
      <c r="BG155" s="888"/>
      <c r="BH155" s="888"/>
      <c r="BI155" s="888"/>
      <c r="BJ155" s="889"/>
      <c r="BK155" s="887"/>
      <c r="BL155" s="888"/>
      <c r="BM155" s="888"/>
      <c r="BN155" s="888"/>
      <c r="BO155" s="888"/>
      <c r="BP155" s="888"/>
      <c r="BQ155" s="888"/>
      <c r="BR155" s="888"/>
      <c r="BS155" s="888"/>
      <c r="BT155" s="889"/>
      <c r="BU155" s="887"/>
      <c r="BV155" s="888"/>
      <c r="BW155" s="888"/>
      <c r="BX155" s="888"/>
      <c r="BY155" s="888"/>
      <c r="BZ155" s="888"/>
      <c r="CA155" s="888"/>
      <c r="CB155" s="888"/>
      <c r="CC155" s="888"/>
      <c r="CD155" s="889"/>
      <c r="CE155" s="887"/>
      <c r="CF155" s="888"/>
      <c r="CG155" s="888"/>
      <c r="CH155" s="888"/>
      <c r="CI155" s="888"/>
      <c r="CJ155" s="888"/>
      <c r="CK155" s="888"/>
      <c r="CL155" s="888"/>
      <c r="CM155" s="888"/>
      <c r="CN155" s="889"/>
      <c r="CO155" s="887"/>
      <c r="CP155" s="888"/>
      <c r="CQ155" s="888"/>
      <c r="CR155" s="888"/>
      <c r="CS155" s="888"/>
      <c r="CT155" s="888"/>
      <c r="CU155" s="888"/>
      <c r="CV155" s="888"/>
      <c r="CW155" s="888"/>
      <c r="CX155" s="889"/>
      <c r="CY155" s="887"/>
      <c r="CZ155" s="888"/>
      <c r="DA155" s="888"/>
      <c r="DB155" s="888"/>
      <c r="DC155" s="888"/>
      <c r="DD155" s="888"/>
      <c r="DE155" s="888"/>
      <c r="DF155" s="888"/>
      <c r="DG155" s="888"/>
      <c r="DH155" s="889"/>
      <c r="DI155" s="887"/>
      <c r="DJ155" s="888"/>
      <c r="DK155" s="888"/>
      <c r="DL155" s="888"/>
      <c r="DM155" s="888"/>
      <c r="DN155" s="888"/>
      <c r="DO155" s="888"/>
      <c r="DP155" s="888"/>
      <c r="DQ155" s="888"/>
      <c r="DR155" s="889"/>
      <c r="DS155" s="887"/>
      <c r="DT155" s="888"/>
      <c r="DU155" s="888"/>
      <c r="DV155" s="888"/>
      <c r="DW155" s="888"/>
      <c r="DX155" s="888"/>
      <c r="DY155" s="888"/>
      <c r="DZ155" s="888"/>
      <c r="EA155" s="888"/>
      <c r="EB155" s="889"/>
      <c r="EC155" s="887"/>
      <c r="ED155" s="888"/>
      <c r="EE155" s="888"/>
      <c r="EF155" s="888"/>
      <c r="EG155" s="888"/>
      <c r="EH155" s="888"/>
      <c r="EI155" s="888"/>
      <c r="EJ155" s="888"/>
      <c r="EK155" s="888"/>
      <c r="EL155" s="889"/>
      <c r="EM155" s="887"/>
      <c r="EN155" s="888"/>
      <c r="EO155" s="888"/>
      <c r="EP155" s="888"/>
      <c r="EQ155" s="888"/>
      <c r="ER155" s="888"/>
      <c r="ES155" s="888"/>
      <c r="ET155" s="888"/>
      <c r="EU155" s="888"/>
      <c r="EV155" s="889"/>
    </row>
    <row r="156" spans="1:152" s="825" customFormat="1" ht="20.25">
      <c r="A156" s="359">
        <f>Summary!A156</f>
        <v>0</v>
      </c>
      <c r="B156" s="378">
        <f>Summary!B156</f>
        <v>0</v>
      </c>
      <c r="C156" s="379" t="str">
        <f>Summary!C156</f>
        <v>4.7.3</v>
      </c>
      <c r="D156" s="380" t="str">
        <f>Summary!D156</f>
        <v>2200 - Tunnels</v>
      </c>
      <c r="E156" s="381" t="str">
        <f>Summary!E156</f>
        <v>PTZ Cameras</v>
      </c>
      <c r="F156" s="382">
        <f>Summary!F156</f>
        <v>0</v>
      </c>
      <c r="G156" s="375">
        <f>Summary!G156</f>
        <v>0</v>
      </c>
      <c r="H156" s="700"/>
      <c r="I156" s="701"/>
      <c r="J156" s="701"/>
      <c r="K156" s="701"/>
      <c r="L156" s="701"/>
      <c r="M156" s="701"/>
      <c r="N156" s="701"/>
      <c r="O156" s="701"/>
      <c r="P156" s="701"/>
      <c r="Q156" s="701"/>
      <c r="R156" s="701"/>
      <c r="S156" s="701"/>
      <c r="T156" s="701"/>
      <c r="U156" s="702"/>
      <c r="V156" s="823"/>
      <c r="W156" s="700"/>
      <c r="X156" s="701"/>
      <c r="Y156" s="701"/>
      <c r="Z156" s="701"/>
      <c r="AA156" s="701"/>
      <c r="AB156" s="701"/>
      <c r="AC156" s="701"/>
      <c r="AD156" s="701"/>
      <c r="AE156" s="701"/>
      <c r="AF156" s="824"/>
      <c r="AG156" s="700"/>
      <c r="AH156" s="701"/>
      <c r="AI156" s="701"/>
      <c r="AJ156" s="701"/>
      <c r="AK156" s="701"/>
      <c r="AL156" s="701"/>
      <c r="AM156" s="701"/>
      <c r="AN156" s="701"/>
      <c r="AO156" s="701"/>
      <c r="AP156" s="824"/>
      <c r="AQ156" s="700"/>
      <c r="AR156" s="701"/>
      <c r="AS156" s="701"/>
      <c r="AT156" s="701"/>
      <c r="AU156" s="701"/>
      <c r="AV156" s="701"/>
      <c r="AW156" s="701"/>
      <c r="AX156" s="701"/>
      <c r="AY156" s="701"/>
      <c r="AZ156" s="824"/>
      <c r="BA156" s="700"/>
      <c r="BB156" s="701"/>
      <c r="BC156" s="701"/>
      <c r="BD156" s="701"/>
      <c r="BE156" s="701"/>
      <c r="BF156" s="701"/>
      <c r="BG156" s="701"/>
      <c r="BH156" s="701"/>
      <c r="BI156" s="701"/>
      <c r="BJ156" s="824"/>
      <c r="BK156" s="700"/>
      <c r="BL156" s="701"/>
      <c r="BM156" s="701"/>
      <c r="BN156" s="701"/>
      <c r="BO156" s="701"/>
      <c r="BP156" s="701"/>
      <c r="BQ156" s="701"/>
      <c r="BR156" s="701"/>
      <c r="BS156" s="701"/>
      <c r="BT156" s="824"/>
      <c r="BU156" s="700"/>
      <c r="BV156" s="701"/>
      <c r="BW156" s="701"/>
      <c r="BX156" s="701"/>
      <c r="BY156" s="701"/>
      <c r="BZ156" s="701"/>
      <c r="CA156" s="701"/>
      <c r="CB156" s="701"/>
      <c r="CC156" s="701"/>
      <c r="CD156" s="824"/>
      <c r="CE156" s="700"/>
      <c r="CF156" s="701"/>
      <c r="CG156" s="701"/>
      <c r="CH156" s="701"/>
      <c r="CI156" s="701"/>
      <c r="CJ156" s="701"/>
      <c r="CK156" s="701"/>
      <c r="CL156" s="701"/>
      <c r="CM156" s="701"/>
      <c r="CN156" s="824"/>
      <c r="CO156" s="700"/>
      <c r="CP156" s="701"/>
      <c r="CQ156" s="701"/>
      <c r="CR156" s="701"/>
      <c r="CS156" s="701"/>
      <c r="CT156" s="701"/>
      <c r="CU156" s="701"/>
      <c r="CV156" s="701"/>
      <c r="CW156" s="701"/>
      <c r="CX156" s="824"/>
      <c r="CY156" s="700"/>
      <c r="CZ156" s="701"/>
      <c r="DA156" s="701"/>
      <c r="DB156" s="701"/>
      <c r="DC156" s="701"/>
      <c r="DD156" s="701"/>
      <c r="DE156" s="701"/>
      <c r="DF156" s="701"/>
      <c r="DG156" s="701"/>
      <c r="DH156" s="824"/>
      <c r="DI156" s="700"/>
      <c r="DJ156" s="701"/>
      <c r="DK156" s="701"/>
      <c r="DL156" s="701"/>
      <c r="DM156" s="701"/>
      <c r="DN156" s="701"/>
      <c r="DO156" s="701"/>
      <c r="DP156" s="701"/>
      <c r="DQ156" s="701"/>
      <c r="DR156" s="824"/>
      <c r="DS156" s="700"/>
      <c r="DT156" s="701"/>
      <c r="DU156" s="701"/>
      <c r="DV156" s="701"/>
      <c r="DW156" s="701"/>
      <c r="DX156" s="701"/>
      <c r="DY156" s="701"/>
      <c r="DZ156" s="701"/>
      <c r="EA156" s="701"/>
      <c r="EB156" s="824"/>
      <c r="EC156" s="700"/>
      <c r="ED156" s="701"/>
      <c r="EE156" s="701"/>
      <c r="EF156" s="701"/>
      <c r="EG156" s="701"/>
      <c r="EH156" s="701"/>
      <c r="EI156" s="701"/>
      <c r="EJ156" s="701"/>
      <c r="EK156" s="701"/>
      <c r="EL156" s="824"/>
      <c r="EM156" s="700"/>
      <c r="EN156" s="701"/>
      <c r="EO156" s="701"/>
      <c r="EP156" s="701"/>
      <c r="EQ156" s="701"/>
      <c r="ER156" s="701"/>
      <c r="ES156" s="701"/>
      <c r="ET156" s="701"/>
      <c r="EU156" s="701"/>
      <c r="EV156" s="824"/>
    </row>
    <row r="157" spans="1:152" s="139" customFormat="1" ht="20.25">
      <c r="A157" s="359">
        <f>Summary!A157</f>
        <v>0</v>
      </c>
      <c r="B157" s="378">
        <f>Summary!B157</f>
        <v>0</v>
      </c>
      <c r="C157" s="379" t="str">
        <f>Summary!C157</f>
        <v>4.7.3.1</v>
      </c>
      <c r="D157" s="380">
        <f>Summary!D157</f>
        <v>0</v>
      </c>
      <c r="E157" s="381">
        <f>Summary!E157</f>
        <v>0</v>
      </c>
      <c r="F157" s="382" t="str">
        <f>Summary!F157</f>
        <v>Clean camera lens</v>
      </c>
      <c r="G157" s="375">
        <f>Summary!G157</f>
        <v>0</v>
      </c>
      <c r="H157" s="540">
        <f t="shared" ref="H157:H159" si="122">SUM(W157:AE157)</f>
        <v>0</v>
      </c>
      <c r="I157" s="541">
        <f t="shared" ref="I157:I159" si="123">SUM(AG157:AO157)</f>
        <v>0</v>
      </c>
      <c r="J157" s="541">
        <f t="shared" ref="J157:J159" si="124">SUM(AQ157:AY157)</f>
        <v>0</v>
      </c>
      <c r="K157" s="541">
        <f t="shared" ref="K157:K159" si="125">SUM(BA157:BI157)</f>
        <v>0</v>
      </c>
      <c r="L157" s="541">
        <f t="shared" ref="L157:L159" si="126">SUM(BK157:BS157)</f>
        <v>0</v>
      </c>
      <c r="M157" s="541">
        <f t="shared" ref="M157:M159" si="127">SUM(BU157:CC157)</f>
        <v>0</v>
      </c>
      <c r="N157" s="541">
        <f t="shared" ref="N157:N159" si="128">SUM(CE157:CM157)</f>
        <v>0</v>
      </c>
      <c r="O157" s="541">
        <f t="shared" ref="O157:O159" si="129">SUM(CO157:CW157)</f>
        <v>0</v>
      </c>
      <c r="P157" s="541">
        <f t="shared" ref="P157:P159" si="130">SUM(CY157:DG157)</f>
        <v>0</v>
      </c>
      <c r="Q157" s="541">
        <f t="shared" ref="Q157:Q159" si="131">SUM(DI157:DQ157)</f>
        <v>0</v>
      </c>
      <c r="R157" s="541">
        <f t="shared" ref="R157:R159" si="132">SUM(DS157:EA157)</f>
        <v>0</v>
      </c>
      <c r="S157" s="541">
        <f t="shared" ref="S157:S159" si="133">SUM(EC157:EK157)</f>
        <v>0</v>
      </c>
      <c r="T157" s="541">
        <f t="shared" ref="T157:T159" si="134">SUM(EM157:EU157)</f>
        <v>0</v>
      </c>
      <c r="U157" s="542">
        <f t="shared" ref="U157:U159" si="135">SUM(H157:T157)</f>
        <v>0</v>
      </c>
      <c r="V157" s="531"/>
      <c r="W157" s="887"/>
      <c r="X157" s="888"/>
      <c r="Y157" s="888"/>
      <c r="Z157" s="888"/>
      <c r="AA157" s="888"/>
      <c r="AB157" s="888"/>
      <c r="AC157" s="888"/>
      <c r="AD157" s="888"/>
      <c r="AE157" s="888"/>
      <c r="AF157" s="889"/>
      <c r="AG157" s="887"/>
      <c r="AH157" s="888"/>
      <c r="AI157" s="888"/>
      <c r="AJ157" s="888"/>
      <c r="AK157" s="888"/>
      <c r="AL157" s="888"/>
      <c r="AM157" s="888"/>
      <c r="AN157" s="888"/>
      <c r="AO157" s="888"/>
      <c r="AP157" s="889"/>
      <c r="AQ157" s="887"/>
      <c r="AR157" s="888"/>
      <c r="AS157" s="888"/>
      <c r="AT157" s="888"/>
      <c r="AU157" s="888"/>
      <c r="AV157" s="888"/>
      <c r="AW157" s="888"/>
      <c r="AX157" s="888"/>
      <c r="AY157" s="888"/>
      <c r="AZ157" s="889"/>
      <c r="BA157" s="887"/>
      <c r="BB157" s="888"/>
      <c r="BC157" s="888"/>
      <c r="BD157" s="888"/>
      <c r="BE157" s="888"/>
      <c r="BF157" s="888"/>
      <c r="BG157" s="888"/>
      <c r="BH157" s="888"/>
      <c r="BI157" s="888"/>
      <c r="BJ157" s="889"/>
      <c r="BK157" s="887"/>
      <c r="BL157" s="888"/>
      <c r="BM157" s="888"/>
      <c r="BN157" s="888"/>
      <c r="BO157" s="888"/>
      <c r="BP157" s="888"/>
      <c r="BQ157" s="888"/>
      <c r="BR157" s="888"/>
      <c r="BS157" s="888"/>
      <c r="BT157" s="889"/>
      <c r="BU157" s="887"/>
      <c r="BV157" s="888"/>
      <c r="BW157" s="888"/>
      <c r="BX157" s="888"/>
      <c r="BY157" s="888"/>
      <c r="BZ157" s="888"/>
      <c r="CA157" s="888"/>
      <c r="CB157" s="888"/>
      <c r="CC157" s="888"/>
      <c r="CD157" s="889"/>
      <c r="CE157" s="887"/>
      <c r="CF157" s="888"/>
      <c r="CG157" s="888"/>
      <c r="CH157" s="888"/>
      <c r="CI157" s="888"/>
      <c r="CJ157" s="888"/>
      <c r="CK157" s="888"/>
      <c r="CL157" s="888"/>
      <c r="CM157" s="888"/>
      <c r="CN157" s="889"/>
      <c r="CO157" s="887"/>
      <c r="CP157" s="888"/>
      <c r="CQ157" s="888"/>
      <c r="CR157" s="888"/>
      <c r="CS157" s="888"/>
      <c r="CT157" s="888"/>
      <c r="CU157" s="888"/>
      <c r="CV157" s="888"/>
      <c r="CW157" s="888"/>
      <c r="CX157" s="889"/>
      <c r="CY157" s="887"/>
      <c r="CZ157" s="888"/>
      <c r="DA157" s="888"/>
      <c r="DB157" s="888"/>
      <c r="DC157" s="888"/>
      <c r="DD157" s="888"/>
      <c r="DE157" s="888"/>
      <c r="DF157" s="888"/>
      <c r="DG157" s="888"/>
      <c r="DH157" s="889"/>
      <c r="DI157" s="887"/>
      <c r="DJ157" s="888"/>
      <c r="DK157" s="888"/>
      <c r="DL157" s="888"/>
      <c r="DM157" s="888"/>
      <c r="DN157" s="888"/>
      <c r="DO157" s="888"/>
      <c r="DP157" s="888"/>
      <c r="DQ157" s="888"/>
      <c r="DR157" s="889"/>
      <c r="DS157" s="887"/>
      <c r="DT157" s="888"/>
      <c r="DU157" s="888"/>
      <c r="DV157" s="888"/>
      <c r="DW157" s="888"/>
      <c r="DX157" s="888"/>
      <c r="DY157" s="888"/>
      <c r="DZ157" s="888"/>
      <c r="EA157" s="888"/>
      <c r="EB157" s="889"/>
      <c r="EC157" s="887"/>
      <c r="ED157" s="888"/>
      <c r="EE157" s="888"/>
      <c r="EF157" s="888"/>
      <c r="EG157" s="888"/>
      <c r="EH157" s="888"/>
      <c r="EI157" s="888"/>
      <c r="EJ157" s="888"/>
      <c r="EK157" s="888"/>
      <c r="EL157" s="889"/>
      <c r="EM157" s="887"/>
      <c r="EN157" s="888"/>
      <c r="EO157" s="888"/>
      <c r="EP157" s="888"/>
      <c r="EQ157" s="888"/>
      <c r="ER157" s="888"/>
      <c r="ES157" s="888"/>
      <c r="ET157" s="888"/>
      <c r="EU157" s="888"/>
      <c r="EV157" s="889"/>
    </row>
    <row r="158" spans="1:152" s="139" customFormat="1" ht="20.25">
      <c r="A158" s="359">
        <f>Summary!A158</f>
        <v>0</v>
      </c>
      <c r="B158" s="378">
        <f>Summary!B158</f>
        <v>0</v>
      </c>
      <c r="C158" s="379" t="str">
        <f>Summary!C158</f>
        <v>4.7.3.2</v>
      </c>
      <c r="D158" s="380">
        <f>Summary!D158</f>
        <v>0</v>
      </c>
      <c r="E158" s="381">
        <f>Summary!E158</f>
        <v>0</v>
      </c>
      <c r="F158" s="382" t="str">
        <f>Summary!F158</f>
        <v>Check camera functionality</v>
      </c>
      <c r="G158" s="375">
        <f>Summary!G158</f>
        <v>0</v>
      </c>
      <c r="H158" s="540">
        <f t="shared" si="122"/>
        <v>0</v>
      </c>
      <c r="I158" s="541">
        <f t="shared" si="123"/>
        <v>0</v>
      </c>
      <c r="J158" s="541">
        <f t="shared" si="124"/>
        <v>0</v>
      </c>
      <c r="K158" s="541">
        <f t="shared" si="125"/>
        <v>0</v>
      </c>
      <c r="L158" s="541">
        <f t="shared" si="126"/>
        <v>0</v>
      </c>
      <c r="M158" s="541">
        <f t="shared" si="127"/>
        <v>0</v>
      </c>
      <c r="N158" s="541">
        <f t="shared" si="128"/>
        <v>0</v>
      </c>
      <c r="O158" s="541">
        <f t="shared" si="129"/>
        <v>0</v>
      </c>
      <c r="P158" s="541">
        <f t="shared" si="130"/>
        <v>0</v>
      </c>
      <c r="Q158" s="541">
        <f t="shared" si="131"/>
        <v>0</v>
      </c>
      <c r="R158" s="541">
        <f t="shared" si="132"/>
        <v>0</v>
      </c>
      <c r="S158" s="541">
        <f t="shared" si="133"/>
        <v>0</v>
      </c>
      <c r="T158" s="541">
        <f t="shared" si="134"/>
        <v>0</v>
      </c>
      <c r="U158" s="542">
        <f t="shared" si="135"/>
        <v>0</v>
      </c>
      <c r="V158" s="531"/>
      <c r="W158" s="887"/>
      <c r="X158" s="888"/>
      <c r="Y158" s="888"/>
      <c r="Z158" s="888"/>
      <c r="AA158" s="888"/>
      <c r="AB158" s="888"/>
      <c r="AC158" s="888"/>
      <c r="AD158" s="888"/>
      <c r="AE158" s="888"/>
      <c r="AF158" s="889"/>
      <c r="AG158" s="887"/>
      <c r="AH158" s="888"/>
      <c r="AI158" s="888"/>
      <c r="AJ158" s="888"/>
      <c r="AK158" s="888"/>
      <c r="AL158" s="888"/>
      <c r="AM158" s="888"/>
      <c r="AN158" s="888"/>
      <c r="AO158" s="888"/>
      <c r="AP158" s="889"/>
      <c r="AQ158" s="887"/>
      <c r="AR158" s="888"/>
      <c r="AS158" s="888"/>
      <c r="AT158" s="888"/>
      <c r="AU158" s="888"/>
      <c r="AV158" s="888"/>
      <c r="AW158" s="888"/>
      <c r="AX158" s="888"/>
      <c r="AY158" s="888"/>
      <c r="AZ158" s="889"/>
      <c r="BA158" s="887"/>
      <c r="BB158" s="888"/>
      <c r="BC158" s="888"/>
      <c r="BD158" s="888"/>
      <c r="BE158" s="888"/>
      <c r="BF158" s="888"/>
      <c r="BG158" s="888"/>
      <c r="BH158" s="888"/>
      <c r="BI158" s="888"/>
      <c r="BJ158" s="889"/>
      <c r="BK158" s="887"/>
      <c r="BL158" s="888"/>
      <c r="BM158" s="888"/>
      <c r="BN158" s="888"/>
      <c r="BO158" s="888"/>
      <c r="BP158" s="888"/>
      <c r="BQ158" s="888"/>
      <c r="BR158" s="888"/>
      <c r="BS158" s="888"/>
      <c r="BT158" s="889"/>
      <c r="BU158" s="887"/>
      <c r="BV158" s="888"/>
      <c r="BW158" s="888"/>
      <c r="BX158" s="888"/>
      <c r="BY158" s="888"/>
      <c r="BZ158" s="888"/>
      <c r="CA158" s="888"/>
      <c r="CB158" s="888"/>
      <c r="CC158" s="888"/>
      <c r="CD158" s="889"/>
      <c r="CE158" s="887"/>
      <c r="CF158" s="888"/>
      <c r="CG158" s="888"/>
      <c r="CH158" s="888"/>
      <c r="CI158" s="888"/>
      <c r="CJ158" s="888"/>
      <c r="CK158" s="888"/>
      <c r="CL158" s="888"/>
      <c r="CM158" s="888"/>
      <c r="CN158" s="889"/>
      <c r="CO158" s="887"/>
      <c r="CP158" s="888"/>
      <c r="CQ158" s="888"/>
      <c r="CR158" s="888"/>
      <c r="CS158" s="888"/>
      <c r="CT158" s="888"/>
      <c r="CU158" s="888"/>
      <c r="CV158" s="888"/>
      <c r="CW158" s="888"/>
      <c r="CX158" s="889"/>
      <c r="CY158" s="887"/>
      <c r="CZ158" s="888"/>
      <c r="DA158" s="888"/>
      <c r="DB158" s="888"/>
      <c r="DC158" s="888"/>
      <c r="DD158" s="888"/>
      <c r="DE158" s="888"/>
      <c r="DF158" s="888"/>
      <c r="DG158" s="888"/>
      <c r="DH158" s="889"/>
      <c r="DI158" s="887"/>
      <c r="DJ158" s="888"/>
      <c r="DK158" s="888"/>
      <c r="DL158" s="888"/>
      <c r="DM158" s="888"/>
      <c r="DN158" s="888"/>
      <c r="DO158" s="888"/>
      <c r="DP158" s="888"/>
      <c r="DQ158" s="888"/>
      <c r="DR158" s="889"/>
      <c r="DS158" s="887"/>
      <c r="DT158" s="888"/>
      <c r="DU158" s="888"/>
      <c r="DV158" s="888"/>
      <c r="DW158" s="888"/>
      <c r="DX158" s="888"/>
      <c r="DY158" s="888"/>
      <c r="DZ158" s="888"/>
      <c r="EA158" s="888"/>
      <c r="EB158" s="889"/>
      <c r="EC158" s="887"/>
      <c r="ED158" s="888"/>
      <c r="EE158" s="888"/>
      <c r="EF158" s="888"/>
      <c r="EG158" s="888"/>
      <c r="EH158" s="888"/>
      <c r="EI158" s="888"/>
      <c r="EJ158" s="888"/>
      <c r="EK158" s="888"/>
      <c r="EL158" s="889"/>
      <c r="EM158" s="887"/>
      <c r="EN158" s="888"/>
      <c r="EO158" s="888"/>
      <c r="EP158" s="888"/>
      <c r="EQ158" s="888"/>
      <c r="ER158" s="888"/>
      <c r="ES158" s="888"/>
      <c r="ET158" s="888"/>
      <c r="EU158" s="888"/>
      <c r="EV158" s="889"/>
    </row>
    <row r="159" spans="1:152" s="139" customFormat="1" ht="20.25">
      <c r="A159" s="359">
        <f>Summary!A159</f>
        <v>0</v>
      </c>
      <c r="B159" s="378">
        <f>Summary!B159</f>
        <v>0</v>
      </c>
      <c r="C159" s="379" t="str">
        <f>Summary!C159</f>
        <v>4.7.3.3</v>
      </c>
      <c r="D159" s="380">
        <f>Summary!D159</f>
        <v>0</v>
      </c>
      <c r="E159" s="381">
        <f>Summary!E159</f>
        <v>0</v>
      </c>
      <c r="F159" s="382" t="str">
        <f>Summary!F159</f>
        <v>Check data and power supply cables</v>
      </c>
      <c r="G159" s="375">
        <f>Summary!G159</f>
        <v>0</v>
      </c>
      <c r="H159" s="540">
        <f t="shared" si="122"/>
        <v>0</v>
      </c>
      <c r="I159" s="541">
        <f t="shared" si="123"/>
        <v>0</v>
      </c>
      <c r="J159" s="541">
        <f t="shared" si="124"/>
        <v>0</v>
      </c>
      <c r="K159" s="541">
        <f t="shared" si="125"/>
        <v>0</v>
      </c>
      <c r="L159" s="541">
        <f t="shared" si="126"/>
        <v>0</v>
      </c>
      <c r="M159" s="541">
        <f t="shared" si="127"/>
        <v>0</v>
      </c>
      <c r="N159" s="541">
        <f t="shared" si="128"/>
        <v>0</v>
      </c>
      <c r="O159" s="541">
        <f t="shared" si="129"/>
        <v>0</v>
      </c>
      <c r="P159" s="541">
        <f t="shared" si="130"/>
        <v>0</v>
      </c>
      <c r="Q159" s="541">
        <f t="shared" si="131"/>
        <v>0</v>
      </c>
      <c r="R159" s="541">
        <f t="shared" si="132"/>
        <v>0</v>
      </c>
      <c r="S159" s="541">
        <f t="shared" si="133"/>
        <v>0</v>
      </c>
      <c r="T159" s="541">
        <f t="shared" si="134"/>
        <v>0</v>
      </c>
      <c r="U159" s="542">
        <f t="shared" si="135"/>
        <v>0</v>
      </c>
      <c r="V159" s="531"/>
      <c r="W159" s="887"/>
      <c r="X159" s="888"/>
      <c r="Y159" s="888"/>
      <c r="Z159" s="888"/>
      <c r="AA159" s="888"/>
      <c r="AB159" s="888"/>
      <c r="AC159" s="888"/>
      <c r="AD159" s="888"/>
      <c r="AE159" s="888"/>
      <c r="AF159" s="889"/>
      <c r="AG159" s="887"/>
      <c r="AH159" s="888"/>
      <c r="AI159" s="888"/>
      <c r="AJ159" s="888"/>
      <c r="AK159" s="888"/>
      <c r="AL159" s="888"/>
      <c r="AM159" s="888"/>
      <c r="AN159" s="888"/>
      <c r="AO159" s="888"/>
      <c r="AP159" s="889"/>
      <c r="AQ159" s="887"/>
      <c r="AR159" s="888"/>
      <c r="AS159" s="888"/>
      <c r="AT159" s="888"/>
      <c r="AU159" s="888"/>
      <c r="AV159" s="888"/>
      <c r="AW159" s="888"/>
      <c r="AX159" s="888"/>
      <c r="AY159" s="888"/>
      <c r="AZ159" s="889"/>
      <c r="BA159" s="887"/>
      <c r="BB159" s="888"/>
      <c r="BC159" s="888"/>
      <c r="BD159" s="888"/>
      <c r="BE159" s="888"/>
      <c r="BF159" s="888"/>
      <c r="BG159" s="888"/>
      <c r="BH159" s="888"/>
      <c r="BI159" s="888"/>
      <c r="BJ159" s="889"/>
      <c r="BK159" s="887"/>
      <c r="BL159" s="888"/>
      <c r="BM159" s="888"/>
      <c r="BN159" s="888"/>
      <c r="BO159" s="888"/>
      <c r="BP159" s="888"/>
      <c r="BQ159" s="888"/>
      <c r="BR159" s="888"/>
      <c r="BS159" s="888"/>
      <c r="BT159" s="889"/>
      <c r="BU159" s="887"/>
      <c r="BV159" s="888"/>
      <c r="BW159" s="888"/>
      <c r="BX159" s="888"/>
      <c r="BY159" s="888"/>
      <c r="BZ159" s="888"/>
      <c r="CA159" s="888"/>
      <c r="CB159" s="888"/>
      <c r="CC159" s="888"/>
      <c r="CD159" s="889"/>
      <c r="CE159" s="887"/>
      <c r="CF159" s="888"/>
      <c r="CG159" s="888"/>
      <c r="CH159" s="888"/>
      <c r="CI159" s="888"/>
      <c r="CJ159" s="888"/>
      <c r="CK159" s="888"/>
      <c r="CL159" s="888"/>
      <c r="CM159" s="888"/>
      <c r="CN159" s="889"/>
      <c r="CO159" s="887"/>
      <c r="CP159" s="888"/>
      <c r="CQ159" s="888"/>
      <c r="CR159" s="888"/>
      <c r="CS159" s="888"/>
      <c r="CT159" s="888"/>
      <c r="CU159" s="888"/>
      <c r="CV159" s="888"/>
      <c r="CW159" s="888"/>
      <c r="CX159" s="889"/>
      <c r="CY159" s="887"/>
      <c r="CZ159" s="888"/>
      <c r="DA159" s="888"/>
      <c r="DB159" s="888"/>
      <c r="DC159" s="888"/>
      <c r="DD159" s="888"/>
      <c r="DE159" s="888"/>
      <c r="DF159" s="888"/>
      <c r="DG159" s="888"/>
      <c r="DH159" s="889"/>
      <c r="DI159" s="887"/>
      <c r="DJ159" s="888"/>
      <c r="DK159" s="888"/>
      <c r="DL159" s="888"/>
      <c r="DM159" s="888"/>
      <c r="DN159" s="888"/>
      <c r="DO159" s="888"/>
      <c r="DP159" s="888"/>
      <c r="DQ159" s="888"/>
      <c r="DR159" s="889"/>
      <c r="DS159" s="887"/>
      <c r="DT159" s="888"/>
      <c r="DU159" s="888"/>
      <c r="DV159" s="888"/>
      <c r="DW159" s="888"/>
      <c r="DX159" s="888"/>
      <c r="DY159" s="888"/>
      <c r="DZ159" s="888"/>
      <c r="EA159" s="888"/>
      <c r="EB159" s="889"/>
      <c r="EC159" s="887"/>
      <c r="ED159" s="888"/>
      <c r="EE159" s="888"/>
      <c r="EF159" s="888"/>
      <c r="EG159" s="888"/>
      <c r="EH159" s="888"/>
      <c r="EI159" s="888"/>
      <c r="EJ159" s="888"/>
      <c r="EK159" s="888"/>
      <c r="EL159" s="889"/>
      <c r="EM159" s="887"/>
      <c r="EN159" s="888"/>
      <c r="EO159" s="888"/>
      <c r="EP159" s="888"/>
      <c r="EQ159" s="888"/>
      <c r="ER159" s="888"/>
      <c r="ES159" s="888"/>
      <c r="ET159" s="888"/>
      <c r="EU159" s="888"/>
      <c r="EV159" s="889"/>
    </row>
    <row r="160" spans="1:152" s="139" customFormat="1" ht="36">
      <c r="A160" s="802" t="str">
        <f>Summary!A160</f>
        <v>18.12.1</v>
      </c>
      <c r="B160" s="815">
        <f>Summary!B160</f>
        <v>4.8</v>
      </c>
      <c r="C160" s="813">
        <f>Summary!C160</f>
        <v>0</v>
      </c>
      <c r="D160" s="816" t="str">
        <f>Summary!D160</f>
        <v>3000 - Landscape and ecology</v>
      </c>
      <c r="E160" s="796">
        <f>Summary!E160</f>
        <v>0</v>
      </c>
      <c r="F160" s="796">
        <f>Summary!F160</f>
        <v>0</v>
      </c>
      <c r="G160" s="787">
        <f>Summary!G160</f>
        <v>0</v>
      </c>
      <c r="H160" s="299"/>
      <c r="I160" s="300"/>
      <c r="J160" s="300"/>
      <c r="K160" s="300"/>
      <c r="L160" s="300"/>
      <c r="M160" s="300"/>
      <c r="N160" s="300"/>
      <c r="O160" s="300"/>
      <c r="P160" s="300"/>
      <c r="Q160" s="300"/>
      <c r="R160" s="300"/>
      <c r="S160" s="300"/>
      <c r="T160" s="300"/>
      <c r="U160" s="797"/>
      <c r="V160" s="531"/>
      <c r="W160" s="299"/>
      <c r="X160" s="300"/>
      <c r="Y160" s="300"/>
      <c r="Z160" s="300"/>
      <c r="AA160" s="300"/>
      <c r="AB160" s="300"/>
      <c r="AC160" s="300"/>
      <c r="AD160" s="300"/>
      <c r="AE160" s="300"/>
      <c r="AF160" s="817"/>
      <c r="AG160" s="299"/>
      <c r="AH160" s="300"/>
      <c r="AI160" s="300"/>
      <c r="AJ160" s="300"/>
      <c r="AK160" s="300"/>
      <c r="AL160" s="300"/>
      <c r="AM160" s="300"/>
      <c r="AN160" s="300"/>
      <c r="AO160" s="300"/>
      <c r="AP160" s="817"/>
      <c r="AQ160" s="299"/>
      <c r="AR160" s="300"/>
      <c r="AS160" s="300"/>
      <c r="AT160" s="300"/>
      <c r="AU160" s="300"/>
      <c r="AV160" s="300"/>
      <c r="AW160" s="300"/>
      <c r="AX160" s="300"/>
      <c r="AY160" s="300"/>
      <c r="AZ160" s="817"/>
      <c r="BA160" s="299"/>
      <c r="BB160" s="300"/>
      <c r="BC160" s="300"/>
      <c r="BD160" s="300"/>
      <c r="BE160" s="300"/>
      <c r="BF160" s="300"/>
      <c r="BG160" s="300"/>
      <c r="BH160" s="300"/>
      <c r="BI160" s="300"/>
      <c r="BJ160" s="817"/>
      <c r="BK160" s="299"/>
      <c r="BL160" s="300"/>
      <c r="BM160" s="300"/>
      <c r="BN160" s="300"/>
      <c r="BO160" s="300"/>
      <c r="BP160" s="300"/>
      <c r="BQ160" s="300"/>
      <c r="BR160" s="300"/>
      <c r="BS160" s="300"/>
      <c r="BT160" s="817"/>
      <c r="BU160" s="299"/>
      <c r="BV160" s="300"/>
      <c r="BW160" s="300"/>
      <c r="BX160" s="300"/>
      <c r="BY160" s="300"/>
      <c r="BZ160" s="300"/>
      <c r="CA160" s="300"/>
      <c r="CB160" s="300"/>
      <c r="CC160" s="300"/>
      <c r="CD160" s="817"/>
      <c r="CE160" s="299"/>
      <c r="CF160" s="300"/>
      <c r="CG160" s="300"/>
      <c r="CH160" s="300"/>
      <c r="CI160" s="300"/>
      <c r="CJ160" s="300"/>
      <c r="CK160" s="300"/>
      <c r="CL160" s="300"/>
      <c r="CM160" s="300"/>
      <c r="CN160" s="817"/>
      <c r="CO160" s="299"/>
      <c r="CP160" s="300"/>
      <c r="CQ160" s="300"/>
      <c r="CR160" s="300"/>
      <c r="CS160" s="300"/>
      <c r="CT160" s="300"/>
      <c r="CU160" s="300"/>
      <c r="CV160" s="300"/>
      <c r="CW160" s="300"/>
      <c r="CX160" s="817"/>
      <c r="CY160" s="299"/>
      <c r="CZ160" s="300"/>
      <c r="DA160" s="300"/>
      <c r="DB160" s="300"/>
      <c r="DC160" s="300"/>
      <c r="DD160" s="300"/>
      <c r="DE160" s="300"/>
      <c r="DF160" s="300"/>
      <c r="DG160" s="300"/>
      <c r="DH160" s="817"/>
      <c r="DI160" s="299"/>
      <c r="DJ160" s="300"/>
      <c r="DK160" s="300"/>
      <c r="DL160" s="300"/>
      <c r="DM160" s="300"/>
      <c r="DN160" s="300"/>
      <c r="DO160" s="300"/>
      <c r="DP160" s="300"/>
      <c r="DQ160" s="300"/>
      <c r="DR160" s="817"/>
      <c r="DS160" s="299"/>
      <c r="DT160" s="300"/>
      <c r="DU160" s="300"/>
      <c r="DV160" s="300"/>
      <c r="DW160" s="300"/>
      <c r="DX160" s="300"/>
      <c r="DY160" s="300"/>
      <c r="DZ160" s="300"/>
      <c r="EA160" s="300"/>
      <c r="EB160" s="817"/>
      <c r="EC160" s="299"/>
      <c r="ED160" s="300"/>
      <c r="EE160" s="300"/>
      <c r="EF160" s="300"/>
      <c r="EG160" s="300"/>
      <c r="EH160" s="300"/>
      <c r="EI160" s="300"/>
      <c r="EJ160" s="300"/>
      <c r="EK160" s="300"/>
      <c r="EL160" s="817"/>
      <c r="EM160" s="299"/>
      <c r="EN160" s="300"/>
      <c r="EO160" s="300"/>
      <c r="EP160" s="300"/>
      <c r="EQ160" s="300"/>
      <c r="ER160" s="300"/>
      <c r="ES160" s="300"/>
      <c r="ET160" s="300"/>
      <c r="EU160" s="300"/>
      <c r="EV160" s="817"/>
    </row>
    <row r="161" spans="1:152" ht="72">
      <c r="A161" s="359">
        <f>Summary!A161</f>
        <v>0</v>
      </c>
      <c r="B161" s="378">
        <f>Summary!B161</f>
        <v>0</v>
      </c>
      <c r="C161" s="379" t="str">
        <f>Summary!C161</f>
        <v>4.8.1</v>
      </c>
      <c r="D161" s="380" t="str">
        <f>Summary!D161</f>
        <v>3000 - Landscape and ecology</v>
      </c>
      <c r="E161" s="381" t="str">
        <f>Summary!E161</f>
        <v>Hedgerows (General)</v>
      </c>
      <c r="F161" s="382" t="str">
        <f>Summary!F161</f>
        <v>Trim hedgerows, maintain and preserve clear carriageway width, sight lines and stopping distance, including junctions, access points, curves and bends</v>
      </c>
      <c r="G161" s="375">
        <f>Summary!G161</f>
        <v>0</v>
      </c>
      <c r="H161" s="540">
        <f t="shared" si="86"/>
        <v>0</v>
      </c>
      <c r="I161" s="541">
        <f t="shared" si="87"/>
        <v>0</v>
      </c>
      <c r="J161" s="541">
        <f t="shared" si="88"/>
        <v>0</v>
      </c>
      <c r="K161" s="541">
        <f t="shared" si="89"/>
        <v>0</v>
      </c>
      <c r="L161" s="541">
        <f t="shared" si="90"/>
        <v>0</v>
      </c>
      <c r="M161" s="541">
        <f t="shared" si="91"/>
        <v>0</v>
      </c>
      <c r="N161" s="541">
        <f t="shared" si="92"/>
        <v>0</v>
      </c>
      <c r="O161" s="541">
        <f t="shared" si="93"/>
        <v>0</v>
      </c>
      <c r="P161" s="541">
        <f t="shared" si="94"/>
        <v>0</v>
      </c>
      <c r="Q161" s="541">
        <f t="shared" si="95"/>
        <v>0</v>
      </c>
      <c r="R161" s="541">
        <f t="shared" si="96"/>
        <v>0</v>
      </c>
      <c r="S161" s="541">
        <f t="shared" si="97"/>
        <v>0</v>
      </c>
      <c r="T161" s="541">
        <f t="shared" ref="T161:T162" si="136">SUM(EM161:EU161)</f>
        <v>0</v>
      </c>
      <c r="U161" s="542">
        <f t="shared" ref="U161:U162" si="137">SUM(H161:T161)</f>
        <v>0</v>
      </c>
      <c r="V161" s="531"/>
      <c r="W161" s="543"/>
      <c r="X161" s="544"/>
      <c r="Y161" s="544"/>
      <c r="Z161" s="544"/>
      <c r="AA161" s="544"/>
      <c r="AB161" s="544"/>
      <c r="AC161" s="544"/>
      <c r="AD161" s="544"/>
      <c r="AE161" s="544"/>
      <c r="AF161" s="657"/>
      <c r="AG161" s="543"/>
      <c r="AH161" s="544"/>
      <c r="AI161" s="544"/>
      <c r="AJ161" s="544"/>
      <c r="AK161" s="544"/>
      <c r="AL161" s="544"/>
      <c r="AM161" s="544"/>
      <c r="AN161" s="544"/>
      <c r="AO161" s="544"/>
      <c r="AP161" s="657"/>
      <c r="AQ161" s="543"/>
      <c r="AR161" s="544"/>
      <c r="AS161" s="544"/>
      <c r="AT161" s="544"/>
      <c r="AU161" s="544"/>
      <c r="AV161" s="544"/>
      <c r="AW161" s="544"/>
      <c r="AX161" s="544"/>
      <c r="AY161" s="544"/>
      <c r="AZ161" s="657"/>
      <c r="BA161" s="543"/>
      <c r="BB161" s="544"/>
      <c r="BC161" s="544"/>
      <c r="BD161" s="544"/>
      <c r="BE161" s="544"/>
      <c r="BF161" s="544"/>
      <c r="BG161" s="544"/>
      <c r="BH161" s="544"/>
      <c r="BI161" s="544"/>
      <c r="BJ161" s="657"/>
      <c r="BK161" s="543"/>
      <c r="BL161" s="544"/>
      <c r="BM161" s="544"/>
      <c r="BN161" s="544"/>
      <c r="BO161" s="544"/>
      <c r="BP161" s="544"/>
      <c r="BQ161" s="544"/>
      <c r="BR161" s="544"/>
      <c r="BS161" s="544"/>
      <c r="BT161" s="657"/>
      <c r="BU161" s="543"/>
      <c r="BV161" s="544"/>
      <c r="BW161" s="544"/>
      <c r="BX161" s="544"/>
      <c r="BY161" s="544"/>
      <c r="BZ161" s="544"/>
      <c r="CA161" s="544"/>
      <c r="CB161" s="544"/>
      <c r="CC161" s="544"/>
      <c r="CD161" s="657"/>
      <c r="CE161" s="543"/>
      <c r="CF161" s="544"/>
      <c r="CG161" s="544"/>
      <c r="CH161" s="544"/>
      <c r="CI161" s="544"/>
      <c r="CJ161" s="544"/>
      <c r="CK161" s="544"/>
      <c r="CL161" s="544"/>
      <c r="CM161" s="544"/>
      <c r="CN161" s="657"/>
      <c r="CO161" s="543"/>
      <c r="CP161" s="544"/>
      <c r="CQ161" s="544"/>
      <c r="CR161" s="544"/>
      <c r="CS161" s="544"/>
      <c r="CT161" s="544"/>
      <c r="CU161" s="544"/>
      <c r="CV161" s="544"/>
      <c r="CW161" s="544"/>
      <c r="CX161" s="657"/>
      <c r="CY161" s="543"/>
      <c r="CZ161" s="544"/>
      <c r="DA161" s="544"/>
      <c r="DB161" s="544"/>
      <c r="DC161" s="544"/>
      <c r="DD161" s="544"/>
      <c r="DE161" s="544"/>
      <c r="DF161" s="544"/>
      <c r="DG161" s="544"/>
      <c r="DH161" s="657"/>
      <c r="DI161" s="543"/>
      <c r="DJ161" s="544"/>
      <c r="DK161" s="544"/>
      <c r="DL161" s="544"/>
      <c r="DM161" s="544"/>
      <c r="DN161" s="544"/>
      <c r="DO161" s="544"/>
      <c r="DP161" s="544"/>
      <c r="DQ161" s="544"/>
      <c r="DR161" s="657"/>
      <c r="DS161" s="543"/>
      <c r="DT161" s="544"/>
      <c r="DU161" s="544"/>
      <c r="DV161" s="544"/>
      <c r="DW161" s="544"/>
      <c r="DX161" s="544"/>
      <c r="DY161" s="544"/>
      <c r="DZ161" s="544"/>
      <c r="EA161" s="544"/>
      <c r="EB161" s="657"/>
      <c r="EC161" s="543"/>
      <c r="ED161" s="544"/>
      <c r="EE161" s="544"/>
      <c r="EF161" s="544"/>
      <c r="EG161" s="544"/>
      <c r="EH161" s="544"/>
      <c r="EI161" s="544"/>
      <c r="EJ161" s="544"/>
      <c r="EK161" s="544"/>
      <c r="EL161" s="657"/>
      <c r="EM161" s="543"/>
      <c r="EN161" s="544"/>
      <c r="EO161" s="544"/>
      <c r="EP161" s="544"/>
      <c r="EQ161" s="544"/>
      <c r="ER161" s="544"/>
      <c r="ES161" s="544"/>
      <c r="ET161" s="544"/>
      <c r="EU161" s="544"/>
      <c r="EV161" s="657"/>
    </row>
    <row r="162" spans="1:152" ht="36">
      <c r="A162" s="359">
        <f>Summary!A162</f>
        <v>0</v>
      </c>
      <c r="B162" s="378">
        <f>Summary!B162</f>
        <v>0</v>
      </c>
      <c r="C162" s="379" t="str">
        <f>Summary!C162</f>
        <v>4.8.2</v>
      </c>
      <c r="D162" s="380" t="str">
        <f>Summary!D162</f>
        <v>3000 - Landscape and ecology</v>
      </c>
      <c r="E162" s="381" t="str">
        <f>Summary!E162</f>
        <v>Woodland</v>
      </c>
      <c r="F162" s="382" t="str">
        <f>Summary!F162</f>
        <v>Thin/ coppice</v>
      </c>
      <c r="G162" s="375">
        <f>Summary!G162</f>
        <v>0</v>
      </c>
      <c r="H162" s="540">
        <f t="shared" si="86"/>
        <v>0</v>
      </c>
      <c r="I162" s="541">
        <f t="shared" si="87"/>
        <v>0</v>
      </c>
      <c r="J162" s="541">
        <f t="shared" si="88"/>
        <v>0</v>
      </c>
      <c r="K162" s="541">
        <f t="shared" si="89"/>
        <v>0</v>
      </c>
      <c r="L162" s="541">
        <f t="shared" si="90"/>
        <v>0</v>
      </c>
      <c r="M162" s="541">
        <f t="shared" si="91"/>
        <v>0</v>
      </c>
      <c r="N162" s="541">
        <f t="shared" si="92"/>
        <v>0</v>
      </c>
      <c r="O162" s="541">
        <f t="shared" si="93"/>
        <v>0</v>
      </c>
      <c r="P162" s="541">
        <f t="shared" si="94"/>
        <v>0</v>
      </c>
      <c r="Q162" s="541">
        <f t="shared" si="95"/>
        <v>0</v>
      </c>
      <c r="R162" s="541">
        <f t="shared" si="96"/>
        <v>0</v>
      </c>
      <c r="S162" s="541">
        <f t="shared" si="97"/>
        <v>0</v>
      </c>
      <c r="T162" s="541">
        <f t="shared" si="136"/>
        <v>0</v>
      </c>
      <c r="U162" s="542">
        <f t="shared" si="137"/>
        <v>0</v>
      </c>
      <c r="V162" s="531"/>
      <c r="W162" s="543"/>
      <c r="X162" s="544"/>
      <c r="Y162" s="544"/>
      <c r="Z162" s="544"/>
      <c r="AA162" s="544"/>
      <c r="AB162" s="544"/>
      <c r="AC162" s="544"/>
      <c r="AD162" s="544"/>
      <c r="AE162" s="544"/>
      <c r="AF162" s="657"/>
      <c r="AG162" s="543"/>
      <c r="AH162" s="544"/>
      <c r="AI162" s="544"/>
      <c r="AJ162" s="544"/>
      <c r="AK162" s="544"/>
      <c r="AL162" s="544"/>
      <c r="AM162" s="544"/>
      <c r="AN162" s="544"/>
      <c r="AO162" s="544"/>
      <c r="AP162" s="657"/>
      <c r="AQ162" s="543"/>
      <c r="AR162" s="544"/>
      <c r="AS162" s="544"/>
      <c r="AT162" s="544"/>
      <c r="AU162" s="544"/>
      <c r="AV162" s="544"/>
      <c r="AW162" s="544"/>
      <c r="AX162" s="544"/>
      <c r="AY162" s="544"/>
      <c r="AZ162" s="657"/>
      <c r="BA162" s="543"/>
      <c r="BB162" s="544"/>
      <c r="BC162" s="544"/>
      <c r="BD162" s="544"/>
      <c r="BE162" s="544"/>
      <c r="BF162" s="544"/>
      <c r="BG162" s="544"/>
      <c r="BH162" s="544"/>
      <c r="BI162" s="544"/>
      <c r="BJ162" s="657"/>
      <c r="BK162" s="543"/>
      <c r="BL162" s="544"/>
      <c r="BM162" s="544"/>
      <c r="BN162" s="544"/>
      <c r="BO162" s="544"/>
      <c r="BP162" s="544"/>
      <c r="BQ162" s="544"/>
      <c r="BR162" s="544"/>
      <c r="BS162" s="544"/>
      <c r="BT162" s="657"/>
      <c r="BU162" s="543"/>
      <c r="BV162" s="544"/>
      <c r="BW162" s="544"/>
      <c r="BX162" s="544"/>
      <c r="BY162" s="544"/>
      <c r="BZ162" s="544"/>
      <c r="CA162" s="544"/>
      <c r="CB162" s="544"/>
      <c r="CC162" s="544"/>
      <c r="CD162" s="657"/>
      <c r="CE162" s="543"/>
      <c r="CF162" s="544"/>
      <c r="CG162" s="544"/>
      <c r="CH162" s="544"/>
      <c r="CI162" s="544"/>
      <c r="CJ162" s="544"/>
      <c r="CK162" s="544"/>
      <c r="CL162" s="544"/>
      <c r="CM162" s="544"/>
      <c r="CN162" s="657"/>
      <c r="CO162" s="543"/>
      <c r="CP162" s="544"/>
      <c r="CQ162" s="544"/>
      <c r="CR162" s="544"/>
      <c r="CS162" s="544"/>
      <c r="CT162" s="544"/>
      <c r="CU162" s="544"/>
      <c r="CV162" s="544"/>
      <c r="CW162" s="544"/>
      <c r="CX162" s="657"/>
      <c r="CY162" s="543"/>
      <c r="CZ162" s="544"/>
      <c r="DA162" s="544"/>
      <c r="DB162" s="544"/>
      <c r="DC162" s="544"/>
      <c r="DD162" s="544"/>
      <c r="DE162" s="544"/>
      <c r="DF162" s="544"/>
      <c r="DG162" s="544"/>
      <c r="DH162" s="657"/>
      <c r="DI162" s="543"/>
      <c r="DJ162" s="544"/>
      <c r="DK162" s="544"/>
      <c r="DL162" s="544"/>
      <c r="DM162" s="544"/>
      <c r="DN162" s="544"/>
      <c r="DO162" s="544"/>
      <c r="DP162" s="544"/>
      <c r="DQ162" s="544"/>
      <c r="DR162" s="657"/>
      <c r="DS162" s="543"/>
      <c r="DT162" s="544"/>
      <c r="DU162" s="544"/>
      <c r="DV162" s="544"/>
      <c r="DW162" s="544"/>
      <c r="DX162" s="544"/>
      <c r="DY162" s="544"/>
      <c r="DZ162" s="544"/>
      <c r="EA162" s="544"/>
      <c r="EB162" s="657"/>
      <c r="EC162" s="543"/>
      <c r="ED162" s="544"/>
      <c r="EE162" s="544"/>
      <c r="EF162" s="544"/>
      <c r="EG162" s="544"/>
      <c r="EH162" s="544"/>
      <c r="EI162" s="544"/>
      <c r="EJ162" s="544"/>
      <c r="EK162" s="544"/>
      <c r="EL162" s="657"/>
      <c r="EM162" s="543"/>
      <c r="EN162" s="544"/>
      <c r="EO162" s="544"/>
      <c r="EP162" s="544"/>
      <c r="EQ162" s="544"/>
      <c r="ER162" s="544"/>
      <c r="ES162" s="544"/>
      <c r="ET162" s="544"/>
      <c r="EU162" s="544"/>
      <c r="EV162" s="657"/>
    </row>
    <row r="163" spans="1:152" s="139" customFormat="1" ht="36">
      <c r="A163" s="802">
        <f>Summary!A163</f>
        <v>0</v>
      </c>
      <c r="B163" s="815">
        <f>Summary!B163</f>
        <v>0</v>
      </c>
      <c r="C163" s="813" t="str">
        <f>Summary!C163</f>
        <v>4.8.3</v>
      </c>
      <c r="D163" s="816" t="str">
        <f>Summary!D163</f>
        <v>3000 - Landscape and ecology</v>
      </c>
      <c r="E163" s="796" t="str">
        <f>Summary!E163</f>
        <v>Grass and vegetation</v>
      </c>
      <c r="F163" s="796">
        <f>Summary!F163</f>
        <v>0</v>
      </c>
      <c r="G163" s="787">
        <f>Summary!G163</f>
        <v>0</v>
      </c>
      <c r="H163" s="299"/>
      <c r="I163" s="300"/>
      <c r="J163" s="300"/>
      <c r="K163" s="300"/>
      <c r="L163" s="300"/>
      <c r="M163" s="300"/>
      <c r="N163" s="300"/>
      <c r="O163" s="300"/>
      <c r="P163" s="300"/>
      <c r="Q163" s="300"/>
      <c r="R163" s="300"/>
      <c r="S163" s="300"/>
      <c r="T163" s="300"/>
      <c r="U163" s="797"/>
      <c r="V163" s="531"/>
      <c r="W163" s="299"/>
      <c r="X163" s="300"/>
      <c r="Y163" s="300"/>
      <c r="Z163" s="300"/>
      <c r="AA163" s="300"/>
      <c r="AB163" s="300"/>
      <c r="AC163" s="300"/>
      <c r="AD163" s="300"/>
      <c r="AE163" s="300"/>
      <c r="AF163" s="817"/>
      <c r="AG163" s="299"/>
      <c r="AH163" s="300"/>
      <c r="AI163" s="300"/>
      <c r="AJ163" s="300"/>
      <c r="AK163" s="300"/>
      <c r="AL163" s="300"/>
      <c r="AM163" s="300"/>
      <c r="AN163" s="300"/>
      <c r="AO163" s="300"/>
      <c r="AP163" s="817"/>
      <c r="AQ163" s="299"/>
      <c r="AR163" s="300"/>
      <c r="AS163" s="300"/>
      <c r="AT163" s="300"/>
      <c r="AU163" s="300"/>
      <c r="AV163" s="300"/>
      <c r="AW163" s="300"/>
      <c r="AX163" s="300"/>
      <c r="AY163" s="300"/>
      <c r="AZ163" s="817"/>
      <c r="BA163" s="299"/>
      <c r="BB163" s="300"/>
      <c r="BC163" s="300"/>
      <c r="BD163" s="300"/>
      <c r="BE163" s="300"/>
      <c r="BF163" s="300"/>
      <c r="BG163" s="300"/>
      <c r="BH163" s="300"/>
      <c r="BI163" s="300"/>
      <c r="BJ163" s="817"/>
      <c r="BK163" s="299"/>
      <c r="BL163" s="300"/>
      <c r="BM163" s="300"/>
      <c r="BN163" s="300"/>
      <c r="BO163" s="300"/>
      <c r="BP163" s="300"/>
      <c r="BQ163" s="300"/>
      <c r="BR163" s="300"/>
      <c r="BS163" s="300"/>
      <c r="BT163" s="817"/>
      <c r="BU163" s="299"/>
      <c r="BV163" s="300"/>
      <c r="BW163" s="300"/>
      <c r="BX163" s="300"/>
      <c r="BY163" s="300"/>
      <c r="BZ163" s="300"/>
      <c r="CA163" s="300"/>
      <c r="CB163" s="300"/>
      <c r="CC163" s="300"/>
      <c r="CD163" s="817"/>
      <c r="CE163" s="299"/>
      <c r="CF163" s="300"/>
      <c r="CG163" s="300"/>
      <c r="CH163" s="300"/>
      <c r="CI163" s="300"/>
      <c r="CJ163" s="300"/>
      <c r="CK163" s="300"/>
      <c r="CL163" s="300"/>
      <c r="CM163" s="300"/>
      <c r="CN163" s="817"/>
      <c r="CO163" s="299"/>
      <c r="CP163" s="300"/>
      <c r="CQ163" s="300"/>
      <c r="CR163" s="300"/>
      <c r="CS163" s="300"/>
      <c r="CT163" s="300"/>
      <c r="CU163" s="300"/>
      <c r="CV163" s="300"/>
      <c r="CW163" s="300"/>
      <c r="CX163" s="817"/>
      <c r="CY163" s="299"/>
      <c r="CZ163" s="300"/>
      <c r="DA163" s="300"/>
      <c r="DB163" s="300"/>
      <c r="DC163" s="300"/>
      <c r="DD163" s="300"/>
      <c r="DE163" s="300"/>
      <c r="DF163" s="300"/>
      <c r="DG163" s="300"/>
      <c r="DH163" s="817"/>
      <c r="DI163" s="299"/>
      <c r="DJ163" s="300"/>
      <c r="DK163" s="300"/>
      <c r="DL163" s="300"/>
      <c r="DM163" s="300"/>
      <c r="DN163" s="300"/>
      <c r="DO163" s="300"/>
      <c r="DP163" s="300"/>
      <c r="DQ163" s="300"/>
      <c r="DR163" s="817"/>
      <c r="DS163" s="299"/>
      <c r="DT163" s="300"/>
      <c r="DU163" s="300"/>
      <c r="DV163" s="300"/>
      <c r="DW163" s="300"/>
      <c r="DX163" s="300"/>
      <c r="DY163" s="300"/>
      <c r="DZ163" s="300"/>
      <c r="EA163" s="300"/>
      <c r="EB163" s="817"/>
      <c r="EC163" s="299"/>
      <c r="ED163" s="300"/>
      <c r="EE163" s="300"/>
      <c r="EF163" s="300"/>
      <c r="EG163" s="300"/>
      <c r="EH163" s="300"/>
      <c r="EI163" s="300"/>
      <c r="EJ163" s="300"/>
      <c r="EK163" s="300"/>
      <c r="EL163" s="817"/>
      <c r="EM163" s="299"/>
      <c r="EN163" s="300"/>
      <c r="EO163" s="300"/>
      <c r="EP163" s="300"/>
      <c r="EQ163" s="300"/>
      <c r="ER163" s="300"/>
      <c r="ES163" s="300"/>
      <c r="ET163" s="300"/>
      <c r="EU163" s="300"/>
      <c r="EV163" s="817"/>
    </row>
    <row r="164" spans="1:152" ht="54">
      <c r="A164" s="359">
        <f>Summary!A164</f>
        <v>0</v>
      </c>
      <c r="B164" s="378">
        <f>Summary!B164</f>
        <v>0</v>
      </c>
      <c r="C164" s="379" t="str">
        <f>Summary!C164</f>
        <v>4.8.3.1</v>
      </c>
      <c r="D164" s="380">
        <f>Summary!D164</f>
        <v>0</v>
      </c>
      <c r="E164" s="381">
        <f>Summary!E164</f>
        <v>0</v>
      </c>
      <c r="F164" s="382" t="str">
        <f>Summary!F164</f>
        <v>Maintain and preserve sight lines and stopping distance, including junctions, access points, curves, bends and central reserve.  </v>
      </c>
      <c r="G164" s="375">
        <f>Summary!G164</f>
        <v>0</v>
      </c>
      <c r="H164" s="540">
        <f t="shared" si="86"/>
        <v>0</v>
      </c>
      <c r="I164" s="541">
        <f t="shared" si="87"/>
        <v>0</v>
      </c>
      <c r="J164" s="541">
        <f t="shared" si="88"/>
        <v>0</v>
      </c>
      <c r="K164" s="541">
        <f t="shared" si="89"/>
        <v>0</v>
      </c>
      <c r="L164" s="541">
        <f t="shared" si="90"/>
        <v>0</v>
      </c>
      <c r="M164" s="541">
        <f t="shared" si="91"/>
        <v>0</v>
      </c>
      <c r="N164" s="541">
        <f t="shared" si="92"/>
        <v>0</v>
      </c>
      <c r="O164" s="541">
        <f t="shared" si="93"/>
        <v>0</v>
      </c>
      <c r="P164" s="541">
        <f t="shared" si="94"/>
        <v>0</v>
      </c>
      <c r="Q164" s="541">
        <f t="shared" si="95"/>
        <v>0</v>
      </c>
      <c r="R164" s="541">
        <f t="shared" si="96"/>
        <v>0</v>
      </c>
      <c r="S164" s="541">
        <f t="shared" si="97"/>
        <v>0</v>
      </c>
      <c r="T164" s="541">
        <f t="shared" ref="T164:T166" si="138">SUM(EM164:EU164)</f>
        <v>0</v>
      </c>
      <c r="U164" s="542">
        <f t="shared" ref="U164:U166" si="139">SUM(H164:T164)</f>
        <v>0</v>
      </c>
      <c r="V164" s="531"/>
      <c r="W164" s="543"/>
      <c r="X164" s="544"/>
      <c r="Y164" s="544"/>
      <c r="Z164" s="544"/>
      <c r="AA164" s="544"/>
      <c r="AB164" s="544"/>
      <c r="AC164" s="544"/>
      <c r="AD164" s="544"/>
      <c r="AE164" s="544"/>
      <c r="AF164" s="657"/>
      <c r="AG164" s="543"/>
      <c r="AH164" s="544"/>
      <c r="AI164" s="544"/>
      <c r="AJ164" s="544"/>
      <c r="AK164" s="544"/>
      <c r="AL164" s="544"/>
      <c r="AM164" s="544"/>
      <c r="AN164" s="544"/>
      <c r="AO164" s="544"/>
      <c r="AP164" s="657"/>
      <c r="AQ164" s="543"/>
      <c r="AR164" s="544"/>
      <c r="AS164" s="544"/>
      <c r="AT164" s="544"/>
      <c r="AU164" s="544"/>
      <c r="AV164" s="544"/>
      <c r="AW164" s="544"/>
      <c r="AX164" s="544"/>
      <c r="AY164" s="544"/>
      <c r="AZ164" s="657"/>
      <c r="BA164" s="543"/>
      <c r="BB164" s="544"/>
      <c r="BC164" s="544"/>
      <c r="BD164" s="544"/>
      <c r="BE164" s="544"/>
      <c r="BF164" s="544"/>
      <c r="BG164" s="544"/>
      <c r="BH164" s="544"/>
      <c r="BI164" s="544"/>
      <c r="BJ164" s="657"/>
      <c r="BK164" s="543"/>
      <c r="BL164" s="544"/>
      <c r="BM164" s="544"/>
      <c r="BN164" s="544"/>
      <c r="BO164" s="544"/>
      <c r="BP164" s="544"/>
      <c r="BQ164" s="544"/>
      <c r="BR164" s="544"/>
      <c r="BS164" s="544"/>
      <c r="BT164" s="657"/>
      <c r="BU164" s="543"/>
      <c r="BV164" s="544"/>
      <c r="BW164" s="544"/>
      <c r="BX164" s="544"/>
      <c r="BY164" s="544"/>
      <c r="BZ164" s="544"/>
      <c r="CA164" s="544"/>
      <c r="CB164" s="544"/>
      <c r="CC164" s="544"/>
      <c r="CD164" s="657"/>
      <c r="CE164" s="543"/>
      <c r="CF164" s="544"/>
      <c r="CG164" s="544"/>
      <c r="CH164" s="544"/>
      <c r="CI164" s="544"/>
      <c r="CJ164" s="544"/>
      <c r="CK164" s="544"/>
      <c r="CL164" s="544"/>
      <c r="CM164" s="544"/>
      <c r="CN164" s="657"/>
      <c r="CO164" s="543"/>
      <c r="CP164" s="544"/>
      <c r="CQ164" s="544"/>
      <c r="CR164" s="544"/>
      <c r="CS164" s="544"/>
      <c r="CT164" s="544"/>
      <c r="CU164" s="544"/>
      <c r="CV164" s="544"/>
      <c r="CW164" s="544"/>
      <c r="CX164" s="657"/>
      <c r="CY164" s="543"/>
      <c r="CZ164" s="544"/>
      <c r="DA164" s="544"/>
      <c r="DB164" s="544"/>
      <c r="DC164" s="544"/>
      <c r="DD164" s="544"/>
      <c r="DE164" s="544"/>
      <c r="DF164" s="544"/>
      <c r="DG164" s="544"/>
      <c r="DH164" s="657"/>
      <c r="DI164" s="543"/>
      <c r="DJ164" s="544"/>
      <c r="DK164" s="544"/>
      <c r="DL164" s="544"/>
      <c r="DM164" s="544"/>
      <c r="DN164" s="544"/>
      <c r="DO164" s="544"/>
      <c r="DP164" s="544"/>
      <c r="DQ164" s="544"/>
      <c r="DR164" s="657"/>
      <c r="DS164" s="543"/>
      <c r="DT164" s="544"/>
      <c r="DU164" s="544"/>
      <c r="DV164" s="544"/>
      <c r="DW164" s="544"/>
      <c r="DX164" s="544"/>
      <c r="DY164" s="544"/>
      <c r="DZ164" s="544"/>
      <c r="EA164" s="544"/>
      <c r="EB164" s="657"/>
      <c r="EC164" s="543"/>
      <c r="ED164" s="544"/>
      <c r="EE164" s="544"/>
      <c r="EF164" s="544"/>
      <c r="EG164" s="544"/>
      <c r="EH164" s="544"/>
      <c r="EI164" s="544"/>
      <c r="EJ164" s="544"/>
      <c r="EK164" s="544"/>
      <c r="EL164" s="657"/>
      <c r="EM164" s="543"/>
      <c r="EN164" s="544"/>
      <c r="EO164" s="544"/>
      <c r="EP164" s="544"/>
      <c r="EQ164" s="544"/>
      <c r="ER164" s="544"/>
      <c r="ES164" s="544"/>
      <c r="ET164" s="544"/>
      <c r="EU164" s="544"/>
      <c r="EV164" s="657"/>
    </row>
    <row r="165" spans="1:152" s="139" customFormat="1" ht="36">
      <c r="A165" s="359">
        <f>Summary!A165</f>
        <v>0</v>
      </c>
      <c r="B165" s="378">
        <f>Summary!B165</f>
        <v>0</v>
      </c>
      <c r="C165" s="379" t="str">
        <f>Summary!C165</f>
        <v>4.8.3.2</v>
      </c>
      <c r="D165" s="380">
        <f>Summary!D165</f>
        <v>0</v>
      </c>
      <c r="E165" s="381">
        <f>Summary!E165</f>
        <v>0</v>
      </c>
      <c r="F165" s="382" t="str">
        <f>Summary!F165</f>
        <v>Maintain and preserve CCTV camera operational visibility splays</v>
      </c>
      <c r="G165" s="375">
        <f>Summary!G165</f>
        <v>0</v>
      </c>
      <c r="H165" s="540">
        <f t="shared" si="86"/>
        <v>0</v>
      </c>
      <c r="I165" s="541">
        <f t="shared" si="87"/>
        <v>0</v>
      </c>
      <c r="J165" s="541">
        <f t="shared" si="88"/>
        <v>0</v>
      </c>
      <c r="K165" s="541">
        <f t="shared" si="89"/>
        <v>0</v>
      </c>
      <c r="L165" s="541">
        <f t="shared" si="90"/>
        <v>0</v>
      </c>
      <c r="M165" s="541">
        <f t="shared" si="91"/>
        <v>0</v>
      </c>
      <c r="N165" s="541">
        <f t="shared" si="92"/>
        <v>0</v>
      </c>
      <c r="O165" s="541">
        <f t="shared" si="93"/>
        <v>0</v>
      </c>
      <c r="P165" s="541">
        <f t="shared" si="94"/>
        <v>0</v>
      </c>
      <c r="Q165" s="541">
        <f t="shared" si="95"/>
        <v>0</v>
      </c>
      <c r="R165" s="541">
        <f t="shared" si="96"/>
        <v>0</v>
      </c>
      <c r="S165" s="541">
        <f t="shared" si="97"/>
        <v>0</v>
      </c>
      <c r="T165" s="541">
        <f t="shared" si="138"/>
        <v>0</v>
      </c>
      <c r="U165" s="542">
        <f t="shared" si="139"/>
        <v>0</v>
      </c>
      <c r="V165" s="531"/>
      <c r="W165" s="543"/>
      <c r="X165" s="544"/>
      <c r="Y165" s="544"/>
      <c r="Z165" s="544"/>
      <c r="AA165" s="544"/>
      <c r="AB165" s="544"/>
      <c r="AC165" s="544"/>
      <c r="AD165" s="544"/>
      <c r="AE165" s="544"/>
      <c r="AF165" s="657"/>
      <c r="AG165" s="543"/>
      <c r="AH165" s="544"/>
      <c r="AI165" s="544"/>
      <c r="AJ165" s="544"/>
      <c r="AK165" s="544"/>
      <c r="AL165" s="544"/>
      <c r="AM165" s="544"/>
      <c r="AN165" s="544"/>
      <c r="AO165" s="544"/>
      <c r="AP165" s="657"/>
      <c r="AQ165" s="543"/>
      <c r="AR165" s="544"/>
      <c r="AS165" s="544"/>
      <c r="AT165" s="544"/>
      <c r="AU165" s="544"/>
      <c r="AV165" s="544"/>
      <c r="AW165" s="544"/>
      <c r="AX165" s="544"/>
      <c r="AY165" s="544"/>
      <c r="AZ165" s="657"/>
      <c r="BA165" s="543"/>
      <c r="BB165" s="544"/>
      <c r="BC165" s="544"/>
      <c r="BD165" s="544"/>
      <c r="BE165" s="544"/>
      <c r="BF165" s="544"/>
      <c r="BG165" s="544"/>
      <c r="BH165" s="544"/>
      <c r="BI165" s="544"/>
      <c r="BJ165" s="657"/>
      <c r="BK165" s="543"/>
      <c r="BL165" s="544"/>
      <c r="BM165" s="544"/>
      <c r="BN165" s="544"/>
      <c r="BO165" s="544"/>
      <c r="BP165" s="544"/>
      <c r="BQ165" s="544"/>
      <c r="BR165" s="544"/>
      <c r="BS165" s="544"/>
      <c r="BT165" s="657"/>
      <c r="BU165" s="543"/>
      <c r="BV165" s="544"/>
      <c r="BW165" s="544"/>
      <c r="BX165" s="544"/>
      <c r="BY165" s="544"/>
      <c r="BZ165" s="544"/>
      <c r="CA165" s="544"/>
      <c r="CB165" s="544"/>
      <c r="CC165" s="544"/>
      <c r="CD165" s="657"/>
      <c r="CE165" s="543"/>
      <c r="CF165" s="544"/>
      <c r="CG165" s="544"/>
      <c r="CH165" s="544"/>
      <c r="CI165" s="544"/>
      <c r="CJ165" s="544"/>
      <c r="CK165" s="544"/>
      <c r="CL165" s="544"/>
      <c r="CM165" s="544"/>
      <c r="CN165" s="657"/>
      <c r="CO165" s="543"/>
      <c r="CP165" s="544"/>
      <c r="CQ165" s="544"/>
      <c r="CR165" s="544"/>
      <c r="CS165" s="544"/>
      <c r="CT165" s="544"/>
      <c r="CU165" s="544"/>
      <c r="CV165" s="544"/>
      <c r="CW165" s="544"/>
      <c r="CX165" s="657"/>
      <c r="CY165" s="543"/>
      <c r="CZ165" s="544"/>
      <c r="DA165" s="544"/>
      <c r="DB165" s="544"/>
      <c r="DC165" s="544"/>
      <c r="DD165" s="544"/>
      <c r="DE165" s="544"/>
      <c r="DF165" s="544"/>
      <c r="DG165" s="544"/>
      <c r="DH165" s="657"/>
      <c r="DI165" s="543"/>
      <c r="DJ165" s="544"/>
      <c r="DK165" s="544"/>
      <c r="DL165" s="544"/>
      <c r="DM165" s="544"/>
      <c r="DN165" s="544"/>
      <c r="DO165" s="544"/>
      <c r="DP165" s="544"/>
      <c r="DQ165" s="544"/>
      <c r="DR165" s="657"/>
      <c r="DS165" s="543"/>
      <c r="DT165" s="544"/>
      <c r="DU165" s="544"/>
      <c r="DV165" s="544"/>
      <c r="DW165" s="544"/>
      <c r="DX165" s="544"/>
      <c r="DY165" s="544"/>
      <c r="DZ165" s="544"/>
      <c r="EA165" s="544"/>
      <c r="EB165" s="657"/>
      <c r="EC165" s="543"/>
      <c r="ED165" s="544"/>
      <c r="EE165" s="544"/>
      <c r="EF165" s="544"/>
      <c r="EG165" s="544"/>
      <c r="EH165" s="544"/>
      <c r="EI165" s="544"/>
      <c r="EJ165" s="544"/>
      <c r="EK165" s="544"/>
      <c r="EL165" s="657"/>
      <c r="EM165" s="543"/>
      <c r="EN165" s="544"/>
      <c r="EO165" s="544"/>
      <c r="EP165" s="544"/>
      <c r="EQ165" s="544"/>
      <c r="ER165" s="544"/>
      <c r="ES165" s="544"/>
      <c r="ET165" s="544"/>
      <c r="EU165" s="544"/>
      <c r="EV165" s="657"/>
    </row>
    <row r="166" spans="1:152" s="139" customFormat="1" ht="36">
      <c r="A166" s="359">
        <f>Summary!A166</f>
        <v>0</v>
      </c>
      <c r="B166" s="378">
        <f>Summary!B166</f>
        <v>0</v>
      </c>
      <c r="C166" s="379" t="str">
        <f>Summary!C166</f>
        <v>4.8.3.3</v>
      </c>
      <c r="D166" s="380">
        <f>Summary!D166</f>
        <v>0</v>
      </c>
      <c r="E166" s="381">
        <f>Summary!E166</f>
        <v>0</v>
      </c>
      <c r="F166" s="382" t="str">
        <f>Summary!F166</f>
        <v>Maintain and preserve road users visibility of road traffic signs and signals</v>
      </c>
      <c r="G166" s="375">
        <f>Summary!G166</f>
        <v>0</v>
      </c>
      <c r="H166" s="540">
        <f t="shared" si="86"/>
        <v>0</v>
      </c>
      <c r="I166" s="541">
        <f t="shared" si="87"/>
        <v>0</v>
      </c>
      <c r="J166" s="541">
        <f t="shared" si="88"/>
        <v>0</v>
      </c>
      <c r="K166" s="541">
        <f t="shared" si="89"/>
        <v>0</v>
      </c>
      <c r="L166" s="541">
        <f t="shared" si="90"/>
        <v>0</v>
      </c>
      <c r="M166" s="541">
        <f t="shared" si="91"/>
        <v>0</v>
      </c>
      <c r="N166" s="541">
        <f t="shared" si="92"/>
        <v>0</v>
      </c>
      <c r="O166" s="541">
        <f t="shared" si="93"/>
        <v>0</v>
      </c>
      <c r="P166" s="541">
        <f t="shared" si="94"/>
        <v>0</v>
      </c>
      <c r="Q166" s="541">
        <f t="shared" si="95"/>
        <v>0</v>
      </c>
      <c r="R166" s="541">
        <f t="shared" si="96"/>
        <v>0</v>
      </c>
      <c r="S166" s="541">
        <f t="shared" si="97"/>
        <v>0</v>
      </c>
      <c r="T166" s="541">
        <f t="shared" si="138"/>
        <v>0</v>
      </c>
      <c r="U166" s="542">
        <f t="shared" si="139"/>
        <v>0</v>
      </c>
      <c r="V166" s="531"/>
      <c r="W166" s="543"/>
      <c r="X166" s="544"/>
      <c r="Y166" s="544"/>
      <c r="Z166" s="544"/>
      <c r="AA166" s="544"/>
      <c r="AB166" s="544"/>
      <c r="AC166" s="544"/>
      <c r="AD166" s="544"/>
      <c r="AE166" s="544"/>
      <c r="AF166" s="657"/>
      <c r="AG166" s="543"/>
      <c r="AH166" s="544"/>
      <c r="AI166" s="544"/>
      <c r="AJ166" s="544"/>
      <c r="AK166" s="544"/>
      <c r="AL166" s="544"/>
      <c r="AM166" s="544"/>
      <c r="AN166" s="544"/>
      <c r="AO166" s="544"/>
      <c r="AP166" s="657"/>
      <c r="AQ166" s="543"/>
      <c r="AR166" s="544"/>
      <c r="AS166" s="544"/>
      <c r="AT166" s="544"/>
      <c r="AU166" s="544"/>
      <c r="AV166" s="544"/>
      <c r="AW166" s="544"/>
      <c r="AX166" s="544"/>
      <c r="AY166" s="544"/>
      <c r="AZ166" s="657"/>
      <c r="BA166" s="543"/>
      <c r="BB166" s="544"/>
      <c r="BC166" s="544"/>
      <c r="BD166" s="544"/>
      <c r="BE166" s="544"/>
      <c r="BF166" s="544"/>
      <c r="BG166" s="544"/>
      <c r="BH166" s="544"/>
      <c r="BI166" s="544"/>
      <c r="BJ166" s="657"/>
      <c r="BK166" s="543"/>
      <c r="BL166" s="544"/>
      <c r="BM166" s="544"/>
      <c r="BN166" s="544"/>
      <c r="BO166" s="544"/>
      <c r="BP166" s="544"/>
      <c r="BQ166" s="544"/>
      <c r="BR166" s="544"/>
      <c r="BS166" s="544"/>
      <c r="BT166" s="657"/>
      <c r="BU166" s="543"/>
      <c r="BV166" s="544"/>
      <c r="BW166" s="544"/>
      <c r="BX166" s="544"/>
      <c r="BY166" s="544"/>
      <c r="BZ166" s="544"/>
      <c r="CA166" s="544"/>
      <c r="CB166" s="544"/>
      <c r="CC166" s="544"/>
      <c r="CD166" s="657"/>
      <c r="CE166" s="543"/>
      <c r="CF166" s="544"/>
      <c r="CG166" s="544"/>
      <c r="CH166" s="544"/>
      <c r="CI166" s="544"/>
      <c r="CJ166" s="544"/>
      <c r="CK166" s="544"/>
      <c r="CL166" s="544"/>
      <c r="CM166" s="544"/>
      <c r="CN166" s="657"/>
      <c r="CO166" s="543"/>
      <c r="CP166" s="544"/>
      <c r="CQ166" s="544"/>
      <c r="CR166" s="544"/>
      <c r="CS166" s="544"/>
      <c r="CT166" s="544"/>
      <c r="CU166" s="544"/>
      <c r="CV166" s="544"/>
      <c r="CW166" s="544"/>
      <c r="CX166" s="657"/>
      <c r="CY166" s="543"/>
      <c r="CZ166" s="544"/>
      <c r="DA166" s="544"/>
      <c r="DB166" s="544"/>
      <c r="DC166" s="544"/>
      <c r="DD166" s="544"/>
      <c r="DE166" s="544"/>
      <c r="DF166" s="544"/>
      <c r="DG166" s="544"/>
      <c r="DH166" s="657"/>
      <c r="DI166" s="543"/>
      <c r="DJ166" s="544"/>
      <c r="DK166" s="544"/>
      <c r="DL166" s="544"/>
      <c r="DM166" s="544"/>
      <c r="DN166" s="544"/>
      <c r="DO166" s="544"/>
      <c r="DP166" s="544"/>
      <c r="DQ166" s="544"/>
      <c r="DR166" s="657"/>
      <c r="DS166" s="543"/>
      <c r="DT166" s="544"/>
      <c r="DU166" s="544"/>
      <c r="DV166" s="544"/>
      <c r="DW166" s="544"/>
      <c r="DX166" s="544"/>
      <c r="DY166" s="544"/>
      <c r="DZ166" s="544"/>
      <c r="EA166" s="544"/>
      <c r="EB166" s="657"/>
      <c r="EC166" s="543"/>
      <c r="ED166" s="544"/>
      <c r="EE166" s="544"/>
      <c r="EF166" s="544"/>
      <c r="EG166" s="544"/>
      <c r="EH166" s="544"/>
      <c r="EI166" s="544"/>
      <c r="EJ166" s="544"/>
      <c r="EK166" s="544"/>
      <c r="EL166" s="657"/>
      <c r="EM166" s="543"/>
      <c r="EN166" s="544"/>
      <c r="EO166" s="544"/>
      <c r="EP166" s="544"/>
      <c r="EQ166" s="544"/>
      <c r="ER166" s="544"/>
      <c r="ES166" s="544"/>
      <c r="ET166" s="544"/>
      <c r="EU166" s="544"/>
      <c r="EV166" s="657"/>
    </row>
    <row r="167" spans="1:152" s="139" customFormat="1" ht="36">
      <c r="A167" s="802">
        <f>Summary!A167</f>
        <v>0</v>
      </c>
      <c r="B167" s="815">
        <f>Summary!B167</f>
        <v>0</v>
      </c>
      <c r="C167" s="813" t="str">
        <f>Summary!C167</f>
        <v>4.8.4</v>
      </c>
      <c r="D167" s="816" t="str">
        <f>Summary!D167</f>
        <v>3000 - Landscape and ecology</v>
      </c>
      <c r="E167" s="796" t="str">
        <f>Summary!E167</f>
        <v>Grass and vegetation</v>
      </c>
      <c r="F167" s="796">
        <f>Summary!F167</f>
        <v>0</v>
      </c>
      <c r="G167" s="787">
        <f>Summary!G167</f>
        <v>0</v>
      </c>
      <c r="H167" s="299"/>
      <c r="I167" s="300"/>
      <c r="J167" s="300"/>
      <c r="K167" s="300"/>
      <c r="L167" s="300"/>
      <c r="M167" s="300"/>
      <c r="N167" s="300"/>
      <c r="O167" s="300"/>
      <c r="P167" s="300"/>
      <c r="Q167" s="300"/>
      <c r="R167" s="300"/>
      <c r="S167" s="300"/>
      <c r="T167" s="300"/>
      <c r="U167" s="797"/>
      <c r="V167" s="531"/>
      <c r="W167" s="299"/>
      <c r="X167" s="300"/>
      <c r="Y167" s="300"/>
      <c r="Z167" s="300"/>
      <c r="AA167" s="300"/>
      <c r="AB167" s="300"/>
      <c r="AC167" s="300"/>
      <c r="AD167" s="300"/>
      <c r="AE167" s="300"/>
      <c r="AF167" s="817"/>
      <c r="AG167" s="299"/>
      <c r="AH167" s="300"/>
      <c r="AI167" s="300"/>
      <c r="AJ167" s="300"/>
      <c r="AK167" s="300"/>
      <c r="AL167" s="300"/>
      <c r="AM167" s="300"/>
      <c r="AN167" s="300"/>
      <c r="AO167" s="300"/>
      <c r="AP167" s="817"/>
      <c r="AQ167" s="299"/>
      <c r="AR167" s="300"/>
      <c r="AS167" s="300"/>
      <c r="AT167" s="300"/>
      <c r="AU167" s="300"/>
      <c r="AV167" s="300"/>
      <c r="AW167" s="300"/>
      <c r="AX167" s="300"/>
      <c r="AY167" s="300"/>
      <c r="AZ167" s="817"/>
      <c r="BA167" s="299"/>
      <c r="BB167" s="300"/>
      <c r="BC167" s="300"/>
      <c r="BD167" s="300"/>
      <c r="BE167" s="300"/>
      <c r="BF167" s="300"/>
      <c r="BG167" s="300"/>
      <c r="BH167" s="300"/>
      <c r="BI167" s="300"/>
      <c r="BJ167" s="817"/>
      <c r="BK167" s="299"/>
      <c r="BL167" s="300"/>
      <c r="BM167" s="300"/>
      <c r="BN167" s="300"/>
      <c r="BO167" s="300"/>
      <c r="BP167" s="300"/>
      <c r="BQ167" s="300"/>
      <c r="BR167" s="300"/>
      <c r="BS167" s="300"/>
      <c r="BT167" s="817"/>
      <c r="BU167" s="299"/>
      <c r="BV167" s="300"/>
      <c r="BW167" s="300"/>
      <c r="BX167" s="300"/>
      <c r="BY167" s="300"/>
      <c r="BZ167" s="300"/>
      <c r="CA167" s="300"/>
      <c r="CB167" s="300"/>
      <c r="CC167" s="300"/>
      <c r="CD167" s="817"/>
      <c r="CE167" s="299"/>
      <c r="CF167" s="300"/>
      <c r="CG167" s="300"/>
      <c r="CH167" s="300"/>
      <c r="CI167" s="300"/>
      <c r="CJ167" s="300"/>
      <c r="CK167" s="300"/>
      <c r="CL167" s="300"/>
      <c r="CM167" s="300"/>
      <c r="CN167" s="817"/>
      <c r="CO167" s="299"/>
      <c r="CP167" s="300"/>
      <c r="CQ167" s="300"/>
      <c r="CR167" s="300"/>
      <c r="CS167" s="300"/>
      <c r="CT167" s="300"/>
      <c r="CU167" s="300"/>
      <c r="CV167" s="300"/>
      <c r="CW167" s="300"/>
      <c r="CX167" s="817"/>
      <c r="CY167" s="299"/>
      <c r="CZ167" s="300"/>
      <c r="DA167" s="300"/>
      <c r="DB167" s="300"/>
      <c r="DC167" s="300"/>
      <c r="DD167" s="300"/>
      <c r="DE167" s="300"/>
      <c r="DF167" s="300"/>
      <c r="DG167" s="300"/>
      <c r="DH167" s="817"/>
      <c r="DI167" s="299"/>
      <c r="DJ167" s="300"/>
      <c r="DK167" s="300"/>
      <c r="DL167" s="300"/>
      <c r="DM167" s="300"/>
      <c r="DN167" s="300"/>
      <c r="DO167" s="300"/>
      <c r="DP167" s="300"/>
      <c r="DQ167" s="300"/>
      <c r="DR167" s="817"/>
      <c r="DS167" s="299"/>
      <c r="DT167" s="300"/>
      <c r="DU167" s="300"/>
      <c r="DV167" s="300"/>
      <c r="DW167" s="300"/>
      <c r="DX167" s="300"/>
      <c r="DY167" s="300"/>
      <c r="DZ167" s="300"/>
      <c r="EA167" s="300"/>
      <c r="EB167" s="817"/>
      <c r="EC167" s="299"/>
      <c r="ED167" s="300"/>
      <c r="EE167" s="300"/>
      <c r="EF167" s="300"/>
      <c r="EG167" s="300"/>
      <c r="EH167" s="300"/>
      <c r="EI167" s="300"/>
      <c r="EJ167" s="300"/>
      <c r="EK167" s="300"/>
      <c r="EL167" s="817"/>
      <c r="EM167" s="299"/>
      <c r="EN167" s="300"/>
      <c r="EO167" s="300"/>
      <c r="EP167" s="300"/>
      <c r="EQ167" s="300"/>
      <c r="ER167" s="300"/>
      <c r="ES167" s="300"/>
      <c r="ET167" s="300"/>
      <c r="EU167" s="300"/>
      <c r="EV167" s="817"/>
    </row>
    <row r="168" spans="1:152" ht="36">
      <c r="A168" s="359">
        <f>Summary!A168</f>
        <v>0</v>
      </c>
      <c r="B168" s="378">
        <f>Summary!B168</f>
        <v>0</v>
      </c>
      <c r="C168" s="379" t="str">
        <f>Summary!C168</f>
        <v>4.8.4.1</v>
      </c>
      <c r="D168" s="380">
        <f>Summary!D168</f>
        <v>0</v>
      </c>
      <c r="E168" s="381">
        <f>Summary!E168</f>
        <v>0</v>
      </c>
      <c r="F168" s="382" t="str">
        <f>Summary!F168</f>
        <v xml:space="preserve">Ensure illumination / lumination from lighting is not obscured. </v>
      </c>
      <c r="G168" s="375">
        <f>Summary!G168</f>
        <v>0</v>
      </c>
      <c r="H168" s="540">
        <f t="shared" si="86"/>
        <v>0</v>
      </c>
      <c r="I168" s="541">
        <f t="shared" si="87"/>
        <v>0</v>
      </c>
      <c r="J168" s="541">
        <f t="shared" si="88"/>
        <v>0</v>
      </c>
      <c r="K168" s="541">
        <f t="shared" si="89"/>
        <v>0</v>
      </c>
      <c r="L168" s="541">
        <f t="shared" si="90"/>
        <v>0</v>
      </c>
      <c r="M168" s="541">
        <f t="shared" si="91"/>
        <v>0</v>
      </c>
      <c r="N168" s="541">
        <f t="shared" si="92"/>
        <v>0</v>
      </c>
      <c r="O168" s="541">
        <f t="shared" si="93"/>
        <v>0</v>
      </c>
      <c r="P168" s="541">
        <f t="shared" si="94"/>
        <v>0</v>
      </c>
      <c r="Q168" s="541">
        <f t="shared" si="95"/>
        <v>0</v>
      </c>
      <c r="R168" s="541">
        <f t="shared" si="96"/>
        <v>0</v>
      </c>
      <c r="S168" s="541">
        <f t="shared" si="97"/>
        <v>0</v>
      </c>
      <c r="T168" s="541">
        <f t="shared" ref="T168:T170" si="140">SUM(EM168:EU168)</f>
        <v>0</v>
      </c>
      <c r="U168" s="542">
        <f t="shared" ref="U168:U170" si="141">SUM(H168:T168)</f>
        <v>0</v>
      </c>
      <c r="V168" s="531"/>
      <c r="W168" s="543"/>
      <c r="X168" s="544"/>
      <c r="Y168" s="544"/>
      <c r="Z168" s="544"/>
      <c r="AA168" s="544"/>
      <c r="AB168" s="544"/>
      <c r="AC168" s="544"/>
      <c r="AD168" s="544"/>
      <c r="AE168" s="544"/>
      <c r="AF168" s="657"/>
      <c r="AG168" s="543"/>
      <c r="AH168" s="544"/>
      <c r="AI168" s="544"/>
      <c r="AJ168" s="544"/>
      <c r="AK168" s="544"/>
      <c r="AL168" s="544"/>
      <c r="AM168" s="544"/>
      <c r="AN168" s="544"/>
      <c r="AO168" s="544"/>
      <c r="AP168" s="657"/>
      <c r="AQ168" s="543"/>
      <c r="AR168" s="544"/>
      <c r="AS168" s="544"/>
      <c r="AT168" s="544"/>
      <c r="AU168" s="544"/>
      <c r="AV168" s="544"/>
      <c r="AW168" s="544"/>
      <c r="AX168" s="544"/>
      <c r="AY168" s="544"/>
      <c r="AZ168" s="657"/>
      <c r="BA168" s="543"/>
      <c r="BB168" s="544"/>
      <c r="BC168" s="544"/>
      <c r="BD168" s="544"/>
      <c r="BE168" s="544"/>
      <c r="BF168" s="544"/>
      <c r="BG168" s="544"/>
      <c r="BH168" s="544"/>
      <c r="BI168" s="544"/>
      <c r="BJ168" s="657"/>
      <c r="BK168" s="543"/>
      <c r="BL168" s="544"/>
      <c r="BM168" s="544"/>
      <c r="BN168" s="544"/>
      <c r="BO168" s="544"/>
      <c r="BP168" s="544"/>
      <c r="BQ168" s="544"/>
      <c r="BR168" s="544"/>
      <c r="BS168" s="544"/>
      <c r="BT168" s="657"/>
      <c r="BU168" s="543"/>
      <c r="BV168" s="544"/>
      <c r="BW168" s="544"/>
      <c r="BX168" s="544"/>
      <c r="BY168" s="544"/>
      <c r="BZ168" s="544"/>
      <c r="CA168" s="544"/>
      <c r="CB168" s="544"/>
      <c r="CC168" s="544"/>
      <c r="CD168" s="657"/>
      <c r="CE168" s="543"/>
      <c r="CF168" s="544"/>
      <c r="CG168" s="544"/>
      <c r="CH168" s="544"/>
      <c r="CI168" s="544"/>
      <c r="CJ168" s="544"/>
      <c r="CK168" s="544"/>
      <c r="CL168" s="544"/>
      <c r="CM168" s="544"/>
      <c r="CN168" s="657"/>
      <c r="CO168" s="543"/>
      <c r="CP168" s="544"/>
      <c r="CQ168" s="544"/>
      <c r="CR168" s="544"/>
      <c r="CS168" s="544"/>
      <c r="CT168" s="544"/>
      <c r="CU168" s="544"/>
      <c r="CV168" s="544"/>
      <c r="CW168" s="544"/>
      <c r="CX168" s="657"/>
      <c r="CY168" s="543"/>
      <c r="CZ168" s="544"/>
      <c r="DA168" s="544"/>
      <c r="DB168" s="544"/>
      <c r="DC168" s="544"/>
      <c r="DD168" s="544"/>
      <c r="DE168" s="544"/>
      <c r="DF168" s="544"/>
      <c r="DG168" s="544"/>
      <c r="DH168" s="657"/>
      <c r="DI168" s="543"/>
      <c r="DJ168" s="544"/>
      <c r="DK168" s="544"/>
      <c r="DL168" s="544"/>
      <c r="DM168" s="544"/>
      <c r="DN168" s="544"/>
      <c r="DO168" s="544"/>
      <c r="DP168" s="544"/>
      <c r="DQ168" s="544"/>
      <c r="DR168" s="657"/>
      <c r="DS168" s="543"/>
      <c r="DT168" s="544"/>
      <c r="DU168" s="544"/>
      <c r="DV168" s="544"/>
      <c r="DW168" s="544"/>
      <c r="DX168" s="544"/>
      <c r="DY168" s="544"/>
      <c r="DZ168" s="544"/>
      <c r="EA168" s="544"/>
      <c r="EB168" s="657"/>
      <c r="EC168" s="543"/>
      <c r="ED168" s="544"/>
      <c r="EE168" s="544"/>
      <c r="EF168" s="544"/>
      <c r="EG168" s="544"/>
      <c r="EH168" s="544"/>
      <c r="EI168" s="544"/>
      <c r="EJ168" s="544"/>
      <c r="EK168" s="544"/>
      <c r="EL168" s="657"/>
      <c r="EM168" s="543"/>
      <c r="EN168" s="544"/>
      <c r="EO168" s="544"/>
      <c r="EP168" s="544"/>
      <c r="EQ168" s="544"/>
      <c r="ER168" s="544"/>
      <c r="ES168" s="544"/>
      <c r="ET168" s="544"/>
      <c r="EU168" s="544"/>
      <c r="EV168" s="657"/>
    </row>
    <row r="169" spans="1:152" ht="72">
      <c r="A169" s="359">
        <f>Summary!A169</f>
        <v>0</v>
      </c>
      <c r="B169" s="378">
        <f>Summary!B169</f>
        <v>0</v>
      </c>
      <c r="C169" s="379" t="str">
        <f>Summary!C169</f>
        <v>4.8.4.2</v>
      </c>
      <c r="D169" s="380">
        <f>Summary!D169</f>
        <v>0</v>
      </c>
      <c r="E169" s="381">
        <f>Summary!E169</f>
        <v>0</v>
      </c>
      <c r="F169" s="382" t="str">
        <f>Summary!F169</f>
        <v>Remove obstructions and / or maintain vegetation to facilitate safe access for inspection and maintenance of feeder pillars and technology equipment</v>
      </c>
      <c r="G169" s="375">
        <f>Summary!G169</f>
        <v>0</v>
      </c>
      <c r="H169" s="540">
        <f t="shared" si="86"/>
        <v>0</v>
      </c>
      <c r="I169" s="541">
        <f t="shared" si="87"/>
        <v>0</v>
      </c>
      <c r="J169" s="541">
        <f t="shared" si="88"/>
        <v>0</v>
      </c>
      <c r="K169" s="541">
        <f t="shared" si="89"/>
        <v>0</v>
      </c>
      <c r="L169" s="541">
        <f t="shared" si="90"/>
        <v>0</v>
      </c>
      <c r="M169" s="541">
        <f t="shared" si="91"/>
        <v>0</v>
      </c>
      <c r="N169" s="541">
        <f t="shared" si="92"/>
        <v>0</v>
      </c>
      <c r="O169" s="541">
        <f t="shared" si="93"/>
        <v>0</v>
      </c>
      <c r="P169" s="541">
        <f t="shared" si="94"/>
        <v>0</v>
      </c>
      <c r="Q169" s="541">
        <f t="shared" si="95"/>
        <v>0</v>
      </c>
      <c r="R169" s="541">
        <f t="shared" si="96"/>
        <v>0</v>
      </c>
      <c r="S169" s="541">
        <f t="shared" si="97"/>
        <v>0</v>
      </c>
      <c r="T169" s="541">
        <f t="shared" si="140"/>
        <v>0</v>
      </c>
      <c r="U169" s="542">
        <f t="shared" si="141"/>
        <v>0</v>
      </c>
      <c r="V169" s="531"/>
      <c r="W169" s="543"/>
      <c r="X169" s="544"/>
      <c r="Y169" s="544"/>
      <c r="Z169" s="544"/>
      <c r="AA169" s="544"/>
      <c r="AB169" s="544"/>
      <c r="AC169" s="544"/>
      <c r="AD169" s="544"/>
      <c r="AE169" s="544"/>
      <c r="AF169" s="657"/>
      <c r="AG169" s="543"/>
      <c r="AH169" s="544"/>
      <c r="AI169" s="544"/>
      <c r="AJ169" s="544"/>
      <c r="AK169" s="544"/>
      <c r="AL169" s="544"/>
      <c r="AM169" s="544"/>
      <c r="AN169" s="544"/>
      <c r="AO169" s="544"/>
      <c r="AP169" s="657"/>
      <c r="AQ169" s="543"/>
      <c r="AR169" s="544"/>
      <c r="AS169" s="544"/>
      <c r="AT169" s="544"/>
      <c r="AU169" s="544"/>
      <c r="AV169" s="544"/>
      <c r="AW169" s="544"/>
      <c r="AX169" s="544"/>
      <c r="AY169" s="544"/>
      <c r="AZ169" s="657"/>
      <c r="BA169" s="543"/>
      <c r="BB169" s="544"/>
      <c r="BC169" s="544"/>
      <c r="BD169" s="544"/>
      <c r="BE169" s="544"/>
      <c r="BF169" s="544"/>
      <c r="BG169" s="544"/>
      <c r="BH169" s="544"/>
      <c r="BI169" s="544"/>
      <c r="BJ169" s="657"/>
      <c r="BK169" s="543"/>
      <c r="BL169" s="544"/>
      <c r="BM169" s="544"/>
      <c r="BN169" s="544"/>
      <c r="BO169" s="544"/>
      <c r="BP169" s="544"/>
      <c r="BQ169" s="544"/>
      <c r="BR169" s="544"/>
      <c r="BS169" s="544"/>
      <c r="BT169" s="657"/>
      <c r="BU169" s="543"/>
      <c r="BV169" s="544"/>
      <c r="BW169" s="544"/>
      <c r="BX169" s="544"/>
      <c r="BY169" s="544"/>
      <c r="BZ169" s="544"/>
      <c r="CA169" s="544"/>
      <c r="CB169" s="544"/>
      <c r="CC169" s="544"/>
      <c r="CD169" s="657"/>
      <c r="CE169" s="543"/>
      <c r="CF169" s="544"/>
      <c r="CG169" s="544"/>
      <c r="CH169" s="544"/>
      <c r="CI169" s="544"/>
      <c r="CJ169" s="544"/>
      <c r="CK169" s="544"/>
      <c r="CL169" s="544"/>
      <c r="CM169" s="544"/>
      <c r="CN169" s="657"/>
      <c r="CO169" s="543"/>
      <c r="CP169" s="544"/>
      <c r="CQ169" s="544"/>
      <c r="CR169" s="544"/>
      <c r="CS169" s="544"/>
      <c r="CT169" s="544"/>
      <c r="CU169" s="544"/>
      <c r="CV169" s="544"/>
      <c r="CW169" s="544"/>
      <c r="CX169" s="657"/>
      <c r="CY169" s="543"/>
      <c r="CZ169" s="544"/>
      <c r="DA169" s="544"/>
      <c r="DB169" s="544"/>
      <c r="DC169" s="544"/>
      <c r="DD169" s="544"/>
      <c r="DE169" s="544"/>
      <c r="DF169" s="544"/>
      <c r="DG169" s="544"/>
      <c r="DH169" s="657"/>
      <c r="DI169" s="543"/>
      <c r="DJ169" s="544"/>
      <c r="DK169" s="544"/>
      <c r="DL169" s="544"/>
      <c r="DM169" s="544"/>
      <c r="DN169" s="544"/>
      <c r="DO169" s="544"/>
      <c r="DP169" s="544"/>
      <c r="DQ169" s="544"/>
      <c r="DR169" s="657"/>
      <c r="DS169" s="543"/>
      <c r="DT169" s="544"/>
      <c r="DU169" s="544"/>
      <c r="DV169" s="544"/>
      <c r="DW169" s="544"/>
      <c r="DX169" s="544"/>
      <c r="DY169" s="544"/>
      <c r="DZ169" s="544"/>
      <c r="EA169" s="544"/>
      <c r="EB169" s="657"/>
      <c r="EC169" s="543"/>
      <c r="ED169" s="544"/>
      <c r="EE169" s="544"/>
      <c r="EF169" s="544"/>
      <c r="EG169" s="544"/>
      <c r="EH169" s="544"/>
      <c r="EI169" s="544"/>
      <c r="EJ169" s="544"/>
      <c r="EK169" s="544"/>
      <c r="EL169" s="657"/>
      <c r="EM169" s="543"/>
      <c r="EN169" s="544"/>
      <c r="EO169" s="544"/>
      <c r="EP169" s="544"/>
      <c r="EQ169" s="544"/>
      <c r="ER169" s="544"/>
      <c r="ES169" s="544"/>
      <c r="ET169" s="544"/>
      <c r="EU169" s="544"/>
      <c r="EV169" s="657"/>
    </row>
    <row r="170" spans="1:152" ht="72">
      <c r="A170" s="359">
        <f>Summary!A170</f>
        <v>0</v>
      </c>
      <c r="B170" s="378">
        <f>Summary!B170</f>
        <v>0</v>
      </c>
      <c r="C170" s="379" t="str">
        <f>Summary!C170</f>
        <v>4.8.4.3</v>
      </c>
      <c r="D170" s="380">
        <f>Summary!D170</f>
        <v>0</v>
      </c>
      <c r="E170" s="381">
        <f>Summary!E170</f>
        <v>0</v>
      </c>
      <c r="F170" s="382" t="str">
        <f>Summary!F170</f>
        <v>Remove obstructions and maintain vegetation to provide safe access to an use of footways, cycle tracks, bridleways, footpaths and paved pedestrian areas</v>
      </c>
      <c r="G170" s="375">
        <f>Summary!G170</f>
        <v>0</v>
      </c>
      <c r="H170" s="540">
        <f t="shared" si="86"/>
        <v>0</v>
      </c>
      <c r="I170" s="541">
        <f t="shared" si="87"/>
        <v>0</v>
      </c>
      <c r="J170" s="541">
        <f t="shared" si="88"/>
        <v>0</v>
      </c>
      <c r="K170" s="541">
        <f t="shared" si="89"/>
        <v>0</v>
      </c>
      <c r="L170" s="541">
        <f t="shared" si="90"/>
        <v>0</v>
      </c>
      <c r="M170" s="541">
        <f t="shared" si="91"/>
        <v>0</v>
      </c>
      <c r="N170" s="541">
        <f t="shared" si="92"/>
        <v>0</v>
      </c>
      <c r="O170" s="541">
        <f t="shared" si="93"/>
        <v>0</v>
      </c>
      <c r="P170" s="541">
        <f t="shared" si="94"/>
        <v>0</v>
      </c>
      <c r="Q170" s="541">
        <f t="shared" si="95"/>
        <v>0</v>
      </c>
      <c r="R170" s="541">
        <f t="shared" si="96"/>
        <v>0</v>
      </c>
      <c r="S170" s="541">
        <f t="shared" si="97"/>
        <v>0</v>
      </c>
      <c r="T170" s="541">
        <f t="shared" si="140"/>
        <v>0</v>
      </c>
      <c r="U170" s="542">
        <f t="shared" si="141"/>
        <v>0</v>
      </c>
      <c r="V170" s="531"/>
      <c r="W170" s="543"/>
      <c r="X170" s="544"/>
      <c r="Y170" s="544"/>
      <c r="Z170" s="544"/>
      <c r="AA170" s="544"/>
      <c r="AB170" s="544"/>
      <c r="AC170" s="544"/>
      <c r="AD170" s="544"/>
      <c r="AE170" s="544"/>
      <c r="AF170" s="657"/>
      <c r="AG170" s="543"/>
      <c r="AH170" s="544"/>
      <c r="AI170" s="544"/>
      <c r="AJ170" s="544"/>
      <c r="AK170" s="544"/>
      <c r="AL170" s="544"/>
      <c r="AM170" s="544"/>
      <c r="AN170" s="544"/>
      <c r="AO170" s="544"/>
      <c r="AP170" s="657"/>
      <c r="AQ170" s="543"/>
      <c r="AR170" s="544"/>
      <c r="AS170" s="544"/>
      <c r="AT170" s="544"/>
      <c r="AU170" s="544"/>
      <c r="AV170" s="544"/>
      <c r="AW170" s="544"/>
      <c r="AX170" s="544"/>
      <c r="AY170" s="544"/>
      <c r="AZ170" s="657"/>
      <c r="BA170" s="543"/>
      <c r="BB170" s="544"/>
      <c r="BC170" s="544"/>
      <c r="BD170" s="544"/>
      <c r="BE170" s="544"/>
      <c r="BF170" s="544"/>
      <c r="BG170" s="544"/>
      <c r="BH170" s="544"/>
      <c r="BI170" s="544"/>
      <c r="BJ170" s="657"/>
      <c r="BK170" s="543"/>
      <c r="BL170" s="544"/>
      <c r="BM170" s="544"/>
      <c r="BN170" s="544"/>
      <c r="BO170" s="544"/>
      <c r="BP170" s="544"/>
      <c r="BQ170" s="544"/>
      <c r="BR170" s="544"/>
      <c r="BS170" s="544"/>
      <c r="BT170" s="657"/>
      <c r="BU170" s="543"/>
      <c r="BV170" s="544"/>
      <c r="BW170" s="544"/>
      <c r="BX170" s="544"/>
      <c r="BY170" s="544"/>
      <c r="BZ170" s="544"/>
      <c r="CA170" s="544"/>
      <c r="CB170" s="544"/>
      <c r="CC170" s="544"/>
      <c r="CD170" s="657"/>
      <c r="CE170" s="543"/>
      <c r="CF170" s="544"/>
      <c r="CG170" s="544"/>
      <c r="CH170" s="544"/>
      <c r="CI170" s="544"/>
      <c r="CJ170" s="544"/>
      <c r="CK170" s="544"/>
      <c r="CL170" s="544"/>
      <c r="CM170" s="544"/>
      <c r="CN170" s="657"/>
      <c r="CO170" s="543"/>
      <c r="CP170" s="544"/>
      <c r="CQ170" s="544"/>
      <c r="CR170" s="544"/>
      <c r="CS170" s="544"/>
      <c r="CT170" s="544"/>
      <c r="CU170" s="544"/>
      <c r="CV170" s="544"/>
      <c r="CW170" s="544"/>
      <c r="CX170" s="657"/>
      <c r="CY170" s="543"/>
      <c r="CZ170" s="544"/>
      <c r="DA170" s="544"/>
      <c r="DB170" s="544"/>
      <c r="DC170" s="544"/>
      <c r="DD170" s="544"/>
      <c r="DE170" s="544"/>
      <c r="DF170" s="544"/>
      <c r="DG170" s="544"/>
      <c r="DH170" s="657"/>
      <c r="DI170" s="543"/>
      <c r="DJ170" s="544"/>
      <c r="DK170" s="544"/>
      <c r="DL170" s="544"/>
      <c r="DM170" s="544"/>
      <c r="DN170" s="544"/>
      <c r="DO170" s="544"/>
      <c r="DP170" s="544"/>
      <c r="DQ170" s="544"/>
      <c r="DR170" s="657"/>
      <c r="DS170" s="543"/>
      <c r="DT170" s="544"/>
      <c r="DU170" s="544"/>
      <c r="DV170" s="544"/>
      <c r="DW170" s="544"/>
      <c r="DX170" s="544"/>
      <c r="DY170" s="544"/>
      <c r="DZ170" s="544"/>
      <c r="EA170" s="544"/>
      <c r="EB170" s="657"/>
      <c r="EC170" s="543"/>
      <c r="ED170" s="544"/>
      <c r="EE170" s="544"/>
      <c r="EF170" s="544"/>
      <c r="EG170" s="544"/>
      <c r="EH170" s="544"/>
      <c r="EI170" s="544"/>
      <c r="EJ170" s="544"/>
      <c r="EK170" s="544"/>
      <c r="EL170" s="657"/>
      <c r="EM170" s="543"/>
      <c r="EN170" s="544"/>
      <c r="EO170" s="544"/>
      <c r="EP170" s="544"/>
      <c r="EQ170" s="544"/>
      <c r="ER170" s="544"/>
      <c r="ES170" s="544"/>
      <c r="ET170" s="544"/>
      <c r="EU170" s="544"/>
      <c r="EV170" s="657"/>
    </row>
    <row r="171" spans="1:152" s="139" customFormat="1" ht="36">
      <c r="A171" s="802">
        <f>Summary!A171</f>
        <v>0</v>
      </c>
      <c r="B171" s="815">
        <f>Summary!B171</f>
        <v>0</v>
      </c>
      <c r="C171" s="813" t="str">
        <f>Summary!C171</f>
        <v>4.8.5</v>
      </c>
      <c r="D171" s="816" t="str">
        <f>Summary!D171</f>
        <v>3000 - Landscape and ecology</v>
      </c>
      <c r="E171" s="796" t="str">
        <f>Summary!E171</f>
        <v>Grass and vegetation</v>
      </c>
      <c r="F171" s="796">
        <f>Summary!F171</f>
        <v>0</v>
      </c>
      <c r="G171" s="787">
        <f>Summary!G171</f>
        <v>0</v>
      </c>
      <c r="H171" s="299"/>
      <c r="I171" s="300"/>
      <c r="J171" s="300"/>
      <c r="K171" s="300"/>
      <c r="L171" s="300"/>
      <c r="M171" s="300"/>
      <c r="N171" s="300"/>
      <c r="O171" s="300"/>
      <c r="P171" s="300"/>
      <c r="Q171" s="300"/>
      <c r="R171" s="300"/>
      <c r="S171" s="300"/>
      <c r="T171" s="300"/>
      <c r="U171" s="797"/>
      <c r="V171" s="531"/>
      <c r="W171" s="299"/>
      <c r="X171" s="300"/>
      <c r="Y171" s="300"/>
      <c r="Z171" s="300"/>
      <c r="AA171" s="300"/>
      <c r="AB171" s="300"/>
      <c r="AC171" s="300"/>
      <c r="AD171" s="300"/>
      <c r="AE171" s="300"/>
      <c r="AF171" s="817"/>
      <c r="AG171" s="299"/>
      <c r="AH171" s="300"/>
      <c r="AI171" s="300"/>
      <c r="AJ171" s="300"/>
      <c r="AK171" s="300"/>
      <c r="AL171" s="300"/>
      <c r="AM171" s="300"/>
      <c r="AN171" s="300"/>
      <c r="AO171" s="300"/>
      <c r="AP171" s="817"/>
      <c r="AQ171" s="299"/>
      <c r="AR171" s="300"/>
      <c r="AS171" s="300"/>
      <c r="AT171" s="300"/>
      <c r="AU171" s="300"/>
      <c r="AV171" s="300"/>
      <c r="AW171" s="300"/>
      <c r="AX171" s="300"/>
      <c r="AY171" s="300"/>
      <c r="AZ171" s="817"/>
      <c r="BA171" s="299"/>
      <c r="BB171" s="300"/>
      <c r="BC171" s="300"/>
      <c r="BD171" s="300"/>
      <c r="BE171" s="300"/>
      <c r="BF171" s="300"/>
      <c r="BG171" s="300"/>
      <c r="BH171" s="300"/>
      <c r="BI171" s="300"/>
      <c r="BJ171" s="817"/>
      <c r="BK171" s="299"/>
      <c r="BL171" s="300"/>
      <c r="BM171" s="300"/>
      <c r="BN171" s="300"/>
      <c r="BO171" s="300"/>
      <c r="BP171" s="300"/>
      <c r="BQ171" s="300"/>
      <c r="BR171" s="300"/>
      <c r="BS171" s="300"/>
      <c r="BT171" s="817"/>
      <c r="BU171" s="299"/>
      <c r="BV171" s="300"/>
      <c r="BW171" s="300"/>
      <c r="BX171" s="300"/>
      <c r="BY171" s="300"/>
      <c r="BZ171" s="300"/>
      <c r="CA171" s="300"/>
      <c r="CB171" s="300"/>
      <c r="CC171" s="300"/>
      <c r="CD171" s="817"/>
      <c r="CE171" s="299"/>
      <c r="CF171" s="300"/>
      <c r="CG171" s="300"/>
      <c r="CH171" s="300"/>
      <c r="CI171" s="300"/>
      <c r="CJ171" s="300"/>
      <c r="CK171" s="300"/>
      <c r="CL171" s="300"/>
      <c r="CM171" s="300"/>
      <c r="CN171" s="817"/>
      <c r="CO171" s="299"/>
      <c r="CP171" s="300"/>
      <c r="CQ171" s="300"/>
      <c r="CR171" s="300"/>
      <c r="CS171" s="300"/>
      <c r="CT171" s="300"/>
      <c r="CU171" s="300"/>
      <c r="CV171" s="300"/>
      <c r="CW171" s="300"/>
      <c r="CX171" s="817"/>
      <c r="CY171" s="299"/>
      <c r="CZ171" s="300"/>
      <c r="DA171" s="300"/>
      <c r="DB171" s="300"/>
      <c r="DC171" s="300"/>
      <c r="DD171" s="300"/>
      <c r="DE171" s="300"/>
      <c r="DF171" s="300"/>
      <c r="DG171" s="300"/>
      <c r="DH171" s="817"/>
      <c r="DI171" s="299"/>
      <c r="DJ171" s="300"/>
      <c r="DK171" s="300"/>
      <c r="DL171" s="300"/>
      <c r="DM171" s="300"/>
      <c r="DN171" s="300"/>
      <c r="DO171" s="300"/>
      <c r="DP171" s="300"/>
      <c r="DQ171" s="300"/>
      <c r="DR171" s="817"/>
      <c r="DS171" s="299"/>
      <c r="DT171" s="300"/>
      <c r="DU171" s="300"/>
      <c r="DV171" s="300"/>
      <c r="DW171" s="300"/>
      <c r="DX171" s="300"/>
      <c r="DY171" s="300"/>
      <c r="DZ171" s="300"/>
      <c r="EA171" s="300"/>
      <c r="EB171" s="817"/>
      <c r="EC171" s="299"/>
      <c r="ED171" s="300"/>
      <c r="EE171" s="300"/>
      <c r="EF171" s="300"/>
      <c r="EG171" s="300"/>
      <c r="EH171" s="300"/>
      <c r="EI171" s="300"/>
      <c r="EJ171" s="300"/>
      <c r="EK171" s="300"/>
      <c r="EL171" s="817"/>
      <c r="EM171" s="299"/>
      <c r="EN171" s="300"/>
      <c r="EO171" s="300"/>
      <c r="EP171" s="300"/>
      <c r="EQ171" s="300"/>
      <c r="ER171" s="300"/>
      <c r="ES171" s="300"/>
      <c r="ET171" s="300"/>
      <c r="EU171" s="300"/>
      <c r="EV171" s="817"/>
    </row>
    <row r="172" spans="1:152" ht="54">
      <c r="A172" s="359">
        <f>Summary!A172</f>
        <v>0</v>
      </c>
      <c r="B172" s="378">
        <f>Summary!B172</f>
        <v>0</v>
      </c>
      <c r="C172" s="379" t="str">
        <f>Summary!C172</f>
        <v>4.8.5.1</v>
      </c>
      <c r="D172" s="380">
        <f>Summary!D172</f>
        <v>0</v>
      </c>
      <c r="E172" s="381">
        <f>Summary!E172</f>
        <v>0</v>
      </c>
      <c r="F172" s="382" t="str">
        <f>Summary!F172</f>
        <v>Undertake amenity cut of amenity grass areas, including gate way features, village verges and special landscape features</v>
      </c>
      <c r="G172" s="375">
        <f>Summary!G172</f>
        <v>0</v>
      </c>
      <c r="H172" s="540">
        <f t="shared" si="86"/>
        <v>0</v>
      </c>
      <c r="I172" s="541">
        <f t="shared" si="87"/>
        <v>0</v>
      </c>
      <c r="J172" s="541">
        <f t="shared" si="88"/>
        <v>0</v>
      </c>
      <c r="K172" s="541">
        <f t="shared" si="89"/>
        <v>0</v>
      </c>
      <c r="L172" s="541">
        <f t="shared" si="90"/>
        <v>0</v>
      </c>
      <c r="M172" s="541">
        <f t="shared" si="91"/>
        <v>0</v>
      </c>
      <c r="N172" s="541">
        <f t="shared" si="92"/>
        <v>0</v>
      </c>
      <c r="O172" s="541">
        <f t="shared" si="93"/>
        <v>0</v>
      </c>
      <c r="P172" s="541">
        <f t="shared" si="94"/>
        <v>0</v>
      </c>
      <c r="Q172" s="541">
        <f t="shared" si="95"/>
        <v>0</v>
      </c>
      <c r="R172" s="541">
        <f t="shared" si="96"/>
        <v>0</v>
      </c>
      <c r="S172" s="541">
        <f t="shared" si="97"/>
        <v>0</v>
      </c>
      <c r="T172" s="541">
        <f t="shared" ref="T172:T174" si="142">SUM(EM172:EU172)</f>
        <v>0</v>
      </c>
      <c r="U172" s="542">
        <f t="shared" ref="U172:U174" si="143">SUM(H172:T172)</f>
        <v>0</v>
      </c>
      <c r="V172" s="531"/>
      <c r="W172" s="543"/>
      <c r="X172" s="544"/>
      <c r="Y172" s="544"/>
      <c r="Z172" s="544"/>
      <c r="AA172" s="544"/>
      <c r="AB172" s="544"/>
      <c r="AC172" s="544"/>
      <c r="AD172" s="544"/>
      <c r="AE172" s="544"/>
      <c r="AF172" s="657"/>
      <c r="AG172" s="543"/>
      <c r="AH172" s="544"/>
      <c r="AI172" s="544"/>
      <c r="AJ172" s="544"/>
      <c r="AK172" s="544"/>
      <c r="AL172" s="544"/>
      <c r="AM172" s="544"/>
      <c r="AN172" s="544"/>
      <c r="AO172" s="544"/>
      <c r="AP172" s="657"/>
      <c r="AQ172" s="543"/>
      <c r="AR172" s="544"/>
      <c r="AS172" s="544"/>
      <c r="AT172" s="544"/>
      <c r="AU172" s="544"/>
      <c r="AV172" s="544"/>
      <c r="AW172" s="544"/>
      <c r="AX172" s="544"/>
      <c r="AY172" s="544"/>
      <c r="AZ172" s="657"/>
      <c r="BA172" s="543"/>
      <c r="BB172" s="544"/>
      <c r="BC172" s="544"/>
      <c r="BD172" s="544"/>
      <c r="BE172" s="544"/>
      <c r="BF172" s="544"/>
      <c r="BG172" s="544"/>
      <c r="BH172" s="544"/>
      <c r="BI172" s="544"/>
      <c r="BJ172" s="657"/>
      <c r="BK172" s="543"/>
      <c r="BL172" s="544"/>
      <c r="BM172" s="544"/>
      <c r="BN172" s="544"/>
      <c r="BO172" s="544"/>
      <c r="BP172" s="544"/>
      <c r="BQ172" s="544"/>
      <c r="BR172" s="544"/>
      <c r="BS172" s="544"/>
      <c r="BT172" s="657"/>
      <c r="BU172" s="543"/>
      <c r="BV172" s="544"/>
      <c r="BW172" s="544"/>
      <c r="BX172" s="544"/>
      <c r="BY172" s="544"/>
      <c r="BZ172" s="544"/>
      <c r="CA172" s="544"/>
      <c r="CB172" s="544"/>
      <c r="CC172" s="544"/>
      <c r="CD172" s="657"/>
      <c r="CE172" s="543"/>
      <c r="CF172" s="544"/>
      <c r="CG172" s="544"/>
      <c r="CH172" s="544"/>
      <c r="CI172" s="544"/>
      <c r="CJ172" s="544"/>
      <c r="CK172" s="544"/>
      <c r="CL172" s="544"/>
      <c r="CM172" s="544"/>
      <c r="CN172" s="657"/>
      <c r="CO172" s="543"/>
      <c r="CP172" s="544"/>
      <c r="CQ172" s="544"/>
      <c r="CR172" s="544"/>
      <c r="CS172" s="544"/>
      <c r="CT172" s="544"/>
      <c r="CU172" s="544"/>
      <c r="CV172" s="544"/>
      <c r="CW172" s="544"/>
      <c r="CX172" s="657"/>
      <c r="CY172" s="543"/>
      <c r="CZ172" s="544"/>
      <c r="DA172" s="544"/>
      <c r="DB172" s="544"/>
      <c r="DC172" s="544"/>
      <c r="DD172" s="544"/>
      <c r="DE172" s="544"/>
      <c r="DF172" s="544"/>
      <c r="DG172" s="544"/>
      <c r="DH172" s="657"/>
      <c r="DI172" s="543"/>
      <c r="DJ172" s="544"/>
      <c r="DK172" s="544"/>
      <c r="DL172" s="544"/>
      <c r="DM172" s="544"/>
      <c r="DN172" s="544"/>
      <c r="DO172" s="544"/>
      <c r="DP172" s="544"/>
      <c r="DQ172" s="544"/>
      <c r="DR172" s="657"/>
      <c r="DS172" s="543"/>
      <c r="DT172" s="544"/>
      <c r="DU172" s="544"/>
      <c r="DV172" s="544"/>
      <c r="DW172" s="544"/>
      <c r="DX172" s="544"/>
      <c r="DY172" s="544"/>
      <c r="DZ172" s="544"/>
      <c r="EA172" s="544"/>
      <c r="EB172" s="657"/>
      <c r="EC172" s="543"/>
      <c r="ED172" s="544"/>
      <c r="EE172" s="544"/>
      <c r="EF172" s="544"/>
      <c r="EG172" s="544"/>
      <c r="EH172" s="544"/>
      <c r="EI172" s="544"/>
      <c r="EJ172" s="544"/>
      <c r="EK172" s="544"/>
      <c r="EL172" s="657"/>
      <c r="EM172" s="543"/>
      <c r="EN172" s="544"/>
      <c r="EO172" s="544"/>
      <c r="EP172" s="544"/>
      <c r="EQ172" s="544"/>
      <c r="ER172" s="544"/>
      <c r="ES172" s="544"/>
      <c r="ET172" s="544"/>
      <c r="EU172" s="544"/>
      <c r="EV172" s="657"/>
    </row>
    <row r="173" spans="1:152" ht="72">
      <c r="A173" s="359">
        <f>Summary!A173</f>
        <v>0</v>
      </c>
      <c r="B173" s="378">
        <f>Summary!B173</f>
        <v>0</v>
      </c>
      <c r="C173" s="379" t="str">
        <f>Summary!C173</f>
        <v>4.8.5.2</v>
      </c>
      <c r="D173" s="380">
        <f>Summary!D173</f>
        <v>0</v>
      </c>
      <c r="E173" s="381">
        <f>Summary!E173</f>
        <v>0</v>
      </c>
      <c r="F173" s="382" t="str">
        <f>Summary!F173</f>
        <v>Undertake 2m wide swathe cut of all highway verges to ensure strip remains unobstructed by vegetation throughout the year (in addition to visibility splay maintenance)</v>
      </c>
      <c r="G173" s="375">
        <f>Summary!G173</f>
        <v>0</v>
      </c>
      <c r="H173" s="540">
        <f t="shared" si="86"/>
        <v>0</v>
      </c>
      <c r="I173" s="541">
        <f t="shared" si="87"/>
        <v>0</v>
      </c>
      <c r="J173" s="541">
        <f t="shared" si="88"/>
        <v>0</v>
      </c>
      <c r="K173" s="541">
        <f t="shared" si="89"/>
        <v>0</v>
      </c>
      <c r="L173" s="541">
        <f t="shared" si="90"/>
        <v>0</v>
      </c>
      <c r="M173" s="541">
        <f t="shared" si="91"/>
        <v>0</v>
      </c>
      <c r="N173" s="541">
        <f t="shared" si="92"/>
        <v>0</v>
      </c>
      <c r="O173" s="541">
        <f t="shared" si="93"/>
        <v>0</v>
      </c>
      <c r="P173" s="541">
        <f t="shared" si="94"/>
        <v>0</v>
      </c>
      <c r="Q173" s="541">
        <f t="shared" si="95"/>
        <v>0</v>
      </c>
      <c r="R173" s="541">
        <f t="shared" si="96"/>
        <v>0</v>
      </c>
      <c r="S173" s="541">
        <f t="shared" si="97"/>
        <v>0</v>
      </c>
      <c r="T173" s="541">
        <f t="shared" si="142"/>
        <v>0</v>
      </c>
      <c r="U173" s="542">
        <f t="shared" si="143"/>
        <v>0</v>
      </c>
      <c r="V173" s="531"/>
      <c r="W173" s="543"/>
      <c r="X173" s="544"/>
      <c r="Y173" s="544"/>
      <c r="Z173" s="544"/>
      <c r="AA173" s="544"/>
      <c r="AB173" s="544"/>
      <c r="AC173" s="544"/>
      <c r="AD173" s="544"/>
      <c r="AE173" s="544"/>
      <c r="AF173" s="657"/>
      <c r="AG173" s="543"/>
      <c r="AH173" s="544"/>
      <c r="AI173" s="544"/>
      <c r="AJ173" s="544"/>
      <c r="AK173" s="544"/>
      <c r="AL173" s="544"/>
      <c r="AM173" s="544"/>
      <c r="AN173" s="544"/>
      <c r="AO173" s="544"/>
      <c r="AP173" s="657"/>
      <c r="AQ173" s="543"/>
      <c r="AR173" s="544"/>
      <c r="AS173" s="544"/>
      <c r="AT173" s="544"/>
      <c r="AU173" s="544"/>
      <c r="AV173" s="544"/>
      <c r="AW173" s="544"/>
      <c r="AX173" s="544"/>
      <c r="AY173" s="544"/>
      <c r="AZ173" s="657"/>
      <c r="BA173" s="543"/>
      <c r="BB173" s="544"/>
      <c r="BC173" s="544"/>
      <c r="BD173" s="544"/>
      <c r="BE173" s="544"/>
      <c r="BF173" s="544"/>
      <c r="BG173" s="544"/>
      <c r="BH173" s="544"/>
      <c r="BI173" s="544"/>
      <c r="BJ173" s="657"/>
      <c r="BK173" s="543"/>
      <c r="BL173" s="544"/>
      <c r="BM173" s="544"/>
      <c r="BN173" s="544"/>
      <c r="BO173" s="544"/>
      <c r="BP173" s="544"/>
      <c r="BQ173" s="544"/>
      <c r="BR173" s="544"/>
      <c r="BS173" s="544"/>
      <c r="BT173" s="657"/>
      <c r="BU173" s="543"/>
      <c r="BV173" s="544"/>
      <c r="BW173" s="544"/>
      <c r="BX173" s="544"/>
      <c r="BY173" s="544"/>
      <c r="BZ173" s="544"/>
      <c r="CA173" s="544"/>
      <c r="CB173" s="544"/>
      <c r="CC173" s="544"/>
      <c r="CD173" s="657"/>
      <c r="CE173" s="543"/>
      <c r="CF173" s="544"/>
      <c r="CG173" s="544"/>
      <c r="CH173" s="544"/>
      <c r="CI173" s="544"/>
      <c r="CJ173" s="544"/>
      <c r="CK173" s="544"/>
      <c r="CL173" s="544"/>
      <c r="CM173" s="544"/>
      <c r="CN173" s="657"/>
      <c r="CO173" s="543"/>
      <c r="CP173" s="544"/>
      <c r="CQ173" s="544"/>
      <c r="CR173" s="544"/>
      <c r="CS173" s="544"/>
      <c r="CT173" s="544"/>
      <c r="CU173" s="544"/>
      <c r="CV173" s="544"/>
      <c r="CW173" s="544"/>
      <c r="CX173" s="657"/>
      <c r="CY173" s="543"/>
      <c r="CZ173" s="544"/>
      <c r="DA173" s="544"/>
      <c r="DB173" s="544"/>
      <c r="DC173" s="544"/>
      <c r="DD173" s="544"/>
      <c r="DE173" s="544"/>
      <c r="DF173" s="544"/>
      <c r="DG173" s="544"/>
      <c r="DH173" s="657"/>
      <c r="DI173" s="543"/>
      <c r="DJ173" s="544"/>
      <c r="DK173" s="544"/>
      <c r="DL173" s="544"/>
      <c r="DM173" s="544"/>
      <c r="DN173" s="544"/>
      <c r="DO173" s="544"/>
      <c r="DP173" s="544"/>
      <c r="DQ173" s="544"/>
      <c r="DR173" s="657"/>
      <c r="DS173" s="543"/>
      <c r="DT173" s="544"/>
      <c r="DU173" s="544"/>
      <c r="DV173" s="544"/>
      <c r="DW173" s="544"/>
      <c r="DX173" s="544"/>
      <c r="DY173" s="544"/>
      <c r="DZ173" s="544"/>
      <c r="EA173" s="544"/>
      <c r="EB173" s="657"/>
      <c r="EC173" s="543"/>
      <c r="ED173" s="544"/>
      <c r="EE173" s="544"/>
      <c r="EF173" s="544"/>
      <c r="EG173" s="544"/>
      <c r="EH173" s="544"/>
      <c r="EI173" s="544"/>
      <c r="EJ173" s="544"/>
      <c r="EK173" s="544"/>
      <c r="EL173" s="657"/>
      <c r="EM173" s="543"/>
      <c r="EN173" s="544"/>
      <c r="EO173" s="544"/>
      <c r="EP173" s="544"/>
      <c r="EQ173" s="544"/>
      <c r="ER173" s="544"/>
      <c r="ES173" s="544"/>
      <c r="ET173" s="544"/>
      <c r="EU173" s="544"/>
      <c r="EV173" s="657"/>
    </row>
    <row r="174" spans="1:152" ht="20.25">
      <c r="A174" s="359">
        <f>Summary!A174</f>
        <v>0</v>
      </c>
      <c r="B174" s="378">
        <f>Summary!B174</f>
        <v>0</v>
      </c>
      <c r="C174" s="379" t="str">
        <f>Summary!C174</f>
        <v>4.8.5.3</v>
      </c>
      <c r="D174" s="380">
        <f>Summary!D174</f>
        <v>0</v>
      </c>
      <c r="E174" s="381">
        <f>Summary!E174</f>
        <v>0</v>
      </c>
      <c r="F174" s="382" t="str">
        <f>Summary!F174</f>
        <v>Grass cut the central reserve</v>
      </c>
      <c r="G174" s="375">
        <f>Summary!G174</f>
        <v>0</v>
      </c>
      <c r="H174" s="540">
        <f t="shared" si="86"/>
        <v>0</v>
      </c>
      <c r="I174" s="541">
        <f t="shared" si="87"/>
        <v>0</v>
      </c>
      <c r="J174" s="541">
        <f t="shared" si="88"/>
        <v>0</v>
      </c>
      <c r="K174" s="541">
        <f t="shared" si="89"/>
        <v>0</v>
      </c>
      <c r="L174" s="541">
        <f t="shared" si="90"/>
        <v>0</v>
      </c>
      <c r="M174" s="541">
        <f t="shared" si="91"/>
        <v>0</v>
      </c>
      <c r="N174" s="541">
        <f t="shared" si="92"/>
        <v>0</v>
      </c>
      <c r="O174" s="541">
        <f t="shared" si="93"/>
        <v>0</v>
      </c>
      <c r="P174" s="541">
        <f t="shared" si="94"/>
        <v>0</v>
      </c>
      <c r="Q174" s="541">
        <f t="shared" si="95"/>
        <v>0</v>
      </c>
      <c r="R174" s="541">
        <f t="shared" si="96"/>
        <v>0</v>
      </c>
      <c r="S174" s="541">
        <f t="shared" si="97"/>
        <v>0</v>
      </c>
      <c r="T174" s="541">
        <f t="shared" si="142"/>
        <v>0</v>
      </c>
      <c r="U174" s="542">
        <f t="shared" si="143"/>
        <v>0</v>
      </c>
      <c r="V174" s="531"/>
      <c r="W174" s="543"/>
      <c r="X174" s="544"/>
      <c r="Y174" s="544"/>
      <c r="Z174" s="544"/>
      <c r="AA174" s="544"/>
      <c r="AB174" s="544"/>
      <c r="AC174" s="544"/>
      <c r="AD174" s="544"/>
      <c r="AE174" s="544"/>
      <c r="AF174" s="657"/>
      <c r="AG174" s="543"/>
      <c r="AH174" s="544"/>
      <c r="AI174" s="544"/>
      <c r="AJ174" s="544"/>
      <c r="AK174" s="544"/>
      <c r="AL174" s="544"/>
      <c r="AM174" s="544"/>
      <c r="AN174" s="544"/>
      <c r="AO174" s="544"/>
      <c r="AP174" s="657"/>
      <c r="AQ174" s="543"/>
      <c r="AR174" s="544"/>
      <c r="AS174" s="544"/>
      <c r="AT174" s="544"/>
      <c r="AU174" s="544"/>
      <c r="AV174" s="544"/>
      <c r="AW174" s="544"/>
      <c r="AX174" s="544"/>
      <c r="AY174" s="544"/>
      <c r="AZ174" s="657"/>
      <c r="BA174" s="543"/>
      <c r="BB174" s="544"/>
      <c r="BC174" s="544"/>
      <c r="BD174" s="544"/>
      <c r="BE174" s="544"/>
      <c r="BF174" s="544"/>
      <c r="BG174" s="544"/>
      <c r="BH174" s="544"/>
      <c r="BI174" s="544"/>
      <c r="BJ174" s="657"/>
      <c r="BK174" s="543"/>
      <c r="BL174" s="544"/>
      <c r="BM174" s="544"/>
      <c r="BN174" s="544"/>
      <c r="BO174" s="544"/>
      <c r="BP174" s="544"/>
      <c r="BQ174" s="544"/>
      <c r="BR174" s="544"/>
      <c r="BS174" s="544"/>
      <c r="BT174" s="657"/>
      <c r="BU174" s="543"/>
      <c r="BV174" s="544"/>
      <c r="BW174" s="544"/>
      <c r="BX174" s="544"/>
      <c r="BY174" s="544"/>
      <c r="BZ174" s="544"/>
      <c r="CA174" s="544"/>
      <c r="CB174" s="544"/>
      <c r="CC174" s="544"/>
      <c r="CD174" s="657"/>
      <c r="CE174" s="543"/>
      <c r="CF174" s="544"/>
      <c r="CG174" s="544"/>
      <c r="CH174" s="544"/>
      <c r="CI174" s="544"/>
      <c r="CJ174" s="544"/>
      <c r="CK174" s="544"/>
      <c r="CL174" s="544"/>
      <c r="CM174" s="544"/>
      <c r="CN174" s="657"/>
      <c r="CO174" s="543"/>
      <c r="CP174" s="544"/>
      <c r="CQ174" s="544"/>
      <c r="CR174" s="544"/>
      <c r="CS174" s="544"/>
      <c r="CT174" s="544"/>
      <c r="CU174" s="544"/>
      <c r="CV174" s="544"/>
      <c r="CW174" s="544"/>
      <c r="CX174" s="657"/>
      <c r="CY174" s="543"/>
      <c r="CZ174" s="544"/>
      <c r="DA174" s="544"/>
      <c r="DB174" s="544"/>
      <c r="DC174" s="544"/>
      <c r="DD174" s="544"/>
      <c r="DE174" s="544"/>
      <c r="DF174" s="544"/>
      <c r="DG174" s="544"/>
      <c r="DH174" s="657"/>
      <c r="DI174" s="543"/>
      <c r="DJ174" s="544"/>
      <c r="DK174" s="544"/>
      <c r="DL174" s="544"/>
      <c r="DM174" s="544"/>
      <c r="DN174" s="544"/>
      <c r="DO174" s="544"/>
      <c r="DP174" s="544"/>
      <c r="DQ174" s="544"/>
      <c r="DR174" s="657"/>
      <c r="DS174" s="543"/>
      <c r="DT174" s="544"/>
      <c r="DU174" s="544"/>
      <c r="DV174" s="544"/>
      <c r="DW174" s="544"/>
      <c r="DX174" s="544"/>
      <c r="DY174" s="544"/>
      <c r="DZ174" s="544"/>
      <c r="EA174" s="544"/>
      <c r="EB174" s="657"/>
      <c r="EC174" s="543"/>
      <c r="ED174" s="544"/>
      <c r="EE174" s="544"/>
      <c r="EF174" s="544"/>
      <c r="EG174" s="544"/>
      <c r="EH174" s="544"/>
      <c r="EI174" s="544"/>
      <c r="EJ174" s="544"/>
      <c r="EK174" s="544"/>
      <c r="EL174" s="657"/>
      <c r="EM174" s="543"/>
      <c r="EN174" s="544"/>
      <c r="EO174" s="544"/>
      <c r="EP174" s="544"/>
      <c r="EQ174" s="544"/>
      <c r="ER174" s="544"/>
      <c r="ES174" s="544"/>
      <c r="ET174" s="544"/>
      <c r="EU174" s="544"/>
      <c r="EV174" s="657"/>
    </row>
    <row r="175" spans="1:152" s="139" customFormat="1" ht="36">
      <c r="A175" s="802">
        <f>Summary!A175</f>
        <v>0</v>
      </c>
      <c r="B175" s="815">
        <f>Summary!B175</f>
        <v>0</v>
      </c>
      <c r="C175" s="813" t="str">
        <f>Summary!C175</f>
        <v>4.8.6</v>
      </c>
      <c r="D175" s="816" t="str">
        <f>Summary!D175</f>
        <v>3000 - Landscape and ecology</v>
      </c>
      <c r="E175" s="796" t="str">
        <f>Summary!E175</f>
        <v>Grass and vegetation</v>
      </c>
      <c r="F175" s="796">
        <f>Summary!F175</f>
        <v>0</v>
      </c>
      <c r="G175" s="787">
        <f>Summary!G175</f>
        <v>0</v>
      </c>
      <c r="H175" s="299"/>
      <c r="I175" s="300"/>
      <c r="J175" s="300"/>
      <c r="K175" s="300"/>
      <c r="L175" s="300"/>
      <c r="M175" s="300"/>
      <c r="N175" s="300"/>
      <c r="O175" s="300"/>
      <c r="P175" s="300"/>
      <c r="Q175" s="300"/>
      <c r="R175" s="300"/>
      <c r="S175" s="300"/>
      <c r="T175" s="300"/>
      <c r="U175" s="797"/>
      <c r="V175" s="531"/>
      <c r="W175" s="299"/>
      <c r="X175" s="300"/>
      <c r="Y175" s="300"/>
      <c r="Z175" s="300"/>
      <c r="AA175" s="300"/>
      <c r="AB175" s="300"/>
      <c r="AC175" s="300"/>
      <c r="AD175" s="300"/>
      <c r="AE175" s="300"/>
      <c r="AF175" s="817"/>
      <c r="AG175" s="299"/>
      <c r="AH175" s="300"/>
      <c r="AI175" s="300"/>
      <c r="AJ175" s="300"/>
      <c r="AK175" s="300"/>
      <c r="AL175" s="300"/>
      <c r="AM175" s="300"/>
      <c r="AN175" s="300"/>
      <c r="AO175" s="300"/>
      <c r="AP175" s="817"/>
      <c r="AQ175" s="299"/>
      <c r="AR175" s="300"/>
      <c r="AS175" s="300"/>
      <c r="AT175" s="300"/>
      <c r="AU175" s="300"/>
      <c r="AV175" s="300"/>
      <c r="AW175" s="300"/>
      <c r="AX175" s="300"/>
      <c r="AY175" s="300"/>
      <c r="AZ175" s="817"/>
      <c r="BA175" s="299"/>
      <c r="BB175" s="300"/>
      <c r="BC175" s="300"/>
      <c r="BD175" s="300"/>
      <c r="BE175" s="300"/>
      <c r="BF175" s="300"/>
      <c r="BG175" s="300"/>
      <c r="BH175" s="300"/>
      <c r="BI175" s="300"/>
      <c r="BJ175" s="817"/>
      <c r="BK175" s="299"/>
      <c r="BL175" s="300"/>
      <c r="BM175" s="300"/>
      <c r="BN175" s="300"/>
      <c r="BO175" s="300"/>
      <c r="BP175" s="300"/>
      <c r="BQ175" s="300"/>
      <c r="BR175" s="300"/>
      <c r="BS175" s="300"/>
      <c r="BT175" s="817"/>
      <c r="BU175" s="299"/>
      <c r="BV175" s="300"/>
      <c r="BW175" s="300"/>
      <c r="BX175" s="300"/>
      <c r="BY175" s="300"/>
      <c r="BZ175" s="300"/>
      <c r="CA175" s="300"/>
      <c r="CB175" s="300"/>
      <c r="CC175" s="300"/>
      <c r="CD175" s="817"/>
      <c r="CE175" s="299"/>
      <c r="CF175" s="300"/>
      <c r="CG175" s="300"/>
      <c r="CH175" s="300"/>
      <c r="CI175" s="300"/>
      <c r="CJ175" s="300"/>
      <c r="CK175" s="300"/>
      <c r="CL175" s="300"/>
      <c r="CM175" s="300"/>
      <c r="CN175" s="817"/>
      <c r="CO175" s="299"/>
      <c r="CP175" s="300"/>
      <c r="CQ175" s="300"/>
      <c r="CR175" s="300"/>
      <c r="CS175" s="300"/>
      <c r="CT175" s="300"/>
      <c r="CU175" s="300"/>
      <c r="CV175" s="300"/>
      <c r="CW175" s="300"/>
      <c r="CX175" s="817"/>
      <c r="CY175" s="299"/>
      <c r="CZ175" s="300"/>
      <c r="DA175" s="300"/>
      <c r="DB175" s="300"/>
      <c r="DC175" s="300"/>
      <c r="DD175" s="300"/>
      <c r="DE175" s="300"/>
      <c r="DF175" s="300"/>
      <c r="DG175" s="300"/>
      <c r="DH175" s="817"/>
      <c r="DI175" s="299"/>
      <c r="DJ175" s="300"/>
      <c r="DK175" s="300"/>
      <c r="DL175" s="300"/>
      <c r="DM175" s="300"/>
      <c r="DN175" s="300"/>
      <c r="DO175" s="300"/>
      <c r="DP175" s="300"/>
      <c r="DQ175" s="300"/>
      <c r="DR175" s="817"/>
      <c r="DS175" s="299"/>
      <c r="DT175" s="300"/>
      <c r="DU175" s="300"/>
      <c r="DV175" s="300"/>
      <c r="DW175" s="300"/>
      <c r="DX175" s="300"/>
      <c r="DY175" s="300"/>
      <c r="DZ175" s="300"/>
      <c r="EA175" s="300"/>
      <c r="EB175" s="817"/>
      <c r="EC175" s="299"/>
      <c r="ED175" s="300"/>
      <c r="EE175" s="300"/>
      <c r="EF175" s="300"/>
      <c r="EG175" s="300"/>
      <c r="EH175" s="300"/>
      <c r="EI175" s="300"/>
      <c r="EJ175" s="300"/>
      <c r="EK175" s="300"/>
      <c r="EL175" s="817"/>
      <c r="EM175" s="299"/>
      <c r="EN175" s="300"/>
      <c r="EO175" s="300"/>
      <c r="EP175" s="300"/>
      <c r="EQ175" s="300"/>
      <c r="ER175" s="300"/>
      <c r="ES175" s="300"/>
      <c r="ET175" s="300"/>
      <c r="EU175" s="300"/>
      <c r="EV175" s="817"/>
    </row>
    <row r="176" spans="1:152" ht="72">
      <c r="A176" s="359">
        <f>Summary!A176</f>
        <v>0</v>
      </c>
      <c r="B176" s="378">
        <f>Summary!B176</f>
        <v>0</v>
      </c>
      <c r="C176" s="379" t="str">
        <f>Summary!C176</f>
        <v>4.8.6.1</v>
      </c>
      <c r="D176" s="380">
        <f>Summary!D176</f>
        <v>0</v>
      </c>
      <c r="E176" s="381">
        <f>Summary!E176</f>
        <v>0</v>
      </c>
      <c r="F176" s="382" t="str">
        <f>Summary!F176</f>
        <v>Remove obstructions and/or maintain vegetation to facilitate safe use of customer facilities. This includes but not limited to emergency roadside telephones and emergency refuge areas.</v>
      </c>
      <c r="G176" s="375">
        <f>Summary!G176</f>
        <v>0</v>
      </c>
      <c r="H176" s="540">
        <f t="shared" si="86"/>
        <v>0</v>
      </c>
      <c r="I176" s="541">
        <f t="shared" si="87"/>
        <v>0</v>
      </c>
      <c r="J176" s="541">
        <f t="shared" si="88"/>
        <v>0</v>
      </c>
      <c r="K176" s="541">
        <f t="shared" si="89"/>
        <v>0</v>
      </c>
      <c r="L176" s="541">
        <f t="shared" si="90"/>
        <v>0</v>
      </c>
      <c r="M176" s="541">
        <f t="shared" si="91"/>
        <v>0</v>
      </c>
      <c r="N176" s="541">
        <f t="shared" si="92"/>
        <v>0</v>
      </c>
      <c r="O176" s="541">
        <f t="shared" si="93"/>
        <v>0</v>
      </c>
      <c r="P176" s="541">
        <f t="shared" si="94"/>
        <v>0</v>
      </c>
      <c r="Q176" s="541">
        <f t="shared" si="95"/>
        <v>0</v>
      </c>
      <c r="R176" s="541">
        <f t="shared" si="96"/>
        <v>0</v>
      </c>
      <c r="S176" s="541">
        <f t="shared" si="97"/>
        <v>0</v>
      </c>
      <c r="T176" s="541">
        <f t="shared" ref="T176:T188" si="144">SUM(EM176:EU176)</f>
        <v>0</v>
      </c>
      <c r="U176" s="542">
        <f t="shared" ref="U176:U188" si="145">SUM(H176:T176)</f>
        <v>0</v>
      </c>
      <c r="V176" s="531"/>
      <c r="W176" s="543"/>
      <c r="X176" s="544"/>
      <c r="Y176" s="544"/>
      <c r="Z176" s="544"/>
      <c r="AA176" s="544"/>
      <c r="AB176" s="544"/>
      <c r="AC176" s="544"/>
      <c r="AD176" s="544"/>
      <c r="AE176" s="544"/>
      <c r="AF176" s="657"/>
      <c r="AG176" s="543"/>
      <c r="AH176" s="544"/>
      <c r="AI176" s="544"/>
      <c r="AJ176" s="544"/>
      <c r="AK176" s="544"/>
      <c r="AL176" s="544"/>
      <c r="AM176" s="544"/>
      <c r="AN176" s="544"/>
      <c r="AO176" s="544"/>
      <c r="AP176" s="657"/>
      <c r="AQ176" s="543"/>
      <c r="AR176" s="544"/>
      <c r="AS176" s="544"/>
      <c r="AT176" s="544"/>
      <c r="AU176" s="544"/>
      <c r="AV176" s="544"/>
      <c r="AW176" s="544"/>
      <c r="AX176" s="544"/>
      <c r="AY176" s="544"/>
      <c r="AZ176" s="657"/>
      <c r="BA176" s="543"/>
      <c r="BB176" s="544"/>
      <c r="BC176" s="544"/>
      <c r="BD176" s="544"/>
      <c r="BE176" s="544"/>
      <c r="BF176" s="544"/>
      <c r="BG176" s="544"/>
      <c r="BH176" s="544"/>
      <c r="BI176" s="544"/>
      <c r="BJ176" s="657"/>
      <c r="BK176" s="543"/>
      <c r="BL176" s="544"/>
      <c r="BM176" s="544"/>
      <c r="BN176" s="544"/>
      <c r="BO176" s="544"/>
      <c r="BP176" s="544"/>
      <c r="BQ176" s="544"/>
      <c r="BR176" s="544"/>
      <c r="BS176" s="544"/>
      <c r="BT176" s="657"/>
      <c r="BU176" s="543"/>
      <c r="BV176" s="544"/>
      <c r="BW176" s="544"/>
      <c r="BX176" s="544"/>
      <c r="BY176" s="544"/>
      <c r="BZ176" s="544"/>
      <c r="CA176" s="544"/>
      <c r="CB176" s="544"/>
      <c r="CC176" s="544"/>
      <c r="CD176" s="657"/>
      <c r="CE176" s="543"/>
      <c r="CF176" s="544"/>
      <c r="CG176" s="544"/>
      <c r="CH176" s="544"/>
      <c r="CI176" s="544"/>
      <c r="CJ176" s="544"/>
      <c r="CK176" s="544"/>
      <c r="CL176" s="544"/>
      <c r="CM176" s="544"/>
      <c r="CN176" s="657"/>
      <c r="CO176" s="543"/>
      <c r="CP176" s="544"/>
      <c r="CQ176" s="544"/>
      <c r="CR176" s="544"/>
      <c r="CS176" s="544"/>
      <c r="CT176" s="544"/>
      <c r="CU176" s="544"/>
      <c r="CV176" s="544"/>
      <c r="CW176" s="544"/>
      <c r="CX176" s="657"/>
      <c r="CY176" s="543"/>
      <c r="CZ176" s="544"/>
      <c r="DA176" s="544"/>
      <c r="DB176" s="544"/>
      <c r="DC176" s="544"/>
      <c r="DD176" s="544"/>
      <c r="DE176" s="544"/>
      <c r="DF176" s="544"/>
      <c r="DG176" s="544"/>
      <c r="DH176" s="657"/>
      <c r="DI176" s="543"/>
      <c r="DJ176" s="544"/>
      <c r="DK176" s="544"/>
      <c r="DL176" s="544"/>
      <c r="DM176" s="544"/>
      <c r="DN176" s="544"/>
      <c r="DO176" s="544"/>
      <c r="DP176" s="544"/>
      <c r="DQ176" s="544"/>
      <c r="DR176" s="657"/>
      <c r="DS176" s="543"/>
      <c r="DT176" s="544"/>
      <c r="DU176" s="544"/>
      <c r="DV176" s="544"/>
      <c r="DW176" s="544"/>
      <c r="DX176" s="544"/>
      <c r="DY176" s="544"/>
      <c r="DZ176" s="544"/>
      <c r="EA176" s="544"/>
      <c r="EB176" s="657"/>
      <c r="EC176" s="543"/>
      <c r="ED176" s="544"/>
      <c r="EE176" s="544"/>
      <c r="EF176" s="544"/>
      <c r="EG176" s="544"/>
      <c r="EH176" s="544"/>
      <c r="EI176" s="544"/>
      <c r="EJ176" s="544"/>
      <c r="EK176" s="544"/>
      <c r="EL176" s="657"/>
      <c r="EM176" s="543"/>
      <c r="EN176" s="544"/>
      <c r="EO176" s="544"/>
      <c r="EP176" s="544"/>
      <c r="EQ176" s="544"/>
      <c r="ER176" s="544"/>
      <c r="ES176" s="544"/>
      <c r="ET176" s="544"/>
      <c r="EU176" s="544"/>
      <c r="EV176" s="657"/>
    </row>
    <row r="177" spans="1:152" ht="54">
      <c r="A177" s="359">
        <f>Summary!A177</f>
        <v>0</v>
      </c>
      <c r="B177" s="378">
        <f>Summary!B177</f>
        <v>0</v>
      </c>
      <c r="C177" s="379" t="str">
        <f>Summary!C177</f>
        <v>4.8.6.2</v>
      </c>
      <c r="D177" s="380">
        <f>Summary!D177</f>
        <v>0</v>
      </c>
      <c r="E177" s="381">
        <f>Summary!E177</f>
        <v>0</v>
      </c>
      <c r="F177" s="382" t="str">
        <f>Summary!F177</f>
        <v>Remove vegetation affecting the stability, integrity or operation of structures or other affected property assets.</v>
      </c>
      <c r="G177" s="375">
        <f>Summary!G177</f>
        <v>0</v>
      </c>
      <c r="H177" s="540">
        <f t="shared" si="86"/>
        <v>0</v>
      </c>
      <c r="I177" s="541">
        <f t="shared" si="87"/>
        <v>0</v>
      </c>
      <c r="J177" s="541">
        <f t="shared" si="88"/>
        <v>0</v>
      </c>
      <c r="K177" s="541">
        <f t="shared" si="89"/>
        <v>0</v>
      </c>
      <c r="L177" s="541">
        <f t="shared" si="90"/>
        <v>0</v>
      </c>
      <c r="M177" s="541">
        <f t="shared" si="91"/>
        <v>0</v>
      </c>
      <c r="N177" s="541">
        <f t="shared" si="92"/>
        <v>0</v>
      </c>
      <c r="O177" s="541">
        <f t="shared" si="93"/>
        <v>0</v>
      </c>
      <c r="P177" s="541">
        <f t="shared" si="94"/>
        <v>0</v>
      </c>
      <c r="Q177" s="541">
        <f t="shared" si="95"/>
        <v>0</v>
      </c>
      <c r="R177" s="541">
        <f t="shared" si="96"/>
        <v>0</v>
      </c>
      <c r="S177" s="541">
        <f t="shared" si="97"/>
        <v>0</v>
      </c>
      <c r="T177" s="541">
        <f t="shared" si="144"/>
        <v>0</v>
      </c>
      <c r="U177" s="542">
        <f t="shared" si="145"/>
        <v>0</v>
      </c>
      <c r="V177" s="531"/>
      <c r="W177" s="543"/>
      <c r="X177" s="544"/>
      <c r="Y177" s="544"/>
      <c r="Z177" s="544"/>
      <c r="AA177" s="544"/>
      <c r="AB177" s="544"/>
      <c r="AC177" s="544"/>
      <c r="AD177" s="544"/>
      <c r="AE177" s="544"/>
      <c r="AF177" s="657"/>
      <c r="AG177" s="543"/>
      <c r="AH177" s="544"/>
      <c r="AI177" s="544"/>
      <c r="AJ177" s="544"/>
      <c r="AK177" s="544"/>
      <c r="AL177" s="544"/>
      <c r="AM177" s="544"/>
      <c r="AN177" s="544"/>
      <c r="AO177" s="544"/>
      <c r="AP177" s="657"/>
      <c r="AQ177" s="543"/>
      <c r="AR177" s="544"/>
      <c r="AS177" s="544"/>
      <c r="AT177" s="544"/>
      <c r="AU177" s="544"/>
      <c r="AV177" s="544"/>
      <c r="AW177" s="544"/>
      <c r="AX177" s="544"/>
      <c r="AY177" s="544"/>
      <c r="AZ177" s="657"/>
      <c r="BA177" s="543"/>
      <c r="BB177" s="544"/>
      <c r="BC177" s="544"/>
      <c r="BD177" s="544"/>
      <c r="BE177" s="544"/>
      <c r="BF177" s="544"/>
      <c r="BG177" s="544"/>
      <c r="BH177" s="544"/>
      <c r="BI177" s="544"/>
      <c r="BJ177" s="657"/>
      <c r="BK177" s="543"/>
      <c r="BL177" s="544"/>
      <c r="BM177" s="544"/>
      <c r="BN177" s="544"/>
      <c r="BO177" s="544"/>
      <c r="BP177" s="544"/>
      <c r="BQ177" s="544"/>
      <c r="BR177" s="544"/>
      <c r="BS177" s="544"/>
      <c r="BT177" s="657"/>
      <c r="BU177" s="543"/>
      <c r="BV177" s="544"/>
      <c r="BW177" s="544"/>
      <c r="BX177" s="544"/>
      <c r="BY177" s="544"/>
      <c r="BZ177" s="544"/>
      <c r="CA177" s="544"/>
      <c r="CB177" s="544"/>
      <c r="CC177" s="544"/>
      <c r="CD177" s="657"/>
      <c r="CE177" s="543"/>
      <c r="CF177" s="544"/>
      <c r="CG177" s="544"/>
      <c r="CH177" s="544"/>
      <c r="CI177" s="544"/>
      <c r="CJ177" s="544"/>
      <c r="CK177" s="544"/>
      <c r="CL177" s="544"/>
      <c r="CM177" s="544"/>
      <c r="CN177" s="657"/>
      <c r="CO177" s="543"/>
      <c r="CP177" s="544"/>
      <c r="CQ177" s="544"/>
      <c r="CR177" s="544"/>
      <c r="CS177" s="544"/>
      <c r="CT177" s="544"/>
      <c r="CU177" s="544"/>
      <c r="CV177" s="544"/>
      <c r="CW177" s="544"/>
      <c r="CX177" s="657"/>
      <c r="CY177" s="543"/>
      <c r="CZ177" s="544"/>
      <c r="DA177" s="544"/>
      <c r="DB177" s="544"/>
      <c r="DC177" s="544"/>
      <c r="DD177" s="544"/>
      <c r="DE177" s="544"/>
      <c r="DF177" s="544"/>
      <c r="DG177" s="544"/>
      <c r="DH177" s="657"/>
      <c r="DI177" s="543"/>
      <c r="DJ177" s="544"/>
      <c r="DK177" s="544"/>
      <c r="DL177" s="544"/>
      <c r="DM177" s="544"/>
      <c r="DN177" s="544"/>
      <c r="DO177" s="544"/>
      <c r="DP177" s="544"/>
      <c r="DQ177" s="544"/>
      <c r="DR177" s="657"/>
      <c r="DS177" s="543"/>
      <c r="DT177" s="544"/>
      <c r="DU177" s="544"/>
      <c r="DV177" s="544"/>
      <c r="DW177" s="544"/>
      <c r="DX177" s="544"/>
      <c r="DY177" s="544"/>
      <c r="DZ177" s="544"/>
      <c r="EA177" s="544"/>
      <c r="EB177" s="657"/>
      <c r="EC177" s="543"/>
      <c r="ED177" s="544"/>
      <c r="EE177" s="544"/>
      <c r="EF177" s="544"/>
      <c r="EG177" s="544"/>
      <c r="EH177" s="544"/>
      <c r="EI177" s="544"/>
      <c r="EJ177" s="544"/>
      <c r="EK177" s="544"/>
      <c r="EL177" s="657"/>
      <c r="EM177" s="543"/>
      <c r="EN177" s="544"/>
      <c r="EO177" s="544"/>
      <c r="EP177" s="544"/>
      <c r="EQ177" s="544"/>
      <c r="ER177" s="544"/>
      <c r="ES177" s="544"/>
      <c r="ET177" s="544"/>
      <c r="EU177" s="544"/>
      <c r="EV177" s="657"/>
    </row>
    <row r="178" spans="1:152" ht="36">
      <c r="A178" s="359">
        <f>Summary!A178</f>
        <v>0</v>
      </c>
      <c r="B178" s="378">
        <f>Summary!B178</f>
        <v>0</v>
      </c>
      <c r="C178" s="379" t="str">
        <f>Summary!C178</f>
        <v>4.8.7</v>
      </c>
      <c r="D178" s="380" t="str">
        <f>Summary!D178</f>
        <v>3000 - Landscape and ecology</v>
      </c>
      <c r="E178" s="381" t="str">
        <f>Summary!E178</f>
        <v>Injurious weeds</v>
      </c>
      <c r="F178" s="382" t="str">
        <f>Summary!F178</f>
        <v>Maintain affected property to control the spread or increase of identified instances of injurious weeds</v>
      </c>
      <c r="G178" s="375">
        <f>Summary!G178</f>
        <v>0</v>
      </c>
      <c r="H178" s="540">
        <f t="shared" si="86"/>
        <v>0</v>
      </c>
      <c r="I178" s="541">
        <f t="shared" si="87"/>
        <v>0</v>
      </c>
      <c r="J178" s="541">
        <f t="shared" si="88"/>
        <v>0</v>
      </c>
      <c r="K178" s="541">
        <f t="shared" si="89"/>
        <v>0</v>
      </c>
      <c r="L178" s="541">
        <f t="shared" si="90"/>
        <v>0</v>
      </c>
      <c r="M178" s="541">
        <f t="shared" si="91"/>
        <v>0</v>
      </c>
      <c r="N178" s="541">
        <f t="shared" si="92"/>
        <v>0</v>
      </c>
      <c r="O178" s="541">
        <f t="shared" si="93"/>
        <v>0</v>
      </c>
      <c r="P178" s="541">
        <f t="shared" si="94"/>
        <v>0</v>
      </c>
      <c r="Q178" s="541">
        <f t="shared" si="95"/>
        <v>0</v>
      </c>
      <c r="R178" s="541">
        <f t="shared" si="96"/>
        <v>0</v>
      </c>
      <c r="S178" s="541">
        <f t="shared" si="97"/>
        <v>0</v>
      </c>
      <c r="T178" s="541">
        <f t="shared" si="144"/>
        <v>0</v>
      </c>
      <c r="U178" s="542">
        <f t="shared" si="145"/>
        <v>0</v>
      </c>
      <c r="V178" s="531"/>
      <c r="W178" s="543"/>
      <c r="X178" s="544"/>
      <c r="Y178" s="544"/>
      <c r="Z178" s="544"/>
      <c r="AA178" s="544"/>
      <c r="AB178" s="544"/>
      <c r="AC178" s="544"/>
      <c r="AD178" s="544"/>
      <c r="AE178" s="544"/>
      <c r="AF178" s="657"/>
      <c r="AG178" s="543"/>
      <c r="AH178" s="544"/>
      <c r="AI178" s="544"/>
      <c r="AJ178" s="544"/>
      <c r="AK178" s="544"/>
      <c r="AL178" s="544"/>
      <c r="AM178" s="544"/>
      <c r="AN178" s="544"/>
      <c r="AO178" s="544"/>
      <c r="AP178" s="657"/>
      <c r="AQ178" s="543"/>
      <c r="AR178" s="544"/>
      <c r="AS178" s="544"/>
      <c r="AT178" s="544"/>
      <c r="AU178" s="544"/>
      <c r="AV178" s="544"/>
      <c r="AW178" s="544"/>
      <c r="AX178" s="544"/>
      <c r="AY178" s="544"/>
      <c r="AZ178" s="657"/>
      <c r="BA178" s="543"/>
      <c r="BB178" s="544"/>
      <c r="BC178" s="544"/>
      <c r="BD178" s="544"/>
      <c r="BE178" s="544"/>
      <c r="BF178" s="544"/>
      <c r="BG178" s="544"/>
      <c r="BH178" s="544"/>
      <c r="BI178" s="544"/>
      <c r="BJ178" s="657"/>
      <c r="BK178" s="543"/>
      <c r="BL178" s="544"/>
      <c r="BM178" s="544"/>
      <c r="BN178" s="544"/>
      <c r="BO178" s="544"/>
      <c r="BP178" s="544"/>
      <c r="BQ178" s="544"/>
      <c r="BR178" s="544"/>
      <c r="BS178" s="544"/>
      <c r="BT178" s="657"/>
      <c r="BU178" s="543"/>
      <c r="BV178" s="544"/>
      <c r="BW178" s="544"/>
      <c r="BX178" s="544"/>
      <c r="BY178" s="544"/>
      <c r="BZ178" s="544"/>
      <c r="CA178" s="544"/>
      <c r="CB178" s="544"/>
      <c r="CC178" s="544"/>
      <c r="CD178" s="657"/>
      <c r="CE178" s="543"/>
      <c r="CF178" s="544"/>
      <c r="CG178" s="544"/>
      <c r="CH178" s="544"/>
      <c r="CI178" s="544"/>
      <c r="CJ178" s="544"/>
      <c r="CK178" s="544"/>
      <c r="CL178" s="544"/>
      <c r="CM178" s="544"/>
      <c r="CN178" s="657"/>
      <c r="CO178" s="543"/>
      <c r="CP178" s="544"/>
      <c r="CQ178" s="544"/>
      <c r="CR178" s="544"/>
      <c r="CS178" s="544"/>
      <c r="CT178" s="544"/>
      <c r="CU178" s="544"/>
      <c r="CV178" s="544"/>
      <c r="CW178" s="544"/>
      <c r="CX178" s="657"/>
      <c r="CY178" s="543"/>
      <c r="CZ178" s="544"/>
      <c r="DA178" s="544"/>
      <c r="DB178" s="544"/>
      <c r="DC178" s="544"/>
      <c r="DD178" s="544"/>
      <c r="DE178" s="544"/>
      <c r="DF178" s="544"/>
      <c r="DG178" s="544"/>
      <c r="DH178" s="657"/>
      <c r="DI178" s="543"/>
      <c r="DJ178" s="544"/>
      <c r="DK178" s="544"/>
      <c r="DL178" s="544"/>
      <c r="DM178" s="544"/>
      <c r="DN178" s="544"/>
      <c r="DO178" s="544"/>
      <c r="DP178" s="544"/>
      <c r="DQ178" s="544"/>
      <c r="DR178" s="657"/>
      <c r="DS178" s="543"/>
      <c r="DT178" s="544"/>
      <c r="DU178" s="544"/>
      <c r="DV178" s="544"/>
      <c r="DW178" s="544"/>
      <c r="DX178" s="544"/>
      <c r="DY178" s="544"/>
      <c r="DZ178" s="544"/>
      <c r="EA178" s="544"/>
      <c r="EB178" s="657"/>
      <c r="EC178" s="543"/>
      <c r="ED178" s="544"/>
      <c r="EE178" s="544"/>
      <c r="EF178" s="544"/>
      <c r="EG178" s="544"/>
      <c r="EH178" s="544"/>
      <c r="EI178" s="544"/>
      <c r="EJ178" s="544"/>
      <c r="EK178" s="544"/>
      <c r="EL178" s="657"/>
      <c r="EM178" s="543"/>
      <c r="EN178" s="544"/>
      <c r="EO178" s="544"/>
      <c r="EP178" s="544"/>
      <c r="EQ178" s="544"/>
      <c r="ER178" s="544"/>
      <c r="ES178" s="544"/>
      <c r="ET178" s="544"/>
      <c r="EU178" s="544"/>
      <c r="EV178" s="657"/>
    </row>
    <row r="179" spans="1:152" s="139" customFormat="1" ht="54">
      <c r="A179" s="359">
        <f>Summary!A179</f>
        <v>0</v>
      </c>
      <c r="B179" s="378">
        <f>Summary!B179</f>
        <v>0</v>
      </c>
      <c r="C179" s="379" t="str">
        <f>Summary!C179</f>
        <v>4.8.8</v>
      </c>
      <c r="D179" s="380" t="str">
        <f>Summary!D179</f>
        <v>3000 - Landscape and ecology</v>
      </c>
      <c r="E179" s="381" t="str">
        <f>Summary!E179</f>
        <v>Invasive plant species</v>
      </c>
      <c r="F179" s="382" t="str">
        <f>Summary!F179</f>
        <v>Maintain affected property to control the spread or increase of identified instances of invasive plant species</v>
      </c>
      <c r="G179" s="375">
        <f>Summary!G179</f>
        <v>0</v>
      </c>
      <c r="H179" s="540">
        <f t="shared" si="86"/>
        <v>0</v>
      </c>
      <c r="I179" s="541">
        <f t="shared" si="87"/>
        <v>0</v>
      </c>
      <c r="J179" s="541">
        <f t="shared" si="88"/>
        <v>0</v>
      </c>
      <c r="K179" s="541">
        <f t="shared" si="89"/>
        <v>0</v>
      </c>
      <c r="L179" s="541">
        <f t="shared" si="90"/>
        <v>0</v>
      </c>
      <c r="M179" s="541">
        <f t="shared" si="91"/>
        <v>0</v>
      </c>
      <c r="N179" s="541">
        <f t="shared" si="92"/>
        <v>0</v>
      </c>
      <c r="O179" s="541">
        <f t="shared" si="93"/>
        <v>0</v>
      </c>
      <c r="P179" s="541">
        <f t="shared" si="94"/>
        <v>0</v>
      </c>
      <c r="Q179" s="541">
        <f t="shared" si="95"/>
        <v>0</v>
      </c>
      <c r="R179" s="541">
        <f t="shared" si="96"/>
        <v>0</v>
      </c>
      <c r="S179" s="541">
        <f t="shared" si="97"/>
        <v>0</v>
      </c>
      <c r="T179" s="541">
        <f t="shared" si="144"/>
        <v>0</v>
      </c>
      <c r="U179" s="542">
        <f t="shared" si="145"/>
        <v>0</v>
      </c>
      <c r="V179" s="531"/>
      <c r="W179" s="543"/>
      <c r="X179" s="544"/>
      <c r="Y179" s="544"/>
      <c r="Z179" s="544"/>
      <c r="AA179" s="544"/>
      <c r="AB179" s="544"/>
      <c r="AC179" s="544"/>
      <c r="AD179" s="544"/>
      <c r="AE179" s="544"/>
      <c r="AF179" s="657"/>
      <c r="AG179" s="543"/>
      <c r="AH179" s="544"/>
      <c r="AI179" s="544"/>
      <c r="AJ179" s="544"/>
      <c r="AK179" s="544"/>
      <c r="AL179" s="544"/>
      <c r="AM179" s="544"/>
      <c r="AN179" s="544"/>
      <c r="AO179" s="544"/>
      <c r="AP179" s="657"/>
      <c r="AQ179" s="543"/>
      <c r="AR179" s="544"/>
      <c r="AS179" s="544"/>
      <c r="AT179" s="544"/>
      <c r="AU179" s="544"/>
      <c r="AV179" s="544"/>
      <c r="AW179" s="544"/>
      <c r="AX179" s="544"/>
      <c r="AY179" s="544"/>
      <c r="AZ179" s="657"/>
      <c r="BA179" s="543"/>
      <c r="BB179" s="544"/>
      <c r="BC179" s="544"/>
      <c r="BD179" s="544"/>
      <c r="BE179" s="544"/>
      <c r="BF179" s="544"/>
      <c r="BG179" s="544"/>
      <c r="BH179" s="544"/>
      <c r="BI179" s="544"/>
      <c r="BJ179" s="657"/>
      <c r="BK179" s="543"/>
      <c r="BL179" s="544"/>
      <c r="BM179" s="544"/>
      <c r="BN179" s="544"/>
      <c r="BO179" s="544"/>
      <c r="BP179" s="544"/>
      <c r="BQ179" s="544"/>
      <c r="BR179" s="544"/>
      <c r="BS179" s="544"/>
      <c r="BT179" s="657"/>
      <c r="BU179" s="543"/>
      <c r="BV179" s="544"/>
      <c r="BW179" s="544"/>
      <c r="BX179" s="544"/>
      <c r="BY179" s="544"/>
      <c r="BZ179" s="544"/>
      <c r="CA179" s="544"/>
      <c r="CB179" s="544"/>
      <c r="CC179" s="544"/>
      <c r="CD179" s="657"/>
      <c r="CE179" s="543"/>
      <c r="CF179" s="544"/>
      <c r="CG179" s="544"/>
      <c r="CH179" s="544"/>
      <c r="CI179" s="544"/>
      <c r="CJ179" s="544"/>
      <c r="CK179" s="544"/>
      <c r="CL179" s="544"/>
      <c r="CM179" s="544"/>
      <c r="CN179" s="657"/>
      <c r="CO179" s="543"/>
      <c r="CP179" s="544"/>
      <c r="CQ179" s="544"/>
      <c r="CR179" s="544"/>
      <c r="CS179" s="544"/>
      <c r="CT179" s="544"/>
      <c r="CU179" s="544"/>
      <c r="CV179" s="544"/>
      <c r="CW179" s="544"/>
      <c r="CX179" s="657"/>
      <c r="CY179" s="543"/>
      <c r="CZ179" s="544"/>
      <c r="DA179" s="544"/>
      <c r="DB179" s="544"/>
      <c r="DC179" s="544"/>
      <c r="DD179" s="544"/>
      <c r="DE179" s="544"/>
      <c r="DF179" s="544"/>
      <c r="DG179" s="544"/>
      <c r="DH179" s="657"/>
      <c r="DI179" s="543"/>
      <c r="DJ179" s="544"/>
      <c r="DK179" s="544"/>
      <c r="DL179" s="544"/>
      <c r="DM179" s="544"/>
      <c r="DN179" s="544"/>
      <c r="DO179" s="544"/>
      <c r="DP179" s="544"/>
      <c r="DQ179" s="544"/>
      <c r="DR179" s="657"/>
      <c r="DS179" s="543"/>
      <c r="DT179" s="544"/>
      <c r="DU179" s="544"/>
      <c r="DV179" s="544"/>
      <c r="DW179" s="544"/>
      <c r="DX179" s="544"/>
      <c r="DY179" s="544"/>
      <c r="DZ179" s="544"/>
      <c r="EA179" s="544"/>
      <c r="EB179" s="657"/>
      <c r="EC179" s="543"/>
      <c r="ED179" s="544"/>
      <c r="EE179" s="544"/>
      <c r="EF179" s="544"/>
      <c r="EG179" s="544"/>
      <c r="EH179" s="544"/>
      <c r="EI179" s="544"/>
      <c r="EJ179" s="544"/>
      <c r="EK179" s="544"/>
      <c r="EL179" s="657"/>
      <c r="EM179" s="543"/>
      <c r="EN179" s="544"/>
      <c r="EO179" s="544"/>
      <c r="EP179" s="544"/>
      <c r="EQ179" s="544"/>
      <c r="ER179" s="544"/>
      <c r="ES179" s="544"/>
      <c r="ET179" s="544"/>
      <c r="EU179" s="544"/>
      <c r="EV179" s="657"/>
    </row>
    <row r="180" spans="1:152" s="139" customFormat="1" ht="36">
      <c r="A180" s="359">
        <f>Summary!A180</f>
        <v>0</v>
      </c>
      <c r="B180" s="378">
        <f>Summary!B180</f>
        <v>0</v>
      </c>
      <c r="C180" s="379" t="str">
        <f>Summary!C180</f>
        <v>4.8.9</v>
      </c>
      <c r="D180" s="380" t="str">
        <f>Summary!D180</f>
        <v>3000 - Landscape and ecology</v>
      </c>
      <c r="E180" s="381" t="str">
        <f>Summary!E180</f>
        <v>Grassland (Open Grassland)</v>
      </c>
      <c r="F180" s="382" t="str">
        <f>Summary!F180</f>
        <v xml:space="preserve">Maintain habitat integrity, including removal of scrub encroachment </v>
      </c>
      <c r="G180" s="375">
        <f>Summary!G180</f>
        <v>0</v>
      </c>
      <c r="H180" s="540">
        <f t="shared" si="86"/>
        <v>0</v>
      </c>
      <c r="I180" s="541">
        <f t="shared" si="87"/>
        <v>0</v>
      </c>
      <c r="J180" s="541">
        <f t="shared" si="88"/>
        <v>0</v>
      </c>
      <c r="K180" s="541">
        <f t="shared" si="89"/>
        <v>0</v>
      </c>
      <c r="L180" s="541">
        <f t="shared" si="90"/>
        <v>0</v>
      </c>
      <c r="M180" s="541">
        <f t="shared" si="91"/>
        <v>0</v>
      </c>
      <c r="N180" s="541">
        <f t="shared" si="92"/>
        <v>0</v>
      </c>
      <c r="O180" s="541">
        <f t="shared" si="93"/>
        <v>0</v>
      </c>
      <c r="P180" s="541">
        <f t="shared" si="94"/>
        <v>0</v>
      </c>
      <c r="Q180" s="541">
        <f t="shared" si="95"/>
        <v>0</v>
      </c>
      <c r="R180" s="541">
        <f t="shared" si="96"/>
        <v>0</v>
      </c>
      <c r="S180" s="541">
        <f t="shared" si="97"/>
        <v>0</v>
      </c>
      <c r="T180" s="541">
        <f t="shared" si="144"/>
        <v>0</v>
      </c>
      <c r="U180" s="542">
        <f t="shared" si="145"/>
        <v>0</v>
      </c>
      <c r="V180" s="531"/>
      <c r="W180" s="543"/>
      <c r="X180" s="544"/>
      <c r="Y180" s="544"/>
      <c r="Z180" s="544"/>
      <c r="AA180" s="544"/>
      <c r="AB180" s="544"/>
      <c r="AC180" s="544"/>
      <c r="AD180" s="544"/>
      <c r="AE180" s="544"/>
      <c r="AF180" s="657"/>
      <c r="AG180" s="543"/>
      <c r="AH180" s="544"/>
      <c r="AI180" s="544"/>
      <c r="AJ180" s="544"/>
      <c r="AK180" s="544"/>
      <c r="AL180" s="544"/>
      <c r="AM180" s="544"/>
      <c r="AN180" s="544"/>
      <c r="AO180" s="544"/>
      <c r="AP180" s="657"/>
      <c r="AQ180" s="543"/>
      <c r="AR180" s="544"/>
      <c r="AS180" s="544"/>
      <c r="AT180" s="544"/>
      <c r="AU180" s="544"/>
      <c r="AV180" s="544"/>
      <c r="AW180" s="544"/>
      <c r="AX180" s="544"/>
      <c r="AY180" s="544"/>
      <c r="AZ180" s="657"/>
      <c r="BA180" s="543"/>
      <c r="BB180" s="544"/>
      <c r="BC180" s="544"/>
      <c r="BD180" s="544"/>
      <c r="BE180" s="544"/>
      <c r="BF180" s="544"/>
      <c r="BG180" s="544"/>
      <c r="BH180" s="544"/>
      <c r="BI180" s="544"/>
      <c r="BJ180" s="657"/>
      <c r="BK180" s="543"/>
      <c r="BL180" s="544"/>
      <c r="BM180" s="544"/>
      <c r="BN180" s="544"/>
      <c r="BO180" s="544"/>
      <c r="BP180" s="544"/>
      <c r="BQ180" s="544"/>
      <c r="BR180" s="544"/>
      <c r="BS180" s="544"/>
      <c r="BT180" s="657"/>
      <c r="BU180" s="543"/>
      <c r="BV180" s="544"/>
      <c r="BW180" s="544"/>
      <c r="BX180" s="544"/>
      <c r="BY180" s="544"/>
      <c r="BZ180" s="544"/>
      <c r="CA180" s="544"/>
      <c r="CB180" s="544"/>
      <c r="CC180" s="544"/>
      <c r="CD180" s="657"/>
      <c r="CE180" s="543"/>
      <c r="CF180" s="544"/>
      <c r="CG180" s="544"/>
      <c r="CH180" s="544"/>
      <c r="CI180" s="544"/>
      <c r="CJ180" s="544"/>
      <c r="CK180" s="544"/>
      <c r="CL180" s="544"/>
      <c r="CM180" s="544"/>
      <c r="CN180" s="657"/>
      <c r="CO180" s="543"/>
      <c r="CP180" s="544"/>
      <c r="CQ180" s="544"/>
      <c r="CR180" s="544"/>
      <c r="CS180" s="544"/>
      <c r="CT180" s="544"/>
      <c r="CU180" s="544"/>
      <c r="CV180" s="544"/>
      <c r="CW180" s="544"/>
      <c r="CX180" s="657"/>
      <c r="CY180" s="543"/>
      <c r="CZ180" s="544"/>
      <c r="DA180" s="544"/>
      <c r="DB180" s="544"/>
      <c r="DC180" s="544"/>
      <c r="DD180" s="544"/>
      <c r="DE180" s="544"/>
      <c r="DF180" s="544"/>
      <c r="DG180" s="544"/>
      <c r="DH180" s="657"/>
      <c r="DI180" s="543"/>
      <c r="DJ180" s="544"/>
      <c r="DK180" s="544"/>
      <c r="DL180" s="544"/>
      <c r="DM180" s="544"/>
      <c r="DN180" s="544"/>
      <c r="DO180" s="544"/>
      <c r="DP180" s="544"/>
      <c r="DQ180" s="544"/>
      <c r="DR180" s="657"/>
      <c r="DS180" s="543"/>
      <c r="DT180" s="544"/>
      <c r="DU180" s="544"/>
      <c r="DV180" s="544"/>
      <c r="DW180" s="544"/>
      <c r="DX180" s="544"/>
      <c r="DY180" s="544"/>
      <c r="DZ180" s="544"/>
      <c r="EA180" s="544"/>
      <c r="EB180" s="657"/>
      <c r="EC180" s="543"/>
      <c r="ED180" s="544"/>
      <c r="EE180" s="544"/>
      <c r="EF180" s="544"/>
      <c r="EG180" s="544"/>
      <c r="EH180" s="544"/>
      <c r="EI180" s="544"/>
      <c r="EJ180" s="544"/>
      <c r="EK180" s="544"/>
      <c r="EL180" s="657"/>
      <c r="EM180" s="543"/>
      <c r="EN180" s="544"/>
      <c r="EO180" s="544"/>
      <c r="EP180" s="544"/>
      <c r="EQ180" s="544"/>
      <c r="ER180" s="544"/>
      <c r="ES180" s="544"/>
      <c r="ET180" s="544"/>
      <c r="EU180" s="544"/>
      <c r="EV180" s="657"/>
    </row>
    <row r="181" spans="1:152" ht="36">
      <c r="A181" s="359">
        <f>Summary!A181</f>
        <v>0</v>
      </c>
      <c r="B181" s="378">
        <f>Summary!B181</f>
        <v>0</v>
      </c>
      <c r="C181" s="379" t="str">
        <f>Summary!C181</f>
        <v>4.8.10</v>
      </c>
      <c r="D181" s="380" t="str">
        <f>Summary!D181</f>
        <v>3000 - Landscape and ecology</v>
      </c>
      <c r="E181" s="381" t="str">
        <f>Summary!E181</f>
        <v>Heath and moorland</v>
      </c>
      <c r="F181" s="382" t="str">
        <f>Summary!F181</f>
        <v>Maintain habitat integrity, including removal of scrub encroachment and tree saplings throughout</v>
      </c>
      <c r="G181" s="375">
        <f>Summary!G181</f>
        <v>0</v>
      </c>
      <c r="H181" s="540">
        <f t="shared" si="86"/>
        <v>0</v>
      </c>
      <c r="I181" s="541">
        <f t="shared" si="87"/>
        <v>0</v>
      </c>
      <c r="J181" s="541">
        <f t="shared" si="88"/>
        <v>0</v>
      </c>
      <c r="K181" s="541">
        <f t="shared" si="89"/>
        <v>0</v>
      </c>
      <c r="L181" s="541">
        <f t="shared" si="90"/>
        <v>0</v>
      </c>
      <c r="M181" s="541">
        <f t="shared" si="91"/>
        <v>0</v>
      </c>
      <c r="N181" s="541">
        <f t="shared" si="92"/>
        <v>0</v>
      </c>
      <c r="O181" s="541">
        <f t="shared" si="93"/>
        <v>0</v>
      </c>
      <c r="P181" s="541">
        <f t="shared" si="94"/>
        <v>0</v>
      </c>
      <c r="Q181" s="541">
        <f t="shared" si="95"/>
        <v>0</v>
      </c>
      <c r="R181" s="541">
        <f t="shared" si="96"/>
        <v>0</v>
      </c>
      <c r="S181" s="541">
        <f t="shared" si="97"/>
        <v>0</v>
      </c>
      <c r="T181" s="541">
        <f t="shared" si="144"/>
        <v>0</v>
      </c>
      <c r="U181" s="542">
        <f t="shared" si="145"/>
        <v>0</v>
      </c>
      <c r="V181" s="531"/>
      <c r="W181" s="543"/>
      <c r="X181" s="544"/>
      <c r="Y181" s="544"/>
      <c r="Z181" s="544"/>
      <c r="AA181" s="544"/>
      <c r="AB181" s="544"/>
      <c r="AC181" s="544"/>
      <c r="AD181" s="544"/>
      <c r="AE181" s="544"/>
      <c r="AF181" s="657"/>
      <c r="AG181" s="543"/>
      <c r="AH181" s="544"/>
      <c r="AI181" s="544"/>
      <c r="AJ181" s="544"/>
      <c r="AK181" s="544"/>
      <c r="AL181" s="544"/>
      <c r="AM181" s="544"/>
      <c r="AN181" s="544"/>
      <c r="AO181" s="544"/>
      <c r="AP181" s="657"/>
      <c r="AQ181" s="543"/>
      <c r="AR181" s="544"/>
      <c r="AS181" s="544"/>
      <c r="AT181" s="544"/>
      <c r="AU181" s="544"/>
      <c r="AV181" s="544"/>
      <c r="AW181" s="544"/>
      <c r="AX181" s="544"/>
      <c r="AY181" s="544"/>
      <c r="AZ181" s="657"/>
      <c r="BA181" s="543"/>
      <c r="BB181" s="544"/>
      <c r="BC181" s="544"/>
      <c r="BD181" s="544"/>
      <c r="BE181" s="544"/>
      <c r="BF181" s="544"/>
      <c r="BG181" s="544"/>
      <c r="BH181" s="544"/>
      <c r="BI181" s="544"/>
      <c r="BJ181" s="657"/>
      <c r="BK181" s="543"/>
      <c r="BL181" s="544"/>
      <c r="BM181" s="544"/>
      <c r="BN181" s="544"/>
      <c r="BO181" s="544"/>
      <c r="BP181" s="544"/>
      <c r="BQ181" s="544"/>
      <c r="BR181" s="544"/>
      <c r="BS181" s="544"/>
      <c r="BT181" s="657"/>
      <c r="BU181" s="543"/>
      <c r="BV181" s="544"/>
      <c r="BW181" s="544"/>
      <c r="BX181" s="544"/>
      <c r="BY181" s="544"/>
      <c r="BZ181" s="544"/>
      <c r="CA181" s="544"/>
      <c r="CB181" s="544"/>
      <c r="CC181" s="544"/>
      <c r="CD181" s="657"/>
      <c r="CE181" s="543"/>
      <c r="CF181" s="544"/>
      <c r="CG181" s="544"/>
      <c r="CH181" s="544"/>
      <c r="CI181" s="544"/>
      <c r="CJ181" s="544"/>
      <c r="CK181" s="544"/>
      <c r="CL181" s="544"/>
      <c r="CM181" s="544"/>
      <c r="CN181" s="657"/>
      <c r="CO181" s="543"/>
      <c r="CP181" s="544"/>
      <c r="CQ181" s="544"/>
      <c r="CR181" s="544"/>
      <c r="CS181" s="544"/>
      <c r="CT181" s="544"/>
      <c r="CU181" s="544"/>
      <c r="CV181" s="544"/>
      <c r="CW181" s="544"/>
      <c r="CX181" s="657"/>
      <c r="CY181" s="543"/>
      <c r="CZ181" s="544"/>
      <c r="DA181" s="544"/>
      <c r="DB181" s="544"/>
      <c r="DC181" s="544"/>
      <c r="DD181" s="544"/>
      <c r="DE181" s="544"/>
      <c r="DF181" s="544"/>
      <c r="DG181" s="544"/>
      <c r="DH181" s="657"/>
      <c r="DI181" s="543"/>
      <c r="DJ181" s="544"/>
      <c r="DK181" s="544"/>
      <c r="DL181" s="544"/>
      <c r="DM181" s="544"/>
      <c r="DN181" s="544"/>
      <c r="DO181" s="544"/>
      <c r="DP181" s="544"/>
      <c r="DQ181" s="544"/>
      <c r="DR181" s="657"/>
      <c r="DS181" s="543"/>
      <c r="DT181" s="544"/>
      <c r="DU181" s="544"/>
      <c r="DV181" s="544"/>
      <c r="DW181" s="544"/>
      <c r="DX181" s="544"/>
      <c r="DY181" s="544"/>
      <c r="DZ181" s="544"/>
      <c r="EA181" s="544"/>
      <c r="EB181" s="657"/>
      <c r="EC181" s="543"/>
      <c r="ED181" s="544"/>
      <c r="EE181" s="544"/>
      <c r="EF181" s="544"/>
      <c r="EG181" s="544"/>
      <c r="EH181" s="544"/>
      <c r="EI181" s="544"/>
      <c r="EJ181" s="544"/>
      <c r="EK181" s="544"/>
      <c r="EL181" s="657"/>
      <c r="EM181" s="543"/>
      <c r="EN181" s="544"/>
      <c r="EO181" s="544"/>
      <c r="EP181" s="544"/>
      <c r="EQ181" s="544"/>
      <c r="ER181" s="544"/>
      <c r="ES181" s="544"/>
      <c r="ET181" s="544"/>
      <c r="EU181" s="544"/>
      <c r="EV181" s="657"/>
    </row>
    <row r="182" spans="1:152" s="139" customFormat="1" ht="36">
      <c r="A182" s="359">
        <f>Summary!A182</f>
        <v>0</v>
      </c>
      <c r="B182" s="378">
        <f>Summary!B182</f>
        <v>0</v>
      </c>
      <c r="C182" s="379" t="str">
        <f>Summary!C182</f>
        <v>4.8.11</v>
      </c>
      <c r="D182" s="380" t="str">
        <f>Summary!D182</f>
        <v>3000 - Landscape and ecology</v>
      </c>
      <c r="E182" s="381" t="str">
        <f>Summary!E182</f>
        <v>Conservation grassland / wildflower grassland</v>
      </c>
      <c r="F182" s="382" t="str">
        <f>Summary!F182</f>
        <v>Maintain habitat integrity, including removal of scrub encroachment and undesirable weed species</v>
      </c>
      <c r="G182" s="375">
        <f>Summary!G182</f>
        <v>0</v>
      </c>
      <c r="H182" s="540">
        <f t="shared" si="86"/>
        <v>0</v>
      </c>
      <c r="I182" s="541">
        <f t="shared" si="87"/>
        <v>0</v>
      </c>
      <c r="J182" s="541">
        <f t="shared" si="88"/>
        <v>0</v>
      </c>
      <c r="K182" s="541">
        <f t="shared" si="89"/>
        <v>0</v>
      </c>
      <c r="L182" s="541">
        <f t="shared" si="90"/>
        <v>0</v>
      </c>
      <c r="M182" s="541">
        <f t="shared" si="91"/>
        <v>0</v>
      </c>
      <c r="N182" s="541">
        <f t="shared" si="92"/>
        <v>0</v>
      </c>
      <c r="O182" s="541">
        <f t="shared" si="93"/>
        <v>0</v>
      </c>
      <c r="P182" s="541">
        <f t="shared" si="94"/>
        <v>0</v>
      </c>
      <c r="Q182" s="541">
        <f t="shared" si="95"/>
        <v>0</v>
      </c>
      <c r="R182" s="541">
        <f t="shared" si="96"/>
        <v>0</v>
      </c>
      <c r="S182" s="541">
        <f t="shared" si="97"/>
        <v>0</v>
      </c>
      <c r="T182" s="541">
        <f t="shared" si="144"/>
        <v>0</v>
      </c>
      <c r="U182" s="542">
        <f t="shared" si="145"/>
        <v>0</v>
      </c>
      <c r="V182" s="531"/>
      <c r="W182" s="543"/>
      <c r="X182" s="544"/>
      <c r="Y182" s="544"/>
      <c r="Z182" s="544"/>
      <c r="AA182" s="544"/>
      <c r="AB182" s="544"/>
      <c r="AC182" s="544"/>
      <c r="AD182" s="544"/>
      <c r="AE182" s="544"/>
      <c r="AF182" s="657"/>
      <c r="AG182" s="543"/>
      <c r="AH182" s="544"/>
      <c r="AI182" s="544"/>
      <c r="AJ182" s="544"/>
      <c r="AK182" s="544"/>
      <c r="AL182" s="544"/>
      <c r="AM182" s="544"/>
      <c r="AN182" s="544"/>
      <c r="AO182" s="544"/>
      <c r="AP182" s="657"/>
      <c r="AQ182" s="543"/>
      <c r="AR182" s="544"/>
      <c r="AS182" s="544"/>
      <c r="AT182" s="544"/>
      <c r="AU182" s="544"/>
      <c r="AV182" s="544"/>
      <c r="AW182" s="544"/>
      <c r="AX182" s="544"/>
      <c r="AY182" s="544"/>
      <c r="AZ182" s="657"/>
      <c r="BA182" s="543"/>
      <c r="BB182" s="544"/>
      <c r="BC182" s="544"/>
      <c r="BD182" s="544"/>
      <c r="BE182" s="544"/>
      <c r="BF182" s="544"/>
      <c r="BG182" s="544"/>
      <c r="BH182" s="544"/>
      <c r="BI182" s="544"/>
      <c r="BJ182" s="657"/>
      <c r="BK182" s="543"/>
      <c r="BL182" s="544"/>
      <c r="BM182" s="544"/>
      <c r="BN182" s="544"/>
      <c r="BO182" s="544"/>
      <c r="BP182" s="544"/>
      <c r="BQ182" s="544"/>
      <c r="BR182" s="544"/>
      <c r="BS182" s="544"/>
      <c r="BT182" s="657"/>
      <c r="BU182" s="543"/>
      <c r="BV182" s="544"/>
      <c r="BW182" s="544"/>
      <c r="BX182" s="544"/>
      <c r="BY182" s="544"/>
      <c r="BZ182" s="544"/>
      <c r="CA182" s="544"/>
      <c r="CB182" s="544"/>
      <c r="CC182" s="544"/>
      <c r="CD182" s="657"/>
      <c r="CE182" s="543"/>
      <c r="CF182" s="544"/>
      <c r="CG182" s="544"/>
      <c r="CH182" s="544"/>
      <c r="CI182" s="544"/>
      <c r="CJ182" s="544"/>
      <c r="CK182" s="544"/>
      <c r="CL182" s="544"/>
      <c r="CM182" s="544"/>
      <c r="CN182" s="657"/>
      <c r="CO182" s="543"/>
      <c r="CP182" s="544"/>
      <c r="CQ182" s="544"/>
      <c r="CR182" s="544"/>
      <c r="CS182" s="544"/>
      <c r="CT182" s="544"/>
      <c r="CU182" s="544"/>
      <c r="CV182" s="544"/>
      <c r="CW182" s="544"/>
      <c r="CX182" s="657"/>
      <c r="CY182" s="543"/>
      <c r="CZ182" s="544"/>
      <c r="DA182" s="544"/>
      <c r="DB182" s="544"/>
      <c r="DC182" s="544"/>
      <c r="DD182" s="544"/>
      <c r="DE182" s="544"/>
      <c r="DF182" s="544"/>
      <c r="DG182" s="544"/>
      <c r="DH182" s="657"/>
      <c r="DI182" s="543"/>
      <c r="DJ182" s="544"/>
      <c r="DK182" s="544"/>
      <c r="DL182" s="544"/>
      <c r="DM182" s="544"/>
      <c r="DN182" s="544"/>
      <c r="DO182" s="544"/>
      <c r="DP182" s="544"/>
      <c r="DQ182" s="544"/>
      <c r="DR182" s="657"/>
      <c r="DS182" s="543"/>
      <c r="DT182" s="544"/>
      <c r="DU182" s="544"/>
      <c r="DV182" s="544"/>
      <c r="DW182" s="544"/>
      <c r="DX182" s="544"/>
      <c r="DY182" s="544"/>
      <c r="DZ182" s="544"/>
      <c r="EA182" s="544"/>
      <c r="EB182" s="657"/>
      <c r="EC182" s="543"/>
      <c r="ED182" s="544"/>
      <c r="EE182" s="544"/>
      <c r="EF182" s="544"/>
      <c r="EG182" s="544"/>
      <c r="EH182" s="544"/>
      <c r="EI182" s="544"/>
      <c r="EJ182" s="544"/>
      <c r="EK182" s="544"/>
      <c r="EL182" s="657"/>
      <c r="EM182" s="543"/>
      <c r="EN182" s="544"/>
      <c r="EO182" s="544"/>
      <c r="EP182" s="544"/>
      <c r="EQ182" s="544"/>
      <c r="ER182" s="544"/>
      <c r="ES182" s="544"/>
      <c r="ET182" s="544"/>
      <c r="EU182" s="544"/>
      <c r="EV182" s="657"/>
    </row>
    <row r="183" spans="1:152" s="139" customFormat="1" ht="36">
      <c r="A183" s="359">
        <f>Summary!A183</f>
        <v>0</v>
      </c>
      <c r="B183" s="378">
        <f>Summary!B183</f>
        <v>0</v>
      </c>
      <c r="C183" s="379" t="str">
        <f>Summary!C183</f>
        <v>4.8.12</v>
      </c>
      <c r="D183" s="380" t="str">
        <f>Summary!D183</f>
        <v>3000 - Landscape and ecology</v>
      </c>
      <c r="E183" s="381" t="str">
        <f>Summary!E183</f>
        <v>Rock scree</v>
      </c>
      <c r="F183" s="382" t="str">
        <f>Summary!F183</f>
        <v>Removal of scrub encroachment</v>
      </c>
      <c r="G183" s="375">
        <f>Summary!G183</f>
        <v>0</v>
      </c>
      <c r="H183" s="540">
        <f t="shared" si="86"/>
        <v>0</v>
      </c>
      <c r="I183" s="541">
        <f t="shared" si="87"/>
        <v>0</v>
      </c>
      <c r="J183" s="541">
        <f t="shared" si="88"/>
        <v>0</v>
      </c>
      <c r="K183" s="541">
        <f t="shared" si="89"/>
        <v>0</v>
      </c>
      <c r="L183" s="541">
        <f t="shared" si="90"/>
        <v>0</v>
      </c>
      <c r="M183" s="541">
        <f t="shared" si="91"/>
        <v>0</v>
      </c>
      <c r="N183" s="541">
        <f t="shared" si="92"/>
        <v>0</v>
      </c>
      <c r="O183" s="541">
        <f t="shared" si="93"/>
        <v>0</v>
      </c>
      <c r="P183" s="541">
        <f t="shared" si="94"/>
        <v>0</v>
      </c>
      <c r="Q183" s="541">
        <f t="shared" si="95"/>
        <v>0</v>
      </c>
      <c r="R183" s="541">
        <f t="shared" si="96"/>
        <v>0</v>
      </c>
      <c r="S183" s="541">
        <f t="shared" si="97"/>
        <v>0</v>
      </c>
      <c r="T183" s="541">
        <f t="shared" si="144"/>
        <v>0</v>
      </c>
      <c r="U183" s="542">
        <f t="shared" si="145"/>
        <v>0</v>
      </c>
      <c r="V183" s="531"/>
      <c r="W183" s="543"/>
      <c r="X183" s="544"/>
      <c r="Y183" s="544"/>
      <c r="Z183" s="544"/>
      <c r="AA183" s="544"/>
      <c r="AB183" s="544"/>
      <c r="AC183" s="544"/>
      <c r="AD183" s="544"/>
      <c r="AE183" s="544"/>
      <c r="AF183" s="657"/>
      <c r="AG183" s="543"/>
      <c r="AH183" s="544"/>
      <c r="AI183" s="544"/>
      <c r="AJ183" s="544"/>
      <c r="AK183" s="544"/>
      <c r="AL183" s="544"/>
      <c r="AM183" s="544"/>
      <c r="AN183" s="544"/>
      <c r="AO183" s="544"/>
      <c r="AP183" s="657"/>
      <c r="AQ183" s="543"/>
      <c r="AR183" s="544"/>
      <c r="AS183" s="544"/>
      <c r="AT183" s="544"/>
      <c r="AU183" s="544"/>
      <c r="AV183" s="544"/>
      <c r="AW183" s="544"/>
      <c r="AX183" s="544"/>
      <c r="AY183" s="544"/>
      <c r="AZ183" s="657"/>
      <c r="BA183" s="543"/>
      <c r="BB183" s="544"/>
      <c r="BC183" s="544"/>
      <c r="BD183" s="544"/>
      <c r="BE183" s="544"/>
      <c r="BF183" s="544"/>
      <c r="BG183" s="544"/>
      <c r="BH183" s="544"/>
      <c r="BI183" s="544"/>
      <c r="BJ183" s="657"/>
      <c r="BK183" s="543"/>
      <c r="BL183" s="544"/>
      <c r="BM183" s="544"/>
      <c r="BN183" s="544"/>
      <c r="BO183" s="544"/>
      <c r="BP183" s="544"/>
      <c r="BQ183" s="544"/>
      <c r="BR183" s="544"/>
      <c r="BS183" s="544"/>
      <c r="BT183" s="657"/>
      <c r="BU183" s="543"/>
      <c r="BV183" s="544"/>
      <c r="BW183" s="544"/>
      <c r="BX183" s="544"/>
      <c r="BY183" s="544"/>
      <c r="BZ183" s="544"/>
      <c r="CA183" s="544"/>
      <c r="CB183" s="544"/>
      <c r="CC183" s="544"/>
      <c r="CD183" s="657"/>
      <c r="CE183" s="543"/>
      <c r="CF183" s="544"/>
      <c r="CG183" s="544"/>
      <c r="CH183" s="544"/>
      <c r="CI183" s="544"/>
      <c r="CJ183" s="544"/>
      <c r="CK183" s="544"/>
      <c r="CL183" s="544"/>
      <c r="CM183" s="544"/>
      <c r="CN183" s="657"/>
      <c r="CO183" s="543"/>
      <c r="CP183" s="544"/>
      <c r="CQ183" s="544"/>
      <c r="CR183" s="544"/>
      <c r="CS183" s="544"/>
      <c r="CT183" s="544"/>
      <c r="CU183" s="544"/>
      <c r="CV183" s="544"/>
      <c r="CW183" s="544"/>
      <c r="CX183" s="657"/>
      <c r="CY183" s="543"/>
      <c r="CZ183" s="544"/>
      <c r="DA183" s="544"/>
      <c r="DB183" s="544"/>
      <c r="DC183" s="544"/>
      <c r="DD183" s="544"/>
      <c r="DE183" s="544"/>
      <c r="DF183" s="544"/>
      <c r="DG183" s="544"/>
      <c r="DH183" s="657"/>
      <c r="DI183" s="543"/>
      <c r="DJ183" s="544"/>
      <c r="DK183" s="544"/>
      <c r="DL183" s="544"/>
      <c r="DM183" s="544"/>
      <c r="DN183" s="544"/>
      <c r="DO183" s="544"/>
      <c r="DP183" s="544"/>
      <c r="DQ183" s="544"/>
      <c r="DR183" s="657"/>
      <c r="DS183" s="543"/>
      <c r="DT183" s="544"/>
      <c r="DU183" s="544"/>
      <c r="DV183" s="544"/>
      <c r="DW183" s="544"/>
      <c r="DX183" s="544"/>
      <c r="DY183" s="544"/>
      <c r="DZ183" s="544"/>
      <c r="EA183" s="544"/>
      <c r="EB183" s="657"/>
      <c r="EC183" s="543"/>
      <c r="ED183" s="544"/>
      <c r="EE183" s="544"/>
      <c r="EF183" s="544"/>
      <c r="EG183" s="544"/>
      <c r="EH183" s="544"/>
      <c r="EI183" s="544"/>
      <c r="EJ183" s="544"/>
      <c r="EK183" s="544"/>
      <c r="EL183" s="657"/>
      <c r="EM183" s="543"/>
      <c r="EN183" s="544"/>
      <c r="EO183" s="544"/>
      <c r="EP183" s="544"/>
      <c r="EQ183" s="544"/>
      <c r="ER183" s="544"/>
      <c r="ES183" s="544"/>
      <c r="ET183" s="544"/>
      <c r="EU183" s="544"/>
      <c r="EV183" s="657"/>
    </row>
    <row r="184" spans="1:152" ht="36">
      <c r="A184" s="359">
        <f>Summary!A184</f>
        <v>0</v>
      </c>
      <c r="B184" s="378">
        <f>Summary!B184</f>
        <v>0</v>
      </c>
      <c r="C184" s="379" t="str">
        <f>Summary!C184</f>
        <v>4.8.13</v>
      </c>
      <c r="D184" s="380" t="str">
        <f>Summary!D184</f>
        <v>3000 - Landscape and ecology</v>
      </c>
      <c r="E184" s="381" t="str">
        <f>Summary!E184</f>
        <v>Shrubs (General)</v>
      </c>
      <c r="F184" s="382" t="str">
        <f>Summary!F184</f>
        <v xml:space="preserve">Maintain habitat integrity, including removal of scrub encroachment </v>
      </c>
      <c r="G184" s="375">
        <f>Summary!G184</f>
        <v>0</v>
      </c>
      <c r="H184" s="540">
        <f t="shared" si="86"/>
        <v>0</v>
      </c>
      <c r="I184" s="541">
        <f t="shared" si="87"/>
        <v>0</v>
      </c>
      <c r="J184" s="541">
        <f t="shared" si="88"/>
        <v>0</v>
      </c>
      <c r="K184" s="541">
        <f t="shared" si="89"/>
        <v>0</v>
      </c>
      <c r="L184" s="541">
        <f t="shared" si="90"/>
        <v>0</v>
      </c>
      <c r="M184" s="541">
        <f t="shared" si="91"/>
        <v>0</v>
      </c>
      <c r="N184" s="541">
        <f t="shared" si="92"/>
        <v>0</v>
      </c>
      <c r="O184" s="541">
        <f t="shared" si="93"/>
        <v>0</v>
      </c>
      <c r="P184" s="541">
        <f t="shared" si="94"/>
        <v>0</v>
      </c>
      <c r="Q184" s="541">
        <f t="shared" si="95"/>
        <v>0</v>
      </c>
      <c r="R184" s="541">
        <f t="shared" si="96"/>
        <v>0</v>
      </c>
      <c r="S184" s="541">
        <f t="shared" si="97"/>
        <v>0</v>
      </c>
      <c r="T184" s="541">
        <f t="shared" si="144"/>
        <v>0</v>
      </c>
      <c r="U184" s="542">
        <f t="shared" si="145"/>
        <v>0</v>
      </c>
      <c r="V184" s="531"/>
      <c r="W184" s="543"/>
      <c r="X184" s="544"/>
      <c r="Y184" s="544"/>
      <c r="Z184" s="544"/>
      <c r="AA184" s="544"/>
      <c r="AB184" s="544"/>
      <c r="AC184" s="544"/>
      <c r="AD184" s="544"/>
      <c r="AE184" s="544"/>
      <c r="AF184" s="657"/>
      <c r="AG184" s="543"/>
      <c r="AH184" s="544"/>
      <c r="AI184" s="544"/>
      <c r="AJ184" s="544"/>
      <c r="AK184" s="544"/>
      <c r="AL184" s="544"/>
      <c r="AM184" s="544"/>
      <c r="AN184" s="544"/>
      <c r="AO184" s="544"/>
      <c r="AP184" s="657"/>
      <c r="AQ184" s="543"/>
      <c r="AR184" s="544"/>
      <c r="AS184" s="544"/>
      <c r="AT184" s="544"/>
      <c r="AU184" s="544"/>
      <c r="AV184" s="544"/>
      <c r="AW184" s="544"/>
      <c r="AX184" s="544"/>
      <c r="AY184" s="544"/>
      <c r="AZ184" s="657"/>
      <c r="BA184" s="543"/>
      <c r="BB184" s="544"/>
      <c r="BC184" s="544"/>
      <c r="BD184" s="544"/>
      <c r="BE184" s="544"/>
      <c r="BF184" s="544"/>
      <c r="BG184" s="544"/>
      <c r="BH184" s="544"/>
      <c r="BI184" s="544"/>
      <c r="BJ184" s="657"/>
      <c r="BK184" s="543"/>
      <c r="BL184" s="544"/>
      <c r="BM184" s="544"/>
      <c r="BN184" s="544"/>
      <c r="BO184" s="544"/>
      <c r="BP184" s="544"/>
      <c r="BQ184" s="544"/>
      <c r="BR184" s="544"/>
      <c r="BS184" s="544"/>
      <c r="BT184" s="657"/>
      <c r="BU184" s="543"/>
      <c r="BV184" s="544"/>
      <c r="BW184" s="544"/>
      <c r="BX184" s="544"/>
      <c r="BY184" s="544"/>
      <c r="BZ184" s="544"/>
      <c r="CA184" s="544"/>
      <c r="CB184" s="544"/>
      <c r="CC184" s="544"/>
      <c r="CD184" s="657"/>
      <c r="CE184" s="543"/>
      <c r="CF184" s="544"/>
      <c r="CG184" s="544"/>
      <c r="CH184" s="544"/>
      <c r="CI184" s="544"/>
      <c r="CJ184" s="544"/>
      <c r="CK184" s="544"/>
      <c r="CL184" s="544"/>
      <c r="CM184" s="544"/>
      <c r="CN184" s="657"/>
      <c r="CO184" s="543"/>
      <c r="CP184" s="544"/>
      <c r="CQ184" s="544"/>
      <c r="CR184" s="544"/>
      <c r="CS184" s="544"/>
      <c r="CT184" s="544"/>
      <c r="CU184" s="544"/>
      <c r="CV184" s="544"/>
      <c r="CW184" s="544"/>
      <c r="CX184" s="657"/>
      <c r="CY184" s="543"/>
      <c r="CZ184" s="544"/>
      <c r="DA184" s="544"/>
      <c r="DB184" s="544"/>
      <c r="DC184" s="544"/>
      <c r="DD184" s="544"/>
      <c r="DE184" s="544"/>
      <c r="DF184" s="544"/>
      <c r="DG184" s="544"/>
      <c r="DH184" s="657"/>
      <c r="DI184" s="543"/>
      <c r="DJ184" s="544"/>
      <c r="DK184" s="544"/>
      <c r="DL184" s="544"/>
      <c r="DM184" s="544"/>
      <c r="DN184" s="544"/>
      <c r="DO184" s="544"/>
      <c r="DP184" s="544"/>
      <c r="DQ184" s="544"/>
      <c r="DR184" s="657"/>
      <c r="DS184" s="543"/>
      <c r="DT184" s="544"/>
      <c r="DU184" s="544"/>
      <c r="DV184" s="544"/>
      <c r="DW184" s="544"/>
      <c r="DX184" s="544"/>
      <c r="DY184" s="544"/>
      <c r="DZ184" s="544"/>
      <c r="EA184" s="544"/>
      <c r="EB184" s="657"/>
      <c r="EC184" s="543"/>
      <c r="ED184" s="544"/>
      <c r="EE184" s="544"/>
      <c r="EF184" s="544"/>
      <c r="EG184" s="544"/>
      <c r="EH184" s="544"/>
      <c r="EI184" s="544"/>
      <c r="EJ184" s="544"/>
      <c r="EK184" s="544"/>
      <c r="EL184" s="657"/>
      <c r="EM184" s="543"/>
      <c r="EN184" s="544"/>
      <c r="EO184" s="544"/>
      <c r="EP184" s="544"/>
      <c r="EQ184" s="544"/>
      <c r="ER184" s="544"/>
      <c r="ES184" s="544"/>
      <c r="ET184" s="544"/>
      <c r="EU184" s="544"/>
      <c r="EV184" s="657"/>
    </row>
    <row r="185" spans="1:152" s="139" customFormat="1" ht="36">
      <c r="A185" s="359">
        <f>Summary!A185</f>
        <v>0</v>
      </c>
      <c r="B185" s="378">
        <f>Summary!B185</f>
        <v>0</v>
      </c>
      <c r="C185" s="379" t="str">
        <f>Summary!C185</f>
        <v>4.8.14</v>
      </c>
      <c r="D185" s="380" t="str">
        <f>Summary!D185</f>
        <v>3000 - Landscape and ecology</v>
      </c>
      <c r="E185" s="381" t="str">
        <f>Summary!E185</f>
        <v>Shrubs (Ornamental)</v>
      </c>
      <c r="F185" s="382" t="str">
        <f>Summary!F185</f>
        <v>Maintain design requirements / amenity function</v>
      </c>
      <c r="G185" s="375">
        <f>Summary!G185</f>
        <v>0</v>
      </c>
      <c r="H185" s="540">
        <f t="shared" si="86"/>
        <v>0</v>
      </c>
      <c r="I185" s="541">
        <f t="shared" si="87"/>
        <v>0</v>
      </c>
      <c r="J185" s="541">
        <f t="shared" si="88"/>
        <v>0</v>
      </c>
      <c r="K185" s="541">
        <f t="shared" si="89"/>
        <v>0</v>
      </c>
      <c r="L185" s="541">
        <f t="shared" si="90"/>
        <v>0</v>
      </c>
      <c r="M185" s="541">
        <f t="shared" si="91"/>
        <v>0</v>
      </c>
      <c r="N185" s="541">
        <f t="shared" si="92"/>
        <v>0</v>
      </c>
      <c r="O185" s="541">
        <f t="shared" si="93"/>
        <v>0</v>
      </c>
      <c r="P185" s="541">
        <f t="shared" si="94"/>
        <v>0</v>
      </c>
      <c r="Q185" s="541">
        <f t="shared" si="95"/>
        <v>0</v>
      </c>
      <c r="R185" s="541">
        <f t="shared" si="96"/>
        <v>0</v>
      </c>
      <c r="S185" s="541">
        <f t="shared" si="97"/>
        <v>0</v>
      </c>
      <c r="T185" s="541">
        <f t="shared" si="144"/>
        <v>0</v>
      </c>
      <c r="U185" s="542">
        <f t="shared" si="145"/>
        <v>0</v>
      </c>
      <c r="V185" s="531"/>
      <c r="W185" s="543"/>
      <c r="X185" s="544"/>
      <c r="Y185" s="544"/>
      <c r="Z185" s="544"/>
      <c r="AA185" s="544"/>
      <c r="AB185" s="544"/>
      <c r="AC185" s="544"/>
      <c r="AD185" s="544"/>
      <c r="AE185" s="544"/>
      <c r="AF185" s="657"/>
      <c r="AG185" s="543"/>
      <c r="AH185" s="544"/>
      <c r="AI185" s="544"/>
      <c r="AJ185" s="544"/>
      <c r="AK185" s="544"/>
      <c r="AL185" s="544"/>
      <c r="AM185" s="544"/>
      <c r="AN185" s="544"/>
      <c r="AO185" s="544"/>
      <c r="AP185" s="657"/>
      <c r="AQ185" s="543"/>
      <c r="AR185" s="544"/>
      <c r="AS185" s="544"/>
      <c r="AT185" s="544"/>
      <c r="AU185" s="544"/>
      <c r="AV185" s="544"/>
      <c r="AW185" s="544"/>
      <c r="AX185" s="544"/>
      <c r="AY185" s="544"/>
      <c r="AZ185" s="657"/>
      <c r="BA185" s="543"/>
      <c r="BB185" s="544"/>
      <c r="BC185" s="544"/>
      <c r="BD185" s="544"/>
      <c r="BE185" s="544"/>
      <c r="BF185" s="544"/>
      <c r="BG185" s="544"/>
      <c r="BH185" s="544"/>
      <c r="BI185" s="544"/>
      <c r="BJ185" s="657"/>
      <c r="BK185" s="543"/>
      <c r="BL185" s="544"/>
      <c r="BM185" s="544"/>
      <c r="BN185" s="544"/>
      <c r="BO185" s="544"/>
      <c r="BP185" s="544"/>
      <c r="BQ185" s="544"/>
      <c r="BR185" s="544"/>
      <c r="BS185" s="544"/>
      <c r="BT185" s="657"/>
      <c r="BU185" s="543"/>
      <c r="BV185" s="544"/>
      <c r="BW185" s="544"/>
      <c r="BX185" s="544"/>
      <c r="BY185" s="544"/>
      <c r="BZ185" s="544"/>
      <c r="CA185" s="544"/>
      <c r="CB185" s="544"/>
      <c r="CC185" s="544"/>
      <c r="CD185" s="657"/>
      <c r="CE185" s="543"/>
      <c r="CF185" s="544"/>
      <c r="CG185" s="544"/>
      <c r="CH185" s="544"/>
      <c r="CI185" s="544"/>
      <c r="CJ185" s="544"/>
      <c r="CK185" s="544"/>
      <c r="CL185" s="544"/>
      <c r="CM185" s="544"/>
      <c r="CN185" s="657"/>
      <c r="CO185" s="543"/>
      <c r="CP185" s="544"/>
      <c r="CQ185" s="544"/>
      <c r="CR185" s="544"/>
      <c r="CS185" s="544"/>
      <c r="CT185" s="544"/>
      <c r="CU185" s="544"/>
      <c r="CV185" s="544"/>
      <c r="CW185" s="544"/>
      <c r="CX185" s="657"/>
      <c r="CY185" s="543"/>
      <c r="CZ185" s="544"/>
      <c r="DA185" s="544"/>
      <c r="DB185" s="544"/>
      <c r="DC185" s="544"/>
      <c r="DD185" s="544"/>
      <c r="DE185" s="544"/>
      <c r="DF185" s="544"/>
      <c r="DG185" s="544"/>
      <c r="DH185" s="657"/>
      <c r="DI185" s="543"/>
      <c r="DJ185" s="544"/>
      <c r="DK185" s="544"/>
      <c r="DL185" s="544"/>
      <c r="DM185" s="544"/>
      <c r="DN185" s="544"/>
      <c r="DO185" s="544"/>
      <c r="DP185" s="544"/>
      <c r="DQ185" s="544"/>
      <c r="DR185" s="657"/>
      <c r="DS185" s="543"/>
      <c r="DT185" s="544"/>
      <c r="DU185" s="544"/>
      <c r="DV185" s="544"/>
      <c r="DW185" s="544"/>
      <c r="DX185" s="544"/>
      <c r="DY185" s="544"/>
      <c r="DZ185" s="544"/>
      <c r="EA185" s="544"/>
      <c r="EB185" s="657"/>
      <c r="EC185" s="543"/>
      <c r="ED185" s="544"/>
      <c r="EE185" s="544"/>
      <c r="EF185" s="544"/>
      <c r="EG185" s="544"/>
      <c r="EH185" s="544"/>
      <c r="EI185" s="544"/>
      <c r="EJ185" s="544"/>
      <c r="EK185" s="544"/>
      <c r="EL185" s="657"/>
      <c r="EM185" s="543"/>
      <c r="EN185" s="544"/>
      <c r="EO185" s="544"/>
      <c r="EP185" s="544"/>
      <c r="EQ185" s="544"/>
      <c r="ER185" s="544"/>
      <c r="ES185" s="544"/>
      <c r="ET185" s="544"/>
      <c r="EU185" s="544"/>
      <c r="EV185" s="657"/>
    </row>
    <row r="186" spans="1:152" s="139" customFormat="1" ht="36">
      <c r="A186" s="359">
        <f>Summary!A186</f>
        <v>0</v>
      </c>
      <c r="B186" s="378">
        <f>Summary!B186</f>
        <v>0</v>
      </c>
      <c r="C186" s="379" t="str">
        <f>Summary!C186</f>
        <v>4.8.15</v>
      </c>
      <c r="D186" s="380" t="str">
        <f>Summary!D186</f>
        <v>3000 - Landscape and ecology</v>
      </c>
      <c r="E186" s="381" t="str">
        <f>Summary!E186</f>
        <v>Woodlands and trees, including veteran trees</v>
      </c>
      <c r="F186" s="382" t="str">
        <f>Summary!F186</f>
        <v xml:space="preserve">Maintain habitat integrity, including removal of scrub encroachment </v>
      </c>
      <c r="G186" s="375">
        <f>Summary!G186</f>
        <v>0</v>
      </c>
      <c r="H186" s="540">
        <f t="shared" si="86"/>
        <v>0</v>
      </c>
      <c r="I186" s="541">
        <f t="shared" si="87"/>
        <v>0</v>
      </c>
      <c r="J186" s="541">
        <f t="shared" si="88"/>
        <v>0</v>
      </c>
      <c r="K186" s="541">
        <f t="shared" si="89"/>
        <v>0</v>
      </c>
      <c r="L186" s="541">
        <f t="shared" si="90"/>
        <v>0</v>
      </c>
      <c r="M186" s="541">
        <f t="shared" si="91"/>
        <v>0</v>
      </c>
      <c r="N186" s="541">
        <f t="shared" si="92"/>
        <v>0</v>
      </c>
      <c r="O186" s="541">
        <f t="shared" si="93"/>
        <v>0</v>
      </c>
      <c r="P186" s="541">
        <f t="shared" si="94"/>
        <v>0</v>
      </c>
      <c r="Q186" s="541">
        <f t="shared" si="95"/>
        <v>0</v>
      </c>
      <c r="R186" s="541">
        <f t="shared" si="96"/>
        <v>0</v>
      </c>
      <c r="S186" s="541">
        <f t="shared" si="97"/>
        <v>0</v>
      </c>
      <c r="T186" s="541">
        <f t="shared" si="144"/>
        <v>0</v>
      </c>
      <c r="U186" s="542">
        <f t="shared" si="145"/>
        <v>0</v>
      </c>
      <c r="V186" s="531"/>
      <c r="W186" s="543"/>
      <c r="X186" s="544"/>
      <c r="Y186" s="544"/>
      <c r="Z186" s="544"/>
      <c r="AA186" s="544"/>
      <c r="AB186" s="544"/>
      <c r="AC186" s="544"/>
      <c r="AD186" s="544"/>
      <c r="AE186" s="544"/>
      <c r="AF186" s="657"/>
      <c r="AG186" s="543"/>
      <c r="AH186" s="544"/>
      <c r="AI186" s="544"/>
      <c r="AJ186" s="544"/>
      <c r="AK186" s="544"/>
      <c r="AL186" s="544"/>
      <c r="AM186" s="544"/>
      <c r="AN186" s="544"/>
      <c r="AO186" s="544"/>
      <c r="AP186" s="657"/>
      <c r="AQ186" s="543"/>
      <c r="AR186" s="544"/>
      <c r="AS186" s="544"/>
      <c r="AT186" s="544"/>
      <c r="AU186" s="544"/>
      <c r="AV186" s="544"/>
      <c r="AW186" s="544"/>
      <c r="AX186" s="544"/>
      <c r="AY186" s="544"/>
      <c r="AZ186" s="657"/>
      <c r="BA186" s="543"/>
      <c r="BB186" s="544"/>
      <c r="BC186" s="544"/>
      <c r="BD186" s="544"/>
      <c r="BE186" s="544"/>
      <c r="BF186" s="544"/>
      <c r="BG186" s="544"/>
      <c r="BH186" s="544"/>
      <c r="BI186" s="544"/>
      <c r="BJ186" s="657"/>
      <c r="BK186" s="543"/>
      <c r="BL186" s="544"/>
      <c r="BM186" s="544"/>
      <c r="BN186" s="544"/>
      <c r="BO186" s="544"/>
      <c r="BP186" s="544"/>
      <c r="BQ186" s="544"/>
      <c r="BR186" s="544"/>
      <c r="BS186" s="544"/>
      <c r="BT186" s="657"/>
      <c r="BU186" s="543"/>
      <c r="BV186" s="544"/>
      <c r="BW186" s="544"/>
      <c r="BX186" s="544"/>
      <c r="BY186" s="544"/>
      <c r="BZ186" s="544"/>
      <c r="CA186" s="544"/>
      <c r="CB186" s="544"/>
      <c r="CC186" s="544"/>
      <c r="CD186" s="657"/>
      <c r="CE186" s="543"/>
      <c r="CF186" s="544"/>
      <c r="CG186" s="544"/>
      <c r="CH186" s="544"/>
      <c r="CI186" s="544"/>
      <c r="CJ186" s="544"/>
      <c r="CK186" s="544"/>
      <c r="CL186" s="544"/>
      <c r="CM186" s="544"/>
      <c r="CN186" s="657"/>
      <c r="CO186" s="543"/>
      <c r="CP186" s="544"/>
      <c r="CQ186" s="544"/>
      <c r="CR186" s="544"/>
      <c r="CS186" s="544"/>
      <c r="CT186" s="544"/>
      <c r="CU186" s="544"/>
      <c r="CV186" s="544"/>
      <c r="CW186" s="544"/>
      <c r="CX186" s="657"/>
      <c r="CY186" s="543"/>
      <c r="CZ186" s="544"/>
      <c r="DA186" s="544"/>
      <c r="DB186" s="544"/>
      <c r="DC186" s="544"/>
      <c r="DD186" s="544"/>
      <c r="DE186" s="544"/>
      <c r="DF186" s="544"/>
      <c r="DG186" s="544"/>
      <c r="DH186" s="657"/>
      <c r="DI186" s="543"/>
      <c r="DJ186" s="544"/>
      <c r="DK186" s="544"/>
      <c r="DL186" s="544"/>
      <c r="DM186" s="544"/>
      <c r="DN186" s="544"/>
      <c r="DO186" s="544"/>
      <c r="DP186" s="544"/>
      <c r="DQ186" s="544"/>
      <c r="DR186" s="657"/>
      <c r="DS186" s="543"/>
      <c r="DT186" s="544"/>
      <c r="DU186" s="544"/>
      <c r="DV186" s="544"/>
      <c r="DW186" s="544"/>
      <c r="DX186" s="544"/>
      <c r="DY186" s="544"/>
      <c r="DZ186" s="544"/>
      <c r="EA186" s="544"/>
      <c r="EB186" s="657"/>
      <c r="EC186" s="543"/>
      <c r="ED186" s="544"/>
      <c r="EE186" s="544"/>
      <c r="EF186" s="544"/>
      <c r="EG186" s="544"/>
      <c r="EH186" s="544"/>
      <c r="EI186" s="544"/>
      <c r="EJ186" s="544"/>
      <c r="EK186" s="544"/>
      <c r="EL186" s="657"/>
      <c r="EM186" s="543"/>
      <c r="EN186" s="544"/>
      <c r="EO186" s="544"/>
      <c r="EP186" s="544"/>
      <c r="EQ186" s="544"/>
      <c r="ER186" s="544"/>
      <c r="ES186" s="544"/>
      <c r="ET186" s="544"/>
      <c r="EU186" s="544"/>
      <c r="EV186" s="657"/>
    </row>
    <row r="187" spans="1:152" ht="36">
      <c r="A187" s="359">
        <f>Summary!A187</f>
        <v>0</v>
      </c>
      <c r="B187" s="378">
        <f>Summary!B187</f>
        <v>0</v>
      </c>
      <c r="C187" s="379" t="str">
        <f>Summary!C187</f>
        <v>4.8.16</v>
      </c>
      <c r="D187" s="380" t="str">
        <f>Summary!D187</f>
        <v>3000 - Landscape and ecology</v>
      </c>
      <c r="E187" s="381" t="str">
        <f>Summary!E187</f>
        <v>Hedgerows (Habitat)</v>
      </c>
      <c r="F187" s="382" t="str">
        <f>Summary!F187</f>
        <v>Maintain habitat integrity, including removal of undesirable species</v>
      </c>
      <c r="G187" s="375">
        <f>Summary!G187</f>
        <v>0</v>
      </c>
      <c r="H187" s="540">
        <f t="shared" si="86"/>
        <v>0</v>
      </c>
      <c r="I187" s="541">
        <f t="shared" si="87"/>
        <v>0</v>
      </c>
      <c r="J187" s="541">
        <f t="shared" si="88"/>
        <v>0</v>
      </c>
      <c r="K187" s="541">
        <f t="shared" si="89"/>
        <v>0</v>
      </c>
      <c r="L187" s="541">
        <f t="shared" si="90"/>
        <v>0</v>
      </c>
      <c r="M187" s="541">
        <f t="shared" si="91"/>
        <v>0</v>
      </c>
      <c r="N187" s="541">
        <f t="shared" si="92"/>
        <v>0</v>
      </c>
      <c r="O187" s="541">
        <f t="shared" si="93"/>
        <v>0</v>
      </c>
      <c r="P187" s="541">
        <f t="shared" si="94"/>
        <v>0</v>
      </c>
      <c r="Q187" s="541">
        <f t="shared" si="95"/>
        <v>0</v>
      </c>
      <c r="R187" s="541">
        <f t="shared" si="96"/>
        <v>0</v>
      </c>
      <c r="S187" s="541">
        <f t="shared" si="97"/>
        <v>0</v>
      </c>
      <c r="T187" s="541">
        <f t="shared" si="144"/>
        <v>0</v>
      </c>
      <c r="U187" s="542">
        <f t="shared" si="145"/>
        <v>0</v>
      </c>
      <c r="V187" s="531"/>
      <c r="W187" s="543"/>
      <c r="X187" s="544"/>
      <c r="Y187" s="544"/>
      <c r="Z187" s="544"/>
      <c r="AA187" s="544"/>
      <c r="AB187" s="544"/>
      <c r="AC187" s="544"/>
      <c r="AD187" s="544"/>
      <c r="AE187" s="544"/>
      <c r="AF187" s="657"/>
      <c r="AG187" s="543"/>
      <c r="AH187" s="544"/>
      <c r="AI187" s="544"/>
      <c r="AJ187" s="544"/>
      <c r="AK187" s="544"/>
      <c r="AL187" s="544"/>
      <c r="AM187" s="544"/>
      <c r="AN187" s="544"/>
      <c r="AO187" s="544"/>
      <c r="AP187" s="657"/>
      <c r="AQ187" s="543"/>
      <c r="AR187" s="544"/>
      <c r="AS187" s="544"/>
      <c r="AT187" s="544"/>
      <c r="AU187" s="544"/>
      <c r="AV187" s="544"/>
      <c r="AW187" s="544"/>
      <c r="AX187" s="544"/>
      <c r="AY187" s="544"/>
      <c r="AZ187" s="657"/>
      <c r="BA187" s="543"/>
      <c r="BB187" s="544"/>
      <c r="BC187" s="544"/>
      <c r="BD187" s="544"/>
      <c r="BE187" s="544"/>
      <c r="BF187" s="544"/>
      <c r="BG187" s="544"/>
      <c r="BH187" s="544"/>
      <c r="BI187" s="544"/>
      <c r="BJ187" s="657"/>
      <c r="BK187" s="543"/>
      <c r="BL187" s="544"/>
      <c r="BM187" s="544"/>
      <c r="BN187" s="544"/>
      <c r="BO187" s="544"/>
      <c r="BP187" s="544"/>
      <c r="BQ187" s="544"/>
      <c r="BR187" s="544"/>
      <c r="BS187" s="544"/>
      <c r="BT187" s="657"/>
      <c r="BU187" s="543"/>
      <c r="BV187" s="544"/>
      <c r="BW187" s="544"/>
      <c r="BX187" s="544"/>
      <c r="BY187" s="544"/>
      <c r="BZ187" s="544"/>
      <c r="CA187" s="544"/>
      <c r="CB187" s="544"/>
      <c r="CC187" s="544"/>
      <c r="CD187" s="657"/>
      <c r="CE187" s="543"/>
      <c r="CF187" s="544"/>
      <c r="CG187" s="544"/>
      <c r="CH187" s="544"/>
      <c r="CI187" s="544"/>
      <c r="CJ187" s="544"/>
      <c r="CK187" s="544"/>
      <c r="CL187" s="544"/>
      <c r="CM187" s="544"/>
      <c r="CN187" s="657"/>
      <c r="CO187" s="543"/>
      <c r="CP187" s="544"/>
      <c r="CQ187" s="544"/>
      <c r="CR187" s="544"/>
      <c r="CS187" s="544"/>
      <c r="CT187" s="544"/>
      <c r="CU187" s="544"/>
      <c r="CV187" s="544"/>
      <c r="CW187" s="544"/>
      <c r="CX187" s="657"/>
      <c r="CY187" s="543"/>
      <c r="CZ187" s="544"/>
      <c r="DA187" s="544"/>
      <c r="DB187" s="544"/>
      <c r="DC187" s="544"/>
      <c r="DD187" s="544"/>
      <c r="DE187" s="544"/>
      <c r="DF187" s="544"/>
      <c r="DG187" s="544"/>
      <c r="DH187" s="657"/>
      <c r="DI187" s="543"/>
      <c r="DJ187" s="544"/>
      <c r="DK187" s="544"/>
      <c r="DL187" s="544"/>
      <c r="DM187" s="544"/>
      <c r="DN187" s="544"/>
      <c r="DO187" s="544"/>
      <c r="DP187" s="544"/>
      <c r="DQ187" s="544"/>
      <c r="DR187" s="657"/>
      <c r="DS187" s="543"/>
      <c r="DT187" s="544"/>
      <c r="DU187" s="544"/>
      <c r="DV187" s="544"/>
      <c r="DW187" s="544"/>
      <c r="DX187" s="544"/>
      <c r="DY187" s="544"/>
      <c r="DZ187" s="544"/>
      <c r="EA187" s="544"/>
      <c r="EB187" s="657"/>
      <c r="EC187" s="543"/>
      <c r="ED187" s="544"/>
      <c r="EE187" s="544"/>
      <c r="EF187" s="544"/>
      <c r="EG187" s="544"/>
      <c r="EH187" s="544"/>
      <c r="EI187" s="544"/>
      <c r="EJ187" s="544"/>
      <c r="EK187" s="544"/>
      <c r="EL187" s="657"/>
      <c r="EM187" s="543"/>
      <c r="EN187" s="544"/>
      <c r="EO187" s="544"/>
      <c r="EP187" s="544"/>
      <c r="EQ187" s="544"/>
      <c r="ER187" s="544"/>
      <c r="ES187" s="544"/>
      <c r="ET187" s="544"/>
      <c r="EU187" s="544"/>
      <c r="EV187" s="657"/>
    </row>
    <row r="188" spans="1:152" ht="36">
      <c r="A188" s="359">
        <f>Summary!A188</f>
        <v>0</v>
      </c>
      <c r="B188" s="378">
        <f>Summary!B188</f>
        <v>0</v>
      </c>
      <c r="C188" s="379" t="str">
        <f>Summary!C188</f>
        <v>4.8.17</v>
      </c>
      <c r="D188" s="380" t="str">
        <f>Summary!D188</f>
        <v>3000 - Landscape and ecology</v>
      </c>
      <c r="E188" s="381" t="str">
        <f>Summary!E188</f>
        <v>Wildlife structures and tunnels</v>
      </c>
      <c r="F188" s="382" t="str">
        <f>Summary!F188</f>
        <v>Remove all material that could impair operation</v>
      </c>
      <c r="G188" s="375">
        <f>Summary!G188</f>
        <v>0</v>
      </c>
      <c r="H188" s="540">
        <f t="shared" si="86"/>
        <v>0</v>
      </c>
      <c r="I188" s="541">
        <f t="shared" si="87"/>
        <v>0</v>
      </c>
      <c r="J188" s="541">
        <f t="shared" si="88"/>
        <v>0</v>
      </c>
      <c r="K188" s="541">
        <f t="shared" si="89"/>
        <v>0</v>
      </c>
      <c r="L188" s="541">
        <f t="shared" si="90"/>
        <v>0</v>
      </c>
      <c r="M188" s="541">
        <f t="shared" si="91"/>
        <v>0</v>
      </c>
      <c r="N188" s="541">
        <f t="shared" si="92"/>
        <v>0</v>
      </c>
      <c r="O188" s="541">
        <f t="shared" si="93"/>
        <v>0</v>
      </c>
      <c r="P188" s="541">
        <f t="shared" si="94"/>
        <v>0</v>
      </c>
      <c r="Q188" s="541">
        <f t="shared" si="95"/>
        <v>0</v>
      </c>
      <c r="R188" s="541">
        <f t="shared" si="96"/>
        <v>0</v>
      </c>
      <c r="S188" s="541">
        <f t="shared" si="97"/>
        <v>0</v>
      </c>
      <c r="T188" s="541">
        <f t="shared" si="144"/>
        <v>0</v>
      </c>
      <c r="U188" s="542">
        <f t="shared" si="145"/>
        <v>0</v>
      </c>
      <c r="V188" s="531"/>
      <c r="W188" s="543"/>
      <c r="X188" s="544"/>
      <c r="Y188" s="544"/>
      <c r="Z188" s="544"/>
      <c r="AA188" s="544"/>
      <c r="AB188" s="544"/>
      <c r="AC188" s="544"/>
      <c r="AD188" s="544"/>
      <c r="AE188" s="544"/>
      <c r="AF188" s="657"/>
      <c r="AG188" s="543"/>
      <c r="AH188" s="544"/>
      <c r="AI188" s="544"/>
      <c r="AJ188" s="544"/>
      <c r="AK188" s="544"/>
      <c r="AL188" s="544"/>
      <c r="AM188" s="544"/>
      <c r="AN188" s="544"/>
      <c r="AO188" s="544"/>
      <c r="AP188" s="657"/>
      <c r="AQ188" s="543"/>
      <c r="AR188" s="544"/>
      <c r="AS188" s="544"/>
      <c r="AT188" s="544"/>
      <c r="AU188" s="544"/>
      <c r="AV188" s="544"/>
      <c r="AW188" s="544"/>
      <c r="AX188" s="544"/>
      <c r="AY188" s="544"/>
      <c r="AZ188" s="657"/>
      <c r="BA188" s="543"/>
      <c r="BB188" s="544"/>
      <c r="BC188" s="544"/>
      <c r="BD188" s="544"/>
      <c r="BE188" s="544"/>
      <c r="BF188" s="544"/>
      <c r="BG188" s="544"/>
      <c r="BH188" s="544"/>
      <c r="BI188" s="544"/>
      <c r="BJ188" s="657"/>
      <c r="BK188" s="543"/>
      <c r="BL188" s="544"/>
      <c r="BM188" s="544"/>
      <c r="BN188" s="544"/>
      <c r="BO188" s="544"/>
      <c r="BP188" s="544"/>
      <c r="BQ188" s="544"/>
      <c r="BR188" s="544"/>
      <c r="BS188" s="544"/>
      <c r="BT188" s="657"/>
      <c r="BU188" s="543"/>
      <c r="BV188" s="544"/>
      <c r="BW188" s="544"/>
      <c r="BX188" s="544"/>
      <c r="BY188" s="544"/>
      <c r="BZ188" s="544"/>
      <c r="CA188" s="544"/>
      <c r="CB188" s="544"/>
      <c r="CC188" s="544"/>
      <c r="CD188" s="657"/>
      <c r="CE188" s="543"/>
      <c r="CF188" s="544"/>
      <c r="CG188" s="544"/>
      <c r="CH188" s="544"/>
      <c r="CI188" s="544"/>
      <c r="CJ188" s="544"/>
      <c r="CK188" s="544"/>
      <c r="CL188" s="544"/>
      <c r="CM188" s="544"/>
      <c r="CN188" s="657"/>
      <c r="CO188" s="543"/>
      <c r="CP188" s="544"/>
      <c r="CQ188" s="544"/>
      <c r="CR188" s="544"/>
      <c r="CS188" s="544"/>
      <c r="CT188" s="544"/>
      <c r="CU188" s="544"/>
      <c r="CV188" s="544"/>
      <c r="CW188" s="544"/>
      <c r="CX188" s="657"/>
      <c r="CY188" s="543"/>
      <c r="CZ188" s="544"/>
      <c r="DA188" s="544"/>
      <c r="DB188" s="544"/>
      <c r="DC188" s="544"/>
      <c r="DD188" s="544"/>
      <c r="DE188" s="544"/>
      <c r="DF188" s="544"/>
      <c r="DG188" s="544"/>
      <c r="DH188" s="657"/>
      <c r="DI188" s="543"/>
      <c r="DJ188" s="544"/>
      <c r="DK188" s="544"/>
      <c r="DL188" s="544"/>
      <c r="DM188" s="544"/>
      <c r="DN188" s="544"/>
      <c r="DO188" s="544"/>
      <c r="DP188" s="544"/>
      <c r="DQ188" s="544"/>
      <c r="DR188" s="657"/>
      <c r="DS188" s="543"/>
      <c r="DT188" s="544"/>
      <c r="DU188" s="544"/>
      <c r="DV188" s="544"/>
      <c r="DW188" s="544"/>
      <c r="DX188" s="544"/>
      <c r="DY188" s="544"/>
      <c r="DZ188" s="544"/>
      <c r="EA188" s="544"/>
      <c r="EB188" s="657"/>
      <c r="EC188" s="543"/>
      <c r="ED188" s="544"/>
      <c r="EE188" s="544"/>
      <c r="EF188" s="544"/>
      <c r="EG188" s="544"/>
      <c r="EH188" s="544"/>
      <c r="EI188" s="544"/>
      <c r="EJ188" s="544"/>
      <c r="EK188" s="544"/>
      <c r="EL188" s="657"/>
      <c r="EM188" s="543"/>
      <c r="EN188" s="544"/>
      <c r="EO188" s="544"/>
      <c r="EP188" s="544"/>
      <c r="EQ188" s="544"/>
      <c r="ER188" s="544"/>
      <c r="ES188" s="544"/>
      <c r="ET188" s="544"/>
      <c r="EU188" s="544"/>
      <c r="EV188" s="657"/>
    </row>
    <row r="189" spans="1:152" s="139" customFormat="1" ht="36">
      <c r="A189" s="802" t="str">
        <f>Summary!A189</f>
        <v>18.14.1</v>
      </c>
      <c r="B189" s="815" t="str">
        <f>Summary!B189</f>
        <v>4.9</v>
      </c>
      <c r="C189" s="813">
        <f>Summary!C189</f>
        <v>0</v>
      </c>
      <c r="D189" s="816" t="str">
        <f>Summary!D189</f>
        <v>4000 - Sweeping and Cleaning</v>
      </c>
      <c r="E189" s="796" t="str">
        <f>Summary!E189</f>
        <v>Sweeping and Cleaning</v>
      </c>
      <c r="F189" s="796">
        <f>Summary!F189</f>
        <v>0</v>
      </c>
      <c r="G189" s="787">
        <f>Summary!G189</f>
        <v>0</v>
      </c>
      <c r="H189" s="299"/>
      <c r="I189" s="300"/>
      <c r="J189" s="300"/>
      <c r="K189" s="300"/>
      <c r="L189" s="300"/>
      <c r="M189" s="300"/>
      <c r="N189" s="300"/>
      <c r="O189" s="300"/>
      <c r="P189" s="300"/>
      <c r="Q189" s="300"/>
      <c r="R189" s="300"/>
      <c r="S189" s="300"/>
      <c r="T189" s="300"/>
      <c r="U189" s="797"/>
      <c r="V189" s="531"/>
      <c r="W189" s="299"/>
      <c r="X189" s="300"/>
      <c r="Y189" s="300"/>
      <c r="Z189" s="300"/>
      <c r="AA189" s="300"/>
      <c r="AB189" s="300"/>
      <c r="AC189" s="300"/>
      <c r="AD189" s="300"/>
      <c r="AE189" s="300"/>
      <c r="AF189" s="817"/>
      <c r="AG189" s="299"/>
      <c r="AH189" s="300"/>
      <c r="AI189" s="300"/>
      <c r="AJ189" s="300"/>
      <c r="AK189" s="300"/>
      <c r="AL189" s="300"/>
      <c r="AM189" s="300"/>
      <c r="AN189" s="300"/>
      <c r="AO189" s="300"/>
      <c r="AP189" s="817"/>
      <c r="AQ189" s="299"/>
      <c r="AR189" s="300"/>
      <c r="AS189" s="300"/>
      <c r="AT189" s="300"/>
      <c r="AU189" s="300"/>
      <c r="AV189" s="300"/>
      <c r="AW189" s="300"/>
      <c r="AX189" s="300"/>
      <c r="AY189" s="300"/>
      <c r="AZ189" s="817"/>
      <c r="BA189" s="299"/>
      <c r="BB189" s="300"/>
      <c r="BC189" s="300"/>
      <c r="BD189" s="300"/>
      <c r="BE189" s="300"/>
      <c r="BF189" s="300"/>
      <c r="BG189" s="300"/>
      <c r="BH189" s="300"/>
      <c r="BI189" s="300"/>
      <c r="BJ189" s="817"/>
      <c r="BK189" s="299"/>
      <c r="BL189" s="300"/>
      <c r="BM189" s="300"/>
      <c r="BN189" s="300"/>
      <c r="BO189" s="300"/>
      <c r="BP189" s="300"/>
      <c r="BQ189" s="300"/>
      <c r="BR189" s="300"/>
      <c r="BS189" s="300"/>
      <c r="BT189" s="817"/>
      <c r="BU189" s="299"/>
      <c r="BV189" s="300"/>
      <c r="BW189" s="300"/>
      <c r="BX189" s="300"/>
      <c r="BY189" s="300"/>
      <c r="BZ189" s="300"/>
      <c r="CA189" s="300"/>
      <c r="CB189" s="300"/>
      <c r="CC189" s="300"/>
      <c r="CD189" s="817"/>
      <c r="CE189" s="299"/>
      <c r="CF189" s="300"/>
      <c r="CG189" s="300"/>
      <c r="CH189" s="300"/>
      <c r="CI189" s="300"/>
      <c r="CJ189" s="300"/>
      <c r="CK189" s="300"/>
      <c r="CL189" s="300"/>
      <c r="CM189" s="300"/>
      <c r="CN189" s="817"/>
      <c r="CO189" s="299"/>
      <c r="CP189" s="300"/>
      <c r="CQ189" s="300"/>
      <c r="CR189" s="300"/>
      <c r="CS189" s="300"/>
      <c r="CT189" s="300"/>
      <c r="CU189" s="300"/>
      <c r="CV189" s="300"/>
      <c r="CW189" s="300"/>
      <c r="CX189" s="817"/>
      <c r="CY189" s="299"/>
      <c r="CZ189" s="300"/>
      <c r="DA189" s="300"/>
      <c r="DB189" s="300"/>
      <c r="DC189" s="300"/>
      <c r="DD189" s="300"/>
      <c r="DE189" s="300"/>
      <c r="DF189" s="300"/>
      <c r="DG189" s="300"/>
      <c r="DH189" s="817"/>
      <c r="DI189" s="299"/>
      <c r="DJ189" s="300"/>
      <c r="DK189" s="300"/>
      <c r="DL189" s="300"/>
      <c r="DM189" s="300"/>
      <c r="DN189" s="300"/>
      <c r="DO189" s="300"/>
      <c r="DP189" s="300"/>
      <c r="DQ189" s="300"/>
      <c r="DR189" s="817"/>
      <c r="DS189" s="299"/>
      <c r="DT189" s="300"/>
      <c r="DU189" s="300"/>
      <c r="DV189" s="300"/>
      <c r="DW189" s="300"/>
      <c r="DX189" s="300"/>
      <c r="DY189" s="300"/>
      <c r="DZ189" s="300"/>
      <c r="EA189" s="300"/>
      <c r="EB189" s="817"/>
      <c r="EC189" s="299"/>
      <c r="ED189" s="300"/>
      <c r="EE189" s="300"/>
      <c r="EF189" s="300"/>
      <c r="EG189" s="300"/>
      <c r="EH189" s="300"/>
      <c r="EI189" s="300"/>
      <c r="EJ189" s="300"/>
      <c r="EK189" s="300"/>
      <c r="EL189" s="817"/>
      <c r="EM189" s="299"/>
      <c r="EN189" s="300"/>
      <c r="EO189" s="300"/>
      <c r="EP189" s="300"/>
      <c r="EQ189" s="300"/>
      <c r="ER189" s="300"/>
      <c r="ES189" s="300"/>
      <c r="ET189" s="300"/>
      <c r="EU189" s="300"/>
      <c r="EV189" s="817"/>
    </row>
    <row r="190" spans="1:152" s="139" customFormat="1" ht="20.25">
      <c r="A190" s="359">
        <f>Summary!A190</f>
        <v>0</v>
      </c>
      <c r="B190" s="378">
        <f>Summary!B190</f>
        <v>0</v>
      </c>
      <c r="C190" s="379" t="str">
        <f>Summary!C190</f>
        <v>4.9.1</v>
      </c>
      <c r="D190" s="380">
        <f>Summary!D190</f>
        <v>0</v>
      </c>
      <c r="E190" s="381" t="str">
        <f>Summary!E190</f>
        <v>Running lanes</v>
      </c>
      <c r="F190" s="382" t="str">
        <f>Summary!F190</f>
        <v>Full sweep</v>
      </c>
      <c r="G190" s="375">
        <f>Summary!G190</f>
        <v>0</v>
      </c>
      <c r="H190" s="540">
        <f t="shared" si="86"/>
        <v>0</v>
      </c>
      <c r="I190" s="541">
        <f t="shared" si="87"/>
        <v>0</v>
      </c>
      <c r="J190" s="541">
        <f t="shared" si="88"/>
        <v>0</v>
      </c>
      <c r="K190" s="541">
        <f t="shared" si="89"/>
        <v>0</v>
      </c>
      <c r="L190" s="541">
        <f t="shared" si="90"/>
        <v>0</v>
      </c>
      <c r="M190" s="541">
        <f t="shared" si="91"/>
        <v>0</v>
      </c>
      <c r="N190" s="541">
        <f t="shared" si="92"/>
        <v>0</v>
      </c>
      <c r="O190" s="541">
        <f t="shared" si="93"/>
        <v>0</v>
      </c>
      <c r="P190" s="541">
        <f t="shared" si="94"/>
        <v>0</v>
      </c>
      <c r="Q190" s="541">
        <f t="shared" si="95"/>
        <v>0</v>
      </c>
      <c r="R190" s="541">
        <f t="shared" si="96"/>
        <v>0</v>
      </c>
      <c r="S190" s="541">
        <f t="shared" si="97"/>
        <v>0</v>
      </c>
      <c r="T190" s="541">
        <f t="shared" ref="T190:T197" si="146">SUM(EM190:EU190)</f>
        <v>0</v>
      </c>
      <c r="U190" s="542">
        <f t="shared" ref="U190:U197" si="147">SUM(H190:T190)</f>
        <v>0</v>
      </c>
      <c r="V190" s="531"/>
      <c r="W190" s="543"/>
      <c r="X190" s="544"/>
      <c r="Y190" s="544"/>
      <c r="Z190" s="544"/>
      <c r="AA190" s="544"/>
      <c r="AB190" s="544"/>
      <c r="AC190" s="544"/>
      <c r="AD190" s="544"/>
      <c r="AE190" s="544"/>
      <c r="AF190" s="657"/>
      <c r="AG190" s="543"/>
      <c r="AH190" s="544"/>
      <c r="AI190" s="544"/>
      <c r="AJ190" s="544"/>
      <c r="AK190" s="544"/>
      <c r="AL190" s="544"/>
      <c r="AM190" s="544"/>
      <c r="AN190" s="544"/>
      <c r="AO190" s="544"/>
      <c r="AP190" s="657"/>
      <c r="AQ190" s="543"/>
      <c r="AR190" s="544"/>
      <c r="AS190" s="544"/>
      <c r="AT190" s="544"/>
      <c r="AU190" s="544"/>
      <c r="AV190" s="544"/>
      <c r="AW190" s="544"/>
      <c r="AX190" s="544"/>
      <c r="AY190" s="544"/>
      <c r="AZ190" s="657"/>
      <c r="BA190" s="543"/>
      <c r="BB190" s="544"/>
      <c r="BC190" s="544"/>
      <c r="BD190" s="544"/>
      <c r="BE190" s="544"/>
      <c r="BF190" s="544"/>
      <c r="BG190" s="544"/>
      <c r="BH190" s="544"/>
      <c r="BI190" s="544"/>
      <c r="BJ190" s="657"/>
      <c r="BK190" s="543"/>
      <c r="BL190" s="544"/>
      <c r="BM190" s="544"/>
      <c r="BN190" s="544"/>
      <c r="BO190" s="544"/>
      <c r="BP190" s="544"/>
      <c r="BQ190" s="544"/>
      <c r="BR190" s="544"/>
      <c r="BS190" s="544"/>
      <c r="BT190" s="657"/>
      <c r="BU190" s="543"/>
      <c r="BV190" s="544"/>
      <c r="BW190" s="544"/>
      <c r="BX190" s="544"/>
      <c r="BY190" s="544"/>
      <c r="BZ190" s="544"/>
      <c r="CA190" s="544"/>
      <c r="CB190" s="544"/>
      <c r="CC190" s="544"/>
      <c r="CD190" s="657"/>
      <c r="CE190" s="543"/>
      <c r="CF190" s="544"/>
      <c r="CG190" s="544"/>
      <c r="CH190" s="544"/>
      <c r="CI190" s="544"/>
      <c r="CJ190" s="544"/>
      <c r="CK190" s="544"/>
      <c r="CL190" s="544"/>
      <c r="CM190" s="544"/>
      <c r="CN190" s="657"/>
      <c r="CO190" s="543"/>
      <c r="CP190" s="544"/>
      <c r="CQ190" s="544"/>
      <c r="CR190" s="544"/>
      <c r="CS190" s="544"/>
      <c r="CT190" s="544"/>
      <c r="CU190" s="544"/>
      <c r="CV190" s="544"/>
      <c r="CW190" s="544"/>
      <c r="CX190" s="657"/>
      <c r="CY190" s="543"/>
      <c r="CZ190" s="544"/>
      <c r="DA190" s="544"/>
      <c r="DB190" s="544"/>
      <c r="DC190" s="544"/>
      <c r="DD190" s="544"/>
      <c r="DE190" s="544"/>
      <c r="DF190" s="544"/>
      <c r="DG190" s="544"/>
      <c r="DH190" s="657"/>
      <c r="DI190" s="543"/>
      <c r="DJ190" s="544"/>
      <c r="DK190" s="544"/>
      <c r="DL190" s="544"/>
      <c r="DM190" s="544"/>
      <c r="DN190" s="544"/>
      <c r="DO190" s="544"/>
      <c r="DP190" s="544"/>
      <c r="DQ190" s="544"/>
      <c r="DR190" s="657"/>
      <c r="DS190" s="543"/>
      <c r="DT190" s="544"/>
      <c r="DU190" s="544"/>
      <c r="DV190" s="544"/>
      <c r="DW190" s="544"/>
      <c r="DX190" s="544"/>
      <c r="DY190" s="544"/>
      <c r="DZ190" s="544"/>
      <c r="EA190" s="544"/>
      <c r="EB190" s="657"/>
      <c r="EC190" s="543"/>
      <c r="ED190" s="544"/>
      <c r="EE190" s="544"/>
      <c r="EF190" s="544"/>
      <c r="EG190" s="544"/>
      <c r="EH190" s="544"/>
      <c r="EI190" s="544"/>
      <c r="EJ190" s="544"/>
      <c r="EK190" s="544"/>
      <c r="EL190" s="657"/>
      <c r="EM190" s="543"/>
      <c r="EN190" s="544"/>
      <c r="EO190" s="544"/>
      <c r="EP190" s="544"/>
      <c r="EQ190" s="544"/>
      <c r="ER190" s="544"/>
      <c r="ES190" s="544"/>
      <c r="ET190" s="544"/>
      <c r="EU190" s="544"/>
      <c r="EV190" s="657"/>
    </row>
    <row r="191" spans="1:152" ht="20.25">
      <c r="A191" s="359">
        <f>Summary!A191</f>
        <v>0</v>
      </c>
      <c r="B191" s="378">
        <f>Summary!B191</f>
        <v>0</v>
      </c>
      <c r="C191" s="379" t="str">
        <f>Summary!C191</f>
        <v>4.9.2</v>
      </c>
      <c r="D191" s="380">
        <f>Summary!D191</f>
        <v>0</v>
      </c>
      <c r="E191" s="381" t="str">
        <f>Summary!E191</f>
        <v>Paved non-running areas</v>
      </c>
      <c r="F191" s="382" t="str">
        <f>Summary!F191</f>
        <v>Full sweep</v>
      </c>
      <c r="G191" s="375">
        <f>Summary!G191</f>
        <v>0</v>
      </c>
      <c r="H191" s="540">
        <f t="shared" si="86"/>
        <v>0</v>
      </c>
      <c r="I191" s="541">
        <f t="shared" si="87"/>
        <v>0</v>
      </c>
      <c r="J191" s="541">
        <f t="shared" si="88"/>
        <v>0</v>
      </c>
      <c r="K191" s="541">
        <f t="shared" si="89"/>
        <v>0</v>
      </c>
      <c r="L191" s="541">
        <f t="shared" si="90"/>
        <v>0</v>
      </c>
      <c r="M191" s="541">
        <f t="shared" si="91"/>
        <v>0</v>
      </c>
      <c r="N191" s="541">
        <f t="shared" si="92"/>
        <v>0</v>
      </c>
      <c r="O191" s="541">
        <f t="shared" si="93"/>
        <v>0</v>
      </c>
      <c r="P191" s="541">
        <f t="shared" si="94"/>
        <v>0</v>
      </c>
      <c r="Q191" s="541">
        <f t="shared" si="95"/>
        <v>0</v>
      </c>
      <c r="R191" s="541">
        <f t="shared" si="96"/>
        <v>0</v>
      </c>
      <c r="S191" s="541">
        <f t="shared" si="97"/>
        <v>0</v>
      </c>
      <c r="T191" s="541">
        <f t="shared" si="146"/>
        <v>0</v>
      </c>
      <c r="U191" s="542">
        <f t="shared" si="147"/>
        <v>0</v>
      </c>
      <c r="V191" s="531"/>
      <c r="W191" s="543"/>
      <c r="X191" s="544"/>
      <c r="Y191" s="544"/>
      <c r="Z191" s="544"/>
      <c r="AA191" s="544"/>
      <c r="AB191" s="544"/>
      <c r="AC191" s="544"/>
      <c r="AD191" s="544"/>
      <c r="AE191" s="544"/>
      <c r="AF191" s="657"/>
      <c r="AG191" s="543"/>
      <c r="AH191" s="544"/>
      <c r="AI191" s="544"/>
      <c r="AJ191" s="544"/>
      <c r="AK191" s="544"/>
      <c r="AL191" s="544"/>
      <c r="AM191" s="544"/>
      <c r="AN191" s="544"/>
      <c r="AO191" s="544"/>
      <c r="AP191" s="657"/>
      <c r="AQ191" s="543"/>
      <c r="AR191" s="544"/>
      <c r="AS191" s="544"/>
      <c r="AT191" s="544"/>
      <c r="AU191" s="544"/>
      <c r="AV191" s="544"/>
      <c r="AW191" s="544"/>
      <c r="AX191" s="544"/>
      <c r="AY191" s="544"/>
      <c r="AZ191" s="657"/>
      <c r="BA191" s="543"/>
      <c r="BB191" s="544"/>
      <c r="BC191" s="544"/>
      <c r="BD191" s="544"/>
      <c r="BE191" s="544"/>
      <c r="BF191" s="544"/>
      <c r="BG191" s="544"/>
      <c r="BH191" s="544"/>
      <c r="BI191" s="544"/>
      <c r="BJ191" s="657"/>
      <c r="BK191" s="543"/>
      <c r="BL191" s="544"/>
      <c r="BM191" s="544"/>
      <c r="BN191" s="544"/>
      <c r="BO191" s="544"/>
      <c r="BP191" s="544"/>
      <c r="BQ191" s="544"/>
      <c r="BR191" s="544"/>
      <c r="BS191" s="544"/>
      <c r="BT191" s="657"/>
      <c r="BU191" s="543"/>
      <c r="BV191" s="544"/>
      <c r="BW191" s="544"/>
      <c r="BX191" s="544"/>
      <c r="BY191" s="544"/>
      <c r="BZ191" s="544"/>
      <c r="CA191" s="544"/>
      <c r="CB191" s="544"/>
      <c r="CC191" s="544"/>
      <c r="CD191" s="657"/>
      <c r="CE191" s="543"/>
      <c r="CF191" s="544"/>
      <c r="CG191" s="544"/>
      <c r="CH191" s="544"/>
      <c r="CI191" s="544"/>
      <c r="CJ191" s="544"/>
      <c r="CK191" s="544"/>
      <c r="CL191" s="544"/>
      <c r="CM191" s="544"/>
      <c r="CN191" s="657"/>
      <c r="CO191" s="543"/>
      <c r="CP191" s="544"/>
      <c r="CQ191" s="544"/>
      <c r="CR191" s="544"/>
      <c r="CS191" s="544"/>
      <c r="CT191" s="544"/>
      <c r="CU191" s="544"/>
      <c r="CV191" s="544"/>
      <c r="CW191" s="544"/>
      <c r="CX191" s="657"/>
      <c r="CY191" s="543"/>
      <c r="CZ191" s="544"/>
      <c r="DA191" s="544"/>
      <c r="DB191" s="544"/>
      <c r="DC191" s="544"/>
      <c r="DD191" s="544"/>
      <c r="DE191" s="544"/>
      <c r="DF191" s="544"/>
      <c r="DG191" s="544"/>
      <c r="DH191" s="657"/>
      <c r="DI191" s="543"/>
      <c r="DJ191" s="544"/>
      <c r="DK191" s="544"/>
      <c r="DL191" s="544"/>
      <c r="DM191" s="544"/>
      <c r="DN191" s="544"/>
      <c r="DO191" s="544"/>
      <c r="DP191" s="544"/>
      <c r="DQ191" s="544"/>
      <c r="DR191" s="657"/>
      <c r="DS191" s="543"/>
      <c r="DT191" s="544"/>
      <c r="DU191" s="544"/>
      <c r="DV191" s="544"/>
      <c r="DW191" s="544"/>
      <c r="DX191" s="544"/>
      <c r="DY191" s="544"/>
      <c r="DZ191" s="544"/>
      <c r="EA191" s="544"/>
      <c r="EB191" s="657"/>
      <c r="EC191" s="543"/>
      <c r="ED191" s="544"/>
      <c r="EE191" s="544"/>
      <c r="EF191" s="544"/>
      <c r="EG191" s="544"/>
      <c r="EH191" s="544"/>
      <c r="EI191" s="544"/>
      <c r="EJ191" s="544"/>
      <c r="EK191" s="544"/>
      <c r="EL191" s="657"/>
      <c r="EM191" s="543"/>
      <c r="EN191" s="544"/>
      <c r="EO191" s="544"/>
      <c r="EP191" s="544"/>
      <c r="EQ191" s="544"/>
      <c r="ER191" s="544"/>
      <c r="ES191" s="544"/>
      <c r="ET191" s="544"/>
      <c r="EU191" s="544"/>
      <c r="EV191" s="657"/>
    </row>
    <row r="192" spans="1:152" ht="72">
      <c r="A192" s="359">
        <f>Summary!A192</f>
        <v>0</v>
      </c>
      <c r="B192" s="378">
        <f>Summary!B192</f>
        <v>0</v>
      </c>
      <c r="C192" s="379" t="str">
        <f>Summary!C192</f>
        <v>4.9.3</v>
      </c>
      <c r="D192" s="380">
        <f>Summary!D192</f>
        <v>0</v>
      </c>
      <c r="E192" s="381" t="str">
        <f>Summary!E192</f>
        <v>Carriageway, paved verges and paved central reservations of motorways and APTRs</v>
      </c>
      <c r="F192" s="382" t="str">
        <f>Summary!F192</f>
        <v>Litter pick to maintain to grade A</v>
      </c>
      <c r="G192" s="375">
        <f>Summary!G192</f>
        <v>0</v>
      </c>
      <c r="H192" s="540">
        <f t="shared" si="86"/>
        <v>0</v>
      </c>
      <c r="I192" s="541">
        <f t="shared" si="87"/>
        <v>0</v>
      </c>
      <c r="J192" s="541">
        <f t="shared" si="88"/>
        <v>0</v>
      </c>
      <c r="K192" s="541">
        <f t="shared" si="89"/>
        <v>0</v>
      </c>
      <c r="L192" s="541">
        <f t="shared" si="90"/>
        <v>0</v>
      </c>
      <c r="M192" s="541">
        <f t="shared" si="91"/>
        <v>0</v>
      </c>
      <c r="N192" s="541">
        <f t="shared" si="92"/>
        <v>0</v>
      </c>
      <c r="O192" s="541">
        <f t="shared" si="93"/>
        <v>0</v>
      </c>
      <c r="P192" s="541">
        <f t="shared" si="94"/>
        <v>0</v>
      </c>
      <c r="Q192" s="541">
        <f t="shared" si="95"/>
        <v>0</v>
      </c>
      <c r="R192" s="541">
        <f t="shared" si="96"/>
        <v>0</v>
      </c>
      <c r="S192" s="541">
        <f t="shared" si="97"/>
        <v>0</v>
      </c>
      <c r="T192" s="541">
        <f t="shared" si="146"/>
        <v>0</v>
      </c>
      <c r="U192" s="542">
        <f t="shared" si="147"/>
        <v>0</v>
      </c>
      <c r="V192" s="531"/>
      <c r="W192" s="543"/>
      <c r="X192" s="544"/>
      <c r="Y192" s="544"/>
      <c r="Z192" s="544"/>
      <c r="AA192" s="544"/>
      <c r="AB192" s="544"/>
      <c r="AC192" s="544"/>
      <c r="AD192" s="544"/>
      <c r="AE192" s="544"/>
      <c r="AF192" s="657"/>
      <c r="AG192" s="543"/>
      <c r="AH192" s="544"/>
      <c r="AI192" s="544"/>
      <c r="AJ192" s="544"/>
      <c r="AK192" s="544"/>
      <c r="AL192" s="544"/>
      <c r="AM192" s="544"/>
      <c r="AN192" s="544"/>
      <c r="AO192" s="544"/>
      <c r="AP192" s="657"/>
      <c r="AQ192" s="543"/>
      <c r="AR192" s="544"/>
      <c r="AS192" s="544"/>
      <c r="AT192" s="544"/>
      <c r="AU192" s="544"/>
      <c r="AV192" s="544"/>
      <c r="AW192" s="544"/>
      <c r="AX192" s="544"/>
      <c r="AY192" s="544"/>
      <c r="AZ192" s="657"/>
      <c r="BA192" s="543"/>
      <c r="BB192" s="544"/>
      <c r="BC192" s="544"/>
      <c r="BD192" s="544"/>
      <c r="BE192" s="544"/>
      <c r="BF192" s="544"/>
      <c r="BG192" s="544"/>
      <c r="BH192" s="544"/>
      <c r="BI192" s="544"/>
      <c r="BJ192" s="657"/>
      <c r="BK192" s="543"/>
      <c r="BL192" s="544"/>
      <c r="BM192" s="544"/>
      <c r="BN192" s="544"/>
      <c r="BO192" s="544"/>
      <c r="BP192" s="544"/>
      <c r="BQ192" s="544"/>
      <c r="BR192" s="544"/>
      <c r="BS192" s="544"/>
      <c r="BT192" s="657"/>
      <c r="BU192" s="543"/>
      <c r="BV192" s="544"/>
      <c r="BW192" s="544"/>
      <c r="BX192" s="544"/>
      <c r="BY192" s="544"/>
      <c r="BZ192" s="544"/>
      <c r="CA192" s="544"/>
      <c r="CB192" s="544"/>
      <c r="CC192" s="544"/>
      <c r="CD192" s="657"/>
      <c r="CE192" s="543"/>
      <c r="CF192" s="544"/>
      <c r="CG192" s="544"/>
      <c r="CH192" s="544"/>
      <c r="CI192" s="544"/>
      <c r="CJ192" s="544"/>
      <c r="CK192" s="544"/>
      <c r="CL192" s="544"/>
      <c r="CM192" s="544"/>
      <c r="CN192" s="657"/>
      <c r="CO192" s="543"/>
      <c r="CP192" s="544"/>
      <c r="CQ192" s="544"/>
      <c r="CR192" s="544"/>
      <c r="CS192" s="544"/>
      <c r="CT192" s="544"/>
      <c r="CU192" s="544"/>
      <c r="CV192" s="544"/>
      <c r="CW192" s="544"/>
      <c r="CX192" s="657"/>
      <c r="CY192" s="543"/>
      <c r="CZ192" s="544"/>
      <c r="DA192" s="544"/>
      <c r="DB192" s="544"/>
      <c r="DC192" s="544"/>
      <c r="DD192" s="544"/>
      <c r="DE192" s="544"/>
      <c r="DF192" s="544"/>
      <c r="DG192" s="544"/>
      <c r="DH192" s="657"/>
      <c r="DI192" s="543"/>
      <c r="DJ192" s="544"/>
      <c r="DK192" s="544"/>
      <c r="DL192" s="544"/>
      <c r="DM192" s="544"/>
      <c r="DN192" s="544"/>
      <c r="DO192" s="544"/>
      <c r="DP192" s="544"/>
      <c r="DQ192" s="544"/>
      <c r="DR192" s="657"/>
      <c r="DS192" s="543"/>
      <c r="DT192" s="544"/>
      <c r="DU192" s="544"/>
      <c r="DV192" s="544"/>
      <c r="DW192" s="544"/>
      <c r="DX192" s="544"/>
      <c r="DY192" s="544"/>
      <c r="DZ192" s="544"/>
      <c r="EA192" s="544"/>
      <c r="EB192" s="657"/>
      <c r="EC192" s="543"/>
      <c r="ED192" s="544"/>
      <c r="EE192" s="544"/>
      <c r="EF192" s="544"/>
      <c r="EG192" s="544"/>
      <c r="EH192" s="544"/>
      <c r="EI192" s="544"/>
      <c r="EJ192" s="544"/>
      <c r="EK192" s="544"/>
      <c r="EL192" s="657"/>
      <c r="EM192" s="543"/>
      <c r="EN192" s="544"/>
      <c r="EO192" s="544"/>
      <c r="EP192" s="544"/>
      <c r="EQ192" s="544"/>
      <c r="ER192" s="544"/>
      <c r="ES192" s="544"/>
      <c r="ET192" s="544"/>
      <c r="EU192" s="544"/>
      <c r="EV192" s="657"/>
    </row>
    <row r="193" spans="1:152" s="139" customFormat="1" ht="54">
      <c r="A193" s="359">
        <f>Summary!A193</f>
        <v>0</v>
      </c>
      <c r="B193" s="378">
        <f>Summary!B193</f>
        <v>0</v>
      </c>
      <c r="C193" s="379" t="str">
        <f>Summary!C193</f>
        <v>4.9.4</v>
      </c>
      <c r="D193" s="380">
        <f>Summary!D193</f>
        <v>0</v>
      </c>
      <c r="E193" s="381" t="str">
        <f>Summary!E193</f>
        <v>Motorway and APTR roundabouts and lay-bys, approach and slip roads</v>
      </c>
      <c r="F193" s="382" t="str">
        <f>Summary!F193</f>
        <v>Litter pick to maintain to grade A</v>
      </c>
      <c r="G193" s="375">
        <f>Summary!G193</f>
        <v>0</v>
      </c>
      <c r="H193" s="540">
        <f t="shared" si="86"/>
        <v>0</v>
      </c>
      <c r="I193" s="541">
        <f t="shared" si="87"/>
        <v>0</v>
      </c>
      <c r="J193" s="541">
        <f t="shared" si="88"/>
        <v>0</v>
      </c>
      <c r="K193" s="541">
        <f t="shared" si="89"/>
        <v>0</v>
      </c>
      <c r="L193" s="541">
        <f t="shared" si="90"/>
        <v>0</v>
      </c>
      <c r="M193" s="541">
        <f t="shared" si="91"/>
        <v>0</v>
      </c>
      <c r="N193" s="541">
        <f t="shared" si="92"/>
        <v>0</v>
      </c>
      <c r="O193" s="541">
        <f t="shared" si="93"/>
        <v>0</v>
      </c>
      <c r="P193" s="541">
        <f t="shared" si="94"/>
        <v>0</v>
      </c>
      <c r="Q193" s="541">
        <f t="shared" si="95"/>
        <v>0</v>
      </c>
      <c r="R193" s="541">
        <f t="shared" si="96"/>
        <v>0</v>
      </c>
      <c r="S193" s="541">
        <f t="shared" si="97"/>
        <v>0</v>
      </c>
      <c r="T193" s="541">
        <f t="shared" si="146"/>
        <v>0</v>
      </c>
      <c r="U193" s="542">
        <f t="shared" si="147"/>
        <v>0</v>
      </c>
      <c r="V193" s="531"/>
      <c r="W193" s="543"/>
      <c r="X193" s="544"/>
      <c r="Y193" s="544"/>
      <c r="Z193" s="544"/>
      <c r="AA193" s="544"/>
      <c r="AB193" s="544"/>
      <c r="AC193" s="544"/>
      <c r="AD193" s="544"/>
      <c r="AE193" s="544"/>
      <c r="AF193" s="657"/>
      <c r="AG193" s="543"/>
      <c r="AH193" s="544"/>
      <c r="AI193" s="544"/>
      <c r="AJ193" s="544"/>
      <c r="AK193" s="544"/>
      <c r="AL193" s="544"/>
      <c r="AM193" s="544"/>
      <c r="AN193" s="544"/>
      <c r="AO193" s="544"/>
      <c r="AP193" s="657"/>
      <c r="AQ193" s="543"/>
      <c r="AR193" s="544"/>
      <c r="AS193" s="544"/>
      <c r="AT193" s="544"/>
      <c r="AU193" s="544"/>
      <c r="AV193" s="544"/>
      <c r="AW193" s="544"/>
      <c r="AX193" s="544"/>
      <c r="AY193" s="544"/>
      <c r="AZ193" s="657"/>
      <c r="BA193" s="543"/>
      <c r="BB193" s="544"/>
      <c r="BC193" s="544"/>
      <c r="BD193" s="544"/>
      <c r="BE193" s="544"/>
      <c r="BF193" s="544"/>
      <c r="BG193" s="544"/>
      <c r="BH193" s="544"/>
      <c r="BI193" s="544"/>
      <c r="BJ193" s="657"/>
      <c r="BK193" s="543"/>
      <c r="BL193" s="544"/>
      <c r="BM193" s="544"/>
      <c r="BN193" s="544"/>
      <c r="BO193" s="544"/>
      <c r="BP193" s="544"/>
      <c r="BQ193" s="544"/>
      <c r="BR193" s="544"/>
      <c r="BS193" s="544"/>
      <c r="BT193" s="657"/>
      <c r="BU193" s="543"/>
      <c r="BV193" s="544"/>
      <c r="BW193" s="544"/>
      <c r="BX193" s="544"/>
      <c r="BY193" s="544"/>
      <c r="BZ193" s="544"/>
      <c r="CA193" s="544"/>
      <c r="CB193" s="544"/>
      <c r="CC193" s="544"/>
      <c r="CD193" s="657"/>
      <c r="CE193" s="543"/>
      <c r="CF193" s="544"/>
      <c r="CG193" s="544"/>
      <c r="CH193" s="544"/>
      <c r="CI193" s="544"/>
      <c r="CJ193" s="544"/>
      <c r="CK193" s="544"/>
      <c r="CL193" s="544"/>
      <c r="CM193" s="544"/>
      <c r="CN193" s="657"/>
      <c r="CO193" s="543"/>
      <c r="CP193" s="544"/>
      <c r="CQ193" s="544"/>
      <c r="CR193" s="544"/>
      <c r="CS193" s="544"/>
      <c r="CT193" s="544"/>
      <c r="CU193" s="544"/>
      <c r="CV193" s="544"/>
      <c r="CW193" s="544"/>
      <c r="CX193" s="657"/>
      <c r="CY193" s="543"/>
      <c r="CZ193" s="544"/>
      <c r="DA193" s="544"/>
      <c r="DB193" s="544"/>
      <c r="DC193" s="544"/>
      <c r="DD193" s="544"/>
      <c r="DE193" s="544"/>
      <c r="DF193" s="544"/>
      <c r="DG193" s="544"/>
      <c r="DH193" s="657"/>
      <c r="DI193" s="543"/>
      <c r="DJ193" s="544"/>
      <c r="DK193" s="544"/>
      <c r="DL193" s="544"/>
      <c r="DM193" s="544"/>
      <c r="DN193" s="544"/>
      <c r="DO193" s="544"/>
      <c r="DP193" s="544"/>
      <c r="DQ193" s="544"/>
      <c r="DR193" s="657"/>
      <c r="DS193" s="543"/>
      <c r="DT193" s="544"/>
      <c r="DU193" s="544"/>
      <c r="DV193" s="544"/>
      <c r="DW193" s="544"/>
      <c r="DX193" s="544"/>
      <c r="DY193" s="544"/>
      <c r="DZ193" s="544"/>
      <c r="EA193" s="544"/>
      <c r="EB193" s="657"/>
      <c r="EC193" s="543"/>
      <c r="ED193" s="544"/>
      <c r="EE193" s="544"/>
      <c r="EF193" s="544"/>
      <c r="EG193" s="544"/>
      <c r="EH193" s="544"/>
      <c r="EI193" s="544"/>
      <c r="EJ193" s="544"/>
      <c r="EK193" s="544"/>
      <c r="EL193" s="657"/>
      <c r="EM193" s="543"/>
      <c r="EN193" s="544"/>
      <c r="EO193" s="544"/>
      <c r="EP193" s="544"/>
      <c r="EQ193" s="544"/>
      <c r="ER193" s="544"/>
      <c r="ES193" s="544"/>
      <c r="ET193" s="544"/>
      <c r="EU193" s="544"/>
      <c r="EV193" s="657"/>
    </row>
    <row r="194" spans="1:152" s="139" customFormat="1" ht="126">
      <c r="A194" s="359">
        <f>Summary!A194</f>
        <v>0</v>
      </c>
      <c r="B194" s="378">
        <f>Summary!B194</f>
        <v>0</v>
      </c>
      <c r="C194" s="379" t="str">
        <f>Summary!C194</f>
        <v>4.9.5</v>
      </c>
      <c r="D194" s="380">
        <f>Summary!D194</f>
        <v>0</v>
      </c>
      <c r="E194" s="381" t="str">
        <f>Summary!E194</f>
        <v>Verges, non-paved central reservations and amenity grass areas, including gate way features, village verges and special landscape features</v>
      </c>
      <c r="F194" s="382" t="str">
        <f>Summary!F194</f>
        <v>Litter pick to maintain to grade A</v>
      </c>
      <c r="G194" s="375">
        <f>Summary!G194</f>
        <v>0</v>
      </c>
      <c r="H194" s="540">
        <f t="shared" si="86"/>
        <v>0</v>
      </c>
      <c r="I194" s="541">
        <f t="shared" si="87"/>
        <v>0</v>
      </c>
      <c r="J194" s="541">
        <f t="shared" si="88"/>
        <v>0</v>
      </c>
      <c r="K194" s="541">
        <f t="shared" si="89"/>
        <v>0</v>
      </c>
      <c r="L194" s="541">
        <f t="shared" si="90"/>
        <v>0</v>
      </c>
      <c r="M194" s="541">
        <f t="shared" si="91"/>
        <v>0</v>
      </c>
      <c r="N194" s="541">
        <f t="shared" si="92"/>
        <v>0</v>
      </c>
      <c r="O194" s="541">
        <f t="shared" si="93"/>
        <v>0</v>
      </c>
      <c r="P194" s="541">
        <f t="shared" si="94"/>
        <v>0</v>
      </c>
      <c r="Q194" s="541">
        <f t="shared" si="95"/>
        <v>0</v>
      </c>
      <c r="R194" s="541">
        <f t="shared" si="96"/>
        <v>0</v>
      </c>
      <c r="S194" s="541">
        <f t="shared" si="97"/>
        <v>0</v>
      </c>
      <c r="T194" s="541">
        <f t="shared" si="146"/>
        <v>0</v>
      </c>
      <c r="U194" s="542">
        <f t="shared" si="147"/>
        <v>0</v>
      </c>
      <c r="V194" s="531"/>
      <c r="W194" s="543"/>
      <c r="X194" s="544"/>
      <c r="Y194" s="544"/>
      <c r="Z194" s="544"/>
      <c r="AA194" s="544"/>
      <c r="AB194" s="544"/>
      <c r="AC194" s="544"/>
      <c r="AD194" s="544"/>
      <c r="AE194" s="544"/>
      <c r="AF194" s="657"/>
      <c r="AG194" s="543"/>
      <c r="AH194" s="544"/>
      <c r="AI194" s="544"/>
      <c r="AJ194" s="544"/>
      <c r="AK194" s="544"/>
      <c r="AL194" s="544"/>
      <c r="AM194" s="544"/>
      <c r="AN194" s="544"/>
      <c r="AO194" s="544"/>
      <c r="AP194" s="657"/>
      <c r="AQ194" s="543"/>
      <c r="AR194" s="544"/>
      <c r="AS194" s="544"/>
      <c r="AT194" s="544"/>
      <c r="AU194" s="544"/>
      <c r="AV194" s="544"/>
      <c r="AW194" s="544"/>
      <c r="AX194" s="544"/>
      <c r="AY194" s="544"/>
      <c r="AZ194" s="657"/>
      <c r="BA194" s="543"/>
      <c r="BB194" s="544"/>
      <c r="BC194" s="544"/>
      <c r="BD194" s="544"/>
      <c r="BE194" s="544"/>
      <c r="BF194" s="544"/>
      <c r="BG194" s="544"/>
      <c r="BH194" s="544"/>
      <c r="BI194" s="544"/>
      <c r="BJ194" s="657"/>
      <c r="BK194" s="543"/>
      <c r="BL194" s="544"/>
      <c r="BM194" s="544"/>
      <c r="BN194" s="544"/>
      <c r="BO194" s="544"/>
      <c r="BP194" s="544"/>
      <c r="BQ194" s="544"/>
      <c r="BR194" s="544"/>
      <c r="BS194" s="544"/>
      <c r="BT194" s="657"/>
      <c r="BU194" s="543"/>
      <c r="BV194" s="544"/>
      <c r="BW194" s="544"/>
      <c r="BX194" s="544"/>
      <c r="BY194" s="544"/>
      <c r="BZ194" s="544"/>
      <c r="CA194" s="544"/>
      <c r="CB194" s="544"/>
      <c r="CC194" s="544"/>
      <c r="CD194" s="657"/>
      <c r="CE194" s="543"/>
      <c r="CF194" s="544"/>
      <c r="CG194" s="544"/>
      <c r="CH194" s="544"/>
      <c r="CI194" s="544"/>
      <c r="CJ194" s="544"/>
      <c r="CK194" s="544"/>
      <c r="CL194" s="544"/>
      <c r="CM194" s="544"/>
      <c r="CN194" s="657"/>
      <c r="CO194" s="543"/>
      <c r="CP194" s="544"/>
      <c r="CQ194" s="544"/>
      <c r="CR194" s="544"/>
      <c r="CS194" s="544"/>
      <c r="CT194" s="544"/>
      <c r="CU194" s="544"/>
      <c r="CV194" s="544"/>
      <c r="CW194" s="544"/>
      <c r="CX194" s="657"/>
      <c r="CY194" s="543"/>
      <c r="CZ194" s="544"/>
      <c r="DA194" s="544"/>
      <c r="DB194" s="544"/>
      <c r="DC194" s="544"/>
      <c r="DD194" s="544"/>
      <c r="DE194" s="544"/>
      <c r="DF194" s="544"/>
      <c r="DG194" s="544"/>
      <c r="DH194" s="657"/>
      <c r="DI194" s="543"/>
      <c r="DJ194" s="544"/>
      <c r="DK194" s="544"/>
      <c r="DL194" s="544"/>
      <c r="DM194" s="544"/>
      <c r="DN194" s="544"/>
      <c r="DO194" s="544"/>
      <c r="DP194" s="544"/>
      <c r="DQ194" s="544"/>
      <c r="DR194" s="657"/>
      <c r="DS194" s="543"/>
      <c r="DT194" s="544"/>
      <c r="DU194" s="544"/>
      <c r="DV194" s="544"/>
      <c r="DW194" s="544"/>
      <c r="DX194" s="544"/>
      <c r="DY194" s="544"/>
      <c r="DZ194" s="544"/>
      <c r="EA194" s="544"/>
      <c r="EB194" s="657"/>
      <c r="EC194" s="543"/>
      <c r="ED194" s="544"/>
      <c r="EE194" s="544"/>
      <c r="EF194" s="544"/>
      <c r="EG194" s="544"/>
      <c r="EH194" s="544"/>
      <c r="EI194" s="544"/>
      <c r="EJ194" s="544"/>
      <c r="EK194" s="544"/>
      <c r="EL194" s="657"/>
      <c r="EM194" s="543"/>
      <c r="EN194" s="544"/>
      <c r="EO194" s="544"/>
      <c r="EP194" s="544"/>
      <c r="EQ194" s="544"/>
      <c r="ER194" s="544"/>
      <c r="ES194" s="544"/>
      <c r="ET194" s="544"/>
      <c r="EU194" s="544"/>
      <c r="EV194" s="657"/>
    </row>
    <row r="195" spans="1:152" ht="72">
      <c r="A195" s="359">
        <f>Summary!A195</f>
        <v>0</v>
      </c>
      <c r="B195" s="378">
        <f>Summary!B195</f>
        <v>0</v>
      </c>
      <c r="C195" s="379" t="str">
        <f>Summary!C195</f>
        <v>4.9.6</v>
      </c>
      <c r="D195" s="380">
        <f>Summary!D195</f>
        <v>0</v>
      </c>
      <c r="E195" s="381" t="str">
        <f>Summary!E195</f>
        <v>All other parts of the Affected Property (non-paved, excluding amenity areas)</v>
      </c>
      <c r="F195" s="382" t="str">
        <f>Summary!F195</f>
        <v>Litter pick to maintain to grade B</v>
      </c>
      <c r="G195" s="375">
        <f>Summary!G195</f>
        <v>0</v>
      </c>
      <c r="H195" s="540">
        <f t="shared" si="86"/>
        <v>0</v>
      </c>
      <c r="I195" s="541">
        <f t="shared" si="87"/>
        <v>0</v>
      </c>
      <c r="J195" s="541">
        <f t="shared" si="88"/>
        <v>0</v>
      </c>
      <c r="K195" s="541">
        <f t="shared" si="89"/>
        <v>0</v>
      </c>
      <c r="L195" s="541">
        <f t="shared" si="90"/>
        <v>0</v>
      </c>
      <c r="M195" s="541">
        <f t="shared" si="91"/>
        <v>0</v>
      </c>
      <c r="N195" s="541">
        <f t="shared" si="92"/>
        <v>0</v>
      </c>
      <c r="O195" s="541">
        <f t="shared" si="93"/>
        <v>0</v>
      </c>
      <c r="P195" s="541">
        <f t="shared" si="94"/>
        <v>0</v>
      </c>
      <c r="Q195" s="541">
        <f t="shared" si="95"/>
        <v>0</v>
      </c>
      <c r="R195" s="541">
        <f t="shared" si="96"/>
        <v>0</v>
      </c>
      <c r="S195" s="541">
        <f t="shared" si="97"/>
        <v>0</v>
      </c>
      <c r="T195" s="541">
        <f t="shared" si="146"/>
        <v>0</v>
      </c>
      <c r="U195" s="542">
        <f t="shared" si="147"/>
        <v>0</v>
      </c>
      <c r="V195" s="531"/>
      <c r="W195" s="543"/>
      <c r="X195" s="544"/>
      <c r="Y195" s="544"/>
      <c r="Z195" s="544"/>
      <c r="AA195" s="544"/>
      <c r="AB195" s="544"/>
      <c r="AC195" s="544"/>
      <c r="AD195" s="544"/>
      <c r="AE195" s="544"/>
      <c r="AF195" s="657"/>
      <c r="AG195" s="543"/>
      <c r="AH195" s="544"/>
      <c r="AI195" s="544"/>
      <c r="AJ195" s="544"/>
      <c r="AK195" s="544"/>
      <c r="AL195" s="544"/>
      <c r="AM195" s="544"/>
      <c r="AN195" s="544"/>
      <c r="AO195" s="544"/>
      <c r="AP195" s="657"/>
      <c r="AQ195" s="543"/>
      <c r="AR195" s="544"/>
      <c r="AS195" s="544"/>
      <c r="AT195" s="544"/>
      <c r="AU195" s="544"/>
      <c r="AV195" s="544"/>
      <c r="AW195" s="544"/>
      <c r="AX195" s="544"/>
      <c r="AY195" s="544"/>
      <c r="AZ195" s="657"/>
      <c r="BA195" s="543"/>
      <c r="BB195" s="544"/>
      <c r="BC195" s="544"/>
      <c r="BD195" s="544"/>
      <c r="BE195" s="544"/>
      <c r="BF195" s="544"/>
      <c r="BG195" s="544"/>
      <c r="BH195" s="544"/>
      <c r="BI195" s="544"/>
      <c r="BJ195" s="657"/>
      <c r="BK195" s="543"/>
      <c r="BL195" s="544"/>
      <c r="BM195" s="544"/>
      <c r="BN195" s="544"/>
      <c r="BO195" s="544"/>
      <c r="BP195" s="544"/>
      <c r="BQ195" s="544"/>
      <c r="BR195" s="544"/>
      <c r="BS195" s="544"/>
      <c r="BT195" s="657"/>
      <c r="BU195" s="543"/>
      <c r="BV195" s="544"/>
      <c r="BW195" s="544"/>
      <c r="BX195" s="544"/>
      <c r="BY195" s="544"/>
      <c r="BZ195" s="544"/>
      <c r="CA195" s="544"/>
      <c r="CB195" s="544"/>
      <c r="CC195" s="544"/>
      <c r="CD195" s="657"/>
      <c r="CE195" s="543"/>
      <c r="CF195" s="544"/>
      <c r="CG195" s="544"/>
      <c r="CH195" s="544"/>
      <c r="CI195" s="544"/>
      <c r="CJ195" s="544"/>
      <c r="CK195" s="544"/>
      <c r="CL195" s="544"/>
      <c r="CM195" s="544"/>
      <c r="CN195" s="657"/>
      <c r="CO195" s="543"/>
      <c r="CP195" s="544"/>
      <c r="CQ195" s="544"/>
      <c r="CR195" s="544"/>
      <c r="CS195" s="544"/>
      <c r="CT195" s="544"/>
      <c r="CU195" s="544"/>
      <c r="CV195" s="544"/>
      <c r="CW195" s="544"/>
      <c r="CX195" s="657"/>
      <c r="CY195" s="543"/>
      <c r="CZ195" s="544"/>
      <c r="DA195" s="544"/>
      <c r="DB195" s="544"/>
      <c r="DC195" s="544"/>
      <c r="DD195" s="544"/>
      <c r="DE195" s="544"/>
      <c r="DF195" s="544"/>
      <c r="DG195" s="544"/>
      <c r="DH195" s="657"/>
      <c r="DI195" s="543"/>
      <c r="DJ195" s="544"/>
      <c r="DK195" s="544"/>
      <c r="DL195" s="544"/>
      <c r="DM195" s="544"/>
      <c r="DN195" s="544"/>
      <c r="DO195" s="544"/>
      <c r="DP195" s="544"/>
      <c r="DQ195" s="544"/>
      <c r="DR195" s="657"/>
      <c r="DS195" s="543"/>
      <c r="DT195" s="544"/>
      <c r="DU195" s="544"/>
      <c r="DV195" s="544"/>
      <c r="DW195" s="544"/>
      <c r="DX195" s="544"/>
      <c r="DY195" s="544"/>
      <c r="DZ195" s="544"/>
      <c r="EA195" s="544"/>
      <c r="EB195" s="657"/>
      <c r="EC195" s="543"/>
      <c r="ED195" s="544"/>
      <c r="EE195" s="544"/>
      <c r="EF195" s="544"/>
      <c r="EG195" s="544"/>
      <c r="EH195" s="544"/>
      <c r="EI195" s="544"/>
      <c r="EJ195" s="544"/>
      <c r="EK195" s="544"/>
      <c r="EL195" s="657"/>
      <c r="EM195" s="543"/>
      <c r="EN195" s="544"/>
      <c r="EO195" s="544"/>
      <c r="EP195" s="544"/>
      <c r="EQ195" s="544"/>
      <c r="ER195" s="544"/>
      <c r="ES195" s="544"/>
      <c r="ET195" s="544"/>
      <c r="EU195" s="544"/>
      <c r="EV195" s="657"/>
    </row>
    <row r="196" spans="1:152" ht="20.25">
      <c r="A196" s="359">
        <f>Summary!A196</f>
        <v>0</v>
      </c>
      <c r="B196" s="378">
        <f>Summary!B196</f>
        <v>0</v>
      </c>
      <c r="C196" s="379" t="str">
        <f>Summary!C196</f>
        <v>4.9.7</v>
      </c>
      <c r="D196" s="380">
        <f>Summary!D196</f>
        <v>0</v>
      </c>
      <c r="E196" s="381" t="str">
        <f>Summary!E196</f>
        <v>Amenity areas</v>
      </c>
      <c r="F196" s="382" t="str">
        <f>Summary!F196</f>
        <v>Litter pick to maintain to grade A</v>
      </c>
      <c r="G196" s="375">
        <f>Summary!G196</f>
        <v>0</v>
      </c>
      <c r="H196" s="540">
        <f t="shared" si="86"/>
        <v>0</v>
      </c>
      <c r="I196" s="541">
        <f t="shared" si="87"/>
        <v>0</v>
      </c>
      <c r="J196" s="541">
        <f t="shared" si="88"/>
        <v>0</v>
      </c>
      <c r="K196" s="541">
        <f t="shared" si="89"/>
        <v>0</v>
      </c>
      <c r="L196" s="541">
        <f t="shared" si="90"/>
        <v>0</v>
      </c>
      <c r="M196" s="541">
        <f t="shared" si="91"/>
        <v>0</v>
      </c>
      <c r="N196" s="541">
        <f t="shared" si="92"/>
        <v>0</v>
      </c>
      <c r="O196" s="541">
        <f t="shared" si="93"/>
        <v>0</v>
      </c>
      <c r="P196" s="541">
        <f t="shared" si="94"/>
        <v>0</v>
      </c>
      <c r="Q196" s="541">
        <f t="shared" si="95"/>
        <v>0</v>
      </c>
      <c r="R196" s="541">
        <f t="shared" si="96"/>
        <v>0</v>
      </c>
      <c r="S196" s="541">
        <f t="shared" si="97"/>
        <v>0</v>
      </c>
      <c r="T196" s="541">
        <f t="shared" si="146"/>
        <v>0</v>
      </c>
      <c r="U196" s="542">
        <f t="shared" si="147"/>
        <v>0</v>
      </c>
      <c r="V196" s="531"/>
      <c r="W196" s="543"/>
      <c r="X196" s="544"/>
      <c r="Y196" s="544"/>
      <c r="Z196" s="544"/>
      <c r="AA196" s="544"/>
      <c r="AB196" s="544"/>
      <c r="AC196" s="544"/>
      <c r="AD196" s="544"/>
      <c r="AE196" s="544"/>
      <c r="AF196" s="657"/>
      <c r="AG196" s="543"/>
      <c r="AH196" s="544"/>
      <c r="AI196" s="544"/>
      <c r="AJ196" s="544"/>
      <c r="AK196" s="544"/>
      <c r="AL196" s="544"/>
      <c r="AM196" s="544"/>
      <c r="AN196" s="544"/>
      <c r="AO196" s="544"/>
      <c r="AP196" s="657"/>
      <c r="AQ196" s="543"/>
      <c r="AR196" s="544"/>
      <c r="AS196" s="544"/>
      <c r="AT196" s="544"/>
      <c r="AU196" s="544"/>
      <c r="AV196" s="544"/>
      <c r="AW196" s="544"/>
      <c r="AX196" s="544"/>
      <c r="AY196" s="544"/>
      <c r="AZ196" s="657"/>
      <c r="BA196" s="543"/>
      <c r="BB196" s="544"/>
      <c r="BC196" s="544"/>
      <c r="BD196" s="544"/>
      <c r="BE196" s="544"/>
      <c r="BF196" s="544"/>
      <c r="BG196" s="544"/>
      <c r="BH196" s="544"/>
      <c r="BI196" s="544"/>
      <c r="BJ196" s="657"/>
      <c r="BK196" s="543"/>
      <c r="BL196" s="544"/>
      <c r="BM196" s="544"/>
      <c r="BN196" s="544"/>
      <c r="BO196" s="544"/>
      <c r="BP196" s="544"/>
      <c r="BQ196" s="544"/>
      <c r="BR196" s="544"/>
      <c r="BS196" s="544"/>
      <c r="BT196" s="657"/>
      <c r="BU196" s="543"/>
      <c r="BV196" s="544"/>
      <c r="BW196" s="544"/>
      <c r="BX196" s="544"/>
      <c r="BY196" s="544"/>
      <c r="BZ196" s="544"/>
      <c r="CA196" s="544"/>
      <c r="CB196" s="544"/>
      <c r="CC196" s="544"/>
      <c r="CD196" s="657"/>
      <c r="CE196" s="543"/>
      <c r="CF196" s="544"/>
      <c r="CG196" s="544"/>
      <c r="CH196" s="544"/>
      <c r="CI196" s="544"/>
      <c r="CJ196" s="544"/>
      <c r="CK196" s="544"/>
      <c r="CL196" s="544"/>
      <c r="CM196" s="544"/>
      <c r="CN196" s="657"/>
      <c r="CO196" s="543"/>
      <c r="CP196" s="544"/>
      <c r="CQ196" s="544"/>
      <c r="CR196" s="544"/>
      <c r="CS196" s="544"/>
      <c r="CT196" s="544"/>
      <c r="CU196" s="544"/>
      <c r="CV196" s="544"/>
      <c r="CW196" s="544"/>
      <c r="CX196" s="657"/>
      <c r="CY196" s="543"/>
      <c r="CZ196" s="544"/>
      <c r="DA196" s="544"/>
      <c r="DB196" s="544"/>
      <c r="DC196" s="544"/>
      <c r="DD196" s="544"/>
      <c r="DE196" s="544"/>
      <c r="DF196" s="544"/>
      <c r="DG196" s="544"/>
      <c r="DH196" s="657"/>
      <c r="DI196" s="543"/>
      <c r="DJ196" s="544"/>
      <c r="DK196" s="544"/>
      <c r="DL196" s="544"/>
      <c r="DM196" s="544"/>
      <c r="DN196" s="544"/>
      <c r="DO196" s="544"/>
      <c r="DP196" s="544"/>
      <c r="DQ196" s="544"/>
      <c r="DR196" s="657"/>
      <c r="DS196" s="543"/>
      <c r="DT196" s="544"/>
      <c r="DU196" s="544"/>
      <c r="DV196" s="544"/>
      <c r="DW196" s="544"/>
      <c r="DX196" s="544"/>
      <c r="DY196" s="544"/>
      <c r="DZ196" s="544"/>
      <c r="EA196" s="544"/>
      <c r="EB196" s="657"/>
      <c r="EC196" s="543"/>
      <c r="ED196" s="544"/>
      <c r="EE196" s="544"/>
      <c r="EF196" s="544"/>
      <c r="EG196" s="544"/>
      <c r="EH196" s="544"/>
      <c r="EI196" s="544"/>
      <c r="EJ196" s="544"/>
      <c r="EK196" s="544"/>
      <c r="EL196" s="657"/>
      <c r="EM196" s="543"/>
      <c r="EN196" s="544"/>
      <c r="EO196" s="544"/>
      <c r="EP196" s="544"/>
      <c r="EQ196" s="544"/>
      <c r="ER196" s="544"/>
      <c r="ES196" s="544"/>
      <c r="ET196" s="544"/>
      <c r="EU196" s="544"/>
      <c r="EV196" s="657"/>
    </row>
    <row r="197" spans="1:152" s="139" customFormat="1" ht="20.25">
      <c r="A197" s="359">
        <f>Summary!A197</f>
        <v>0</v>
      </c>
      <c r="B197" s="378">
        <f>Summary!B197</f>
        <v>0</v>
      </c>
      <c r="C197" s="379" t="str">
        <f>Summary!C197</f>
        <v>4.9.8</v>
      </c>
      <c r="D197" s="380">
        <f>Summary!D197</f>
        <v>0</v>
      </c>
      <c r="E197" s="381" t="str">
        <f>Summary!E197</f>
        <v>Toilet blocks</v>
      </c>
      <c r="F197" s="382" t="str">
        <f>Summary!F197</f>
        <v>Clean and maintain toilet blocks</v>
      </c>
      <c r="G197" s="375">
        <f>Summary!G197</f>
        <v>0</v>
      </c>
      <c r="H197" s="540">
        <f t="shared" si="86"/>
        <v>0</v>
      </c>
      <c r="I197" s="541">
        <f t="shared" si="87"/>
        <v>0</v>
      </c>
      <c r="J197" s="541">
        <f t="shared" si="88"/>
        <v>0</v>
      </c>
      <c r="K197" s="541">
        <f t="shared" si="89"/>
        <v>0</v>
      </c>
      <c r="L197" s="541">
        <f t="shared" si="90"/>
        <v>0</v>
      </c>
      <c r="M197" s="541">
        <f t="shared" si="91"/>
        <v>0</v>
      </c>
      <c r="N197" s="541">
        <f t="shared" si="92"/>
        <v>0</v>
      </c>
      <c r="O197" s="541">
        <f t="shared" si="93"/>
        <v>0</v>
      </c>
      <c r="P197" s="541">
        <f t="shared" si="94"/>
        <v>0</v>
      </c>
      <c r="Q197" s="541">
        <f t="shared" si="95"/>
        <v>0</v>
      </c>
      <c r="R197" s="541">
        <f t="shared" si="96"/>
        <v>0</v>
      </c>
      <c r="S197" s="541">
        <f t="shared" si="97"/>
        <v>0</v>
      </c>
      <c r="T197" s="541">
        <f t="shared" si="146"/>
        <v>0</v>
      </c>
      <c r="U197" s="542">
        <f t="shared" si="147"/>
        <v>0</v>
      </c>
      <c r="V197" s="531"/>
      <c r="W197" s="543"/>
      <c r="X197" s="544"/>
      <c r="Y197" s="544"/>
      <c r="Z197" s="544"/>
      <c r="AA197" s="544"/>
      <c r="AB197" s="544"/>
      <c r="AC197" s="544"/>
      <c r="AD197" s="544"/>
      <c r="AE197" s="544"/>
      <c r="AF197" s="657"/>
      <c r="AG197" s="543"/>
      <c r="AH197" s="544"/>
      <c r="AI197" s="544"/>
      <c r="AJ197" s="544"/>
      <c r="AK197" s="544"/>
      <c r="AL197" s="544"/>
      <c r="AM197" s="544"/>
      <c r="AN197" s="544"/>
      <c r="AO197" s="544"/>
      <c r="AP197" s="657"/>
      <c r="AQ197" s="543"/>
      <c r="AR197" s="544"/>
      <c r="AS197" s="544"/>
      <c r="AT197" s="544"/>
      <c r="AU197" s="544"/>
      <c r="AV197" s="544"/>
      <c r="AW197" s="544"/>
      <c r="AX197" s="544"/>
      <c r="AY197" s="544"/>
      <c r="AZ197" s="657"/>
      <c r="BA197" s="543"/>
      <c r="BB197" s="544"/>
      <c r="BC197" s="544"/>
      <c r="BD197" s="544"/>
      <c r="BE197" s="544"/>
      <c r="BF197" s="544"/>
      <c r="BG197" s="544"/>
      <c r="BH197" s="544"/>
      <c r="BI197" s="544"/>
      <c r="BJ197" s="657"/>
      <c r="BK197" s="543"/>
      <c r="BL197" s="544"/>
      <c r="BM197" s="544"/>
      <c r="BN197" s="544"/>
      <c r="BO197" s="544"/>
      <c r="BP197" s="544"/>
      <c r="BQ197" s="544"/>
      <c r="BR197" s="544"/>
      <c r="BS197" s="544"/>
      <c r="BT197" s="657"/>
      <c r="BU197" s="543"/>
      <c r="BV197" s="544"/>
      <c r="BW197" s="544"/>
      <c r="BX197" s="544"/>
      <c r="BY197" s="544"/>
      <c r="BZ197" s="544"/>
      <c r="CA197" s="544"/>
      <c r="CB197" s="544"/>
      <c r="CC197" s="544"/>
      <c r="CD197" s="657"/>
      <c r="CE197" s="543"/>
      <c r="CF197" s="544"/>
      <c r="CG197" s="544"/>
      <c r="CH197" s="544"/>
      <c r="CI197" s="544"/>
      <c r="CJ197" s="544"/>
      <c r="CK197" s="544"/>
      <c r="CL197" s="544"/>
      <c r="CM197" s="544"/>
      <c r="CN197" s="657"/>
      <c r="CO197" s="543"/>
      <c r="CP197" s="544"/>
      <c r="CQ197" s="544"/>
      <c r="CR197" s="544"/>
      <c r="CS197" s="544"/>
      <c r="CT197" s="544"/>
      <c r="CU197" s="544"/>
      <c r="CV197" s="544"/>
      <c r="CW197" s="544"/>
      <c r="CX197" s="657"/>
      <c r="CY197" s="543"/>
      <c r="CZ197" s="544"/>
      <c r="DA197" s="544"/>
      <c r="DB197" s="544"/>
      <c r="DC197" s="544"/>
      <c r="DD197" s="544"/>
      <c r="DE197" s="544"/>
      <c r="DF197" s="544"/>
      <c r="DG197" s="544"/>
      <c r="DH197" s="657"/>
      <c r="DI197" s="543"/>
      <c r="DJ197" s="544"/>
      <c r="DK197" s="544"/>
      <c r="DL197" s="544"/>
      <c r="DM197" s="544"/>
      <c r="DN197" s="544"/>
      <c r="DO197" s="544"/>
      <c r="DP197" s="544"/>
      <c r="DQ197" s="544"/>
      <c r="DR197" s="657"/>
      <c r="DS197" s="543"/>
      <c r="DT197" s="544"/>
      <c r="DU197" s="544"/>
      <c r="DV197" s="544"/>
      <c r="DW197" s="544"/>
      <c r="DX197" s="544"/>
      <c r="DY197" s="544"/>
      <c r="DZ197" s="544"/>
      <c r="EA197" s="544"/>
      <c r="EB197" s="657"/>
      <c r="EC197" s="543"/>
      <c r="ED197" s="544"/>
      <c r="EE197" s="544"/>
      <c r="EF197" s="544"/>
      <c r="EG197" s="544"/>
      <c r="EH197" s="544"/>
      <c r="EI197" s="544"/>
      <c r="EJ197" s="544"/>
      <c r="EK197" s="544"/>
      <c r="EL197" s="657"/>
      <c r="EM197" s="543"/>
      <c r="EN197" s="544"/>
      <c r="EO197" s="544"/>
      <c r="EP197" s="544"/>
      <c r="EQ197" s="544"/>
      <c r="ER197" s="544"/>
      <c r="ES197" s="544"/>
      <c r="ET197" s="544"/>
      <c r="EU197" s="544"/>
      <c r="EV197" s="657"/>
    </row>
    <row r="198" spans="1:152" s="139" customFormat="1" ht="20.25">
      <c r="A198" s="786">
        <f>Summary!A198</f>
        <v>0</v>
      </c>
      <c r="B198" s="812">
        <f>Summary!B198</f>
        <v>0</v>
      </c>
      <c r="C198" s="813">
        <f>Summary!C198</f>
        <v>0</v>
      </c>
      <c r="D198" s="809">
        <f>Summary!D198</f>
        <v>0</v>
      </c>
      <c r="E198" s="810">
        <f>Summary!E198</f>
        <v>0</v>
      </c>
      <c r="F198" s="814">
        <f>Summary!F198</f>
        <v>0</v>
      </c>
      <c r="G198" s="801">
        <f>Summary!G198</f>
        <v>0</v>
      </c>
      <c r="H198" s="299"/>
      <c r="I198" s="300"/>
      <c r="J198" s="300"/>
      <c r="K198" s="300"/>
      <c r="L198" s="300"/>
      <c r="M198" s="300"/>
      <c r="N198" s="300"/>
      <c r="O198" s="300"/>
      <c r="P198" s="300"/>
      <c r="Q198" s="300"/>
      <c r="R198" s="300"/>
      <c r="S198" s="300"/>
      <c r="T198" s="300"/>
      <c r="U198" s="797"/>
      <c r="V198" s="531"/>
      <c r="W198" s="299"/>
      <c r="X198" s="300"/>
      <c r="Y198" s="300"/>
      <c r="Z198" s="300"/>
      <c r="AA198" s="300"/>
      <c r="AB198" s="300"/>
      <c r="AC198" s="300"/>
      <c r="AD198" s="300"/>
      <c r="AE198" s="300"/>
      <c r="AF198" s="817"/>
      <c r="AG198" s="299"/>
      <c r="AH198" s="300"/>
      <c r="AI198" s="300"/>
      <c r="AJ198" s="300"/>
      <c r="AK198" s="300"/>
      <c r="AL198" s="300"/>
      <c r="AM198" s="300"/>
      <c r="AN198" s="300"/>
      <c r="AO198" s="300"/>
      <c r="AP198" s="817"/>
      <c r="AQ198" s="299"/>
      <c r="AR198" s="300"/>
      <c r="AS198" s="300"/>
      <c r="AT198" s="300"/>
      <c r="AU198" s="300"/>
      <c r="AV198" s="300"/>
      <c r="AW198" s="300"/>
      <c r="AX198" s="300"/>
      <c r="AY198" s="300"/>
      <c r="AZ198" s="817"/>
      <c r="BA198" s="299"/>
      <c r="BB198" s="300"/>
      <c r="BC198" s="300"/>
      <c r="BD198" s="300"/>
      <c r="BE198" s="300"/>
      <c r="BF198" s="300"/>
      <c r="BG198" s="300"/>
      <c r="BH198" s="300"/>
      <c r="BI198" s="300"/>
      <c r="BJ198" s="817"/>
      <c r="BK198" s="299"/>
      <c r="BL198" s="300"/>
      <c r="BM198" s="300"/>
      <c r="BN198" s="300"/>
      <c r="BO198" s="300"/>
      <c r="BP198" s="300"/>
      <c r="BQ198" s="300"/>
      <c r="BR198" s="300"/>
      <c r="BS198" s="300"/>
      <c r="BT198" s="817"/>
      <c r="BU198" s="299"/>
      <c r="BV198" s="300"/>
      <c r="BW198" s="300"/>
      <c r="BX198" s="300"/>
      <c r="BY198" s="300"/>
      <c r="BZ198" s="300"/>
      <c r="CA198" s="300"/>
      <c r="CB198" s="300"/>
      <c r="CC198" s="300"/>
      <c r="CD198" s="817"/>
      <c r="CE198" s="299"/>
      <c r="CF198" s="300"/>
      <c r="CG198" s="300"/>
      <c r="CH198" s="300"/>
      <c r="CI198" s="300"/>
      <c r="CJ198" s="300"/>
      <c r="CK198" s="300"/>
      <c r="CL198" s="300"/>
      <c r="CM198" s="300"/>
      <c r="CN198" s="817"/>
      <c r="CO198" s="299"/>
      <c r="CP198" s="300"/>
      <c r="CQ198" s="300"/>
      <c r="CR198" s="300"/>
      <c r="CS198" s="300"/>
      <c r="CT198" s="300"/>
      <c r="CU198" s="300"/>
      <c r="CV198" s="300"/>
      <c r="CW198" s="300"/>
      <c r="CX198" s="817"/>
      <c r="CY198" s="299"/>
      <c r="CZ198" s="300"/>
      <c r="DA198" s="300"/>
      <c r="DB198" s="300"/>
      <c r="DC198" s="300"/>
      <c r="DD198" s="300"/>
      <c r="DE198" s="300"/>
      <c r="DF198" s="300"/>
      <c r="DG198" s="300"/>
      <c r="DH198" s="817"/>
      <c r="DI198" s="299"/>
      <c r="DJ198" s="300"/>
      <c r="DK198" s="300"/>
      <c r="DL198" s="300"/>
      <c r="DM198" s="300"/>
      <c r="DN198" s="300"/>
      <c r="DO198" s="300"/>
      <c r="DP198" s="300"/>
      <c r="DQ198" s="300"/>
      <c r="DR198" s="817"/>
      <c r="DS198" s="299"/>
      <c r="DT198" s="300"/>
      <c r="DU198" s="300"/>
      <c r="DV198" s="300"/>
      <c r="DW198" s="300"/>
      <c r="DX198" s="300"/>
      <c r="DY198" s="300"/>
      <c r="DZ198" s="300"/>
      <c r="EA198" s="300"/>
      <c r="EB198" s="817"/>
      <c r="EC198" s="299"/>
      <c r="ED198" s="300"/>
      <c r="EE198" s="300"/>
      <c r="EF198" s="300"/>
      <c r="EG198" s="300"/>
      <c r="EH198" s="300"/>
      <c r="EI198" s="300"/>
      <c r="EJ198" s="300"/>
      <c r="EK198" s="300"/>
      <c r="EL198" s="817"/>
      <c r="EM198" s="299"/>
      <c r="EN198" s="300"/>
      <c r="EO198" s="300"/>
      <c r="EP198" s="300"/>
      <c r="EQ198" s="300"/>
      <c r="ER198" s="300"/>
      <c r="ES198" s="300"/>
      <c r="ET198" s="300"/>
      <c r="EU198" s="300"/>
      <c r="EV198" s="817"/>
    </row>
    <row r="199" spans="1:152" ht="20.25">
      <c r="A199" s="358">
        <f>Summary!A199</f>
        <v>0</v>
      </c>
      <c r="B199" s="360" t="str">
        <f>Summary!B199</f>
        <v>5</v>
      </c>
      <c r="C199" s="360">
        <f>Summary!C199</f>
        <v>0</v>
      </c>
      <c r="D199" s="385" t="str">
        <f>Summary!D199</f>
        <v>Manage Premises</v>
      </c>
      <c r="E199" s="386">
        <f>Summary!E199</f>
        <v>0</v>
      </c>
      <c r="F199" s="387">
        <f>Summary!F199</f>
        <v>0</v>
      </c>
      <c r="G199" s="374">
        <f>Summary!G199</f>
        <v>0</v>
      </c>
      <c r="H199" s="291"/>
      <c r="I199" s="292"/>
      <c r="J199" s="292"/>
      <c r="K199" s="292"/>
      <c r="L199" s="292"/>
      <c r="M199" s="292"/>
      <c r="N199" s="292"/>
      <c r="O199" s="292"/>
      <c r="P199" s="292"/>
      <c r="Q199" s="292"/>
      <c r="R199" s="292"/>
      <c r="S199" s="292"/>
      <c r="T199" s="292"/>
      <c r="U199" s="552"/>
      <c r="V199" s="531"/>
      <c r="W199" s="291"/>
      <c r="X199" s="292"/>
      <c r="Y199" s="292"/>
      <c r="Z199" s="292"/>
      <c r="AA199" s="292"/>
      <c r="AB199" s="292"/>
      <c r="AC199" s="292"/>
      <c r="AD199" s="292"/>
      <c r="AE199" s="292"/>
      <c r="AF199" s="658"/>
      <c r="AG199" s="291"/>
      <c r="AH199" s="292"/>
      <c r="AI199" s="292"/>
      <c r="AJ199" s="292"/>
      <c r="AK199" s="292"/>
      <c r="AL199" s="292"/>
      <c r="AM199" s="292"/>
      <c r="AN199" s="292"/>
      <c r="AO199" s="292"/>
      <c r="AP199" s="658"/>
      <c r="AQ199" s="291"/>
      <c r="AR199" s="292"/>
      <c r="AS199" s="292"/>
      <c r="AT199" s="292"/>
      <c r="AU199" s="292"/>
      <c r="AV199" s="292"/>
      <c r="AW199" s="292"/>
      <c r="AX199" s="292"/>
      <c r="AY199" s="292"/>
      <c r="AZ199" s="658"/>
      <c r="BA199" s="291"/>
      <c r="BB199" s="292"/>
      <c r="BC199" s="292"/>
      <c r="BD199" s="292"/>
      <c r="BE199" s="292"/>
      <c r="BF199" s="292"/>
      <c r="BG199" s="292"/>
      <c r="BH199" s="292"/>
      <c r="BI199" s="292"/>
      <c r="BJ199" s="658"/>
      <c r="BK199" s="291"/>
      <c r="BL199" s="292"/>
      <c r="BM199" s="292"/>
      <c r="BN199" s="292"/>
      <c r="BO199" s="292"/>
      <c r="BP199" s="292"/>
      <c r="BQ199" s="292"/>
      <c r="BR199" s="292"/>
      <c r="BS199" s="292"/>
      <c r="BT199" s="658"/>
      <c r="BU199" s="291"/>
      <c r="BV199" s="292"/>
      <c r="BW199" s="292"/>
      <c r="BX199" s="292"/>
      <c r="BY199" s="292"/>
      <c r="BZ199" s="292"/>
      <c r="CA199" s="292"/>
      <c r="CB199" s="292"/>
      <c r="CC199" s="292"/>
      <c r="CD199" s="658"/>
      <c r="CE199" s="291"/>
      <c r="CF199" s="292"/>
      <c r="CG199" s="292"/>
      <c r="CH199" s="292"/>
      <c r="CI199" s="292"/>
      <c r="CJ199" s="292"/>
      <c r="CK199" s="292"/>
      <c r="CL199" s="292"/>
      <c r="CM199" s="292"/>
      <c r="CN199" s="658"/>
      <c r="CO199" s="291"/>
      <c r="CP199" s="292"/>
      <c r="CQ199" s="292"/>
      <c r="CR199" s="292"/>
      <c r="CS199" s="292"/>
      <c r="CT199" s="292"/>
      <c r="CU199" s="292"/>
      <c r="CV199" s="292"/>
      <c r="CW199" s="292"/>
      <c r="CX199" s="658"/>
      <c r="CY199" s="291"/>
      <c r="CZ199" s="292"/>
      <c r="DA199" s="292"/>
      <c r="DB199" s="292"/>
      <c r="DC199" s="292"/>
      <c r="DD199" s="292"/>
      <c r="DE199" s="292"/>
      <c r="DF199" s="292"/>
      <c r="DG199" s="292"/>
      <c r="DH199" s="658"/>
      <c r="DI199" s="291"/>
      <c r="DJ199" s="292"/>
      <c r="DK199" s="292"/>
      <c r="DL199" s="292"/>
      <c r="DM199" s="292"/>
      <c r="DN199" s="292"/>
      <c r="DO199" s="292"/>
      <c r="DP199" s="292"/>
      <c r="DQ199" s="292"/>
      <c r="DR199" s="658"/>
      <c r="DS199" s="291"/>
      <c r="DT199" s="292"/>
      <c r="DU199" s="292"/>
      <c r="DV199" s="292"/>
      <c r="DW199" s="292"/>
      <c r="DX199" s="292"/>
      <c r="DY199" s="292"/>
      <c r="DZ199" s="292"/>
      <c r="EA199" s="292"/>
      <c r="EB199" s="658"/>
      <c r="EC199" s="291"/>
      <c r="ED199" s="292"/>
      <c r="EE199" s="292"/>
      <c r="EF199" s="292"/>
      <c r="EG199" s="292"/>
      <c r="EH199" s="292"/>
      <c r="EI199" s="292"/>
      <c r="EJ199" s="292"/>
      <c r="EK199" s="292"/>
      <c r="EL199" s="658"/>
      <c r="EM199" s="291"/>
      <c r="EN199" s="292"/>
      <c r="EO199" s="292"/>
      <c r="EP199" s="292"/>
      <c r="EQ199" s="292"/>
      <c r="ER199" s="292"/>
      <c r="ES199" s="292"/>
      <c r="ET199" s="292"/>
      <c r="EU199" s="292"/>
      <c r="EV199" s="658"/>
    </row>
    <row r="200" spans="1:152" s="139" customFormat="1" ht="20.25">
      <c r="A200" s="802">
        <f>Summary!A200</f>
        <v>0</v>
      </c>
      <c r="B200" s="815" t="str">
        <f>Summary!B200</f>
        <v>5.1</v>
      </c>
      <c r="C200" s="813">
        <f>Summary!C200</f>
        <v>0</v>
      </c>
      <c r="D200" s="816">
        <f>Summary!D200</f>
        <v>0</v>
      </c>
      <c r="E200" s="796">
        <f>Summary!E200</f>
        <v>0</v>
      </c>
      <c r="F200" s="796">
        <f>Summary!F200</f>
        <v>0</v>
      </c>
      <c r="G200" s="787">
        <f>Summary!G200</f>
        <v>0</v>
      </c>
      <c r="H200" s="299"/>
      <c r="I200" s="300"/>
      <c r="J200" s="300"/>
      <c r="K200" s="300"/>
      <c r="L200" s="300"/>
      <c r="M200" s="300"/>
      <c r="N200" s="300"/>
      <c r="O200" s="300"/>
      <c r="P200" s="300"/>
      <c r="Q200" s="300"/>
      <c r="R200" s="300"/>
      <c r="S200" s="300"/>
      <c r="T200" s="300"/>
      <c r="U200" s="797"/>
      <c r="V200" s="531"/>
      <c r="W200" s="299"/>
      <c r="X200" s="300"/>
      <c r="Y200" s="300"/>
      <c r="Z200" s="300"/>
      <c r="AA200" s="300"/>
      <c r="AB200" s="300"/>
      <c r="AC200" s="300"/>
      <c r="AD200" s="300"/>
      <c r="AE200" s="300"/>
      <c r="AF200" s="817"/>
      <c r="AG200" s="299"/>
      <c r="AH200" s="300"/>
      <c r="AI200" s="300"/>
      <c r="AJ200" s="300"/>
      <c r="AK200" s="300"/>
      <c r="AL200" s="300"/>
      <c r="AM200" s="300"/>
      <c r="AN200" s="300"/>
      <c r="AO200" s="300"/>
      <c r="AP200" s="817"/>
      <c r="AQ200" s="299"/>
      <c r="AR200" s="300"/>
      <c r="AS200" s="300"/>
      <c r="AT200" s="300"/>
      <c r="AU200" s="300"/>
      <c r="AV200" s="300"/>
      <c r="AW200" s="300"/>
      <c r="AX200" s="300"/>
      <c r="AY200" s="300"/>
      <c r="AZ200" s="817"/>
      <c r="BA200" s="299"/>
      <c r="BB200" s="300"/>
      <c r="BC200" s="300"/>
      <c r="BD200" s="300"/>
      <c r="BE200" s="300"/>
      <c r="BF200" s="300"/>
      <c r="BG200" s="300"/>
      <c r="BH200" s="300"/>
      <c r="BI200" s="300"/>
      <c r="BJ200" s="817"/>
      <c r="BK200" s="299"/>
      <c r="BL200" s="300"/>
      <c r="BM200" s="300"/>
      <c r="BN200" s="300"/>
      <c r="BO200" s="300"/>
      <c r="BP200" s="300"/>
      <c r="BQ200" s="300"/>
      <c r="BR200" s="300"/>
      <c r="BS200" s="300"/>
      <c r="BT200" s="817"/>
      <c r="BU200" s="299"/>
      <c r="BV200" s="300"/>
      <c r="BW200" s="300"/>
      <c r="BX200" s="300"/>
      <c r="BY200" s="300"/>
      <c r="BZ200" s="300"/>
      <c r="CA200" s="300"/>
      <c r="CB200" s="300"/>
      <c r="CC200" s="300"/>
      <c r="CD200" s="817"/>
      <c r="CE200" s="299"/>
      <c r="CF200" s="300"/>
      <c r="CG200" s="300"/>
      <c r="CH200" s="300"/>
      <c r="CI200" s="300"/>
      <c r="CJ200" s="300"/>
      <c r="CK200" s="300"/>
      <c r="CL200" s="300"/>
      <c r="CM200" s="300"/>
      <c r="CN200" s="817"/>
      <c r="CO200" s="299"/>
      <c r="CP200" s="300"/>
      <c r="CQ200" s="300"/>
      <c r="CR200" s="300"/>
      <c r="CS200" s="300"/>
      <c r="CT200" s="300"/>
      <c r="CU200" s="300"/>
      <c r="CV200" s="300"/>
      <c r="CW200" s="300"/>
      <c r="CX200" s="817"/>
      <c r="CY200" s="299"/>
      <c r="CZ200" s="300"/>
      <c r="DA200" s="300"/>
      <c r="DB200" s="300"/>
      <c r="DC200" s="300"/>
      <c r="DD200" s="300"/>
      <c r="DE200" s="300"/>
      <c r="DF200" s="300"/>
      <c r="DG200" s="300"/>
      <c r="DH200" s="817"/>
      <c r="DI200" s="299"/>
      <c r="DJ200" s="300"/>
      <c r="DK200" s="300"/>
      <c r="DL200" s="300"/>
      <c r="DM200" s="300"/>
      <c r="DN200" s="300"/>
      <c r="DO200" s="300"/>
      <c r="DP200" s="300"/>
      <c r="DQ200" s="300"/>
      <c r="DR200" s="817"/>
      <c r="DS200" s="299"/>
      <c r="DT200" s="300"/>
      <c r="DU200" s="300"/>
      <c r="DV200" s="300"/>
      <c r="DW200" s="300"/>
      <c r="DX200" s="300"/>
      <c r="DY200" s="300"/>
      <c r="DZ200" s="300"/>
      <c r="EA200" s="300"/>
      <c r="EB200" s="817"/>
      <c r="EC200" s="299"/>
      <c r="ED200" s="300"/>
      <c r="EE200" s="300"/>
      <c r="EF200" s="300"/>
      <c r="EG200" s="300"/>
      <c r="EH200" s="300"/>
      <c r="EI200" s="300"/>
      <c r="EJ200" s="300"/>
      <c r="EK200" s="300"/>
      <c r="EL200" s="817"/>
      <c r="EM200" s="299"/>
      <c r="EN200" s="300"/>
      <c r="EO200" s="300"/>
      <c r="EP200" s="300"/>
      <c r="EQ200" s="300"/>
      <c r="ER200" s="300"/>
      <c r="ES200" s="300"/>
      <c r="ET200" s="300"/>
      <c r="EU200" s="300"/>
      <c r="EV200" s="817"/>
    </row>
    <row r="201" spans="1:152" ht="20.25">
      <c r="A201" s="359" t="str">
        <f>Summary!A201</f>
        <v>9.1.1 &amp; 9.1.3</v>
      </c>
      <c r="B201" s="378">
        <f>Summary!B201</f>
        <v>0</v>
      </c>
      <c r="C201" s="379" t="str">
        <f>Summary!C201</f>
        <v>5.1.1</v>
      </c>
      <c r="D201" s="380">
        <f>Summary!D201</f>
        <v>0</v>
      </c>
      <c r="E201" s="381" t="str">
        <f>Summary!E201</f>
        <v>Premises Management</v>
      </c>
      <c r="F201" s="382" t="str">
        <f>Summary!F201</f>
        <v xml:space="preserve">Manage the Clients premises </v>
      </c>
      <c r="G201" s="375" t="str">
        <f>Summary!G201</f>
        <v>Schedule Ref 25 to 41</v>
      </c>
      <c r="H201" s="540">
        <f t="shared" ref="H201" si="148">SUM(W201:AE201)</f>
        <v>0</v>
      </c>
      <c r="I201" s="541">
        <f t="shared" ref="I201" si="149">SUM(AG201:AO201)</f>
        <v>0</v>
      </c>
      <c r="J201" s="541">
        <f t="shared" ref="J201" si="150">SUM(AQ201:AY201)</f>
        <v>0</v>
      </c>
      <c r="K201" s="541">
        <f t="shared" ref="K201" si="151">SUM(BA201:BI201)</f>
        <v>0</v>
      </c>
      <c r="L201" s="541">
        <f t="shared" ref="L201" si="152">SUM(BK201:BS201)</f>
        <v>0</v>
      </c>
      <c r="M201" s="541">
        <f t="shared" ref="M201" si="153">SUM(BU201:CC201)</f>
        <v>0</v>
      </c>
      <c r="N201" s="541">
        <f t="shared" ref="N201" si="154">SUM(CE201:CM201)</f>
        <v>0</v>
      </c>
      <c r="O201" s="541">
        <f t="shared" ref="O201" si="155">SUM(CO201:CW201)</f>
        <v>0</v>
      </c>
      <c r="P201" s="541">
        <f t="shared" ref="P201" si="156">SUM(CY201:DG201)</f>
        <v>0</v>
      </c>
      <c r="Q201" s="541">
        <f t="shared" ref="Q201" si="157">SUM(DI201:DQ201)</f>
        <v>0</v>
      </c>
      <c r="R201" s="541">
        <f t="shared" ref="R201" si="158">SUM(DS201:EA201)</f>
        <v>0</v>
      </c>
      <c r="S201" s="541">
        <f t="shared" ref="S201" si="159">SUM(EC201:EK201)</f>
        <v>0</v>
      </c>
      <c r="T201" s="541">
        <f>SUM(EM201:EU201)</f>
        <v>0</v>
      </c>
      <c r="U201" s="542">
        <f t="shared" ref="U201" si="160">SUM(H201:T201)</f>
        <v>0</v>
      </c>
      <c r="V201" s="531"/>
      <c r="W201" s="543"/>
      <c r="X201" s="544"/>
      <c r="Y201" s="544"/>
      <c r="Z201" s="544"/>
      <c r="AA201" s="544"/>
      <c r="AB201" s="544"/>
      <c r="AC201" s="544"/>
      <c r="AD201" s="544"/>
      <c r="AE201" s="544"/>
      <c r="AF201" s="657"/>
      <c r="AG201" s="543"/>
      <c r="AH201" s="544"/>
      <c r="AI201" s="544"/>
      <c r="AJ201" s="544"/>
      <c r="AK201" s="544"/>
      <c r="AL201" s="544"/>
      <c r="AM201" s="544"/>
      <c r="AN201" s="544"/>
      <c r="AO201" s="544"/>
      <c r="AP201" s="657"/>
      <c r="AQ201" s="543"/>
      <c r="AR201" s="544"/>
      <c r="AS201" s="544"/>
      <c r="AT201" s="544"/>
      <c r="AU201" s="544"/>
      <c r="AV201" s="544"/>
      <c r="AW201" s="544"/>
      <c r="AX201" s="544"/>
      <c r="AY201" s="544"/>
      <c r="AZ201" s="657"/>
      <c r="BA201" s="543"/>
      <c r="BB201" s="544"/>
      <c r="BC201" s="544"/>
      <c r="BD201" s="544"/>
      <c r="BE201" s="544"/>
      <c r="BF201" s="544"/>
      <c r="BG201" s="544"/>
      <c r="BH201" s="544"/>
      <c r="BI201" s="544"/>
      <c r="BJ201" s="657"/>
      <c r="BK201" s="543"/>
      <c r="BL201" s="544"/>
      <c r="BM201" s="544"/>
      <c r="BN201" s="544"/>
      <c r="BO201" s="544"/>
      <c r="BP201" s="544"/>
      <c r="BQ201" s="544"/>
      <c r="BR201" s="544"/>
      <c r="BS201" s="544"/>
      <c r="BT201" s="657"/>
      <c r="BU201" s="543"/>
      <c r="BV201" s="544"/>
      <c r="BW201" s="544"/>
      <c r="BX201" s="544"/>
      <c r="BY201" s="544"/>
      <c r="BZ201" s="544"/>
      <c r="CA201" s="544"/>
      <c r="CB201" s="544"/>
      <c r="CC201" s="544"/>
      <c r="CD201" s="657"/>
      <c r="CE201" s="543"/>
      <c r="CF201" s="544"/>
      <c r="CG201" s="544"/>
      <c r="CH201" s="544"/>
      <c r="CI201" s="544"/>
      <c r="CJ201" s="544"/>
      <c r="CK201" s="544"/>
      <c r="CL201" s="544"/>
      <c r="CM201" s="544"/>
      <c r="CN201" s="657"/>
      <c r="CO201" s="543"/>
      <c r="CP201" s="544"/>
      <c r="CQ201" s="544"/>
      <c r="CR201" s="544"/>
      <c r="CS201" s="544"/>
      <c r="CT201" s="544"/>
      <c r="CU201" s="544"/>
      <c r="CV201" s="544"/>
      <c r="CW201" s="544"/>
      <c r="CX201" s="657"/>
      <c r="CY201" s="543"/>
      <c r="CZ201" s="544"/>
      <c r="DA201" s="544"/>
      <c r="DB201" s="544"/>
      <c r="DC201" s="544"/>
      <c r="DD201" s="544"/>
      <c r="DE201" s="544"/>
      <c r="DF201" s="544"/>
      <c r="DG201" s="544"/>
      <c r="DH201" s="657"/>
      <c r="DI201" s="543"/>
      <c r="DJ201" s="544"/>
      <c r="DK201" s="544"/>
      <c r="DL201" s="544"/>
      <c r="DM201" s="544"/>
      <c r="DN201" s="544"/>
      <c r="DO201" s="544"/>
      <c r="DP201" s="544"/>
      <c r="DQ201" s="544"/>
      <c r="DR201" s="657"/>
      <c r="DS201" s="543"/>
      <c r="DT201" s="544"/>
      <c r="DU201" s="544"/>
      <c r="DV201" s="544"/>
      <c r="DW201" s="544"/>
      <c r="DX201" s="544"/>
      <c r="DY201" s="544"/>
      <c r="DZ201" s="544"/>
      <c r="EA201" s="544"/>
      <c r="EB201" s="657"/>
      <c r="EC201" s="543"/>
      <c r="ED201" s="544"/>
      <c r="EE201" s="544"/>
      <c r="EF201" s="544"/>
      <c r="EG201" s="544"/>
      <c r="EH201" s="544"/>
      <c r="EI201" s="544"/>
      <c r="EJ201" s="544"/>
      <c r="EK201" s="544"/>
      <c r="EL201" s="657"/>
      <c r="EM201" s="543"/>
      <c r="EN201" s="544"/>
      <c r="EO201" s="544"/>
      <c r="EP201" s="544"/>
      <c r="EQ201" s="544"/>
      <c r="ER201" s="544"/>
      <c r="ES201" s="544"/>
      <c r="ET201" s="544"/>
      <c r="EU201" s="544"/>
      <c r="EV201" s="657"/>
    </row>
    <row r="202" spans="1:152" s="139" customFormat="1" ht="20.25">
      <c r="A202" s="802">
        <f>Summary!A202</f>
        <v>0</v>
      </c>
      <c r="B202" s="815">
        <f>Summary!B202</f>
        <v>0</v>
      </c>
      <c r="C202" s="813">
        <f>Summary!C202</f>
        <v>0</v>
      </c>
      <c r="D202" s="816">
        <f>Summary!D202</f>
        <v>0</v>
      </c>
      <c r="E202" s="796">
        <f>Summary!E202</f>
        <v>0</v>
      </c>
      <c r="F202" s="796">
        <f>Summary!F202</f>
        <v>0</v>
      </c>
      <c r="G202" s="787">
        <f>Summary!G202</f>
        <v>0</v>
      </c>
      <c r="H202" s="299"/>
      <c r="I202" s="300"/>
      <c r="J202" s="300"/>
      <c r="K202" s="300"/>
      <c r="L202" s="300"/>
      <c r="M202" s="300"/>
      <c r="N202" s="300"/>
      <c r="O202" s="300"/>
      <c r="P202" s="300"/>
      <c r="Q202" s="300"/>
      <c r="R202" s="300"/>
      <c r="S202" s="300"/>
      <c r="T202" s="300"/>
      <c r="U202" s="797"/>
      <c r="V202" s="531"/>
      <c r="W202" s="818"/>
      <c r="X202" s="819"/>
      <c r="Y202" s="819"/>
      <c r="Z202" s="819"/>
      <c r="AA202" s="819"/>
      <c r="AB202" s="819"/>
      <c r="AC202" s="819"/>
      <c r="AD202" s="819"/>
      <c r="AE202" s="819"/>
      <c r="AF202" s="820"/>
      <c r="AG202" s="821"/>
      <c r="AH202" s="819"/>
      <c r="AI202" s="819"/>
      <c r="AJ202" s="819"/>
      <c r="AK202" s="819"/>
      <c r="AL202" s="819"/>
      <c r="AM202" s="819"/>
      <c r="AN202" s="819"/>
      <c r="AO202" s="819"/>
      <c r="AP202" s="820"/>
      <c r="AQ202" s="821"/>
      <c r="AR202" s="819"/>
      <c r="AS202" s="819"/>
      <c r="AT202" s="819"/>
      <c r="AU202" s="819"/>
      <c r="AV202" s="819"/>
      <c r="AW202" s="819"/>
      <c r="AX202" s="819"/>
      <c r="AY202" s="819"/>
      <c r="AZ202" s="820"/>
      <c r="BA202" s="821"/>
      <c r="BB202" s="819"/>
      <c r="BC202" s="819"/>
      <c r="BD202" s="819"/>
      <c r="BE202" s="819"/>
      <c r="BF202" s="819"/>
      <c r="BG202" s="819"/>
      <c r="BH202" s="819"/>
      <c r="BI202" s="819"/>
      <c r="BJ202" s="820"/>
      <c r="BK202" s="821"/>
      <c r="BL202" s="819"/>
      <c r="BM202" s="819"/>
      <c r="BN202" s="819"/>
      <c r="BO202" s="819"/>
      <c r="BP202" s="819"/>
      <c r="BQ202" s="819"/>
      <c r="BR202" s="819"/>
      <c r="BS202" s="819"/>
      <c r="BT202" s="820"/>
      <c r="BU202" s="821"/>
      <c r="BV202" s="819"/>
      <c r="BW202" s="819"/>
      <c r="BX202" s="819"/>
      <c r="BY202" s="819"/>
      <c r="BZ202" s="819"/>
      <c r="CA202" s="819"/>
      <c r="CB202" s="819"/>
      <c r="CC202" s="819"/>
      <c r="CD202" s="817"/>
      <c r="CE202" s="819"/>
      <c r="CF202" s="819"/>
      <c r="CG202" s="819"/>
      <c r="CH202" s="819"/>
      <c r="CI202" s="819"/>
      <c r="CJ202" s="819"/>
      <c r="CK202" s="819"/>
      <c r="CL202" s="819"/>
      <c r="CM202" s="819"/>
      <c r="CN202" s="817"/>
      <c r="CO202" s="819"/>
      <c r="CP202" s="819"/>
      <c r="CQ202" s="819"/>
      <c r="CR202" s="819"/>
      <c r="CS202" s="819"/>
      <c r="CT202" s="819"/>
      <c r="CU202" s="819"/>
      <c r="CV202" s="819"/>
      <c r="CW202" s="819"/>
      <c r="CX202" s="817"/>
      <c r="CY202" s="819"/>
      <c r="CZ202" s="819"/>
      <c r="DA202" s="819"/>
      <c r="DB202" s="819"/>
      <c r="DC202" s="819"/>
      <c r="DD202" s="819"/>
      <c r="DE202" s="819"/>
      <c r="DF202" s="819"/>
      <c r="DG202" s="819"/>
      <c r="DH202" s="817"/>
      <c r="DI202" s="819"/>
      <c r="DJ202" s="819"/>
      <c r="DK202" s="819"/>
      <c r="DL202" s="819"/>
      <c r="DM202" s="819"/>
      <c r="DN202" s="819"/>
      <c r="DO202" s="819"/>
      <c r="DP202" s="819"/>
      <c r="DQ202" s="819"/>
      <c r="DR202" s="817"/>
      <c r="DS202" s="819"/>
      <c r="DT202" s="819"/>
      <c r="DU202" s="819"/>
      <c r="DV202" s="819"/>
      <c r="DW202" s="819"/>
      <c r="DX202" s="819"/>
      <c r="DY202" s="819"/>
      <c r="DZ202" s="819"/>
      <c r="EA202" s="819"/>
      <c r="EB202" s="817"/>
      <c r="EC202" s="819"/>
      <c r="ED202" s="819"/>
      <c r="EE202" s="819"/>
      <c r="EF202" s="819"/>
      <c r="EG202" s="819"/>
      <c r="EH202" s="819"/>
      <c r="EI202" s="819"/>
      <c r="EJ202" s="819"/>
      <c r="EK202" s="819"/>
      <c r="EL202" s="822"/>
      <c r="EM202" s="819"/>
      <c r="EN202" s="819"/>
      <c r="EO202" s="819"/>
      <c r="EP202" s="819"/>
      <c r="EQ202" s="819"/>
      <c r="ER202" s="819"/>
      <c r="ES202" s="819"/>
      <c r="ET202" s="819"/>
      <c r="EU202" s="819"/>
      <c r="EV202" s="822"/>
    </row>
    <row r="203" spans="1:152" ht="21" thickBot="1">
      <c r="A203" s="388">
        <f>Summary!A203</f>
        <v>0</v>
      </c>
      <c r="B203" s="389">
        <f>Summary!B203</f>
        <v>0</v>
      </c>
      <c r="C203" s="389">
        <f>Summary!C203</f>
        <v>0</v>
      </c>
      <c r="D203" s="389">
        <f>Summary!D203</f>
        <v>0</v>
      </c>
      <c r="E203" s="390">
        <f>Summary!E203</f>
        <v>0</v>
      </c>
      <c r="F203" s="390">
        <f>Summary!F203</f>
        <v>0</v>
      </c>
      <c r="G203" s="391">
        <f>Summary!G203</f>
        <v>0</v>
      </c>
      <c r="H203" s="704">
        <f t="shared" ref="H203:S203" si="161">SUM(H11:H202)</f>
        <v>0</v>
      </c>
      <c r="I203" s="705">
        <f t="shared" si="161"/>
        <v>0</v>
      </c>
      <c r="J203" s="705">
        <f t="shared" si="161"/>
        <v>0</v>
      </c>
      <c r="K203" s="705">
        <f t="shared" si="161"/>
        <v>0</v>
      </c>
      <c r="L203" s="705">
        <f t="shared" si="161"/>
        <v>0</v>
      </c>
      <c r="M203" s="705">
        <f t="shared" si="161"/>
        <v>0</v>
      </c>
      <c r="N203" s="705">
        <f t="shared" si="161"/>
        <v>0</v>
      </c>
      <c r="O203" s="705">
        <f t="shared" si="161"/>
        <v>0</v>
      </c>
      <c r="P203" s="705">
        <f t="shared" si="161"/>
        <v>0</v>
      </c>
      <c r="Q203" s="705">
        <f t="shared" si="161"/>
        <v>0</v>
      </c>
      <c r="R203" s="705">
        <f t="shared" si="161"/>
        <v>0</v>
      </c>
      <c r="S203" s="705">
        <f t="shared" si="161"/>
        <v>0</v>
      </c>
      <c r="T203" s="705">
        <f>SUM(T11:T202)</f>
        <v>0</v>
      </c>
      <c r="U203" s="706">
        <f>SUM(U11:U202)</f>
        <v>0</v>
      </c>
      <c r="V203" s="531"/>
      <c r="W203" s="395"/>
      <c r="X203" s="396"/>
      <c r="Y203" s="396"/>
      <c r="Z203" s="396"/>
      <c r="AA203" s="396"/>
      <c r="AB203" s="396"/>
      <c r="AC203" s="396"/>
      <c r="AD203" s="396"/>
      <c r="AE203" s="396"/>
      <c r="AF203" s="659"/>
      <c r="AG203" s="395"/>
      <c r="AH203" s="396"/>
      <c r="AI203" s="396"/>
      <c r="AJ203" s="396"/>
      <c r="AK203" s="396"/>
      <c r="AL203" s="396"/>
      <c r="AM203" s="396"/>
      <c r="AN203" s="396"/>
      <c r="AO203" s="396"/>
      <c r="AP203" s="659"/>
      <c r="AQ203" s="395"/>
      <c r="AR203" s="396"/>
      <c r="AS203" s="396"/>
      <c r="AT203" s="396"/>
      <c r="AU203" s="396"/>
      <c r="AV203" s="396"/>
      <c r="AW203" s="396"/>
      <c r="AX203" s="396"/>
      <c r="AY203" s="396"/>
      <c r="AZ203" s="659"/>
      <c r="BA203" s="395"/>
      <c r="BB203" s="396"/>
      <c r="BC203" s="396"/>
      <c r="BD203" s="396"/>
      <c r="BE203" s="396"/>
      <c r="BF203" s="396"/>
      <c r="BG203" s="396"/>
      <c r="BH203" s="396"/>
      <c r="BI203" s="396"/>
      <c r="BJ203" s="659"/>
      <c r="BK203" s="395"/>
      <c r="BL203" s="396"/>
      <c r="BM203" s="396"/>
      <c r="BN203" s="396"/>
      <c r="BO203" s="396"/>
      <c r="BP203" s="396"/>
      <c r="BQ203" s="396"/>
      <c r="BR203" s="396"/>
      <c r="BS203" s="396"/>
      <c r="BT203" s="659"/>
      <c r="BU203" s="395"/>
      <c r="BV203" s="396"/>
      <c r="BW203" s="396"/>
      <c r="BX203" s="396"/>
      <c r="BY203" s="396"/>
      <c r="BZ203" s="396"/>
      <c r="CA203" s="396"/>
      <c r="CB203" s="396"/>
      <c r="CC203" s="396"/>
      <c r="CD203" s="659"/>
      <c r="CE203" s="395"/>
      <c r="CF203" s="396"/>
      <c r="CG203" s="396"/>
      <c r="CH203" s="396"/>
      <c r="CI203" s="396"/>
      <c r="CJ203" s="396"/>
      <c r="CK203" s="396"/>
      <c r="CL203" s="396"/>
      <c r="CM203" s="396"/>
      <c r="CN203" s="659"/>
      <c r="CO203" s="395"/>
      <c r="CP203" s="396"/>
      <c r="CQ203" s="396"/>
      <c r="CR203" s="396"/>
      <c r="CS203" s="396"/>
      <c r="CT203" s="396"/>
      <c r="CU203" s="396"/>
      <c r="CV203" s="396"/>
      <c r="CW203" s="396"/>
      <c r="CX203" s="659"/>
      <c r="CY203" s="395"/>
      <c r="CZ203" s="396"/>
      <c r="DA203" s="396"/>
      <c r="DB203" s="396"/>
      <c r="DC203" s="396"/>
      <c r="DD203" s="396"/>
      <c r="DE203" s="396"/>
      <c r="DF203" s="396"/>
      <c r="DG203" s="396"/>
      <c r="DH203" s="659"/>
      <c r="DI203" s="395"/>
      <c r="DJ203" s="396"/>
      <c r="DK203" s="396"/>
      <c r="DL203" s="396"/>
      <c r="DM203" s="396"/>
      <c r="DN203" s="396"/>
      <c r="DO203" s="396"/>
      <c r="DP203" s="396"/>
      <c r="DQ203" s="396"/>
      <c r="DR203" s="659"/>
      <c r="DS203" s="395"/>
      <c r="DT203" s="396"/>
      <c r="DU203" s="396"/>
      <c r="DV203" s="396"/>
      <c r="DW203" s="396"/>
      <c r="DX203" s="396"/>
      <c r="DY203" s="396"/>
      <c r="DZ203" s="396"/>
      <c r="EA203" s="396"/>
      <c r="EB203" s="659"/>
      <c r="EC203" s="395"/>
      <c r="ED203" s="396"/>
      <c r="EE203" s="396"/>
      <c r="EF203" s="396"/>
      <c r="EG203" s="396"/>
      <c r="EH203" s="396"/>
      <c r="EI203" s="396"/>
      <c r="EJ203" s="396"/>
      <c r="EK203" s="396"/>
      <c r="EL203" s="659"/>
      <c r="EM203" s="395"/>
      <c r="EN203" s="396"/>
      <c r="EO203" s="396"/>
      <c r="EP203" s="396"/>
      <c r="EQ203" s="396"/>
      <c r="ER203" s="396"/>
      <c r="ES203" s="396"/>
      <c r="ET203" s="396"/>
      <c r="EU203" s="396"/>
      <c r="EV203" s="659"/>
    </row>
  </sheetData>
  <sheetProtection algorithmName="SHA-512" hashValue="vvtWKvrK3y3q/MtBoqjvirt+SDGy4jpdLFKExU9GHpgsOZlWq7sCcTVdWGfASghKqHcxNnkL0Rm6c3FlrT4rww==" saltValue="AVu9S1z91j5YvlQR7YZyMw==" spinCount="100000" sheet="1" objects="1" scenarios="1"/>
  <mergeCells count="23">
    <mergeCell ref="A1:U1"/>
    <mergeCell ref="A4:A7"/>
    <mergeCell ref="B4:C7"/>
    <mergeCell ref="D4:F5"/>
    <mergeCell ref="G4:G5"/>
    <mergeCell ref="H4:U5"/>
    <mergeCell ref="D6:D7"/>
    <mergeCell ref="E6:E7"/>
    <mergeCell ref="F6:F7"/>
    <mergeCell ref="G6:G7"/>
    <mergeCell ref="EM4:EV5"/>
    <mergeCell ref="EC4:EL5"/>
    <mergeCell ref="W4:AF5"/>
    <mergeCell ref="AG4:AP5"/>
    <mergeCell ref="AQ4:AZ5"/>
    <mergeCell ref="BA4:BJ5"/>
    <mergeCell ref="BK4:BT5"/>
    <mergeCell ref="BU4:CD5"/>
    <mergeCell ref="CE4:CN5"/>
    <mergeCell ref="CO4:CX5"/>
    <mergeCell ref="CY4:DH5"/>
    <mergeCell ref="DI4:DR5"/>
    <mergeCell ref="DS4:EB5"/>
  </mergeCells>
  <conditionalFormatting sqref="A8:G8 A17:G27 B16 A14:G15 B13 A11:G12 B10 D13 D16 B29 D29 B64 B60 A57:G59 B56 D56 D60 D64 A9 A28 A55:G55 A30:G53 A61:G63 A65:G88 A200:G203 A90:G148 A153:G198">
    <cfRule type="cellIs" dxfId="8" priority="20" operator="equal">
      <formula>0</formula>
    </cfRule>
  </conditionalFormatting>
  <conditionalFormatting sqref="A64 A60 A56 C64 C60 C56 E56:G56 E60:G60 E64:G64 E29:G29 C29 A29 A10 A13 A16 C16 C13 C10:G10 E13:G13 E16:G16">
    <cfRule type="cellIs" dxfId="7" priority="18" operator="equal">
      <formula>0</formula>
    </cfRule>
  </conditionalFormatting>
  <conditionalFormatting sqref="B28:G28 B9:G9">
    <cfRule type="cellIs" dxfId="6" priority="17" operator="equal">
      <formula>0</formula>
    </cfRule>
  </conditionalFormatting>
  <conditionalFormatting sqref="A54:G54">
    <cfRule type="cellIs" dxfId="5" priority="15" operator="equal">
      <formula>0</formula>
    </cfRule>
  </conditionalFormatting>
  <conditionalFormatting sqref="B199 D199">
    <cfRule type="cellIs" dxfId="4" priority="5" operator="equal">
      <formula>0</formula>
    </cfRule>
  </conditionalFormatting>
  <conditionalFormatting sqref="E199:G199 C199 A199">
    <cfRule type="cellIs" dxfId="3" priority="4" operator="equal">
      <formula>0</formula>
    </cfRule>
  </conditionalFormatting>
  <conditionalFormatting sqref="A89:G89">
    <cfRule type="cellIs" dxfId="2" priority="3" operator="equal">
      <formula>0</formula>
    </cfRule>
  </conditionalFormatting>
  <conditionalFormatting sqref="A149:B152">
    <cfRule type="cellIs" dxfId="1" priority="2" operator="equal">
      <formula>0</formula>
    </cfRule>
  </conditionalFormatting>
  <conditionalFormatting sqref="C149:G152">
    <cfRule type="cellIs" dxfId="0" priority="1" operator="equal">
      <formula>0</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C40"/>
  <sheetViews>
    <sheetView zoomScale="50" zoomScaleNormal="50" workbookViewId="0">
      <selection activeCell="B7" sqref="B7"/>
    </sheetView>
  </sheetViews>
  <sheetFormatPr defaultColWidth="11.42578125" defaultRowHeight="12.75"/>
  <cols>
    <col min="1" max="1" width="13.5703125" style="194" customWidth="1"/>
    <col min="2" max="2" width="110" style="194" customWidth="1"/>
    <col min="3" max="3" width="35.5703125" style="194" customWidth="1"/>
    <col min="4" max="16384" width="11.42578125" style="194"/>
  </cols>
  <sheetData>
    <row r="1" spans="1:3" ht="84" customHeight="1" thickBot="1">
      <c r="A1" s="1026" t="s">
        <v>511</v>
      </c>
      <c r="B1" s="1027"/>
      <c r="C1" s="1028"/>
    </row>
    <row r="2" spans="1:3" ht="60.75" thickBot="1">
      <c r="A2" s="302" t="s">
        <v>279</v>
      </c>
      <c r="B2" s="303" t="s">
        <v>297</v>
      </c>
      <c r="C2" s="671" t="s">
        <v>510</v>
      </c>
    </row>
    <row r="3" spans="1:3" ht="24" thickBot="1">
      <c r="A3" s="304">
        <v>1</v>
      </c>
      <c r="B3" s="142" t="s">
        <v>298</v>
      </c>
      <c r="C3" s="666"/>
    </row>
    <row r="4" spans="1:3" ht="23.25">
      <c r="A4" s="143">
        <v>2</v>
      </c>
      <c r="B4" s="144" t="s">
        <v>299</v>
      </c>
      <c r="C4" s="667"/>
    </row>
    <row r="5" spans="1:3" ht="69.75">
      <c r="A5" s="145">
        <v>3</v>
      </c>
      <c r="B5" s="146" t="s">
        <v>300</v>
      </c>
      <c r="C5" s="668"/>
    </row>
    <row r="6" spans="1:3" ht="23.25">
      <c r="A6" s="145">
        <v>4</v>
      </c>
      <c r="B6" s="146" t="s">
        <v>301</v>
      </c>
      <c r="C6" s="668"/>
    </row>
    <row r="7" spans="1:3" ht="23.25">
      <c r="A7" s="145">
        <v>5</v>
      </c>
      <c r="B7" s="146" t="s">
        <v>302</v>
      </c>
      <c r="C7" s="668"/>
    </row>
    <row r="8" spans="1:3" ht="23.25">
      <c r="A8" s="145">
        <v>6</v>
      </c>
      <c r="B8" s="146" t="s">
        <v>303</v>
      </c>
      <c r="C8" s="668"/>
    </row>
    <row r="9" spans="1:3" ht="46.5">
      <c r="A9" s="145">
        <v>7</v>
      </c>
      <c r="B9" s="146" t="s">
        <v>304</v>
      </c>
      <c r="C9" s="668"/>
    </row>
    <row r="10" spans="1:3" ht="23.25">
      <c r="A10" s="145">
        <v>8</v>
      </c>
      <c r="B10" s="146" t="s">
        <v>305</v>
      </c>
      <c r="C10" s="668"/>
    </row>
    <row r="11" spans="1:3" ht="23.25">
      <c r="A11" s="145">
        <v>9</v>
      </c>
      <c r="B11" s="146" t="s">
        <v>306</v>
      </c>
      <c r="C11" s="668"/>
    </row>
    <row r="12" spans="1:3" ht="23.25">
      <c r="A12" s="145">
        <v>10</v>
      </c>
      <c r="B12" s="146" t="s">
        <v>307</v>
      </c>
      <c r="C12" s="668"/>
    </row>
    <row r="13" spans="1:3" ht="69.75">
      <c r="A13" s="145">
        <v>11</v>
      </c>
      <c r="B13" s="146" t="s">
        <v>308</v>
      </c>
      <c r="C13" s="668"/>
    </row>
    <row r="14" spans="1:3" ht="23.25">
      <c r="A14" s="145">
        <v>12</v>
      </c>
      <c r="B14" s="146" t="s">
        <v>309</v>
      </c>
      <c r="C14" s="668"/>
    </row>
    <row r="15" spans="1:3" ht="23.25">
      <c r="A15" s="145">
        <v>13</v>
      </c>
      <c r="B15" s="146" t="s">
        <v>310</v>
      </c>
      <c r="C15" s="668"/>
    </row>
    <row r="16" spans="1:3" ht="23.25">
      <c r="A16" s="145">
        <v>14</v>
      </c>
      <c r="B16" s="146" t="s">
        <v>311</v>
      </c>
      <c r="C16" s="668"/>
    </row>
    <row r="17" spans="1:3" ht="23.25">
      <c r="A17" s="145">
        <v>15</v>
      </c>
      <c r="B17" s="146" t="s">
        <v>312</v>
      </c>
      <c r="C17" s="668"/>
    </row>
    <row r="18" spans="1:3" ht="23.25">
      <c r="A18" s="145">
        <v>16</v>
      </c>
      <c r="B18" s="146" t="s">
        <v>313</v>
      </c>
      <c r="C18" s="668"/>
    </row>
    <row r="19" spans="1:3" ht="23.25">
      <c r="A19" s="145">
        <v>17</v>
      </c>
      <c r="B19" s="146" t="s">
        <v>314</v>
      </c>
      <c r="C19" s="668"/>
    </row>
    <row r="20" spans="1:3" ht="23.25">
      <c r="A20" s="145">
        <v>18</v>
      </c>
      <c r="B20" s="146" t="s">
        <v>315</v>
      </c>
      <c r="C20" s="668"/>
    </row>
    <row r="21" spans="1:3" ht="23.25">
      <c r="A21" s="145">
        <v>19</v>
      </c>
      <c r="B21" s="146" t="s">
        <v>316</v>
      </c>
      <c r="C21" s="668"/>
    </row>
    <row r="22" spans="1:3" ht="23.25">
      <c r="A22" s="145">
        <v>20</v>
      </c>
      <c r="B22" s="146" t="s">
        <v>317</v>
      </c>
      <c r="C22" s="668"/>
    </row>
    <row r="23" spans="1:3" ht="23.25">
      <c r="A23" s="145">
        <v>21</v>
      </c>
      <c r="B23" s="147" t="s">
        <v>318</v>
      </c>
      <c r="C23" s="668"/>
    </row>
    <row r="24" spans="1:3" ht="23.25">
      <c r="A24" s="145">
        <v>22</v>
      </c>
      <c r="B24" s="147" t="s">
        <v>470</v>
      </c>
      <c r="C24" s="668"/>
    </row>
    <row r="25" spans="1:3" ht="69.75" customHeight="1">
      <c r="A25" s="145">
        <v>23</v>
      </c>
      <c r="B25" s="148" t="s">
        <v>428</v>
      </c>
      <c r="C25" s="668"/>
    </row>
    <row r="26" spans="1:3" ht="69.75">
      <c r="A26" s="145">
        <v>24</v>
      </c>
      <c r="B26" s="397" t="s">
        <v>319</v>
      </c>
      <c r="C26" s="668"/>
    </row>
    <row r="27" spans="1:3" ht="47.25" thickBot="1">
      <c r="A27" s="149">
        <v>25</v>
      </c>
      <c r="B27" s="150" t="s">
        <v>320</v>
      </c>
      <c r="C27" s="669">
        <f>SUM(C28:C37)</f>
        <v>0</v>
      </c>
    </row>
    <row r="28" spans="1:3" ht="47.1" customHeight="1">
      <c r="A28" s="305" t="s">
        <v>321</v>
      </c>
      <c r="B28" s="308"/>
      <c r="C28" s="711"/>
    </row>
    <row r="29" spans="1:3" ht="47.1" customHeight="1">
      <c r="A29" s="306" t="s">
        <v>322</v>
      </c>
      <c r="B29" s="309"/>
      <c r="C29" s="712"/>
    </row>
    <row r="30" spans="1:3" ht="47.1" customHeight="1">
      <c r="A30" s="306" t="s">
        <v>323</v>
      </c>
      <c r="B30" s="309"/>
      <c r="C30" s="712"/>
    </row>
    <row r="31" spans="1:3" ht="47.1" customHeight="1">
      <c r="A31" s="306" t="s">
        <v>324</v>
      </c>
      <c r="B31" s="309"/>
      <c r="C31" s="712"/>
    </row>
    <row r="32" spans="1:3" ht="47.1" customHeight="1">
      <c r="A32" s="306" t="s">
        <v>325</v>
      </c>
      <c r="B32" s="309"/>
      <c r="C32" s="712"/>
    </row>
    <row r="33" spans="1:3" ht="47.1" customHeight="1">
      <c r="A33" s="306" t="s">
        <v>326</v>
      </c>
      <c r="B33" s="309"/>
      <c r="C33" s="712"/>
    </row>
    <row r="34" spans="1:3" ht="47.1" customHeight="1">
      <c r="A34" s="306" t="s">
        <v>327</v>
      </c>
      <c r="B34" s="309"/>
      <c r="C34" s="712"/>
    </row>
    <row r="35" spans="1:3" ht="47.1" customHeight="1">
      <c r="A35" s="306" t="s">
        <v>328</v>
      </c>
      <c r="B35" s="309"/>
      <c r="C35" s="712"/>
    </row>
    <row r="36" spans="1:3" ht="47.1" customHeight="1">
      <c r="A36" s="306" t="s">
        <v>329</v>
      </c>
      <c r="B36" s="309"/>
      <c r="C36" s="712"/>
    </row>
    <row r="37" spans="1:3" ht="47.1" customHeight="1" thickBot="1">
      <c r="A37" s="307" t="s">
        <v>330</v>
      </c>
      <c r="B37" s="310"/>
      <c r="C37" s="713"/>
    </row>
    <row r="38" spans="1:3" ht="111" customHeight="1" thickBot="1">
      <c r="A38" s="1029" t="s">
        <v>512</v>
      </c>
      <c r="B38" s="1030"/>
      <c r="C38" s="710">
        <f>SUM($C$3:$C$27)</f>
        <v>0</v>
      </c>
    </row>
    <row r="39" spans="1:3">
      <c r="A39" s="195"/>
      <c r="B39" s="195"/>
      <c r="C39" s="195"/>
    </row>
    <row r="40" spans="1:3">
      <c r="A40" s="195"/>
      <c r="B40" s="195"/>
      <c r="C40" s="195"/>
    </row>
  </sheetData>
  <sheetProtection algorithmName="SHA-512" hashValue="n+gqkxVSlzChTmbviIuyeSfUQiT2ibnldm4m8WuZHiyd3FfL9NrTbHG8kqqRFRh05lhF+Q4h0Ve8z9Cc4btE3Q==" saltValue="b6o6zNXHvD4gQDr3eSuTpA==" spinCount="100000" sheet="1"/>
  <mergeCells count="2">
    <mergeCell ref="A1:C1"/>
    <mergeCell ref="A38:B38"/>
  </mergeCells>
  <pageMargins left="0.70866141732283472" right="0.70866141732283472" top="0.74803149606299213" bottom="0.74803149606299213" header="0.31496062992125984" footer="0.31496062992125984"/>
  <pageSetup paperSize="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N104"/>
  <sheetViews>
    <sheetView workbookViewId="0"/>
  </sheetViews>
  <sheetFormatPr defaultColWidth="9.140625" defaultRowHeight="15"/>
  <cols>
    <col min="1" max="1" width="6.42578125" style="42" customWidth="1"/>
    <col min="2" max="2" width="7.42578125" style="42" customWidth="1"/>
    <col min="3" max="3" width="11.42578125" style="4" customWidth="1"/>
    <col min="4" max="4" width="42.42578125" style="4" customWidth="1"/>
    <col min="5" max="5" width="10.85546875" style="4" customWidth="1"/>
    <col min="6" max="6" width="0.85546875" style="4" customWidth="1"/>
    <col min="7" max="7" width="18.5703125" style="4" customWidth="1"/>
    <col min="8" max="8" width="0.85546875" style="4" customWidth="1"/>
    <col min="9" max="13" width="13.140625" style="6" customWidth="1"/>
    <col min="14" max="16384" width="9.140625" style="4"/>
  </cols>
  <sheetData>
    <row r="1" spans="1:14">
      <c r="A1" s="40" t="s">
        <v>0</v>
      </c>
      <c r="B1" s="45"/>
      <c r="C1" s="902" t="s">
        <v>1</v>
      </c>
      <c r="D1" s="902"/>
      <c r="E1" s="903"/>
      <c r="F1" s="903"/>
      <c r="G1" s="903"/>
      <c r="H1" s="903"/>
      <c r="I1" s="903"/>
      <c r="J1" s="903"/>
      <c r="K1" s="903"/>
      <c r="L1" s="904"/>
      <c r="M1" s="2"/>
      <c r="N1" s="3"/>
    </row>
    <row r="2" spans="1:14">
      <c r="A2" s="905" t="s">
        <v>2</v>
      </c>
      <c r="B2" s="906"/>
      <c r="C2" s="906"/>
      <c r="D2" s="906"/>
      <c r="E2" s="906"/>
      <c r="F2" s="906"/>
      <c r="G2" s="906"/>
      <c r="H2" s="906"/>
      <c r="I2" s="906"/>
      <c r="J2" s="906"/>
      <c r="K2" s="906"/>
      <c r="L2" s="907"/>
      <c r="M2" s="5"/>
      <c r="N2" s="3"/>
    </row>
    <row r="3" spans="1:14">
      <c r="A3" s="908" t="s">
        <v>3</v>
      </c>
      <c r="B3" s="909"/>
      <c r="C3" s="909"/>
      <c r="D3" s="909"/>
      <c r="E3" s="909"/>
      <c r="F3" s="909"/>
      <c r="G3" s="909"/>
      <c r="H3" s="909"/>
      <c r="I3" s="909"/>
      <c r="J3" s="909"/>
      <c r="K3" s="909"/>
      <c r="L3" s="910"/>
    </row>
    <row r="4" spans="1:14">
      <c r="A4" s="41"/>
      <c r="B4" s="41"/>
      <c r="C4" s="8"/>
      <c r="D4" s="7"/>
      <c r="E4" s="7"/>
      <c r="F4" s="7"/>
      <c r="G4" s="7"/>
      <c r="H4" s="7"/>
      <c r="I4" s="7"/>
      <c r="J4" s="7"/>
      <c r="K4" s="7"/>
      <c r="L4" s="7"/>
    </row>
    <row r="5" spans="1:14" ht="61.35" customHeight="1">
      <c r="C5" s="916" t="s">
        <v>4</v>
      </c>
      <c r="D5" s="917"/>
      <c r="E5" s="901" t="s">
        <v>85</v>
      </c>
      <c r="F5" s="901"/>
      <c r="G5" s="901"/>
      <c r="H5" s="901"/>
      <c r="I5" s="901"/>
    </row>
    <row r="6" spans="1:14">
      <c r="A6" s="43"/>
      <c r="B6" s="43"/>
      <c r="C6" s="11"/>
      <c r="D6" s="11"/>
      <c r="E6" s="11"/>
      <c r="F6" s="11"/>
      <c r="G6" s="11"/>
      <c r="H6" s="11"/>
      <c r="I6" s="12"/>
      <c r="J6" s="12"/>
      <c r="K6" s="12"/>
      <c r="L6" s="12"/>
      <c r="M6" s="12"/>
    </row>
    <row r="7" spans="1:14">
      <c r="A7" s="930" t="s">
        <v>5</v>
      </c>
      <c r="B7" s="931"/>
      <c r="C7" s="922" t="s">
        <v>6</v>
      </c>
      <c r="D7" s="923"/>
      <c r="E7" s="928" t="s">
        <v>65</v>
      </c>
      <c r="F7" s="13"/>
      <c r="G7" s="911" t="s">
        <v>7</v>
      </c>
      <c r="H7" s="13"/>
      <c r="I7" s="913" t="s">
        <v>8</v>
      </c>
      <c r="J7" s="913"/>
      <c r="K7" s="913"/>
      <c r="L7" s="913"/>
      <c r="M7" s="913"/>
    </row>
    <row r="8" spans="1:14" ht="25.5">
      <c r="A8" s="932"/>
      <c r="B8" s="933"/>
      <c r="C8" s="924"/>
      <c r="D8" s="925"/>
      <c r="E8" s="929"/>
      <c r="F8" s="14"/>
      <c r="G8" s="912"/>
      <c r="H8" s="13"/>
      <c r="I8" s="15" t="s">
        <v>9</v>
      </c>
      <c r="J8" s="15" t="s">
        <v>10</v>
      </c>
      <c r="K8" s="15" t="s">
        <v>11</v>
      </c>
      <c r="L8" s="15" t="s">
        <v>12</v>
      </c>
      <c r="M8" s="15" t="s">
        <v>13</v>
      </c>
    </row>
    <row r="9" spans="1:14">
      <c r="A9" s="49"/>
      <c r="B9" s="50"/>
      <c r="C9" s="51"/>
      <c r="D9" s="51"/>
      <c r="E9" s="52"/>
      <c r="F9" s="17"/>
      <c r="G9" s="16"/>
      <c r="H9" s="17"/>
      <c r="I9" s="18"/>
      <c r="J9" s="18"/>
      <c r="K9" s="18"/>
      <c r="L9" s="18"/>
      <c r="M9" s="18"/>
    </row>
    <row r="10" spans="1:14" s="70" customFormat="1" ht="65.099999999999994" customHeight="1">
      <c r="A10" s="61" t="s">
        <v>97</v>
      </c>
      <c r="B10" s="62"/>
      <c r="C10" s="920" t="s">
        <v>217</v>
      </c>
      <c r="D10" s="921"/>
      <c r="E10" s="63"/>
      <c r="F10" s="64"/>
      <c r="G10" s="65"/>
      <c r="H10" s="66"/>
      <c r="I10" s="67"/>
      <c r="J10" s="68"/>
      <c r="K10" s="68"/>
      <c r="L10" s="68"/>
      <c r="M10" s="69"/>
    </row>
    <row r="11" spans="1:14" s="73" customFormat="1">
      <c r="A11" s="44" t="s">
        <v>195</v>
      </c>
      <c r="B11" s="53"/>
      <c r="C11" s="926" t="s">
        <v>201</v>
      </c>
      <c r="D11" s="927"/>
      <c r="E11" s="29"/>
      <c r="F11" s="19"/>
      <c r="G11" s="25"/>
      <c r="H11" s="20"/>
      <c r="I11" s="26"/>
      <c r="J11" s="27"/>
      <c r="K11" s="27"/>
      <c r="L11" s="27"/>
      <c r="M11" s="28"/>
    </row>
    <row r="12" spans="1:14">
      <c r="A12" s="54"/>
      <c r="B12" s="53" t="s">
        <v>114</v>
      </c>
      <c r="C12" s="22"/>
      <c r="D12" s="55" t="s">
        <v>53</v>
      </c>
      <c r="E12" s="29" t="s">
        <v>66</v>
      </c>
      <c r="F12" s="19"/>
      <c r="G12" s="25">
        <f t="shared" ref="G12:G18" si="0">SUM(I12:M12)</f>
        <v>0</v>
      </c>
      <c r="H12" s="20"/>
      <c r="I12" s="26"/>
      <c r="J12" s="27"/>
      <c r="K12" s="27"/>
      <c r="L12" s="27"/>
      <c r="M12" s="28"/>
    </row>
    <row r="13" spans="1:14">
      <c r="A13" s="54"/>
      <c r="B13" s="53" t="s">
        <v>115</v>
      </c>
      <c r="C13" s="22"/>
      <c r="D13" s="22" t="s">
        <v>54</v>
      </c>
      <c r="E13" s="29" t="s">
        <v>66</v>
      </c>
      <c r="F13" s="19"/>
      <c r="G13" s="25">
        <f t="shared" si="0"/>
        <v>0</v>
      </c>
      <c r="H13" s="20"/>
      <c r="I13" s="26"/>
      <c r="J13" s="27"/>
      <c r="K13" s="27"/>
      <c r="L13" s="27"/>
      <c r="M13" s="28"/>
    </row>
    <row r="14" spans="1:14">
      <c r="A14" s="54"/>
      <c r="B14" s="53" t="s">
        <v>116</v>
      </c>
      <c r="C14" s="22"/>
      <c r="D14" s="22" t="s">
        <v>55</v>
      </c>
      <c r="E14" s="29" t="s">
        <v>66</v>
      </c>
      <c r="F14" s="19"/>
      <c r="G14" s="25">
        <f t="shared" si="0"/>
        <v>0</v>
      </c>
      <c r="H14" s="20"/>
      <c r="I14" s="26"/>
      <c r="J14" s="27"/>
      <c r="K14" s="27"/>
      <c r="L14" s="27"/>
      <c r="M14" s="28"/>
    </row>
    <row r="15" spans="1:14">
      <c r="A15" s="54"/>
      <c r="B15" s="53" t="s">
        <v>117</v>
      </c>
      <c r="C15" s="22"/>
      <c r="D15" s="22" t="s">
        <v>57</v>
      </c>
      <c r="E15" s="29" t="s">
        <v>66</v>
      </c>
      <c r="F15" s="19"/>
      <c r="G15" s="25">
        <f t="shared" si="0"/>
        <v>0</v>
      </c>
      <c r="H15" s="20"/>
      <c r="I15" s="26"/>
      <c r="J15" s="27"/>
      <c r="K15" s="27"/>
      <c r="L15" s="27"/>
      <c r="M15" s="28"/>
    </row>
    <row r="16" spans="1:14">
      <c r="A16" s="54"/>
      <c r="B16" s="53" t="s">
        <v>118</v>
      </c>
      <c r="C16" s="22"/>
      <c r="D16" s="22" t="s">
        <v>59</v>
      </c>
      <c r="E16" s="29" t="s">
        <v>66</v>
      </c>
      <c r="F16" s="19"/>
      <c r="G16" s="25">
        <f t="shared" si="0"/>
        <v>0</v>
      </c>
      <c r="H16" s="20"/>
      <c r="I16" s="26"/>
      <c r="J16" s="27"/>
      <c r="K16" s="27"/>
      <c r="L16" s="27"/>
      <c r="M16" s="28"/>
    </row>
    <row r="17" spans="1:13">
      <c r="A17" s="54"/>
      <c r="B17" s="53" t="s">
        <v>119</v>
      </c>
      <c r="C17" s="22"/>
      <c r="D17" s="22" t="s">
        <v>61</v>
      </c>
      <c r="E17" s="29" t="s">
        <v>66</v>
      </c>
      <c r="F17" s="19"/>
      <c r="G17" s="25">
        <f t="shared" si="0"/>
        <v>0</v>
      </c>
      <c r="H17" s="20"/>
      <c r="I17" s="26"/>
      <c r="J17" s="27"/>
      <c r="K17" s="27"/>
      <c r="L17" s="27"/>
      <c r="M17" s="28"/>
    </row>
    <row r="18" spans="1:13">
      <c r="A18" s="54"/>
      <c r="B18" s="53" t="s">
        <v>120</v>
      </c>
      <c r="C18" s="22"/>
      <c r="D18" s="22" t="s">
        <v>62</v>
      </c>
      <c r="E18" s="29" t="s">
        <v>66</v>
      </c>
      <c r="F18" s="19"/>
      <c r="G18" s="25">
        <f t="shared" si="0"/>
        <v>0</v>
      </c>
      <c r="H18" s="20"/>
      <c r="I18" s="26"/>
      <c r="J18" s="27"/>
      <c r="K18" s="27"/>
      <c r="L18" s="27"/>
      <c r="M18" s="28"/>
    </row>
    <row r="19" spans="1:13">
      <c r="A19" s="54" t="s">
        <v>196</v>
      </c>
      <c r="B19" s="53"/>
      <c r="C19" s="914" t="s">
        <v>202</v>
      </c>
      <c r="D19" s="915"/>
      <c r="E19" s="29"/>
      <c r="F19" s="19"/>
      <c r="G19" s="25"/>
      <c r="H19" s="20"/>
      <c r="I19" s="26"/>
      <c r="J19" s="27"/>
      <c r="K19" s="27"/>
      <c r="L19" s="27"/>
      <c r="M19" s="28"/>
    </row>
    <row r="20" spans="1:13">
      <c r="A20" s="44"/>
      <c r="B20" s="53" t="s">
        <v>198</v>
      </c>
      <c r="C20" s="22"/>
      <c r="D20" s="22" t="s">
        <v>194</v>
      </c>
      <c r="E20" s="29" t="s">
        <v>90</v>
      </c>
      <c r="F20" s="19"/>
      <c r="G20" s="38"/>
      <c r="H20" s="20"/>
      <c r="I20" s="26"/>
      <c r="J20" s="27"/>
      <c r="K20" s="27"/>
      <c r="L20" s="27"/>
      <c r="M20" s="28"/>
    </row>
    <row r="21" spans="1:13">
      <c r="A21" s="44"/>
      <c r="B21" s="53" t="s">
        <v>199</v>
      </c>
      <c r="C21" s="22"/>
      <c r="D21" s="22" t="s">
        <v>56</v>
      </c>
      <c r="E21" s="29" t="s">
        <v>90</v>
      </c>
      <c r="F21" s="19"/>
      <c r="G21" s="38"/>
      <c r="H21" s="20"/>
      <c r="I21" s="26"/>
      <c r="J21" s="27"/>
      <c r="K21" s="27"/>
      <c r="L21" s="27"/>
      <c r="M21" s="28"/>
    </row>
    <row r="22" spans="1:13">
      <c r="A22" s="44" t="s">
        <v>98</v>
      </c>
      <c r="B22" s="53"/>
      <c r="C22" s="914" t="s">
        <v>203</v>
      </c>
      <c r="D22" s="915"/>
      <c r="E22" s="29"/>
      <c r="F22" s="19"/>
      <c r="G22" s="38"/>
      <c r="H22" s="20"/>
      <c r="I22" s="26"/>
      <c r="J22" s="27"/>
      <c r="K22" s="27"/>
      <c r="L22" s="27"/>
      <c r="M22" s="28"/>
    </row>
    <row r="23" spans="1:13">
      <c r="A23" s="44"/>
      <c r="B23" s="53" t="s">
        <v>204</v>
      </c>
      <c r="C23" s="22"/>
      <c r="D23" s="22" t="s">
        <v>63</v>
      </c>
      <c r="E23" s="29" t="s">
        <v>43</v>
      </c>
      <c r="F23" s="19"/>
      <c r="G23" s="38"/>
      <c r="H23" s="20"/>
      <c r="I23" s="26"/>
      <c r="J23" s="27"/>
      <c r="K23" s="27"/>
      <c r="L23" s="27"/>
      <c r="M23" s="28"/>
    </row>
    <row r="24" spans="1:13">
      <c r="A24" s="44"/>
      <c r="B24" s="53" t="s">
        <v>205</v>
      </c>
      <c r="C24" s="22"/>
      <c r="D24" s="22" t="s">
        <v>58</v>
      </c>
      <c r="E24" s="29" t="s">
        <v>43</v>
      </c>
      <c r="F24" s="19"/>
      <c r="G24" s="38"/>
      <c r="H24" s="20"/>
      <c r="I24" s="26"/>
      <c r="J24" s="27"/>
      <c r="K24" s="27"/>
      <c r="L24" s="27"/>
      <c r="M24" s="28"/>
    </row>
    <row r="25" spans="1:13">
      <c r="A25" s="44"/>
      <c r="B25" s="53" t="s">
        <v>206</v>
      </c>
      <c r="C25" s="22"/>
      <c r="D25" s="22" t="s">
        <v>64</v>
      </c>
      <c r="E25" s="29" t="s">
        <v>43</v>
      </c>
      <c r="F25" s="19"/>
      <c r="G25" s="38"/>
      <c r="H25" s="20"/>
      <c r="I25" s="26"/>
      <c r="J25" s="27"/>
      <c r="K25" s="27"/>
      <c r="L25" s="27"/>
      <c r="M25" s="28"/>
    </row>
    <row r="26" spans="1:13">
      <c r="A26" s="44"/>
      <c r="B26" s="53"/>
      <c r="C26" s="22"/>
      <c r="D26" s="22"/>
      <c r="E26" s="29"/>
      <c r="F26" s="19"/>
      <c r="G26" s="38"/>
      <c r="H26" s="20"/>
      <c r="I26" s="26"/>
      <c r="J26" s="27"/>
      <c r="K26" s="27"/>
      <c r="L26" s="27"/>
      <c r="M26" s="28"/>
    </row>
    <row r="27" spans="1:13" s="70" customFormat="1" ht="65.099999999999994" customHeight="1">
      <c r="A27" s="61" t="s">
        <v>99</v>
      </c>
      <c r="B27" s="62"/>
      <c r="C27" s="920" t="s">
        <v>218</v>
      </c>
      <c r="D27" s="921"/>
      <c r="E27" s="63"/>
      <c r="F27" s="64"/>
      <c r="G27" s="71"/>
      <c r="H27" s="66"/>
      <c r="I27" s="67"/>
      <c r="J27" s="68"/>
      <c r="K27" s="68"/>
      <c r="L27" s="68"/>
      <c r="M27" s="69"/>
    </row>
    <row r="28" spans="1:13" s="70" customFormat="1">
      <c r="A28" s="44" t="s">
        <v>100</v>
      </c>
      <c r="B28" s="62"/>
      <c r="C28" s="914" t="s">
        <v>207</v>
      </c>
      <c r="D28" s="915"/>
      <c r="E28" s="63"/>
      <c r="F28" s="64"/>
      <c r="G28" s="71"/>
      <c r="H28" s="66"/>
      <c r="I28" s="67"/>
      <c r="J28" s="68"/>
      <c r="K28" s="68"/>
      <c r="L28" s="68"/>
      <c r="M28" s="69"/>
    </row>
    <row r="29" spans="1:13">
      <c r="A29" s="44"/>
      <c r="B29" s="53" t="s">
        <v>193</v>
      </c>
      <c r="C29" s="22"/>
      <c r="D29" s="22" t="s">
        <v>87</v>
      </c>
      <c r="E29" s="29" t="s">
        <v>66</v>
      </c>
      <c r="F29" s="19"/>
      <c r="G29" s="25">
        <f>SUM(I29:M29)</f>
        <v>0</v>
      </c>
      <c r="H29" s="20"/>
      <c r="I29" s="26"/>
      <c r="J29" s="27"/>
      <c r="K29" s="27"/>
      <c r="L29" s="27"/>
      <c r="M29" s="28"/>
    </row>
    <row r="30" spans="1:13">
      <c r="A30" s="44" t="s">
        <v>101</v>
      </c>
      <c r="B30" s="53"/>
      <c r="C30" s="914" t="s">
        <v>208</v>
      </c>
      <c r="D30" s="915"/>
      <c r="E30" s="29"/>
      <c r="F30" s="19"/>
      <c r="G30" s="25"/>
      <c r="H30" s="20"/>
      <c r="I30" s="26"/>
      <c r="J30" s="27"/>
      <c r="K30" s="27"/>
      <c r="L30" s="27"/>
      <c r="M30" s="28"/>
    </row>
    <row r="31" spans="1:13">
      <c r="A31" s="44"/>
      <c r="B31" s="53" t="s">
        <v>209</v>
      </c>
      <c r="C31" s="22"/>
      <c r="D31" s="22" t="s">
        <v>88</v>
      </c>
      <c r="E31" s="29" t="s">
        <v>43</v>
      </c>
      <c r="F31" s="19"/>
      <c r="G31" s="38"/>
      <c r="H31" s="20"/>
      <c r="I31" s="26"/>
      <c r="J31" s="27"/>
      <c r="K31" s="27"/>
      <c r="L31" s="27"/>
      <c r="M31" s="28"/>
    </row>
    <row r="32" spans="1:13">
      <c r="A32" s="44"/>
      <c r="B32" s="53" t="s">
        <v>197</v>
      </c>
      <c r="C32" s="22"/>
      <c r="D32" s="22" t="s">
        <v>89</v>
      </c>
      <c r="E32" s="29" t="s">
        <v>43</v>
      </c>
      <c r="F32" s="19"/>
      <c r="G32" s="38"/>
      <c r="H32" s="20"/>
      <c r="I32" s="26"/>
      <c r="J32" s="27"/>
      <c r="K32" s="27"/>
      <c r="L32" s="27"/>
      <c r="M32" s="28"/>
    </row>
    <row r="33" spans="1:13">
      <c r="A33" s="44"/>
      <c r="B33" s="53"/>
      <c r="C33" s="22"/>
      <c r="D33" s="22"/>
      <c r="E33" s="29"/>
      <c r="F33" s="19"/>
      <c r="G33" s="38"/>
      <c r="H33" s="20"/>
      <c r="I33" s="26"/>
      <c r="J33" s="27"/>
      <c r="K33" s="27"/>
      <c r="L33" s="27"/>
      <c r="M33" s="28"/>
    </row>
    <row r="34" spans="1:13" s="70" customFormat="1" ht="65.099999999999994" customHeight="1">
      <c r="A34" s="61" t="s">
        <v>102</v>
      </c>
      <c r="B34" s="62"/>
      <c r="C34" s="920" t="s">
        <v>219</v>
      </c>
      <c r="D34" s="921"/>
      <c r="E34" s="63"/>
      <c r="F34" s="64"/>
      <c r="G34" s="72"/>
      <c r="H34" s="66"/>
      <c r="I34" s="67"/>
      <c r="J34" s="68"/>
      <c r="K34" s="68"/>
      <c r="L34" s="68"/>
      <c r="M34" s="69"/>
    </row>
    <row r="35" spans="1:13">
      <c r="A35" s="44" t="s">
        <v>103</v>
      </c>
      <c r="B35" s="53"/>
      <c r="C35" s="914" t="s">
        <v>165</v>
      </c>
      <c r="D35" s="915"/>
      <c r="E35" s="29"/>
      <c r="F35" s="19"/>
      <c r="G35" s="25"/>
      <c r="H35" s="20"/>
      <c r="I35" s="26"/>
      <c r="J35" s="27"/>
      <c r="K35" s="27"/>
      <c r="L35" s="27"/>
      <c r="M35" s="28"/>
    </row>
    <row r="36" spans="1:13">
      <c r="A36" s="56"/>
      <c r="B36" s="53" t="s">
        <v>104</v>
      </c>
      <c r="C36" s="22"/>
      <c r="D36" s="22" t="s">
        <v>32</v>
      </c>
      <c r="E36" s="29" t="s">
        <v>66</v>
      </c>
      <c r="F36" s="19"/>
      <c r="G36" s="25">
        <f t="shared" ref="G36:G42" si="1">SUM(I36:M36)</f>
        <v>0</v>
      </c>
      <c r="H36" s="20"/>
      <c r="I36" s="26"/>
      <c r="J36" s="27"/>
      <c r="K36" s="27"/>
      <c r="L36" s="27"/>
      <c r="M36" s="28"/>
    </row>
    <row r="37" spans="1:13" ht="25.5">
      <c r="A37" s="56"/>
      <c r="B37" s="53" t="s">
        <v>105</v>
      </c>
      <c r="C37" s="22"/>
      <c r="D37" s="22" t="s">
        <v>30</v>
      </c>
      <c r="E37" s="29" t="s">
        <v>66</v>
      </c>
      <c r="F37" s="19"/>
      <c r="G37" s="25">
        <f t="shared" si="1"/>
        <v>0</v>
      </c>
      <c r="H37" s="20"/>
      <c r="I37" s="26"/>
      <c r="J37" s="27"/>
      <c r="K37" s="27"/>
      <c r="L37" s="27"/>
      <c r="M37" s="28"/>
    </row>
    <row r="38" spans="1:13" ht="38.25">
      <c r="A38" s="56"/>
      <c r="B38" s="53" t="s">
        <v>106</v>
      </c>
      <c r="C38" s="22"/>
      <c r="D38" s="22" t="s">
        <v>31</v>
      </c>
      <c r="E38" s="29" t="s">
        <v>66</v>
      </c>
      <c r="F38" s="19"/>
      <c r="G38" s="25">
        <f t="shared" si="1"/>
        <v>0</v>
      </c>
      <c r="H38" s="20"/>
      <c r="I38" s="26"/>
      <c r="J38" s="27"/>
      <c r="K38" s="27"/>
      <c r="L38" s="27"/>
      <c r="M38" s="28"/>
    </row>
    <row r="39" spans="1:13">
      <c r="A39" s="56"/>
      <c r="B39" s="53" t="s">
        <v>107</v>
      </c>
      <c r="C39" s="22"/>
      <c r="D39" s="22" t="s">
        <v>34</v>
      </c>
      <c r="E39" s="29" t="s">
        <v>66</v>
      </c>
      <c r="F39" s="19"/>
      <c r="G39" s="25">
        <f t="shared" si="1"/>
        <v>0</v>
      </c>
      <c r="H39" s="20"/>
      <c r="I39" s="26"/>
      <c r="J39" s="27"/>
      <c r="K39" s="27"/>
      <c r="L39" s="27"/>
      <c r="M39" s="28"/>
    </row>
    <row r="40" spans="1:13">
      <c r="A40" s="56"/>
      <c r="B40" s="53" t="s">
        <v>108</v>
      </c>
      <c r="C40" s="22"/>
      <c r="D40" s="22" t="s">
        <v>81</v>
      </c>
      <c r="E40" s="29" t="s">
        <v>66</v>
      </c>
      <c r="F40" s="19"/>
      <c r="G40" s="25">
        <f t="shared" si="1"/>
        <v>0</v>
      </c>
      <c r="H40" s="20"/>
      <c r="I40" s="26"/>
      <c r="J40" s="27"/>
      <c r="K40" s="27"/>
      <c r="L40" s="27"/>
      <c r="M40" s="28"/>
    </row>
    <row r="41" spans="1:13">
      <c r="A41" s="56"/>
      <c r="B41" s="53" t="s">
        <v>109</v>
      </c>
      <c r="C41" s="22"/>
      <c r="D41" s="22" t="s">
        <v>35</v>
      </c>
      <c r="E41" s="29" t="s">
        <v>66</v>
      </c>
      <c r="F41" s="19"/>
      <c r="G41" s="25">
        <f t="shared" si="1"/>
        <v>0</v>
      </c>
      <c r="H41" s="20"/>
      <c r="I41" s="26"/>
      <c r="J41" s="27"/>
      <c r="K41" s="27"/>
      <c r="L41" s="27"/>
      <c r="M41" s="28"/>
    </row>
    <row r="42" spans="1:13">
      <c r="A42" s="56"/>
      <c r="B42" s="53" t="s">
        <v>110</v>
      </c>
      <c r="C42" s="22"/>
      <c r="D42" s="22" t="s">
        <v>36</v>
      </c>
      <c r="E42" s="29" t="s">
        <v>66</v>
      </c>
      <c r="F42" s="19"/>
      <c r="G42" s="25">
        <f t="shared" si="1"/>
        <v>0</v>
      </c>
      <c r="H42" s="20"/>
      <c r="I42" s="26"/>
      <c r="J42" s="27"/>
      <c r="K42" s="27"/>
      <c r="L42" s="27"/>
      <c r="M42" s="28"/>
    </row>
    <row r="43" spans="1:13">
      <c r="A43" s="44" t="s">
        <v>167</v>
      </c>
      <c r="B43" s="53"/>
      <c r="C43" s="918" t="s">
        <v>166</v>
      </c>
      <c r="D43" s="919"/>
      <c r="E43" s="29"/>
      <c r="F43" s="19"/>
      <c r="G43" s="25"/>
      <c r="H43" s="20"/>
      <c r="I43" s="26"/>
      <c r="J43" s="27"/>
      <c r="K43" s="27"/>
      <c r="L43" s="27"/>
      <c r="M43" s="28"/>
    </row>
    <row r="44" spans="1:13">
      <c r="A44" s="56"/>
      <c r="B44" s="53" t="s">
        <v>111</v>
      </c>
      <c r="C44" s="22"/>
      <c r="D44" s="22" t="s">
        <v>96</v>
      </c>
      <c r="E44" s="29" t="s">
        <v>90</v>
      </c>
      <c r="F44" s="19"/>
      <c r="G44" s="38"/>
      <c r="H44" s="20"/>
      <c r="I44" s="26"/>
      <c r="J44" s="27"/>
      <c r="K44" s="27"/>
      <c r="L44" s="27"/>
      <c r="M44" s="28"/>
    </row>
    <row r="45" spans="1:13">
      <c r="A45" s="56"/>
      <c r="B45" s="53" t="s">
        <v>112</v>
      </c>
      <c r="C45" s="22"/>
      <c r="D45" s="22" t="s">
        <v>67</v>
      </c>
      <c r="E45" s="29" t="s">
        <v>43</v>
      </c>
      <c r="F45" s="19"/>
      <c r="G45" s="38"/>
      <c r="H45" s="20"/>
      <c r="I45" s="26"/>
      <c r="J45" s="27"/>
      <c r="K45" s="27"/>
      <c r="L45" s="27"/>
      <c r="M45" s="28"/>
    </row>
    <row r="46" spans="1:13">
      <c r="A46" s="56"/>
      <c r="B46" s="53" t="s">
        <v>113</v>
      </c>
      <c r="C46" s="22"/>
      <c r="D46" s="22" t="s">
        <v>68</v>
      </c>
      <c r="E46" s="29" t="s">
        <v>43</v>
      </c>
      <c r="F46" s="19"/>
      <c r="G46" s="38"/>
      <c r="H46" s="20"/>
      <c r="I46" s="26"/>
      <c r="J46" s="27"/>
      <c r="K46" s="27"/>
      <c r="L46" s="27"/>
      <c r="M46" s="28"/>
    </row>
    <row r="47" spans="1:13" ht="27.6" customHeight="1">
      <c r="A47" s="44" t="s">
        <v>121</v>
      </c>
      <c r="B47" s="53"/>
      <c r="C47" s="914" t="s">
        <v>18</v>
      </c>
      <c r="D47" s="915"/>
      <c r="E47" s="29"/>
      <c r="F47" s="19"/>
      <c r="G47" s="39"/>
      <c r="H47" s="20"/>
      <c r="I47" s="26"/>
      <c r="J47" s="27"/>
      <c r="K47" s="27"/>
      <c r="L47" s="27"/>
      <c r="M47" s="28"/>
    </row>
    <row r="48" spans="1:13">
      <c r="A48" s="56"/>
      <c r="B48" s="53" t="s">
        <v>168</v>
      </c>
      <c r="C48" s="22"/>
      <c r="D48" s="22" t="s">
        <v>91</v>
      </c>
      <c r="E48" s="29" t="s">
        <v>90</v>
      </c>
      <c r="F48" s="19"/>
      <c r="G48" s="38"/>
      <c r="H48" s="20"/>
      <c r="I48" s="26"/>
      <c r="J48" s="27"/>
      <c r="K48" s="27"/>
      <c r="L48" s="27"/>
      <c r="M48" s="28"/>
    </row>
    <row r="49" spans="1:13">
      <c r="A49" s="44" t="s">
        <v>122</v>
      </c>
      <c r="B49" s="53"/>
      <c r="C49" s="914" t="s">
        <v>19</v>
      </c>
      <c r="D49" s="915"/>
      <c r="E49" s="29"/>
      <c r="F49" s="19"/>
      <c r="G49" s="38"/>
      <c r="H49" s="20"/>
      <c r="I49" s="26"/>
      <c r="J49" s="27"/>
      <c r="K49" s="27"/>
      <c r="L49" s="27"/>
      <c r="M49" s="28"/>
    </row>
    <row r="50" spans="1:13">
      <c r="A50" s="44"/>
      <c r="B50" s="53" t="s">
        <v>211</v>
      </c>
      <c r="C50" s="22"/>
      <c r="D50" s="22" t="s">
        <v>210</v>
      </c>
      <c r="E50" s="29" t="s">
        <v>43</v>
      </c>
      <c r="F50" s="19"/>
      <c r="G50" s="38"/>
      <c r="H50" s="20"/>
      <c r="I50" s="26"/>
      <c r="J50" s="27"/>
      <c r="K50" s="27"/>
      <c r="L50" s="27"/>
      <c r="M50" s="28"/>
    </row>
    <row r="51" spans="1:13">
      <c r="A51" s="44" t="s">
        <v>123</v>
      </c>
      <c r="B51" s="53"/>
      <c r="C51" s="914" t="s">
        <v>169</v>
      </c>
      <c r="D51" s="915"/>
      <c r="E51" s="29"/>
      <c r="F51" s="19"/>
      <c r="G51" s="25"/>
      <c r="H51" s="20"/>
      <c r="I51" s="26"/>
      <c r="J51" s="27"/>
      <c r="K51" s="27"/>
      <c r="L51" s="27"/>
      <c r="M51" s="28"/>
    </row>
    <row r="52" spans="1:13" ht="25.5">
      <c r="A52" s="56"/>
      <c r="B52" s="53" t="s">
        <v>124</v>
      </c>
      <c r="C52" s="22"/>
      <c r="D52" s="22" t="s">
        <v>38</v>
      </c>
      <c r="E52" s="29" t="s">
        <v>66</v>
      </c>
      <c r="F52" s="19"/>
      <c r="G52" s="25">
        <f>SUM(I52:M52)</f>
        <v>0</v>
      </c>
      <c r="H52" s="20"/>
      <c r="I52" s="26"/>
      <c r="J52" s="27"/>
      <c r="K52" s="27"/>
      <c r="L52" s="27"/>
      <c r="M52" s="28"/>
    </row>
    <row r="53" spans="1:13">
      <c r="A53" s="56"/>
      <c r="B53" s="53" t="s">
        <v>125</v>
      </c>
      <c r="C53" s="22"/>
      <c r="D53" s="22" t="s">
        <v>39</v>
      </c>
      <c r="E53" s="29" t="s">
        <v>66</v>
      </c>
      <c r="F53" s="19"/>
      <c r="G53" s="25">
        <f>SUM(I53:M53)</f>
        <v>0</v>
      </c>
      <c r="H53" s="20"/>
      <c r="I53" s="26"/>
      <c r="J53" s="27"/>
      <c r="K53" s="27"/>
      <c r="L53" s="27"/>
      <c r="M53" s="28"/>
    </row>
    <row r="54" spans="1:13">
      <c r="A54" s="56"/>
      <c r="B54" s="53" t="s">
        <v>126</v>
      </c>
      <c r="C54" s="22"/>
      <c r="D54" s="22" t="s">
        <v>40</v>
      </c>
      <c r="E54" s="29" t="s">
        <v>66</v>
      </c>
      <c r="F54" s="19"/>
      <c r="G54" s="25">
        <f>SUM(I54:M54)</f>
        <v>0</v>
      </c>
      <c r="H54" s="20"/>
      <c r="I54" s="26"/>
      <c r="J54" s="27"/>
      <c r="K54" s="27"/>
      <c r="L54" s="27"/>
      <c r="M54" s="28"/>
    </row>
    <row r="55" spans="1:13">
      <c r="A55" s="56"/>
      <c r="B55" s="53" t="s">
        <v>127</v>
      </c>
      <c r="C55" s="22"/>
      <c r="D55" s="22" t="s">
        <v>41</v>
      </c>
      <c r="E55" s="29" t="s">
        <v>66</v>
      </c>
      <c r="F55" s="19"/>
      <c r="G55" s="25">
        <f>SUM(I55:M55)</f>
        <v>0</v>
      </c>
      <c r="H55" s="20"/>
      <c r="I55" s="26"/>
      <c r="J55" s="27"/>
      <c r="K55" s="27"/>
      <c r="L55" s="27"/>
      <c r="M55" s="28"/>
    </row>
    <row r="56" spans="1:13">
      <c r="A56" s="56"/>
      <c r="B56" s="53" t="s">
        <v>128</v>
      </c>
      <c r="C56" s="22"/>
      <c r="D56" s="22" t="s">
        <v>82</v>
      </c>
      <c r="E56" s="29" t="s">
        <v>66</v>
      </c>
      <c r="F56" s="19"/>
      <c r="G56" s="25">
        <f>SUM(I56:M56)</f>
        <v>0</v>
      </c>
      <c r="H56" s="20"/>
      <c r="I56" s="26"/>
      <c r="J56" s="27"/>
      <c r="K56" s="27"/>
      <c r="L56" s="27"/>
      <c r="M56" s="28"/>
    </row>
    <row r="57" spans="1:13">
      <c r="A57" s="44" t="s">
        <v>170</v>
      </c>
      <c r="B57" s="53"/>
      <c r="C57" s="914" t="s">
        <v>214</v>
      </c>
      <c r="D57" s="915"/>
      <c r="E57" s="29"/>
      <c r="F57" s="19"/>
      <c r="G57" s="25"/>
      <c r="H57" s="20"/>
      <c r="I57" s="26"/>
      <c r="J57" s="27"/>
      <c r="K57" s="27"/>
      <c r="L57" s="27"/>
      <c r="M57" s="28"/>
    </row>
    <row r="58" spans="1:13">
      <c r="A58" s="56"/>
      <c r="B58" s="53" t="s">
        <v>129</v>
      </c>
      <c r="C58" s="22"/>
      <c r="D58" s="22" t="s">
        <v>92</v>
      </c>
      <c r="E58" s="29" t="s">
        <v>90</v>
      </c>
      <c r="F58" s="19"/>
      <c r="G58" s="25"/>
      <c r="H58" s="20"/>
      <c r="I58" s="26"/>
      <c r="J58" s="27"/>
      <c r="K58" s="27"/>
      <c r="L58" s="27"/>
      <c r="M58" s="28"/>
    </row>
    <row r="59" spans="1:13">
      <c r="A59" s="56"/>
      <c r="B59" s="53" t="s">
        <v>130</v>
      </c>
      <c r="C59" s="22"/>
      <c r="D59" s="22" t="s">
        <v>70</v>
      </c>
      <c r="E59" s="29" t="s">
        <v>43</v>
      </c>
      <c r="F59" s="19"/>
      <c r="G59" s="38"/>
      <c r="H59" s="20"/>
      <c r="I59" s="26"/>
      <c r="J59" s="27"/>
      <c r="K59" s="27"/>
      <c r="L59" s="27"/>
      <c r="M59" s="28"/>
    </row>
    <row r="60" spans="1:13">
      <c r="A60" s="44" t="s">
        <v>131</v>
      </c>
      <c r="B60" s="53"/>
      <c r="C60" s="914" t="s">
        <v>21</v>
      </c>
      <c r="D60" s="915"/>
      <c r="E60" s="29"/>
      <c r="F60" s="19"/>
      <c r="G60" s="39"/>
      <c r="H60" s="20"/>
      <c r="I60" s="26"/>
      <c r="J60" s="27"/>
      <c r="K60" s="27"/>
      <c r="L60" s="27"/>
      <c r="M60" s="28"/>
    </row>
    <row r="61" spans="1:13">
      <c r="A61" s="44"/>
      <c r="B61" s="53" t="s">
        <v>213</v>
      </c>
      <c r="C61" s="22"/>
      <c r="D61" s="22" t="s">
        <v>212</v>
      </c>
      <c r="E61" s="29" t="s">
        <v>90</v>
      </c>
      <c r="F61" s="19"/>
      <c r="G61" s="38"/>
      <c r="H61" s="20"/>
      <c r="I61" s="26"/>
      <c r="J61" s="27"/>
      <c r="K61" s="27"/>
      <c r="L61" s="27"/>
      <c r="M61" s="28"/>
    </row>
    <row r="62" spans="1:13">
      <c r="A62" s="44" t="s">
        <v>132</v>
      </c>
      <c r="B62" s="53"/>
      <c r="C62" s="914" t="s">
        <v>171</v>
      </c>
      <c r="D62" s="915"/>
      <c r="E62" s="29"/>
      <c r="F62" s="19"/>
      <c r="G62" s="39"/>
      <c r="H62" s="20"/>
      <c r="I62" s="26"/>
      <c r="J62" s="27"/>
      <c r="K62" s="27"/>
      <c r="L62" s="27"/>
      <c r="M62" s="28"/>
    </row>
    <row r="63" spans="1:13">
      <c r="A63" s="56"/>
      <c r="B63" s="53" t="s">
        <v>133</v>
      </c>
      <c r="C63" s="22"/>
      <c r="D63" s="22" t="s">
        <v>93</v>
      </c>
      <c r="E63" s="29" t="s">
        <v>90</v>
      </c>
      <c r="F63" s="19"/>
      <c r="G63" s="38"/>
      <c r="H63" s="20"/>
      <c r="I63" s="26"/>
      <c r="J63" s="27"/>
      <c r="K63" s="27"/>
      <c r="L63" s="27"/>
      <c r="M63" s="28"/>
    </row>
    <row r="64" spans="1:13">
      <c r="A64" s="44" t="s">
        <v>173</v>
      </c>
      <c r="B64" s="53"/>
      <c r="C64" s="914" t="s">
        <v>172</v>
      </c>
      <c r="D64" s="915"/>
      <c r="E64" s="29"/>
      <c r="F64" s="19"/>
      <c r="G64" s="39"/>
      <c r="H64" s="20"/>
      <c r="I64" s="26"/>
      <c r="J64" s="27"/>
      <c r="K64" s="27"/>
      <c r="L64" s="27"/>
      <c r="M64" s="28"/>
    </row>
    <row r="65" spans="1:13">
      <c r="A65" s="56"/>
      <c r="B65" s="53" t="s">
        <v>134</v>
      </c>
      <c r="C65" s="22"/>
      <c r="D65" s="22" t="s">
        <v>94</v>
      </c>
      <c r="E65" s="29" t="s">
        <v>90</v>
      </c>
      <c r="F65" s="19"/>
      <c r="G65" s="38"/>
      <c r="H65" s="20"/>
      <c r="I65" s="26"/>
      <c r="J65" s="27"/>
      <c r="K65" s="27"/>
      <c r="L65" s="27"/>
      <c r="M65" s="28"/>
    </row>
    <row r="66" spans="1:13">
      <c r="A66" s="44" t="s">
        <v>135</v>
      </c>
      <c r="B66" s="53"/>
      <c r="C66" s="914" t="s">
        <v>174</v>
      </c>
      <c r="D66" s="915"/>
      <c r="E66" s="29"/>
      <c r="F66" s="19"/>
      <c r="G66" s="25"/>
      <c r="H66" s="20"/>
      <c r="I66" s="26"/>
      <c r="J66" s="27"/>
      <c r="K66" s="27"/>
      <c r="L66" s="27"/>
      <c r="M66" s="28"/>
    </row>
    <row r="67" spans="1:13" ht="25.5">
      <c r="A67" s="56"/>
      <c r="B67" s="53" t="s">
        <v>176</v>
      </c>
      <c r="C67" s="22"/>
      <c r="D67" s="22" t="s">
        <v>83</v>
      </c>
      <c r="E67" s="29" t="s">
        <v>66</v>
      </c>
      <c r="F67" s="19"/>
      <c r="G67" s="25">
        <f>SUM(I67:M67)</f>
        <v>0</v>
      </c>
      <c r="H67" s="20"/>
      <c r="I67" s="26"/>
      <c r="J67" s="27"/>
      <c r="K67" s="27"/>
      <c r="L67" s="27"/>
      <c r="M67" s="28"/>
    </row>
    <row r="68" spans="1:13">
      <c r="A68" s="44" t="s">
        <v>136</v>
      </c>
      <c r="B68" s="53"/>
      <c r="C68" s="914" t="s">
        <v>175</v>
      </c>
      <c r="D68" s="915"/>
      <c r="E68" s="29"/>
      <c r="F68" s="19"/>
      <c r="G68" s="25"/>
      <c r="H68" s="20"/>
      <c r="I68" s="26"/>
      <c r="J68" s="27"/>
      <c r="K68" s="27"/>
      <c r="L68" s="27"/>
      <c r="M68" s="28"/>
    </row>
    <row r="69" spans="1:13">
      <c r="A69" s="56"/>
      <c r="B69" s="53" t="s">
        <v>177</v>
      </c>
      <c r="C69" s="22"/>
      <c r="D69" s="22" t="s">
        <v>77</v>
      </c>
      <c r="E69" s="29" t="s">
        <v>43</v>
      </c>
      <c r="F69" s="19"/>
      <c r="G69" s="38"/>
      <c r="H69" s="20"/>
      <c r="I69" s="26"/>
      <c r="J69" s="27"/>
      <c r="K69" s="27"/>
      <c r="L69" s="27"/>
      <c r="M69" s="28"/>
    </row>
    <row r="70" spans="1:13">
      <c r="A70" s="44" t="s">
        <v>137</v>
      </c>
      <c r="B70" s="53"/>
      <c r="C70" s="914" t="s">
        <v>178</v>
      </c>
      <c r="D70" s="915"/>
      <c r="E70" s="29"/>
      <c r="F70" s="19"/>
      <c r="G70" s="25"/>
      <c r="H70" s="20"/>
      <c r="I70" s="26"/>
      <c r="J70" s="27"/>
      <c r="K70" s="27"/>
      <c r="L70" s="27"/>
      <c r="M70" s="28"/>
    </row>
    <row r="71" spans="1:13">
      <c r="A71" s="54"/>
      <c r="B71" s="53" t="s">
        <v>139</v>
      </c>
      <c r="C71" s="22"/>
      <c r="D71" s="22" t="s">
        <v>44</v>
      </c>
      <c r="E71" s="29" t="s">
        <v>66</v>
      </c>
      <c r="F71" s="19"/>
      <c r="G71" s="25">
        <f>SUM(I71:M71)</f>
        <v>0</v>
      </c>
      <c r="H71" s="20"/>
      <c r="I71" s="26"/>
      <c r="J71" s="27"/>
      <c r="K71" s="27"/>
      <c r="L71" s="27"/>
      <c r="M71" s="28"/>
    </row>
    <row r="72" spans="1:13">
      <c r="A72" s="54"/>
      <c r="B72" s="53" t="s">
        <v>138</v>
      </c>
      <c r="C72" s="22"/>
      <c r="D72" s="22" t="s">
        <v>45</v>
      </c>
      <c r="E72" s="29" t="s">
        <v>66</v>
      </c>
      <c r="F72" s="19"/>
      <c r="G72" s="25">
        <f>SUM(I72:M72)</f>
        <v>0</v>
      </c>
      <c r="H72" s="20"/>
      <c r="I72" s="26"/>
      <c r="J72" s="27"/>
      <c r="K72" s="27"/>
      <c r="L72" s="27"/>
      <c r="M72" s="28"/>
    </row>
    <row r="73" spans="1:13">
      <c r="A73" s="44" t="s">
        <v>140</v>
      </c>
      <c r="B73" s="53"/>
      <c r="C73" s="914" t="s">
        <v>179</v>
      </c>
      <c r="D73" s="915"/>
      <c r="E73" s="29"/>
      <c r="F73" s="19"/>
      <c r="G73" s="25"/>
      <c r="H73" s="20"/>
      <c r="I73" s="26"/>
      <c r="J73" s="27"/>
      <c r="K73" s="27"/>
      <c r="L73" s="27"/>
      <c r="M73" s="28"/>
    </row>
    <row r="74" spans="1:13">
      <c r="A74" s="54"/>
      <c r="B74" s="53" t="s">
        <v>180</v>
      </c>
      <c r="C74" s="22"/>
      <c r="D74" s="22" t="s">
        <v>95</v>
      </c>
      <c r="E74" s="29" t="s">
        <v>90</v>
      </c>
      <c r="F74" s="19"/>
      <c r="G74" s="38"/>
      <c r="H74" s="20"/>
      <c r="I74" s="26"/>
      <c r="J74" s="27"/>
      <c r="K74" s="27"/>
      <c r="L74" s="27"/>
      <c r="M74" s="28"/>
    </row>
    <row r="75" spans="1:13">
      <c r="A75" s="44" t="s">
        <v>141</v>
      </c>
      <c r="B75" s="53"/>
      <c r="C75" s="914" t="s">
        <v>181</v>
      </c>
      <c r="D75" s="915"/>
      <c r="E75" s="24"/>
      <c r="F75" s="19"/>
      <c r="G75" s="25"/>
      <c r="H75" s="20"/>
      <c r="I75" s="26"/>
      <c r="J75" s="27"/>
      <c r="K75" s="27"/>
      <c r="L75" s="27"/>
      <c r="M75" s="28"/>
    </row>
    <row r="76" spans="1:13">
      <c r="A76" s="54"/>
      <c r="B76" s="53" t="s">
        <v>142</v>
      </c>
      <c r="C76" s="22"/>
      <c r="D76" s="22" t="s">
        <v>46</v>
      </c>
      <c r="E76" s="24" t="s">
        <v>66</v>
      </c>
      <c r="F76" s="19"/>
      <c r="G76" s="25">
        <f>SUM(I76:M76)</f>
        <v>0</v>
      </c>
      <c r="H76" s="20"/>
      <c r="I76" s="26"/>
      <c r="J76" s="27"/>
      <c r="K76" s="27"/>
      <c r="L76" s="27"/>
      <c r="M76" s="28"/>
    </row>
    <row r="77" spans="1:13">
      <c r="A77" s="54"/>
      <c r="B77" s="53" t="s">
        <v>143</v>
      </c>
      <c r="C77" s="22"/>
      <c r="D77" s="22" t="s">
        <v>47</v>
      </c>
      <c r="E77" s="24" t="s">
        <v>66</v>
      </c>
      <c r="F77" s="19"/>
      <c r="G77" s="25">
        <f>SUM(I77:M77)</f>
        <v>0</v>
      </c>
      <c r="H77" s="20"/>
      <c r="I77" s="26"/>
      <c r="J77" s="27"/>
      <c r="K77" s="27"/>
      <c r="L77" s="27"/>
      <c r="M77" s="28"/>
    </row>
    <row r="78" spans="1:13" ht="25.5">
      <c r="A78" s="54"/>
      <c r="B78" s="53" t="s">
        <v>144</v>
      </c>
      <c r="C78" s="22"/>
      <c r="D78" s="22" t="s">
        <v>48</v>
      </c>
      <c r="E78" s="24" t="s">
        <v>66</v>
      </c>
      <c r="F78" s="19"/>
      <c r="G78" s="25">
        <f>SUM(I78:M78)</f>
        <v>0</v>
      </c>
      <c r="H78" s="20"/>
      <c r="I78" s="26"/>
      <c r="J78" s="27"/>
      <c r="K78" s="27"/>
      <c r="L78" s="27"/>
      <c r="M78" s="28"/>
    </row>
    <row r="79" spans="1:13" ht="25.5">
      <c r="A79" s="54"/>
      <c r="B79" s="53" t="s">
        <v>145</v>
      </c>
      <c r="C79" s="22"/>
      <c r="D79" s="22" t="s">
        <v>49</v>
      </c>
      <c r="E79" s="24" t="s">
        <v>66</v>
      </c>
      <c r="F79" s="19"/>
      <c r="G79" s="25">
        <f>SUM(I79:M79)</f>
        <v>0</v>
      </c>
      <c r="H79" s="20"/>
      <c r="I79" s="26"/>
      <c r="J79" s="27"/>
      <c r="K79" s="27"/>
      <c r="L79" s="27"/>
      <c r="M79" s="28"/>
    </row>
    <row r="80" spans="1:13">
      <c r="A80" s="44" t="s">
        <v>183</v>
      </c>
      <c r="B80" s="53"/>
      <c r="C80" s="914" t="s">
        <v>182</v>
      </c>
      <c r="D80" s="915"/>
      <c r="E80" s="24"/>
      <c r="F80" s="19"/>
      <c r="G80" s="25"/>
      <c r="H80" s="20"/>
      <c r="I80" s="26"/>
      <c r="J80" s="27"/>
      <c r="K80" s="27"/>
      <c r="L80" s="27"/>
      <c r="M80" s="28"/>
    </row>
    <row r="81" spans="1:13" ht="25.5">
      <c r="A81" s="54"/>
      <c r="B81" s="53" t="s">
        <v>146</v>
      </c>
      <c r="C81" s="22"/>
      <c r="D81" s="22" t="s">
        <v>76</v>
      </c>
      <c r="E81" s="24" t="s">
        <v>43</v>
      </c>
      <c r="F81" s="19"/>
      <c r="G81" s="38"/>
      <c r="H81" s="20"/>
      <c r="I81" s="26"/>
      <c r="J81" s="27"/>
      <c r="K81" s="27"/>
      <c r="L81" s="27"/>
      <c r="M81" s="28"/>
    </row>
    <row r="82" spans="1:13">
      <c r="A82" s="54"/>
      <c r="B82" s="53" t="s">
        <v>147</v>
      </c>
      <c r="C82" s="22"/>
      <c r="D82" s="22" t="s">
        <v>77</v>
      </c>
      <c r="E82" s="24" t="s">
        <v>43</v>
      </c>
      <c r="F82" s="19"/>
      <c r="G82" s="38"/>
      <c r="H82" s="20"/>
      <c r="I82" s="26"/>
      <c r="J82" s="27"/>
      <c r="K82" s="27"/>
      <c r="L82" s="27"/>
      <c r="M82" s="28"/>
    </row>
    <row r="83" spans="1:13">
      <c r="A83" s="44" t="s">
        <v>154</v>
      </c>
      <c r="B83" s="53"/>
      <c r="C83" s="914" t="s">
        <v>184</v>
      </c>
      <c r="D83" s="915"/>
      <c r="E83" s="24"/>
      <c r="F83" s="19"/>
      <c r="G83" s="25"/>
      <c r="H83" s="20"/>
      <c r="I83" s="26"/>
      <c r="J83" s="27"/>
      <c r="K83" s="27"/>
      <c r="L83" s="27"/>
      <c r="M83" s="28"/>
    </row>
    <row r="84" spans="1:13">
      <c r="A84" s="54"/>
      <c r="B84" s="53" t="s">
        <v>155</v>
      </c>
      <c r="C84" s="22"/>
      <c r="D84" s="22" t="s">
        <v>72</v>
      </c>
      <c r="E84" s="24" t="s">
        <v>66</v>
      </c>
      <c r="F84" s="19"/>
      <c r="G84" s="25">
        <f>SUM(I84:M84)</f>
        <v>0</v>
      </c>
      <c r="H84" s="20"/>
      <c r="I84" s="26"/>
      <c r="J84" s="27"/>
      <c r="K84" s="27"/>
      <c r="L84" s="27"/>
      <c r="M84" s="28"/>
    </row>
    <row r="85" spans="1:13">
      <c r="A85" s="54"/>
      <c r="B85" s="53" t="s">
        <v>156</v>
      </c>
      <c r="C85" s="22"/>
      <c r="D85" s="22" t="s">
        <v>73</v>
      </c>
      <c r="E85" s="24" t="s">
        <v>66</v>
      </c>
      <c r="F85" s="19"/>
      <c r="G85" s="25">
        <f>SUM(I85:M85)</f>
        <v>0</v>
      </c>
      <c r="H85" s="20"/>
      <c r="I85" s="26"/>
      <c r="J85" s="27"/>
      <c r="K85" s="27"/>
      <c r="L85" s="27"/>
      <c r="M85" s="28"/>
    </row>
    <row r="86" spans="1:13">
      <c r="A86" s="54"/>
      <c r="B86" s="53" t="s">
        <v>157</v>
      </c>
      <c r="C86" s="22"/>
      <c r="D86" s="22" t="s">
        <v>84</v>
      </c>
      <c r="E86" s="24" t="s">
        <v>66</v>
      </c>
      <c r="F86" s="19"/>
      <c r="G86" s="25">
        <f>SUM(I86:M86)</f>
        <v>0</v>
      </c>
      <c r="H86" s="20"/>
      <c r="I86" s="26"/>
      <c r="J86" s="27"/>
      <c r="K86" s="27"/>
      <c r="L86" s="27"/>
      <c r="M86" s="28"/>
    </row>
    <row r="87" spans="1:13">
      <c r="A87" s="54"/>
      <c r="B87" s="53" t="s">
        <v>158</v>
      </c>
      <c r="C87" s="22"/>
      <c r="D87" s="22" t="s">
        <v>74</v>
      </c>
      <c r="E87" s="24" t="s">
        <v>66</v>
      </c>
      <c r="F87" s="19"/>
      <c r="G87" s="25">
        <f>SUM(I87:M87)</f>
        <v>0</v>
      </c>
      <c r="H87" s="20"/>
      <c r="I87" s="26"/>
      <c r="J87" s="27"/>
      <c r="K87" s="27"/>
      <c r="L87" s="27"/>
      <c r="M87" s="28"/>
    </row>
    <row r="88" spans="1:13">
      <c r="A88" s="54"/>
      <c r="B88" s="53" t="s">
        <v>159</v>
      </c>
      <c r="C88" s="22"/>
      <c r="D88" s="22" t="s">
        <v>75</v>
      </c>
      <c r="E88" s="24" t="s">
        <v>66</v>
      </c>
      <c r="F88" s="19"/>
      <c r="G88" s="25">
        <f>SUM(I88:M88)</f>
        <v>0</v>
      </c>
      <c r="H88" s="20"/>
      <c r="I88" s="26"/>
      <c r="J88" s="27"/>
      <c r="K88" s="27"/>
      <c r="L88" s="27"/>
      <c r="M88" s="28"/>
    </row>
    <row r="89" spans="1:13">
      <c r="A89" s="44" t="s">
        <v>160</v>
      </c>
      <c r="B89" s="53"/>
      <c r="C89" s="914" t="s">
        <v>185</v>
      </c>
      <c r="D89" s="915"/>
      <c r="E89" s="24"/>
      <c r="F89" s="19"/>
      <c r="G89" s="25"/>
      <c r="H89" s="20"/>
      <c r="I89" s="26"/>
      <c r="J89" s="27"/>
      <c r="K89" s="27"/>
      <c r="L89" s="27"/>
      <c r="M89" s="28"/>
    </row>
    <row r="90" spans="1:13">
      <c r="A90" s="54"/>
      <c r="B90" s="53" t="s">
        <v>186</v>
      </c>
      <c r="C90" s="22"/>
      <c r="D90" s="22" t="s">
        <v>161</v>
      </c>
      <c r="E90" s="24" t="s">
        <v>43</v>
      </c>
      <c r="F90" s="19"/>
      <c r="G90" s="38"/>
      <c r="H90" s="20"/>
      <c r="I90" s="26"/>
      <c r="J90" s="27"/>
      <c r="K90" s="27"/>
      <c r="L90" s="27"/>
      <c r="M90" s="28"/>
    </row>
    <row r="91" spans="1:13">
      <c r="A91" s="44" t="s">
        <v>164</v>
      </c>
      <c r="B91" s="53"/>
      <c r="C91" s="914" t="s">
        <v>215</v>
      </c>
      <c r="D91" s="915"/>
      <c r="E91" s="24"/>
      <c r="F91" s="19"/>
      <c r="G91" s="38"/>
      <c r="H91" s="20"/>
      <c r="I91" s="26"/>
      <c r="J91" s="27"/>
      <c r="K91" s="27"/>
      <c r="L91" s="27"/>
      <c r="M91" s="28"/>
    </row>
    <row r="92" spans="1:13">
      <c r="A92" s="54"/>
      <c r="B92" s="53" t="s">
        <v>191</v>
      </c>
      <c r="C92" s="22"/>
      <c r="D92" s="22" t="s">
        <v>162</v>
      </c>
      <c r="E92" s="24" t="s">
        <v>43</v>
      </c>
      <c r="F92" s="19"/>
      <c r="G92" s="38"/>
      <c r="H92" s="20"/>
      <c r="I92" s="26"/>
      <c r="J92" s="27"/>
      <c r="K92" s="27"/>
      <c r="L92" s="27"/>
      <c r="M92" s="28"/>
    </row>
    <row r="93" spans="1:13">
      <c r="A93" s="44" t="s">
        <v>148</v>
      </c>
      <c r="B93" s="53"/>
      <c r="C93" s="914" t="s">
        <v>216</v>
      </c>
      <c r="D93" s="915"/>
      <c r="E93" s="24"/>
      <c r="F93" s="19"/>
      <c r="G93" s="38"/>
      <c r="H93" s="20"/>
      <c r="I93" s="26"/>
      <c r="J93" s="27"/>
      <c r="K93" s="27"/>
      <c r="L93" s="27"/>
      <c r="M93" s="28"/>
    </row>
    <row r="94" spans="1:13">
      <c r="A94" s="54"/>
      <c r="B94" s="53" t="s">
        <v>192</v>
      </c>
      <c r="C94" s="22"/>
      <c r="D94" s="22" t="s">
        <v>163</v>
      </c>
      <c r="E94" s="24" t="s">
        <v>43</v>
      </c>
      <c r="F94" s="19"/>
      <c r="G94" s="38"/>
      <c r="H94" s="20"/>
      <c r="I94" s="26"/>
      <c r="J94" s="27"/>
      <c r="K94" s="27"/>
      <c r="L94" s="27"/>
      <c r="M94" s="28"/>
    </row>
    <row r="95" spans="1:13">
      <c r="A95" s="44" t="s">
        <v>149</v>
      </c>
      <c r="B95" s="53"/>
      <c r="C95" s="914" t="s">
        <v>187</v>
      </c>
      <c r="D95" s="915"/>
      <c r="E95" s="24"/>
      <c r="F95" s="19"/>
      <c r="G95" s="25"/>
      <c r="H95" s="20"/>
      <c r="I95" s="26"/>
      <c r="J95" s="27"/>
      <c r="K95" s="27"/>
      <c r="L95" s="27"/>
      <c r="M95" s="28"/>
    </row>
    <row r="96" spans="1:13">
      <c r="A96" s="54"/>
      <c r="B96" s="53" t="s">
        <v>150</v>
      </c>
      <c r="C96" s="22"/>
      <c r="D96" s="22" t="s">
        <v>50</v>
      </c>
      <c r="E96" s="24" t="s">
        <v>66</v>
      </c>
      <c r="F96" s="19"/>
      <c r="G96" s="25">
        <f>SUM(I96:M96)</f>
        <v>0</v>
      </c>
      <c r="H96" s="20"/>
      <c r="I96" s="26"/>
      <c r="J96" s="27"/>
      <c r="K96" s="27"/>
      <c r="L96" s="27"/>
      <c r="M96" s="28"/>
    </row>
    <row r="97" spans="1:13">
      <c r="A97" s="54"/>
      <c r="B97" s="53" t="s">
        <v>151</v>
      </c>
      <c r="C97" s="22"/>
      <c r="D97" s="22" t="s">
        <v>51</v>
      </c>
      <c r="E97" s="24" t="s">
        <v>66</v>
      </c>
      <c r="F97" s="19"/>
      <c r="G97" s="25">
        <f>SUM(I97:M97)</f>
        <v>0</v>
      </c>
      <c r="H97" s="20"/>
      <c r="I97" s="26"/>
      <c r="J97" s="27"/>
      <c r="K97" s="27"/>
      <c r="L97" s="27"/>
      <c r="M97" s="28"/>
    </row>
    <row r="98" spans="1:13">
      <c r="A98" s="54"/>
      <c r="B98" s="53" t="s">
        <v>152</v>
      </c>
      <c r="C98" s="22"/>
      <c r="D98" s="22" t="s">
        <v>52</v>
      </c>
      <c r="E98" s="24" t="s">
        <v>66</v>
      </c>
      <c r="F98" s="19"/>
      <c r="G98" s="25">
        <f>SUM(I98:M98)</f>
        <v>0</v>
      </c>
      <c r="H98" s="20"/>
      <c r="I98" s="26"/>
      <c r="J98" s="27"/>
      <c r="K98" s="27"/>
      <c r="L98" s="27"/>
      <c r="M98" s="28"/>
    </row>
    <row r="99" spans="1:13">
      <c r="A99" s="44" t="s">
        <v>153</v>
      </c>
      <c r="B99" s="53"/>
      <c r="C99" s="914" t="s">
        <v>188</v>
      </c>
      <c r="D99" s="915"/>
      <c r="E99" s="24"/>
      <c r="F99" s="19"/>
      <c r="G99" s="25"/>
      <c r="H99" s="20"/>
      <c r="I99" s="26"/>
      <c r="J99" s="27"/>
      <c r="K99" s="27"/>
      <c r="L99" s="27"/>
      <c r="M99" s="28"/>
    </row>
    <row r="100" spans="1:13">
      <c r="A100" s="54"/>
      <c r="B100" s="53" t="s">
        <v>189</v>
      </c>
      <c r="C100" s="22"/>
      <c r="D100" s="22" t="s">
        <v>78</v>
      </c>
      <c r="E100" s="24" t="s">
        <v>43</v>
      </c>
      <c r="F100" s="19"/>
      <c r="G100" s="38"/>
      <c r="H100" s="20"/>
      <c r="I100" s="26"/>
      <c r="J100" s="27"/>
      <c r="K100" s="27"/>
      <c r="L100" s="27"/>
      <c r="M100" s="28"/>
    </row>
    <row r="101" spans="1:13">
      <c r="A101" s="44" t="s">
        <v>190</v>
      </c>
      <c r="B101" s="53"/>
      <c r="C101" s="914" t="s">
        <v>28</v>
      </c>
      <c r="D101" s="915"/>
      <c r="E101" s="24"/>
      <c r="F101" s="19"/>
      <c r="G101" s="38"/>
      <c r="H101" s="20"/>
      <c r="I101" s="26"/>
      <c r="J101" s="27"/>
      <c r="K101" s="27"/>
      <c r="L101" s="27"/>
      <c r="M101" s="28"/>
    </row>
    <row r="102" spans="1:13">
      <c r="A102" s="44"/>
      <c r="B102" s="53" t="s">
        <v>200</v>
      </c>
      <c r="C102" s="22"/>
      <c r="D102" s="22" t="s">
        <v>28</v>
      </c>
      <c r="E102" s="24" t="s">
        <v>43</v>
      </c>
      <c r="F102" s="19"/>
      <c r="G102" s="25"/>
      <c r="H102" s="20"/>
      <c r="I102" s="26"/>
      <c r="J102" s="27"/>
      <c r="K102" s="27"/>
      <c r="L102" s="27"/>
      <c r="M102" s="28"/>
    </row>
    <row r="103" spans="1:13">
      <c r="A103" s="57"/>
      <c r="B103" s="58"/>
      <c r="C103" s="59"/>
      <c r="D103" s="59"/>
      <c r="E103" s="60"/>
      <c r="F103" s="19"/>
      <c r="G103" s="25"/>
      <c r="H103" s="20"/>
      <c r="I103" s="26"/>
      <c r="J103" s="27"/>
      <c r="K103" s="27"/>
      <c r="L103" s="27"/>
      <c r="M103" s="28"/>
    </row>
    <row r="104" spans="1:13">
      <c r="A104" s="46"/>
      <c r="B104" s="46"/>
      <c r="C104" s="47" t="s">
        <v>29</v>
      </c>
      <c r="D104" s="47"/>
      <c r="E104" s="48"/>
      <c r="F104" s="19"/>
      <c r="G104" s="34">
        <f>SUM(G10:G103)</f>
        <v>0</v>
      </c>
      <c r="H104" s="20"/>
      <c r="I104" s="35">
        <f>SUM(I10:I103)</f>
        <v>0</v>
      </c>
      <c r="J104" s="36">
        <f>SUM(J10:J103)</f>
        <v>0</v>
      </c>
      <c r="K104" s="36">
        <f>SUM(K10:K103)</f>
        <v>0</v>
      </c>
      <c r="L104" s="36">
        <f>SUM(L10:L103)</f>
        <v>0</v>
      </c>
      <c r="M104" s="37">
        <f>SUM(M10:M103)</f>
        <v>0</v>
      </c>
    </row>
  </sheetData>
  <sortState ref="A31:M41">
    <sortCondition ref="A31:A41"/>
  </sortState>
  <mergeCells count="40">
    <mergeCell ref="C1:L1"/>
    <mergeCell ref="A2:L2"/>
    <mergeCell ref="A3:L3"/>
    <mergeCell ref="E5:I5"/>
    <mergeCell ref="E7:E8"/>
    <mergeCell ref="G7:G8"/>
    <mergeCell ref="I7:M7"/>
    <mergeCell ref="A7:B8"/>
    <mergeCell ref="C10:D10"/>
    <mergeCell ref="C27:D27"/>
    <mergeCell ref="C34:D34"/>
    <mergeCell ref="C7:D8"/>
    <mergeCell ref="C11:D11"/>
    <mergeCell ref="C19:D19"/>
    <mergeCell ref="C22:D22"/>
    <mergeCell ref="C28:D28"/>
    <mergeCell ref="C30:D30"/>
    <mergeCell ref="C64:D64"/>
    <mergeCell ref="C66:D66"/>
    <mergeCell ref="C35:D35"/>
    <mergeCell ref="C43:D43"/>
    <mergeCell ref="C47:D47"/>
    <mergeCell ref="C49:D49"/>
    <mergeCell ref="C51:D51"/>
    <mergeCell ref="C99:D99"/>
    <mergeCell ref="C101:D101"/>
    <mergeCell ref="C5:D5"/>
    <mergeCell ref="C83:D83"/>
    <mergeCell ref="C89:D89"/>
    <mergeCell ref="C91:D91"/>
    <mergeCell ref="C93:D93"/>
    <mergeCell ref="C95:D95"/>
    <mergeCell ref="C68:D68"/>
    <mergeCell ref="C70:D70"/>
    <mergeCell ref="C73:D73"/>
    <mergeCell ref="C75:D75"/>
    <mergeCell ref="C80:D80"/>
    <mergeCell ref="C57:D57"/>
    <mergeCell ref="C60:D60"/>
    <mergeCell ref="C62:D62"/>
  </mergeCells>
  <pageMargins left="0.7" right="0.7" top="0.75" bottom="0.75" header="0.3" footer="0.3"/>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18"/>
  <sheetViews>
    <sheetView zoomScale="50" zoomScaleNormal="50" workbookViewId="0">
      <selection activeCell="C13" sqref="C13"/>
    </sheetView>
  </sheetViews>
  <sheetFormatPr defaultRowHeight="15"/>
  <cols>
    <col min="1" max="1" width="11.85546875" customWidth="1"/>
    <col min="2" max="2" width="17.5703125" customWidth="1"/>
    <col min="3" max="3" width="126.42578125" customWidth="1"/>
    <col min="4" max="4" width="17.42578125" customWidth="1"/>
    <col min="5" max="5" width="22.5703125" customWidth="1"/>
  </cols>
  <sheetData>
    <row r="1" spans="1:5" ht="29.85" customHeight="1">
      <c r="C1" s="721" t="s">
        <v>523</v>
      </c>
    </row>
    <row r="2" spans="1:5" ht="29.85" customHeight="1">
      <c r="C2" s="716"/>
    </row>
    <row r="3" spans="1:5" ht="17.100000000000001" customHeight="1">
      <c r="A3" s="707"/>
      <c r="B3" s="866"/>
      <c r="C3" s="866"/>
      <c r="D3" s="866"/>
      <c r="E3" s="866"/>
    </row>
    <row r="4" spans="1:5" ht="16.5" thickBot="1">
      <c r="A4" s="665"/>
      <c r="B4" s="129"/>
      <c r="C4" s="129"/>
      <c r="D4" s="129"/>
      <c r="E4" s="129"/>
    </row>
    <row r="5" spans="1:5" ht="37.5" thickTop="1" thickBot="1">
      <c r="A5" s="718" t="s">
        <v>267</v>
      </c>
      <c r="B5" s="719" t="s">
        <v>268</v>
      </c>
      <c r="C5" s="719" t="s">
        <v>269</v>
      </c>
      <c r="D5" s="719" t="s">
        <v>270</v>
      </c>
      <c r="E5" s="720" t="s">
        <v>244</v>
      </c>
    </row>
    <row r="6" spans="1:5" ht="33.6" customHeight="1" thickTop="1">
      <c r="A6" s="848">
        <v>0</v>
      </c>
      <c r="B6" s="849">
        <v>0</v>
      </c>
      <c r="C6" s="850" t="s">
        <v>894</v>
      </c>
      <c r="D6" s="851" t="s">
        <v>895</v>
      </c>
      <c r="E6" s="852">
        <v>43987</v>
      </c>
    </row>
    <row r="7" spans="1:5">
      <c r="A7" s="715">
        <v>1</v>
      </c>
      <c r="B7" s="727">
        <v>1</v>
      </c>
      <c r="C7" s="892" t="s">
        <v>896</v>
      </c>
      <c r="D7" s="868" t="s">
        <v>895</v>
      </c>
      <c r="E7" s="717">
        <v>44011</v>
      </c>
    </row>
    <row r="8" spans="1:5" ht="30.75" thickBot="1">
      <c r="A8" s="715">
        <v>2</v>
      </c>
      <c r="B8" s="727">
        <v>1</v>
      </c>
      <c r="C8" s="893" t="s">
        <v>897</v>
      </c>
      <c r="D8" s="868" t="s">
        <v>895</v>
      </c>
      <c r="E8" s="717">
        <v>44011</v>
      </c>
    </row>
    <row r="9" spans="1:5" ht="15.75" thickTop="1">
      <c r="A9" s="894">
        <v>3</v>
      </c>
      <c r="B9" s="895">
        <v>2</v>
      </c>
      <c r="C9" s="867" t="s">
        <v>899</v>
      </c>
      <c r="D9" s="896" t="s">
        <v>895</v>
      </c>
      <c r="E9" s="897">
        <v>44027</v>
      </c>
    </row>
    <row r="10" spans="1:5">
      <c r="A10" s="715"/>
      <c r="B10" s="727"/>
      <c r="C10" s="723"/>
      <c r="D10" s="728"/>
      <c r="E10" s="717"/>
    </row>
    <row r="11" spans="1:5">
      <c r="A11" s="715"/>
      <c r="B11" s="727"/>
      <c r="C11" s="723"/>
      <c r="D11" s="728"/>
      <c r="E11" s="717"/>
    </row>
    <row r="12" spans="1:5">
      <c r="A12" s="715"/>
      <c r="B12" s="727"/>
      <c r="C12" s="723"/>
      <c r="D12" s="728"/>
      <c r="E12" s="717"/>
    </row>
    <row r="13" spans="1:5">
      <c r="A13" s="715"/>
      <c r="B13" s="727"/>
      <c r="C13" s="723"/>
      <c r="D13" s="728"/>
      <c r="E13" s="717"/>
    </row>
    <row r="14" spans="1:5">
      <c r="A14" s="729"/>
      <c r="B14" s="727"/>
      <c r="C14" s="864"/>
      <c r="D14" s="865"/>
      <c r="E14" s="717"/>
    </row>
    <row r="15" spans="1:5">
      <c r="A15" s="729"/>
      <c r="B15" s="727"/>
      <c r="C15" s="864"/>
      <c r="D15" s="865"/>
      <c r="E15" s="717"/>
    </row>
    <row r="16" spans="1:5">
      <c r="A16" s="729"/>
      <c r="B16" s="727"/>
      <c r="C16" s="867"/>
      <c r="D16" s="868"/>
      <c r="E16" s="717"/>
    </row>
    <row r="17" spans="1:5" ht="21" customHeight="1" thickBot="1">
      <c r="A17" s="443"/>
      <c r="B17" s="444"/>
      <c r="C17" s="722"/>
      <c r="D17" s="444"/>
      <c r="E17" s="445"/>
    </row>
    <row r="18" spans="1:5" ht="15.75" thickTop="1"/>
  </sheetData>
  <sheetProtection algorithmName="SHA-512" hashValue="EKbehSw3PowsvmGp6HJwww6bCpXVyvBH3Xt474E6NXMZah6TQ7GZ9wjMp1whfVTzbkfIetv915zIPY29fCxr/w==" saltValue="vfdcCO2KTSLUb9U5bF/ISA==" spinCount="100000" sheet="1" objects="1" scenarios="1"/>
  <pageMargins left="0.7" right="0.7" top="0.75" bottom="0.75" header="0.3" footer="0.3"/>
  <pageSetup paperSize="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39997558519241921"/>
    <pageSetUpPr fitToPage="1"/>
  </sheetPr>
  <dimension ref="A1:K33"/>
  <sheetViews>
    <sheetView topLeftCell="B1" workbookViewId="0"/>
  </sheetViews>
  <sheetFormatPr defaultRowHeight="12.75"/>
  <cols>
    <col min="1" max="1" width="2.5703125" style="74" hidden="1" customWidth="1"/>
    <col min="2" max="2" width="2.5703125" style="74" customWidth="1"/>
    <col min="3" max="3" width="6.5703125" style="74" customWidth="1"/>
    <col min="4" max="5" width="10.5703125" style="74" customWidth="1"/>
    <col min="6" max="6" width="34.5703125" style="74" customWidth="1"/>
    <col min="7" max="7" width="1.5703125" style="74" customWidth="1"/>
    <col min="8" max="8" width="34.5703125" style="74" customWidth="1"/>
    <col min="9" max="9" width="1.5703125" style="74" customWidth="1"/>
    <col min="10" max="10" width="12.5703125" style="74" customWidth="1"/>
    <col min="11" max="11" width="24.5703125" style="74" customWidth="1"/>
    <col min="12" max="256" width="8.85546875" style="74"/>
    <col min="257" max="257" width="0" style="74" hidden="1" customWidth="1"/>
    <col min="258" max="258" width="2.5703125" style="74" customWidth="1"/>
    <col min="259" max="259" width="6.5703125" style="74" customWidth="1"/>
    <col min="260" max="261" width="10.5703125" style="74" customWidth="1"/>
    <col min="262" max="262" width="34.5703125" style="74" customWidth="1"/>
    <col min="263" max="263" width="1.5703125" style="74" customWidth="1"/>
    <col min="264" max="264" width="34.5703125" style="74" customWidth="1"/>
    <col min="265" max="265" width="1.5703125" style="74" customWidth="1"/>
    <col min="266" max="266" width="12.5703125" style="74" customWidth="1"/>
    <col min="267" max="267" width="24.5703125" style="74" customWidth="1"/>
    <col min="268" max="512" width="8.85546875" style="74"/>
    <col min="513" max="513" width="0" style="74" hidden="1" customWidth="1"/>
    <col min="514" max="514" width="2.5703125" style="74" customWidth="1"/>
    <col min="515" max="515" width="6.5703125" style="74" customWidth="1"/>
    <col min="516" max="517" width="10.5703125" style="74" customWidth="1"/>
    <col min="518" max="518" width="34.5703125" style="74" customWidth="1"/>
    <col min="519" max="519" width="1.5703125" style="74" customWidth="1"/>
    <col min="520" max="520" width="34.5703125" style="74" customWidth="1"/>
    <col min="521" max="521" width="1.5703125" style="74" customWidth="1"/>
    <col min="522" max="522" width="12.5703125" style="74" customWidth="1"/>
    <col min="523" max="523" width="24.5703125" style="74" customWidth="1"/>
    <col min="524" max="768" width="8.85546875" style="74"/>
    <col min="769" max="769" width="0" style="74" hidden="1" customWidth="1"/>
    <col min="770" max="770" width="2.5703125" style="74" customWidth="1"/>
    <col min="771" max="771" width="6.5703125" style="74" customWidth="1"/>
    <col min="772" max="773" width="10.5703125" style="74" customWidth="1"/>
    <col min="774" max="774" width="34.5703125" style="74" customWidth="1"/>
    <col min="775" max="775" width="1.5703125" style="74" customWidth="1"/>
    <col min="776" max="776" width="34.5703125" style="74" customWidth="1"/>
    <col min="777" max="777" width="1.5703125" style="74" customWidth="1"/>
    <col min="778" max="778" width="12.5703125" style="74" customWidth="1"/>
    <col min="779" max="779" width="24.5703125" style="74" customWidth="1"/>
    <col min="780" max="1024" width="8.85546875" style="74"/>
    <col min="1025" max="1025" width="0" style="74" hidden="1" customWidth="1"/>
    <col min="1026" max="1026" width="2.5703125" style="74" customWidth="1"/>
    <col min="1027" max="1027" width="6.5703125" style="74" customWidth="1"/>
    <col min="1028" max="1029" width="10.5703125" style="74" customWidth="1"/>
    <col min="1030" max="1030" width="34.5703125" style="74" customWidth="1"/>
    <col min="1031" max="1031" width="1.5703125" style="74" customWidth="1"/>
    <col min="1032" max="1032" width="34.5703125" style="74" customWidth="1"/>
    <col min="1033" max="1033" width="1.5703125" style="74" customWidth="1"/>
    <col min="1034" max="1034" width="12.5703125" style="74" customWidth="1"/>
    <col min="1035" max="1035" width="24.5703125" style="74" customWidth="1"/>
    <col min="1036" max="1280" width="8.85546875" style="74"/>
    <col min="1281" max="1281" width="0" style="74" hidden="1" customWidth="1"/>
    <col min="1282" max="1282" width="2.5703125" style="74" customWidth="1"/>
    <col min="1283" max="1283" width="6.5703125" style="74" customWidth="1"/>
    <col min="1284" max="1285" width="10.5703125" style="74" customWidth="1"/>
    <col min="1286" max="1286" width="34.5703125" style="74" customWidth="1"/>
    <col min="1287" max="1287" width="1.5703125" style="74" customWidth="1"/>
    <col min="1288" max="1288" width="34.5703125" style="74" customWidth="1"/>
    <col min="1289" max="1289" width="1.5703125" style="74" customWidth="1"/>
    <col min="1290" max="1290" width="12.5703125" style="74" customWidth="1"/>
    <col min="1291" max="1291" width="24.5703125" style="74" customWidth="1"/>
    <col min="1292" max="1536" width="8.85546875" style="74"/>
    <col min="1537" max="1537" width="0" style="74" hidden="1" customWidth="1"/>
    <col min="1538" max="1538" width="2.5703125" style="74" customWidth="1"/>
    <col min="1539" max="1539" width="6.5703125" style="74" customWidth="1"/>
    <col min="1540" max="1541" width="10.5703125" style="74" customWidth="1"/>
    <col min="1542" max="1542" width="34.5703125" style="74" customWidth="1"/>
    <col min="1543" max="1543" width="1.5703125" style="74" customWidth="1"/>
    <col min="1544" max="1544" width="34.5703125" style="74" customWidth="1"/>
    <col min="1545" max="1545" width="1.5703125" style="74" customWidth="1"/>
    <col min="1546" max="1546" width="12.5703125" style="74" customWidth="1"/>
    <col min="1547" max="1547" width="24.5703125" style="74" customWidth="1"/>
    <col min="1548" max="1792" width="8.85546875" style="74"/>
    <col min="1793" max="1793" width="0" style="74" hidden="1" customWidth="1"/>
    <col min="1794" max="1794" width="2.5703125" style="74" customWidth="1"/>
    <col min="1795" max="1795" width="6.5703125" style="74" customWidth="1"/>
    <col min="1796" max="1797" width="10.5703125" style="74" customWidth="1"/>
    <col min="1798" max="1798" width="34.5703125" style="74" customWidth="1"/>
    <col min="1799" max="1799" width="1.5703125" style="74" customWidth="1"/>
    <col min="1800" max="1800" width="34.5703125" style="74" customWidth="1"/>
    <col min="1801" max="1801" width="1.5703125" style="74" customWidth="1"/>
    <col min="1802" max="1802" width="12.5703125" style="74" customWidth="1"/>
    <col min="1803" max="1803" width="24.5703125" style="74" customWidth="1"/>
    <col min="1804" max="2048" width="8.85546875" style="74"/>
    <col min="2049" max="2049" width="0" style="74" hidden="1" customWidth="1"/>
    <col min="2050" max="2050" width="2.5703125" style="74" customWidth="1"/>
    <col min="2051" max="2051" width="6.5703125" style="74" customWidth="1"/>
    <col min="2052" max="2053" width="10.5703125" style="74" customWidth="1"/>
    <col min="2054" max="2054" width="34.5703125" style="74" customWidth="1"/>
    <col min="2055" max="2055" width="1.5703125" style="74" customWidth="1"/>
    <col min="2056" max="2056" width="34.5703125" style="74" customWidth="1"/>
    <col min="2057" max="2057" width="1.5703125" style="74" customWidth="1"/>
    <col min="2058" max="2058" width="12.5703125" style="74" customWidth="1"/>
    <col min="2059" max="2059" width="24.5703125" style="74" customWidth="1"/>
    <col min="2060" max="2304" width="8.85546875" style="74"/>
    <col min="2305" max="2305" width="0" style="74" hidden="1" customWidth="1"/>
    <col min="2306" max="2306" width="2.5703125" style="74" customWidth="1"/>
    <col min="2307" max="2307" width="6.5703125" style="74" customWidth="1"/>
    <col min="2308" max="2309" width="10.5703125" style="74" customWidth="1"/>
    <col min="2310" max="2310" width="34.5703125" style="74" customWidth="1"/>
    <col min="2311" max="2311" width="1.5703125" style="74" customWidth="1"/>
    <col min="2312" max="2312" width="34.5703125" style="74" customWidth="1"/>
    <col min="2313" max="2313" width="1.5703125" style="74" customWidth="1"/>
    <col min="2314" max="2314" width="12.5703125" style="74" customWidth="1"/>
    <col min="2315" max="2315" width="24.5703125" style="74" customWidth="1"/>
    <col min="2316" max="2560" width="8.85546875" style="74"/>
    <col min="2561" max="2561" width="0" style="74" hidden="1" customWidth="1"/>
    <col min="2562" max="2562" width="2.5703125" style="74" customWidth="1"/>
    <col min="2563" max="2563" width="6.5703125" style="74" customWidth="1"/>
    <col min="2564" max="2565" width="10.5703125" style="74" customWidth="1"/>
    <col min="2566" max="2566" width="34.5703125" style="74" customWidth="1"/>
    <col min="2567" max="2567" width="1.5703125" style="74" customWidth="1"/>
    <col min="2568" max="2568" width="34.5703125" style="74" customWidth="1"/>
    <col min="2569" max="2569" width="1.5703125" style="74" customWidth="1"/>
    <col min="2570" max="2570" width="12.5703125" style="74" customWidth="1"/>
    <col min="2571" max="2571" width="24.5703125" style="74" customWidth="1"/>
    <col min="2572" max="2816" width="8.85546875" style="74"/>
    <col min="2817" max="2817" width="0" style="74" hidden="1" customWidth="1"/>
    <col min="2818" max="2818" width="2.5703125" style="74" customWidth="1"/>
    <col min="2819" max="2819" width="6.5703125" style="74" customWidth="1"/>
    <col min="2820" max="2821" width="10.5703125" style="74" customWidth="1"/>
    <col min="2822" max="2822" width="34.5703125" style="74" customWidth="1"/>
    <col min="2823" max="2823" width="1.5703125" style="74" customWidth="1"/>
    <col min="2824" max="2824" width="34.5703125" style="74" customWidth="1"/>
    <col min="2825" max="2825" width="1.5703125" style="74" customWidth="1"/>
    <col min="2826" max="2826" width="12.5703125" style="74" customWidth="1"/>
    <col min="2827" max="2827" width="24.5703125" style="74" customWidth="1"/>
    <col min="2828" max="3072" width="8.85546875" style="74"/>
    <col min="3073" max="3073" width="0" style="74" hidden="1" customWidth="1"/>
    <col min="3074" max="3074" width="2.5703125" style="74" customWidth="1"/>
    <col min="3075" max="3075" width="6.5703125" style="74" customWidth="1"/>
    <col min="3076" max="3077" width="10.5703125" style="74" customWidth="1"/>
    <col min="3078" max="3078" width="34.5703125" style="74" customWidth="1"/>
    <col min="3079" max="3079" width="1.5703125" style="74" customWidth="1"/>
    <col min="3080" max="3080" width="34.5703125" style="74" customWidth="1"/>
    <col min="3081" max="3081" width="1.5703125" style="74" customWidth="1"/>
    <col min="3082" max="3082" width="12.5703125" style="74" customWidth="1"/>
    <col min="3083" max="3083" width="24.5703125" style="74" customWidth="1"/>
    <col min="3084" max="3328" width="8.85546875" style="74"/>
    <col min="3329" max="3329" width="0" style="74" hidden="1" customWidth="1"/>
    <col min="3330" max="3330" width="2.5703125" style="74" customWidth="1"/>
    <col min="3331" max="3331" width="6.5703125" style="74" customWidth="1"/>
    <col min="3332" max="3333" width="10.5703125" style="74" customWidth="1"/>
    <col min="3334" max="3334" width="34.5703125" style="74" customWidth="1"/>
    <col min="3335" max="3335" width="1.5703125" style="74" customWidth="1"/>
    <col min="3336" max="3336" width="34.5703125" style="74" customWidth="1"/>
    <col min="3337" max="3337" width="1.5703125" style="74" customWidth="1"/>
    <col min="3338" max="3338" width="12.5703125" style="74" customWidth="1"/>
    <col min="3339" max="3339" width="24.5703125" style="74" customWidth="1"/>
    <col min="3340" max="3584" width="8.85546875" style="74"/>
    <col min="3585" max="3585" width="0" style="74" hidden="1" customWidth="1"/>
    <col min="3586" max="3586" width="2.5703125" style="74" customWidth="1"/>
    <col min="3587" max="3587" width="6.5703125" style="74" customWidth="1"/>
    <col min="3588" max="3589" width="10.5703125" style="74" customWidth="1"/>
    <col min="3590" max="3590" width="34.5703125" style="74" customWidth="1"/>
    <col min="3591" max="3591" width="1.5703125" style="74" customWidth="1"/>
    <col min="3592" max="3592" width="34.5703125" style="74" customWidth="1"/>
    <col min="3593" max="3593" width="1.5703125" style="74" customWidth="1"/>
    <col min="3594" max="3594" width="12.5703125" style="74" customWidth="1"/>
    <col min="3595" max="3595" width="24.5703125" style="74" customWidth="1"/>
    <col min="3596" max="3840" width="8.85546875" style="74"/>
    <col min="3841" max="3841" width="0" style="74" hidden="1" customWidth="1"/>
    <col min="3842" max="3842" width="2.5703125" style="74" customWidth="1"/>
    <col min="3843" max="3843" width="6.5703125" style="74" customWidth="1"/>
    <col min="3844" max="3845" width="10.5703125" style="74" customWidth="1"/>
    <col min="3846" max="3846" width="34.5703125" style="74" customWidth="1"/>
    <col min="3847" max="3847" width="1.5703125" style="74" customWidth="1"/>
    <col min="3848" max="3848" width="34.5703125" style="74" customWidth="1"/>
    <col min="3849" max="3849" width="1.5703125" style="74" customWidth="1"/>
    <col min="3850" max="3850" width="12.5703125" style="74" customWidth="1"/>
    <col min="3851" max="3851" width="24.5703125" style="74" customWidth="1"/>
    <col min="3852" max="4096" width="8.85546875" style="74"/>
    <col min="4097" max="4097" width="0" style="74" hidden="1" customWidth="1"/>
    <col min="4098" max="4098" width="2.5703125" style="74" customWidth="1"/>
    <col min="4099" max="4099" width="6.5703125" style="74" customWidth="1"/>
    <col min="4100" max="4101" width="10.5703125" style="74" customWidth="1"/>
    <col min="4102" max="4102" width="34.5703125" style="74" customWidth="1"/>
    <col min="4103" max="4103" width="1.5703125" style="74" customWidth="1"/>
    <col min="4104" max="4104" width="34.5703125" style="74" customWidth="1"/>
    <col min="4105" max="4105" width="1.5703125" style="74" customWidth="1"/>
    <col min="4106" max="4106" width="12.5703125" style="74" customWidth="1"/>
    <col min="4107" max="4107" width="24.5703125" style="74" customWidth="1"/>
    <col min="4108" max="4352" width="8.85546875" style="74"/>
    <col min="4353" max="4353" width="0" style="74" hidden="1" customWidth="1"/>
    <col min="4354" max="4354" width="2.5703125" style="74" customWidth="1"/>
    <col min="4355" max="4355" width="6.5703125" style="74" customWidth="1"/>
    <col min="4356" max="4357" width="10.5703125" style="74" customWidth="1"/>
    <col min="4358" max="4358" width="34.5703125" style="74" customWidth="1"/>
    <col min="4359" max="4359" width="1.5703125" style="74" customWidth="1"/>
    <col min="4360" max="4360" width="34.5703125" style="74" customWidth="1"/>
    <col min="4361" max="4361" width="1.5703125" style="74" customWidth="1"/>
    <col min="4362" max="4362" width="12.5703125" style="74" customWidth="1"/>
    <col min="4363" max="4363" width="24.5703125" style="74" customWidth="1"/>
    <col min="4364" max="4608" width="8.85546875" style="74"/>
    <col min="4609" max="4609" width="0" style="74" hidden="1" customWidth="1"/>
    <col min="4610" max="4610" width="2.5703125" style="74" customWidth="1"/>
    <col min="4611" max="4611" width="6.5703125" style="74" customWidth="1"/>
    <col min="4612" max="4613" width="10.5703125" style="74" customWidth="1"/>
    <col min="4614" max="4614" width="34.5703125" style="74" customWidth="1"/>
    <col min="4615" max="4615" width="1.5703125" style="74" customWidth="1"/>
    <col min="4616" max="4616" width="34.5703125" style="74" customWidth="1"/>
    <col min="4617" max="4617" width="1.5703125" style="74" customWidth="1"/>
    <col min="4618" max="4618" width="12.5703125" style="74" customWidth="1"/>
    <col min="4619" max="4619" width="24.5703125" style="74" customWidth="1"/>
    <col min="4620" max="4864" width="8.85546875" style="74"/>
    <col min="4865" max="4865" width="0" style="74" hidden="1" customWidth="1"/>
    <col min="4866" max="4866" width="2.5703125" style="74" customWidth="1"/>
    <col min="4867" max="4867" width="6.5703125" style="74" customWidth="1"/>
    <col min="4868" max="4869" width="10.5703125" style="74" customWidth="1"/>
    <col min="4870" max="4870" width="34.5703125" style="74" customWidth="1"/>
    <col min="4871" max="4871" width="1.5703125" style="74" customWidth="1"/>
    <col min="4872" max="4872" width="34.5703125" style="74" customWidth="1"/>
    <col min="4873" max="4873" width="1.5703125" style="74" customWidth="1"/>
    <col min="4874" max="4874" width="12.5703125" style="74" customWidth="1"/>
    <col min="4875" max="4875" width="24.5703125" style="74" customWidth="1"/>
    <col min="4876" max="5120" width="8.85546875" style="74"/>
    <col min="5121" max="5121" width="0" style="74" hidden="1" customWidth="1"/>
    <col min="5122" max="5122" width="2.5703125" style="74" customWidth="1"/>
    <col min="5123" max="5123" width="6.5703125" style="74" customWidth="1"/>
    <col min="5124" max="5125" width="10.5703125" style="74" customWidth="1"/>
    <col min="5126" max="5126" width="34.5703125" style="74" customWidth="1"/>
    <col min="5127" max="5127" width="1.5703125" style="74" customWidth="1"/>
    <col min="5128" max="5128" width="34.5703125" style="74" customWidth="1"/>
    <col min="5129" max="5129" width="1.5703125" style="74" customWidth="1"/>
    <col min="5130" max="5130" width="12.5703125" style="74" customWidth="1"/>
    <col min="5131" max="5131" width="24.5703125" style="74" customWidth="1"/>
    <col min="5132" max="5376" width="8.85546875" style="74"/>
    <col min="5377" max="5377" width="0" style="74" hidden="1" customWidth="1"/>
    <col min="5378" max="5378" width="2.5703125" style="74" customWidth="1"/>
    <col min="5379" max="5379" width="6.5703125" style="74" customWidth="1"/>
    <col min="5380" max="5381" width="10.5703125" style="74" customWidth="1"/>
    <col min="5382" max="5382" width="34.5703125" style="74" customWidth="1"/>
    <col min="5383" max="5383" width="1.5703125" style="74" customWidth="1"/>
    <col min="5384" max="5384" width="34.5703125" style="74" customWidth="1"/>
    <col min="5385" max="5385" width="1.5703125" style="74" customWidth="1"/>
    <col min="5386" max="5386" width="12.5703125" style="74" customWidth="1"/>
    <col min="5387" max="5387" width="24.5703125" style="74" customWidth="1"/>
    <col min="5388" max="5632" width="8.85546875" style="74"/>
    <col min="5633" max="5633" width="0" style="74" hidden="1" customWidth="1"/>
    <col min="5634" max="5634" width="2.5703125" style="74" customWidth="1"/>
    <col min="5635" max="5635" width="6.5703125" style="74" customWidth="1"/>
    <col min="5636" max="5637" width="10.5703125" style="74" customWidth="1"/>
    <col min="5638" max="5638" width="34.5703125" style="74" customWidth="1"/>
    <col min="5639" max="5639" width="1.5703125" style="74" customWidth="1"/>
    <col min="5640" max="5640" width="34.5703125" style="74" customWidth="1"/>
    <col min="5641" max="5641" width="1.5703125" style="74" customWidth="1"/>
    <col min="5642" max="5642" width="12.5703125" style="74" customWidth="1"/>
    <col min="5643" max="5643" width="24.5703125" style="74" customWidth="1"/>
    <col min="5644" max="5888" width="8.85546875" style="74"/>
    <col min="5889" max="5889" width="0" style="74" hidden="1" customWidth="1"/>
    <col min="5890" max="5890" width="2.5703125" style="74" customWidth="1"/>
    <col min="5891" max="5891" width="6.5703125" style="74" customWidth="1"/>
    <col min="5892" max="5893" width="10.5703125" style="74" customWidth="1"/>
    <col min="5894" max="5894" width="34.5703125" style="74" customWidth="1"/>
    <col min="5895" max="5895" width="1.5703125" style="74" customWidth="1"/>
    <col min="5896" max="5896" width="34.5703125" style="74" customWidth="1"/>
    <col min="5897" max="5897" width="1.5703125" style="74" customWidth="1"/>
    <col min="5898" max="5898" width="12.5703125" style="74" customWidth="1"/>
    <col min="5899" max="5899" width="24.5703125" style="74" customWidth="1"/>
    <col min="5900" max="6144" width="8.85546875" style="74"/>
    <col min="6145" max="6145" width="0" style="74" hidden="1" customWidth="1"/>
    <col min="6146" max="6146" width="2.5703125" style="74" customWidth="1"/>
    <col min="6147" max="6147" width="6.5703125" style="74" customWidth="1"/>
    <col min="6148" max="6149" width="10.5703125" style="74" customWidth="1"/>
    <col min="6150" max="6150" width="34.5703125" style="74" customWidth="1"/>
    <col min="6151" max="6151" width="1.5703125" style="74" customWidth="1"/>
    <col min="6152" max="6152" width="34.5703125" style="74" customWidth="1"/>
    <col min="6153" max="6153" width="1.5703125" style="74" customWidth="1"/>
    <col min="6154" max="6154" width="12.5703125" style="74" customWidth="1"/>
    <col min="6155" max="6155" width="24.5703125" style="74" customWidth="1"/>
    <col min="6156" max="6400" width="8.85546875" style="74"/>
    <col min="6401" max="6401" width="0" style="74" hidden="1" customWidth="1"/>
    <col min="6402" max="6402" width="2.5703125" style="74" customWidth="1"/>
    <col min="6403" max="6403" width="6.5703125" style="74" customWidth="1"/>
    <col min="6404" max="6405" width="10.5703125" style="74" customWidth="1"/>
    <col min="6406" max="6406" width="34.5703125" style="74" customWidth="1"/>
    <col min="6407" max="6407" width="1.5703125" style="74" customWidth="1"/>
    <col min="6408" max="6408" width="34.5703125" style="74" customWidth="1"/>
    <col min="6409" max="6409" width="1.5703125" style="74" customWidth="1"/>
    <col min="6410" max="6410" width="12.5703125" style="74" customWidth="1"/>
    <col min="6411" max="6411" width="24.5703125" style="74" customWidth="1"/>
    <col min="6412" max="6656" width="8.85546875" style="74"/>
    <col min="6657" max="6657" width="0" style="74" hidden="1" customWidth="1"/>
    <col min="6658" max="6658" width="2.5703125" style="74" customWidth="1"/>
    <col min="6659" max="6659" width="6.5703125" style="74" customWidth="1"/>
    <col min="6660" max="6661" width="10.5703125" style="74" customWidth="1"/>
    <col min="6662" max="6662" width="34.5703125" style="74" customWidth="1"/>
    <col min="6663" max="6663" width="1.5703125" style="74" customWidth="1"/>
    <col min="6664" max="6664" width="34.5703125" style="74" customWidth="1"/>
    <col min="6665" max="6665" width="1.5703125" style="74" customWidth="1"/>
    <col min="6666" max="6666" width="12.5703125" style="74" customWidth="1"/>
    <col min="6667" max="6667" width="24.5703125" style="74" customWidth="1"/>
    <col min="6668" max="6912" width="8.85546875" style="74"/>
    <col min="6913" max="6913" width="0" style="74" hidden="1" customWidth="1"/>
    <col min="6914" max="6914" width="2.5703125" style="74" customWidth="1"/>
    <col min="6915" max="6915" width="6.5703125" style="74" customWidth="1"/>
    <col min="6916" max="6917" width="10.5703125" style="74" customWidth="1"/>
    <col min="6918" max="6918" width="34.5703125" style="74" customWidth="1"/>
    <col min="6919" max="6919" width="1.5703125" style="74" customWidth="1"/>
    <col min="6920" max="6920" width="34.5703125" style="74" customWidth="1"/>
    <col min="6921" max="6921" width="1.5703125" style="74" customWidth="1"/>
    <col min="6922" max="6922" width="12.5703125" style="74" customWidth="1"/>
    <col min="6923" max="6923" width="24.5703125" style="74" customWidth="1"/>
    <col min="6924" max="7168" width="8.85546875" style="74"/>
    <col min="7169" max="7169" width="0" style="74" hidden="1" customWidth="1"/>
    <col min="7170" max="7170" width="2.5703125" style="74" customWidth="1"/>
    <col min="7171" max="7171" width="6.5703125" style="74" customWidth="1"/>
    <col min="7172" max="7173" width="10.5703125" style="74" customWidth="1"/>
    <col min="7174" max="7174" width="34.5703125" style="74" customWidth="1"/>
    <col min="7175" max="7175" width="1.5703125" style="74" customWidth="1"/>
    <col min="7176" max="7176" width="34.5703125" style="74" customWidth="1"/>
    <col min="7177" max="7177" width="1.5703125" style="74" customWidth="1"/>
    <col min="7178" max="7178" width="12.5703125" style="74" customWidth="1"/>
    <col min="7179" max="7179" width="24.5703125" style="74" customWidth="1"/>
    <col min="7180" max="7424" width="8.85546875" style="74"/>
    <col min="7425" max="7425" width="0" style="74" hidden="1" customWidth="1"/>
    <col min="7426" max="7426" width="2.5703125" style="74" customWidth="1"/>
    <col min="7427" max="7427" width="6.5703125" style="74" customWidth="1"/>
    <col min="7428" max="7429" width="10.5703125" style="74" customWidth="1"/>
    <col min="7430" max="7430" width="34.5703125" style="74" customWidth="1"/>
    <col min="7431" max="7431" width="1.5703125" style="74" customWidth="1"/>
    <col min="7432" max="7432" width="34.5703125" style="74" customWidth="1"/>
    <col min="7433" max="7433" width="1.5703125" style="74" customWidth="1"/>
    <col min="7434" max="7434" width="12.5703125" style="74" customWidth="1"/>
    <col min="7435" max="7435" width="24.5703125" style="74" customWidth="1"/>
    <col min="7436" max="7680" width="8.85546875" style="74"/>
    <col min="7681" max="7681" width="0" style="74" hidden="1" customWidth="1"/>
    <col min="7682" max="7682" width="2.5703125" style="74" customWidth="1"/>
    <col min="7683" max="7683" width="6.5703125" style="74" customWidth="1"/>
    <col min="7684" max="7685" width="10.5703125" style="74" customWidth="1"/>
    <col min="7686" max="7686" width="34.5703125" style="74" customWidth="1"/>
    <col min="7687" max="7687" width="1.5703125" style="74" customWidth="1"/>
    <col min="7688" max="7688" width="34.5703125" style="74" customWidth="1"/>
    <col min="7689" max="7689" width="1.5703125" style="74" customWidth="1"/>
    <col min="7690" max="7690" width="12.5703125" style="74" customWidth="1"/>
    <col min="7691" max="7691" width="24.5703125" style="74" customWidth="1"/>
    <col min="7692" max="7936" width="8.85546875" style="74"/>
    <col min="7937" max="7937" width="0" style="74" hidden="1" customWidth="1"/>
    <col min="7938" max="7938" width="2.5703125" style="74" customWidth="1"/>
    <col min="7939" max="7939" width="6.5703125" style="74" customWidth="1"/>
    <col min="7940" max="7941" width="10.5703125" style="74" customWidth="1"/>
    <col min="7942" max="7942" width="34.5703125" style="74" customWidth="1"/>
    <col min="7943" max="7943" width="1.5703125" style="74" customWidth="1"/>
    <col min="7944" max="7944" width="34.5703125" style="74" customWidth="1"/>
    <col min="7945" max="7945" width="1.5703125" style="74" customWidth="1"/>
    <col min="7946" max="7946" width="12.5703125" style="74" customWidth="1"/>
    <col min="7947" max="7947" width="24.5703125" style="74" customWidth="1"/>
    <col min="7948" max="8192" width="8.85546875" style="74"/>
    <col min="8193" max="8193" width="0" style="74" hidden="1" customWidth="1"/>
    <col min="8194" max="8194" width="2.5703125" style="74" customWidth="1"/>
    <col min="8195" max="8195" width="6.5703125" style="74" customWidth="1"/>
    <col min="8196" max="8197" width="10.5703125" style="74" customWidth="1"/>
    <col min="8198" max="8198" width="34.5703125" style="74" customWidth="1"/>
    <col min="8199" max="8199" width="1.5703125" style="74" customWidth="1"/>
    <col min="8200" max="8200" width="34.5703125" style="74" customWidth="1"/>
    <col min="8201" max="8201" width="1.5703125" style="74" customWidth="1"/>
    <col min="8202" max="8202" width="12.5703125" style="74" customWidth="1"/>
    <col min="8203" max="8203" width="24.5703125" style="74" customWidth="1"/>
    <col min="8204" max="8448" width="8.85546875" style="74"/>
    <col min="8449" max="8449" width="0" style="74" hidden="1" customWidth="1"/>
    <col min="8450" max="8450" width="2.5703125" style="74" customWidth="1"/>
    <col min="8451" max="8451" width="6.5703125" style="74" customWidth="1"/>
    <col min="8452" max="8453" width="10.5703125" style="74" customWidth="1"/>
    <col min="8454" max="8454" width="34.5703125" style="74" customWidth="1"/>
    <col min="8455" max="8455" width="1.5703125" style="74" customWidth="1"/>
    <col min="8456" max="8456" width="34.5703125" style="74" customWidth="1"/>
    <col min="8457" max="8457" width="1.5703125" style="74" customWidth="1"/>
    <col min="8458" max="8458" width="12.5703125" style="74" customWidth="1"/>
    <col min="8459" max="8459" width="24.5703125" style="74" customWidth="1"/>
    <col min="8460" max="8704" width="8.85546875" style="74"/>
    <col min="8705" max="8705" width="0" style="74" hidden="1" customWidth="1"/>
    <col min="8706" max="8706" width="2.5703125" style="74" customWidth="1"/>
    <col min="8707" max="8707" width="6.5703125" style="74" customWidth="1"/>
    <col min="8708" max="8709" width="10.5703125" style="74" customWidth="1"/>
    <col min="8710" max="8710" width="34.5703125" style="74" customWidth="1"/>
    <col min="8711" max="8711" width="1.5703125" style="74" customWidth="1"/>
    <col min="8712" max="8712" width="34.5703125" style="74" customWidth="1"/>
    <col min="8713" max="8713" width="1.5703125" style="74" customWidth="1"/>
    <col min="8714" max="8714" width="12.5703125" style="74" customWidth="1"/>
    <col min="8715" max="8715" width="24.5703125" style="74" customWidth="1"/>
    <col min="8716" max="8960" width="8.85546875" style="74"/>
    <col min="8961" max="8961" width="0" style="74" hidden="1" customWidth="1"/>
    <col min="8962" max="8962" width="2.5703125" style="74" customWidth="1"/>
    <col min="8963" max="8963" width="6.5703125" style="74" customWidth="1"/>
    <col min="8964" max="8965" width="10.5703125" style="74" customWidth="1"/>
    <col min="8966" max="8966" width="34.5703125" style="74" customWidth="1"/>
    <col min="8967" max="8967" width="1.5703125" style="74" customWidth="1"/>
    <col min="8968" max="8968" width="34.5703125" style="74" customWidth="1"/>
    <col min="8969" max="8969" width="1.5703125" style="74" customWidth="1"/>
    <col min="8970" max="8970" width="12.5703125" style="74" customWidth="1"/>
    <col min="8971" max="8971" width="24.5703125" style="74" customWidth="1"/>
    <col min="8972" max="9216" width="8.85546875" style="74"/>
    <col min="9217" max="9217" width="0" style="74" hidden="1" customWidth="1"/>
    <col min="9218" max="9218" width="2.5703125" style="74" customWidth="1"/>
    <col min="9219" max="9219" width="6.5703125" style="74" customWidth="1"/>
    <col min="9220" max="9221" width="10.5703125" style="74" customWidth="1"/>
    <col min="9222" max="9222" width="34.5703125" style="74" customWidth="1"/>
    <col min="9223" max="9223" width="1.5703125" style="74" customWidth="1"/>
    <col min="9224" max="9224" width="34.5703125" style="74" customWidth="1"/>
    <col min="9225" max="9225" width="1.5703125" style="74" customWidth="1"/>
    <col min="9226" max="9226" width="12.5703125" style="74" customWidth="1"/>
    <col min="9227" max="9227" width="24.5703125" style="74" customWidth="1"/>
    <col min="9228" max="9472" width="8.85546875" style="74"/>
    <col min="9473" max="9473" width="0" style="74" hidden="1" customWidth="1"/>
    <col min="9474" max="9474" width="2.5703125" style="74" customWidth="1"/>
    <col min="9475" max="9475" width="6.5703125" style="74" customWidth="1"/>
    <col min="9476" max="9477" width="10.5703125" style="74" customWidth="1"/>
    <col min="9478" max="9478" width="34.5703125" style="74" customWidth="1"/>
    <col min="9479" max="9479" width="1.5703125" style="74" customWidth="1"/>
    <col min="9480" max="9480" width="34.5703125" style="74" customWidth="1"/>
    <col min="9481" max="9481" width="1.5703125" style="74" customWidth="1"/>
    <col min="9482" max="9482" width="12.5703125" style="74" customWidth="1"/>
    <col min="9483" max="9483" width="24.5703125" style="74" customWidth="1"/>
    <col min="9484" max="9728" width="8.85546875" style="74"/>
    <col min="9729" max="9729" width="0" style="74" hidden="1" customWidth="1"/>
    <col min="9730" max="9730" width="2.5703125" style="74" customWidth="1"/>
    <col min="9731" max="9731" width="6.5703125" style="74" customWidth="1"/>
    <col min="9732" max="9733" width="10.5703125" style="74" customWidth="1"/>
    <col min="9734" max="9734" width="34.5703125" style="74" customWidth="1"/>
    <col min="9735" max="9735" width="1.5703125" style="74" customWidth="1"/>
    <col min="9736" max="9736" width="34.5703125" style="74" customWidth="1"/>
    <col min="9737" max="9737" width="1.5703125" style="74" customWidth="1"/>
    <col min="9738" max="9738" width="12.5703125" style="74" customWidth="1"/>
    <col min="9739" max="9739" width="24.5703125" style="74" customWidth="1"/>
    <col min="9740" max="9984" width="8.85546875" style="74"/>
    <col min="9985" max="9985" width="0" style="74" hidden="1" customWidth="1"/>
    <col min="9986" max="9986" width="2.5703125" style="74" customWidth="1"/>
    <col min="9987" max="9987" width="6.5703125" style="74" customWidth="1"/>
    <col min="9988" max="9989" width="10.5703125" style="74" customWidth="1"/>
    <col min="9990" max="9990" width="34.5703125" style="74" customWidth="1"/>
    <col min="9991" max="9991" width="1.5703125" style="74" customWidth="1"/>
    <col min="9992" max="9992" width="34.5703125" style="74" customWidth="1"/>
    <col min="9993" max="9993" width="1.5703125" style="74" customWidth="1"/>
    <col min="9994" max="9994" width="12.5703125" style="74" customWidth="1"/>
    <col min="9995" max="9995" width="24.5703125" style="74" customWidth="1"/>
    <col min="9996" max="10240" width="8.85546875" style="74"/>
    <col min="10241" max="10241" width="0" style="74" hidden="1" customWidth="1"/>
    <col min="10242" max="10242" width="2.5703125" style="74" customWidth="1"/>
    <col min="10243" max="10243" width="6.5703125" style="74" customWidth="1"/>
    <col min="10244" max="10245" width="10.5703125" style="74" customWidth="1"/>
    <col min="10246" max="10246" width="34.5703125" style="74" customWidth="1"/>
    <col min="10247" max="10247" width="1.5703125" style="74" customWidth="1"/>
    <col min="10248" max="10248" width="34.5703125" style="74" customWidth="1"/>
    <col min="10249" max="10249" width="1.5703125" style="74" customWidth="1"/>
    <col min="10250" max="10250" width="12.5703125" style="74" customWidth="1"/>
    <col min="10251" max="10251" width="24.5703125" style="74" customWidth="1"/>
    <col min="10252" max="10496" width="8.85546875" style="74"/>
    <col min="10497" max="10497" width="0" style="74" hidden="1" customWidth="1"/>
    <col min="10498" max="10498" width="2.5703125" style="74" customWidth="1"/>
    <col min="10499" max="10499" width="6.5703125" style="74" customWidth="1"/>
    <col min="10500" max="10501" width="10.5703125" style="74" customWidth="1"/>
    <col min="10502" max="10502" width="34.5703125" style="74" customWidth="1"/>
    <col min="10503" max="10503" width="1.5703125" style="74" customWidth="1"/>
    <col min="10504" max="10504" width="34.5703125" style="74" customWidth="1"/>
    <col min="10505" max="10505" width="1.5703125" style="74" customWidth="1"/>
    <col min="10506" max="10506" width="12.5703125" style="74" customWidth="1"/>
    <col min="10507" max="10507" width="24.5703125" style="74" customWidth="1"/>
    <col min="10508" max="10752" width="8.85546875" style="74"/>
    <col min="10753" max="10753" width="0" style="74" hidden="1" customWidth="1"/>
    <col min="10754" max="10754" width="2.5703125" style="74" customWidth="1"/>
    <col min="10755" max="10755" width="6.5703125" style="74" customWidth="1"/>
    <col min="10756" max="10757" width="10.5703125" style="74" customWidth="1"/>
    <col min="10758" max="10758" width="34.5703125" style="74" customWidth="1"/>
    <col min="10759" max="10759" width="1.5703125" style="74" customWidth="1"/>
    <col min="10760" max="10760" width="34.5703125" style="74" customWidth="1"/>
    <col min="10761" max="10761" width="1.5703125" style="74" customWidth="1"/>
    <col min="10762" max="10762" width="12.5703125" style="74" customWidth="1"/>
    <col min="10763" max="10763" width="24.5703125" style="74" customWidth="1"/>
    <col min="10764" max="11008" width="8.85546875" style="74"/>
    <col min="11009" max="11009" width="0" style="74" hidden="1" customWidth="1"/>
    <col min="11010" max="11010" width="2.5703125" style="74" customWidth="1"/>
    <col min="11011" max="11011" width="6.5703125" style="74" customWidth="1"/>
    <col min="11012" max="11013" width="10.5703125" style="74" customWidth="1"/>
    <col min="11014" max="11014" width="34.5703125" style="74" customWidth="1"/>
    <col min="11015" max="11015" width="1.5703125" style="74" customWidth="1"/>
    <col min="11016" max="11016" width="34.5703125" style="74" customWidth="1"/>
    <col min="11017" max="11017" width="1.5703125" style="74" customWidth="1"/>
    <col min="11018" max="11018" width="12.5703125" style="74" customWidth="1"/>
    <col min="11019" max="11019" width="24.5703125" style="74" customWidth="1"/>
    <col min="11020" max="11264" width="8.85546875" style="74"/>
    <col min="11265" max="11265" width="0" style="74" hidden="1" customWidth="1"/>
    <col min="11266" max="11266" width="2.5703125" style="74" customWidth="1"/>
    <col min="11267" max="11267" width="6.5703125" style="74" customWidth="1"/>
    <col min="11268" max="11269" width="10.5703125" style="74" customWidth="1"/>
    <col min="11270" max="11270" width="34.5703125" style="74" customWidth="1"/>
    <col min="11271" max="11271" width="1.5703125" style="74" customWidth="1"/>
    <col min="11272" max="11272" width="34.5703125" style="74" customWidth="1"/>
    <col min="11273" max="11273" width="1.5703125" style="74" customWidth="1"/>
    <col min="11274" max="11274" width="12.5703125" style="74" customWidth="1"/>
    <col min="11275" max="11275" width="24.5703125" style="74" customWidth="1"/>
    <col min="11276" max="11520" width="8.85546875" style="74"/>
    <col min="11521" max="11521" width="0" style="74" hidden="1" customWidth="1"/>
    <col min="11522" max="11522" width="2.5703125" style="74" customWidth="1"/>
    <col min="11523" max="11523" width="6.5703125" style="74" customWidth="1"/>
    <col min="11524" max="11525" width="10.5703125" style="74" customWidth="1"/>
    <col min="11526" max="11526" width="34.5703125" style="74" customWidth="1"/>
    <col min="11527" max="11527" width="1.5703125" style="74" customWidth="1"/>
    <col min="11528" max="11528" width="34.5703125" style="74" customWidth="1"/>
    <col min="11529" max="11529" width="1.5703125" style="74" customWidth="1"/>
    <col min="11530" max="11530" width="12.5703125" style="74" customWidth="1"/>
    <col min="11531" max="11531" width="24.5703125" style="74" customWidth="1"/>
    <col min="11532" max="11776" width="8.85546875" style="74"/>
    <col min="11777" max="11777" width="0" style="74" hidden="1" customWidth="1"/>
    <col min="11778" max="11778" width="2.5703125" style="74" customWidth="1"/>
    <col min="11779" max="11779" width="6.5703125" style="74" customWidth="1"/>
    <col min="11780" max="11781" width="10.5703125" style="74" customWidth="1"/>
    <col min="11782" max="11782" width="34.5703125" style="74" customWidth="1"/>
    <col min="11783" max="11783" width="1.5703125" style="74" customWidth="1"/>
    <col min="11784" max="11784" width="34.5703125" style="74" customWidth="1"/>
    <col min="11785" max="11785" width="1.5703125" style="74" customWidth="1"/>
    <col min="11786" max="11786" width="12.5703125" style="74" customWidth="1"/>
    <col min="11787" max="11787" width="24.5703125" style="74" customWidth="1"/>
    <col min="11788" max="12032" width="8.85546875" style="74"/>
    <col min="12033" max="12033" width="0" style="74" hidden="1" customWidth="1"/>
    <col min="12034" max="12034" width="2.5703125" style="74" customWidth="1"/>
    <col min="12035" max="12035" width="6.5703125" style="74" customWidth="1"/>
    <col min="12036" max="12037" width="10.5703125" style="74" customWidth="1"/>
    <col min="12038" max="12038" width="34.5703125" style="74" customWidth="1"/>
    <col min="12039" max="12039" width="1.5703125" style="74" customWidth="1"/>
    <col min="12040" max="12040" width="34.5703125" style="74" customWidth="1"/>
    <col min="12041" max="12041" width="1.5703125" style="74" customWidth="1"/>
    <col min="12042" max="12042" width="12.5703125" style="74" customWidth="1"/>
    <col min="12043" max="12043" width="24.5703125" style="74" customWidth="1"/>
    <col min="12044" max="12288" width="8.85546875" style="74"/>
    <col min="12289" max="12289" width="0" style="74" hidden="1" customWidth="1"/>
    <col min="12290" max="12290" width="2.5703125" style="74" customWidth="1"/>
    <col min="12291" max="12291" width="6.5703125" style="74" customWidth="1"/>
    <col min="12292" max="12293" width="10.5703125" style="74" customWidth="1"/>
    <col min="12294" max="12294" width="34.5703125" style="74" customWidth="1"/>
    <col min="12295" max="12295" width="1.5703125" style="74" customWidth="1"/>
    <col min="12296" max="12296" width="34.5703125" style="74" customWidth="1"/>
    <col min="12297" max="12297" width="1.5703125" style="74" customWidth="1"/>
    <col min="12298" max="12298" width="12.5703125" style="74" customWidth="1"/>
    <col min="12299" max="12299" width="24.5703125" style="74" customWidth="1"/>
    <col min="12300" max="12544" width="8.85546875" style="74"/>
    <col min="12545" max="12545" width="0" style="74" hidden="1" customWidth="1"/>
    <col min="12546" max="12546" width="2.5703125" style="74" customWidth="1"/>
    <col min="12547" max="12547" width="6.5703125" style="74" customWidth="1"/>
    <col min="12548" max="12549" width="10.5703125" style="74" customWidth="1"/>
    <col min="12550" max="12550" width="34.5703125" style="74" customWidth="1"/>
    <col min="12551" max="12551" width="1.5703125" style="74" customWidth="1"/>
    <col min="12552" max="12552" width="34.5703125" style="74" customWidth="1"/>
    <col min="12553" max="12553" width="1.5703125" style="74" customWidth="1"/>
    <col min="12554" max="12554" width="12.5703125" style="74" customWidth="1"/>
    <col min="12555" max="12555" width="24.5703125" style="74" customWidth="1"/>
    <col min="12556" max="12800" width="8.85546875" style="74"/>
    <col min="12801" max="12801" width="0" style="74" hidden="1" customWidth="1"/>
    <col min="12802" max="12802" width="2.5703125" style="74" customWidth="1"/>
    <col min="12803" max="12803" width="6.5703125" style="74" customWidth="1"/>
    <col min="12804" max="12805" width="10.5703125" style="74" customWidth="1"/>
    <col min="12806" max="12806" width="34.5703125" style="74" customWidth="1"/>
    <col min="12807" max="12807" width="1.5703125" style="74" customWidth="1"/>
    <col min="12808" max="12808" width="34.5703125" style="74" customWidth="1"/>
    <col min="12809" max="12809" width="1.5703125" style="74" customWidth="1"/>
    <col min="12810" max="12810" width="12.5703125" style="74" customWidth="1"/>
    <col min="12811" max="12811" width="24.5703125" style="74" customWidth="1"/>
    <col min="12812" max="13056" width="8.85546875" style="74"/>
    <col min="13057" max="13057" width="0" style="74" hidden="1" customWidth="1"/>
    <col min="13058" max="13058" width="2.5703125" style="74" customWidth="1"/>
    <col min="13059" max="13059" width="6.5703125" style="74" customWidth="1"/>
    <col min="13060" max="13061" width="10.5703125" style="74" customWidth="1"/>
    <col min="13062" max="13062" width="34.5703125" style="74" customWidth="1"/>
    <col min="13063" max="13063" width="1.5703125" style="74" customWidth="1"/>
    <col min="13064" max="13064" width="34.5703125" style="74" customWidth="1"/>
    <col min="13065" max="13065" width="1.5703125" style="74" customWidth="1"/>
    <col min="13066" max="13066" width="12.5703125" style="74" customWidth="1"/>
    <col min="13067" max="13067" width="24.5703125" style="74" customWidth="1"/>
    <col min="13068" max="13312" width="8.85546875" style="74"/>
    <col min="13313" max="13313" width="0" style="74" hidden="1" customWidth="1"/>
    <col min="13314" max="13314" width="2.5703125" style="74" customWidth="1"/>
    <col min="13315" max="13315" width="6.5703125" style="74" customWidth="1"/>
    <col min="13316" max="13317" width="10.5703125" style="74" customWidth="1"/>
    <col min="13318" max="13318" width="34.5703125" style="74" customWidth="1"/>
    <col min="13319" max="13319" width="1.5703125" style="74" customWidth="1"/>
    <col min="13320" max="13320" width="34.5703125" style="74" customWidth="1"/>
    <col min="13321" max="13321" width="1.5703125" style="74" customWidth="1"/>
    <col min="13322" max="13322" width="12.5703125" style="74" customWidth="1"/>
    <col min="13323" max="13323" width="24.5703125" style="74" customWidth="1"/>
    <col min="13324" max="13568" width="8.85546875" style="74"/>
    <col min="13569" max="13569" width="0" style="74" hidden="1" customWidth="1"/>
    <col min="13570" max="13570" width="2.5703125" style="74" customWidth="1"/>
    <col min="13571" max="13571" width="6.5703125" style="74" customWidth="1"/>
    <col min="13572" max="13573" width="10.5703125" style="74" customWidth="1"/>
    <col min="13574" max="13574" width="34.5703125" style="74" customWidth="1"/>
    <col min="13575" max="13575" width="1.5703125" style="74" customWidth="1"/>
    <col min="13576" max="13576" width="34.5703125" style="74" customWidth="1"/>
    <col min="13577" max="13577" width="1.5703125" style="74" customWidth="1"/>
    <col min="13578" max="13578" width="12.5703125" style="74" customWidth="1"/>
    <col min="13579" max="13579" width="24.5703125" style="74" customWidth="1"/>
    <col min="13580" max="13824" width="8.85546875" style="74"/>
    <col min="13825" max="13825" width="0" style="74" hidden="1" customWidth="1"/>
    <col min="13826" max="13826" width="2.5703125" style="74" customWidth="1"/>
    <col min="13827" max="13827" width="6.5703125" style="74" customWidth="1"/>
    <col min="13828" max="13829" width="10.5703125" style="74" customWidth="1"/>
    <col min="13830" max="13830" width="34.5703125" style="74" customWidth="1"/>
    <col min="13831" max="13831" width="1.5703125" style="74" customWidth="1"/>
    <col min="13832" max="13832" width="34.5703125" style="74" customWidth="1"/>
    <col min="13833" max="13833" width="1.5703125" style="74" customWidth="1"/>
    <col min="13834" max="13834" width="12.5703125" style="74" customWidth="1"/>
    <col min="13835" max="13835" width="24.5703125" style="74" customWidth="1"/>
    <col min="13836" max="14080" width="8.85546875" style="74"/>
    <col min="14081" max="14081" width="0" style="74" hidden="1" customWidth="1"/>
    <col min="14082" max="14082" width="2.5703125" style="74" customWidth="1"/>
    <col min="14083" max="14083" width="6.5703125" style="74" customWidth="1"/>
    <col min="14084" max="14085" width="10.5703125" style="74" customWidth="1"/>
    <col min="14086" max="14086" width="34.5703125" style="74" customWidth="1"/>
    <col min="14087" max="14087" width="1.5703125" style="74" customWidth="1"/>
    <col min="14088" max="14088" width="34.5703125" style="74" customWidth="1"/>
    <col min="14089" max="14089" width="1.5703125" style="74" customWidth="1"/>
    <col min="14090" max="14090" width="12.5703125" style="74" customWidth="1"/>
    <col min="14091" max="14091" width="24.5703125" style="74" customWidth="1"/>
    <col min="14092" max="14336" width="8.85546875" style="74"/>
    <col min="14337" max="14337" width="0" style="74" hidden="1" customWidth="1"/>
    <col min="14338" max="14338" width="2.5703125" style="74" customWidth="1"/>
    <col min="14339" max="14339" width="6.5703125" style="74" customWidth="1"/>
    <col min="14340" max="14341" width="10.5703125" style="74" customWidth="1"/>
    <col min="14342" max="14342" width="34.5703125" style="74" customWidth="1"/>
    <col min="14343" max="14343" width="1.5703125" style="74" customWidth="1"/>
    <col min="14344" max="14344" width="34.5703125" style="74" customWidth="1"/>
    <col min="14345" max="14345" width="1.5703125" style="74" customWidth="1"/>
    <col min="14346" max="14346" width="12.5703125" style="74" customWidth="1"/>
    <col min="14347" max="14347" width="24.5703125" style="74" customWidth="1"/>
    <col min="14348" max="14592" width="8.85546875" style="74"/>
    <col min="14593" max="14593" width="0" style="74" hidden="1" customWidth="1"/>
    <col min="14594" max="14594" width="2.5703125" style="74" customWidth="1"/>
    <col min="14595" max="14595" width="6.5703125" style="74" customWidth="1"/>
    <col min="14596" max="14597" width="10.5703125" style="74" customWidth="1"/>
    <col min="14598" max="14598" width="34.5703125" style="74" customWidth="1"/>
    <col min="14599" max="14599" width="1.5703125" style="74" customWidth="1"/>
    <col min="14600" max="14600" width="34.5703125" style="74" customWidth="1"/>
    <col min="14601" max="14601" width="1.5703125" style="74" customWidth="1"/>
    <col min="14602" max="14602" width="12.5703125" style="74" customWidth="1"/>
    <col min="14603" max="14603" width="24.5703125" style="74" customWidth="1"/>
    <col min="14604" max="14848" width="8.85546875" style="74"/>
    <col min="14849" max="14849" width="0" style="74" hidden="1" customWidth="1"/>
    <col min="14850" max="14850" width="2.5703125" style="74" customWidth="1"/>
    <col min="14851" max="14851" width="6.5703125" style="74" customWidth="1"/>
    <col min="14852" max="14853" width="10.5703125" style="74" customWidth="1"/>
    <col min="14854" max="14854" width="34.5703125" style="74" customWidth="1"/>
    <col min="14855" max="14855" width="1.5703125" style="74" customWidth="1"/>
    <col min="14856" max="14856" width="34.5703125" style="74" customWidth="1"/>
    <col min="14857" max="14857" width="1.5703125" style="74" customWidth="1"/>
    <col min="14858" max="14858" width="12.5703125" style="74" customWidth="1"/>
    <col min="14859" max="14859" width="24.5703125" style="74" customWidth="1"/>
    <col min="14860" max="15104" width="8.85546875" style="74"/>
    <col min="15105" max="15105" width="0" style="74" hidden="1" customWidth="1"/>
    <col min="15106" max="15106" width="2.5703125" style="74" customWidth="1"/>
    <col min="15107" max="15107" width="6.5703125" style="74" customWidth="1"/>
    <col min="15108" max="15109" width="10.5703125" style="74" customWidth="1"/>
    <col min="15110" max="15110" width="34.5703125" style="74" customWidth="1"/>
    <col min="15111" max="15111" width="1.5703125" style="74" customWidth="1"/>
    <col min="15112" max="15112" width="34.5703125" style="74" customWidth="1"/>
    <col min="15113" max="15113" width="1.5703125" style="74" customWidth="1"/>
    <col min="15114" max="15114" width="12.5703125" style="74" customWidth="1"/>
    <col min="15115" max="15115" width="24.5703125" style="74" customWidth="1"/>
    <col min="15116" max="15360" width="8.85546875" style="74"/>
    <col min="15361" max="15361" width="0" style="74" hidden="1" customWidth="1"/>
    <col min="15362" max="15362" width="2.5703125" style="74" customWidth="1"/>
    <col min="15363" max="15363" width="6.5703125" style="74" customWidth="1"/>
    <col min="15364" max="15365" width="10.5703125" style="74" customWidth="1"/>
    <col min="15366" max="15366" width="34.5703125" style="74" customWidth="1"/>
    <col min="15367" max="15367" width="1.5703125" style="74" customWidth="1"/>
    <col min="15368" max="15368" width="34.5703125" style="74" customWidth="1"/>
    <col min="15369" max="15369" width="1.5703125" style="74" customWidth="1"/>
    <col min="15370" max="15370" width="12.5703125" style="74" customWidth="1"/>
    <col min="15371" max="15371" width="24.5703125" style="74" customWidth="1"/>
    <col min="15372" max="15616" width="8.85546875" style="74"/>
    <col min="15617" max="15617" width="0" style="74" hidden="1" customWidth="1"/>
    <col min="15618" max="15618" width="2.5703125" style="74" customWidth="1"/>
    <col min="15619" max="15619" width="6.5703125" style="74" customWidth="1"/>
    <col min="15620" max="15621" width="10.5703125" style="74" customWidth="1"/>
    <col min="15622" max="15622" width="34.5703125" style="74" customWidth="1"/>
    <col min="15623" max="15623" width="1.5703125" style="74" customWidth="1"/>
    <col min="15624" max="15624" width="34.5703125" style="74" customWidth="1"/>
    <col min="15625" max="15625" width="1.5703125" style="74" customWidth="1"/>
    <col min="15626" max="15626" width="12.5703125" style="74" customWidth="1"/>
    <col min="15627" max="15627" width="24.5703125" style="74" customWidth="1"/>
    <col min="15628" max="15872" width="8.85546875" style="74"/>
    <col min="15873" max="15873" width="0" style="74" hidden="1" customWidth="1"/>
    <col min="15874" max="15874" width="2.5703125" style="74" customWidth="1"/>
    <col min="15875" max="15875" width="6.5703125" style="74" customWidth="1"/>
    <col min="15876" max="15877" width="10.5703125" style="74" customWidth="1"/>
    <col min="15878" max="15878" width="34.5703125" style="74" customWidth="1"/>
    <col min="15879" max="15879" width="1.5703125" style="74" customWidth="1"/>
    <col min="15880" max="15880" width="34.5703125" style="74" customWidth="1"/>
    <col min="15881" max="15881" width="1.5703125" style="74" customWidth="1"/>
    <col min="15882" max="15882" width="12.5703125" style="74" customWidth="1"/>
    <col min="15883" max="15883" width="24.5703125" style="74" customWidth="1"/>
    <col min="15884" max="16128" width="8.85546875" style="74"/>
    <col min="16129" max="16129" width="0" style="74" hidden="1" customWidth="1"/>
    <col min="16130" max="16130" width="2.5703125" style="74" customWidth="1"/>
    <col min="16131" max="16131" width="6.5703125" style="74" customWidth="1"/>
    <col min="16132" max="16133" width="10.5703125" style="74" customWidth="1"/>
    <col min="16134" max="16134" width="34.5703125" style="74" customWidth="1"/>
    <col min="16135" max="16135" width="1.5703125" style="74" customWidth="1"/>
    <col min="16136" max="16136" width="34.5703125" style="74" customWidth="1"/>
    <col min="16137" max="16137" width="1.5703125" style="74" customWidth="1"/>
    <col min="16138" max="16138" width="12.5703125" style="74" customWidth="1"/>
    <col min="16139" max="16139" width="24.5703125" style="74" customWidth="1"/>
    <col min="16140" max="16384" width="8.85546875" style="74"/>
  </cols>
  <sheetData>
    <row r="1" spans="1:11" ht="13.5" thickBot="1"/>
    <row r="2" spans="1:11" ht="30" customHeight="1">
      <c r="A2" s="75"/>
      <c r="B2" s="75"/>
      <c r="C2" s="76"/>
      <c r="D2" s="77"/>
      <c r="E2" s="77"/>
      <c r="F2" s="78"/>
      <c r="G2" s="79"/>
      <c r="H2" s="77"/>
      <c r="I2" s="77"/>
      <c r="J2" s="77"/>
      <c r="K2" s="80" t="s">
        <v>236</v>
      </c>
    </row>
    <row r="3" spans="1:11" ht="18" customHeight="1">
      <c r="A3" s="75"/>
      <c r="B3" s="75"/>
      <c r="C3" s="81" t="s">
        <v>237</v>
      </c>
      <c r="D3" s="82"/>
      <c r="E3" s="83" t="s">
        <v>238</v>
      </c>
      <c r="F3" s="84"/>
      <c r="G3" s="85"/>
      <c r="H3" s="86"/>
      <c r="I3" s="87"/>
      <c r="J3" s="88" t="s">
        <v>239</v>
      </c>
      <c r="K3" s="89" t="s">
        <v>240</v>
      </c>
    </row>
    <row r="4" spans="1:11" ht="18" customHeight="1">
      <c r="A4" s="75"/>
      <c r="B4" s="75"/>
      <c r="C4" s="90" t="s">
        <v>241</v>
      </c>
      <c r="D4" s="91"/>
      <c r="E4" s="92" t="s">
        <v>256</v>
      </c>
      <c r="F4" s="93"/>
      <c r="G4" s="94"/>
      <c r="H4" s="95"/>
      <c r="I4" s="96"/>
      <c r="J4" s="97" t="s">
        <v>242</v>
      </c>
      <c r="K4" s="98"/>
    </row>
    <row r="5" spans="1:11" ht="18" customHeight="1" thickBot="1">
      <c r="A5" s="75"/>
      <c r="B5" s="75"/>
      <c r="C5" s="99" t="s">
        <v>223</v>
      </c>
      <c r="D5" s="100"/>
      <c r="E5" s="101"/>
      <c r="F5" s="102"/>
      <c r="G5" s="102"/>
      <c r="H5" s="102"/>
      <c r="I5" s="102"/>
      <c r="J5" s="102"/>
      <c r="K5" s="103"/>
    </row>
    <row r="6" spans="1:11" ht="15" customHeight="1">
      <c r="A6" s="75"/>
      <c r="B6" s="75"/>
      <c r="C6" s="104" t="s">
        <v>243</v>
      </c>
      <c r="D6" s="105" t="s">
        <v>244</v>
      </c>
      <c r="E6" s="105" t="s">
        <v>245</v>
      </c>
      <c r="F6" s="938" t="s">
        <v>257</v>
      </c>
      <c r="G6" s="936"/>
      <c r="H6" s="936"/>
      <c r="I6" s="936"/>
      <c r="J6" s="936"/>
      <c r="K6" s="937"/>
    </row>
    <row r="7" spans="1:11" ht="15" customHeight="1">
      <c r="A7" s="75"/>
      <c r="B7" s="75"/>
      <c r="C7" s="106"/>
      <c r="D7" s="107"/>
      <c r="E7" s="108" t="s">
        <v>246</v>
      </c>
      <c r="F7" s="939" t="s">
        <v>247</v>
      </c>
      <c r="G7" s="939"/>
      <c r="H7" s="939"/>
      <c r="I7" s="939"/>
      <c r="J7" s="939"/>
      <c r="K7" s="940"/>
    </row>
    <row r="8" spans="1:11" ht="25.7" customHeight="1">
      <c r="A8" s="75"/>
      <c r="B8" s="75"/>
      <c r="C8" s="109"/>
      <c r="D8" s="110"/>
      <c r="E8" s="111"/>
      <c r="F8" s="112" t="s">
        <v>248</v>
      </c>
      <c r="G8" s="113"/>
      <c r="H8" s="112" t="s">
        <v>249</v>
      </c>
      <c r="I8" s="113"/>
      <c r="J8" s="112" t="s">
        <v>250</v>
      </c>
      <c r="K8" s="114"/>
    </row>
    <row r="9" spans="1:11" ht="25.5" customHeight="1">
      <c r="A9" s="75"/>
      <c r="B9" s="75"/>
      <c r="C9" s="115" t="s">
        <v>251</v>
      </c>
      <c r="D9" s="107">
        <v>42198</v>
      </c>
      <c r="E9" s="116" t="s">
        <v>246</v>
      </c>
      <c r="F9" s="117" t="s">
        <v>252</v>
      </c>
      <c r="G9" s="118"/>
      <c r="H9" s="117" t="s">
        <v>252</v>
      </c>
      <c r="I9" s="118"/>
      <c r="J9" s="941" t="s">
        <v>253</v>
      </c>
      <c r="K9" s="942"/>
    </row>
    <row r="10" spans="1:11" ht="25.7" customHeight="1" thickBot="1">
      <c r="A10" s="75"/>
      <c r="B10" s="75"/>
      <c r="C10" s="119"/>
      <c r="D10" s="120"/>
      <c r="E10" s="121" t="s">
        <v>254</v>
      </c>
      <c r="F10" s="122"/>
      <c r="G10" s="123"/>
      <c r="H10" s="122"/>
      <c r="I10" s="123"/>
      <c r="J10" s="122"/>
      <c r="K10" s="124"/>
    </row>
    <row r="11" spans="1:11" ht="15" customHeight="1">
      <c r="A11" s="75"/>
      <c r="B11" s="75"/>
      <c r="C11" s="104" t="s">
        <v>243</v>
      </c>
      <c r="D11" s="105" t="s">
        <v>244</v>
      </c>
      <c r="E11" s="105" t="s">
        <v>245</v>
      </c>
      <c r="F11" s="936"/>
      <c r="G11" s="936"/>
      <c r="H11" s="936"/>
      <c r="I11" s="936"/>
      <c r="J11" s="936"/>
      <c r="K11" s="937"/>
    </row>
    <row r="12" spans="1:11" ht="15" customHeight="1">
      <c r="A12" s="75"/>
      <c r="B12" s="75"/>
      <c r="C12" s="106"/>
      <c r="D12" s="107"/>
      <c r="E12" s="108" t="s">
        <v>246</v>
      </c>
      <c r="F12" s="934"/>
      <c r="G12" s="934"/>
      <c r="H12" s="934"/>
      <c r="I12" s="934"/>
      <c r="J12" s="934"/>
      <c r="K12" s="935"/>
    </row>
    <row r="13" spans="1:11" ht="25.7" customHeight="1">
      <c r="A13" s="75"/>
      <c r="B13" s="75"/>
      <c r="C13" s="125"/>
      <c r="D13" s="126"/>
      <c r="E13" s="111"/>
      <c r="F13" s="112" t="s">
        <v>255</v>
      </c>
      <c r="G13" s="113"/>
      <c r="H13" s="112" t="s">
        <v>249</v>
      </c>
      <c r="I13" s="113"/>
      <c r="J13" s="112" t="s">
        <v>250</v>
      </c>
      <c r="K13" s="114"/>
    </row>
    <row r="14" spans="1:11" ht="25.7" customHeight="1">
      <c r="A14" s="75"/>
      <c r="B14" s="75"/>
      <c r="C14" s="109"/>
      <c r="D14" s="107"/>
      <c r="E14" s="116" t="s">
        <v>246</v>
      </c>
      <c r="F14" s="117"/>
      <c r="G14" s="118"/>
      <c r="H14" s="118"/>
      <c r="I14" s="118"/>
      <c r="J14" s="118"/>
      <c r="K14" s="127"/>
    </row>
    <row r="15" spans="1:11" ht="25.7" customHeight="1" thickBot="1">
      <c r="A15" s="75"/>
      <c r="B15" s="75"/>
      <c r="C15" s="119"/>
      <c r="D15" s="120"/>
      <c r="E15" s="121" t="s">
        <v>254</v>
      </c>
      <c r="F15" s="122"/>
      <c r="G15" s="123"/>
      <c r="H15" s="122"/>
      <c r="I15" s="123"/>
      <c r="J15" s="122"/>
      <c r="K15" s="124"/>
    </row>
    <row r="16" spans="1:11" ht="15" customHeight="1">
      <c r="A16" s="75"/>
      <c r="B16" s="75"/>
      <c r="C16" s="104" t="s">
        <v>243</v>
      </c>
      <c r="D16" s="105" t="s">
        <v>244</v>
      </c>
      <c r="E16" s="105" t="s">
        <v>245</v>
      </c>
      <c r="F16" s="936"/>
      <c r="G16" s="936"/>
      <c r="H16" s="936"/>
      <c r="I16" s="936"/>
      <c r="J16" s="936"/>
      <c r="K16" s="937"/>
    </row>
    <row r="17" spans="1:11" ht="15" customHeight="1">
      <c r="A17" s="75"/>
      <c r="B17" s="75"/>
      <c r="C17" s="106"/>
      <c r="D17" s="107"/>
      <c r="E17" s="108" t="s">
        <v>246</v>
      </c>
      <c r="F17" s="934"/>
      <c r="G17" s="934"/>
      <c r="H17" s="934"/>
      <c r="I17" s="934"/>
      <c r="J17" s="934"/>
      <c r="K17" s="935"/>
    </row>
    <row r="18" spans="1:11" ht="25.7" customHeight="1">
      <c r="A18" s="75"/>
      <c r="B18" s="75"/>
      <c r="C18" s="109"/>
      <c r="D18" s="110"/>
      <c r="E18" s="111"/>
      <c r="F18" s="112" t="s">
        <v>248</v>
      </c>
      <c r="G18" s="113"/>
      <c r="H18" s="112" t="s">
        <v>249</v>
      </c>
      <c r="I18" s="113"/>
      <c r="J18" s="112" t="s">
        <v>250</v>
      </c>
      <c r="K18" s="114"/>
    </row>
    <row r="19" spans="1:11" ht="25.7" customHeight="1">
      <c r="A19" s="75"/>
      <c r="B19" s="75"/>
      <c r="C19" s="109"/>
      <c r="D19" s="107"/>
      <c r="E19" s="116" t="s">
        <v>246</v>
      </c>
      <c r="F19" s="117"/>
      <c r="G19" s="118"/>
      <c r="H19" s="118"/>
      <c r="I19" s="118"/>
      <c r="J19" s="118"/>
      <c r="K19" s="127"/>
    </row>
    <row r="20" spans="1:11" ht="25.7" customHeight="1" thickBot="1">
      <c r="A20" s="75"/>
      <c r="B20" s="75"/>
      <c r="C20" s="119"/>
      <c r="D20" s="120"/>
      <c r="E20" s="121" t="s">
        <v>254</v>
      </c>
      <c r="F20" s="122"/>
      <c r="G20" s="123"/>
      <c r="H20" s="122"/>
      <c r="I20" s="123"/>
      <c r="J20" s="122"/>
      <c r="K20" s="124"/>
    </row>
    <row r="21" spans="1:11" ht="15" customHeight="1">
      <c r="A21" s="75"/>
      <c r="B21" s="75"/>
      <c r="C21" s="104" t="s">
        <v>243</v>
      </c>
      <c r="D21" s="105" t="s">
        <v>244</v>
      </c>
      <c r="E21" s="105" t="s">
        <v>245</v>
      </c>
      <c r="F21" s="936"/>
      <c r="G21" s="936"/>
      <c r="H21" s="936"/>
      <c r="I21" s="936"/>
      <c r="J21" s="936"/>
      <c r="K21" s="937"/>
    </row>
    <row r="22" spans="1:11" ht="15" customHeight="1">
      <c r="A22" s="75"/>
      <c r="B22" s="75"/>
      <c r="C22" s="106"/>
      <c r="D22" s="107"/>
      <c r="E22" s="108" t="s">
        <v>246</v>
      </c>
      <c r="F22" s="934"/>
      <c r="G22" s="934"/>
      <c r="H22" s="934"/>
      <c r="I22" s="934"/>
      <c r="J22" s="934"/>
      <c r="K22" s="935"/>
    </row>
    <row r="23" spans="1:11" ht="25.7" customHeight="1">
      <c r="A23" s="75"/>
      <c r="B23" s="75"/>
      <c r="C23" s="109"/>
      <c r="D23" s="110"/>
      <c r="E23" s="111"/>
      <c r="F23" s="112" t="s">
        <v>248</v>
      </c>
      <c r="G23" s="113"/>
      <c r="H23" s="112" t="s">
        <v>249</v>
      </c>
      <c r="I23" s="113"/>
      <c r="J23" s="112" t="s">
        <v>250</v>
      </c>
      <c r="K23" s="114"/>
    </row>
    <row r="24" spans="1:11" ht="25.7" customHeight="1">
      <c r="A24" s="75"/>
      <c r="B24" s="75"/>
      <c r="C24" s="109"/>
      <c r="D24" s="110"/>
      <c r="E24" s="116" t="s">
        <v>246</v>
      </c>
      <c r="F24" s="117"/>
      <c r="G24" s="118"/>
      <c r="H24" s="118"/>
      <c r="I24" s="118"/>
      <c r="J24" s="118"/>
      <c r="K24" s="127"/>
    </row>
    <row r="25" spans="1:11" ht="25.7" customHeight="1" thickBot="1">
      <c r="A25" s="75"/>
      <c r="B25" s="75"/>
      <c r="C25" s="119"/>
      <c r="D25" s="120"/>
      <c r="E25" s="121" t="s">
        <v>254</v>
      </c>
      <c r="F25" s="122"/>
      <c r="G25" s="123"/>
      <c r="H25" s="122"/>
      <c r="I25" s="123"/>
      <c r="J25" s="122"/>
      <c r="K25" s="124"/>
    </row>
    <row r="26" spans="1:11">
      <c r="A26" s="75"/>
      <c r="B26" s="75"/>
    </row>
    <row r="27" spans="1:11" ht="13.5">
      <c r="A27" s="75"/>
      <c r="B27" s="75"/>
      <c r="C27" s="128"/>
    </row>
    <row r="28" spans="1:11" ht="13.5">
      <c r="A28" s="75"/>
      <c r="B28" s="75"/>
      <c r="C28" s="128"/>
    </row>
    <row r="29" spans="1:11">
      <c r="A29" s="75"/>
      <c r="B29" s="75"/>
    </row>
    <row r="30" spans="1:11">
      <c r="A30" s="75"/>
      <c r="B30" s="75"/>
    </row>
    <row r="31" spans="1:11">
      <c r="A31" s="75"/>
      <c r="B31" s="75"/>
    </row>
    <row r="32" spans="1:11">
      <c r="A32" s="75"/>
      <c r="B32" s="75"/>
    </row>
    <row r="33" spans="1:2">
      <c r="A33" s="75"/>
      <c r="B33" s="75"/>
    </row>
  </sheetData>
  <mergeCells count="9">
    <mergeCell ref="F17:K17"/>
    <mergeCell ref="F21:K21"/>
    <mergeCell ref="F22:K22"/>
    <mergeCell ref="F6:K6"/>
    <mergeCell ref="F7:K7"/>
    <mergeCell ref="J9:K9"/>
    <mergeCell ref="F11:K11"/>
    <mergeCell ref="F12:K12"/>
    <mergeCell ref="F16:K16"/>
  </mergeCells>
  <pageMargins left="0.70866141732283472" right="0.70866141732283472" top="0.74803149606299213" bottom="0.74803149606299213" header="0.31496062992125984" footer="0.31496062992125984"/>
  <pageSetup paperSize="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31"/>
  <sheetViews>
    <sheetView topLeftCell="A3" zoomScale="40" zoomScaleNormal="40" workbookViewId="0">
      <selection activeCell="D17" sqref="D17"/>
    </sheetView>
  </sheetViews>
  <sheetFormatPr defaultColWidth="11.42578125" defaultRowHeight="15"/>
  <cols>
    <col min="1" max="1" width="33.42578125" style="312" customWidth="1"/>
    <col min="2" max="2" width="18" style="312" customWidth="1"/>
    <col min="3" max="3" width="96.140625" style="311" customWidth="1"/>
    <col min="4" max="4" width="46" style="311" bestFit="1" customWidth="1"/>
    <col min="5" max="8" width="11.42578125" style="311"/>
    <col min="9" max="9" width="77.85546875" style="311" bestFit="1" customWidth="1"/>
    <col min="10" max="16384" width="11.42578125" style="311"/>
  </cols>
  <sheetData>
    <row r="1" spans="1:4" ht="30.75" thickBot="1">
      <c r="A1" s="943" t="s">
        <v>417</v>
      </c>
      <c r="B1" s="943"/>
      <c r="C1" s="943"/>
      <c r="D1" s="315"/>
    </row>
    <row r="2" spans="1:4" ht="41.25" thickBot="1">
      <c r="A2" s="316" t="s">
        <v>424</v>
      </c>
      <c r="B2" s="317" t="s">
        <v>425</v>
      </c>
      <c r="C2" s="318" t="s">
        <v>246</v>
      </c>
      <c r="D2" s="319"/>
    </row>
    <row r="3" spans="1:4" ht="15.75">
      <c r="A3" s="320"/>
      <c r="B3" s="321"/>
      <c r="C3" s="322"/>
      <c r="D3" s="323"/>
    </row>
    <row r="4" spans="1:4" ht="15.75">
      <c r="A4" s="324" t="s">
        <v>418</v>
      </c>
      <c r="B4" s="325">
        <v>1</v>
      </c>
      <c r="C4" s="326" t="s">
        <v>419</v>
      </c>
      <c r="D4" s="327"/>
    </row>
    <row r="5" spans="1:4" ht="15.75">
      <c r="A5" s="324"/>
      <c r="B5" s="325"/>
      <c r="C5" s="861" t="s">
        <v>225</v>
      </c>
      <c r="D5" s="327"/>
    </row>
    <row r="6" spans="1:4" ht="15.75">
      <c r="A6" s="328"/>
      <c r="B6" s="329"/>
      <c r="C6" s="861" t="s">
        <v>260</v>
      </c>
      <c r="D6" s="327"/>
    </row>
    <row r="7" spans="1:4" ht="15.75">
      <c r="A7" s="328"/>
      <c r="B7" s="329"/>
      <c r="C7" s="861" t="s">
        <v>271</v>
      </c>
      <c r="D7" s="327"/>
    </row>
    <row r="8" spans="1:4" ht="15.75">
      <c r="A8" s="328"/>
      <c r="B8" s="329"/>
      <c r="C8" s="861" t="s">
        <v>514</v>
      </c>
      <c r="D8" s="327"/>
    </row>
    <row r="9" spans="1:4" ht="15.75">
      <c r="A9" s="328"/>
      <c r="B9" s="329"/>
      <c r="C9" s="861" t="s">
        <v>515</v>
      </c>
      <c r="D9" s="327"/>
    </row>
    <row r="10" spans="1:4" ht="15.75">
      <c r="A10" s="328"/>
      <c r="B10" s="329"/>
      <c r="C10" s="861" t="s">
        <v>516</v>
      </c>
      <c r="D10" s="327"/>
    </row>
    <row r="11" spans="1:4" ht="15.75">
      <c r="A11" s="328"/>
      <c r="B11" s="329"/>
      <c r="C11" s="861" t="s">
        <v>517</v>
      </c>
      <c r="D11" s="327"/>
    </row>
    <row r="12" spans="1:4" ht="15.75">
      <c r="A12" s="328"/>
      <c r="B12" s="329"/>
      <c r="C12" s="861" t="s">
        <v>518</v>
      </c>
      <c r="D12" s="327"/>
    </row>
    <row r="13" spans="1:4" ht="15.75">
      <c r="A13" s="328"/>
      <c r="B13" s="329"/>
      <c r="C13" s="861" t="s">
        <v>519</v>
      </c>
      <c r="D13" s="327"/>
    </row>
    <row r="14" spans="1:4" ht="15.75">
      <c r="A14" s="328"/>
      <c r="B14" s="329"/>
      <c r="C14" s="672" t="s">
        <v>420</v>
      </c>
      <c r="D14" s="327"/>
    </row>
    <row r="15" spans="1:4" ht="30">
      <c r="A15" s="328"/>
      <c r="B15" s="566">
        <v>2</v>
      </c>
      <c r="C15" s="672" t="s">
        <v>513</v>
      </c>
      <c r="D15" s="327"/>
    </row>
    <row r="16" spans="1:4" ht="120">
      <c r="A16" s="328"/>
      <c r="B16" s="708">
        <v>3</v>
      </c>
      <c r="C16" s="714" t="s">
        <v>521</v>
      </c>
      <c r="D16" s="327"/>
    </row>
    <row r="17" spans="1:4" ht="165">
      <c r="A17" s="328"/>
      <c r="B17" s="733">
        <v>4</v>
      </c>
      <c r="C17" s="898" t="s">
        <v>900</v>
      </c>
      <c r="D17" s="327"/>
    </row>
    <row r="18" spans="1:4" ht="15.75">
      <c r="A18" s="328"/>
      <c r="B18" s="329"/>
      <c r="C18" s="330"/>
      <c r="D18" s="337"/>
    </row>
    <row r="19" spans="1:4" ht="46.5" customHeight="1">
      <c r="A19" s="732" t="s">
        <v>683</v>
      </c>
      <c r="B19" s="332">
        <v>1</v>
      </c>
      <c r="C19" s="862" t="s">
        <v>785</v>
      </c>
      <c r="D19" s="398"/>
    </row>
    <row r="20" spans="1:4" ht="15.75">
      <c r="A20" s="324"/>
      <c r="B20" s="332">
        <v>2</v>
      </c>
      <c r="C20" s="313" t="s">
        <v>422</v>
      </c>
      <c r="D20" s="327"/>
    </row>
    <row r="21" spans="1:4" ht="15.75">
      <c r="A21" s="447"/>
      <c r="B21" s="332">
        <v>3</v>
      </c>
      <c r="C21" s="314" t="s">
        <v>423</v>
      </c>
      <c r="D21" s="327"/>
    </row>
    <row r="22" spans="1:4" ht="75">
      <c r="A22" s="447"/>
      <c r="B22" s="332">
        <v>4</v>
      </c>
      <c r="C22" s="709" t="s">
        <v>520</v>
      </c>
      <c r="D22" s="333"/>
    </row>
    <row r="23" spans="1:4" ht="30">
      <c r="A23" s="447"/>
      <c r="B23" s="332">
        <v>5</v>
      </c>
      <c r="C23" s="446" t="s">
        <v>506</v>
      </c>
      <c r="D23" s="333"/>
    </row>
    <row r="24" spans="1:4" ht="45">
      <c r="A24" s="447"/>
      <c r="B24" s="733">
        <v>6</v>
      </c>
      <c r="C24" s="709" t="s">
        <v>664</v>
      </c>
      <c r="D24" s="333"/>
    </row>
    <row r="25" spans="1:4">
      <c r="A25" s="449"/>
      <c r="B25" s="314"/>
      <c r="C25" s="314"/>
      <c r="D25" s="333"/>
    </row>
    <row r="26" spans="1:4" ht="30">
      <c r="A26" s="324" t="s">
        <v>421</v>
      </c>
      <c r="B26" s="332">
        <v>1</v>
      </c>
      <c r="C26" s="448" t="s">
        <v>445</v>
      </c>
      <c r="D26" s="333"/>
    </row>
    <row r="27" spans="1:4" ht="15.75">
      <c r="A27" s="331"/>
      <c r="B27" s="332">
        <v>2</v>
      </c>
      <c r="C27" s="313" t="s">
        <v>426</v>
      </c>
      <c r="D27" s="333"/>
    </row>
    <row r="28" spans="1:4" ht="30.75">
      <c r="A28" s="328"/>
      <c r="B28" s="332">
        <v>3</v>
      </c>
      <c r="C28" s="709" t="s">
        <v>786</v>
      </c>
      <c r="D28" s="334"/>
    </row>
    <row r="29" spans="1:4" ht="15.75">
      <c r="A29" s="328"/>
      <c r="B29" s="332">
        <v>4</v>
      </c>
      <c r="C29" s="313" t="s">
        <v>422</v>
      </c>
      <c r="D29" s="333"/>
    </row>
    <row r="30" spans="1:4" ht="15.75">
      <c r="A30" s="335"/>
      <c r="B30" s="336">
        <v>5</v>
      </c>
      <c r="C30" s="314" t="s">
        <v>423</v>
      </c>
      <c r="D30" s="337"/>
    </row>
    <row r="31" spans="1:4" ht="16.5" thickBot="1">
      <c r="A31" s="338"/>
      <c r="B31" s="339"/>
      <c r="C31" s="340"/>
      <c r="D31" s="341"/>
    </row>
  </sheetData>
  <sheetProtection algorithmName="SHA-512" hashValue="48rr7ispLKGPMFqxsvLIxeooRE4YZbvYtFUOJAAKrBUIHenYzg6ZYm7HUPfXKI/w0YkAoPvISoc8W2b7hPemcw==" saltValue="NYyH2/W9WvPrs/uj1vz0dw==" spinCount="100000" sheet="1" objects="1" scenarios="1"/>
  <mergeCells count="1">
    <mergeCell ref="A1:C1"/>
  </mergeCells>
  <pageMargins left="0.7" right="0.7" top="0.75" bottom="0.75" header="0.3" footer="0.3"/>
  <pageSetup paperSize="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HL204"/>
  <sheetViews>
    <sheetView topLeftCell="A54" zoomScale="30" zoomScaleNormal="30" workbookViewId="0">
      <selection activeCell="J69" sqref="J69"/>
    </sheetView>
  </sheetViews>
  <sheetFormatPr defaultColWidth="9.140625" defaultRowHeight="15"/>
  <cols>
    <col min="1" max="1" width="30.85546875" style="190" customWidth="1"/>
    <col min="2" max="2" width="10.5703125" style="191" customWidth="1"/>
    <col min="3" max="3" width="14.42578125" style="191" customWidth="1"/>
    <col min="4" max="4" width="29.140625" style="191" customWidth="1"/>
    <col min="5" max="5" width="33.42578125" style="180" customWidth="1"/>
    <col min="6" max="6" width="40.42578125" style="180" customWidth="1"/>
    <col min="7" max="7" width="47.5703125" style="192" customWidth="1"/>
    <col min="8" max="13" width="29.5703125" style="192" customWidth="1"/>
    <col min="14" max="14" width="37.140625" style="192" customWidth="1"/>
    <col min="15" max="15" width="26.5703125" style="192" customWidth="1"/>
    <col min="16" max="16" width="25.85546875" style="192" customWidth="1"/>
    <col min="17" max="17" width="62.85546875" style="192" customWidth="1"/>
    <col min="18" max="18" width="76.42578125" style="184" customWidth="1"/>
    <col min="19" max="19" width="32.42578125" style="192" customWidth="1"/>
    <col min="20" max="20" width="26.140625" style="193" customWidth="1"/>
    <col min="21" max="24" width="20.5703125" style="193" customWidth="1"/>
    <col min="25" max="26" width="20.5703125" style="180" customWidth="1"/>
    <col min="27" max="27" width="26.42578125" style="180" customWidth="1"/>
    <col min="28" max="28" width="26" style="180" customWidth="1"/>
    <col min="29" max="86" width="9.140625" style="180"/>
    <col min="87" max="87" width="9.140625" style="180" customWidth="1"/>
    <col min="88" max="16384" width="9.140625" style="180"/>
  </cols>
  <sheetData>
    <row r="1" spans="1:220" ht="113.25" customHeight="1">
      <c r="A1" s="944" t="s">
        <v>275</v>
      </c>
      <c r="B1" s="944"/>
      <c r="C1" s="944"/>
      <c r="D1" s="944"/>
      <c r="E1" s="944"/>
      <c r="F1" s="944"/>
      <c r="G1" s="944"/>
      <c r="H1" s="944"/>
      <c r="I1" s="944"/>
      <c r="J1" s="944"/>
      <c r="K1" s="944"/>
      <c r="L1" s="944"/>
      <c r="M1" s="944"/>
      <c r="N1" s="944"/>
      <c r="O1" s="944"/>
      <c r="P1" s="944"/>
      <c r="Q1" s="944"/>
      <c r="R1" s="944"/>
      <c r="S1" s="944"/>
      <c r="T1" s="944"/>
      <c r="U1" s="944"/>
      <c r="V1" s="944"/>
      <c r="W1" s="944"/>
      <c r="X1" s="944"/>
      <c r="Y1" s="944"/>
      <c r="Z1" s="944"/>
      <c r="AA1" s="944"/>
      <c r="AB1" s="945"/>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c r="CF1" s="130"/>
      <c r="CG1" s="130"/>
      <c r="CH1" s="130"/>
      <c r="CI1" s="130"/>
      <c r="CJ1" s="130"/>
      <c r="CK1" s="130"/>
      <c r="CL1" s="130"/>
      <c r="CM1" s="130"/>
      <c r="CN1" s="130"/>
      <c r="CO1" s="130"/>
      <c r="CP1" s="130"/>
      <c r="CQ1" s="130"/>
      <c r="CR1" s="130"/>
      <c r="CS1" s="130"/>
      <c r="CT1" s="130"/>
      <c r="CU1" s="130"/>
      <c r="CV1" s="130"/>
      <c r="CW1" s="130"/>
      <c r="CX1" s="130"/>
      <c r="CY1" s="130"/>
      <c r="CZ1" s="130"/>
      <c r="DA1" s="130"/>
      <c r="DB1" s="130"/>
      <c r="DC1" s="130"/>
      <c r="DD1" s="130"/>
      <c r="DE1" s="130"/>
      <c r="DF1" s="130"/>
      <c r="DG1" s="130"/>
      <c r="DH1" s="130"/>
      <c r="DI1" s="179"/>
      <c r="DJ1" s="179"/>
      <c r="DK1" s="179"/>
      <c r="DL1" s="179"/>
      <c r="DM1" s="179"/>
      <c r="DN1" s="179"/>
      <c r="DO1" s="179"/>
      <c r="DP1" s="179"/>
      <c r="DQ1" s="179"/>
      <c r="DR1" s="179"/>
      <c r="DS1" s="179"/>
      <c r="DT1" s="179"/>
      <c r="DU1" s="179"/>
      <c r="DV1" s="179"/>
      <c r="DW1" s="179"/>
      <c r="DX1" s="179"/>
      <c r="DY1" s="179"/>
      <c r="DZ1" s="179"/>
      <c r="EA1" s="179"/>
      <c r="EB1" s="179"/>
      <c r="EC1" s="179"/>
      <c r="ED1" s="179"/>
      <c r="EE1" s="179"/>
      <c r="EF1" s="179"/>
      <c r="EG1" s="179"/>
      <c r="EH1" s="179"/>
      <c r="EI1" s="179"/>
      <c r="EJ1" s="179"/>
      <c r="EK1" s="179"/>
      <c r="EL1" s="179"/>
      <c r="EM1" s="179"/>
      <c r="EN1" s="179"/>
      <c r="EO1" s="179"/>
      <c r="EP1" s="179"/>
      <c r="EQ1" s="179"/>
      <c r="ER1" s="179"/>
      <c r="ES1" s="179"/>
      <c r="ET1" s="179"/>
      <c r="EU1" s="179"/>
      <c r="EV1" s="179"/>
      <c r="EW1" s="179"/>
      <c r="EX1" s="179"/>
      <c r="EY1" s="179"/>
      <c r="EZ1" s="179"/>
      <c r="FA1" s="179"/>
      <c r="FB1" s="179"/>
      <c r="FC1" s="179"/>
      <c r="FD1" s="179"/>
      <c r="FE1" s="179"/>
      <c r="FF1" s="179"/>
      <c r="FG1" s="179"/>
      <c r="FH1" s="179"/>
      <c r="FI1" s="179"/>
      <c r="FJ1" s="179"/>
      <c r="FK1" s="179"/>
      <c r="FL1" s="179"/>
      <c r="FM1" s="179"/>
      <c r="FN1" s="179"/>
      <c r="FO1" s="179"/>
      <c r="FP1" s="179"/>
      <c r="FQ1" s="179"/>
      <c r="FR1" s="179"/>
      <c r="FS1" s="179"/>
      <c r="FT1" s="179"/>
      <c r="FU1" s="179"/>
      <c r="FV1" s="179"/>
      <c r="FW1" s="179"/>
      <c r="FX1" s="179"/>
      <c r="FY1" s="179"/>
      <c r="FZ1" s="179"/>
      <c r="GA1" s="179"/>
      <c r="GB1" s="179"/>
      <c r="GC1" s="179"/>
      <c r="GD1" s="179"/>
      <c r="GE1" s="179"/>
      <c r="GF1" s="179"/>
      <c r="GG1" s="179"/>
      <c r="GH1" s="179"/>
      <c r="GI1" s="179"/>
      <c r="GJ1" s="179"/>
      <c r="GK1" s="179"/>
      <c r="GL1" s="179"/>
      <c r="GM1" s="179"/>
      <c r="GN1" s="179"/>
      <c r="GO1" s="179"/>
      <c r="GP1" s="179"/>
      <c r="GQ1" s="179"/>
      <c r="GR1" s="179"/>
      <c r="GS1" s="179"/>
      <c r="GT1" s="179"/>
      <c r="GU1" s="179"/>
      <c r="GV1" s="179"/>
      <c r="GW1" s="179"/>
      <c r="GX1" s="179"/>
      <c r="GY1" s="179"/>
      <c r="GZ1" s="179"/>
      <c r="HA1" s="179"/>
      <c r="HB1" s="179"/>
      <c r="HC1" s="179"/>
      <c r="HD1" s="179"/>
      <c r="HE1" s="179"/>
      <c r="HF1" s="179"/>
      <c r="HG1" s="179"/>
      <c r="HH1" s="179"/>
      <c r="HI1" s="179"/>
      <c r="HJ1" s="179"/>
      <c r="HK1" s="179"/>
      <c r="HL1" s="179"/>
    </row>
    <row r="2" spans="1:220" ht="14.1" customHeight="1" thickBot="1">
      <c r="A2" s="181"/>
      <c r="B2" s="182"/>
      <c r="C2" s="182"/>
      <c r="D2" s="182"/>
      <c r="E2" s="183"/>
      <c r="F2" s="183"/>
      <c r="G2" s="184"/>
      <c r="H2" s="184"/>
      <c r="I2" s="184"/>
      <c r="J2" s="184"/>
      <c r="K2" s="184"/>
      <c r="L2" s="184"/>
      <c r="M2" s="184"/>
      <c r="N2" s="184"/>
      <c r="O2" s="184"/>
      <c r="P2" s="184"/>
      <c r="Q2" s="184"/>
      <c r="S2" s="184"/>
      <c r="T2" s="185"/>
      <c r="U2" s="185"/>
      <c r="V2" s="185"/>
      <c r="W2" s="185"/>
      <c r="X2" s="185"/>
      <c r="Y2" s="183"/>
      <c r="Z2" s="183"/>
      <c r="AA2" s="183"/>
      <c r="AB2" s="735"/>
    </row>
    <row r="3" spans="1:220" ht="58.5" customHeight="1" thickBot="1">
      <c r="A3" s="981" t="s">
        <v>258</v>
      </c>
      <c r="B3" s="982"/>
      <c r="C3" s="982"/>
      <c r="D3" s="982"/>
      <c r="E3" s="982"/>
      <c r="F3" s="982"/>
      <c r="G3" s="982"/>
      <c r="H3" s="982"/>
      <c r="I3" s="982"/>
      <c r="J3" s="982"/>
      <c r="K3" s="982"/>
      <c r="L3" s="982"/>
      <c r="M3" s="982"/>
      <c r="N3" s="982"/>
      <c r="O3" s="982"/>
      <c r="P3" s="982"/>
      <c r="Q3" s="982"/>
      <c r="R3" s="983"/>
      <c r="S3" s="946" t="s">
        <v>234</v>
      </c>
      <c r="T3" s="975" t="s">
        <v>261</v>
      </c>
      <c r="U3" s="976"/>
      <c r="V3" s="976"/>
      <c r="W3" s="976"/>
      <c r="X3" s="976"/>
      <c r="Y3" s="976"/>
      <c r="Z3" s="976"/>
      <c r="AA3" s="976"/>
      <c r="AB3" s="977"/>
    </row>
    <row r="4" spans="1:220" ht="14.25">
      <c r="A4" s="955" t="s">
        <v>483</v>
      </c>
      <c r="B4" s="958" t="s">
        <v>259</v>
      </c>
      <c r="C4" s="959"/>
      <c r="D4" s="949" t="s">
        <v>274</v>
      </c>
      <c r="E4" s="950"/>
      <c r="F4" s="951"/>
      <c r="G4" s="970" t="s">
        <v>289</v>
      </c>
      <c r="H4" s="984"/>
      <c r="I4" s="984"/>
      <c r="J4" s="984"/>
      <c r="K4" s="984"/>
      <c r="L4" s="984"/>
      <c r="M4" s="984"/>
      <c r="N4" s="984"/>
      <c r="O4" s="984"/>
      <c r="P4" s="984"/>
      <c r="Q4" s="984"/>
      <c r="R4" s="985"/>
      <c r="S4" s="947"/>
      <c r="T4" s="978"/>
      <c r="U4" s="979"/>
      <c r="V4" s="979"/>
      <c r="W4" s="979"/>
      <c r="X4" s="979"/>
      <c r="Y4" s="979"/>
      <c r="Z4" s="979"/>
      <c r="AA4" s="979"/>
      <c r="AB4" s="980"/>
    </row>
    <row r="5" spans="1:220" ht="26.25" customHeight="1">
      <c r="A5" s="956"/>
      <c r="B5" s="960"/>
      <c r="C5" s="961"/>
      <c r="D5" s="952"/>
      <c r="E5" s="953"/>
      <c r="F5" s="954"/>
      <c r="G5" s="971"/>
      <c r="H5" s="968"/>
      <c r="I5" s="968"/>
      <c r="J5" s="968"/>
      <c r="K5" s="968"/>
      <c r="L5" s="968"/>
      <c r="M5" s="968"/>
      <c r="N5" s="968"/>
      <c r="O5" s="968"/>
      <c r="P5" s="968"/>
      <c r="Q5" s="968"/>
      <c r="R5" s="986"/>
      <c r="S5" s="947"/>
      <c r="T5" s="587"/>
      <c r="U5" s="972"/>
      <c r="V5" s="989"/>
      <c r="W5" s="990"/>
      <c r="X5" s="972"/>
      <c r="Y5" s="989"/>
      <c r="Z5" s="990"/>
      <c r="AA5" s="972"/>
      <c r="AB5" s="973"/>
    </row>
    <row r="6" spans="1:220" ht="52.5" customHeight="1">
      <c r="A6" s="956"/>
      <c r="B6" s="960"/>
      <c r="C6" s="961"/>
      <c r="D6" s="966" t="s">
        <v>278</v>
      </c>
      <c r="E6" s="964" t="s">
        <v>227</v>
      </c>
      <c r="F6" s="964" t="s">
        <v>279</v>
      </c>
      <c r="G6" s="964" t="s">
        <v>522</v>
      </c>
      <c r="H6" s="991" t="s">
        <v>655</v>
      </c>
      <c r="I6" s="992"/>
      <c r="J6" s="993"/>
      <c r="K6" s="991" t="s">
        <v>730</v>
      </c>
      <c r="L6" s="994"/>
      <c r="M6" s="731"/>
      <c r="N6" s="968" t="s">
        <v>611</v>
      </c>
      <c r="O6" s="968" t="s">
        <v>280</v>
      </c>
      <c r="P6" s="968" t="s">
        <v>281</v>
      </c>
      <c r="Q6" s="968" t="s">
        <v>469</v>
      </c>
      <c r="R6" s="987" t="s">
        <v>283</v>
      </c>
      <c r="S6" s="947"/>
      <c r="T6" s="588" t="s">
        <v>225</v>
      </c>
      <c r="U6" s="208" t="s">
        <v>447</v>
      </c>
      <c r="V6" s="208" t="s">
        <v>271</v>
      </c>
      <c r="W6" s="208" t="s">
        <v>448</v>
      </c>
      <c r="X6" s="208" t="s">
        <v>449</v>
      </c>
      <c r="Y6" s="208" t="s">
        <v>450</v>
      </c>
      <c r="Z6" s="208" t="s">
        <v>451</v>
      </c>
      <c r="AA6" s="208" t="s">
        <v>452</v>
      </c>
      <c r="AB6" s="736" t="s">
        <v>453</v>
      </c>
    </row>
    <row r="7" spans="1:220" ht="85.5" customHeight="1" thickBot="1">
      <c r="A7" s="957"/>
      <c r="B7" s="962"/>
      <c r="C7" s="963"/>
      <c r="D7" s="967"/>
      <c r="E7" s="965"/>
      <c r="F7" s="965"/>
      <c r="G7" s="965"/>
      <c r="H7" s="734" t="s">
        <v>728</v>
      </c>
      <c r="I7" s="734" t="s">
        <v>729</v>
      </c>
      <c r="J7" s="734" t="s">
        <v>455</v>
      </c>
      <c r="K7" s="734" t="s">
        <v>728</v>
      </c>
      <c r="L7" s="734" t="s">
        <v>731</v>
      </c>
      <c r="M7" s="730" t="s">
        <v>455</v>
      </c>
      <c r="N7" s="969"/>
      <c r="O7" s="969"/>
      <c r="P7" s="969"/>
      <c r="Q7" s="969"/>
      <c r="R7" s="988"/>
      <c r="S7" s="948"/>
      <c r="T7" s="853" t="s">
        <v>778</v>
      </c>
      <c r="U7" s="853" t="s">
        <v>762</v>
      </c>
      <c r="V7" s="853" t="s">
        <v>763</v>
      </c>
      <c r="W7" s="853" t="s">
        <v>764</v>
      </c>
      <c r="X7" s="853" t="s">
        <v>765</v>
      </c>
      <c r="Y7" s="853" t="s">
        <v>766</v>
      </c>
      <c r="Z7" s="853" t="s">
        <v>767</v>
      </c>
      <c r="AA7" s="853" t="s">
        <v>768</v>
      </c>
      <c r="AB7" s="858" t="s">
        <v>779</v>
      </c>
    </row>
    <row r="8" spans="1:220" s="135" customFormat="1" ht="20.25">
      <c r="A8" s="402"/>
      <c r="B8" s="403"/>
      <c r="C8" s="403"/>
      <c r="D8" s="403"/>
      <c r="E8" s="404"/>
      <c r="F8" s="404"/>
      <c r="G8" s="405"/>
      <c r="H8" s="746"/>
      <c r="I8" s="746"/>
      <c r="J8" s="746"/>
      <c r="K8" s="747"/>
      <c r="L8" s="746"/>
      <c r="M8" s="457"/>
      <c r="N8" s="458"/>
      <c r="O8" s="458"/>
      <c r="P8" s="458"/>
      <c r="Q8" s="458"/>
      <c r="R8" s="459"/>
      <c r="S8" s="501"/>
      <c r="T8" s="589"/>
      <c r="U8" s="502"/>
      <c r="V8" s="502"/>
      <c r="W8" s="502"/>
      <c r="X8" s="502"/>
      <c r="Y8" s="503"/>
      <c r="Z8" s="503"/>
      <c r="AA8" s="503"/>
      <c r="AB8" s="590"/>
    </row>
    <row r="9" spans="1:220" s="135" customFormat="1" ht="20.25">
      <c r="A9" s="205" t="s">
        <v>284</v>
      </c>
      <c r="B9" s="206"/>
      <c r="C9" s="206"/>
      <c r="D9" s="206"/>
      <c r="E9" s="206"/>
      <c r="F9" s="206"/>
      <c r="G9" s="406"/>
      <c r="H9" s="467"/>
      <c r="I9" s="467"/>
      <c r="J9" s="467"/>
      <c r="K9" s="467"/>
      <c r="L9" s="467"/>
      <c r="M9" s="460"/>
      <c r="N9" s="461"/>
      <c r="O9" s="461"/>
      <c r="P9" s="461"/>
      <c r="Q9" s="461"/>
      <c r="R9" s="462"/>
      <c r="S9" s="621"/>
      <c r="T9" s="622"/>
      <c r="U9" s="623"/>
      <c r="V9" s="623"/>
      <c r="W9" s="623"/>
      <c r="X9" s="623"/>
      <c r="Y9" s="624"/>
      <c r="Z9" s="624"/>
      <c r="AA9" s="624"/>
      <c r="AB9" s="625"/>
    </row>
    <row r="10" spans="1:220" s="135" customFormat="1" ht="20.25">
      <c r="A10" s="407"/>
      <c r="B10" s="408" t="s">
        <v>195</v>
      </c>
      <c r="C10" s="408"/>
      <c r="D10" s="974" t="s">
        <v>224</v>
      </c>
      <c r="E10" s="974"/>
      <c r="F10" s="974"/>
      <c r="G10" s="409"/>
      <c r="H10" s="469"/>
      <c r="I10" s="469"/>
      <c r="J10" s="469"/>
      <c r="K10" s="469"/>
      <c r="L10" s="469"/>
      <c r="M10" s="463"/>
      <c r="N10" s="464"/>
      <c r="O10" s="464"/>
      <c r="P10" s="464"/>
      <c r="Q10" s="464"/>
      <c r="R10" s="465"/>
      <c r="S10" s="661"/>
      <c r="T10" s="626"/>
      <c r="U10" s="627"/>
      <c r="V10" s="627"/>
      <c r="W10" s="627"/>
      <c r="X10" s="627"/>
      <c r="Y10" s="628"/>
      <c r="Z10" s="628"/>
      <c r="AA10" s="628"/>
      <c r="AB10" s="629"/>
    </row>
    <row r="11" spans="1:220" s="135" customFormat="1" ht="20.25">
      <c r="A11" s="586">
        <v>16</v>
      </c>
      <c r="B11" s="439"/>
      <c r="C11" s="439" t="s">
        <v>114</v>
      </c>
      <c r="D11" s="411"/>
      <c r="E11" s="412"/>
      <c r="F11" s="412" t="s">
        <v>225</v>
      </c>
      <c r="G11" s="415" t="s">
        <v>468</v>
      </c>
      <c r="H11" s="451"/>
      <c r="I11" s="451"/>
      <c r="J11" s="451"/>
      <c r="K11" s="748"/>
      <c r="L11" s="451"/>
      <c r="M11" s="451"/>
      <c r="N11" s="450"/>
      <c r="O11" s="450" t="s">
        <v>429</v>
      </c>
      <c r="P11" s="450"/>
      <c r="Q11" s="450"/>
      <c r="R11" s="466"/>
      <c r="S11" s="617">
        <f>T11</f>
        <v>0</v>
      </c>
      <c r="T11" s="664">
        <f>Mobilisation!O11</f>
        <v>0</v>
      </c>
      <c r="U11" s="524"/>
      <c r="V11" s="525"/>
      <c r="W11" s="525"/>
      <c r="X11" s="525"/>
      <c r="Y11" s="633"/>
      <c r="Z11" s="633"/>
      <c r="AA11" s="633"/>
      <c r="AB11" s="634"/>
    </row>
    <row r="12" spans="1:220" s="135" customFormat="1" ht="20.25">
      <c r="A12" s="586">
        <v>17</v>
      </c>
      <c r="B12" s="439"/>
      <c r="C12" s="439" t="s">
        <v>115</v>
      </c>
      <c r="D12" s="411"/>
      <c r="E12" s="412"/>
      <c r="F12" s="412" t="s">
        <v>226</v>
      </c>
      <c r="G12" s="413"/>
      <c r="H12" s="451"/>
      <c r="I12" s="451"/>
      <c r="J12" s="451"/>
      <c r="K12" s="748"/>
      <c r="L12" s="451"/>
      <c r="M12" s="451"/>
      <c r="N12" s="450"/>
      <c r="O12" s="450" t="s">
        <v>429</v>
      </c>
      <c r="P12" s="450"/>
      <c r="Q12" s="450"/>
      <c r="R12" s="466"/>
      <c r="S12" s="617">
        <f>AB12</f>
        <v>0</v>
      </c>
      <c r="T12" s="607"/>
      <c r="U12" s="524"/>
      <c r="V12" s="525"/>
      <c r="W12" s="525"/>
      <c r="X12" s="525"/>
      <c r="Y12" s="633"/>
      <c r="Z12" s="633"/>
      <c r="AA12" s="633"/>
      <c r="AB12" s="594">
        <f>'Year 8'!U12</f>
        <v>0</v>
      </c>
    </row>
    <row r="13" spans="1:220" s="135" customFormat="1" ht="20.25">
      <c r="A13" s="583"/>
      <c r="B13" s="584" t="s">
        <v>196</v>
      </c>
      <c r="C13" s="584"/>
      <c r="D13" s="414" t="s">
        <v>262</v>
      </c>
      <c r="E13" s="414"/>
      <c r="F13" s="414"/>
      <c r="G13" s="409"/>
      <c r="H13" s="469"/>
      <c r="I13" s="469"/>
      <c r="J13" s="469"/>
      <c r="K13" s="469"/>
      <c r="L13" s="469"/>
      <c r="M13" s="469"/>
      <c r="N13" s="470"/>
      <c r="O13" s="470"/>
      <c r="P13" s="470"/>
      <c r="Q13" s="470"/>
      <c r="R13" s="471"/>
      <c r="S13" s="630"/>
      <c r="T13" s="662"/>
      <c r="U13" s="663"/>
      <c r="V13" s="631"/>
      <c r="W13" s="631"/>
      <c r="X13" s="631"/>
      <c r="Y13" s="631"/>
      <c r="Z13" s="631"/>
      <c r="AA13" s="631"/>
      <c r="AB13" s="632"/>
    </row>
    <row r="14" spans="1:220" s="135" customFormat="1" ht="20.25">
      <c r="A14" s="582"/>
      <c r="B14" s="439"/>
      <c r="C14" s="439" t="s">
        <v>294</v>
      </c>
      <c r="D14" s="411"/>
      <c r="E14" s="412"/>
      <c r="F14" s="412"/>
      <c r="G14" s="413"/>
      <c r="H14" s="451"/>
      <c r="I14" s="451"/>
      <c r="J14" s="451"/>
      <c r="K14" s="748"/>
      <c r="L14" s="451"/>
      <c r="M14" s="451"/>
      <c r="N14" s="450"/>
      <c r="O14" s="450"/>
      <c r="P14" s="450"/>
      <c r="Q14" s="450"/>
      <c r="R14" s="466"/>
      <c r="S14" s="504"/>
      <c r="T14" s="591"/>
      <c r="U14" s="506"/>
      <c r="V14" s="507"/>
      <c r="W14" s="507"/>
      <c r="X14" s="507"/>
      <c r="Y14" s="507"/>
      <c r="Z14" s="507"/>
      <c r="AA14" s="507"/>
      <c r="AB14" s="592"/>
    </row>
    <row r="15" spans="1:220" s="135" customFormat="1" ht="20.25">
      <c r="A15" s="582"/>
      <c r="B15" s="439"/>
      <c r="C15" s="439" t="s">
        <v>294</v>
      </c>
      <c r="D15" s="411"/>
      <c r="E15" s="412"/>
      <c r="F15" s="412"/>
      <c r="G15" s="413"/>
      <c r="H15" s="451"/>
      <c r="I15" s="451"/>
      <c r="J15" s="451"/>
      <c r="K15" s="748"/>
      <c r="L15" s="451"/>
      <c r="M15" s="451"/>
      <c r="N15" s="450"/>
      <c r="O15" s="450"/>
      <c r="P15" s="450"/>
      <c r="Q15" s="450"/>
      <c r="R15" s="466"/>
      <c r="S15" s="504"/>
      <c r="T15" s="591"/>
      <c r="U15" s="506"/>
      <c r="V15" s="507"/>
      <c r="W15" s="507"/>
      <c r="X15" s="507"/>
      <c r="Y15" s="507"/>
      <c r="Z15" s="507"/>
      <c r="AA15" s="507"/>
      <c r="AB15" s="592"/>
    </row>
    <row r="16" spans="1:220" s="135" customFormat="1" ht="20.25">
      <c r="A16" s="583"/>
      <c r="B16" s="584" t="s">
        <v>98</v>
      </c>
      <c r="C16" s="584"/>
      <c r="D16" s="414" t="s">
        <v>228</v>
      </c>
      <c r="E16" s="414"/>
      <c r="F16" s="414"/>
      <c r="G16" s="409"/>
      <c r="H16" s="469"/>
      <c r="I16" s="469"/>
      <c r="J16" s="469"/>
      <c r="K16" s="469"/>
      <c r="L16" s="469"/>
      <c r="M16" s="469"/>
      <c r="N16" s="470"/>
      <c r="O16" s="470"/>
      <c r="P16" s="470"/>
      <c r="Q16" s="470"/>
      <c r="R16" s="471"/>
      <c r="S16" s="508"/>
      <c r="T16" s="509"/>
      <c r="U16" s="510"/>
      <c r="V16" s="511"/>
      <c r="W16" s="511"/>
      <c r="X16" s="511"/>
      <c r="Y16" s="511"/>
      <c r="Z16" s="511"/>
      <c r="AA16" s="511"/>
      <c r="AB16" s="593"/>
    </row>
    <row r="17" spans="1:28" s="135" customFormat="1" ht="20.25">
      <c r="A17" s="582">
        <v>2</v>
      </c>
      <c r="B17" s="439"/>
      <c r="C17" s="439" t="s">
        <v>204</v>
      </c>
      <c r="D17" s="411"/>
      <c r="E17" s="412"/>
      <c r="F17" s="412" t="s">
        <v>235</v>
      </c>
      <c r="G17" s="415"/>
      <c r="H17" s="451"/>
      <c r="I17" s="451"/>
      <c r="J17" s="451"/>
      <c r="K17" s="748"/>
      <c r="L17" s="451"/>
      <c r="M17" s="451"/>
      <c r="N17" s="450"/>
      <c r="O17" s="450" t="s">
        <v>429</v>
      </c>
      <c r="P17" s="450"/>
      <c r="Q17" s="450"/>
      <c r="R17" s="466"/>
      <c r="S17" s="505">
        <f t="shared" ref="S17:S26" si="0">SUM(T17:AB17)</f>
        <v>0</v>
      </c>
      <c r="T17" s="512"/>
      <c r="U17" s="513">
        <f>'Year 1'!T17</f>
        <v>0</v>
      </c>
      <c r="V17" s="513">
        <f>'Year 2'!T17</f>
        <v>0</v>
      </c>
      <c r="W17" s="513">
        <f>'Year 3'!T17</f>
        <v>0</v>
      </c>
      <c r="X17" s="513">
        <f>'Year 4'!T17</f>
        <v>0</v>
      </c>
      <c r="Y17" s="513">
        <f>'Year 5'!T17</f>
        <v>0</v>
      </c>
      <c r="Z17" s="513">
        <f>'Year 6'!T17</f>
        <v>0</v>
      </c>
      <c r="AA17" s="513">
        <f>'Year 7'!T17</f>
        <v>0</v>
      </c>
      <c r="AB17" s="594">
        <f>'Year 8'!U17</f>
        <v>0</v>
      </c>
    </row>
    <row r="18" spans="1:28" s="135" customFormat="1" ht="40.5">
      <c r="A18" s="582">
        <v>3</v>
      </c>
      <c r="B18" s="439"/>
      <c r="C18" s="439" t="s">
        <v>205</v>
      </c>
      <c r="D18" s="411"/>
      <c r="E18" s="412"/>
      <c r="F18" s="428" t="s">
        <v>478</v>
      </c>
      <c r="G18" s="415" t="s">
        <v>433</v>
      </c>
      <c r="H18" s="451"/>
      <c r="I18" s="451"/>
      <c r="J18" s="451"/>
      <c r="K18" s="748"/>
      <c r="L18" s="451"/>
      <c r="M18" s="451"/>
      <c r="N18" s="450"/>
      <c r="O18" s="450" t="s">
        <v>429</v>
      </c>
      <c r="P18" s="450"/>
      <c r="Q18" s="450"/>
      <c r="R18" s="466"/>
      <c r="S18" s="505">
        <f t="shared" si="0"/>
        <v>0</v>
      </c>
      <c r="T18" s="512"/>
      <c r="U18" s="513">
        <f>'Year 1'!T18</f>
        <v>0</v>
      </c>
      <c r="V18" s="513">
        <f>'Year 2'!T18</f>
        <v>0</v>
      </c>
      <c r="W18" s="513">
        <f>'Year 3'!T18</f>
        <v>0</v>
      </c>
      <c r="X18" s="513">
        <f>'Year 4'!T18</f>
        <v>0</v>
      </c>
      <c r="Y18" s="513">
        <f>'Year 5'!T18</f>
        <v>0</v>
      </c>
      <c r="Z18" s="513">
        <f>'Year 6'!T18</f>
        <v>0</v>
      </c>
      <c r="AA18" s="513">
        <f>'Year 7'!T18</f>
        <v>0</v>
      </c>
      <c r="AB18" s="594">
        <f>'Year 8'!U18</f>
        <v>0</v>
      </c>
    </row>
    <row r="19" spans="1:28" s="135" customFormat="1" ht="40.5">
      <c r="A19" s="586" t="s">
        <v>684</v>
      </c>
      <c r="B19" s="439"/>
      <c r="C19" s="439" t="s">
        <v>206</v>
      </c>
      <c r="D19" s="411"/>
      <c r="E19" s="412"/>
      <c r="F19" s="428" t="s">
        <v>695</v>
      </c>
      <c r="G19" s="415"/>
      <c r="H19" s="451"/>
      <c r="I19" s="451"/>
      <c r="J19" s="451"/>
      <c r="K19" s="748"/>
      <c r="L19" s="451"/>
      <c r="M19" s="451"/>
      <c r="N19" s="450"/>
      <c r="O19" s="450" t="s">
        <v>429</v>
      </c>
      <c r="P19" s="450"/>
      <c r="Q19" s="450"/>
      <c r="R19" s="466"/>
      <c r="S19" s="505">
        <f t="shared" si="0"/>
        <v>0</v>
      </c>
      <c r="T19" s="512"/>
      <c r="U19" s="513">
        <f>'Year 1'!T19</f>
        <v>0</v>
      </c>
      <c r="V19" s="513">
        <f>'Year 2'!T19</f>
        <v>0</v>
      </c>
      <c r="W19" s="513">
        <f>'Year 3'!T19</f>
        <v>0</v>
      </c>
      <c r="X19" s="513">
        <f>'Year 4'!T19</f>
        <v>0</v>
      </c>
      <c r="Y19" s="513">
        <f>'Year 5'!T19</f>
        <v>0</v>
      </c>
      <c r="Z19" s="513">
        <f>'Year 6'!T19</f>
        <v>0</v>
      </c>
      <c r="AA19" s="513">
        <f>'Year 7'!T19</f>
        <v>0</v>
      </c>
      <c r="AB19" s="594">
        <f>'Year 8'!U19</f>
        <v>0</v>
      </c>
    </row>
    <row r="20" spans="1:28" s="135" customFormat="1" ht="40.5">
      <c r="A20" s="586" t="s">
        <v>482</v>
      </c>
      <c r="B20" s="585"/>
      <c r="C20" s="439" t="s">
        <v>263</v>
      </c>
      <c r="D20" s="411"/>
      <c r="E20" s="417"/>
      <c r="F20" s="428" t="s">
        <v>276</v>
      </c>
      <c r="G20" s="415" t="s">
        <v>434</v>
      </c>
      <c r="H20" s="451"/>
      <c r="I20" s="451"/>
      <c r="J20" s="451"/>
      <c r="K20" s="748"/>
      <c r="L20" s="451"/>
      <c r="M20" s="451"/>
      <c r="N20" s="450"/>
      <c r="O20" s="450" t="s">
        <v>429</v>
      </c>
      <c r="P20" s="450"/>
      <c r="Q20" s="450"/>
      <c r="R20" s="466"/>
      <c r="S20" s="505">
        <f t="shared" si="0"/>
        <v>0</v>
      </c>
      <c r="T20" s="512"/>
      <c r="U20" s="513">
        <f>'Year 1'!T20</f>
        <v>0</v>
      </c>
      <c r="V20" s="513">
        <f>'Year 2'!T20</f>
        <v>0</v>
      </c>
      <c r="W20" s="513">
        <f>'Year 3'!T20</f>
        <v>0</v>
      </c>
      <c r="X20" s="513">
        <f>'Year 4'!T20</f>
        <v>0</v>
      </c>
      <c r="Y20" s="513">
        <f>'Year 5'!T20</f>
        <v>0</v>
      </c>
      <c r="Z20" s="513">
        <f>'Year 6'!T20</f>
        <v>0</v>
      </c>
      <c r="AA20" s="513">
        <f>'Year 7'!T20</f>
        <v>0</v>
      </c>
      <c r="AB20" s="594">
        <f>'Year 8'!U20</f>
        <v>0</v>
      </c>
    </row>
    <row r="21" spans="1:28" s="135" customFormat="1" ht="20.25">
      <c r="A21" s="586">
        <v>6</v>
      </c>
      <c r="B21" s="585"/>
      <c r="C21" s="439" t="s">
        <v>264</v>
      </c>
      <c r="D21" s="411"/>
      <c r="E21" s="417"/>
      <c r="F21" s="428" t="s">
        <v>287</v>
      </c>
      <c r="G21" s="415"/>
      <c r="H21" s="451"/>
      <c r="I21" s="451"/>
      <c r="J21" s="451"/>
      <c r="K21" s="748"/>
      <c r="L21" s="451"/>
      <c r="M21" s="451"/>
      <c r="N21" s="450"/>
      <c r="O21" s="450" t="s">
        <v>429</v>
      </c>
      <c r="P21" s="450"/>
      <c r="Q21" s="450"/>
      <c r="R21" s="466"/>
      <c r="S21" s="505">
        <f t="shared" si="0"/>
        <v>0</v>
      </c>
      <c r="T21" s="512"/>
      <c r="U21" s="513">
        <f>'Year 1'!T21</f>
        <v>0</v>
      </c>
      <c r="V21" s="513">
        <f>'Year 2'!T21</f>
        <v>0</v>
      </c>
      <c r="W21" s="513">
        <f>'Year 3'!T21</f>
        <v>0</v>
      </c>
      <c r="X21" s="513">
        <f>'Year 4'!T21</f>
        <v>0</v>
      </c>
      <c r="Y21" s="513">
        <f>'Year 5'!T21</f>
        <v>0</v>
      </c>
      <c r="Z21" s="513">
        <f>'Year 6'!T21</f>
        <v>0</v>
      </c>
      <c r="AA21" s="513">
        <f>'Year 7'!T21</f>
        <v>0</v>
      </c>
      <c r="AB21" s="594">
        <f>'Year 8'!U21</f>
        <v>0</v>
      </c>
    </row>
    <row r="22" spans="1:28" s="135" customFormat="1" ht="40.5">
      <c r="A22" s="586" t="s">
        <v>685</v>
      </c>
      <c r="B22" s="585"/>
      <c r="C22" s="439" t="s">
        <v>265</v>
      </c>
      <c r="D22" s="411"/>
      <c r="E22" s="417"/>
      <c r="F22" s="428" t="s">
        <v>677</v>
      </c>
      <c r="G22" s="415" t="s">
        <v>292</v>
      </c>
      <c r="H22" s="451"/>
      <c r="I22" s="451"/>
      <c r="J22" s="451"/>
      <c r="K22" s="748"/>
      <c r="L22" s="451"/>
      <c r="M22" s="451"/>
      <c r="N22" s="450"/>
      <c r="O22" s="450" t="s">
        <v>429</v>
      </c>
      <c r="P22" s="450"/>
      <c r="Q22" s="450"/>
      <c r="R22" s="466"/>
      <c r="S22" s="505">
        <f t="shared" si="0"/>
        <v>0</v>
      </c>
      <c r="T22" s="512"/>
      <c r="U22" s="513">
        <f>'Year 1'!T22</f>
        <v>0</v>
      </c>
      <c r="V22" s="513">
        <f>'Year 2'!T22</f>
        <v>0</v>
      </c>
      <c r="W22" s="513">
        <f>'Year 3'!T22</f>
        <v>0</v>
      </c>
      <c r="X22" s="513">
        <f>'Year 4'!T22</f>
        <v>0</v>
      </c>
      <c r="Y22" s="513">
        <f>'Year 5'!T22</f>
        <v>0</v>
      </c>
      <c r="Z22" s="513">
        <f>'Year 6'!T22</f>
        <v>0</v>
      </c>
      <c r="AA22" s="513">
        <f>'Year 7'!T22</f>
        <v>0</v>
      </c>
      <c r="AB22" s="594">
        <f>'Year 8'!U22</f>
        <v>0</v>
      </c>
    </row>
    <row r="23" spans="1:28" s="135" customFormat="1" ht="20.25">
      <c r="A23" s="586">
        <v>8</v>
      </c>
      <c r="B23" s="585"/>
      <c r="C23" s="439" t="s">
        <v>266</v>
      </c>
      <c r="D23" s="411"/>
      <c r="E23" s="417"/>
      <c r="F23" s="428" t="s">
        <v>477</v>
      </c>
      <c r="G23" s="415" t="s">
        <v>456</v>
      </c>
      <c r="H23" s="451"/>
      <c r="I23"/>
      <c r="J23" s="451"/>
      <c r="K23" s="748"/>
      <c r="L23" s="451"/>
      <c r="M23" s="451"/>
      <c r="N23" s="450"/>
      <c r="O23" s="450" t="s">
        <v>429</v>
      </c>
      <c r="P23" s="450"/>
      <c r="Q23" s="450"/>
      <c r="R23" s="466"/>
      <c r="S23" s="505">
        <f t="shared" si="0"/>
        <v>0</v>
      </c>
      <c r="T23" s="512"/>
      <c r="U23" s="513">
        <f>'Year 1'!T23</f>
        <v>0</v>
      </c>
      <c r="V23" s="513">
        <f>'Year 2'!T23</f>
        <v>0</v>
      </c>
      <c r="W23" s="513">
        <f>'Year 3'!T23</f>
        <v>0</v>
      </c>
      <c r="X23" s="513">
        <f>'Year 4'!T23</f>
        <v>0</v>
      </c>
      <c r="Y23" s="513">
        <f>'Year 5'!T23</f>
        <v>0</v>
      </c>
      <c r="Z23" s="513">
        <f>'Year 6'!T23</f>
        <v>0</v>
      </c>
      <c r="AA23" s="513">
        <f>'Year 7'!T23</f>
        <v>0</v>
      </c>
      <c r="AB23" s="594">
        <f>'Year 8'!U23</f>
        <v>0</v>
      </c>
    </row>
    <row r="24" spans="1:28" s="135" customFormat="1" ht="40.5">
      <c r="A24" s="586">
        <v>10</v>
      </c>
      <c r="B24" s="585"/>
      <c r="C24" s="439" t="s">
        <v>288</v>
      </c>
      <c r="D24" s="411"/>
      <c r="E24" s="417"/>
      <c r="F24" s="428" t="s">
        <v>442</v>
      </c>
      <c r="G24" s="418"/>
      <c r="H24" s="451"/>
      <c r="I24" s="451"/>
      <c r="J24" s="451"/>
      <c r="K24" s="748"/>
      <c r="L24" s="451"/>
      <c r="M24" s="451"/>
      <c r="N24" s="450"/>
      <c r="O24" s="450" t="s">
        <v>429</v>
      </c>
      <c r="P24" s="450"/>
      <c r="Q24" s="450"/>
      <c r="R24" s="466"/>
      <c r="S24" s="505">
        <f t="shared" si="0"/>
        <v>0</v>
      </c>
      <c r="T24" s="512"/>
      <c r="U24" s="513">
        <f>'Year 1'!T24</f>
        <v>0</v>
      </c>
      <c r="V24" s="513">
        <f>'Year 2'!T24</f>
        <v>0</v>
      </c>
      <c r="W24" s="513">
        <f>'Year 3'!T24</f>
        <v>0</v>
      </c>
      <c r="X24" s="513">
        <f>'Year 4'!T24</f>
        <v>0</v>
      </c>
      <c r="Y24" s="513">
        <f>'Year 5'!T24</f>
        <v>0</v>
      </c>
      <c r="Z24" s="513">
        <f>'Year 6'!T24</f>
        <v>0</v>
      </c>
      <c r="AA24" s="513">
        <f>'Year 7'!T24</f>
        <v>0</v>
      </c>
      <c r="AB24" s="594">
        <f>'Year 8'!U24</f>
        <v>0</v>
      </c>
    </row>
    <row r="25" spans="1:28" s="135" customFormat="1" ht="87.75" customHeight="1">
      <c r="A25" s="586" t="s">
        <v>686</v>
      </c>
      <c r="B25" s="585"/>
      <c r="C25" s="437" t="s">
        <v>290</v>
      </c>
      <c r="D25" s="411"/>
      <c r="E25" s="417"/>
      <c r="F25" s="428" t="s">
        <v>678</v>
      </c>
      <c r="G25" s="415" t="s">
        <v>440</v>
      </c>
      <c r="H25" s="451"/>
      <c r="I25" s="451"/>
      <c r="J25" s="451"/>
      <c r="K25" s="748"/>
      <c r="L25" s="451"/>
      <c r="M25" s="451"/>
      <c r="N25" s="450"/>
      <c r="O25" s="450" t="s">
        <v>429</v>
      </c>
      <c r="P25" s="450"/>
      <c r="Q25" s="450"/>
      <c r="R25" s="466"/>
      <c r="S25" s="505">
        <f t="shared" si="0"/>
        <v>0</v>
      </c>
      <c r="T25" s="512"/>
      <c r="U25" s="513">
        <f>'Year 1'!T25</f>
        <v>0</v>
      </c>
      <c r="V25" s="513">
        <f>'Year 2'!T25</f>
        <v>0</v>
      </c>
      <c r="W25" s="513">
        <f>'Year 3'!T25</f>
        <v>0</v>
      </c>
      <c r="X25" s="513">
        <f>'Year 4'!T25</f>
        <v>0</v>
      </c>
      <c r="Y25" s="513">
        <f>'Year 5'!T25</f>
        <v>0</v>
      </c>
      <c r="Z25" s="513">
        <f>'Year 6'!T25</f>
        <v>0</v>
      </c>
      <c r="AA25" s="513">
        <f>'Year 7'!T25</f>
        <v>0</v>
      </c>
      <c r="AB25" s="594">
        <f>'Year 8'!U25</f>
        <v>0</v>
      </c>
    </row>
    <row r="26" spans="1:28" s="135" customFormat="1" ht="20.25">
      <c r="A26" s="737">
        <v>24</v>
      </c>
      <c r="B26" s="585"/>
      <c r="C26" s="439" t="s">
        <v>480</v>
      </c>
      <c r="D26" s="416"/>
      <c r="E26" s="417"/>
      <c r="F26" s="438" t="s">
        <v>479</v>
      </c>
      <c r="G26" s="420"/>
      <c r="H26" s="451"/>
      <c r="I26" s="451"/>
      <c r="J26" s="451"/>
      <c r="K26" s="748"/>
      <c r="L26" s="451"/>
      <c r="M26" s="451"/>
      <c r="N26" s="450"/>
      <c r="O26" s="497" t="s">
        <v>429</v>
      </c>
      <c r="P26" s="450"/>
      <c r="Q26" s="450"/>
      <c r="R26" s="466"/>
      <c r="S26" s="505">
        <f t="shared" si="0"/>
        <v>0</v>
      </c>
      <c r="T26" s="512"/>
      <c r="U26" s="513">
        <f>'Year 1'!T26</f>
        <v>0</v>
      </c>
      <c r="V26" s="513">
        <f>'Year 2'!T26</f>
        <v>0</v>
      </c>
      <c r="W26" s="513">
        <f>'Year 3'!T26</f>
        <v>0</v>
      </c>
      <c r="X26" s="513">
        <f>'Year 4'!T26</f>
        <v>0</v>
      </c>
      <c r="Y26" s="513">
        <f>'Year 5'!T26</f>
        <v>0</v>
      </c>
      <c r="Z26" s="513">
        <f>'Year 6'!T26</f>
        <v>0</v>
      </c>
      <c r="AA26" s="513">
        <f>'Year 7'!T26</f>
        <v>0</v>
      </c>
      <c r="AB26" s="594">
        <f>'Year 8'!U26</f>
        <v>0</v>
      </c>
    </row>
    <row r="27" spans="1:28" s="135" customFormat="1" ht="20.25">
      <c r="A27" s="737"/>
      <c r="B27" s="585"/>
      <c r="C27" s="439"/>
      <c r="D27" s="416"/>
      <c r="E27" s="417"/>
      <c r="F27" s="438"/>
      <c r="G27" s="420"/>
      <c r="H27" s="451"/>
      <c r="I27" s="451"/>
      <c r="J27" s="451"/>
      <c r="K27" s="748"/>
      <c r="L27" s="451"/>
      <c r="M27" s="451"/>
      <c r="N27" s="450"/>
      <c r="O27" s="497"/>
      <c r="P27" s="450"/>
      <c r="Q27" s="450"/>
      <c r="R27" s="466"/>
      <c r="S27" s="504"/>
      <c r="T27" s="595"/>
      <c r="U27" s="521"/>
      <c r="V27" s="521"/>
      <c r="W27" s="580"/>
      <c r="X27" s="580"/>
      <c r="Y27" s="580"/>
      <c r="Z27" s="580"/>
      <c r="AA27" s="580"/>
      <c r="AB27" s="596"/>
    </row>
    <row r="28" spans="1:28" s="135" customFormat="1" ht="20.25">
      <c r="A28" s="205" t="s">
        <v>285</v>
      </c>
      <c r="B28" s="206"/>
      <c r="C28" s="206"/>
      <c r="D28" s="206"/>
      <c r="E28" s="206"/>
      <c r="F28" s="206"/>
      <c r="G28" s="421"/>
      <c r="H28" s="467"/>
      <c r="I28" s="467"/>
      <c r="J28" s="467"/>
      <c r="K28" s="467"/>
      <c r="L28" s="467"/>
      <c r="M28" s="467"/>
      <c r="N28" s="399"/>
      <c r="O28" s="399"/>
      <c r="P28" s="399"/>
      <c r="Q28" s="399"/>
      <c r="R28" s="468"/>
      <c r="S28" s="514"/>
      <c r="T28" s="597"/>
      <c r="U28" s="515"/>
      <c r="V28" s="515"/>
      <c r="W28" s="516"/>
      <c r="X28" s="516"/>
      <c r="Y28" s="516"/>
      <c r="Z28" s="516"/>
      <c r="AA28" s="516"/>
      <c r="AB28" s="598"/>
    </row>
    <row r="29" spans="1:28" s="140" customFormat="1" ht="20.25">
      <c r="A29" s="422">
        <v>19</v>
      </c>
      <c r="B29" s="422" t="s">
        <v>99</v>
      </c>
      <c r="C29" s="422"/>
      <c r="D29" s="423" t="s">
        <v>222</v>
      </c>
      <c r="E29" s="423"/>
      <c r="F29" s="423"/>
      <c r="G29" s="424"/>
      <c r="H29" s="469"/>
      <c r="I29" s="469"/>
      <c r="J29" s="469"/>
      <c r="K29" s="469"/>
      <c r="L29" s="469"/>
      <c r="M29" s="469"/>
      <c r="N29" s="470"/>
      <c r="O29" s="470"/>
      <c r="P29" s="470"/>
      <c r="Q29" s="470"/>
      <c r="R29" s="471"/>
      <c r="S29" s="508"/>
      <c r="T29" s="599"/>
      <c r="U29" s="510"/>
      <c r="V29" s="510"/>
      <c r="W29" s="511"/>
      <c r="X29" s="511"/>
      <c r="Y29" s="511"/>
      <c r="Z29" s="511"/>
      <c r="AA29" s="511"/>
      <c r="AB29" s="593"/>
    </row>
    <row r="30" spans="1:28" s="135" customFormat="1" ht="20.25">
      <c r="A30" s="586"/>
      <c r="B30" s="411"/>
      <c r="C30" s="411"/>
      <c r="D30" s="411"/>
      <c r="E30" s="417"/>
      <c r="F30" s="425"/>
      <c r="G30" s="426"/>
      <c r="H30" s="451"/>
      <c r="I30" s="451"/>
      <c r="J30" s="451"/>
      <c r="K30" s="748"/>
      <c r="L30" s="451"/>
      <c r="M30" s="451"/>
      <c r="N30" s="450"/>
      <c r="O30" s="450"/>
      <c r="P30" s="450"/>
      <c r="Q30" s="450"/>
      <c r="R30" s="466"/>
      <c r="S30" s="504"/>
      <c r="T30" s="591"/>
      <c r="U30" s="506"/>
      <c r="V30" s="506"/>
      <c r="W30" s="507"/>
      <c r="X30" s="507"/>
      <c r="Y30" s="507"/>
      <c r="Z30" s="507"/>
      <c r="AA30" s="507"/>
      <c r="AB30" s="592"/>
    </row>
    <row r="31" spans="1:28" s="135" customFormat="1" ht="20.25">
      <c r="A31" s="586">
        <v>19.100000000000001</v>
      </c>
      <c r="B31" s="427"/>
      <c r="C31" s="411" t="s">
        <v>193</v>
      </c>
      <c r="D31" s="411"/>
      <c r="E31" s="417"/>
      <c r="F31" s="428" t="s">
        <v>53</v>
      </c>
      <c r="G31" s="415"/>
      <c r="H31" s="451"/>
      <c r="I31" s="451"/>
      <c r="J31" s="451"/>
      <c r="K31" s="748"/>
      <c r="L31" s="451"/>
      <c r="M31" s="451"/>
      <c r="N31" s="450"/>
      <c r="O31" s="450" t="s">
        <v>429</v>
      </c>
      <c r="P31" s="450"/>
      <c r="Q31" s="450"/>
      <c r="R31" s="466"/>
      <c r="S31" s="505">
        <f t="shared" ref="S31:S38" si="1">SUM(T31:AB31)</f>
        <v>0</v>
      </c>
      <c r="T31" s="512"/>
      <c r="U31" s="513">
        <f>'Year 1'!T31</f>
        <v>0</v>
      </c>
      <c r="V31" s="513">
        <f>'Year 2'!T31</f>
        <v>0</v>
      </c>
      <c r="W31" s="513">
        <f>'Year 3'!T31</f>
        <v>0</v>
      </c>
      <c r="X31" s="513">
        <f>'Year 4'!T31</f>
        <v>0</v>
      </c>
      <c r="Y31" s="513">
        <f>'Year 5'!T31</f>
        <v>0</v>
      </c>
      <c r="Z31" s="513">
        <f>'Year 6'!T31</f>
        <v>0</v>
      </c>
      <c r="AA31" s="513">
        <f>'Year 7'!T31</f>
        <v>0</v>
      </c>
      <c r="AB31" s="594">
        <f>'Year 8'!U31</f>
        <v>0</v>
      </c>
    </row>
    <row r="32" spans="1:28" s="135" customFormat="1" ht="20.25">
      <c r="A32" s="586" t="s">
        <v>687</v>
      </c>
      <c r="B32" s="427"/>
      <c r="C32" s="411" t="s">
        <v>383</v>
      </c>
      <c r="D32" s="411"/>
      <c r="E32" s="417"/>
      <c r="F32" s="428" t="s">
        <v>381</v>
      </c>
      <c r="G32" s="415" t="s">
        <v>387</v>
      </c>
      <c r="H32" s="451"/>
      <c r="I32" s="451"/>
      <c r="J32" s="451"/>
      <c r="K32" s="748"/>
      <c r="L32" s="451"/>
      <c r="M32" s="451"/>
      <c r="N32" s="450"/>
      <c r="O32" s="450" t="s">
        <v>429</v>
      </c>
      <c r="P32" s="450"/>
      <c r="Q32" s="450"/>
      <c r="R32" s="466"/>
      <c r="S32" s="505">
        <f t="shared" si="1"/>
        <v>0</v>
      </c>
      <c r="T32" s="512"/>
      <c r="U32" s="513">
        <f>'Year 1'!T32</f>
        <v>0</v>
      </c>
      <c r="V32" s="513">
        <f>'Year 2'!T32</f>
        <v>0</v>
      </c>
      <c r="W32" s="513">
        <f>'Year 3'!T32</f>
        <v>0</v>
      </c>
      <c r="X32" s="513">
        <f>'Year 4'!T32</f>
        <v>0</v>
      </c>
      <c r="Y32" s="513">
        <f>'Year 5'!T32</f>
        <v>0</v>
      </c>
      <c r="Z32" s="513">
        <f>'Year 6'!T32</f>
        <v>0</v>
      </c>
      <c r="AA32" s="513">
        <f>'Year 7'!T32</f>
        <v>0</v>
      </c>
      <c r="AB32" s="594">
        <f>'Year 8'!U32</f>
        <v>0</v>
      </c>
    </row>
    <row r="33" spans="1:28" s="135" customFormat="1" ht="20.25">
      <c r="A33" s="586">
        <v>19.3</v>
      </c>
      <c r="B33" s="427"/>
      <c r="C33" s="411" t="s">
        <v>229</v>
      </c>
      <c r="D33" s="411"/>
      <c r="E33" s="417"/>
      <c r="F33" s="428" t="s">
        <v>55</v>
      </c>
      <c r="G33" s="415"/>
      <c r="H33" s="451"/>
      <c r="I33" s="451"/>
      <c r="J33" s="451"/>
      <c r="K33" s="748"/>
      <c r="L33" s="451"/>
      <c r="M33" s="451"/>
      <c r="N33" s="450"/>
      <c r="O33" s="450" t="s">
        <v>429</v>
      </c>
      <c r="P33" s="450"/>
      <c r="Q33" s="450"/>
      <c r="R33" s="466"/>
      <c r="S33" s="505">
        <f t="shared" si="1"/>
        <v>0</v>
      </c>
      <c r="T33" s="512"/>
      <c r="U33" s="513">
        <f>'Year 1'!T33</f>
        <v>0</v>
      </c>
      <c r="V33" s="513">
        <f>'Year 2'!T33</f>
        <v>0</v>
      </c>
      <c r="W33" s="513">
        <f>'Year 3'!T33</f>
        <v>0</v>
      </c>
      <c r="X33" s="513">
        <f>'Year 4'!T33</f>
        <v>0</v>
      </c>
      <c r="Y33" s="513">
        <f>'Year 5'!T33</f>
        <v>0</v>
      </c>
      <c r="Z33" s="513">
        <f>'Year 6'!T33</f>
        <v>0</v>
      </c>
      <c r="AA33" s="513">
        <f>'Year 7'!T33</f>
        <v>0</v>
      </c>
      <c r="AB33" s="594">
        <f>'Year 8'!U33</f>
        <v>0</v>
      </c>
    </row>
    <row r="34" spans="1:28" s="135" customFormat="1" ht="20.25">
      <c r="A34" s="738">
        <v>19.399999999999999</v>
      </c>
      <c r="B34" s="427"/>
      <c r="C34" s="411" t="s">
        <v>230</v>
      </c>
      <c r="D34" s="411"/>
      <c r="E34" s="417"/>
      <c r="F34" s="428" t="s">
        <v>57</v>
      </c>
      <c r="G34" s="415" t="s">
        <v>467</v>
      </c>
      <c r="H34" s="451"/>
      <c r="I34" s="451"/>
      <c r="J34" s="451"/>
      <c r="K34" s="748"/>
      <c r="L34" s="451"/>
      <c r="M34" s="451"/>
      <c r="N34" s="450"/>
      <c r="O34" s="450" t="s">
        <v>429</v>
      </c>
      <c r="P34" s="450"/>
      <c r="Q34" s="450"/>
      <c r="R34" s="466"/>
      <c r="S34" s="505">
        <f t="shared" si="1"/>
        <v>0</v>
      </c>
      <c r="T34" s="512"/>
      <c r="U34" s="513">
        <f>'Year 1'!T34</f>
        <v>0</v>
      </c>
      <c r="V34" s="513">
        <f>'Year 2'!T34</f>
        <v>0</v>
      </c>
      <c r="W34" s="513">
        <f>'Year 3'!T34</f>
        <v>0</v>
      </c>
      <c r="X34" s="513">
        <f>'Year 4'!T34</f>
        <v>0</v>
      </c>
      <c r="Y34" s="513">
        <f>'Year 5'!T34</f>
        <v>0</v>
      </c>
      <c r="Z34" s="513">
        <f>'Year 6'!T34</f>
        <v>0</v>
      </c>
      <c r="AA34" s="513">
        <f>'Year 7'!T34</f>
        <v>0</v>
      </c>
      <c r="AB34" s="594">
        <f>'Year 8'!U34</f>
        <v>0</v>
      </c>
    </row>
    <row r="35" spans="1:28" s="135" customFormat="1" ht="20.25">
      <c r="A35" s="586" t="s">
        <v>481</v>
      </c>
      <c r="B35" s="427"/>
      <c r="C35" s="411" t="s">
        <v>231</v>
      </c>
      <c r="D35" s="411"/>
      <c r="E35" s="417"/>
      <c r="F35" s="428" t="s">
        <v>481</v>
      </c>
      <c r="G35" s="415"/>
      <c r="H35" s="451"/>
      <c r="I35" s="451"/>
      <c r="J35" s="451"/>
      <c r="K35" s="748"/>
      <c r="L35" s="451"/>
      <c r="M35" s="451"/>
      <c r="N35" s="450"/>
      <c r="O35" s="450" t="s">
        <v>429</v>
      </c>
      <c r="P35" s="450"/>
      <c r="Q35" s="450"/>
      <c r="R35" s="466"/>
      <c r="S35" s="505">
        <f t="shared" si="1"/>
        <v>0</v>
      </c>
      <c r="T35" s="512"/>
      <c r="U35" s="513">
        <f>'Year 1'!T35</f>
        <v>0</v>
      </c>
      <c r="V35" s="513">
        <f>'Year 2'!T35</f>
        <v>0</v>
      </c>
      <c r="W35" s="513">
        <f>'Year 3'!T35</f>
        <v>0</v>
      </c>
      <c r="X35" s="513">
        <f>'Year 4'!T35</f>
        <v>0</v>
      </c>
      <c r="Y35" s="513">
        <f>'Year 5'!T35</f>
        <v>0</v>
      </c>
      <c r="Z35" s="513">
        <f>'Year 6'!T35</f>
        <v>0</v>
      </c>
      <c r="AA35" s="513">
        <f>'Year 7'!T35</f>
        <v>0</v>
      </c>
      <c r="AB35" s="594">
        <f>'Year 8'!U35</f>
        <v>0</v>
      </c>
    </row>
    <row r="36" spans="1:28" s="135" customFormat="1" ht="20.25">
      <c r="A36" s="586">
        <v>19.5</v>
      </c>
      <c r="B36" s="427"/>
      <c r="C36" s="411" t="s">
        <v>384</v>
      </c>
      <c r="D36" s="411"/>
      <c r="E36" s="417"/>
      <c r="F36" s="428" t="s">
        <v>61</v>
      </c>
      <c r="G36" s="415" t="s">
        <v>500</v>
      </c>
      <c r="H36" s="451"/>
      <c r="I36" s="451"/>
      <c r="J36" s="451"/>
      <c r="K36" s="748"/>
      <c r="L36" s="451"/>
      <c r="M36" s="451"/>
      <c r="N36" s="450"/>
      <c r="O36" s="450" t="s">
        <v>429</v>
      </c>
      <c r="P36" s="450"/>
      <c r="Q36" s="450"/>
      <c r="R36" s="466"/>
      <c r="S36" s="505">
        <f t="shared" si="1"/>
        <v>0</v>
      </c>
      <c r="T36" s="512"/>
      <c r="U36" s="513">
        <f>'Year 1'!T36</f>
        <v>0</v>
      </c>
      <c r="V36" s="513">
        <f>'Year 2'!T36</f>
        <v>0</v>
      </c>
      <c r="W36" s="513">
        <f>'Year 3'!T36</f>
        <v>0</v>
      </c>
      <c r="X36" s="513">
        <f>'Year 4'!T36</f>
        <v>0</v>
      </c>
      <c r="Y36" s="513">
        <f>'Year 5'!T36</f>
        <v>0</v>
      </c>
      <c r="Z36" s="513">
        <f>'Year 6'!T36</f>
        <v>0</v>
      </c>
      <c r="AA36" s="513">
        <f>'Year 7'!T36</f>
        <v>0</v>
      </c>
      <c r="AB36" s="594">
        <f>'Year 8'!U36</f>
        <v>0</v>
      </c>
    </row>
    <row r="37" spans="1:28" s="135" customFormat="1" ht="20.25">
      <c r="A37" s="586">
        <v>19.600000000000001</v>
      </c>
      <c r="B37" s="427"/>
      <c r="C37" s="411" t="s">
        <v>385</v>
      </c>
      <c r="D37" s="411"/>
      <c r="E37" s="417"/>
      <c r="F37" s="428" t="s">
        <v>62</v>
      </c>
      <c r="G37" s="415" t="s">
        <v>503</v>
      </c>
      <c r="H37" s="451"/>
      <c r="I37" s="451"/>
      <c r="J37" s="451"/>
      <c r="K37" s="748"/>
      <c r="L37" s="451"/>
      <c r="M37" s="451"/>
      <c r="N37" s="450"/>
      <c r="O37" s="450" t="s">
        <v>429</v>
      </c>
      <c r="P37" s="450"/>
      <c r="Q37" s="450"/>
      <c r="R37" s="466"/>
      <c r="S37" s="505">
        <f t="shared" si="1"/>
        <v>0</v>
      </c>
      <c r="T37" s="512"/>
      <c r="U37" s="513">
        <f>'Year 1'!T37</f>
        <v>0</v>
      </c>
      <c r="V37" s="513">
        <f>'Year 2'!T37</f>
        <v>0</v>
      </c>
      <c r="W37" s="513">
        <f>'Year 3'!T37</f>
        <v>0</v>
      </c>
      <c r="X37" s="513">
        <f>'Year 4'!T37</f>
        <v>0</v>
      </c>
      <c r="Y37" s="513">
        <f>'Year 5'!T37</f>
        <v>0</v>
      </c>
      <c r="Z37" s="513">
        <f>'Year 6'!T37</f>
        <v>0</v>
      </c>
      <c r="AA37" s="513">
        <f>'Year 7'!T37</f>
        <v>0</v>
      </c>
      <c r="AB37" s="594">
        <f>'Year 8'!U37</f>
        <v>0</v>
      </c>
    </row>
    <row r="38" spans="1:28" s="135" customFormat="1" ht="20.25">
      <c r="A38" s="586">
        <v>19.7</v>
      </c>
      <c r="B38" s="427"/>
      <c r="C38" s="411" t="s">
        <v>232</v>
      </c>
      <c r="D38" s="411"/>
      <c r="E38" s="417"/>
      <c r="F38" s="428" t="s">
        <v>382</v>
      </c>
      <c r="G38" s="415"/>
      <c r="H38" s="451"/>
      <c r="I38" s="451"/>
      <c r="J38" s="451"/>
      <c r="K38" s="748"/>
      <c r="L38" s="451"/>
      <c r="M38" s="451"/>
      <c r="N38" s="450"/>
      <c r="O38" s="450" t="s">
        <v>429</v>
      </c>
      <c r="P38" s="450"/>
      <c r="Q38" s="450"/>
      <c r="R38" s="466"/>
      <c r="S38" s="505">
        <f t="shared" si="1"/>
        <v>0</v>
      </c>
      <c r="T38" s="512"/>
      <c r="U38" s="513">
        <f>'Year 1'!T38</f>
        <v>0</v>
      </c>
      <c r="V38" s="513">
        <f>'Year 2'!T38</f>
        <v>0</v>
      </c>
      <c r="W38" s="513">
        <f>'Year 3'!T38</f>
        <v>0</v>
      </c>
      <c r="X38" s="513">
        <f>'Year 4'!T38</f>
        <v>0</v>
      </c>
      <c r="Y38" s="513">
        <f>'Year 5'!T38</f>
        <v>0</v>
      </c>
      <c r="Z38" s="513">
        <f>'Year 6'!T38</f>
        <v>0</v>
      </c>
      <c r="AA38" s="513">
        <f>'Year 7'!T38</f>
        <v>0</v>
      </c>
      <c r="AB38" s="594">
        <f>'Year 8'!U38</f>
        <v>0</v>
      </c>
    </row>
    <row r="39" spans="1:28" s="135" customFormat="1" ht="81.75" customHeight="1">
      <c r="A39" s="586">
        <v>19.8</v>
      </c>
      <c r="B39" s="427"/>
      <c r="C39" s="411" t="s">
        <v>386</v>
      </c>
      <c r="D39" s="411"/>
      <c r="E39" s="417"/>
      <c r="F39" s="428" t="s">
        <v>465</v>
      </c>
      <c r="G39" s="415" t="s">
        <v>504</v>
      </c>
      <c r="H39" s="451"/>
      <c r="I39" s="451"/>
      <c r="J39" s="451"/>
      <c r="K39" s="748"/>
      <c r="L39" s="451"/>
      <c r="M39" s="451"/>
      <c r="N39" s="450"/>
      <c r="O39" s="450" t="s">
        <v>429</v>
      </c>
      <c r="P39" s="450"/>
      <c r="Q39" s="450"/>
      <c r="R39" s="466"/>
      <c r="S39" s="635"/>
      <c r="T39" s="636"/>
      <c r="U39" s="637"/>
      <c r="V39" s="637"/>
      <c r="W39" s="637"/>
      <c r="X39" s="637"/>
      <c r="Y39" s="637"/>
      <c r="Z39" s="637"/>
      <c r="AA39" s="637"/>
      <c r="AB39" s="638"/>
    </row>
    <row r="40" spans="1:28" s="135" customFormat="1" ht="20.25">
      <c r="A40" s="586">
        <v>19.8</v>
      </c>
      <c r="B40" s="427"/>
      <c r="C40" s="419" t="s">
        <v>485</v>
      </c>
      <c r="D40" s="419"/>
      <c r="E40" s="412"/>
      <c r="F40" s="412" t="s">
        <v>457</v>
      </c>
      <c r="G40" s="418"/>
      <c r="H40" s="451"/>
      <c r="I40" s="451"/>
      <c r="J40" s="451"/>
      <c r="K40" s="748"/>
      <c r="L40" s="451"/>
      <c r="M40" s="451"/>
      <c r="N40" s="450"/>
      <c r="O40" s="450" t="s">
        <v>429</v>
      </c>
      <c r="P40" s="450"/>
      <c r="Q40" s="450"/>
      <c r="R40" s="466"/>
      <c r="S40" s="505">
        <f t="shared" ref="S40:S53" si="2">SUM(T40:AB40)</f>
        <v>0</v>
      </c>
      <c r="T40" s="512"/>
      <c r="U40" s="513">
        <f>'Year 1'!T40</f>
        <v>0</v>
      </c>
      <c r="V40" s="513">
        <f>'Year 2'!T40</f>
        <v>0</v>
      </c>
      <c r="W40" s="513">
        <f>'Year 3'!T40</f>
        <v>0</v>
      </c>
      <c r="X40" s="513">
        <f>'Year 4'!T40</f>
        <v>0</v>
      </c>
      <c r="Y40" s="513">
        <f>'Year 5'!T40</f>
        <v>0</v>
      </c>
      <c r="Z40" s="513">
        <f>'Year 6'!T40</f>
        <v>0</v>
      </c>
      <c r="AA40" s="513">
        <f>'Year 7'!T40</f>
        <v>0</v>
      </c>
      <c r="AB40" s="594">
        <f>'Year 8'!U40</f>
        <v>0</v>
      </c>
    </row>
    <row r="41" spans="1:28" s="135" customFormat="1" ht="20.25">
      <c r="A41" s="586">
        <v>19.8</v>
      </c>
      <c r="B41" s="427"/>
      <c r="C41" s="419" t="s">
        <v>486</v>
      </c>
      <c r="D41" s="419"/>
      <c r="E41" s="412"/>
      <c r="F41" s="412" t="s">
        <v>458</v>
      </c>
      <c r="G41" s="418"/>
      <c r="H41" s="451"/>
      <c r="I41" s="451"/>
      <c r="J41" s="451"/>
      <c r="K41" s="748"/>
      <c r="L41" s="451"/>
      <c r="M41" s="451"/>
      <c r="N41" s="450"/>
      <c r="O41" s="450" t="s">
        <v>429</v>
      </c>
      <c r="P41" s="450"/>
      <c r="Q41" s="450"/>
      <c r="R41" s="466"/>
      <c r="S41" s="505">
        <f t="shared" si="2"/>
        <v>0</v>
      </c>
      <c r="T41" s="512"/>
      <c r="U41" s="513">
        <f>'Year 1'!T41</f>
        <v>0</v>
      </c>
      <c r="V41" s="513">
        <f>'Year 2'!T41</f>
        <v>0</v>
      </c>
      <c r="W41" s="513">
        <f>'Year 3'!T41</f>
        <v>0</v>
      </c>
      <c r="X41" s="513">
        <f>'Year 4'!T41</f>
        <v>0</v>
      </c>
      <c r="Y41" s="513">
        <f>'Year 5'!T41</f>
        <v>0</v>
      </c>
      <c r="Z41" s="513">
        <f>'Year 6'!T41</f>
        <v>0</v>
      </c>
      <c r="AA41" s="513">
        <f>'Year 7'!T41</f>
        <v>0</v>
      </c>
      <c r="AB41" s="594">
        <f>'Year 8'!U41</f>
        <v>0</v>
      </c>
    </row>
    <row r="42" spans="1:28" s="135" customFormat="1" ht="20.25">
      <c r="A42" s="586">
        <v>19.8</v>
      </c>
      <c r="B42" s="427"/>
      <c r="C42" s="419" t="s">
        <v>487</v>
      </c>
      <c r="D42" s="419"/>
      <c r="E42" s="412"/>
      <c r="F42" s="412" t="s">
        <v>315</v>
      </c>
      <c r="G42" s="418"/>
      <c r="H42" s="451"/>
      <c r="I42" s="451"/>
      <c r="J42" s="451"/>
      <c r="K42" s="748"/>
      <c r="L42" s="451"/>
      <c r="M42" s="451"/>
      <c r="N42" s="450"/>
      <c r="O42" s="450" t="s">
        <v>429</v>
      </c>
      <c r="P42" s="450"/>
      <c r="Q42" s="450"/>
      <c r="R42" s="466"/>
      <c r="S42" s="505">
        <f t="shared" si="2"/>
        <v>0</v>
      </c>
      <c r="T42" s="512"/>
      <c r="U42" s="513">
        <f>'Year 1'!T42</f>
        <v>0</v>
      </c>
      <c r="V42" s="513">
        <f>'Year 2'!T42</f>
        <v>0</v>
      </c>
      <c r="W42" s="513">
        <f>'Year 3'!T42</f>
        <v>0</v>
      </c>
      <c r="X42" s="513">
        <f>'Year 4'!T42</f>
        <v>0</v>
      </c>
      <c r="Y42" s="513">
        <f>'Year 5'!T42</f>
        <v>0</v>
      </c>
      <c r="Z42" s="513">
        <f>'Year 6'!T42</f>
        <v>0</v>
      </c>
      <c r="AA42" s="513">
        <f>'Year 7'!T42</f>
        <v>0</v>
      </c>
      <c r="AB42" s="594">
        <f>'Year 8'!U42</f>
        <v>0</v>
      </c>
    </row>
    <row r="43" spans="1:28" s="135" customFormat="1" ht="20.25">
      <c r="A43" s="586">
        <v>19.8</v>
      </c>
      <c r="B43" s="427"/>
      <c r="C43" s="419" t="s">
        <v>488</v>
      </c>
      <c r="D43" s="419"/>
      <c r="E43" s="412"/>
      <c r="F43" s="412" t="s">
        <v>314</v>
      </c>
      <c r="G43" s="418"/>
      <c r="H43" s="451"/>
      <c r="I43" s="451"/>
      <c r="J43" s="451"/>
      <c r="K43" s="748"/>
      <c r="L43" s="451"/>
      <c r="M43" s="451"/>
      <c r="N43" s="450"/>
      <c r="O43" s="450" t="s">
        <v>429</v>
      </c>
      <c r="P43" s="450"/>
      <c r="Q43" s="450"/>
      <c r="R43" s="466"/>
      <c r="S43" s="505">
        <f t="shared" si="2"/>
        <v>0</v>
      </c>
      <c r="T43" s="512"/>
      <c r="U43" s="513">
        <f>'Year 1'!T43</f>
        <v>0</v>
      </c>
      <c r="V43" s="513">
        <f>'Year 2'!T43</f>
        <v>0</v>
      </c>
      <c r="W43" s="513">
        <f>'Year 3'!T43</f>
        <v>0</v>
      </c>
      <c r="X43" s="513">
        <f>'Year 4'!T43</f>
        <v>0</v>
      </c>
      <c r="Y43" s="513">
        <f>'Year 5'!T43</f>
        <v>0</v>
      </c>
      <c r="Z43" s="513">
        <f>'Year 6'!T43</f>
        <v>0</v>
      </c>
      <c r="AA43" s="513">
        <f>'Year 7'!T43</f>
        <v>0</v>
      </c>
      <c r="AB43" s="594">
        <f>'Year 8'!U43</f>
        <v>0</v>
      </c>
    </row>
    <row r="44" spans="1:28" s="135" customFormat="1" ht="40.5">
      <c r="A44" s="586">
        <v>19.8</v>
      </c>
      <c r="B44" s="427"/>
      <c r="C44" s="419" t="s">
        <v>489</v>
      </c>
      <c r="D44" s="419"/>
      <c r="E44" s="412"/>
      <c r="F44" s="412" t="s">
        <v>459</v>
      </c>
      <c r="G44" s="418"/>
      <c r="H44" s="451"/>
      <c r="I44" s="451"/>
      <c r="J44" s="451"/>
      <c r="K44" s="748"/>
      <c r="L44" s="451"/>
      <c r="M44" s="451"/>
      <c r="N44" s="450"/>
      <c r="O44" s="450" t="s">
        <v>429</v>
      </c>
      <c r="P44" s="450"/>
      <c r="Q44" s="450"/>
      <c r="R44" s="466"/>
      <c r="S44" s="505">
        <f t="shared" si="2"/>
        <v>0</v>
      </c>
      <c r="T44" s="512"/>
      <c r="U44" s="513">
        <f>'Year 1'!T44</f>
        <v>0</v>
      </c>
      <c r="V44" s="513">
        <f>'Year 2'!T44</f>
        <v>0</v>
      </c>
      <c r="W44" s="513">
        <f>'Year 3'!T44</f>
        <v>0</v>
      </c>
      <c r="X44" s="513">
        <f>'Year 4'!T44</f>
        <v>0</v>
      </c>
      <c r="Y44" s="513">
        <f>'Year 5'!T44</f>
        <v>0</v>
      </c>
      <c r="Z44" s="513">
        <f>'Year 6'!T44</f>
        <v>0</v>
      </c>
      <c r="AA44" s="513">
        <f>'Year 7'!T44</f>
        <v>0</v>
      </c>
      <c r="AB44" s="594">
        <f>'Year 8'!U44</f>
        <v>0</v>
      </c>
    </row>
    <row r="45" spans="1:28" s="135" customFormat="1" ht="20.25">
      <c r="A45" s="586">
        <v>19.8</v>
      </c>
      <c r="B45" s="427"/>
      <c r="C45" s="419" t="s">
        <v>490</v>
      </c>
      <c r="D45" s="419"/>
      <c r="E45" s="412"/>
      <c r="F45" s="428" t="s">
        <v>460</v>
      </c>
      <c r="G45" s="418"/>
      <c r="H45" s="451"/>
      <c r="I45" s="451"/>
      <c r="J45" s="451"/>
      <c r="K45" s="748"/>
      <c r="L45" s="451"/>
      <c r="M45" s="451"/>
      <c r="N45" s="450"/>
      <c r="O45" s="450" t="s">
        <v>429</v>
      </c>
      <c r="P45" s="450"/>
      <c r="Q45" s="450"/>
      <c r="R45" s="466"/>
      <c r="S45" s="505">
        <f t="shared" si="2"/>
        <v>0</v>
      </c>
      <c r="T45" s="512"/>
      <c r="U45" s="513">
        <f>'Year 1'!T45</f>
        <v>0</v>
      </c>
      <c r="V45" s="513">
        <f>'Year 2'!T45</f>
        <v>0</v>
      </c>
      <c r="W45" s="513">
        <f>'Year 3'!T45</f>
        <v>0</v>
      </c>
      <c r="X45" s="513">
        <f>'Year 4'!T45</f>
        <v>0</v>
      </c>
      <c r="Y45" s="513">
        <f>'Year 5'!T45</f>
        <v>0</v>
      </c>
      <c r="Z45" s="513">
        <f>'Year 6'!T45</f>
        <v>0</v>
      </c>
      <c r="AA45" s="513">
        <f>'Year 7'!T45</f>
        <v>0</v>
      </c>
      <c r="AB45" s="594">
        <f>'Year 8'!U45</f>
        <v>0</v>
      </c>
    </row>
    <row r="46" spans="1:28" s="135" customFormat="1" ht="81">
      <c r="A46" s="586">
        <v>19.8</v>
      </c>
      <c r="B46" s="427"/>
      <c r="C46" s="419" t="s">
        <v>491</v>
      </c>
      <c r="D46" s="419"/>
      <c r="E46" s="412"/>
      <c r="F46" s="412" t="s">
        <v>502</v>
      </c>
      <c r="G46" s="418"/>
      <c r="H46" s="451"/>
      <c r="I46" s="451"/>
      <c r="J46" s="451"/>
      <c r="K46" s="748"/>
      <c r="L46" s="451"/>
      <c r="M46" s="451"/>
      <c r="N46" s="450"/>
      <c r="O46" s="450" t="s">
        <v>429</v>
      </c>
      <c r="P46" s="450"/>
      <c r="Q46" s="450"/>
      <c r="R46" s="466"/>
      <c r="S46" s="505">
        <f t="shared" si="2"/>
        <v>0</v>
      </c>
      <c r="T46" s="512"/>
      <c r="U46" s="513">
        <f>'Year 1'!T46</f>
        <v>0</v>
      </c>
      <c r="V46" s="513">
        <f>'Year 2'!T46</f>
        <v>0</v>
      </c>
      <c r="W46" s="513">
        <f>'Year 3'!T46</f>
        <v>0</v>
      </c>
      <c r="X46" s="513">
        <f>'Year 4'!T46</f>
        <v>0</v>
      </c>
      <c r="Y46" s="513">
        <f>'Year 5'!T46</f>
        <v>0</v>
      </c>
      <c r="Z46" s="513">
        <f>'Year 6'!T46</f>
        <v>0</v>
      </c>
      <c r="AA46" s="513">
        <f>'Year 7'!T46</f>
        <v>0</v>
      </c>
      <c r="AB46" s="594">
        <f>'Year 8'!U46</f>
        <v>0</v>
      </c>
    </row>
    <row r="47" spans="1:28" s="135" customFormat="1" ht="121.5">
      <c r="A47" s="586">
        <v>19.8</v>
      </c>
      <c r="B47" s="427"/>
      <c r="C47" s="419" t="s">
        <v>492</v>
      </c>
      <c r="D47" s="419"/>
      <c r="E47" s="412"/>
      <c r="F47" s="412" t="s">
        <v>499</v>
      </c>
      <c r="G47" s="418"/>
      <c r="H47" s="451"/>
      <c r="I47" s="451"/>
      <c r="J47" s="451"/>
      <c r="K47" s="748"/>
      <c r="L47" s="451"/>
      <c r="M47" s="451"/>
      <c r="N47" s="450"/>
      <c r="O47" s="450" t="s">
        <v>429</v>
      </c>
      <c r="P47" s="450"/>
      <c r="Q47" s="450"/>
      <c r="R47" s="466"/>
      <c r="S47" s="505">
        <f t="shared" si="2"/>
        <v>0</v>
      </c>
      <c r="T47" s="512"/>
      <c r="U47" s="513">
        <f>'Year 1'!T47</f>
        <v>0</v>
      </c>
      <c r="V47" s="513">
        <f>'Year 2'!T47</f>
        <v>0</v>
      </c>
      <c r="W47" s="513">
        <f>'Year 3'!T47</f>
        <v>0</v>
      </c>
      <c r="X47" s="513">
        <f>'Year 4'!T47</f>
        <v>0</v>
      </c>
      <c r="Y47" s="513">
        <f>'Year 5'!T47</f>
        <v>0</v>
      </c>
      <c r="Z47" s="513">
        <f>'Year 6'!T47</f>
        <v>0</v>
      </c>
      <c r="AA47" s="513">
        <f>'Year 7'!T47</f>
        <v>0</v>
      </c>
      <c r="AB47" s="594">
        <f>'Year 8'!U47</f>
        <v>0</v>
      </c>
    </row>
    <row r="48" spans="1:28" s="135" customFormat="1" ht="20.25">
      <c r="A48" s="586">
        <v>19.8</v>
      </c>
      <c r="B48" s="427"/>
      <c r="C48" s="419" t="s">
        <v>493</v>
      </c>
      <c r="D48" s="411"/>
      <c r="E48" s="417"/>
      <c r="F48" s="412" t="s">
        <v>461</v>
      </c>
      <c r="G48" s="418"/>
      <c r="H48" s="451"/>
      <c r="I48" s="451"/>
      <c r="J48" s="451"/>
      <c r="K48" s="748"/>
      <c r="L48" s="451"/>
      <c r="M48" s="451"/>
      <c r="N48" s="450"/>
      <c r="O48" s="450" t="s">
        <v>429</v>
      </c>
      <c r="P48" s="450"/>
      <c r="Q48" s="450"/>
      <c r="R48" s="466"/>
      <c r="S48" s="505">
        <f t="shared" si="2"/>
        <v>0</v>
      </c>
      <c r="T48" s="512"/>
      <c r="U48" s="513">
        <f>'Year 1'!T48</f>
        <v>0</v>
      </c>
      <c r="V48" s="513">
        <f>'Year 2'!T48</f>
        <v>0</v>
      </c>
      <c r="W48" s="513">
        <f>'Year 3'!T48</f>
        <v>0</v>
      </c>
      <c r="X48" s="513">
        <f>'Year 4'!T48</f>
        <v>0</v>
      </c>
      <c r="Y48" s="513">
        <f>'Year 5'!T48</f>
        <v>0</v>
      </c>
      <c r="Z48" s="513">
        <f>'Year 6'!T48</f>
        <v>0</v>
      </c>
      <c r="AA48" s="513">
        <f>'Year 7'!T48</f>
        <v>0</v>
      </c>
      <c r="AB48" s="594">
        <f>'Year 8'!U48</f>
        <v>0</v>
      </c>
    </row>
    <row r="49" spans="1:28" s="135" customFormat="1" ht="40.5">
      <c r="A49" s="586">
        <v>19.8</v>
      </c>
      <c r="B49" s="427"/>
      <c r="C49" s="419" t="s">
        <v>494</v>
      </c>
      <c r="D49" s="411"/>
      <c r="E49" s="417"/>
      <c r="F49" s="412" t="s">
        <v>462</v>
      </c>
      <c r="G49" s="418"/>
      <c r="H49" s="451"/>
      <c r="I49" s="451"/>
      <c r="J49" s="451"/>
      <c r="K49" s="748"/>
      <c r="L49" s="451"/>
      <c r="M49" s="451"/>
      <c r="N49" s="450"/>
      <c r="O49" s="450" t="s">
        <v>429</v>
      </c>
      <c r="P49" s="450"/>
      <c r="Q49" s="450"/>
      <c r="R49" s="466"/>
      <c r="S49" s="505">
        <f t="shared" si="2"/>
        <v>0</v>
      </c>
      <c r="T49" s="512"/>
      <c r="U49" s="513">
        <f>'Year 1'!T49</f>
        <v>0</v>
      </c>
      <c r="V49" s="513">
        <f>'Year 2'!T49</f>
        <v>0</v>
      </c>
      <c r="W49" s="513">
        <f>'Year 3'!T49</f>
        <v>0</v>
      </c>
      <c r="X49" s="513">
        <f>'Year 4'!T49</f>
        <v>0</v>
      </c>
      <c r="Y49" s="513">
        <f>'Year 5'!T49</f>
        <v>0</v>
      </c>
      <c r="Z49" s="513">
        <f>'Year 6'!T49</f>
        <v>0</v>
      </c>
      <c r="AA49" s="513">
        <f>'Year 7'!T49</f>
        <v>0</v>
      </c>
      <c r="AB49" s="594">
        <f>'Year 8'!U49</f>
        <v>0</v>
      </c>
    </row>
    <row r="50" spans="1:28" s="135" customFormat="1" ht="40.5">
      <c r="A50" s="586">
        <v>19.8</v>
      </c>
      <c r="B50" s="427"/>
      <c r="C50" s="419" t="s">
        <v>495</v>
      </c>
      <c r="D50" s="411"/>
      <c r="E50" s="417"/>
      <c r="F50" s="412" t="s">
        <v>466</v>
      </c>
      <c r="G50" s="418"/>
      <c r="H50" s="451"/>
      <c r="I50" s="451"/>
      <c r="J50" s="451"/>
      <c r="K50" s="748"/>
      <c r="L50" s="451"/>
      <c r="M50" s="451"/>
      <c r="N50" s="450"/>
      <c r="O50" s="450" t="s">
        <v>429</v>
      </c>
      <c r="P50" s="450"/>
      <c r="Q50" s="450"/>
      <c r="R50" s="466"/>
      <c r="S50" s="505">
        <f t="shared" si="2"/>
        <v>0</v>
      </c>
      <c r="T50" s="512"/>
      <c r="U50" s="513">
        <f>'Year 1'!T50</f>
        <v>0</v>
      </c>
      <c r="V50" s="513">
        <f>'Year 2'!T50</f>
        <v>0</v>
      </c>
      <c r="W50" s="513">
        <f>'Year 3'!T50</f>
        <v>0</v>
      </c>
      <c r="X50" s="513">
        <f>'Year 4'!T50</f>
        <v>0</v>
      </c>
      <c r="Y50" s="513">
        <f>'Year 5'!T50</f>
        <v>0</v>
      </c>
      <c r="Z50" s="513">
        <f>'Year 6'!T50</f>
        <v>0</v>
      </c>
      <c r="AA50" s="513">
        <f>'Year 7'!T50</f>
        <v>0</v>
      </c>
      <c r="AB50" s="594">
        <f>'Year 8'!U50</f>
        <v>0</v>
      </c>
    </row>
    <row r="51" spans="1:28" s="135" customFormat="1" ht="101.25">
      <c r="A51" s="586">
        <v>19.8</v>
      </c>
      <c r="B51" s="427"/>
      <c r="C51" s="419" t="s">
        <v>496</v>
      </c>
      <c r="D51" s="411"/>
      <c r="E51" s="417"/>
      <c r="F51" s="412" t="s">
        <v>745</v>
      </c>
      <c r="G51" s="415" t="s">
        <v>501</v>
      </c>
      <c r="H51" s="451"/>
      <c r="I51" s="451"/>
      <c r="J51" s="451"/>
      <c r="K51" s="748"/>
      <c r="L51" s="451"/>
      <c r="M51" s="451"/>
      <c r="N51" s="450"/>
      <c r="O51" s="450" t="s">
        <v>429</v>
      </c>
      <c r="P51" s="450"/>
      <c r="Q51" s="450"/>
      <c r="R51" s="466"/>
      <c r="S51" s="505">
        <f t="shared" si="2"/>
        <v>0</v>
      </c>
      <c r="T51" s="512"/>
      <c r="U51" s="513">
        <f>'Year 1'!T51</f>
        <v>0</v>
      </c>
      <c r="V51" s="513">
        <f>'Year 2'!T51</f>
        <v>0</v>
      </c>
      <c r="W51" s="513">
        <f>'Year 3'!T51</f>
        <v>0</v>
      </c>
      <c r="X51" s="513">
        <f>'Year 4'!T51</f>
        <v>0</v>
      </c>
      <c r="Y51" s="513">
        <f>'Year 5'!T51</f>
        <v>0</v>
      </c>
      <c r="Z51" s="513">
        <f>'Year 6'!T51</f>
        <v>0</v>
      </c>
      <c r="AA51" s="513">
        <f>'Year 7'!T51</f>
        <v>0</v>
      </c>
      <c r="AB51" s="594">
        <f>'Year 8'!U51</f>
        <v>0</v>
      </c>
    </row>
    <row r="52" spans="1:28" s="135" customFormat="1" ht="20.25">
      <c r="A52" s="586">
        <v>19.8</v>
      </c>
      <c r="B52" s="427"/>
      <c r="C52" s="419" t="s">
        <v>497</v>
      </c>
      <c r="D52" s="411"/>
      <c r="E52" s="417"/>
      <c r="F52" s="412" t="s">
        <v>463</v>
      </c>
      <c r="G52" s="418"/>
      <c r="H52" s="451"/>
      <c r="I52" s="451"/>
      <c r="J52" s="451"/>
      <c r="K52" s="748"/>
      <c r="L52" s="451"/>
      <c r="M52" s="451"/>
      <c r="N52" s="450"/>
      <c r="O52" s="450" t="s">
        <v>429</v>
      </c>
      <c r="P52" s="450"/>
      <c r="Q52" s="450"/>
      <c r="R52" s="466"/>
      <c r="S52" s="505">
        <f t="shared" si="2"/>
        <v>0</v>
      </c>
      <c r="T52" s="512"/>
      <c r="U52" s="513">
        <f>'Year 1'!T52</f>
        <v>0</v>
      </c>
      <c r="V52" s="513">
        <f>'Year 2'!T52</f>
        <v>0</v>
      </c>
      <c r="W52" s="513">
        <f>'Year 3'!T52</f>
        <v>0</v>
      </c>
      <c r="X52" s="513">
        <f>'Year 4'!T52</f>
        <v>0</v>
      </c>
      <c r="Y52" s="513">
        <f>'Year 5'!T52</f>
        <v>0</v>
      </c>
      <c r="Z52" s="513">
        <f>'Year 6'!T52</f>
        <v>0</v>
      </c>
      <c r="AA52" s="513">
        <f>'Year 7'!T52</f>
        <v>0</v>
      </c>
      <c r="AB52" s="594">
        <f>'Year 8'!U52</f>
        <v>0</v>
      </c>
    </row>
    <row r="53" spans="1:28" s="135" customFormat="1" ht="20.25">
      <c r="A53" s="586">
        <v>19.8</v>
      </c>
      <c r="B53" s="427"/>
      <c r="C53" s="419" t="s">
        <v>498</v>
      </c>
      <c r="D53" s="411"/>
      <c r="E53" s="417"/>
      <c r="F53" s="412" t="s">
        <v>464</v>
      </c>
      <c r="G53" s="418"/>
      <c r="H53" s="451"/>
      <c r="I53" s="451"/>
      <c r="J53" s="451"/>
      <c r="K53" s="748"/>
      <c r="L53" s="451"/>
      <c r="M53" s="451"/>
      <c r="N53" s="450"/>
      <c r="O53" s="450" t="s">
        <v>429</v>
      </c>
      <c r="P53" s="450"/>
      <c r="Q53" s="450"/>
      <c r="R53" s="466"/>
      <c r="S53" s="505">
        <f t="shared" si="2"/>
        <v>0</v>
      </c>
      <c r="T53" s="512"/>
      <c r="U53" s="513">
        <f>'Year 1'!T53</f>
        <v>0</v>
      </c>
      <c r="V53" s="513">
        <f>'Year 2'!T53</f>
        <v>0</v>
      </c>
      <c r="W53" s="513">
        <f>'Year 3'!T53</f>
        <v>0</v>
      </c>
      <c r="X53" s="513">
        <f>'Year 4'!T53</f>
        <v>0</v>
      </c>
      <c r="Y53" s="513">
        <f>'Year 5'!T53</f>
        <v>0</v>
      </c>
      <c r="Z53" s="513">
        <f>'Year 6'!T53</f>
        <v>0</v>
      </c>
      <c r="AA53" s="513">
        <f>'Year 7'!T53</f>
        <v>0</v>
      </c>
      <c r="AB53" s="594">
        <f>'Year 8'!U53</f>
        <v>0</v>
      </c>
    </row>
    <row r="54" spans="1:28" s="135" customFormat="1" ht="20.25">
      <c r="A54" s="582"/>
      <c r="B54" s="427"/>
      <c r="C54" s="411"/>
      <c r="D54" s="411"/>
      <c r="E54" s="417"/>
      <c r="F54" s="412"/>
      <c r="G54" s="418"/>
      <c r="H54" s="451"/>
      <c r="I54" s="451"/>
      <c r="J54" s="451"/>
      <c r="K54" s="748"/>
      <c r="L54" s="451"/>
      <c r="M54" s="451"/>
      <c r="N54" s="450"/>
      <c r="O54" s="450"/>
      <c r="P54" s="450"/>
      <c r="Q54" s="450"/>
      <c r="R54" s="466"/>
      <c r="S54" s="504"/>
      <c r="T54" s="591"/>
      <c r="U54" s="506"/>
      <c r="V54" s="506"/>
      <c r="W54" s="507"/>
      <c r="X54" s="507"/>
      <c r="Y54" s="507"/>
      <c r="Z54" s="507"/>
      <c r="AA54" s="507"/>
      <c r="AB54" s="592"/>
    </row>
    <row r="55" spans="1:28" s="135" customFormat="1" ht="20.25">
      <c r="A55" s="582"/>
      <c r="B55" s="427"/>
      <c r="C55" s="411"/>
      <c r="D55" s="411"/>
      <c r="E55" s="417"/>
      <c r="F55" s="412"/>
      <c r="G55" s="418"/>
      <c r="H55" s="451"/>
      <c r="I55" s="451"/>
      <c r="J55" s="451"/>
      <c r="K55" s="748"/>
      <c r="L55" s="451"/>
      <c r="M55" s="451"/>
      <c r="N55" s="450"/>
      <c r="O55" s="450"/>
      <c r="P55" s="450"/>
      <c r="Q55" s="450"/>
      <c r="R55" s="466"/>
      <c r="S55" s="504"/>
      <c r="T55" s="591"/>
      <c r="U55" s="506"/>
      <c r="V55" s="506"/>
      <c r="W55" s="507"/>
      <c r="X55" s="507"/>
      <c r="Y55" s="507"/>
      <c r="Z55" s="507"/>
      <c r="AA55" s="507"/>
      <c r="AB55" s="592"/>
    </row>
    <row r="56" spans="1:28" s="140" customFormat="1" ht="20.25">
      <c r="A56" s="422">
        <v>20</v>
      </c>
      <c r="B56" s="422" t="s">
        <v>102</v>
      </c>
      <c r="C56" s="422"/>
      <c r="D56" s="423" t="s">
        <v>218</v>
      </c>
      <c r="E56" s="423"/>
      <c r="F56" s="423"/>
      <c r="G56" s="424"/>
      <c r="H56" s="472"/>
      <c r="I56" s="472"/>
      <c r="J56" s="472"/>
      <c r="K56" s="472"/>
      <c r="L56" s="472"/>
      <c r="M56" s="472"/>
      <c r="N56" s="473"/>
      <c r="O56" s="473"/>
      <c r="P56" s="473"/>
      <c r="Q56" s="473"/>
      <c r="R56" s="474"/>
      <c r="S56" s="508"/>
      <c r="T56" s="599"/>
      <c r="U56" s="510"/>
      <c r="V56" s="510"/>
      <c r="W56" s="511"/>
      <c r="X56" s="511"/>
      <c r="Y56" s="511"/>
      <c r="Z56" s="511"/>
      <c r="AA56" s="511"/>
      <c r="AB56" s="593"/>
    </row>
    <row r="57" spans="1:28" s="140" customFormat="1" ht="20.25">
      <c r="A57" s="410"/>
      <c r="B57" s="411" t="s">
        <v>103</v>
      </c>
      <c r="C57" s="429"/>
      <c r="D57" s="429"/>
      <c r="E57" s="417"/>
      <c r="F57" s="417"/>
      <c r="G57" s="420"/>
      <c r="H57" s="451"/>
      <c r="I57" s="451"/>
      <c r="J57" s="451"/>
      <c r="K57" s="748"/>
      <c r="L57" s="451"/>
      <c r="M57" s="451"/>
      <c r="N57" s="450"/>
      <c r="O57" s="450"/>
      <c r="P57" s="450"/>
      <c r="Q57" s="450"/>
      <c r="R57" s="466"/>
      <c r="S57" s="504"/>
      <c r="T57" s="591"/>
      <c r="U57" s="506"/>
      <c r="V57" s="506"/>
      <c r="W57" s="507"/>
      <c r="X57" s="507"/>
      <c r="Y57" s="507"/>
      <c r="Z57" s="507"/>
      <c r="AA57" s="507"/>
      <c r="AB57" s="592"/>
    </row>
    <row r="58" spans="1:28" s="135" customFormat="1" ht="81">
      <c r="A58" s="586" t="s">
        <v>688</v>
      </c>
      <c r="B58" s="439"/>
      <c r="C58" s="439" t="s">
        <v>104</v>
      </c>
      <c r="D58" s="439"/>
      <c r="E58" s="438"/>
      <c r="F58" s="428" t="s">
        <v>505</v>
      </c>
      <c r="G58" s="430" t="s">
        <v>446</v>
      </c>
      <c r="H58" s="451"/>
      <c r="I58" s="451"/>
      <c r="J58" s="451"/>
      <c r="K58" s="748"/>
      <c r="L58" s="451"/>
      <c r="M58" s="451"/>
      <c r="N58" s="450"/>
      <c r="O58" s="450" t="s">
        <v>429</v>
      </c>
      <c r="P58" s="450"/>
      <c r="Q58" s="450"/>
      <c r="R58" s="466"/>
      <c r="S58" s="505">
        <f>SUM(T58:AB58)</f>
        <v>0</v>
      </c>
      <c r="T58" s="512"/>
      <c r="U58" s="513">
        <f>'Year 1'!T58</f>
        <v>0</v>
      </c>
      <c r="V58" s="513">
        <f>'Year 2'!T58</f>
        <v>0</v>
      </c>
      <c r="W58" s="513">
        <f>'Year 3'!T58</f>
        <v>0</v>
      </c>
      <c r="X58" s="513">
        <f>'Year 4'!T58</f>
        <v>0</v>
      </c>
      <c r="Y58" s="513">
        <f>'Year 5'!T58</f>
        <v>0</v>
      </c>
      <c r="Z58" s="513">
        <f>'Year 6'!T58</f>
        <v>0</v>
      </c>
      <c r="AA58" s="513">
        <f>'Year 7'!T58</f>
        <v>0</v>
      </c>
      <c r="AB58" s="594">
        <f>'Year 8'!U58</f>
        <v>0</v>
      </c>
    </row>
    <row r="59" spans="1:28" s="135" customFormat="1" ht="20.25">
      <c r="A59" s="410"/>
      <c r="B59" s="411"/>
      <c r="C59" s="411"/>
      <c r="D59" s="411"/>
      <c r="E59" s="417"/>
      <c r="F59" s="417"/>
      <c r="G59" s="420"/>
      <c r="H59" s="451"/>
      <c r="I59" s="451"/>
      <c r="J59" s="451"/>
      <c r="K59" s="748"/>
      <c r="L59" s="451"/>
      <c r="M59" s="451"/>
      <c r="N59" s="450"/>
      <c r="O59" s="450"/>
      <c r="P59" s="450"/>
      <c r="Q59" s="450"/>
      <c r="R59" s="466"/>
      <c r="S59" s="504"/>
      <c r="T59" s="591"/>
      <c r="U59" s="506"/>
      <c r="V59" s="506"/>
      <c r="W59" s="507"/>
      <c r="X59" s="507"/>
      <c r="Y59" s="507"/>
      <c r="Z59" s="507"/>
      <c r="AA59" s="507"/>
      <c r="AB59" s="592"/>
    </row>
    <row r="60" spans="1:28" s="140" customFormat="1" ht="20.25">
      <c r="A60" s="422">
        <v>18</v>
      </c>
      <c r="B60" s="422" t="s">
        <v>233</v>
      </c>
      <c r="C60" s="422"/>
      <c r="D60" s="423" t="s">
        <v>286</v>
      </c>
      <c r="E60" s="423"/>
      <c r="F60" s="423"/>
      <c r="G60" s="424"/>
      <c r="H60" s="472"/>
      <c r="I60" s="472"/>
      <c r="J60" s="472"/>
      <c r="K60" s="472"/>
      <c r="L60" s="472"/>
      <c r="M60" s="472"/>
      <c r="N60" s="473"/>
      <c r="O60" s="473"/>
      <c r="P60" s="473"/>
      <c r="Q60" s="473"/>
      <c r="R60" s="474"/>
      <c r="S60" s="508"/>
      <c r="T60" s="599"/>
      <c r="U60" s="510"/>
      <c r="V60" s="510"/>
      <c r="W60" s="511"/>
      <c r="X60" s="511"/>
      <c r="Y60" s="511"/>
      <c r="Z60" s="511"/>
      <c r="AA60" s="511"/>
      <c r="AB60" s="593"/>
    </row>
    <row r="61" spans="1:28" s="188" customFormat="1" ht="20.25">
      <c r="A61" s="586"/>
      <c r="B61" s="419" t="s">
        <v>220</v>
      </c>
      <c r="C61" s="431"/>
      <c r="D61" s="429"/>
      <c r="E61" s="432"/>
      <c r="F61" s="433"/>
      <c r="G61" s="418"/>
      <c r="H61" s="451"/>
      <c r="I61" s="451"/>
      <c r="J61" s="451"/>
      <c r="K61" s="748"/>
      <c r="L61" s="451"/>
      <c r="M61" s="451"/>
      <c r="N61" s="450"/>
      <c r="O61" s="450"/>
      <c r="P61" s="450"/>
      <c r="Q61" s="450"/>
      <c r="R61" s="466"/>
      <c r="S61" s="504"/>
      <c r="T61" s="591"/>
      <c r="U61" s="506"/>
      <c r="V61" s="506"/>
      <c r="W61" s="507"/>
      <c r="X61" s="507"/>
      <c r="Y61" s="507"/>
      <c r="Z61" s="507"/>
      <c r="AA61" s="507"/>
      <c r="AB61" s="592"/>
    </row>
    <row r="62" spans="1:28" s="140" customFormat="1" ht="20.25">
      <c r="A62" s="586" t="s">
        <v>898</v>
      </c>
      <c r="B62" s="419"/>
      <c r="C62" s="411" t="s">
        <v>221</v>
      </c>
      <c r="D62" s="429"/>
      <c r="E62" s="432"/>
      <c r="F62" s="433" t="s">
        <v>282</v>
      </c>
      <c r="G62" s="418"/>
      <c r="H62" s="451"/>
      <c r="I62" s="451"/>
      <c r="J62" s="451"/>
      <c r="K62" s="748"/>
      <c r="L62" s="451"/>
      <c r="M62" s="451"/>
      <c r="N62" s="450"/>
      <c r="O62" s="450" t="s">
        <v>429</v>
      </c>
      <c r="P62" s="450"/>
      <c r="Q62" s="450"/>
      <c r="R62" s="466"/>
      <c r="S62" s="617">
        <f>SUM(T62:AB62)</f>
        <v>0</v>
      </c>
      <c r="T62" s="618"/>
      <c r="U62" s="619">
        <f>'Year 1'!T62</f>
        <v>0</v>
      </c>
      <c r="V62" s="619">
        <f>'Year 2'!T62</f>
        <v>0</v>
      </c>
      <c r="W62" s="619">
        <f>'Year 3'!T62</f>
        <v>0</v>
      </c>
      <c r="X62" s="619">
        <f>'Year 4'!T62</f>
        <v>0</v>
      </c>
      <c r="Y62" s="619">
        <f>'Year 5'!T62</f>
        <v>0</v>
      </c>
      <c r="Z62" s="619">
        <f>'Year 6'!T62</f>
        <v>0</v>
      </c>
      <c r="AA62" s="619">
        <f>'Year 7'!T62</f>
        <v>0</v>
      </c>
      <c r="AB62" s="620">
        <f>'Year 8'!U62</f>
        <v>0</v>
      </c>
    </row>
    <row r="63" spans="1:28" s="140" customFormat="1" ht="20.25">
      <c r="A63" s="582"/>
      <c r="B63" s="419"/>
      <c r="C63" s="411"/>
      <c r="D63" s="429"/>
      <c r="E63" s="432"/>
      <c r="F63" s="433"/>
      <c r="G63" s="418"/>
      <c r="H63" s="451"/>
      <c r="I63" s="451"/>
      <c r="J63" s="451"/>
      <c r="K63" s="748"/>
      <c r="L63" s="451"/>
      <c r="M63" s="451"/>
      <c r="N63" s="450"/>
      <c r="O63" s="450"/>
      <c r="P63" s="450"/>
      <c r="Q63" s="450"/>
      <c r="R63" s="466"/>
      <c r="S63" s="523"/>
      <c r="T63" s="607"/>
      <c r="U63" s="524"/>
      <c r="V63" s="524"/>
      <c r="W63" s="525"/>
      <c r="X63" s="525"/>
      <c r="Y63" s="525"/>
      <c r="Z63" s="525"/>
      <c r="AA63" s="525"/>
      <c r="AB63" s="608"/>
    </row>
    <row r="64" spans="1:28" s="135" customFormat="1" ht="20.25">
      <c r="A64" s="583"/>
      <c r="B64" s="434" t="s">
        <v>233</v>
      </c>
      <c r="C64" s="434"/>
      <c r="D64" s="435" t="s">
        <v>331</v>
      </c>
      <c r="E64" s="436"/>
      <c r="F64" s="436"/>
      <c r="G64" s="424"/>
      <c r="H64" s="472"/>
      <c r="I64" s="472"/>
      <c r="J64" s="472"/>
      <c r="K64" s="472"/>
      <c r="L64" s="472"/>
      <c r="M64" s="472"/>
      <c r="N64" s="475"/>
      <c r="O64" s="476"/>
      <c r="P64" s="476"/>
      <c r="Q64" s="476"/>
      <c r="R64" s="477"/>
      <c r="S64" s="517"/>
      <c r="T64" s="600"/>
      <c r="U64" s="518"/>
      <c r="V64" s="518"/>
      <c r="W64" s="518"/>
      <c r="X64" s="518"/>
      <c r="Y64" s="518"/>
      <c r="Z64" s="518"/>
      <c r="AA64" s="518"/>
      <c r="AB64" s="601"/>
    </row>
    <row r="65" spans="1:28" s="135" customFormat="1" ht="81">
      <c r="A65" s="586" t="s">
        <v>689</v>
      </c>
      <c r="B65" s="739">
        <v>4.2</v>
      </c>
      <c r="C65" s="437"/>
      <c r="D65" s="440" t="s">
        <v>696</v>
      </c>
      <c r="E65" s="428" t="s">
        <v>697</v>
      </c>
      <c r="F65" s="428"/>
      <c r="G65" s="420"/>
      <c r="H65" s="454"/>
      <c r="I65" s="454"/>
      <c r="J65" s="454"/>
      <c r="K65" s="751"/>
      <c r="L65" s="454"/>
      <c r="M65" s="454"/>
      <c r="N65" s="749"/>
      <c r="O65" s="497"/>
      <c r="P65" s="497"/>
      <c r="Q65" s="450"/>
      <c r="R65" s="466"/>
      <c r="S65" s="504"/>
      <c r="T65" s="591"/>
      <c r="U65" s="506"/>
      <c r="V65" s="506"/>
      <c r="W65" s="507"/>
      <c r="X65" s="507"/>
      <c r="Y65" s="507"/>
      <c r="Z65" s="507"/>
      <c r="AA65" s="507"/>
      <c r="AB65" s="592"/>
    </row>
    <row r="66" spans="1:28" s="135" customFormat="1" ht="40.5">
      <c r="A66" s="682"/>
      <c r="B66" s="739"/>
      <c r="C66" s="437" t="s">
        <v>335</v>
      </c>
      <c r="D66" s="440"/>
      <c r="E66" s="428"/>
      <c r="F66" s="428" t="s">
        <v>656</v>
      </c>
      <c r="G66" s="420"/>
      <c r="H66" s="869">
        <v>0</v>
      </c>
      <c r="I66" s="869">
        <v>0</v>
      </c>
      <c r="J66" s="869">
        <v>913011</v>
      </c>
      <c r="K66" s="869">
        <v>0</v>
      </c>
      <c r="L66" s="869">
        <v>0</v>
      </c>
      <c r="M66" s="869">
        <f>J66*0.5</f>
        <v>456505.5</v>
      </c>
      <c r="N66" s="869">
        <f>SUM(K66:M66)</f>
        <v>456505.5</v>
      </c>
      <c r="O66" s="752" t="s">
        <v>332</v>
      </c>
      <c r="P66" s="752" t="s">
        <v>394</v>
      </c>
      <c r="Q66" s="870" t="s">
        <v>787</v>
      </c>
      <c r="R66" s="871" t="s">
        <v>788</v>
      </c>
      <c r="S66" s="519">
        <f>SUM(T66:AB66)</f>
        <v>0</v>
      </c>
      <c r="T66" s="602"/>
      <c r="U66" s="520">
        <f>'Year 1'!T66</f>
        <v>0</v>
      </c>
      <c r="V66" s="520">
        <f>'Year 2'!T66</f>
        <v>0</v>
      </c>
      <c r="W66" s="520">
        <f>'Year 3'!T66</f>
        <v>0</v>
      </c>
      <c r="X66" s="520">
        <f>'Year 4'!T66</f>
        <v>0</v>
      </c>
      <c r="Y66" s="520">
        <f>'Year 5'!T66</f>
        <v>0</v>
      </c>
      <c r="Z66" s="513">
        <f>'Year 6'!T66</f>
        <v>0</v>
      </c>
      <c r="AA66" s="520">
        <f>'Year 7'!T66</f>
        <v>0</v>
      </c>
      <c r="AB66" s="603">
        <f>'Year 8'!U66</f>
        <v>0</v>
      </c>
    </row>
    <row r="67" spans="1:28" s="135" customFormat="1" ht="121.5">
      <c r="A67" s="682"/>
      <c r="B67" s="739"/>
      <c r="C67" s="437" t="s">
        <v>339</v>
      </c>
      <c r="D67" s="440"/>
      <c r="E67" s="428" t="s">
        <v>657</v>
      </c>
      <c r="F67" s="772"/>
      <c r="G67" s="418"/>
      <c r="H67" s="773"/>
      <c r="I67" s="773"/>
      <c r="J67" s="748"/>
      <c r="K67" s="773"/>
      <c r="L67" s="773"/>
      <c r="M67" s="748"/>
      <c r="N67" s="774"/>
      <c r="O67" s="775"/>
      <c r="P67" s="775"/>
      <c r="Q67" s="497"/>
      <c r="R67" s="499"/>
      <c r="S67" s="837"/>
      <c r="T67" s="783"/>
      <c r="U67" s="784"/>
      <c r="V67" s="784"/>
      <c r="W67" s="784"/>
      <c r="X67" s="784"/>
      <c r="Y67" s="784"/>
      <c r="Z67" s="506"/>
      <c r="AA67" s="784"/>
      <c r="AB67" s="785"/>
    </row>
    <row r="68" spans="1:28" s="135" customFormat="1" ht="175.5" customHeight="1">
      <c r="A68" s="682"/>
      <c r="B68" s="739"/>
      <c r="C68" s="437" t="s">
        <v>443</v>
      </c>
      <c r="D68" s="440"/>
      <c r="E68" s="428"/>
      <c r="F68" s="428" t="s">
        <v>698</v>
      </c>
      <c r="G68" s="420"/>
      <c r="H68" s="869">
        <v>0</v>
      </c>
      <c r="I68" s="869">
        <v>596026.88</v>
      </c>
      <c r="J68" s="869">
        <v>0</v>
      </c>
      <c r="K68" s="869">
        <v>0</v>
      </c>
      <c r="L68" s="869">
        <f>I68*0.5</f>
        <v>298013.44</v>
      </c>
      <c r="M68" s="869">
        <v>0</v>
      </c>
      <c r="N68" s="869">
        <f>SUM(K68:M68)</f>
        <v>298013.44</v>
      </c>
      <c r="O68" s="753" t="s">
        <v>332</v>
      </c>
      <c r="P68" s="753" t="s">
        <v>394</v>
      </c>
      <c r="Q68" s="872" t="s">
        <v>787</v>
      </c>
      <c r="R68" s="871" t="s">
        <v>789</v>
      </c>
      <c r="S68" s="519">
        <f>SUM(T68:AB68)</f>
        <v>0</v>
      </c>
      <c r="T68" s="602"/>
      <c r="U68" s="520">
        <f>'Year 1'!T68</f>
        <v>0</v>
      </c>
      <c r="V68" s="520">
        <f>'Year 2'!T68</f>
        <v>0</v>
      </c>
      <c r="W68" s="520">
        <f>'Year 3'!T68</f>
        <v>0</v>
      </c>
      <c r="X68" s="520">
        <f>'Year 4'!T68</f>
        <v>0</v>
      </c>
      <c r="Y68" s="520">
        <f>'Year 5'!T68</f>
        <v>0</v>
      </c>
      <c r="Z68" s="513">
        <f>'Year 6'!T68</f>
        <v>0</v>
      </c>
      <c r="AA68" s="520">
        <f>'Year 7'!T68</f>
        <v>0</v>
      </c>
      <c r="AB68" s="603">
        <f>'Year 8'!U68</f>
        <v>0</v>
      </c>
    </row>
    <row r="69" spans="1:28" s="135" customFormat="1" ht="92.25" customHeight="1">
      <c r="A69" s="682"/>
      <c r="B69" s="739"/>
      <c r="C69" s="437" t="s">
        <v>444</v>
      </c>
      <c r="D69" s="440"/>
      <c r="E69" s="428"/>
      <c r="F69" s="428" t="s">
        <v>699</v>
      </c>
      <c r="G69" s="420"/>
      <c r="H69" s="869">
        <v>0</v>
      </c>
      <c r="I69" s="873">
        <f>17620</f>
        <v>17620</v>
      </c>
      <c r="J69" s="873">
        <v>0</v>
      </c>
      <c r="K69" s="869">
        <v>0</v>
      </c>
      <c r="L69" s="869">
        <f>I69*0.5</f>
        <v>8810</v>
      </c>
      <c r="M69" s="873">
        <v>0</v>
      </c>
      <c r="N69" s="869">
        <f t="shared" ref="N69:N70" si="3">SUM(K69:M69)</f>
        <v>8810</v>
      </c>
      <c r="O69" s="497" t="s">
        <v>332</v>
      </c>
      <c r="P69" s="497" t="s">
        <v>394</v>
      </c>
      <c r="Q69" s="872" t="s">
        <v>787</v>
      </c>
      <c r="R69" s="871" t="s">
        <v>790</v>
      </c>
      <c r="S69" s="519">
        <f>SUM(T69:AB69)</f>
        <v>0</v>
      </c>
      <c r="T69" s="602"/>
      <c r="U69" s="520">
        <f>'Year 1'!T69</f>
        <v>0</v>
      </c>
      <c r="V69" s="520">
        <f>'Year 2'!T69</f>
        <v>0</v>
      </c>
      <c r="W69" s="520">
        <f>'Year 3'!T69</f>
        <v>0</v>
      </c>
      <c r="X69" s="520">
        <f>'Year 4'!T69</f>
        <v>0</v>
      </c>
      <c r="Y69" s="520">
        <f>'Year 5'!T69</f>
        <v>0</v>
      </c>
      <c r="Z69" s="513">
        <f>'Year 6'!T69</f>
        <v>0</v>
      </c>
      <c r="AA69" s="520">
        <f>'Year 7'!T69</f>
        <v>0</v>
      </c>
      <c r="AB69" s="603">
        <f>'Year 8'!U69</f>
        <v>0</v>
      </c>
    </row>
    <row r="70" spans="1:28" s="135" customFormat="1" ht="116.25" customHeight="1">
      <c r="A70" s="682"/>
      <c r="B70" s="739"/>
      <c r="C70" s="437" t="s">
        <v>681</v>
      </c>
      <c r="D70" s="440"/>
      <c r="E70" s="428" t="s">
        <v>682</v>
      </c>
      <c r="F70" s="428" t="s">
        <v>679</v>
      </c>
      <c r="G70" s="420"/>
      <c r="H70" s="869">
        <v>0</v>
      </c>
      <c r="I70" s="873">
        <v>0</v>
      </c>
      <c r="J70" s="873">
        <v>0</v>
      </c>
      <c r="K70" s="869">
        <v>0</v>
      </c>
      <c r="L70" s="869">
        <v>0</v>
      </c>
      <c r="M70" s="873">
        <f>J70*0.5</f>
        <v>0</v>
      </c>
      <c r="N70" s="869">
        <f t="shared" si="3"/>
        <v>0</v>
      </c>
      <c r="O70" s="497" t="s">
        <v>359</v>
      </c>
      <c r="P70" s="497" t="s">
        <v>394</v>
      </c>
      <c r="Q70" s="872" t="s">
        <v>791</v>
      </c>
      <c r="R70" s="871" t="s">
        <v>792</v>
      </c>
      <c r="S70" s="519">
        <f>SUM(T70:AB70)</f>
        <v>0</v>
      </c>
      <c r="T70" s="602"/>
      <c r="U70" s="520">
        <f>'Year 1'!T70</f>
        <v>0</v>
      </c>
      <c r="V70" s="520">
        <f>'Year 2'!T70</f>
        <v>0</v>
      </c>
      <c r="W70" s="520">
        <f>'Year 3'!T70</f>
        <v>0</v>
      </c>
      <c r="X70" s="520">
        <f>'Year 4'!T70</f>
        <v>0</v>
      </c>
      <c r="Y70" s="520">
        <f>'Year 5'!T70</f>
        <v>0</v>
      </c>
      <c r="Z70" s="513">
        <f>'Year 6'!T70</f>
        <v>0</v>
      </c>
      <c r="AA70" s="520">
        <f>'Year 7'!T70</f>
        <v>0</v>
      </c>
      <c r="AB70" s="603">
        <f>'Year 8'!U70</f>
        <v>0</v>
      </c>
    </row>
    <row r="71" spans="1:28" s="139" customFormat="1" ht="40.5">
      <c r="A71" s="586" t="s">
        <v>690</v>
      </c>
      <c r="B71" s="739">
        <v>4.3</v>
      </c>
      <c r="C71" s="437"/>
      <c r="D71" s="440" t="s">
        <v>333</v>
      </c>
      <c r="E71" s="428" t="s">
        <v>334</v>
      </c>
      <c r="F71" s="428"/>
      <c r="G71" s="415" t="s">
        <v>432</v>
      </c>
      <c r="H71" s="454"/>
      <c r="I71" s="454"/>
      <c r="J71" s="454"/>
      <c r="K71" s="751"/>
      <c r="L71" s="454"/>
      <c r="M71" s="454"/>
      <c r="N71" s="749"/>
      <c r="O71" s="497"/>
      <c r="P71" s="497"/>
      <c r="Q71" s="450"/>
      <c r="R71" s="499"/>
      <c r="S71" s="504"/>
      <c r="T71" s="591"/>
      <c r="U71" s="507"/>
      <c r="V71" s="507"/>
      <c r="W71" s="507"/>
      <c r="X71" s="507"/>
      <c r="Y71" s="507"/>
      <c r="Z71" s="507"/>
      <c r="AA71" s="507"/>
      <c r="AB71" s="592"/>
    </row>
    <row r="72" spans="1:28" s="135" customFormat="1" ht="40.5">
      <c r="A72" s="682"/>
      <c r="B72" s="683"/>
      <c r="C72" s="437" t="s">
        <v>349</v>
      </c>
      <c r="D72" s="440" t="s">
        <v>336</v>
      </c>
      <c r="E72" s="428" t="s">
        <v>337</v>
      </c>
      <c r="F72" s="428"/>
      <c r="G72" s="420"/>
      <c r="H72" s="454"/>
      <c r="I72" s="454"/>
      <c r="J72" s="454"/>
      <c r="K72" s="751"/>
      <c r="L72" s="454"/>
      <c r="M72" s="454"/>
      <c r="N72" s="749"/>
      <c r="O72" s="497"/>
      <c r="P72" s="497"/>
      <c r="Q72" s="497"/>
      <c r="R72" s="499"/>
      <c r="S72" s="504"/>
      <c r="T72" s="591"/>
      <c r="U72" s="507"/>
      <c r="V72" s="507"/>
      <c r="W72" s="507"/>
      <c r="X72" s="507"/>
      <c r="Y72" s="507"/>
      <c r="Z72" s="507"/>
      <c r="AA72" s="507"/>
      <c r="AB72" s="592"/>
    </row>
    <row r="73" spans="1:28" s="135" customFormat="1" ht="74.25" customHeight="1">
      <c r="A73" s="682"/>
      <c r="B73" s="683"/>
      <c r="C73" s="724" t="s">
        <v>398</v>
      </c>
      <c r="D73" s="440"/>
      <c r="E73" s="428"/>
      <c r="F73" s="428" t="s">
        <v>700</v>
      </c>
      <c r="G73" s="420"/>
      <c r="H73" s="874">
        <v>4336</v>
      </c>
      <c r="I73" s="874">
        <f>34435-H73</f>
        <v>30099</v>
      </c>
      <c r="J73" s="873">
        <v>0</v>
      </c>
      <c r="K73" s="869">
        <f>H73*1</f>
        <v>4336</v>
      </c>
      <c r="L73" s="869">
        <f>I73*0.5</f>
        <v>15049.5</v>
      </c>
      <c r="M73" s="873">
        <v>0</v>
      </c>
      <c r="N73" s="869">
        <f>SUM(K73:M73)</f>
        <v>19385.5</v>
      </c>
      <c r="O73" s="497" t="s">
        <v>388</v>
      </c>
      <c r="P73" s="497" t="s">
        <v>394</v>
      </c>
      <c r="Q73" s="870" t="s">
        <v>793</v>
      </c>
      <c r="R73" s="871" t="s">
        <v>878</v>
      </c>
      <c r="S73" s="505">
        <f>SUM(T73:AB73)</f>
        <v>0</v>
      </c>
      <c r="T73" s="512"/>
      <c r="U73" s="513">
        <f>'Year 1'!T73</f>
        <v>0</v>
      </c>
      <c r="V73" s="513">
        <f>'Year 2'!T73</f>
        <v>0</v>
      </c>
      <c r="W73" s="513">
        <f>'Year 3'!T73</f>
        <v>0</v>
      </c>
      <c r="X73" s="513">
        <f>'Year 4'!T73</f>
        <v>0</v>
      </c>
      <c r="Y73" s="513">
        <f>'Year 5'!T73</f>
        <v>0</v>
      </c>
      <c r="Z73" s="513">
        <f>'Year 6'!T73</f>
        <v>0</v>
      </c>
      <c r="AA73" s="513">
        <f>'Year 7'!T73</f>
        <v>0</v>
      </c>
      <c r="AB73" s="594">
        <f>'Year 8'!U73</f>
        <v>0</v>
      </c>
    </row>
    <row r="74" spans="1:28" s="135" customFormat="1" ht="69" customHeight="1">
      <c r="A74" s="682"/>
      <c r="B74" s="683"/>
      <c r="C74" s="724" t="s">
        <v>454</v>
      </c>
      <c r="D74" s="440"/>
      <c r="E74" s="428"/>
      <c r="F74" s="428" t="s">
        <v>701</v>
      </c>
      <c r="G74" s="415"/>
      <c r="H74" s="873">
        <v>0</v>
      </c>
      <c r="I74" s="873">
        <f>34435</f>
        <v>34435</v>
      </c>
      <c r="J74" s="873">
        <v>0</v>
      </c>
      <c r="K74" s="869">
        <v>0</v>
      </c>
      <c r="L74" s="869">
        <f>I74*0</f>
        <v>0</v>
      </c>
      <c r="M74" s="873">
        <v>0</v>
      </c>
      <c r="N74" s="869">
        <f>SUM(K74:M74)</f>
        <v>0</v>
      </c>
      <c r="O74" s="497" t="s">
        <v>388</v>
      </c>
      <c r="P74" s="497" t="s">
        <v>394</v>
      </c>
      <c r="Q74" s="870" t="s">
        <v>793</v>
      </c>
      <c r="R74" s="871" t="s">
        <v>794</v>
      </c>
      <c r="S74" s="505">
        <f>SUM(T74:AB74)</f>
        <v>0</v>
      </c>
      <c r="T74" s="512"/>
      <c r="U74" s="513">
        <f>'Year 1'!T74</f>
        <v>0</v>
      </c>
      <c r="V74" s="513">
        <f>'Year 2'!T74</f>
        <v>0</v>
      </c>
      <c r="W74" s="513">
        <f>'Year 3'!T74</f>
        <v>0</v>
      </c>
      <c r="X74" s="513">
        <f>'Year 4'!T74</f>
        <v>0</v>
      </c>
      <c r="Y74" s="513">
        <f>'Year 5'!T74</f>
        <v>0</v>
      </c>
      <c r="Z74" s="513">
        <f>'Year 6'!T74</f>
        <v>0</v>
      </c>
      <c r="AA74" s="513">
        <f>'Year 7'!T74</f>
        <v>0</v>
      </c>
      <c r="AB74" s="594">
        <f>'Year 8'!U74</f>
        <v>0</v>
      </c>
    </row>
    <row r="75" spans="1:28" s="135" customFormat="1" ht="40.5">
      <c r="A75" s="682"/>
      <c r="B75" s="683"/>
      <c r="C75" s="437" t="s">
        <v>350</v>
      </c>
      <c r="D75" s="440" t="s">
        <v>336</v>
      </c>
      <c r="E75" s="428" t="s">
        <v>340</v>
      </c>
      <c r="F75" s="428"/>
      <c r="G75" s="420"/>
      <c r="H75" s="454"/>
      <c r="I75" s="454"/>
      <c r="J75" s="454"/>
      <c r="K75" s="751"/>
      <c r="L75" s="454"/>
      <c r="M75" s="454"/>
      <c r="N75" s="749"/>
      <c r="O75" s="497"/>
      <c r="P75" s="497"/>
      <c r="Q75" s="497"/>
      <c r="R75" s="499"/>
      <c r="S75" s="504"/>
      <c r="T75" s="604"/>
      <c r="U75" s="522"/>
      <c r="V75" s="522"/>
      <c r="W75" s="522"/>
      <c r="X75" s="522"/>
      <c r="Y75" s="522"/>
      <c r="Z75" s="522"/>
      <c r="AA75" s="522"/>
      <c r="AB75" s="605"/>
    </row>
    <row r="76" spans="1:28" s="135" customFormat="1" ht="112.5" customHeight="1">
      <c r="A76" s="682"/>
      <c r="B76" s="683"/>
      <c r="C76" s="437" t="s">
        <v>399</v>
      </c>
      <c r="D76" s="440"/>
      <c r="E76" s="428"/>
      <c r="F76" s="428" t="s">
        <v>702</v>
      </c>
      <c r="G76" s="420"/>
      <c r="H76" s="873">
        <v>0</v>
      </c>
      <c r="I76" s="875">
        <f>37342</f>
        <v>37342</v>
      </c>
      <c r="J76" s="875">
        <v>0</v>
      </c>
      <c r="K76" s="869">
        <v>0</v>
      </c>
      <c r="L76" s="869">
        <f>I76*0.5</f>
        <v>18671</v>
      </c>
      <c r="M76" s="873">
        <v>0</v>
      </c>
      <c r="N76" s="869">
        <f>SUM(K76:M76)</f>
        <v>18671</v>
      </c>
      <c r="O76" s="497" t="s">
        <v>332</v>
      </c>
      <c r="P76" s="497" t="s">
        <v>394</v>
      </c>
      <c r="Q76" s="870" t="s">
        <v>793</v>
      </c>
      <c r="R76" s="871" t="s">
        <v>795</v>
      </c>
      <c r="S76" s="505">
        <f>SUM(T76:AB76)</f>
        <v>0</v>
      </c>
      <c r="T76" s="512"/>
      <c r="U76" s="513">
        <f>'Year 1'!T76</f>
        <v>0</v>
      </c>
      <c r="V76" s="513">
        <f>'Year 2'!T76</f>
        <v>0</v>
      </c>
      <c r="W76" s="513">
        <f>'Year 3'!T76</f>
        <v>0</v>
      </c>
      <c r="X76" s="513">
        <f>'Year 4'!T76</f>
        <v>0</v>
      </c>
      <c r="Y76" s="513">
        <f>'Year 5'!T76</f>
        <v>0</v>
      </c>
      <c r="Z76" s="513">
        <f>'Year 6'!T76</f>
        <v>0</v>
      </c>
      <c r="AA76" s="513">
        <f>'Year 7'!T76</f>
        <v>0</v>
      </c>
      <c r="AB76" s="594">
        <f>'Year 8'!U76</f>
        <v>0</v>
      </c>
    </row>
    <row r="77" spans="1:28" s="135" customFormat="1" ht="89.25" customHeight="1">
      <c r="A77" s="682"/>
      <c r="B77" s="683"/>
      <c r="C77" s="437" t="s">
        <v>400</v>
      </c>
      <c r="D77" s="440"/>
      <c r="E77" s="428"/>
      <c r="F77" s="428" t="s">
        <v>703</v>
      </c>
      <c r="G77" s="420"/>
      <c r="H77" s="873">
        <v>0</v>
      </c>
      <c r="I77" s="875">
        <f>20553</f>
        <v>20553</v>
      </c>
      <c r="J77" s="875">
        <v>0</v>
      </c>
      <c r="K77" s="869">
        <v>0</v>
      </c>
      <c r="L77" s="869">
        <f t="shared" ref="L77:L78" si="4">I77*0.5</f>
        <v>10276.5</v>
      </c>
      <c r="M77" s="873">
        <v>0</v>
      </c>
      <c r="N77" s="869">
        <f t="shared" ref="N77" si="5">SUM(K77:M77)</f>
        <v>10276.5</v>
      </c>
      <c r="O77" s="497" t="s">
        <v>332</v>
      </c>
      <c r="P77" s="497" t="s">
        <v>394</v>
      </c>
      <c r="Q77" s="870" t="s">
        <v>793</v>
      </c>
      <c r="R77" s="871" t="s">
        <v>796</v>
      </c>
      <c r="S77" s="505">
        <f>SUM(T77:AB77)</f>
        <v>0</v>
      </c>
      <c r="T77" s="512"/>
      <c r="U77" s="513">
        <f>'Year 1'!T77</f>
        <v>0</v>
      </c>
      <c r="V77" s="513">
        <f>'Year 2'!T77</f>
        <v>0</v>
      </c>
      <c r="W77" s="513">
        <f>'Year 3'!T77</f>
        <v>0</v>
      </c>
      <c r="X77" s="513">
        <f>'Year 4'!T77</f>
        <v>0</v>
      </c>
      <c r="Y77" s="513">
        <f>'Year 5'!T77</f>
        <v>0</v>
      </c>
      <c r="Z77" s="513">
        <f>'Year 6'!T77</f>
        <v>0</v>
      </c>
      <c r="AA77" s="513">
        <f>'Year 7'!T77</f>
        <v>0</v>
      </c>
      <c r="AB77" s="594">
        <f>'Year 8'!U77</f>
        <v>0</v>
      </c>
    </row>
    <row r="78" spans="1:28" s="135" customFormat="1" ht="109.5" customHeight="1">
      <c r="A78" s="682"/>
      <c r="B78" s="683"/>
      <c r="C78" s="437" t="s">
        <v>401</v>
      </c>
      <c r="D78" s="440"/>
      <c r="E78" s="428"/>
      <c r="F78" s="428" t="s">
        <v>704</v>
      </c>
      <c r="G78" s="420"/>
      <c r="H78" s="875">
        <f>23730</f>
        <v>23730</v>
      </c>
      <c r="I78" s="875">
        <v>0</v>
      </c>
      <c r="J78" s="875">
        <v>0</v>
      </c>
      <c r="K78" s="869">
        <f>H78*3</f>
        <v>71190</v>
      </c>
      <c r="L78" s="869">
        <f t="shared" si="4"/>
        <v>0</v>
      </c>
      <c r="M78" s="873">
        <v>0</v>
      </c>
      <c r="N78" s="869">
        <f>SUM(K78:M78)</f>
        <v>71190</v>
      </c>
      <c r="O78" s="497" t="s">
        <v>332</v>
      </c>
      <c r="P78" s="497" t="s">
        <v>394</v>
      </c>
      <c r="Q78" s="870" t="s">
        <v>793</v>
      </c>
      <c r="R78" s="871" t="s">
        <v>797</v>
      </c>
      <c r="S78" s="505">
        <f>SUM(T78:AB78)</f>
        <v>0</v>
      </c>
      <c r="T78" s="512"/>
      <c r="U78" s="513">
        <f>'Year 1'!T78</f>
        <v>0</v>
      </c>
      <c r="V78" s="513">
        <f>'Year 2'!T78</f>
        <v>0</v>
      </c>
      <c r="W78" s="513">
        <f>'Year 3'!T78</f>
        <v>0</v>
      </c>
      <c r="X78" s="513">
        <f>'Year 4'!T78</f>
        <v>0</v>
      </c>
      <c r="Y78" s="513">
        <f>'Year 5'!T78</f>
        <v>0</v>
      </c>
      <c r="Z78" s="513">
        <f>'Year 6'!T78</f>
        <v>0</v>
      </c>
      <c r="AA78" s="513">
        <f>'Year 7'!T78</f>
        <v>0</v>
      </c>
      <c r="AB78" s="594">
        <f>'Year 8'!U78</f>
        <v>0</v>
      </c>
    </row>
    <row r="79" spans="1:28" s="135" customFormat="1" ht="40.5">
      <c r="A79" s="682"/>
      <c r="B79" s="683"/>
      <c r="C79" s="437" t="s">
        <v>397</v>
      </c>
      <c r="D79" s="440" t="s">
        <v>336</v>
      </c>
      <c r="E79" s="428" t="s">
        <v>341</v>
      </c>
      <c r="F79" s="428"/>
      <c r="G79" s="420"/>
      <c r="H79" s="495"/>
      <c r="I79" s="495"/>
      <c r="J79" s="495"/>
      <c r="K79" s="751"/>
      <c r="L79" s="751"/>
      <c r="M79" s="454"/>
      <c r="N79" s="750"/>
      <c r="O79" s="497"/>
      <c r="P79" s="497"/>
      <c r="Q79" s="497"/>
      <c r="R79" s="499"/>
      <c r="S79" s="504"/>
      <c r="T79" s="604"/>
      <c r="U79" s="522"/>
      <c r="V79" s="522"/>
      <c r="W79" s="522"/>
      <c r="X79" s="522"/>
      <c r="Y79" s="522"/>
      <c r="Z79" s="522"/>
      <c r="AA79" s="522"/>
      <c r="AB79" s="605"/>
    </row>
    <row r="80" spans="1:28" s="135" customFormat="1" ht="114.75" customHeight="1">
      <c r="A80" s="682"/>
      <c r="B80" s="683"/>
      <c r="C80" s="437" t="s">
        <v>402</v>
      </c>
      <c r="D80" s="440"/>
      <c r="E80" s="428"/>
      <c r="F80" s="428" t="s">
        <v>705</v>
      </c>
      <c r="G80" s="420"/>
      <c r="H80" s="873">
        <v>0</v>
      </c>
      <c r="I80" s="873">
        <f>28</f>
        <v>28</v>
      </c>
      <c r="J80" s="873">
        <v>0</v>
      </c>
      <c r="K80" s="869">
        <v>0</v>
      </c>
      <c r="L80" s="869">
        <f>I80*0.5</f>
        <v>14</v>
      </c>
      <c r="M80" s="873">
        <v>0</v>
      </c>
      <c r="N80" s="869">
        <f>SUM(K80:M80)</f>
        <v>14</v>
      </c>
      <c r="O80" s="497" t="s">
        <v>342</v>
      </c>
      <c r="P80" s="497" t="s">
        <v>394</v>
      </c>
      <c r="Q80" s="870" t="s">
        <v>793</v>
      </c>
      <c r="R80" s="871" t="s">
        <v>798</v>
      </c>
      <c r="S80" s="505">
        <f t="shared" ref="S80:S86" si="6">SUM(T80:AB80)</f>
        <v>0</v>
      </c>
      <c r="T80" s="512"/>
      <c r="U80" s="513">
        <f>'Year 1'!T80</f>
        <v>0</v>
      </c>
      <c r="V80" s="513">
        <f>'Year 2'!T80</f>
        <v>0</v>
      </c>
      <c r="W80" s="513">
        <f>'Year 3'!T80</f>
        <v>0</v>
      </c>
      <c r="X80" s="513">
        <f>'Year 4'!T80</f>
        <v>0</v>
      </c>
      <c r="Y80" s="513">
        <f>'Year 5'!T80</f>
        <v>0</v>
      </c>
      <c r="Z80" s="513">
        <f>'Year 6'!T80</f>
        <v>0</v>
      </c>
      <c r="AA80" s="513">
        <f>'Year 7'!T80</f>
        <v>0</v>
      </c>
      <c r="AB80" s="594">
        <f>'Year 8'!U80</f>
        <v>0</v>
      </c>
    </row>
    <row r="81" spans="1:28" s="135" customFormat="1" ht="130.5" customHeight="1">
      <c r="A81" s="682"/>
      <c r="B81" s="683"/>
      <c r="C81" s="437" t="s">
        <v>403</v>
      </c>
      <c r="D81" s="440"/>
      <c r="E81" s="428"/>
      <c r="F81" s="428" t="s">
        <v>706</v>
      </c>
      <c r="G81" s="420"/>
      <c r="H81" s="873">
        <v>0</v>
      </c>
      <c r="I81" s="873">
        <v>356</v>
      </c>
      <c r="J81" s="873">
        <v>0</v>
      </c>
      <c r="K81" s="869">
        <v>0</v>
      </c>
      <c r="L81" s="869">
        <f t="shared" ref="L81:L82" si="7">I81*0.5</f>
        <v>178</v>
      </c>
      <c r="M81" s="873">
        <v>0</v>
      </c>
      <c r="N81" s="869">
        <f t="shared" ref="N81:N83" si="8">SUM(K81:M81)</f>
        <v>178</v>
      </c>
      <c r="O81" s="497" t="s">
        <v>342</v>
      </c>
      <c r="P81" s="497" t="s">
        <v>394</v>
      </c>
      <c r="Q81" s="870" t="s">
        <v>793</v>
      </c>
      <c r="R81" s="871" t="s">
        <v>799</v>
      </c>
      <c r="S81" s="505">
        <f t="shared" si="6"/>
        <v>0</v>
      </c>
      <c r="T81" s="512"/>
      <c r="U81" s="513">
        <f>'Year 1'!T81</f>
        <v>0</v>
      </c>
      <c r="V81" s="513">
        <f>'Year 2'!T81</f>
        <v>0</v>
      </c>
      <c r="W81" s="513">
        <f>'Year 3'!T81</f>
        <v>0</v>
      </c>
      <c r="X81" s="513">
        <f>'Year 4'!T81</f>
        <v>0</v>
      </c>
      <c r="Y81" s="513">
        <f>'Year 5'!T81</f>
        <v>0</v>
      </c>
      <c r="Z81" s="513">
        <f>'Year 6'!T81</f>
        <v>0</v>
      </c>
      <c r="AA81" s="513">
        <f>'Year 7'!T81</f>
        <v>0</v>
      </c>
      <c r="AB81" s="594">
        <f>'Year 8'!U81</f>
        <v>0</v>
      </c>
    </row>
    <row r="82" spans="1:28" s="135" customFormat="1" ht="66.75" customHeight="1">
      <c r="A82" s="682"/>
      <c r="B82" s="683"/>
      <c r="C82" s="437" t="s">
        <v>404</v>
      </c>
      <c r="D82" s="440"/>
      <c r="E82" s="428"/>
      <c r="F82" s="428" t="s">
        <v>707</v>
      </c>
      <c r="G82" s="420"/>
      <c r="H82" s="873">
        <v>0</v>
      </c>
      <c r="I82" s="873">
        <v>24</v>
      </c>
      <c r="J82" s="873">
        <v>0</v>
      </c>
      <c r="K82" s="869">
        <v>0</v>
      </c>
      <c r="L82" s="869">
        <f t="shared" si="7"/>
        <v>12</v>
      </c>
      <c r="M82" s="873">
        <v>0</v>
      </c>
      <c r="N82" s="869">
        <f t="shared" si="8"/>
        <v>12</v>
      </c>
      <c r="O82" s="497" t="s">
        <v>342</v>
      </c>
      <c r="P82" s="497" t="s">
        <v>394</v>
      </c>
      <c r="Q82" s="870" t="s">
        <v>793</v>
      </c>
      <c r="R82" s="871" t="s">
        <v>800</v>
      </c>
      <c r="S82" s="505">
        <f t="shared" si="6"/>
        <v>0</v>
      </c>
      <c r="T82" s="512"/>
      <c r="U82" s="513">
        <f>'Year 1'!T82</f>
        <v>0</v>
      </c>
      <c r="V82" s="513">
        <f>'Year 2'!T82</f>
        <v>0</v>
      </c>
      <c r="W82" s="513">
        <f>'Year 3'!T82</f>
        <v>0</v>
      </c>
      <c r="X82" s="513">
        <f>'Year 4'!T82</f>
        <v>0</v>
      </c>
      <c r="Y82" s="513">
        <f>'Year 5'!T82</f>
        <v>0</v>
      </c>
      <c r="Z82" s="513">
        <f>'Year 6'!T82</f>
        <v>0</v>
      </c>
      <c r="AA82" s="513">
        <f>'Year 7'!T82</f>
        <v>0</v>
      </c>
      <c r="AB82" s="594">
        <f>'Year 8'!U82</f>
        <v>0</v>
      </c>
    </row>
    <row r="83" spans="1:28" s="135" customFormat="1" ht="89.25" customHeight="1">
      <c r="A83" s="682"/>
      <c r="B83" s="683"/>
      <c r="C83" s="437" t="s">
        <v>405</v>
      </c>
      <c r="D83" s="440" t="s">
        <v>336</v>
      </c>
      <c r="E83" s="428" t="s">
        <v>343</v>
      </c>
      <c r="F83" s="428" t="s">
        <v>708</v>
      </c>
      <c r="G83" s="420"/>
      <c r="H83" s="873">
        <v>12478</v>
      </c>
      <c r="I83" s="873">
        <v>0</v>
      </c>
      <c r="J83" s="873">
        <v>0</v>
      </c>
      <c r="K83" s="869">
        <f>H83*0.5</f>
        <v>6239</v>
      </c>
      <c r="L83" s="869">
        <f>I83*1</f>
        <v>0</v>
      </c>
      <c r="M83" s="873">
        <v>0</v>
      </c>
      <c r="N83" s="869">
        <f t="shared" si="8"/>
        <v>6239</v>
      </c>
      <c r="O83" s="497" t="s">
        <v>342</v>
      </c>
      <c r="P83" s="497" t="s">
        <v>394</v>
      </c>
      <c r="Q83" s="870" t="s">
        <v>787</v>
      </c>
      <c r="R83" s="871" t="s">
        <v>879</v>
      </c>
      <c r="S83" s="505">
        <f t="shared" si="6"/>
        <v>0</v>
      </c>
      <c r="T83" s="512"/>
      <c r="U83" s="513">
        <f>'Year 1'!T83</f>
        <v>0</v>
      </c>
      <c r="V83" s="513">
        <f>'Year 2'!T83</f>
        <v>0</v>
      </c>
      <c r="W83" s="513">
        <f>'Year 3'!T83</f>
        <v>0</v>
      </c>
      <c r="X83" s="513">
        <f>'Year 4'!T83</f>
        <v>0</v>
      </c>
      <c r="Y83" s="513">
        <f>'Year 5'!T83</f>
        <v>0</v>
      </c>
      <c r="Z83" s="513">
        <f>'Year 6'!T83</f>
        <v>0</v>
      </c>
      <c r="AA83" s="513">
        <f>'Year 7'!T83</f>
        <v>0</v>
      </c>
      <c r="AB83" s="594">
        <f>'Year 8'!U83</f>
        <v>0</v>
      </c>
    </row>
    <row r="84" spans="1:28" s="135" customFormat="1" ht="174" customHeight="1">
      <c r="A84" s="682"/>
      <c r="B84" s="683"/>
      <c r="C84" s="437" t="s">
        <v>406</v>
      </c>
      <c r="D84" s="440" t="s">
        <v>336</v>
      </c>
      <c r="E84" s="428" t="s">
        <v>344</v>
      </c>
      <c r="F84" s="428" t="s">
        <v>709</v>
      </c>
      <c r="G84" s="420"/>
      <c r="H84" s="874">
        <v>195143</v>
      </c>
      <c r="I84" s="874">
        <f>334602-H84</f>
        <v>139459</v>
      </c>
      <c r="J84" s="874">
        <v>0</v>
      </c>
      <c r="K84" s="876">
        <f>H84*1</f>
        <v>195143</v>
      </c>
      <c r="L84" s="876">
        <f>I84*0.2</f>
        <v>27891.800000000003</v>
      </c>
      <c r="M84" s="873">
        <v>0</v>
      </c>
      <c r="N84" s="869">
        <f>SUM(K84:M84)</f>
        <v>223034.8</v>
      </c>
      <c r="O84" s="497" t="s">
        <v>332</v>
      </c>
      <c r="P84" s="497" t="s">
        <v>394</v>
      </c>
      <c r="Q84" s="870" t="s">
        <v>793</v>
      </c>
      <c r="R84" s="871" t="s">
        <v>801</v>
      </c>
      <c r="S84" s="505">
        <f t="shared" si="6"/>
        <v>0</v>
      </c>
      <c r="T84" s="512"/>
      <c r="U84" s="513">
        <f>'Year 1'!T84</f>
        <v>0</v>
      </c>
      <c r="V84" s="513">
        <f>'Year 2'!T84</f>
        <v>0</v>
      </c>
      <c r="W84" s="513">
        <f>'Year 3'!T84</f>
        <v>0</v>
      </c>
      <c r="X84" s="513">
        <f>'Year 4'!T84</f>
        <v>0</v>
      </c>
      <c r="Y84" s="513">
        <f>'Year 5'!T84</f>
        <v>0</v>
      </c>
      <c r="Z84" s="513">
        <f>'Year 6'!T84</f>
        <v>0</v>
      </c>
      <c r="AA84" s="513">
        <f>'Year 7'!T84</f>
        <v>0</v>
      </c>
      <c r="AB84" s="594">
        <f>'Year 8'!U84</f>
        <v>0</v>
      </c>
    </row>
    <row r="85" spans="1:28" s="135" customFormat="1" ht="103.5" customHeight="1">
      <c r="A85" s="682"/>
      <c r="B85" s="683"/>
      <c r="C85" s="437" t="s">
        <v>407</v>
      </c>
      <c r="D85" s="440" t="s">
        <v>336</v>
      </c>
      <c r="E85" s="428" t="s">
        <v>396</v>
      </c>
      <c r="F85" s="428" t="s">
        <v>710</v>
      </c>
      <c r="G85" s="420"/>
      <c r="H85" s="873">
        <v>0</v>
      </c>
      <c r="I85" s="873">
        <f>1554</f>
        <v>1554</v>
      </c>
      <c r="J85" s="873">
        <v>0</v>
      </c>
      <c r="K85" s="869">
        <v>0</v>
      </c>
      <c r="L85" s="869">
        <f>I85*0.2</f>
        <v>310.8</v>
      </c>
      <c r="M85" s="873">
        <v>0</v>
      </c>
      <c r="N85" s="869">
        <f t="shared" ref="N85:N88" si="9">SUM(K85:M85)</f>
        <v>310.8</v>
      </c>
      <c r="O85" s="497" t="s">
        <v>338</v>
      </c>
      <c r="P85" s="497" t="s">
        <v>394</v>
      </c>
      <c r="Q85" s="870" t="s">
        <v>793</v>
      </c>
      <c r="R85" s="871" t="s">
        <v>880</v>
      </c>
      <c r="S85" s="505">
        <f t="shared" si="6"/>
        <v>0</v>
      </c>
      <c r="T85" s="512"/>
      <c r="U85" s="513">
        <f>'Year 1'!T85</f>
        <v>0</v>
      </c>
      <c r="V85" s="513">
        <f>'Year 2'!T85</f>
        <v>0</v>
      </c>
      <c r="W85" s="513">
        <f>'Year 3'!T85</f>
        <v>0</v>
      </c>
      <c r="X85" s="513">
        <f>'Year 4'!T85</f>
        <v>0</v>
      </c>
      <c r="Y85" s="513">
        <f>'Year 5'!T85</f>
        <v>0</v>
      </c>
      <c r="Z85" s="513">
        <f>'Year 6'!T85</f>
        <v>0</v>
      </c>
      <c r="AA85" s="513">
        <f>'Year 7'!T85</f>
        <v>0</v>
      </c>
      <c r="AB85" s="594">
        <f>'Year 8'!U85</f>
        <v>0</v>
      </c>
    </row>
    <row r="86" spans="1:28" s="135" customFormat="1" ht="111.75" customHeight="1">
      <c r="A86" s="682"/>
      <c r="B86" s="683"/>
      <c r="C86" s="437" t="s">
        <v>408</v>
      </c>
      <c r="D86" s="440" t="s">
        <v>336</v>
      </c>
      <c r="E86" s="428" t="s">
        <v>345</v>
      </c>
      <c r="F86" s="428" t="s">
        <v>711</v>
      </c>
      <c r="G86" s="415"/>
      <c r="H86" s="873">
        <v>0</v>
      </c>
      <c r="I86" s="873">
        <f>136</f>
        <v>136</v>
      </c>
      <c r="J86" s="873">
        <v>0</v>
      </c>
      <c r="K86" s="869">
        <f>H86*4</f>
        <v>0</v>
      </c>
      <c r="L86" s="869">
        <v>0</v>
      </c>
      <c r="M86" s="873">
        <v>0</v>
      </c>
      <c r="N86" s="869">
        <f t="shared" si="9"/>
        <v>0</v>
      </c>
      <c r="O86" s="497" t="s">
        <v>338</v>
      </c>
      <c r="P86" s="497" t="s">
        <v>394</v>
      </c>
      <c r="Q86" s="870" t="s">
        <v>802</v>
      </c>
      <c r="R86" s="871" t="s">
        <v>803</v>
      </c>
      <c r="S86" s="505">
        <f t="shared" si="6"/>
        <v>0</v>
      </c>
      <c r="T86" s="606"/>
      <c r="U86" s="513">
        <f>'Year 1'!T86</f>
        <v>0</v>
      </c>
      <c r="V86" s="513">
        <f>'Year 2'!T86</f>
        <v>0</v>
      </c>
      <c r="W86" s="513">
        <f>'Year 3'!T86</f>
        <v>0</v>
      </c>
      <c r="X86" s="513">
        <f>'Year 4'!T86</f>
        <v>0</v>
      </c>
      <c r="Y86" s="513">
        <f>'Year 5'!T86</f>
        <v>0</v>
      </c>
      <c r="Z86" s="513">
        <f>'Year 6'!T86</f>
        <v>0</v>
      </c>
      <c r="AA86" s="513">
        <f>'Year 7'!T86</f>
        <v>0</v>
      </c>
      <c r="AB86" s="594">
        <f>'Year 8'!U86</f>
        <v>0</v>
      </c>
    </row>
    <row r="87" spans="1:28" s="135" customFormat="1" ht="116.25" customHeight="1">
      <c r="A87" s="682"/>
      <c r="B87" s="683"/>
      <c r="C87" s="437" t="s">
        <v>409</v>
      </c>
      <c r="D87" s="440" t="s">
        <v>336</v>
      </c>
      <c r="E87" s="428" t="s">
        <v>346</v>
      </c>
      <c r="F87" s="428" t="s">
        <v>712</v>
      </c>
      <c r="G87" s="415"/>
      <c r="H87" s="873">
        <v>0</v>
      </c>
      <c r="I87" s="873">
        <f>11974</f>
        <v>11974</v>
      </c>
      <c r="J87" s="873">
        <v>0</v>
      </c>
      <c r="K87" s="869">
        <v>0</v>
      </c>
      <c r="L87" s="869">
        <v>0</v>
      </c>
      <c r="M87" s="873">
        <v>0</v>
      </c>
      <c r="N87" s="869">
        <f t="shared" si="9"/>
        <v>0</v>
      </c>
      <c r="O87" s="497" t="s">
        <v>338</v>
      </c>
      <c r="P87" s="497" t="s">
        <v>394</v>
      </c>
      <c r="Q87" s="870" t="s">
        <v>793</v>
      </c>
      <c r="R87" s="871" t="s">
        <v>804</v>
      </c>
      <c r="S87" s="505">
        <f t="shared" ref="S87:S94" si="10">SUM(T87:AB87)</f>
        <v>0</v>
      </c>
      <c r="T87" s="512"/>
      <c r="U87" s="513">
        <f>'Year 1'!T87</f>
        <v>0</v>
      </c>
      <c r="V87" s="513">
        <f>'Year 2'!T87</f>
        <v>0</v>
      </c>
      <c r="W87" s="513">
        <f>'Year 3'!T87</f>
        <v>0</v>
      </c>
      <c r="X87" s="513">
        <f>'Year 4'!T87</f>
        <v>0</v>
      </c>
      <c r="Y87" s="513">
        <f>'Year 5'!T87</f>
        <v>0</v>
      </c>
      <c r="Z87" s="513">
        <f>'Year 6'!T87</f>
        <v>0</v>
      </c>
      <c r="AA87" s="513">
        <f>'Year 7'!T87</f>
        <v>0</v>
      </c>
      <c r="AB87" s="594">
        <f>'Year 8'!U87</f>
        <v>0</v>
      </c>
    </row>
    <row r="88" spans="1:28" s="135" customFormat="1" ht="173.25" customHeight="1">
      <c r="A88" s="682"/>
      <c r="B88" s="683"/>
      <c r="C88" s="437" t="s">
        <v>756</v>
      </c>
      <c r="D88" s="440" t="s">
        <v>336</v>
      </c>
      <c r="E88" s="428" t="s">
        <v>742</v>
      </c>
      <c r="F88" s="428" t="s">
        <v>713</v>
      </c>
      <c r="G88" s="420"/>
      <c r="H88" s="873">
        <v>0</v>
      </c>
      <c r="I88" s="873">
        <f>625</f>
        <v>625</v>
      </c>
      <c r="J88" s="873">
        <v>0</v>
      </c>
      <c r="K88" s="869">
        <v>0</v>
      </c>
      <c r="L88" s="869">
        <f>I88*0.2</f>
        <v>125</v>
      </c>
      <c r="M88" s="873">
        <v>0</v>
      </c>
      <c r="N88" s="869">
        <f t="shared" si="9"/>
        <v>125</v>
      </c>
      <c r="O88" s="497" t="s">
        <v>338</v>
      </c>
      <c r="P88" s="497" t="s">
        <v>394</v>
      </c>
      <c r="Q88" s="870" t="s">
        <v>793</v>
      </c>
      <c r="R88" s="871" t="s">
        <v>805</v>
      </c>
      <c r="S88" s="505">
        <f t="shared" si="10"/>
        <v>0</v>
      </c>
      <c r="T88" s="512"/>
      <c r="U88" s="513">
        <f>'Year 1'!T88</f>
        <v>0</v>
      </c>
      <c r="V88" s="513">
        <f>'Year 2'!T88</f>
        <v>0</v>
      </c>
      <c r="W88" s="513">
        <f>'Year 3'!T88</f>
        <v>0</v>
      </c>
      <c r="X88" s="513">
        <f>'Year 4'!T88</f>
        <v>0</v>
      </c>
      <c r="Y88" s="513">
        <f>'Year 5'!T88</f>
        <v>0</v>
      </c>
      <c r="Z88" s="513">
        <f>'Year 6'!T88</f>
        <v>0</v>
      </c>
      <c r="AA88" s="513">
        <f>'Year 7'!T88</f>
        <v>0</v>
      </c>
      <c r="AB88" s="594">
        <f>'Year 8'!U88</f>
        <v>0</v>
      </c>
    </row>
    <row r="89" spans="1:28" s="836" customFormat="1" ht="20.25">
      <c r="A89" s="829"/>
      <c r="B89" s="830"/>
      <c r="C89" s="401" t="s">
        <v>757</v>
      </c>
      <c r="D89" s="831" t="s">
        <v>481</v>
      </c>
      <c r="E89" s="832"/>
      <c r="F89" s="833"/>
      <c r="G89" s="834"/>
      <c r="H89" s="454"/>
      <c r="I89" s="454"/>
      <c r="J89" s="454"/>
      <c r="K89" s="751"/>
      <c r="L89" s="751"/>
      <c r="M89" s="454"/>
      <c r="N89" s="750"/>
      <c r="O89" s="755"/>
      <c r="P89" s="755"/>
      <c r="Q89" s="752"/>
      <c r="R89" s="835"/>
      <c r="S89" s="826"/>
      <c r="T89" s="827"/>
      <c r="U89" s="506"/>
      <c r="V89" s="506"/>
      <c r="W89" s="506"/>
      <c r="X89" s="506"/>
      <c r="Y89" s="506"/>
      <c r="Z89" s="506"/>
      <c r="AA89" s="506"/>
      <c r="AB89" s="828"/>
    </row>
    <row r="90" spans="1:28" s="836" customFormat="1" ht="40.5">
      <c r="A90" s="829"/>
      <c r="B90" s="830"/>
      <c r="C90" s="401" t="s">
        <v>761</v>
      </c>
      <c r="D90" s="831" t="s">
        <v>336</v>
      </c>
      <c r="E90" s="832" t="s">
        <v>347</v>
      </c>
      <c r="F90" s="833"/>
      <c r="G90" s="834"/>
      <c r="H90" s="454"/>
      <c r="I90" s="454"/>
      <c r="J90" s="454"/>
      <c r="K90" s="751"/>
      <c r="L90" s="751"/>
      <c r="M90" s="454"/>
      <c r="N90" s="750"/>
      <c r="O90" s="755"/>
      <c r="P90" s="755"/>
      <c r="Q90" s="752"/>
      <c r="R90" s="835"/>
      <c r="S90" s="826"/>
      <c r="T90" s="827"/>
      <c r="U90" s="506"/>
      <c r="V90" s="506"/>
      <c r="W90" s="506"/>
      <c r="X90" s="506"/>
      <c r="Y90" s="506"/>
      <c r="Z90" s="506"/>
      <c r="AA90" s="506"/>
      <c r="AB90" s="828"/>
    </row>
    <row r="91" spans="1:28" s="135" customFormat="1" ht="189" customHeight="1">
      <c r="A91" s="682"/>
      <c r="B91" s="683"/>
      <c r="C91" s="437" t="s">
        <v>526</v>
      </c>
      <c r="D91" s="440"/>
      <c r="E91" s="428"/>
      <c r="F91" s="428" t="s">
        <v>714</v>
      </c>
      <c r="G91" s="418"/>
      <c r="H91" s="873">
        <v>0</v>
      </c>
      <c r="I91" s="873">
        <f>479171</f>
        <v>479171</v>
      </c>
      <c r="J91" s="873">
        <v>0</v>
      </c>
      <c r="K91" s="869">
        <v>0</v>
      </c>
      <c r="L91" s="869">
        <f>I91*0.2</f>
        <v>95834.200000000012</v>
      </c>
      <c r="M91" s="873">
        <v>0</v>
      </c>
      <c r="N91" s="869">
        <f>SUM(K91:M91)</f>
        <v>95834.200000000012</v>
      </c>
      <c r="O91" s="497" t="s">
        <v>332</v>
      </c>
      <c r="P91" s="497" t="s">
        <v>394</v>
      </c>
      <c r="Q91" s="870" t="s">
        <v>793</v>
      </c>
      <c r="R91" s="871" t="s">
        <v>806</v>
      </c>
      <c r="S91" s="519">
        <f t="shared" si="10"/>
        <v>0</v>
      </c>
      <c r="T91" s="602"/>
      <c r="U91" s="520">
        <f>'Year 1'!T91</f>
        <v>0</v>
      </c>
      <c r="V91" s="520">
        <f>'Year 2'!T91</f>
        <v>0</v>
      </c>
      <c r="W91" s="520">
        <f>'Year 3'!T91</f>
        <v>0</v>
      </c>
      <c r="X91" s="520">
        <f>'Year 4'!T91</f>
        <v>0</v>
      </c>
      <c r="Y91" s="520">
        <f>'Year 5'!T91</f>
        <v>0</v>
      </c>
      <c r="Z91" s="513">
        <f>'Year 6'!T91</f>
        <v>0</v>
      </c>
      <c r="AA91" s="520">
        <f>'Year 7'!T91</f>
        <v>0</v>
      </c>
      <c r="AB91" s="603">
        <f>'Year 8'!U91</f>
        <v>0</v>
      </c>
    </row>
    <row r="92" spans="1:28" s="135" customFormat="1" ht="78" customHeight="1">
      <c r="A92" s="682"/>
      <c r="B92" s="683"/>
      <c r="C92" s="437" t="s">
        <v>528</v>
      </c>
      <c r="D92" s="440"/>
      <c r="E92" s="428"/>
      <c r="F92" s="428" t="s">
        <v>602</v>
      </c>
      <c r="G92" s="418"/>
      <c r="H92" s="873">
        <v>0</v>
      </c>
      <c r="I92" s="873">
        <f>479171</f>
        <v>479171</v>
      </c>
      <c r="J92" s="873">
        <v>0</v>
      </c>
      <c r="K92" s="869">
        <v>0</v>
      </c>
      <c r="L92" s="869">
        <f>I92*0.5</f>
        <v>239585.5</v>
      </c>
      <c r="M92" s="873">
        <v>0</v>
      </c>
      <c r="N92" s="869">
        <f>SUM(K92:M92)</f>
        <v>239585.5</v>
      </c>
      <c r="O92" s="497" t="s">
        <v>332</v>
      </c>
      <c r="P92" s="497" t="s">
        <v>394</v>
      </c>
      <c r="Q92" s="870" t="s">
        <v>793</v>
      </c>
      <c r="R92" s="871" t="s">
        <v>807</v>
      </c>
      <c r="S92" s="519">
        <f t="shared" si="10"/>
        <v>0</v>
      </c>
      <c r="T92" s="602"/>
      <c r="U92" s="520">
        <f>'Year 1'!T92</f>
        <v>0</v>
      </c>
      <c r="V92" s="520">
        <f>'Year 2'!T92</f>
        <v>0</v>
      </c>
      <c r="W92" s="520">
        <f>'Year 3'!T92</f>
        <v>0</v>
      </c>
      <c r="X92" s="520">
        <f>'Year 4'!T92</f>
        <v>0</v>
      </c>
      <c r="Y92" s="520">
        <f>'Year 5'!T92</f>
        <v>0</v>
      </c>
      <c r="Z92" s="513">
        <f>'Year 6'!T92</f>
        <v>0</v>
      </c>
      <c r="AA92" s="520">
        <f>'Year 7'!T92</f>
        <v>0</v>
      </c>
      <c r="AB92" s="603">
        <f>'Year 8'!U92</f>
        <v>0</v>
      </c>
    </row>
    <row r="93" spans="1:28" s="135" customFormat="1" ht="40.5">
      <c r="A93" s="682"/>
      <c r="B93" s="683"/>
      <c r="C93" s="437" t="s">
        <v>529</v>
      </c>
      <c r="D93" s="437" t="s">
        <v>336</v>
      </c>
      <c r="E93" s="437" t="s">
        <v>574</v>
      </c>
      <c r="F93" s="440" t="s">
        <v>575</v>
      </c>
      <c r="G93" s="418"/>
      <c r="H93" s="873">
        <v>0</v>
      </c>
      <c r="I93" s="873">
        <v>66</v>
      </c>
      <c r="J93" s="873">
        <v>0</v>
      </c>
      <c r="K93" s="869">
        <v>0</v>
      </c>
      <c r="L93" s="869">
        <v>0</v>
      </c>
      <c r="M93" s="873">
        <v>0</v>
      </c>
      <c r="N93" s="869">
        <f t="shared" ref="N93" si="11">SUM(K93:M93)</f>
        <v>0</v>
      </c>
      <c r="O93" s="497" t="s">
        <v>338</v>
      </c>
      <c r="P93" s="497" t="s">
        <v>394</v>
      </c>
      <c r="Q93" s="870" t="s">
        <v>808</v>
      </c>
      <c r="R93" s="871" t="s">
        <v>809</v>
      </c>
      <c r="S93" s="519">
        <f t="shared" si="10"/>
        <v>0</v>
      </c>
      <c r="T93" s="602"/>
      <c r="U93" s="520">
        <f>'Year 1'!T93</f>
        <v>0</v>
      </c>
      <c r="V93" s="520">
        <f>'Year 2'!T93</f>
        <v>0</v>
      </c>
      <c r="W93" s="520">
        <f>'Year 3'!T93</f>
        <v>0</v>
      </c>
      <c r="X93" s="520">
        <f>'Year 4'!T93</f>
        <v>0</v>
      </c>
      <c r="Y93" s="520">
        <f>'Year 5'!T93</f>
        <v>0</v>
      </c>
      <c r="Z93" s="513">
        <f>'Year 6'!T93</f>
        <v>0</v>
      </c>
      <c r="AA93" s="520">
        <f>'Year 7'!T93</f>
        <v>0</v>
      </c>
      <c r="AB93" s="603">
        <f>'Year 8'!U93</f>
        <v>0</v>
      </c>
    </row>
    <row r="94" spans="1:28" s="135" customFormat="1" ht="87.75" customHeight="1">
      <c r="A94" s="682"/>
      <c r="B94" s="683"/>
      <c r="C94" s="437" t="s">
        <v>532</v>
      </c>
      <c r="D94" s="440" t="s">
        <v>336</v>
      </c>
      <c r="E94" s="428" t="s">
        <v>524</v>
      </c>
      <c r="F94" s="428" t="s">
        <v>610</v>
      </c>
      <c r="G94" s="418"/>
      <c r="H94" s="873">
        <v>0</v>
      </c>
      <c r="I94" s="873">
        <f>46</f>
        <v>46</v>
      </c>
      <c r="J94" s="873">
        <v>0</v>
      </c>
      <c r="K94" s="869">
        <v>0</v>
      </c>
      <c r="L94" s="869">
        <f>I94*0.5</f>
        <v>23</v>
      </c>
      <c r="M94" s="873">
        <v>0</v>
      </c>
      <c r="N94" s="869">
        <f>SUM(K94:M94)</f>
        <v>23</v>
      </c>
      <c r="O94" s="497" t="s">
        <v>338</v>
      </c>
      <c r="P94" s="497" t="s">
        <v>394</v>
      </c>
      <c r="Q94" s="870" t="s">
        <v>793</v>
      </c>
      <c r="R94" s="871" t="s">
        <v>810</v>
      </c>
      <c r="S94" s="519">
        <f t="shared" si="10"/>
        <v>0</v>
      </c>
      <c r="T94" s="602"/>
      <c r="U94" s="520">
        <f>'Year 1'!T94</f>
        <v>0</v>
      </c>
      <c r="V94" s="520">
        <f>'Year 2'!T94</f>
        <v>0</v>
      </c>
      <c r="W94" s="520">
        <f>'Year 3'!T94</f>
        <v>0</v>
      </c>
      <c r="X94" s="520">
        <f>'Year 4'!T94</f>
        <v>0</v>
      </c>
      <c r="Y94" s="520">
        <f>'Year 5'!T94</f>
        <v>0</v>
      </c>
      <c r="Z94" s="513">
        <f>'Year 6'!T94</f>
        <v>0</v>
      </c>
      <c r="AA94" s="520">
        <f>'Year 7'!T94</f>
        <v>0</v>
      </c>
      <c r="AB94" s="603">
        <f>'Year 8'!U94</f>
        <v>0</v>
      </c>
    </row>
    <row r="95" spans="1:28" s="135" customFormat="1" ht="87.75" customHeight="1">
      <c r="A95" s="682"/>
      <c r="B95" s="683"/>
      <c r="C95" s="437" t="s">
        <v>535</v>
      </c>
      <c r="D95" s="440" t="s">
        <v>336</v>
      </c>
      <c r="E95" s="428" t="s">
        <v>525</v>
      </c>
      <c r="F95" s="428"/>
      <c r="G95" s="418"/>
      <c r="H95" s="754"/>
      <c r="I95" s="495"/>
      <c r="J95" s="495"/>
      <c r="K95" s="751"/>
      <c r="L95" s="454"/>
      <c r="M95" s="454"/>
      <c r="N95" s="750"/>
      <c r="O95" s="497"/>
      <c r="P95" s="497"/>
      <c r="Q95" s="496"/>
      <c r="R95" s="498"/>
      <c r="S95" s="523"/>
      <c r="T95" s="607"/>
      <c r="U95" s="524"/>
      <c r="V95" s="524"/>
      <c r="W95" s="525"/>
      <c r="X95" s="525"/>
      <c r="Y95" s="525"/>
      <c r="Z95" s="525"/>
      <c r="AA95" s="525"/>
      <c r="AB95" s="608"/>
    </row>
    <row r="96" spans="1:28" s="135" customFormat="1" ht="91.5" customHeight="1">
      <c r="A96" s="682"/>
      <c r="B96" s="683"/>
      <c r="C96" s="437" t="s">
        <v>566</v>
      </c>
      <c r="D96" s="440"/>
      <c r="E96" s="428"/>
      <c r="F96" s="428" t="s">
        <v>603</v>
      </c>
      <c r="G96" s="418"/>
      <c r="H96" s="873">
        <v>0</v>
      </c>
      <c r="I96" s="873">
        <v>0</v>
      </c>
      <c r="J96" s="873">
        <v>0</v>
      </c>
      <c r="K96" s="869">
        <v>0</v>
      </c>
      <c r="L96" s="869">
        <f>I96*2</f>
        <v>0</v>
      </c>
      <c r="M96" s="873">
        <v>0</v>
      </c>
      <c r="N96" s="869">
        <f>SUM(K96:M96)</f>
        <v>0</v>
      </c>
      <c r="O96" s="497" t="s">
        <v>359</v>
      </c>
      <c r="P96" s="497" t="s">
        <v>394</v>
      </c>
      <c r="Q96" s="870" t="s">
        <v>793</v>
      </c>
      <c r="R96" s="871" t="s">
        <v>792</v>
      </c>
      <c r="S96" s="519">
        <f>SUM(T96:AB96)</f>
        <v>0</v>
      </c>
      <c r="T96" s="602"/>
      <c r="U96" s="520">
        <f>'Year 1'!T96</f>
        <v>0</v>
      </c>
      <c r="V96" s="520">
        <f>'Year 2'!T96</f>
        <v>0</v>
      </c>
      <c r="W96" s="520">
        <f>'Year 3'!T96</f>
        <v>0</v>
      </c>
      <c r="X96" s="520">
        <f>'Year 4'!T96</f>
        <v>0</v>
      </c>
      <c r="Y96" s="520">
        <f>'Year 5'!T96</f>
        <v>0</v>
      </c>
      <c r="Z96" s="513">
        <f>'Year 6'!T96</f>
        <v>0</v>
      </c>
      <c r="AA96" s="520">
        <f>'Year 7'!T96</f>
        <v>0</v>
      </c>
      <c r="AB96" s="603">
        <f>'Year 8'!U96</f>
        <v>0</v>
      </c>
    </row>
    <row r="97" spans="1:28" s="135" customFormat="1" ht="108.75" customHeight="1">
      <c r="A97" s="682"/>
      <c r="B97" s="683"/>
      <c r="C97" s="437" t="s">
        <v>567</v>
      </c>
      <c r="D97" s="440"/>
      <c r="E97" s="428"/>
      <c r="F97" s="428" t="s">
        <v>527</v>
      </c>
      <c r="G97" s="418"/>
      <c r="H97" s="873">
        <v>0</v>
      </c>
      <c r="I97" s="873">
        <v>0</v>
      </c>
      <c r="J97" s="873">
        <v>0</v>
      </c>
      <c r="K97" s="869">
        <v>0</v>
      </c>
      <c r="L97" s="869">
        <f>I97*3</f>
        <v>0</v>
      </c>
      <c r="M97" s="873">
        <v>0</v>
      </c>
      <c r="N97" s="869">
        <f>SUM(K97:M97)</f>
        <v>0</v>
      </c>
      <c r="O97" s="497" t="s">
        <v>359</v>
      </c>
      <c r="P97" s="497" t="s">
        <v>394</v>
      </c>
      <c r="Q97" s="870" t="s">
        <v>793</v>
      </c>
      <c r="R97" s="871" t="s">
        <v>792</v>
      </c>
      <c r="S97" s="519">
        <f>SUM(T97:AB97)</f>
        <v>0</v>
      </c>
      <c r="T97" s="602"/>
      <c r="U97" s="520">
        <f>'Year 1'!T97</f>
        <v>0</v>
      </c>
      <c r="V97" s="520">
        <f>'Year 2'!T97</f>
        <v>0</v>
      </c>
      <c r="W97" s="520">
        <f>'Year 3'!T97</f>
        <v>0</v>
      </c>
      <c r="X97" s="520">
        <f>'Year 4'!T97</f>
        <v>0</v>
      </c>
      <c r="Y97" s="520">
        <f>'Year 5'!T97</f>
        <v>0</v>
      </c>
      <c r="Z97" s="513">
        <f>'Year 6'!T97</f>
        <v>0</v>
      </c>
      <c r="AA97" s="520">
        <f>'Year 7'!T97</f>
        <v>0</v>
      </c>
      <c r="AB97" s="603">
        <f>'Year 8'!U97</f>
        <v>0</v>
      </c>
    </row>
    <row r="98" spans="1:28" s="135" customFormat="1" ht="87.75" customHeight="1">
      <c r="A98" s="682"/>
      <c r="B98" s="683"/>
      <c r="C98" s="437" t="s">
        <v>537</v>
      </c>
      <c r="D98" s="440" t="s">
        <v>336</v>
      </c>
      <c r="E98" s="428" t="s">
        <v>530</v>
      </c>
      <c r="F98" s="428"/>
      <c r="G98" s="418"/>
      <c r="H98" s="754"/>
      <c r="I98" s="495"/>
      <c r="J98" s="495"/>
      <c r="K98" s="751"/>
      <c r="L98" s="454"/>
      <c r="M98" s="454"/>
      <c r="N98" s="750"/>
      <c r="O98" s="497"/>
      <c r="P98" s="497"/>
      <c r="Q98" s="496"/>
      <c r="R98" s="498"/>
      <c r="S98" s="523"/>
      <c r="T98" s="607"/>
      <c r="U98" s="524"/>
      <c r="V98" s="524"/>
      <c r="W98" s="525"/>
      <c r="X98" s="525"/>
      <c r="Y98" s="525"/>
      <c r="Z98" s="525"/>
      <c r="AA98" s="525"/>
      <c r="AB98" s="608"/>
    </row>
    <row r="99" spans="1:28" s="135" customFormat="1" ht="87.75" customHeight="1">
      <c r="A99" s="682"/>
      <c r="B99" s="683"/>
      <c r="C99" s="437" t="s">
        <v>605</v>
      </c>
      <c r="D99" s="440"/>
      <c r="E99" s="428"/>
      <c r="F99" s="428" t="s">
        <v>603</v>
      </c>
      <c r="G99" s="418"/>
      <c r="H99" s="873">
        <v>0</v>
      </c>
      <c r="I99" s="873">
        <f>49532</f>
        <v>49532</v>
      </c>
      <c r="J99" s="873">
        <v>0</v>
      </c>
      <c r="K99" s="869">
        <v>0</v>
      </c>
      <c r="L99" s="869">
        <f>I99*1</f>
        <v>49532</v>
      </c>
      <c r="M99" s="873">
        <v>0</v>
      </c>
      <c r="N99" s="869">
        <f>SUM(K99:M99)</f>
        <v>49532</v>
      </c>
      <c r="O99" s="497" t="s">
        <v>359</v>
      </c>
      <c r="P99" s="497" t="s">
        <v>394</v>
      </c>
      <c r="Q99" s="870" t="s">
        <v>793</v>
      </c>
      <c r="R99" s="871" t="s">
        <v>811</v>
      </c>
      <c r="S99" s="519">
        <f>SUM(T99:AB99)</f>
        <v>0</v>
      </c>
      <c r="T99" s="602"/>
      <c r="U99" s="520">
        <f>'Year 1'!T99</f>
        <v>0</v>
      </c>
      <c r="V99" s="520">
        <f>'Year 2'!T99</f>
        <v>0</v>
      </c>
      <c r="W99" s="520">
        <f>'Year 3'!T99</f>
        <v>0</v>
      </c>
      <c r="X99" s="520">
        <f>'Year 4'!T99</f>
        <v>0</v>
      </c>
      <c r="Y99" s="520">
        <f>'Year 5'!T99</f>
        <v>0</v>
      </c>
      <c r="Z99" s="513">
        <f>'Year 6'!T99</f>
        <v>0</v>
      </c>
      <c r="AA99" s="520">
        <f>'Year 7'!T99</f>
        <v>0</v>
      </c>
      <c r="AB99" s="603">
        <f>'Year 8'!U99</f>
        <v>0</v>
      </c>
    </row>
    <row r="100" spans="1:28" s="135" customFormat="1" ht="135.75" customHeight="1">
      <c r="A100" s="682"/>
      <c r="B100" s="683"/>
      <c r="C100" s="437" t="s">
        <v>606</v>
      </c>
      <c r="D100" s="440"/>
      <c r="E100" s="428"/>
      <c r="F100" s="428" t="s">
        <v>531</v>
      </c>
      <c r="G100" s="418"/>
      <c r="H100" s="873">
        <v>0</v>
      </c>
      <c r="I100" s="873">
        <f>49532</f>
        <v>49532</v>
      </c>
      <c r="J100" s="873">
        <v>0</v>
      </c>
      <c r="K100" s="869">
        <v>0</v>
      </c>
      <c r="L100" s="869">
        <f>I100*3</f>
        <v>148596</v>
      </c>
      <c r="M100" s="873">
        <v>0</v>
      </c>
      <c r="N100" s="869">
        <f>SUM(K100:M100)</f>
        <v>148596</v>
      </c>
      <c r="O100" s="497" t="s">
        <v>359</v>
      </c>
      <c r="P100" s="497" t="s">
        <v>394</v>
      </c>
      <c r="Q100" s="870" t="s">
        <v>793</v>
      </c>
      <c r="R100" s="871" t="s">
        <v>812</v>
      </c>
      <c r="S100" s="519">
        <f>SUM(T100:AB100)</f>
        <v>0</v>
      </c>
      <c r="T100" s="602"/>
      <c r="U100" s="520">
        <f>'Year 1'!T100</f>
        <v>0</v>
      </c>
      <c r="V100" s="520">
        <f>'Year 2'!T100</f>
        <v>0</v>
      </c>
      <c r="W100" s="520">
        <f>'Year 3'!T100</f>
        <v>0</v>
      </c>
      <c r="X100" s="520">
        <f>'Year 4'!T100</f>
        <v>0</v>
      </c>
      <c r="Y100" s="520">
        <f>'Year 5'!T100</f>
        <v>0</v>
      </c>
      <c r="Z100" s="513">
        <f>'Year 6'!T100</f>
        <v>0</v>
      </c>
      <c r="AA100" s="520">
        <f>'Year 7'!T100</f>
        <v>0</v>
      </c>
      <c r="AB100" s="603">
        <f>'Year 8'!U100</f>
        <v>0</v>
      </c>
    </row>
    <row r="101" spans="1:28" s="135" customFormat="1" ht="87.75" customHeight="1">
      <c r="A101" s="682"/>
      <c r="B101" s="683"/>
      <c r="C101" s="437" t="s">
        <v>568</v>
      </c>
      <c r="D101" s="440" t="s">
        <v>336</v>
      </c>
      <c r="E101" s="428" t="s">
        <v>533</v>
      </c>
      <c r="F101" s="428"/>
      <c r="G101" s="418"/>
      <c r="H101" s="754"/>
      <c r="I101" s="495"/>
      <c r="J101" s="495"/>
      <c r="K101" s="751"/>
      <c r="L101" s="454"/>
      <c r="M101" s="454"/>
      <c r="N101" s="750"/>
      <c r="O101" s="497"/>
      <c r="P101" s="497"/>
      <c r="Q101" s="496"/>
      <c r="R101" s="498"/>
      <c r="S101" s="523"/>
      <c r="T101" s="607"/>
      <c r="U101" s="524"/>
      <c r="V101" s="524"/>
      <c r="W101" s="525"/>
      <c r="X101" s="525"/>
      <c r="Y101" s="525"/>
      <c r="Z101" s="525"/>
      <c r="AA101" s="525"/>
      <c r="AB101" s="608"/>
    </row>
    <row r="102" spans="1:28" s="135" customFormat="1" ht="133.5" customHeight="1">
      <c r="A102" s="682"/>
      <c r="B102" s="683"/>
      <c r="C102" s="437" t="s">
        <v>658</v>
      </c>
      <c r="D102" s="440"/>
      <c r="E102" s="428"/>
      <c r="F102" s="428" t="s">
        <v>534</v>
      </c>
      <c r="G102" s="418"/>
      <c r="H102" s="873">
        <v>0</v>
      </c>
      <c r="I102" s="873">
        <v>0</v>
      </c>
      <c r="J102" s="873">
        <v>0</v>
      </c>
      <c r="K102" s="869">
        <v>0</v>
      </c>
      <c r="L102" s="869">
        <f>I102*3</f>
        <v>0</v>
      </c>
      <c r="M102" s="873">
        <v>0</v>
      </c>
      <c r="N102" s="869">
        <f>SUM(K102:M102)</f>
        <v>0</v>
      </c>
      <c r="O102" s="497" t="s">
        <v>359</v>
      </c>
      <c r="P102" s="497" t="s">
        <v>394</v>
      </c>
      <c r="Q102" s="870" t="s">
        <v>793</v>
      </c>
      <c r="R102" s="871" t="s">
        <v>813</v>
      </c>
      <c r="S102" s="519">
        <f>SUM(T102:AB102)</f>
        <v>0</v>
      </c>
      <c r="T102" s="602"/>
      <c r="U102" s="520">
        <f>'Year 1'!T102</f>
        <v>0</v>
      </c>
      <c r="V102" s="520">
        <f>'Year 2'!T102</f>
        <v>0</v>
      </c>
      <c r="W102" s="520">
        <f>'Year 3'!T102</f>
        <v>0</v>
      </c>
      <c r="X102" s="520">
        <f>'Year 4'!T102</f>
        <v>0</v>
      </c>
      <c r="Y102" s="520">
        <f>'Year 5'!T102</f>
        <v>0</v>
      </c>
      <c r="Z102" s="513">
        <f>'Year 6'!T102</f>
        <v>0</v>
      </c>
      <c r="AA102" s="520">
        <f>'Year 7'!T102</f>
        <v>0</v>
      </c>
      <c r="AB102" s="603">
        <f>'Year 8'!U102</f>
        <v>0</v>
      </c>
    </row>
    <row r="103" spans="1:28" s="135" customFormat="1" ht="108.75" customHeight="1">
      <c r="A103" s="682"/>
      <c r="B103" s="683"/>
      <c r="C103" s="437" t="s">
        <v>659</v>
      </c>
      <c r="D103" s="440"/>
      <c r="E103" s="428"/>
      <c r="F103" s="428" t="s">
        <v>608</v>
      </c>
      <c r="G103" s="418"/>
      <c r="H103" s="873">
        <v>0</v>
      </c>
      <c r="I103" s="873">
        <v>0</v>
      </c>
      <c r="J103" s="873">
        <v>0</v>
      </c>
      <c r="K103" s="869">
        <v>0</v>
      </c>
      <c r="L103" s="869">
        <f>I103*3</f>
        <v>0</v>
      </c>
      <c r="M103" s="873">
        <v>0</v>
      </c>
      <c r="N103" s="869">
        <f t="shared" ref="N103:N105" si="12">SUM(K103:M103)</f>
        <v>0</v>
      </c>
      <c r="O103" s="497" t="s">
        <v>359</v>
      </c>
      <c r="P103" s="497" t="s">
        <v>394</v>
      </c>
      <c r="Q103" s="870" t="s">
        <v>793</v>
      </c>
      <c r="R103" s="871" t="s">
        <v>792</v>
      </c>
      <c r="S103" s="519">
        <f>SUM(T103:AB103)</f>
        <v>0</v>
      </c>
      <c r="T103" s="602"/>
      <c r="U103" s="520">
        <f>'Year 1'!T103</f>
        <v>0</v>
      </c>
      <c r="V103" s="520">
        <f>'Year 2'!T103</f>
        <v>0</v>
      </c>
      <c r="W103" s="520">
        <f>'Year 3'!T103</f>
        <v>0</v>
      </c>
      <c r="X103" s="520">
        <f>'Year 4'!T103</f>
        <v>0</v>
      </c>
      <c r="Y103" s="520">
        <f>'Year 5'!T103</f>
        <v>0</v>
      </c>
      <c r="Z103" s="513">
        <f>'Year 6'!T103</f>
        <v>0</v>
      </c>
      <c r="AA103" s="520">
        <f>'Year 7'!T103</f>
        <v>0</v>
      </c>
      <c r="AB103" s="603">
        <f>'Year 8'!U103</f>
        <v>0</v>
      </c>
    </row>
    <row r="104" spans="1:28" s="135" customFormat="1" ht="155.25" customHeight="1">
      <c r="A104" s="682"/>
      <c r="B104" s="683"/>
      <c r="C104" s="437" t="s">
        <v>607</v>
      </c>
      <c r="D104" s="440" t="s">
        <v>336</v>
      </c>
      <c r="E104" s="428" t="s">
        <v>536</v>
      </c>
      <c r="F104" s="428" t="s">
        <v>609</v>
      </c>
      <c r="G104" s="418"/>
      <c r="H104" s="873">
        <v>0</v>
      </c>
      <c r="I104" s="873">
        <v>0</v>
      </c>
      <c r="J104" s="873">
        <v>0</v>
      </c>
      <c r="K104" s="869">
        <v>0</v>
      </c>
      <c r="L104" s="869">
        <f>I104*1</f>
        <v>0</v>
      </c>
      <c r="M104" s="873">
        <v>0</v>
      </c>
      <c r="N104" s="869">
        <f t="shared" si="12"/>
        <v>0</v>
      </c>
      <c r="O104" s="497" t="s">
        <v>359</v>
      </c>
      <c r="P104" s="497" t="s">
        <v>394</v>
      </c>
      <c r="Q104" s="870" t="s">
        <v>793</v>
      </c>
      <c r="R104" s="871" t="s">
        <v>792</v>
      </c>
      <c r="S104" s="519">
        <f>SUM(T104:AB104)</f>
        <v>0</v>
      </c>
      <c r="T104" s="602"/>
      <c r="U104" s="520">
        <f>'Year 1'!T104</f>
        <v>0</v>
      </c>
      <c r="V104" s="520">
        <f>'Year 2'!T104</f>
        <v>0</v>
      </c>
      <c r="W104" s="520">
        <f>'Year 3'!T104</f>
        <v>0</v>
      </c>
      <c r="X104" s="520">
        <f>'Year 4'!T104</f>
        <v>0</v>
      </c>
      <c r="Y104" s="520">
        <f>'Year 5'!T104</f>
        <v>0</v>
      </c>
      <c r="Z104" s="513">
        <f>'Year 6'!T104</f>
        <v>0</v>
      </c>
      <c r="AA104" s="520">
        <f>'Year 7'!T104</f>
        <v>0</v>
      </c>
      <c r="AB104" s="603">
        <f>'Year 8'!U104</f>
        <v>0</v>
      </c>
    </row>
    <row r="105" spans="1:28" s="135" customFormat="1" ht="111.75" customHeight="1">
      <c r="A105" s="682"/>
      <c r="B105" s="683"/>
      <c r="C105" s="437" t="s">
        <v>660</v>
      </c>
      <c r="D105" s="440" t="s">
        <v>336</v>
      </c>
      <c r="E105" s="428" t="s">
        <v>538</v>
      </c>
      <c r="F105" s="428" t="s">
        <v>661</v>
      </c>
      <c r="G105" s="418"/>
      <c r="H105" s="873">
        <v>0</v>
      </c>
      <c r="I105" s="873">
        <v>0</v>
      </c>
      <c r="J105" s="873">
        <v>0</v>
      </c>
      <c r="K105" s="869">
        <v>0</v>
      </c>
      <c r="L105" s="869">
        <f>I105*0.11</f>
        <v>0</v>
      </c>
      <c r="M105" s="873">
        <v>0</v>
      </c>
      <c r="N105" s="869">
        <f t="shared" si="12"/>
        <v>0</v>
      </c>
      <c r="O105" s="497" t="s">
        <v>359</v>
      </c>
      <c r="P105" s="497" t="s">
        <v>394</v>
      </c>
      <c r="Q105" s="870" t="s">
        <v>793</v>
      </c>
      <c r="R105" s="871" t="s">
        <v>792</v>
      </c>
      <c r="S105" s="519">
        <f>SUM(T105:AB105)</f>
        <v>0</v>
      </c>
      <c r="T105" s="602"/>
      <c r="U105" s="520">
        <f>'Year 1'!T105</f>
        <v>0</v>
      </c>
      <c r="V105" s="520">
        <f>'Year 2'!T105</f>
        <v>0</v>
      </c>
      <c r="W105" s="520">
        <f>'Year 3'!T105</f>
        <v>0</v>
      </c>
      <c r="X105" s="520">
        <f>'Year 4'!T105</f>
        <v>0</v>
      </c>
      <c r="Y105" s="520">
        <f>'Year 5'!T105</f>
        <v>0</v>
      </c>
      <c r="Z105" s="513">
        <f>'Year 6'!T105</f>
        <v>0</v>
      </c>
      <c r="AA105" s="520">
        <f>'Year 7'!T105</f>
        <v>0</v>
      </c>
      <c r="AB105" s="603">
        <f>'Year 8'!U105</f>
        <v>0</v>
      </c>
    </row>
    <row r="106" spans="1:28" s="139" customFormat="1" ht="60.75">
      <c r="A106" s="586" t="s">
        <v>691</v>
      </c>
      <c r="B106" s="437" t="s">
        <v>352</v>
      </c>
      <c r="C106" s="437"/>
      <c r="D106" s="440" t="s">
        <v>348</v>
      </c>
      <c r="E106" s="428"/>
      <c r="F106" s="428"/>
      <c r="G106" s="418"/>
      <c r="H106" s="751"/>
      <c r="I106" s="454"/>
      <c r="J106" s="454"/>
      <c r="K106" s="751"/>
      <c r="L106" s="454"/>
      <c r="M106" s="454"/>
      <c r="N106" s="749"/>
      <c r="O106" s="497"/>
      <c r="P106" s="401"/>
      <c r="Q106" s="401"/>
      <c r="R106" s="479"/>
      <c r="S106" s="523"/>
      <c r="T106" s="607"/>
      <c r="U106" s="525"/>
      <c r="V106" s="525"/>
      <c r="W106" s="525"/>
      <c r="X106" s="525"/>
      <c r="Y106" s="525"/>
      <c r="Z106" s="525"/>
      <c r="AA106" s="525"/>
      <c r="AB106" s="608"/>
    </row>
    <row r="107" spans="1:28" s="135" customFormat="1" ht="60.75">
      <c r="A107" s="741"/>
      <c r="B107" s="742"/>
      <c r="C107" s="437" t="s">
        <v>355</v>
      </c>
      <c r="D107" s="440" t="s">
        <v>348</v>
      </c>
      <c r="E107" s="428" t="s">
        <v>395</v>
      </c>
      <c r="F107" s="428"/>
      <c r="G107" s="418"/>
      <c r="H107" s="751"/>
      <c r="I107" s="454"/>
      <c r="J107" s="454"/>
      <c r="K107" s="751"/>
      <c r="L107" s="454"/>
      <c r="M107" s="454"/>
      <c r="N107" s="749"/>
      <c r="O107" s="497"/>
      <c r="P107" s="497"/>
      <c r="Q107" s="497"/>
      <c r="R107" s="499"/>
      <c r="S107" s="504"/>
      <c r="T107" s="604"/>
      <c r="U107" s="522"/>
      <c r="V107" s="522"/>
      <c r="W107" s="522"/>
      <c r="X107" s="522"/>
      <c r="Y107" s="522"/>
      <c r="Z107" s="522"/>
      <c r="AA107" s="522"/>
      <c r="AB107" s="605"/>
    </row>
    <row r="108" spans="1:28" s="135" customFormat="1" ht="70.5" customHeight="1">
      <c r="A108" s="741"/>
      <c r="B108" s="742"/>
      <c r="C108" s="437" t="s">
        <v>410</v>
      </c>
      <c r="D108" s="440"/>
      <c r="E108" s="428"/>
      <c r="F108" s="428" t="s">
        <v>389</v>
      </c>
      <c r="G108" s="418"/>
      <c r="H108" s="873">
        <v>0</v>
      </c>
      <c r="I108" s="873">
        <v>11774</v>
      </c>
      <c r="J108" s="873">
        <v>0</v>
      </c>
      <c r="K108" s="869">
        <v>0</v>
      </c>
      <c r="L108" s="869">
        <f>I108*0.5</f>
        <v>5887</v>
      </c>
      <c r="M108" s="873">
        <v>0</v>
      </c>
      <c r="N108" s="869">
        <f>SUM(K108:M108)</f>
        <v>5887</v>
      </c>
      <c r="O108" s="497" t="s">
        <v>342</v>
      </c>
      <c r="P108" s="497" t="s">
        <v>394</v>
      </c>
      <c r="Q108" s="870" t="s">
        <v>787</v>
      </c>
      <c r="R108" s="871" t="s">
        <v>814</v>
      </c>
      <c r="S108" s="505">
        <f>SUM(T108:AB108)</f>
        <v>0</v>
      </c>
      <c r="T108" s="512"/>
      <c r="U108" s="520">
        <f>'Year 1'!T108</f>
        <v>0</v>
      </c>
      <c r="V108" s="520">
        <f>'Year 2'!T108</f>
        <v>0</v>
      </c>
      <c r="W108" s="520">
        <f>'Year 3'!T108</f>
        <v>0</v>
      </c>
      <c r="X108" s="520">
        <f>'Year 4'!T108</f>
        <v>0</v>
      </c>
      <c r="Y108" s="520">
        <f>'Year 5'!T108</f>
        <v>0</v>
      </c>
      <c r="Z108" s="513">
        <f>'Year 6'!T108</f>
        <v>0</v>
      </c>
      <c r="AA108" s="520">
        <f>'Year 7'!T108</f>
        <v>0</v>
      </c>
      <c r="AB108" s="603">
        <f>'Year 8'!U108</f>
        <v>0</v>
      </c>
    </row>
    <row r="109" spans="1:28" s="135" customFormat="1" ht="81">
      <c r="A109" s="741"/>
      <c r="B109" s="742"/>
      <c r="C109" s="437" t="s">
        <v>411</v>
      </c>
      <c r="D109" s="440"/>
      <c r="E109" s="428"/>
      <c r="F109" s="428" t="s">
        <v>390</v>
      </c>
      <c r="G109" s="418"/>
      <c r="H109" s="873">
        <v>0</v>
      </c>
      <c r="I109" s="873">
        <v>850</v>
      </c>
      <c r="J109" s="873">
        <v>0</v>
      </c>
      <c r="K109" s="869">
        <v>0</v>
      </c>
      <c r="L109" s="869">
        <f t="shared" ref="L109:L110" si="13">I109*0.5</f>
        <v>425</v>
      </c>
      <c r="M109" s="873">
        <v>0</v>
      </c>
      <c r="N109" s="869">
        <f t="shared" ref="N109" si="14">SUM(K109:M109)</f>
        <v>425</v>
      </c>
      <c r="O109" s="497" t="s">
        <v>342</v>
      </c>
      <c r="P109" s="497" t="s">
        <v>394</v>
      </c>
      <c r="Q109" s="870" t="s">
        <v>787</v>
      </c>
      <c r="R109" s="871" t="s">
        <v>815</v>
      </c>
      <c r="S109" s="505">
        <f>SUM(T109:AB109)</f>
        <v>0</v>
      </c>
      <c r="T109" s="512"/>
      <c r="U109" s="520">
        <f>'Year 1'!T109</f>
        <v>0</v>
      </c>
      <c r="V109" s="520">
        <f>'Year 2'!T109</f>
        <v>0</v>
      </c>
      <c r="W109" s="520">
        <f>'Year 3'!T109</f>
        <v>0</v>
      </c>
      <c r="X109" s="520">
        <f>'Year 4'!T109</f>
        <v>0</v>
      </c>
      <c r="Y109" s="520">
        <f>'Year 5'!T109</f>
        <v>0</v>
      </c>
      <c r="Z109" s="513">
        <f>'Year 6'!T109</f>
        <v>0</v>
      </c>
      <c r="AA109" s="520">
        <f>'Year 7'!T109</f>
        <v>0</v>
      </c>
      <c r="AB109" s="603">
        <f>'Year 8'!U109</f>
        <v>0</v>
      </c>
    </row>
    <row r="110" spans="1:28" s="135" customFormat="1" ht="74.25" customHeight="1">
      <c r="A110" s="741"/>
      <c r="B110" s="742"/>
      <c r="C110" s="437" t="s">
        <v>412</v>
      </c>
      <c r="D110" s="440"/>
      <c r="E110" s="428"/>
      <c r="F110" s="428" t="s">
        <v>391</v>
      </c>
      <c r="G110" s="418"/>
      <c r="H110" s="873">
        <v>0</v>
      </c>
      <c r="I110" s="873">
        <v>367</v>
      </c>
      <c r="J110" s="873">
        <v>0</v>
      </c>
      <c r="K110" s="869">
        <v>0</v>
      </c>
      <c r="L110" s="869">
        <f t="shared" si="13"/>
        <v>183.5</v>
      </c>
      <c r="M110" s="873">
        <v>0</v>
      </c>
      <c r="N110" s="869">
        <f>SUM(K110:M110)</f>
        <v>183.5</v>
      </c>
      <c r="O110" s="497" t="s">
        <v>342</v>
      </c>
      <c r="P110" s="497" t="s">
        <v>394</v>
      </c>
      <c r="Q110" s="870" t="s">
        <v>787</v>
      </c>
      <c r="R110" s="871" t="s">
        <v>816</v>
      </c>
      <c r="S110" s="505">
        <f>SUM(T110:AB110)</f>
        <v>0</v>
      </c>
      <c r="T110" s="512"/>
      <c r="U110" s="520">
        <f>'Year 1'!T110</f>
        <v>0</v>
      </c>
      <c r="V110" s="520">
        <f>'Year 2'!T110</f>
        <v>0</v>
      </c>
      <c r="W110" s="520">
        <f>'Year 3'!T110</f>
        <v>0</v>
      </c>
      <c r="X110" s="520">
        <f>'Year 4'!T110</f>
        <v>0</v>
      </c>
      <c r="Y110" s="520">
        <f>'Year 5'!T110</f>
        <v>0</v>
      </c>
      <c r="Z110" s="513">
        <f>'Year 6'!T110</f>
        <v>0</v>
      </c>
      <c r="AA110" s="520">
        <f>'Year 7'!T110</f>
        <v>0</v>
      </c>
      <c r="AB110" s="603">
        <f>'Year 8'!U110</f>
        <v>0</v>
      </c>
    </row>
    <row r="111" spans="1:28" s="135" customFormat="1" ht="60.75">
      <c r="A111" s="741"/>
      <c r="B111" s="742"/>
      <c r="C111" s="437" t="s">
        <v>476</v>
      </c>
      <c r="D111" s="440" t="s">
        <v>348</v>
      </c>
      <c r="E111" s="428" t="s">
        <v>539</v>
      </c>
      <c r="F111" s="428" t="s">
        <v>604</v>
      </c>
      <c r="G111" s="418"/>
      <c r="H111" s="873">
        <v>0</v>
      </c>
      <c r="I111" s="873">
        <v>7048</v>
      </c>
      <c r="J111" s="873">
        <v>0</v>
      </c>
      <c r="K111" s="869">
        <v>0</v>
      </c>
      <c r="L111" s="869">
        <f>I111*0.5</f>
        <v>3524</v>
      </c>
      <c r="M111" s="873">
        <v>0</v>
      </c>
      <c r="N111" s="869">
        <f t="shared" ref="N111:N112" si="15">SUM(K111:M111)</f>
        <v>3524</v>
      </c>
      <c r="O111" s="497" t="s">
        <v>342</v>
      </c>
      <c r="P111" s="497" t="s">
        <v>394</v>
      </c>
      <c r="Q111" s="870" t="s">
        <v>787</v>
      </c>
      <c r="R111" s="871" t="s">
        <v>817</v>
      </c>
      <c r="S111" s="519">
        <f>SUM(T111:AB111)</f>
        <v>0</v>
      </c>
      <c r="T111" s="602"/>
      <c r="U111" s="520">
        <f>'Year 1'!T111</f>
        <v>0</v>
      </c>
      <c r="V111" s="520">
        <f>'Year 2'!T111</f>
        <v>0</v>
      </c>
      <c r="W111" s="520">
        <f>'Year 3'!T111</f>
        <v>0</v>
      </c>
      <c r="X111" s="520">
        <f>'Year 4'!T111</f>
        <v>0</v>
      </c>
      <c r="Y111" s="520">
        <f>'Year 5'!T111</f>
        <v>0</v>
      </c>
      <c r="Z111" s="513">
        <f>'Year 6'!T111</f>
        <v>0</v>
      </c>
      <c r="AA111" s="520">
        <f>'Year 7'!T111</f>
        <v>0</v>
      </c>
      <c r="AB111" s="603">
        <f>'Year 8'!U111</f>
        <v>0</v>
      </c>
    </row>
    <row r="112" spans="1:28" s="135" customFormat="1" ht="95.25" customHeight="1">
      <c r="A112" s="741"/>
      <c r="B112" s="742"/>
      <c r="C112" s="437" t="s">
        <v>715</v>
      </c>
      <c r="D112" s="440" t="s">
        <v>348</v>
      </c>
      <c r="E112" s="428" t="s">
        <v>351</v>
      </c>
      <c r="F112" s="428" t="s">
        <v>392</v>
      </c>
      <c r="G112" s="418"/>
      <c r="H112" s="873">
        <v>0</v>
      </c>
      <c r="I112" s="873">
        <v>1468</v>
      </c>
      <c r="J112" s="873">
        <v>0</v>
      </c>
      <c r="K112" s="869">
        <v>0</v>
      </c>
      <c r="L112" s="869">
        <f>I112*1</f>
        <v>1468</v>
      </c>
      <c r="M112" s="873">
        <v>0</v>
      </c>
      <c r="N112" s="869">
        <f t="shared" si="15"/>
        <v>1468</v>
      </c>
      <c r="O112" s="497" t="s">
        <v>342</v>
      </c>
      <c r="P112" s="497" t="s">
        <v>394</v>
      </c>
      <c r="Q112" s="870" t="s">
        <v>787</v>
      </c>
      <c r="R112" s="871" t="s">
        <v>818</v>
      </c>
      <c r="S112" s="505">
        <f>SUM(T112:AB112)</f>
        <v>0</v>
      </c>
      <c r="T112" s="512"/>
      <c r="U112" s="520">
        <f>'Year 1'!T112</f>
        <v>0</v>
      </c>
      <c r="V112" s="520">
        <f>'Year 2'!T112</f>
        <v>0</v>
      </c>
      <c r="W112" s="520">
        <f>'Year 3'!T112</f>
        <v>0</v>
      </c>
      <c r="X112" s="520">
        <f>'Year 4'!T112</f>
        <v>0</v>
      </c>
      <c r="Y112" s="520">
        <f>'Year 5'!T112</f>
        <v>0</v>
      </c>
      <c r="Z112" s="513">
        <f>'Year 6'!T112</f>
        <v>0</v>
      </c>
      <c r="AA112" s="520">
        <f>'Year 7'!T112</f>
        <v>0</v>
      </c>
      <c r="AB112" s="603">
        <f>'Year 8'!U112</f>
        <v>0</v>
      </c>
    </row>
    <row r="113" spans="1:28" s="139" customFormat="1" ht="20.25">
      <c r="A113" s="586" t="s">
        <v>692</v>
      </c>
      <c r="B113" s="437" t="s">
        <v>413</v>
      </c>
      <c r="C113" s="437"/>
      <c r="D113" s="440" t="s">
        <v>353</v>
      </c>
      <c r="E113" s="428" t="s">
        <v>354</v>
      </c>
      <c r="F113" s="428"/>
      <c r="G113" s="415"/>
      <c r="H113" s="454"/>
      <c r="I113" s="454"/>
      <c r="J113" s="454"/>
      <c r="K113" s="756"/>
      <c r="L113" s="756"/>
      <c r="M113" s="480"/>
      <c r="N113" s="486"/>
      <c r="O113" s="401"/>
      <c r="P113" s="401"/>
      <c r="Q113" s="401"/>
      <c r="R113" s="479"/>
      <c r="S113" s="526"/>
      <c r="T113" s="607"/>
      <c r="U113" s="524"/>
      <c r="V113" s="524"/>
      <c r="W113" s="525"/>
      <c r="X113" s="525"/>
      <c r="Y113" s="525"/>
      <c r="Z113" s="525"/>
      <c r="AA113" s="525"/>
      <c r="AB113" s="608"/>
    </row>
    <row r="114" spans="1:28" s="135" customFormat="1" ht="87.6" customHeight="1">
      <c r="A114" s="682"/>
      <c r="B114" s="739"/>
      <c r="C114" s="437" t="s">
        <v>357</v>
      </c>
      <c r="D114" s="440" t="s">
        <v>353</v>
      </c>
      <c r="E114" s="428" t="s">
        <v>716</v>
      </c>
      <c r="F114" s="428" t="s">
        <v>356</v>
      </c>
      <c r="G114" s="418"/>
      <c r="H114" s="873">
        <v>0</v>
      </c>
      <c r="I114" s="873">
        <v>254</v>
      </c>
      <c r="J114" s="873">
        <v>0</v>
      </c>
      <c r="K114" s="869">
        <v>0</v>
      </c>
      <c r="L114" s="869">
        <f>I114*0.5</f>
        <v>127</v>
      </c>
      <c r="M114" s="873">
        <v>0</v>
      </c>
      <c r="N114" s="869">
        <f t="shared" ref="N114:N122" si="16">SUM(K114:M114)</f>
        <v>127</v>
      </c>
      <c r="O114" s="497" t="s">
        <v>342</v>
      </c>
      <c r="P114" s="497" t="s">
        <v>394</v>
      </c>
      <c r="Q114" s="870" t="s">
        <v>819</v>
      </c>
      <c r="R114" s="871" t="s">
        <v>820</v>
      </c>
      <c r="S114" s="505">
        <f t="shared" ref="S114:S123" si="17">SUM(T114:AB114)</f>
        <v>0</v>
      </c>
      <c r="T114" s="512"/>
      <c r="U114" s="520">
        <f>'Year 1'!T114</f>
        <v>0</v>
      </c>
      <c r="V114" s="520">
        <f>'Year 2'!T114</f>
        <v>0</v>
      </c>
      <c r="W114" s="520">
        <f>'Year 3'!T114</f>
        <v>0</v>
      </c>
      <c r="X114" s="520">
        <f>'Year 4'!T114</f>
        <v>0</v>
      </c>
      <c r="Y114" s="520">
        <f>'Year 5'!T114</f>
        <v>0</v>
      </c>
      <c r="Z114" s="513">
        <f>'Year 6'!T114</f>
        <v>0</v>
      </c>
      <c r="AA114" s="520">
        <f>'Year 7'!T114</f>
        <v>0</v>
      </c>
      <c r="AB114" s="603">
        <f>'Year 8'!U114</f>
        <v>0</v>
      </c>
    </row>
    <row r="115" spans="1:28" s="135" customFormat="1" ht="67.5" customHeight="1">
      <c r="A115" s="682"/>
      <c r="B115" s="739"/>
      <c r="C115" s="437" t="s">
        <v>414</v>
      </c>
      <c r="D115" s="440" t="s">
        <v>353</v>
      </c>
      <c r="E115" s="428" t="s">
        <v>717</v>
      </c>
      <c r="F115" s="428" t="s">
        <v>356</v>
      </c>
      <c r="G115" s="418"/>
      <c r="H115" s="873">
        <v>0</v>
      </c>
      <c r="I115" s="873">
        <v>57</v>
      </c>
      <c r="J115" s="873">
        <v>0</v>
      </c>
      <c r="K115" s="869">
        <v>0</v>
      </c>
      <c r="L115" s="869">
        <f>I115*1</f>
        <v>57</v>
      </c>
      <c r="M115" s="873">
        <v>0</v>
      </c>
      <c r="N115" s="869">
        <f t="shared" si="16"/>
        <v>57</v>
      </c>
      <c r="O115" s="497" t="s">
        <v>342</v>
      </c>
      <c r="P115" s="497" t="s">
        <v>394</v>
      </c>
      <c r="Q115" s="870" t="s">
        <v>819</v>
      </c>
      <c r="R115" s="871" t="s">
        <v>821</v>
      </c>
      <c r="S115" s="505">
        <f t="shared" si="17"/>
        <v>0</v>
      </c>
      <c r="T115" s="512"/>
      <c r="U115" s="520">
        <f>'Year 1'!T115</f>
        <v>0</v>
      </c>
      <c r="V115" s="520">
        <f>'Year 2'!T115</f>
        <v>0</v>
      </c>
      <c r="W115" s="520">
        <f>'Year 3'!T115</f>
        <v>0</v>
      </c>
      <c r="X115" s="520">
        <f>'Year 4'!T115</f>
        <v>0</v>
      </c>
      <c r="Y115" s="520">
        <f>'Year 5'!T115</f>
        <v>0</v>
      </c>
      <c r="Z115" s="513">
        <f>'Year 6'!T115</f>
        <v>0</v>
      </c>
      <c r="AA115" s="520">
        <f>'Year 7'!T115</f>
        <v>0</v>
      </c>
      <c r="AB115" s="603">
        <f>'Year 8'!U115</f>
        <v>0</v>
      </c>
    </row>
    <row r="116" spans="1:28" s="135" customFormat="1" ht="103.5" customHeight="1">
      <c r="A116" s="682"/>
      <c r="B116" s="739"/>
      <c r="C116" s="437" t="s">
        <v>415</v>
      </c>
      <c r="D116" s="440" t="s">
        <v>353</v>
      </c>
      <c r="E116" s="428" t="s">
        <v>743</v>
      </c>
      <c r="F116" s="428" t="s">
        <v>356</v>
      </c>
      <c r="G116" s="418"/>
      <c r="H116" s="873">
        <v>0</v>
      </c>
      <c r="I116" s="873">
        <v>4936</v>
      </c>
      <c r="J116" s="873">
        <v>0</v>
      </c>
      <c r="K116" s="869">
        <v>0</v>
      </c>
      <c r="L116" s="869">
        <f>I116/6</f>
        <v>822.66666666666663</v>
      </c>
      <c r="M116" s="873">
        <v>0</v>
      </c>
      <c r="N116" s="869">
        <f t="shared" si="16"/>
        <v>822.66666666666663</v>
      </c>
      <c r="O116" s="497" t="s">
        <v>342</v>
      </c>
      <c r="P116" s="497" t="s">
        <v>394</v>
      </c>
      <c r="Q116" s="870" t="s">
        <v>819</v>
      </c>
      <c r="R116" s="871" t="s">
        <v>822</v>
      </c>
      <c r="S116" s="505">
        <f t="shared" si="17"/>
        <v>0</v>
      </c>
      <c r="T116" s="512"/>
      <c r="U116" s="520">
        <f>'Year 1'!T116</f>
        <v>0</v>
      </c>
      <c r="V116" s="520">
        <f>'Year 2'!T116</f>
        <v>0</v>
      </c>
      <c r="W116" s="520">
        <f>'Year 3'!T116</f>
        <v>0</v>
      </c>
      <c r="X116" s="520">
        <f>'Year 4'!T116</f>
        <v>0</v>
      </c>
      <c r="Y116" s="520">
        <f>'Year 5'!T116</f>
        <v>0</v>
      </c>
      <c r="Z116" s="513">
        <f>'Year 6'!T116</f>
        <v>0</v>
      </c>
      <c r="AA116" s="520">
        <f>'Year 7'!T116</f>
        <v>0</v>
      </c>
      <c r="AB116" s="603">
        <f>'Year 8'!U116</f>
        <v>0</v>
      </c>
    </row>
    <row r="117" spans="1:28" s="135" customFormat="1" ht="96.75" customHeight="1">
      <c r="A117" s="682"/>
      <c r="B117" s="739"/>
      <c r="C117" s="437" t="s">
        <v>416</v>
      </c>
      <c r="D117" s="440" t="s">
        <v>353</v>
      </c>
      <c r="E117" s="428" t="s">
        <v>540</v>
      </c>
      <c r="F117" s="428" t="s">
        <v>356</v>
      </c>
      <c r="G117" s="418"/>
      <c r="H117" s="873">
        <v>0</v>
      </c>
      <c r="I117" s="874">
        <v>0</v>
      </c>
      <c r="J117" s="873">
        <v>0</v>
      </c>
      <c r="K117" s="869">
        <v>0</v>
      </c>
      <c r="L117" s="869">
        <f>I117*0.33</f>
        <v>0</v>
      </c>
      <c r="M117" s="873">
        <v>0</v>
      </c>
      <c r="N117" s="869">
        <f t="shared" si="16"/>
        <v>0</v>
      </c>
      <c r="O117" s="497" t="s">
        <v>342</v>
      </c>
      <c r="P117" s="497" t="s">
        <v>394</v>
      </c>
      <c r="Q117" s="870" t="s">
        <v>819</v>
      </c>
      <c r="R117" s="871" t="s">
        <v>823</v>
      </c>
      <c r="S117" s="519">
        <f t="shared" si="17"/>
        <v>0</v>
      </c>
      <c r="T117" s="602"/>
      <c r="U117" s="520">
        <f>'Year 1'!T117</f>
        <v>0</v>
      </c>
      <c r="V117" s="520">
        <f>'Year 2'!T117</f>
        <v>0</v>
      </c>
      <c r="W117" s="520">
        <f>'Year 3'!T117</f>
        <v>0</v>
      </c>
      <c r="X117" s="520">
        <f>'Year 4'!T117</f>
        <v>0</v>
      </c>
      <c r="Y117" s="520">
        <f>'Year 5'!T117</f>
        <v>0</v>
      </c>
      <c r="Z117" s="513">
        <f>'Year 6'!T117</f>
        <v>0</v>
      </c>
      <c r="AA117" s="520">
        <f>'Year 7'!T117</f>
        <v>0</v>
      </c>
      <c r="AB117" s="603">
        <f>'Year 8'!U117</f>
        <v>0</v>
      </c>
    </row>
    <row r="118" spans="1:28" s="135" customFormat="1" ht="40.5">
      <c r="A118" s="682"/>
      <c r="B118" s="739"/>
      <c r="C118" s="437" t="s">
        <v>719</v>
      </c>
      <c r="D118" s="440" t="s">
        <v>353</v>
      </c>
      <c r="E118" s="428" t="s">
        <v>541</v>
      </c>
      <c r="F118" s="428" t="s">
        <v>356</v>
      </c>
      <c r="G118" s="418"/>
      <c r="H118" s="873">
        <v>0</v>
      </c>
      <c r="I118" s="873">
        <v>0</v>
      </c>
      <c r="J118" s="873">
        <v>0</v>
      </c>
      <c r="K118" s="869">
        <v>0</v>
      </c>
      <c r="L118" s="869">
        <v>0</v>
      </c>
      <c r="M118" s="873">
        <v>0</v>
      </c>
      <c r="N118" s="869">
        <f t="shared" si="16"/>
        <v>0</v>
      </c>
      <c r="O118" s="497" t="s">
        <v>342</v>
      </c>
      <c r="P118" s="497" t="s">
        <v>394</v>
      </c>
      <c r="Q118" s="870" t="s">
        <v>819</v>
      </c>
      <c r="R118" s="871" t="s">
        <v>792</v>
      </c>
      <c r="S118" s="505">
        <f t="shared" si="17"/>
        <v>0</v>
      </c>
      <c r="T118" s="512"/>
      <c r="U118" s="520">
        <f>'Year 1'!T118</f>
        <v>0</v>
      </c>
      <c r="V118" s="520">
        <f>'Year 2'!T118</f>
        <v>0</v>
      </c>
      <c r="W118" s="520">
        <f>'Year 3'!T118</f>
        <v>0</v>
      </c>
      <c r="X118" s="520">
        <f>'Year 4'!T118</f>
        <v>0</v>
      </c>
      <c r="Y118" s="520">
        <f>'Year 5'!T118</f>
        <v>0</v>
      </c>
      <c r="Z118" s="513">
        <f>'Year 6'!T118</f>
        <v>0</v>
      </c>
      <c r="AA118" s="520">
        <f>'Year 7'!T118</f>
        <v>0</v>
      </c>
      <c r="AB118" s="603">
        <f>'Year 8'!U118</f>
        <v>0</v>
      </c>
    </row>
    <row r="119" spans="1:28" s="135" customFormat="1" ht="46.5" customHeight="1">
      <c r="A119" s="682"/>
      <c r="B119" s="739"/>
      <c r="C119" s="437" t="s">
        <v>720</v>
      </c>
      <c r="D119" s="440" t="s">
        <v>353</v>
      </c>
      <c r="E119" s="428" t="s">
        <v>718</v>
      </c>
      <c r="F119" s="428" t="s">
        <v>356</v>
      </c>
      <c r="G119" s="418"/>
      <c r="H119" s="873">
        <v>0</v>
      </c>
      <c r="I119" s="873">
        <v>0</v>
      </c>
      <c r="J119" s="873">
        <v>0</v>
      </c>
      <c r="K119" s="869">
        <v>0</v>
      </c>
      <c r="L119" s="869">
        <v>0</v>
      </c>
      <c r="M119" s="873">
        <v>0</v>
      </c>
      <c r="N119" s="869">
        <f t="shared" si="16"/>
        <v>0</v>
      </c>
      <c r="O119" s="497" t="s">
        <v>342</v>
      </c>
      <c r="P119" s="497" t="s">
        <v>394</v>
      </c>
      <c r="Q119" s="870" t="s">
        <v>819</v>
      </c>
      <c r="R119" s="871" t="s">
        <v>792</v>
      </c>
      <c r="S119" s="505">
        <f t="shared" si="17"/>
        <v>0</v>
      </c>
      <c r="T119" s="512"/>
      <c r="U119" s="520">
        <f>'Year 1'!T119</f>
        <v>0</v>
      </c>
      <c r="V119" s="520">
        <f>'Year 2'!T119</f>
        <v>0</v>
      </c>
      <c r="W119" s="520">
        <f>'Year 3'!T119</f>
        <v>0</v>
      </c>
      <c r="X119" s="520">
        <f>'Year 4'!T119</f>
        <v>0</v>
      </c>
      <c r="Y119" s="520">
        <f>'Year 5'!T119</f>
        <v>0</v>
      </c>
      <c r="Z119" s="513">
        <f>'Year 6'!T119</f>
        <v>0</v>
      </c>
      <c r="AA119" s="520">
        <f>'Year 7'!T119</f>
        <v>0</v>
      </c>
      <c r="AB119" s="603">
        <f>'Year 8'!U119</f>
        <v>0</v>
      </c>
    </row>
    <row r="120" spans="1:28" s="135" customFormat="1" ht="114.95" customHeight="1">
      <c r="A120" s="682"/>
      <c r="B120" s="739"/>
      <c r="C120" s="437" t="s">
        <v>721</v>
      </c>
      <c r="D120" s="440" t="s">
        <v>353</v>
      </c>
      <c r="E120" s="428" t="s">
        <v>723</v>
      </c>
      <c r="F120" s="428" t="s">
        <v>725</v>
      </c>
      <c r="G120" s="418"/>
      <c r="H120" s="873">
        <v>0</v>
      </c>
      <c r="I120" s="873">
        <v>4220</v>
      </c>
      <c r="J120" s="873">
        <v>0</v>
      </c>
      <c r="K120" s="869">
        <v>0</v>
      </c>
      <c r="L120" s="869">
        <f>I120/6</f>
        <v>703.33333333333337</v>
      </c>
      <c r="M120" s="873">
        <v>0</v>
      </c>
      <c r="N120" s="869">
        <f t="shared" si="16"/>
        <v>703.33333333333337</v>
      </c>
      <c r="O120" s="497" t="s">
        <v>342</v>
      </c>
      <c r="P120" s="497" t="s">
        <v>394</v>
      </c>
      <c r="Q120" s="870" t="s">
        <v>819</v>
      </c>
      <c r="R120" s="871" t="s">
        <v>824</v>
      </c>
      <c r="S120" s="505">
        <f t="shared" si="17"/>
        <v>0</v>
      </c>
      <c r="T120" s="512"/>
      <c r="U120" s="520">
        <f>'Year 1'!T120</f>
        <v>0</v>
      </c>
      <c r="V120" s="520">
        <f>'Year 2'!T120</f>
        <v>0</v>
      </c>
      <c r="W120" s="520">
        <f>'Year 3'!T120</f>
        <v>0</v>
      </c>
      <c r="X120" s="520">
        <f>'Year 4'!T120</f>
        <v>0</v>
      </c>
      <c r="Y120" s="520">
        <f>'Year 5'!T120</f>
        <v>0</v>
      </c>
      <c r="Z120" s="513">
        <f>'Year 6'!T120</f>
        <v>0</v>
      </c>
      <c r="AA120" s="520">
        <f>'Year 7'!T120</f>
        <v>0</v>
      </c>
      <c r="AB120" s="603">
        <f>'Year 8'!U120</f>
        <v>0</v>
      </c>
    </row>
    <row r="121" spans="1:28" s="135" customFormat="1" ht="60" customHeight="1">
      <c r="A121" s="682"/>
      <c r="B121" s="739"/>
      <c r="C121" s="437" t="s">
        <v>507</v>
      </c>
      <c r="D121" s="440" t="s">
        <v>353</v>
      </c>
      <c r="E121" s="428" t="s">
        <v>724</v>
      </c>
      <c r="F121" s="428" t="s">
        <v>726</v>
      </c>
      <c r="G121" s="418"/>
      <c r="H121" s="873">
        <v>0</v>
      </c>
      <c r="I121" s="873">
        <v>844</v>
      </c>
      <c r="J121" s="873">
        <v>0</v>
      </c>
      <c r="K121" s="869">
        <v>0</v>
      </c>
      <c r="L121" s="869">
        <f>I121*0.5</f>
        <v>422</v>
      </c>
      <c r="M121" s="873">
        <v>0</v>
      </c>
      <c r="N121" s="869">
        <f t="shared" si="16"/>
        <v>422</v>
      </c>
      <c r="O121" s="497" t="s">
        <v>342</v>
      </c>
      <c r="P121" s="497" t="s">
        <v>394</v>
      </c>
      <c r="Q121" s="870" t="s">
        <v>819</v>
      </c>
      <c r="R121" s="871" t="s">
        <v>825</v>
      </c>
      <c r="S121" s="505">
        <f t="shared" si="17"/>
        <v>0</v>
      </c>
      <c r="T121" s="512"/>
      <c r="U121" s="520">
        <f>'Year 1'!T121</f>
        <v>0</v>
      </c>
      <c r="V121" s="520">
        <f>'Year 2'!T121</f>
        <v>0</v>
      </c>
      <c r="W121" s="520">
        <f>'Year 3'!T121</f>
        <v>0</v>
      </c>
      <c r="X121" s="520">
        <f>'Year 4'!T121</f>
        <v>0</v>
      </c>
      <c r="Y121" s="520">
        <f>'Year 5'!T121</f>
        <v>0</v>
      </c>
      <c r="Z121" s="513">
        <f>'Year 6'!T121</f>
        <v>0</v>
      </c>
      <c r="AA121" s="520">
        <f>'Year 7'!T121</f>
        <v>0</v>
      </c>
      <c r="AB121" s="603">
        <f>'Year 8'!U121</f>
        <v>0</v>
      </c>
    </row>
    <row r="122" spans="1:28" s="135" customFormat="1" ht="111.75" customHeight="1">
      <c r="A122" s="586"/>
      <c r="B122" s="739"/>
      <c r="C122" s="437" t="s">
        <v>508</v>
      </c>
      <c r="D122" s="440" t="s">
        <v>353</v>
      </c>
      <c r="E122" s="428" t="s">
        <v>744</v>
      </c>
      <c r="F122" s="428" t="s">
        <v>571</v>
      </c>
      <c r="G122" s="418"/>
      <c r="H122" s="873">
        <v>0</v>
      </c>
      <c r="I122" s="873">
        <v>10277</v>
      </c>
      <c r="J122" s="873">
        <v>0</v>
      </c>
      <c r="K122" s="869">
        <v>0</v>
      </c>
      <c r="L122" s="869">
        <f>I122/6</f>
        <v>1712.8333333333333</v>
      </c>
      <c r="M122" s="873">
        <v>0</v>
      </c>
      <c r="N122" s="869">
        <f t="shared" si="16"/>
        <v>1712.8333333333333</v>
      </c>
      <c r="O122" s="497" t="s">
        <v>342</v>
      </c>
      <c r="P122" s="497" t="s">
        <v>394</v>
      </c>
      <c r="Q122" s="870" t="s">
        <v>819</v>
      </c>
      <c r="R122" s="871" t="s">
        <v>826</v>
      </c>
      <c r="S122" s="505">
        <f t="shared" si="17"/>
        <v>0</v>
      </c>
      <c r="T122" s="512"/>
      <c r="U122" s="520">
        <f>'Year 1'!T122</f>
        <v>0</v>
      </c>
      <c r="V122" s="520">
        <f>'Year 2'!T122</f>
        <v>0</v>
      </c>
      <c r="W122" s="520">
        <f>'Year 3'!T122</f>
        <v>0</v>
      </c>
      <c r="X122" s="520">
        <f>'Year 4'!T122</f>
        <v>0</v>
      </c>
      <c r="Y122" s="520">
        <f>'Year 5'!T122</f>
        <v>0</v>
      </c>
      <c r="Z122" s="513">
        <f>'Year 6'!T122</f>
        <v>0</v>
      </c>
      <c r="AA122" s="520">
        <f>'Year 7'!T122</f>
        <v>0</v>
      </c>
      <c r="AB122" s="603">
        <f>'Year 8'!U122</f>
        <v>0</v>
      </c>
    </row>
    <row r="123" spans="1:28" s="135" customFormat="1" ht="46.5" customHeight="1">
      <c r="A123" s="586"/>
      <c r="B123" s="739"/>
      <c r="C123" s="437" t="s">
        <v>509</v>
      </c>
      <c r="D123" s="440" t="s">
        <v>353</v>
      </c>
      <c r="E123" s="428" t="s">
        <v>722</v>
      </c>
      <c r="F123" s="428" t="s">
        <v>727</v>
      </c>
      <c r="G123" s="418"/>
      <c r="H123" s="873">
        <v>0</v>
      </c>
      <c r="I123" s="873">
        <v>7955</v>
      </c>
      <c r="J123" s="873">
        <v>0</v>
      </c>
      <c r="K123" s="869">
        <v>0</v>
      </c>
      <c r="L123" s="869">
        <f>I123/6</f>
        <v>1325.8333333333333</v>
      </c>
      <c r="M123" s="873">
        <v>0</v>
      </c>
      <c r="N123" s="869">
        <f>SUM(K123:M123)</f>
        <v>1325.8333333333333</v>
      </c>
      <c r="O123" s="497" t="s">
        <v>342</v>
      </c>
      <c r="P123" s="497" t="s">
        <v>394</v>
      </c>
      <c r="Q123" s="870" t="s">
        <v>819</v>
      </c>
      <c r="R123" s="871" t="s">
        <v>827</v>
      </c>
      <c r="S123" s="505">
        <f t="shared" si="17"/>
        <v>0</v>
      </c>
      <c r="T123" s="512"/>
      <c r="U123" s="520">
        <f>'Year 1'!T123</f>
        <v>0</v>
      </c>
      <c r="V123" s="520">
        <f>'Year 2'!T123</f>
        <v>0</v>
      </c>
      <c r="W123" s="520">
        <f>'Year 3'!T123</f>
        <v>0</v>
      </c>
      <c r="X123" s="520">
        <f>'Year 4'!T123</f>
        <v>0</v>
      </c>
      <c r="Y123" s="520">
        <f>'Year 5'!T123</f>
        <v>0</v>
      </c>
      <c r="Z123" s="513">
        <f>'Year 6'!T123</f>
        <v>0</v>
      </c>
      <c r="AA123" s="520">
        <f>'Year 7'!T123</f>
        <v>0</v>
      </c>
      <c r="AB123" s="603">
        <f>'Year 8'!U123</f>
        <v>0</v>
      </c>
    </row>
    <row r="124" spans="1:28" s="135" customFormat="1" ht="72.75" customHeight="1">
      <c r="A124" s="586" t="s">
        <v>680</v>
      </c>
      <c r="B124" s="739">
        <v>4.5999999999999996</v>
      </c>
      <c r="C124" s="437"/>
      <c r="D124" s="440" t="s">
        <v>542</v>
      </c>
      <c r="E124" s="428"/>
      <c r="F124" s="428"/>
      <c r="G124" s="418"/>
      <c r="H124" s="754"/>
      <c r="I124" s="495"/>
      <c r="J124" s="495"/>
      <c r="K124" s="751"/>
      <c r="L124" s="454"/>
      <c r="M124" s="454"/>
      <c r="N124" s="750"/>
      <c r="O124" s="497"/>
      <c r="P124" s="497"/>
      <c r="Q124" s="725"/>
      <c r="R124" s="726"/>
      <c r="S124" s="523"/>
      <c r="T124" s="607"/>
      <c r="U124" s="524"/>
      <c r="V124" s="524"/>
      <c r="W124" s="525"/>
      <c r="X124" s="525"/>
      <c r="Y124" s="525"/>
      <c r="Z124" s="525"/>
      <c r="AA124" s="525"/>
      <c r="AB124" s="608"/>
    </row>
    <row r="125" spans="1:28" s="135" customFormat="1" ht="117" customHeight="1">
      <c r="A125" s="586"/>
      <c r="B125" s="739"/>
      <c r="C125" s="437" t="s">
        <v>358</v>
      </c>
      <c r="D125" s="440" t="s">
        <v>542</v>
      </c>
      <c r="E125" s="428" t="s">
        <v>668</v>
      </c>
      <c r="F125" s="428"/>
      <c r="G125" s="418"/>
      <c r="H125" s="754"/>
      <c r="I125" s="495"/>
      <c r="J125" s="495"/>
      <c r="K125" s="751"/>
      <c r="L125" s="454"/>
      <c r="M125" s="454"/>
      <c r="N125" s="750"/>
      <c r="O125" s="497"/>
      <c r="P125" s="497"/>
      <c r="Q125" s="725"/>
      <c r="R125" s="726"/>
      <c r="S125" s="523"/>
      <c r="T125" s="607"/>
      <c r="U125" s="524"/>
      <c r="V125" s="524"/>
      <c r="W125" s="525"/>
      <c r="X125" s="525"/>
      <c r="Y125" s="525"/>
      <c r="Z125" s="525"/>
      <c r="AA125" s="525"/>
      <c r="AB125" s="608"/>
    </row>
    <row r="126" spans="1:28" s="135" customFormat="1" ht="128.25" customHeight="1">
      <c r="A126" s="586"/>
      <c r="B126" s="739"/>
      <c r="C126" s="437" t="s">
        <v>618</v>
      </c>
      <c r="D126" s="440"/>
      <c r="E126" s="428"/>
      <c r="F126" s="428" t="s">
        <v>670</v>
      </c>
      <c r="G126" s="418"/>
      <c r="H126" s="873">
        <v>0</v>
      </c>
      <c r="I126" s="873">
        <v>118</v>
      </c>
      <c r="J126" s="873">
        <v>0</v>
      </c>
      <c r="K126" s="869">
        <v>0</v>
      </c>
      <c r="L126" s="869">
        <f>I126*1</f>
        <v>118</v>
      </c>
      <c r="M126" s="873">
        <v>0</v>
      </c>
      <c r="N126" s="869">
        <f t="shared" ref="N126:N127" si="18">SUM(K126:M126)</f>
        <v>118</v>
      </c>
      <c r="O126" s="497" t="s">
        <v>338</v>
      </c>
      <c r="P126" s="497" t="s">
        <v>394</v>
      </c>
      <c r="Q126" s="870" t="s">
        <v>828</v>
      </c>
      <c r="R126" s="871" t="s">
        <v>829</v>
      </c>
      <c r="S126" s="519">
        <f>SUM(T126:AB126)</f>
        <v>0</v>
      </c>
      <c r="T126" s="602"/>
      <c r="U126" s="520">
        <f>'Year 1'!T126</f>
        <v>0</v>
      </c>
      <c r="V126" s="520">
        <f>'Year 2'!T126</f>
        <v>0</v>
      </c>
      <c r="W126" s="520">
        <f>'Year 3'!T126</f>
        <v>0</v>
      </c>
      <c r="X126" s="520">
        <f>'Year 4'!T126</f>
        <v>0</v>
      </c>
      <c r="Y126" s="520">
        <f>'Year 5'!T126</f>
        <v>0</v>
      </c>
      <c r="Z126" s="513">
        <f>'Year 6'!T126</f>
        <v>0</v>
      </c>
      <c r="AA126" s="520">
        <f>'Year 7'!T126</f>
        <v>0</v>
      </c>
      <c r="AB126" s="603">
        <f>'Year 8'!U126</f>
        <v>0</v>
      </c>
    </row>
    <row r="127" spans="1:28" s="135" customFormat="1" ht="85.5" customHeight="1">
      <c r="A127" s="586"/>
      <c r="B127" s="739"/>
      <c r="C127" s="437" t="s">
        <v>619</v>
      </c>
      <c r="D127" s="440"/>
      <c r="E127" s="428"/>
      <c r="F127" s="428" t="s">
        <v>671</v>
      </c>
      <c r="G127" s="418"/>
      <c r="H127" s="873">
        <v>0</v>
      </c>
      <c r="I127" s="873">
        <v>118</v>
      </c>
      <c r="J127" s="873">
        <v>0</v>
      </c>
      <c r="K127" s="869">
        <v>0</v>
      </c>
      <c r="L127" s="869">
        <f>I127*1</f>
        <v>118</v>
      </c>
      <c r="M127" s="873">
        <v>0</v>
      </c>
      <c r="N127" s="869">
        <f t="shared" si="18"/>
        <v>118</v>
      </c>
      <c r="O127" s="497" t="s">
        <v>338</v>
      </c>
      <c r="P127" s="497" t="s">
        <v>394</v>
      </c>
      <c r="Q127" s="870" t="s">
        <v>828</v>
      </c>
      <c r="R127" s="871" t="s">
        <v>829</v>
      </c>
      <c r="S127" s="519">
        <f>SUM(T127:AB127)</f>
        <v>0</v>
      </c>
      <c r="T127" s="602"/>
      <c r="U127" s="520">
        <f>'Year 1'!T127</f>
        <v>0</v>
      </c>
      <c r="V127" s="520">
        <f>'Year 2'!T127</f>
        <v>0</v>
      </c>
      <c r="W127" s="520">
        <f>'Year 3'!T127</f>
        <v>0</v>
      </c>
      <c r="X127" s="520">
        <f>'Year 4'!T127</f>
        <v>0</v>
      </c>
      <c r="Y127" s="520">
        <f>'Year 5'!T127</f>
        <v>0</v>
      </c>
      <c r="Z127" s="513">
        <f>'Year 6'!T127</f>
        <v>0</v>
      </c>
      <c r="AA127" s="520">
        <f>'Year 7'!T127</f>
        <v>0</v>
      </c>
      <c r="AB127" s="603">
        <f>'Year 8'!U127</f>
        <v>0</v>
      </c>
    </row>
    <row r="128" spans="1:28" s="135" customFormat="1" ht="250.5" customHeight="1">
      <c r="A128" s="586"/>
      <c r="B128" s="739"/>
      <c r="C128" s="437" t="s">
        <v>360</v>
      </c>
      <c r="D128" s="440" t="s">
        <v>542</v>
      </c>
      <c r="E128" s="428" t="s">
        <v>669</v>
      </c>
      <c r="F128" s="428"/>
      <c r="G128" s="418"/>
      <c r="H128" s="495"/>
      <c r="I128" s="495"/>
      <c r="J128" s="495"/>
      <c r="K128" s="751"/>
      <c r="L128" s="454"/>
      <c r="M128" s="454"/>
      <c r="N128" s="750"/>
      <c r="O128" s="497"/>
      <c r="P128" s="497"/>
      <c r="Q128" s="725"/>
      <c r="R128" s="726"/>
      <c r="S128" s="523"/>
      <c r="T128" s="607"/>
      <c r="U128" s="524"/>
      <c r="V128" s="524"/>
      <c r="W128" s="525"/>
      <c r="X128" s="525"/>
      <c r="Y128" s="525"/>
      <c r="Z128" s="525"/>
      <c r="AA128" s="525"/>
      <c r="AB128" s="608"/>
    </row>
    <row r="129" spans="1:28" s="135" customFormat="1" ht="74.25" customHeight="1">
      <c r="A129" s="586"/>
      <c r="B129" s="739"/>
      <c r="C129" s="437" t="s">
        <v>758</v>
      </c>
      <c r="D129" s="440"/>
      <c r="E129" s="428"/>
      <c r="F129" s="428" t="s">
        <v>672</v>
      </c>
      <c r="G129" s="418"/>
      <c r="H129" s="873">
        <v>0</v>
      </c>
      <c r="I129" s="873">
        <v>283</v>
      </c>
      <c r="J129" s="873">
        <v>0</v>
      </c>
      <c r="K129" s="869">
        <v>0</v>
      </c>
      <c r="L129" s="869">
        <f>I129*1</f>
        <v>283</v>
      </c>
      <c r="M129" s="873">
        <v>0</v>
      </c>
      <c r="N129" s="869">
        <f t="shared" ref="N129:N136" si="19">SUM(K129:M129)</f>
        <v>283</v>
      </c>
      <c r="O129" s="497" t="s">
        <v>338</v>
      </c>
      <c r="P129" s="497" t="s">
        <v>394</v>
      </c>
      <c r="Q129" s="870" t="s">
        <v>831</v>
      </c>
      <c r="R129" s="871" t="s">
        <v>832</v>
      </c>
      <c r="S129" s="519">
        <f t="shared" ref="S129:S136" si="20">SUM(T129:AB129)</f>
        <v>0</v>
      </c>
      <c r="T129" s="602"/>
      <c r="U129" s="520">
        <f>'Year 1'!T129</f>
        <v>0</v>
      </c>
      <c r="V129" s="520">
        <f>'Year 2'!T129</f>
        <v>0</v>
      </c>
      <c r="W129" s="520">
        <f>'Year 3'!T129</f>
        <v>0</v>
      </c>
      <c r="X129" s="520">
        <f>'Year 4'!T129</f>
        <v>0</v>
      </c>
      <c r="Y129" s="520">
        <f>'Year 5'!T129</f>
        <v>0</v>
      </c>
      <c r="Z129" s="513">
        <f>'Year 6'!T129</f>
        <v>0</v>
      </c>
      <c r="AA129" s="520">
        <f>'Year 7'!T129</f>
        <v>0</v>
      </c>
      <c r="AB129" s="603">
        <f>'Year 8'!U129</f>
        <v>0</v>
      </c>
    </row>
    <row r="130" spans="1:28" s="135" customFormat="1" ht="93" customHeight="1">
      <c r="A130" s="586"/>
      <c r="B130" s="739"/>
      <c r="C130" s="437" t="s">
        <v>759</v>
      </c>
      <c r="D130" s="440"/>
      <c r="E130" s="428"/>
      <c r="F130" s="428" t="s">
        <v>673</v>
      </c>
      <c r="G130" s="418"/>
      <c r="H130" s="873">
        <v>0</v>
      </c>
      <c r="I130" s="873">
        <v>283</v>
      </c>
      <c r="J130" s="873">
        <v>0</v>
      </c>
      <c r="K130" s="869">
        <v>0</v>
      </c>
      <c r="L130" s="869">
        <f t="shared" ref="L130:L131" si="21">I130*1</f>
        <v>283</v>
      </c>
      <c r="M130" s="873">
        <v>0</v>
      </c>
      <c r="N130" s="869">
        <f t="shared" si="19"/>
        <v>283</v>
      </c>
      <c r="O130" s="497" t="s">
        <v>338</v>
      </c>
      <c r="P130" s="497" t="s">
        <v>394</v>
      </c>
      <c r="Q130" s="870" t="s">
        <v>831</v>
      </c>
      <c r="R130" s="871" t="s">
        <v>832</v>
      </c>
      <c r="S130" s="519">
        <f t="shared" si="20"/>
        <v>0</v>
      </c>
      <c r="T130" s="602"/>
      <c r="U130" s="520">
        <f>'Year 1'!T130</f>
        <v>0</v>
      </c>
      <c r="V130" s="520">
        <f>'Year 2'!T130</f>
        <v>0</v>
      </c>
      <c r="W130" s="520">
        <f>'Year 3'!T130</f>
        <v>0</v>
      </c>
      <c r="X130" s="520">
        <f>'Year 4'!T130</f>
        <v>0</v>
      </c>
      <c r="Y130" s="520">
        <f>'Year 5'!T130</f>
        <v>0</v>
      </c>
      <c r="Z130" s="513">
        <f>'Year 6'!T130</f>
        <v>0</v>
      </c>
      <c r="AA130" s="520">
        <f>'Year 7'!T130</f>
        <v>0</v>
      </c>
      <c r="AB130" s="603">
        <f>'Year 8'!U130</f>
        <v>0</v>
      </c>
    </row>
    <row r="131" spans="1:28" s="135" customFormat="1" ht="50.25" customHeight="1">
      <c r="A131" s="586"/>
      <c r="B131" s="739"/>
      <c r="C131" s="437" t="s">
        <v>760</v>
      </c>
      <c r="D131" s="440"/>
      <c r="E131" s="428"/>
      <c r="F131" s="428" t="s">
        <v>674</v>
      </c>
      <c r="G131" s="418"/>
      <c r="H131" s="873">
        <v>0</v>
      </c>
      <c r="I131" s="873">
        <v>283</v>
      </c>
      <c r="J131" s="873">
        <v>0</v>
      </c>
      <c r="K131" s="869">
        <v>0</v>
      </c>
      <c r="L131" s="869">
        <f t="shared" si="21"/>
        <v>283</v>
      </c>
      <c r="M131" s="873">
        <v>0</v>
      </c>
      <c r="N131" s="869">
        <f t="shared" si="19"/>
        <v>283</v>
      </c>
      <c r="O131" s="497" t="s">
        <v>338</v>
      </c>
      <c r="P131" s="497" t="s">
        <v>394</v>
      </c>
      <c r="Q131" s="870" t="s">
        <v>831</v>
      </c>
      <c r="R131" s="871" t="s">
        <v>832</v>
      </c>
      <c r="S131" s="519">
        <f t="shared" si="20"/>
        <v>0</v>
      </c>
      <c r="T131" s="602"/>
      <c r="U131" s="520">
        <f>'Year 1'!T131</f>
        <v>0</v>
      </c>
      <c r="V131" s="520">
        <f>'Year 2'!T131</f>
        <v>0</v>
      </c>
      <c r="W131" s="520">
        <f>'Year 3'!T131</f>
        <v>0</v>
      </c>
      <c r="X131" s="520">
        <f>'Year 4'!T131</f>
        <v>0</v>
      </c>
      <c r="Y131" s="520">
        <f>'Year 5'!T131</f>
        <v>0</v>
      </c>
      <c r="Z131" s="513">
        <f>'Year 6'!T131</f>
        <v>0</v>
      </c>
      <c r="AA131" s="520">
        <f>'Year 7'!T131</f>
        <v>0</v>
      </c>
      <c r="AB131" s="603">
        <f>'Year 8'!U131</f>
        <v>0</v>
      </c>
    </row>
    <row r="132" spans="1:28" s="135" customFormat="1" ht="72.75" customHeight="1">
      <c r="A132" s="586"/>
      <c r="B132" s="739"/>
      <c r="C132" s="437" t="s">
        <v>361</v>
      </c>
      <c r="D132" s="440" t="s">
        <v>542</v>
      </c>
      <c r="E132" s="428" t="s">
        <v>620</v>
      </c>
      <c r="F132" s="428" t="s">
        <v>623</v>
      </c>
      <c r="G132" s="418"/>
      <c r="H132" s="873">
        <v>65</v>
      </c>
      <c r="I132" s="873">
        <v>0</v>
      </c>
      <c r="J132" s="873">
        <v>0</v>
      </c>
      <c r="K132" s="869">
        <f>H132*1</f>
        <v>65</v>
      </c>
      <c r="L132" s="869">
        <f>I132*0.5</f>
        <v>0</v>
      </c>
      <c r="M132" s="873">
        <v>0</v>
      </c>
      <c r="N132" s="869">
        <f t="shared" si="19"/>
        <v>65</v>
      </c>
      <c r="O132" s="497" t="s">
        <v>338</v>
      </c>
      <c r="P132" s="497" t="s">
        <v>394</v>
      </c>
      <c r="Q132" s="870" t="s">
        <v>830</v>
      </c>
      <c r="R132" s="877" t="s">
        <v>833</v>
      </c>
      <c r="S132" s="519">
        <f t="shared" si="20"/>
        <v>0</v>
      </c>
      <c r="T132" s="602"/>
      <c r="U132" s="520">
        <f>'Year 1'!T132</f>
        <v>0</v>
      </c>
      <c r="V132" s="520">
        <f>'Year 2'!T132</f>
        <v>0</v>
      </c>
      <c r="W132" s="520">
        <f>'Year 3'!T132</f>
        <v>0</v>
      </c>
      <c r="X132" s="520">
        <f>'Year 4'!T132</f>
        <v>0</v>
      </c>
      <c r="Y132" s="520">
        <f>'Year 5'!T132</f>
        <v>0</v>
      </c>
      <c r="Z132" s="513">
        <f>'Year 6'!T132</f>
        <v>0</v>
      </c>
      <c r="AA132" s="520">
        <f>'Year 7'!T132</f>
        <v>0</v>
      </c>
      <c r="AB132" s="603">
        <f>'Year 8'!U132</f>
        <v>0</v>
      </c>
    </row>
    <row r="133" spans="1:28" s="135" customFormat="1" ht="72.75" customHeight="1">
      <c r="A133" s="586"/>
      <c r="B133" s="739"/>
      <c r="C133" s="437" t="s">
        <v>363</v>
      </c>
      <c r="D133" s="440" t="s">
        <v>542</v>
      </c>
      <c r="E133" s="428" t="s">
        <v>621</v>
      </c>
      <c r="F133" s="428" t="s">
        <v>623</v>
      </c>
      <c r="G133" s="418"/>
      <c r="H133" s="873">
        <v>680</v>
      </c>
      <c r="I133" s="873">
        <v>0</v>
      </c>
      <c r="J133" s="873">
        <v>0</v>
      </c>
      <c r="K133" s="869">
        <f>H133*1</f>
        <v>680</v>
      </c>
      <c r="L133" s="869">
        <f>I133*0.5</f>
        <v>0</v>
      </c>
      <c r="M133" s="873">
        <v>0</v>
      </c>
      <c r="N133" s="869">
        <f t="shared" si="19"/>
        <v>680</v>
      </c>
      <c r="O133" s="497" t="s">
        <v>338</v>
      </c>
      <c r="P133" s="497" t="s">
        <v>394</v>
      </c>
      <c r="Q133" s="870" t="s">
        <v>834</v>
      </c>
      <c r="R133" s="877" t="s">
        <v>835</v>
      </c>
      <c r="S133" s="519">
        <f t="shared" si="20"/>
        <v>0</v>
      </c>
      <c r="T133" s="602"/>
      <c r="U133" s="520">
        <f>'Year 1'!T133</f>
        <v>0</v>
      </c>
      <c r="V133" s="520">
        <f>'Year 2'!T133</f>
        <v>0</v>
      </c>
      <c r="W133" s="520">
        <f>'Year 3'!T133</f>
        <v>0</v>
      </c>
      <c r="X133" s="520">
        <f>'Year 4'!T133</f>
        <v>0</v>
      </c>
      <c r="Y133" s="520">
        <f>'Year 5'!T133</f>
        <v>0</v>
      </c>
      <c r="Z133" s="513">
        <f>'Year 6'!T133</f>
        <v>0</v>
      </c>
      <c r="AA133" s="520">
        <f>'Year 7'!T133</f>
        <v>0</v>
      </c>
      <c r="AB133" s="603">
        <f>'Year 8'!U133</f>
        <v>0</v>
      </c>
    </row>
    <row r="134" spans="1:28" s="135" customFormat="1" ht="72.75" customHeight="1">
      <c r="A134" s="586"/>
      <c r="B134" s="739"/>
      <c r="C134" s="437" t="s">
        <v>364</v>
      </c>
      <c r="D134" s="440" t="s">
        <v>542</v>
      </c>
      <c r="E134" s="428" t="s">
        <v>622</v>
      </c>
      <c r="F134" s="428" t="s">
        <v>624</v>
      </c>
      <c r="G134" s="418"/>
      <c r="H134" s="873">
        <v>0</v>
      </c>
      <c r="I134" s="873">
        <v>29</v>
      </c>
      <c r="J134" s="873">
        <v>0</v>
      </c>
      <c r="K134" s="869">
        <v>0</v>
      </c>
      <c r="L134" s="869">
        <f>I134*2</f>
        <v>58</v>
      </c>
      <c r="M134" s="873">
        <v>0</v>
      </c>
      <c r="N134" s="869">
        <f t="shared" si="19"/>
        <v>58</v>
      </c>
      <c r="O134" s="497" t="s">
        <v>338</v>
      </c>
      <c r="P134" s="497" t="s">
        <v>394</v>
      </c>
      <c r="Q134" s="870" t="s">
        <v>828</v>
      </c>
      <c r="R134" s="877" t="s">
        <v>836</v>
      </c>
      <c r="S134" s="519">
        <f t="shared" si="20"/>
        <v>0</v>
      </c>
      <c r="T134" s="602"/>
      <c r="U134" s="520">
        <f>'Year 1'!T134</f>
        <v>0</v>
      </c>
      <c r="V134" s="520">
        <f>'Year 2'!T134</f>
        <v>0</v>
      </c>
      <c r="W134" s="520">
        <f>'Year 3'!T134</f>
        <v>0</v>
      </c>
      <c r="X134" s="520">
        <f>'Year 4'!T134</f>
        <v>0</v>
      </c>
      <c r="Y134" s="520">
        <f>'Year 5'!T134</f>
        <v>0</v>
      </c>
      <c r="Z134" s="513">
        <f>'Year 6'!T134</f>
        <v>0</v>
      </c>
      <c r="AA134" s="520">
        <f>'Year 7'!T134</f>
        <v>0</v>
      </c>
      <c r="AB134" s="603">
        <f>'Year 8'!U134</f>
        <v>0</v>
      </c>
    </row>
    <row r="135" spans="1:28" s="135" customFormat="1" ht="72.75" customHeight="1">
      <c r="A135" s="586"/>
      <c r="B135" s="739"/>
      <c r="C135" s="437" t="s">
        <v>625</v>
      </c>
      <c r="D135" s="440" t="s">
        <v>542</v>
      </c>
      <c r="E135" s="428" t="s">
        <v>626</v>
      </c>
      <c r="F135" s="428" t="s">
        <v>627</v>
      </c>
      <c r="G135" s="418"/>
      <c r="H135" s="873">
        <v>0</v>
      </c>
      <c r="I135" s="873">
        <v>8</v>
      </c>
      <c r="J135" s="873">
        <v>0</v>
      </c>
      <c r="K135" s="869">
        <v>0</v>
      </c>
      <c r="L135" s="869">
        <f>I135*1</f>
        <v>8</v>
      </c>
      <c r="M135" s="873">
        <v>0</v>
      </c>
      <c r="N135" s="869">
        <f t="shared" si="19"/>
        <v>8</v>
      </c>
      <c r="O135" s="497" t="s">
        <v>338</v>
      </c>
      <c r="P135" s="497" t="s">
        <v>394</v>
      </c>
      <c r="Q135" s="870" t="s">
        <v>837</v>
      </c>
      <c r="R135" s="877" t="s">
        <v>838</v>
      </c>
      <c r="S135" s="519">
        <f t="shared" si="20"/>
        <v>0</v>
      </c>
      <c r="T135" s="602"/>
      <c r="U135" s="520">
        <f>'Year 1'!T135</f>
        <v>0</v>
      </c>
      <c r="V135" s="520">
        <f>'Year 2'!T135</f>
        <v>0</v>
      </c>
      <c r="W135" s="520">
        <f>'Year 3'!T135</f>
        <v>0</v>
      </c>
      <c r="X135" s="520">
        <f>'Year 4'!T135</f>
        <v>0</v>
      </c>
      <c r="Y135" s="520">
        <f>'Year 5'!T135</f>
        <v>0</v>
      </c>
      <c r="Z135" s="513">
        <f>'Year 6'!T135</f>
        <v>0</v>
      </c>
      <c r="AA135" s="520">
        <f>'Year 7'!T135</f>
        <v>0</v>
      </c>
      <c r="AB135" s="603">
        <f>'Year 8'!U135</f>
        <v>0</v>
      </c>
    </row>
    <row r="136" spans="1:28" s="135" customFormat="1" ht="72.75" customHeight="1">
      <c r="A136" s="586"/>
      <c r="B136" s="739"/>
      <c r="C136" s="437" t="s">
        <v>628</v>
      </c>
      <c r="D136" s="440" t="s">
        <v>542</v>
      </c>
      <c r="E136" s="428" t="s">
        <v>630</v>
      </c>
      <c r="F136" s="428" t="s">
        <v>676</v>
      </c>
      <c r="G136" s="418"/>
      <c r="H136" s="873">
        <v>0</v>
      </c>
      <c r="I136" s="873">
        <v>28</v>
      </c>
      <c r="J136" s="873">
        <v>0</v>
      </c>
      <c r="K136" s="869">
        <v>0</v>
      </c>
      <c r="L136" s="869">
        <f>I136*2</f>
        <v>56</v>
      </c>
      <c r="M136" s="873">
        <v>0</v>
      </c>
      <c r="N136" s="869">
        <f t="shared" si="19"/>
        <v>56</v>
      </c>
      <c r="O136" s="497" t="s">
        <v>338</v>
      </c>
      <c r="P136" s="497" t="s">
        <v>394</v>
      </c>
      <c r="Q136" s="870" t="s">
        <v>831</v>
      </c>
      <c r="R136" s="877" t="s">
        <v>839</v>
      </c>
      <c r="S136" s="519">
        <f t="shared" si="20"/>
        <v>0</v>
      </c>
      <c r="T136" s="602"/>
      <c r="U136" s="520">
        <f>'Year 1'!T136</f>
        <v>0</v>
      </c>
      <c r="V136" s="520">
        <f>'Year 2'!T136</f>
        <v>0</v>
      </c>
      <c r="W136" s="520">
        <f>'Year 3'!T136</f>
        <v>0</v>
      </c>
      <c r="X136" s="520">
        <f>'Year 4'!T136</f>
        <v>0</v>
      </c>
      <c r="Y136" s="520">
        <f>'Year 5'!T136</f>
        <v>0</v>
      </c>
      <c r="Z136" s="513">
        <f>'Year 6'!T136</f>
        <v>0</v>
      </c>
      <c r="AA136" s="520">
        <f>'Year 7'!T136</f>
        <v>0</v>
      </c>
      <c r="AB136" s="603">
        <f>'Year 8'!U136</f>
        <v>0</v>
      </c>
    </row>
    <row r="137" spans="1:28" s="135" customFormat="1" ht="72.75" customHeight="1">
      <c r="A137" s="586"/>
      <c r="B137" s="739"/>
      <c r="C137" s="437" t="s">
        <v>629</v>
      </c>
      <c r="D137" s="440" t="s">
        <v>542</v>
      </c>
      <c r="E137" s="428" t="s">
        <v>631</v>
      </c>
      <c r="F137" s="428"/>
      <c r="G137" s="418"/>
      <c r="H137" s="754"/>
      <c r="I137" s="495"/>
      <c r="J137" s="495"/>
      <c r="K137" s="751"/>
      <c r="L137" s="454"/>
      <c r="M137" s="454"/>
      <c r="N137" s="750"/>
      <c r="O137" s="497"/>
      <c r="P137" s="497"/>
      <c r="Q137" s="725"/>
      <c r="R137" s="726"/>
      <c r="S137" s="523"/>
      <c r="T137" s="607"/>
      <c r="U137" s="524"/>
      <c r="V137" s="524"/>
      <c r="W137" s="525"/>
      <c r="X137" s="525"/>
      <c r="Y137" s="525"/>
      <c r="Z137" s="525"/>
      <c r="AA137" s="525"/>
      <c r="AB137" s="608"/>
    </row>
    <row r="138" spans="1:28" s="135" customFormat="1" ht="72.75" customHeight="1">
      <c r="A138" s="586"/>
      <c r="B138" s="739"/>
      <c r="C138" s="437" t="s">
        <v>632</v>
      </c>
      <c r="D138" s="440"/>
      <c r="E138" s="428"/>
      <c r="F138" s="428" t="s">
        <v>635</v>
      </c>
      <c r="G138" s="418"/>
      <c r="H138" s="873">
        <v>0</v>
      </c>
      <c r="I138" s="873">
        <v>126</v>
      </c>
      <c r="J138" s="873">
        <v>0</v>
      </c>
      <c r="K138" s="869">
        <v>0</v>
      </c>
      <c r="L138" s="869">
        <f>I138*0.2</f>
        <v>25.200000000000003</v>
      </c>
      <c r="M138" s="873">
        <v>0</v>
      </c>
      <c r="N138" s="869">
        <f t="shared" ref="N138:N141" si="22">SUM(K138:M138)</f>
        <v>25.200000000000003</v>
      </c>
      <c r="O138" s="497" t="s">
        <v>338</v>
      </c>
      <c r="P138" s="497" t="s">
        <v>394</v>
      </c>
      <c r="Q138" s="870" t="s">
        <v>840</v>
      </c>
      <c r="R138" s="871" t="s">
        <v>841</v>
      </c>
      <c r="S138" s="519">
        <f>SUM(T138:AB138)</f>
        <v>0</v>
      </c>
      <c r="T138" s="602"/>
      <c r="U138" s="520">
        <f>'Year 1'!T138</f>
        <v>0</v>
      </c>
      <c r="V138" s="520">
        <f>'Year 2'!T138</f>
        <v>0</v>
      </c>
      <c r="W138" s="520">
        <f>'Year 3'!T138</f>
        <v>0</v>
      </c>
      <c r="X138" s="520">
        <f>'Year 4'!T138</f>
        <v>0</v>
      </c>
      <c r="Y138" s="520">
        <f>'Year 5'!T138</f>
        <v>0</v>
      </c>
      <c r="Z138" s="513">
        <f>'Year 6'!T138</f>
        <v>0</v>
      </c>
      <c r="AA138" s="520">
        <f>'Year 7'!T138</f>
        <v>0</v>
      </c>
      <c r="AB138" s="603">
        <f>'Year 8'!U138</f>
        <v>0</v>
      </c>
    </row>
    <row r="139" spans="1:28" s="135" customFormat="1" ht="72.75" customHeight="1">
      <c r="A139" s="586"/>
      <c r="B139" s="739"/>
      <c r="C139" s="437" t="s">
        <v>633</v>
      </c>
      <c r="D139" s="440"/>
      <c r="E139" s="428"/>
      <c r="F139" s="428" t="s">
        <v>636</v>
      </c>
      <c r="G139" s="418"/>
      <c r="H139" s="873">
        <v>0</v>
      </c>
      <c r="I139" s="873">
        <v>126</v>
      </c>
      <c r="J139" s="873">
        <v>0</v>
      </c>
      <c r="K139" s="869">
        <v>0</v>
      </c>
      <c r="L139" s="869">
        <f>I139*1</f>
        <v>126</v>
      </c>
      <c r="M139" s="873">
        <v>0</v>
      </c>
      <c r="N139" s="869">
        <f t="shared" si="22"/>
        <v>126</v>
      </c>
      <c r="O139" s="497" t="s">
        <v>338</v>
      </c>
      <c r="P139" s="497" t="s">
        <v>394</v>
      </c>
      <c r="Q139" s="870" t="s">
        <v>840</v>
      </c>
      <c r="R139" s="871" t="s">
        <v>841</v>
      </c>
      <c r="S139" s="519">
        <f>SUM(T139:AB139)</f>
        <v>0</v>
      </c>
      <c r="T139" s="602"/>
      <c r="U139" s="520">
        <f>'Year 1'!T139</f>
        <v>0</v>
      </c>
      <c r="V139" s="520">
        <f>'Year 2'!T139</f>
        <v>0</v>
      </c>
      <c r="W139" s="520">
        <f>'Year 3'!T139</f>
        <v>0</v>
      </c>
      <c r="X139" s="520">
        <f>'Year 4'!T139</f>
        <v>0</v>
      </c>
      <c r="Y139" s="520">
        <f>'Year 5'!T139</f>
        <v>0</v>
      </c>
      <c r="Z139" s="513">
        <f>'Year 6'!T139</f>
        <v>0</v>
      </c>
      <c r="AA139" s="520">
        <f>'Year 7'!T139</f>
        <v>0</v>
      </c>
      <c r="AB139" s="603">
        <f>'Year 8'!U139</f>
        <v>0</v>
      </c>
    </row>
    <row r="140" spans="1:28" s="135" customFormat="1" ht="72.75" customHeight="1">
      <c r="A140" s="586"/>
      <c r="B140" s="739"/>
      <c r="C140" s="437" t="s">
        <v>634</v>
      </c>
      <c r="D140" s="440"/>
      <c r="E140" s="428"/>
      <c r="F140" s="428" t="s">
        <v>637</v>
      </c>
      <c r="G140" s="418"/>
      <c r="H140" s="873">
        <v>0</v>
      </c>
      <c r="I140" s="873">
        <v>126</v>
      </c>
      <c r="J140" s="873">
        <v>0</v>
      </c>
      <c r="K140" s="869">
        <v>0</v>
      </c>
      <c r="L140" s="869">
        <f>I140*1</f>
        <v>126</v>
      </c>
      <c r="M140" s="873">
        <v>0</v>
      </c>
      <c r="N140" s="869">
        <f t="shared" si="22"/>
        <v>126</v>
      </c>
      <c r="O140" s="497" t="s">
        <v>338</v>
      </c>
      <c r="P140" s="497" t="s">
        <v>394</v>
      </c>
      <c r="Q140" s="870" t="s">
        <v>840</v>
      </c>
      <c r="R140" s="871" t="s">
        <v>841</v>
      </c>
      <c r="S140" s="519">
        <f>SUM(T140:AB140)</f>
        <v>0</v>
      </c>
      <c r="T140" s="602"/>
      <c r="U140" s="520">
        <f>'Year 1'!T140</f>
        <v>0</v>
      </c>
      <c r="V140" s="520">
        <f>'Year 2'!T140</f>
        <v>0</v>
      </c>
      <c r="W140" s="520">
        <f>'Year 3'!T140</f>
        <v>0</v>
      </c>
      <c r="X140" s="520">
        <f>'Year 4'!T140</f>
        <v>0</v>
      </c>
      <c r="Y140" s="520">
        <f>'Year 5'!T140</f>
        <v>0</v>
      </c>
      <c r="Z140" s="513">
        <f>'Year 6'!T140</f>
        <v>0</v>
      </c>
      <c r="AA140" s="520">
        <f>'Year 7'!T140</f>
        <v>0</v>
      </c>
      <c r="AB140" s="603">
        <f>'Year 8'!U140</f>
        <v>0</v>
      </c>
    </row>
    <row r="141" spans="1:28" s="135" customFormat="1" ht="93" customHeight="1">
      <c r="A141" s="586"/>
      <c r="B141" s="739"/>
      <c r="C141" s="437" t="s">
        <v>638</v>
      </c>
      <c r="D141" s="440" t="s">
        <v>542</v>
      </c>
      <c r="E141" s="428" t="s">
        <v>639</v>
      </c>
      <c r="F141" s="428" t="s">
        <v>640</v>
      </c>
      <c r="G141" s="418"/>
      <c r="H141" s="873">
        <v>0</v>
      </c>
      <c r="I141" s="873">
        <v>1794</v>
      </c>
      <c r="J141" s="873">
        <v>0</v>
      </c>
      <c r="K141" s="869">
        <v>0</v>
      </c>
      <c r="L141" s="869">
        <f>I141*1</f>
        <v>1794</v>
      </c>
      <c r="M141" s="873">
        <v>0</v>
      </c>
      <c r="N141" s="869">
        <f t="shared" si="22"/>
        <v>1794</v>
      </c>
      <c r="O141" s="497" t="s">
        <v>338</v>
      </c>
      <c r="P141" s="497" t="s">
        <v>394</v>
      </c>
      <c r="Q141" s="870" t="s">
        <v>842</v>
      </c>
      <c r="R141" s="871" t="s">
        <v>843</v>
      </c>
      <c r="S141" s="519">
        <f>SUM(T141:AB141)</f>
        <v>0</v>
      </c>
      <c r="T141" s="602"/>
      <c r="U141" s="520">
        <f>'Year 1'!T141</f>
        <v>0</v>
      </c>
      <c r="V141" s="520">
        <f>'Year 2'!T141</f>
        <v>0</v>
      </c>
      <c r="W141" s="520">
        <f>'Year 3'!T141</f>
        <v>0</v>
      </c>
      <c r="X141" s="520">
        <f>'Year 4'!T141</f>
        <v>0</v>
      </c>
      <c r="Y141" s="520">
        <f>'Year 5'!T141</f>
        <v>0</v>
      </c>
      <c r="Z141" s="513">
        <f>'Year 6'!T141</f>
        <v>0</v>
      </c>
      <c r="AA141" s="520">
        <f>'Year 7'!T141</f>
        <v>0</v>
      </c>
      <c r="AB141" s="603">
        <f>'Year 8'!U141</f>
        <v>0</v>
      </c>
    </row>
    <row r="142" spans="1:28" s="135" customFormat="1" ht="72.75" customHeight="1">
      <c r="A142" s="586"/>
      <c r="B142" s="739"/>
      <c r="C142" s="437" t="s">
        <v>641</v>
      </c>
      <c r="D142" s="440" t="s">
        <v>542</v>
      </c>
      <c r="E142" s="428" t="s">
        <v>642</v>
      </c>
      <c r="F142" s="428"/>
      <c r="G142" s="418"/>
      <c r="H142" s="754"/>
      <c r="I142" s="495"/>
      <c r="J142" s="495"/>
      <c r="K142" s="751"/>
      <c r="L142" s="454"/>
      <c r="M142" s="454"/>
      <c r="N142" s="750"/>
      <c r="O142" s="497"/>
      <c r="P142" s="497"/>
      <c r="Q142" s="725"/>
      <c r="R142" s="726"/>
      <c r="S142" s="523"/>
      <c r="T142" s="607"/>
      <c r="U142" s="524"/>
      <c r="V142" s="524"/>
      <c r="W142" s="525"/>
      <c r="X142" s="525"/>
      <c r="Y142" s="525"/>
      <c r="Z142" s="525"/>
      <c r="AA142" s="525"/>
      <c r="AB142" s="608"/>
    </row>
    <row r="143" spans="1:28" s="135" customFormat="1" ht="90.75" customHeight="1">
      <c r="A143" s="586"/>
      <c r="B143" s="739"/>
      <c r="C143" s="437" t="s">
        <v>644</v>
      </c>
      <c r="D143" s="440"/>
      <c r="E143" s="428"/>
      <c r="F143" s="428" t="s">
        <v>643</v>
      </c>
      <c r="G143" s="418"/>
      <c r="H143" s="873">
        <v>0</v>
      </c>
      <c r="I143" s="873">
        <v>72</v>
      </c>
      <c r="J143" s="873">
        <v>0</v>
      </c>
      <c r="K143" s="869">
        <v>0</v>
      </c>
      <c r="L143" s="869">
        <f>I143*1</f>
        <v>72</v>
      </c>
      <c r="M143" s="873">
        <v>0</v>
      </c>
      <c r="N143" s="869">
        <f t="shared" ref="N143:N145" si="23">SUM(K143:M143)</f>
        <v>72</v>
      </c>
      <c r="O143" s="497" t="s">
        <v>338</v>
      </c>
      <c r="P143" s="497" t="s">
        <v>394</v>
      </c>
      <c r="Q143" s="870" t="s">
        <v>831</v>
      </c>
      <c r="R143" s="871" t="s">
        <v>844</v>
      </c>
      <c r="S143" s="519">
        <f>SUM(T143:AB143)</f>
        <v>0</v>
      </c>
      <c r="T143" s="602"/>
      <c r="U143" s="520">
        <f>'Year 1'!T143</f>
        <v>0</v>
      </c>
      <c r="V143" s="520">
        <f>'Year 2'!T143</f>
        <v>0</v>
      </c>
      <c r="W143" s="520">
        <f>'Year 3'!T143</f>
        <v>0</v>
      </c>
      <c r="X143" s="520">
        <f>'Year 4'!T143</f>
        <v>0</v>
      </c>
      <c r="Y143" s="520">
        <f>'Year 5'!T143</f>
        <v>0</v>
      </c>
      <c r="Z143" s="513">
        <f>'Year 6'!T143</f>
        <v>0</v>
      </c>
      <c r="AA143" s="520">
        <f>'Year 7'!T143</f>
        <v>0</v>
      </c>
      <c r="AB143" s="603">
        <f>'Year 8'!U143</f>
        <v>0</v>
      </c>
    </row>
    <row r="144" spans="1:28" s="135" customFormat="1" ht="72.75" customHeight="1">
      <c r="A144" s="586"/>
      <c r="B144" s="739"/>
      <c r="C144" s="437" t="s">
        <v>645</v>
      </c>
      <c r="D144" s="440"/>
      <c r="E144" s="428"/>
      <c r="F144" s="428" t="s">
        <v>663</v>
      </c>
      <c r="G144" s="418"/>
      <c r="H144" s="873">
        <v>0</v>
      </c>
      <c r="I144" s="873">
        <v>72</v>
      </c>
      <c r="J144" s="873">
        <v>0</v>
      </c>
      <c r="K144" s="869">
        <v>0</v>
      </c>
      <c r="L144" s="869">
        <f>I144*1</f>
        <v>72</v>
      </c>
      <c r="M144" s="873">
        <v>0</v>
      </c>
      <c r="N144" s="869">
        <f t="shared" si="23"/>
        <v>72</v>
      </c>
      <c r="O144" s="497" t="s">
        <v>338</v>
      </c>
      <c r="P144" s="497" t="s">
        <v>394</v>
      </c>
      <c r="Q144" s="870" t="s">
        <v>831</v>
      </c>
      <c r="R144" s="871" t="s">
        <v>844</v>
      </c>
      <c r="S144" s="519">
        <f>SUM(T144:AB144)</f>
        <v>0</v>
      </c>
      <c r="T144" s="602"/>
      <c r="U144" s="520">
        <f>'Year 1'!T144</f>
        <v>0</v>
      </c>
      <c r="V144" s="520">
        <f>'Year 2'!T144</f>
        <v>0</v>
      </c>
      <c r="W144" s="520">
        <f>'Year 3'!T144</f>
        <v>0</v>
      </c>
      <c r="X144" s="520">
        <f>'Year 4'!T144</f>
        <v>0</v>
      </c>
      <c r="Y144" s="520">
        <f>'Year 5'!T144</f>
        <v>0</v>
      </c>
      <c r="Z144" s="513">
        <f>'Year 6'!T144</f>
        <v>0</v>
      </c>
      <c r="AA144" s="520">
        <f>'Year 7'!T144</f>
        <v>0</v>
      </c>
      <c r="AB144" s="603">
        <f>'Year 8'!U144</f>
        <v>0</v>
      </c>
    </row>
    <row r="145" spans="1:28" s="135" customFormat="1" ht="40.5">
      <c r="A145" s="586"/>
      <c r="B145" s="739"/>
      <c r="C145" s="437" t="s">
        <v>646</v>
      </c>
      <c r="D145" s="440" t="s">
        <v>542</v>
      </c>
      <c r="E145" s="428" t="s">
        <v>647</v>
      </c>
      <c r="F145" s="428" t="s">
        <v>648</v>
      </c>
      <c r="G145" s="418"/>
      <c r="H145" s="873">
        <v>0</v>
      </c>
      <c r="I145" s="873">
        <v>6</v>
      </c>
      <c r="J145" s="873">
        <v>0</v>
      </c>
      <c r="K145" s="869">
        <v>0</v>
      </c>
      <c r="L145" s="869">
        <f>I145*1</f>
        <v>6</v>
      </c>
      <c r="M145" s="873">
        <v>0</v>
      </c>
      <c r="N145" s="869">
        <f t="shared" si="23"/>
        <v>6</v>
      </c>
      <c r="O145" s="497" t="s">
        <v>338</v>
      </c>
      <c r="P145" s="497" t="s">
        <v>394</v>
      </c>
      <c r="Q145" s="870" t="s">
        <v>831</v>
      </c>
      <c r="R145" s="871" t="s">
        <v>844</v>
      </c>
      <c r="S145" s="519">
        <f>SUM(T145:AB145)</f>
        <v>0</v>
      </c>
      <c r="T145" s="602"/>
      <c r="U145" s="520">
        <f>'Year 1'!T145</f>
        <v>0</v>
      </c>
      <c r="V145" s="520">
        <f>'Year 2'!T145</f>
        <v>0</v>
      </c>
      <c r="W145" s="520">
        <f>'Year 3'!T145</f>
        <v>0</v>
      </c>
      <c r="X145" s="520">
        <f>'Year 4'!T145</f>
        <v>0</v>
      </c>
      <c r="Y145" s="520">
        <f>'Year 5'!T145</f>
        <v>0</v>
      </c>
      <c r="Z145" s="513">
        <f>'Year 6'!T145</f>
        <v>0</v>
      </c>
      <c r="AA145" s="520">
        <f>'Year 7'!T145</f>
        <v>0</v>
      </c>
      <c r="AB145" s="603">
        <f>'Year 8'!U145</f>
        <v>0</v>
      </c>
    </row>
    <row r="146" spans="1:28" s="135" customFormat="1" ht="72.75" customHeight="1">
      <c r="A146" s="586"/>
      <c r="B146" s="739"/>
      <c r="C146" s="437" t="s">
        <v>649</v>
      </c>
      <c r="D146" s="440" t="s">
        <v>542</v>
      </c>
      <c r="E146" s="428" t="s">
        <v>650</v>
      </c>
      <c r="F146" s="428"/>
      <c r="G146" s="418"/>
      <c r="H146" s="754"/>
      <c r="I146" s="495"/>
      <c r="J146" s="495"/>
      <c r="K146" s="751"/>
      <c r="L146" s="454"/>
      <c r="M146" s="454"/>
      <c r="N146" s="750"/>
      <c r="O146" s="497"/>
      <c r="P146" s="497"/>
      <c r="Q146" s="725"/>
      <c r="R146" s="726"/>
      <c r="S146" s="523"/>
      <c r="T146" s="607"/>
      <c r="U146" s="524"/>
      <c r="V146" s="524"/>
      <c r="W146" s="525"/>
      <c r="X146" s="525"/>
      <c r="Y146" s="525"/>
      <c r="Z146" s="525"/>
      <c r="AA146" s="525"/>
      <c r="AB146" s="608"/>
    </row>
    <row r="147" spans="1:28" s="135" customFormat="1" ht="72.75" customHeight="1">
      <c r="A147" s="586"/>
      <c r="B147" s="739"/>
      <c r="C147" s="437" t="s">
        <v>653</v>
      </c>
      <c r="D147" s="440"/>
      <c r="E147" s="428"/>
      <c r="F147" s="428" t="s">
        <v>651</v>
      </c>
      <c r="G147" s="418"/>
      <c r="H147" s="873">
        <v>0</v>
      </c>
      <c r="I147" s="873">
        <v>2855</v>
      </c>
      <c r="J147" s="873">
        <v>0</v>
      </c>
      <c r="K147" s="869">
        <v>0</v>
      </c>
      <c r="L147" s="869">
        <f>I147/6</f>
        <v>475.83333333333331</v>
      </c>
      <c r="M147" s="873">
        <v>0</v>
      </c>
      <c r="N147" s="869">
        <f>SUM(K147:M147)</f>
        <v>475.83333333333331</v>
      </c>
      <c r="O147" s="497" t="s">
        <v>338</v>
      </c>
      <c r="P147" s="497" t="s">
        <v>394</v>
      </c>
      <c r="Q147" s="870" t="s">
        <v>830</v>
      </c>
      <c r="R147" s="871" t="s">
        <v>845</v>
      </c>
      <c r="S147" s="519">
        <f>SUM(T147:AB147)</f>
        <v>0</v>
      </c>
      <c r="T147" s="602"/>
      <c r="U147" s="520">
        <f>'Year 1'!T147</f>
        <v>0</v>
      </c>
      <c r="V147" s="520">
        <f>'Year 2'!T147</f>
        <v>0</v>
      </c>
      <c r="W147" s="520">
        <f>'Year 3'!T147</f>
        <v>0</v>
      </c>
      <c r="X147" s="520">
        <f>'Year 4'!T147</f>
        <v>0</v>
      </c>
      <c r="Y147" s="520">
        <f>'Year 5'!T147</f>
        <v>0</v>
      </c>
      <c r="Z147" s="513">
        <f>'Year 6'!T147</f>
        <v>0</v>
      </c>
      <c r="AA147" s="520">
        <f>'Year 7'!T147</f>
        <v>0</v>
      </c>
      <c r="AB147" s="603">
        <f>'Year 8'!U147</f>
        <v>0</v>
      </c>
    </row>
    <row r="148" spans="1:28" s="135" customFormat="1" ht="72.75" customHeight="1">
      <c r="A148" s="586"/>
      <c r="B148" s="739"/>
      <c r="C148" s="437" t="s">
        <v>654</v>
      </c>
      <c r="D148" s="440"/>
      <c r="E148" s="428"/>
      <c r="F148" s="428" t="s">
        <v>652</v>
      </c>
      <c r="G148" s="418"/>
      <c r="H148" s="873">
        <v>0</v>
      </c>
      <c r="I148" s="873">
        <v>1337</v>
      </c>
      <c r="J148" s="873">
        <v>0</v>
      </c>
      <c r="K148" s="869">
        <v>0</v>
      </c>
      <c r="L148" s="869">
        <f>I148*1</f>
        <v>1337</v>
      </c>
      <c r="M148" s="873">
        <v>0</v>
      </c>
      <c r="N148" s="869">
        <f t="shared" ref="N148" si="24">SUM(K148:M148)</f>
        <v>1337</v>
      </c>
      <c r="O148" s="497" t="s">
        <v>338</v>
      </c>
      <c r="P148" s="497" t="s">
        <v>394</v>
      </c>
      <c r="Q148" s="870" t="s">
        <v>828</v>
      </c>
      <c r="R148" s="871" t="s">
        <v>845</v>
      </c>
      <c r="S148" s="519">
        <f>SUM(T148:AB148)</f>
        <v>0</v>
      </c>
      <c r="T148" s="602"/>
      <c r="U148" s="520">
        <f>'Year 1'!T148</f>
        <v>0</v>
      </c>
      <c r="V148" s="520">
        <f>'Year 2'!T148</f>
        <v>0</v>
      </c>
      <c r="W148" s="520">
        <f>'Year 3'!T148</f>
        <v>0</v>
      </c>
      <c r="X148" s="520">
        <f>'Year 4'!T148</f>
        <v>0</v>
      </c>
      <c r="Y148" s="520">
        <f>'Year 5'!T148</f>
        <v>0</v>
      </c>
      <c r="Z148" s="513">
        <f>'Year 6'!T148</f>
        <v>0</v>
      </c>
      <c r="AA148" s="520">
        <f>'Year 7'!T148</f>
        <v>0</v>
      </c>
      <c r="AB148" s="603">
        <f>'Year 8'!U148</f>
        <v>0</v>
      </c>
    </row>
    <row r="149" spans="1:28" s="135" customFormat="1" ht="54" customHeight="1">
      <c r="A149" s="682"/>
      <c r="B149" s="683"/>
      <c r="C149" s="437" t="s">
        <v>781</v>
      </c>
      <c r="D149" s="440" t="s">
        <v>542</v>
      </c>
      <c r="E149" s="428" t="s">
        <v>780</v>
      </c>
      <c r="F149" s="428"/>
      <c r="G149" s="415"/>
      <c r="H149" s="494"/>
      <c r="I149" s="494"/>
      <c r="J149" s="495"/>
      <c r="K149" s="494"/>
      <c r="L149" s="494"/>
      <c r="M149" s="454"/>
      <c r="N149" s="750"/>
      <c r="O149" s="497"/>
      <c r="P149" s="497"/>
      <c r="Q149" s="496"/>
      <c r="R149" s="863"/>
      <c r="S149" s="523"/>
      <c r="T149" s="607"/>
      <c r="U149" s="524"/>
      <c r="V149" s="524"/>
      <c r="W149" s="525"/>
      <c r="X149" s="525"/>
      <c r="Y149" s="525"/>
      <c r="Z149" s="525"/>
      <c r="AA149" s="525"/>
      <c r="AB149" s="608"/>
    </row>
    <row r="150" spans="1:28" s="135" customFormat="1" ht="54" customHeight="1">
      <c r="A150" s="682"/>
      <c r="B150" s="683"/>
      <c r="C150" s="437" t="s">
        <v>782</v>
      </c>
      <c r="D150" s="440"/>
      <c r="E150" s="428"/>
      <c r="F150" s="428" t="s">
        <v>750</v>
      </c>
      <c r="G150" s="415"/>
      <c r="H150" s="876">
        <v>0</v>
      </c>
      <c r="I150" s="876">
        <v>0</v>
      </c>
      <c r="J150" s="874">
        <v>293</v>
      </c>
      <c r="K150" s="876">
        <v>0</v>
      </c>
      <c r="L150" s="876">
        <v>0</v>
      </c>
      <c r="M150" s="874">
        <f>J150*1</f>
        <v>293</v>
      </c>
      <c r="N150" s="876">
        <f>SUM(K150:M150)</f>
        <v>293</v>
      </c>
      <c r="O150" s="497" t="s">
        <v>338</v>
      </c>
      <c r="P150" s="497" t="s">
        <v>394</v>
      </c>
      <c r="Q150" s="496" t="s">
        <v>828</v>
      </c>
      <c r="R150" s="878" t="s">
        <v>846</v>
      </c>
      <c r="S150" s="519">
        <f>SUM(T150:AB150)</f>
        <v>0</v>
      </c>
      <c r="T150" s="602"/>
      <c r="U150" s="520">
        <f>'Year 1'!T150</f>
        <v>0</v>
      </c>
      <c r="V150" s="520">
        <f>'Year 2'!T150</f>
        <v>0</v>
      </c>
      <c r="W150" s="520">
        <f>'Year 3'!T150</f>
        <v>0</v>
      </c>
      <c r="X150" s="520">
        <f>'Year 4'!T150</f>
        <v>0</v>
      </c>
      <c r="Y150" s="520">
        <f>'Year 5'!T150</f>
        <v>0</v>
      </c>
      <c r="Z150" s="513">
        <f>'Year 6'!T150</f>
        <v>0</v>
      </c>
      <c r="AA150" s="520">
        <f>'Year 7'!T150</f>
        <v>0</v>
      </c>
      <c r="AB150" s="603">
        <f>'Year 8'!U150</f>
        <v>0</v>
      </c>
    </row>
    <row r="151" spans="1:28" s="135" customFormat="1" ht="54" customHeight="1">
      <c r="A151" s="682"/>
      <c r="B151" s="683"/>
      <c r="C151" s="437" t="s">
        <v>783</v>
      </c>
      <c r="D151" s="440"/>
      <c r="E151" s="428"/>
      <c r="F151" s="428" t="s">
        <v>753</v>
      </c>
      <c r="G151" s="415"/>
      <c r="H151" s="876">
        <v>0</v>
      </c>
      <c r="I151" s="876">
        <v>0</v>
      </c>
      <c r="J151" s="874">
        <v>293</v>
      </c>
      <c r="K151" s="876">
        <v>0</v>
      </c>
      <c r="L151" s="876">
        <v>0</v>
      </c>
      <c r="M151" s="874">
        <f t="shared" ref="M151:M152" si="25">J151*1</f>
        <v>293</v>
      </c>
      <c r="N151" s="876">
        <f t="shared" ref="N151:N152" si="26">SUM(K151:M151)</f>
        <v>293</v>
      </c>
      <c r="O151" s="497" t="s">
        <v>338</v>
      </c>
      <c r="P151" s="497" t="s">
        <v>394</v>
      </c>
      <c r="Q151" s="496" t="s">
        <v>828</v>
      </c>
      <c r="R151" s="878" t="s">
        <v>846</v>
      </c>
      <c r="S151" s="519">
        <f>SUM(T151:AB151)</f>
        <v>0</v>
      </c>
      <c r="T151" s="602"/>
      <c r="U151" s="520">
        <f>'Year 1'!T151</f>
        <v>0</v>
      </c>
      <c r="V151" s="520">
        <f>'Year 2'!T151</f>
        <v>0</v>
      </c>
      <c r="W151" s="520">
        <f>'Year 3'!T151</f>
        <v>0</v>
      </c>
      <c r="X151" s="520">
        <f>'Year 4'!T151</f>
        <v>0</v>
      </c>
      <c r="Y151" s="520">
        <f>'Year 5'!T151</f>
        <v>0</v>
      </c>
      <c r="Z151" s="513">
        <f>'Year 6'!T151</f>
        <v>0</v>
      </c>
      <c r="AA151" s="520">
        <f>'Year 7'!T151</f>
        <v>0</v>
      </c>
      <c r="AB151" s="603">
        <f>'Year 8'!U151</f>
        <v>0</v>
      </c>
    </row>
    <row r="152" spans="1:28" s="135" customFormat="1" ht="54" customHeight="1">
      <c r="A152" s="682"/>
      <c r="B152" s="683"/>
      <c r="C152" s="437" t="s">
        <v>784</v>
      </c>
      <c r="D152" s="440"/>
      <c r="E152" s="428"/>
      <c r="F152" s="428" t="s">
        <v>755</v>
      </c>
      <c r="G152" s="415"/>
      <c r="H152" s="876">
        <v>0</v>
      </c>
      <c r="I152" s="876">
        <v>0</v>
      </c>
      <c r="J152" s="874">
        <v>293</v>
      </c>
      <c r="K152" s="876">
        <v>0</v>
      </c>
      <c r="L152" s="876">
        <v>0</v>
      </c>
      <c r="M152" s="874">
        <f t="shared" si="25"/>
        <v>293</v>
      </c>
      <c r="N152" s="876">
        <f t="shared" si="26"/>
        <v>293</v>
      </c>
      <c r="O152" s="497" t="s">
        <v>338</v>
      </c>
      <c r="P152" s="497" t="s">
        <v>394</v>
      </c>
      <c r="Q152" s="496" t="s">
        <v>828</v>
      </c>
      <c r="R152" s="878" t="s">
        <v>846</v>
      </c>
      <c r="S152" s="519">
        <f>SUM(T152:AB152)</f>
        <v>0</v>
      </c>
      <c r="T152" s="602"/>
      <c r="U152" s="520">
        <f>'Year 1'!T152</f>
        <v>0</v>
      </c>
      <c r="V152" s="520">
        <f>'Year 2'!T152</f>
        <v>0</v>
      </c>
      <c r="W152" s="520">
        <f>'Year 3'!T152</f>
        <v>0</v>
      </c>
      <c r="X152" s="520">
        <f>'Year 4'!T152</f>
        <v>0</v>
      </c>
      <c r="Y152" s="520">
        <f>'Year 5'!T152</f>
        <v>0</v>
      </c>
      <c r="Z152" s="513">
        <f>'Year 6'!T152</f>
        <v>0</v>
      </c>
      <c r="AA152" s="520">
        <f>'Year 7'!T152</f>
        <v>0</v>
      </c>
      <c r="AB152" s="603">
        <f>'Year 8'!U152</f>
        <v>0</v>
      </c>
    </row>
    <row r="153" spans="1:28" s="135" customFormat="1" ht="20.25">
      <c r="A153" s="743" t="s">
        <v>675</v>
      </c>
      <c r="B153" s="683">
        <v>4.7</v>
      </c>
      <c r="C153" s="740"/>
      <c r="D153" s="440" t="s">
        <v>569</v>
      </c>
      <c r="E153" s="428"/>
      <c r="F153" s="428"/>
      <c r="G153" s="418"/>
      <c r="H153" s="754"/>
      <c r="I153" s="495"/>
      <c r="J153" s="495"/>
      <c r="K153" s="751"/>
      <c r="L153" s="454"/>
      <c r="M153" s="454"/>
      <c r="N153" s="750"/>
      <c r="O153" s="497"/>
      <c r="P153" s="497"/>
      <c r="Q153" s="725"/>
      <c r="R153" s="770"/>
      <c r="S153" s="523"/>
      <c r="T153" s="607"/>
      <c r="U153" s="524"/>
      <c r="V153" s="524"/>
      <c r="W153" s="525"/>
      <c r="X153" s="525"/>
      <c r="Y153" s="525"/>
      <c r="Z153" s="525"/>
      <c r="AA153" s="525"/>
      <c r="AB153" s="608"/>
    </row>
    <row r="154" spans="1:28" s="135" customFormat="1" ht="96.75" customHeight="1">
      <c r="A154" s="682"/>
      <c r="B154" s="683"/>
      <c r="C154" s="437" t="s">
        <v>748</v>
      </c>
      <c r="D154" s="440" t="s">
        <v>569</v>
      </c>
      <c r="E154" s="428" t="s">
        <v>572</v>
      </c>
      <c r="F154" s="428" t="s">
        <v>570</v>
      </c>
      <c r="G154" s="418"/>
      <c r="H154" s="869">
        <v>0</v>
      </c>
      <c r="I154" s="869">
        <v>0</v>
      </c>
      <c r="J154" s="873">
        <v>0</v>
      </c>
      <c r="K154" s="869">
        <v>0</v>
      </c>
      <c r="L154" s="869">
        <v>0</v>
      </c>
      <c r="M154" s="873">
        <v>0</v>
      </c>
      <c r="N154" s="869">
        <f>SUM(K154:M154)</f>
        <v>0</v>
      </c>
      <c r="O154" s="497" t="s">
        <v>359</v>
      </c>
      <c r="P154" s="497" t="s">
        <v>394</v>
      </c>
      <c r="Q154" s="725"/>
      <c r="R154" s="871" t="s">
        <v>792</v>
      </c>
      <c r="S154" s="519">
        <f>SUM(T154:AB154)</f>
        <v>0</v>
      </c>
      <c r="T154" s="602"/>
      <c r="U154" s="520">
        <f>'Year 1'!T154</f>
        <v>0</v>
      </c>
      <c r="V154" s="520">
        <f>'Year 2'!T154</f>
        <v>0</v>
      </c>
      <c r="W154" s="520">
        <f>'Year 3'!T154</f>
        <v>0</v>
      </c>
      <c r="X154" s="520">
        <f>'Year 4'!T154</f>
        <v>0</v>
      </c>
      <c r="Y154" s="520">
        <f>'Year 5'!T154</f>
        <v>0</v>
      </c>
      <c r="Z154" s="513">
        <f>'Year 6'!T154</f>
        <v>0</v>
      </c>
      <c r="AA154" s="520">
        <f>'Year 7'!T154</f>
        <v>0</v>
      </c>
      <c r="AB154" s="603">
        <f>'Year 8'!U154</f>
        <v>0</v>
      </c>
    </row>
    <row r="155" spans="1:28" s="135" customFormat="1" ht="54" customHeight="1">
      <c r="A155" s="682"/>
      <c r="B155" s="683"/>
      <c r="C155" s="437" t="s">
        <v>749</v>
      </c>
      <c r="D155" s="440" t="s">
        <v>569</v>
      </c>
      <c r="E155" s="428" t="s">
        <v>573</v>
      </c>
      <c r="F155" s="428" t="s">
        <v>571</v>
      </c>
      <c r="G155" s="418"/>
      <c r="H155" s="869">
        <v>0</v>
      </c>
      <c r="I155" s="869">
        <v>0</v>
      </c>
      <c r="J155" s="873">
        <v>0</v>
      </c>
      <c r="K155" s="869">
        <v>0</v>
      </c>
      <c r="L155" s="869">
        <v>0</v>
      </c>
      <c r="M155" s="873">
        <v>0</v>
      </c>
      <c r="N155" s="869">
        <f>SUM(K155:M155)</f>
        <v>0</v>
      </c>
      <c r="O155" s="497" t="s">
        <v>338</v>
      </c>
      <c r="P155" s="497" t="s">
        <v>394</v>
      </c>
      <c r="Q155" s="725"/>
      <c r="R155" s="871" t="s">
        <v>792</v>
      </c>
      <c r="S155" s="519">
        <f>SUM(T155:AB155)</f>
        <v>0</v>
      </c>
      <c r="T155" s="602"/>
      <c r="U155" s="520">
        <f>'Year 1'!T155</f>
        <v>0</v>
      </c>
      <c r="V155" s="520">
        <f>'Year 2'!T155</f>
        <v>0</v>
      </c>
      <c r="W155" s="520">
        <f>'Year 3'!T155</f>
        <v>0</v>
      </c>
      <c r="X155" s="520">
        <f>'Year 4'!T155</f>
        <v>0</v>
      </c>
      <c r="Y155" s="520">
        <f>'Year 5'!T155</f>
        <v>0</v>
      </c>
      <c r="Z155" s="513">
        <f>'Year 6'!T155</f>
        <v>0</v>
      </c>
      <c r="AA155" s="520">
        <f>'Year 7'!T155</f>
        <v>0</v>
      </c>
      <c r="AB155" s="603">
        <f>'Year 8'!U155</f>
        <v>0</v>
      </c>
    </row>
    <row r="156" spans="1:28" s="135" customFormat="1" ht="54" customHeight="1">
      <c r="A156" s="682"/>
      <c r="B156" s="683"/>
      <c r="C156" s="437" t="s">
        <v>747</v>
      </c>
      <c r="D156" s="440" t="s">
        <v>569</v>
      </c>
      <c r="E156" s="428" t="s">
        <v>746</v>
      </c>
      <c r="F156" s="428"/>
      <c r="G156" s="418"/>
      <c r="H156" s="879"/>
      <c r="I156" s="879"/>
      <c r="J156" s="880"/>
      <c r="K156" s="879"/>
      <c r="L156" s="879"/>
      <c r="M156" s="881"/>
      <c r="N156" s="882"/>
      <c r="O156" s="497"/>
      <c r="P156" s="497"/>
      <c r="Q156" s="725"/>
      <c r="R156" s="883"/>
      <c r="S156" s="782"/>
      <c r="T156" s="783"/>
      <c r="U156" s="784"/>
      <c r="V156" s="784"/>
      <c r="W156" s="784"/>
      <c r="X156" s="784"/>
      <c r="Y156" s="784"/>
      <c r="Z156" s="506"/>
      <c r="AA156" s="784"/>
      <c r="AB156" s="785"/>
    </row>
    <row r="157" spans="1:28" s="135" customFormat="1" ht="54" customHeight="1">
      <c r="A157" s="682"/>
      <c r="B157" s="683"/>
      <c r="C157" s="437" t="s">
        <v>751</v>
      </c>
      <c r="D157" s="440"/>
      <c r="E157" s="428"/>
      <c r="F157" s="428" t="s">
        <v>750</v>
      </c>
      <c r="G157" s="418"/>
      <c r="H157" s="869">
        <v>0</v>
      </c>
      <c r="I157" s="869">
        <v>0</v>
      </c>
      <c r="J157" s="873">
        <v>0</v>
      </c>
      <c r="K157" s="869">
        <v>0</v>
      </c>
      <c r="L157" s="869">
        <v>0</v>
      </c>
      <c r="M157" s="873">
        <f>J157*4</f>
        <v>0</v>
      </c>
      <c r="N157" s="869">
        <f>SUM(K157:M157)</f>
        <v>0</v>
      </c>
      <c r="O157" s="497" t="s">
        <v>338</v>
      </c>
      <c r="P157" s="497" t="s">
        <v>394</v>
      </c>
      <c r="Q157" s="725"/>
      <c r="R157" s="871" t="s">
        <v>792</v>
      </c>
      <c r="S157" s="519">
        <f>SUM(T157:AB157)</f>
        <v>0</v>
      </c>
      <c r="T157" s="602"/>
      <c r="U157" s="520">
        <f>'Year 1'!T157</f>
        <v>0</v>
      </c>
      <c r="V157" s="520">
        <f>'Year 2'!T157</f>
        <v>0</v>
      </c>
      <c r="W157" s="520">
        <f>'Year 3'!T157</f>
        <v>0</v>
      </c>
      <c r="X157" s="520">
        <f>'Year 4'!T157</f>
        <v>0</v>
      </c>
      <c r="Y157" s="520">
        <f>'Year 5'!T157</f>
        <v>0</v>
      </c>
      <c r="Z157" s="513">
        <f>'Year 6'!T157</f>
        <v>0</v>
      </c>
      <c r="AA157" s="520">
        <f>'Year 7'!T157</f>
        <v>0</v>
      </c>
      <c r="AB157" s="603">
        <f>'Year 8'!U157</f>
        <v>0</v>
      </c>
    </row>
    <row r="158" spans="1:28" s="135" customFormat="1" ht="54" customHeight="1">
      <c r="A158" s="682"/>
      <c r="B158" s="683"/>
      <c r="C158" s="437" t="s">
        <v>752</v>
      </c>
      <c r="D158" s="440"/>
      <c r="E158" s="428"/>
      <c r="F158" s="428" t="s">
        <v>753</v>
      </c>
      <c r="G158" s="418"/>
      <c r="H158" s="869">
        <v>0</v>
      </c>
      <c r="I158" s="869">
        <v>0</v>
      </c>
      <c r="J158" s="873">
        <v>0</v>
      </c>
      <c r="K158" s="869">
        <v>0</v>
      </c>
      <c r="L158" s="869">
        <v>0</v>
      </c>
      <c r="M158" s="873">
        <f t="shared" ref="M158:M159" si="27">J158*4</f>
        <v>0</v>
      </c>
      <c r="N158" s="869">
        <f t="shared" ref="N158:N159" si="28">SUM(K158:M158)</f>
        <v>0</v>
      </c>
      <c r="O158" s="497" t="s">
        <v>338</v>
      </c>
      <c r="P158" s="497" t="s">
        <v>394</v>
      </c>
      <c r="Q158" s="725"/>
      <c r="R158" s="871" t="s">
        <v>792</v>
      </c>
      <c r="S158" s="519">
        <f>SUM(T158:AB158)</f>
        <v>0</v>
      </c>
      <c r="T158" s="602"/>
      <c r="U158" s="520">
        <f>'Year 1'!T158</f>
        <v>0</v>
      </c>
      <c r="V158" s="520">
        <f>'Year 2'!T158</f>
        <v>0</v>
      </c>
      <c r="W158" s="520">
        <f>'Year 3'!T158</f>
        <v>0</v>
      </c>
      <c r="X158" s="520">
        <f>'Year 4'!T158</f>
        <v>0</v>
      </c>
      <c r="Y158" s="520">
        <f>'Year 5'!T158</f>
        <v>0</v>
      </c>
      <c r="Z158" s="513">
        <f>'Year 6'!T158</f>
        <v>0</v>
      </c>
      <c r="AA158" s="520">
        <f>'Year 7'!T158</f>
        <v>0</v>
      </c>
      <c r="AB158" s="603">
        <f>'Year 8'!U158</f>
        <v>0</v>
      </c>
    </row>
    <row r="159" spans="1:28" s="135" customFormat="1" ht="54" customHeight="1">
      <c r="A159" s="682"/>
      <c r="B159" s="683"/>
      <c r="C159" s="437" t="s">
        <v>754</v>
      </c>
      <c r="D159" s="440"/>
      <c r="E159" s="428"/>
      <c r="F159" s="428" t="s">
        <v>755</v>
      </c>
      <c r="G159" s="418"/>
      <c r="H159" s="869">
        <v>0</v>
      </c>
      <c r="I159" s="869">
        <v>0</v>
      </c>
      <c r="J159" s="873">
        <v>0</v>
      </c>
      <c r="K159" s="869">
        <v>0</v>
      </c>
      <c r="L159" s="869">
        <v>0</v>
      </c>
      <c r="M159" s="873">
        <f t="shared" si="27"/>
        <v>0</v>
      </c>
      <c r="N159" s="869">
        <f t="shared" si="28"/>
        <v>0</v>
      </c>
      <c r="O159" s="497" t="s">
        <v>338</v>
      </c>
      <c r="P159" s="497" t="s">
        <v>394</v>
      </c>
      <c r="Q159" s="725"/>
      <c r="R159" s="871" t="s">
        <v>792</v>
      </c>
      <c r="S159" s="519">
        <f>SUM(T159:AB159)</f>
        <v>0</v>
      </c>
      <c r="T159" s="602"/>
      <c r="U159" s="520">
        <f>'Year 1'!T159</f>
        <v>0</v>
      </c>
      <c r="V159" s="520">
        <f>'Year 2'!T159</f>
        <v>0</v>
      </c>
      <c r="W159" s="520">
        <f>'Year 3'!T159</f>
        <v>0</v>
      </c>
      <c r="X159" s="520">
        <f>'Year 4'!T159</f>
        <v>0</v>
      </c>
      <c r="Y159" s="520">
        <f>'Year 5'!T159</f>
        <v>0</v>
      </c>
      <c r="Z159" s="513">
        <f>'Year 6'!T159</f>
        <v>0</v>
      </c>
      <c r="AA159" s="520">
        <f>'Year 7'!T159</f>
        <v>0</v>
      </c>
      <c r="AB159" s="603">
        <f>'Year 8'!U159</f>
        <v>0</v>
      </c>
    </row>
    <row r="160" spans="1:28" s="135" customFormat="1" ht="40.5">
      <c r="A160" s="743" t="s">
        <v>693</v>
      </c>
      <c r="B160" s="683">
        <v>4.8</v>
      </c>
      <c r="C160" s="437"/>
      <c r="D160" s="440" t="s">
        <v>543</v>
      </c>
      <c r="E160" s="428"/>
      <c r="F160" s="428"/>
      <c r="G160" s="418"/>
      <c r="H160" s="754"/>
      <c r="I160" s="495"/>
      <c r="J160" s="495"/>
      <c r="K160" s="751"/>
      <c r="L160" s="454"/>
      <c r="M160" s="454"/>
      <c r="N160" s="750"/>
      <c r="O160" s="497"/>
      <c r="P160" s="497"/>
      <c r="Q160" s="725"/>
      <c r="R160" s="726"/>
      <c r="S160" s="523"/>
      <c r="T160" s="607"/>
      <c r="U160" s="524"/>
      <c r="V160" s="524"/>
      <c r="W160" s="525"/>
      <c r="X160" s="525"/>
      <c r="Y160" s="525"/>
      <c r="Z160" s="525"/>
      <c r="AA160" s="525"/>
      <c r="AB160" s="608"/>
    </row>
    <row r="161" spans="1:28" s="135" customFormat="1" ht="159" customHeight="1">
      <c r="A161" s="743"/>
      <c r="B161" s="683"/>
      <c r="C161" s="437" t="s">
        <v>373</v>
      </c>
      <c r="D161" s="440" t="s">
        <v>543</v>
      </c>
      <c r="E161" s="428" t="s">
        <v>613</v>
      </c>
      <c r="F161" s="428" t="s">
        <v>595</v>
      </c>
      <c r="G161" s="418"/>
      <c r="H161" s="869">
        <v>0</v>
      </c>
      <c r="I161" s="869">
        <v>47020</v>
      </c>
      <c r="J161" s="873">
        <v>0</v>
      </c>
      <c r="K161" s="869">
        <v>0</v>
      </c>
      <c r="L161" s="869">
        <v>0</v>
      </c>
      <c r="M161" s="884">
        <v>0</v>
      </c>
      <c r="N161" s="882">
        <v>0</v>
      </c>
      <c r="O161" s="497" t="s">
        <v>332</v>
      </c>
      <c r="P161" s="497" t="s">
        <v>394</v>
      </c>
      <c r="Q161" s="870" t="s">
        <v>847</v>
      </c>
      <c r="R161" s="871" t="s">
        <v>891</v>
      </c>
      <c r="S161" s="519">
        <f>SUM(T161:AB161)</f>
        <v>0</v>
      </c>
      <c r="T161" s="602"/>
      <c r="U161" s="520">
        <f>'Year 1'!T161</f>
        <v>0</v>
      </c>
      <c r="V161" s="520">
        <f>'Year 2'!T161</f>
        <v>0</v>
      </c>
      <c r="W161" s="520">
        <f>'Year 3'!T161</f>
        <v>0</v>
      </c>
      <c r="X161" s="520">
        <f>'Year 4'!T161</f>
        <v>0</v>
      </c>
      <c r="Y161" s="520">
        <f>'Year 5'!T161</f>
        <v>0</v>
      </c>
      <c r="Z161" s="513">
        <f>'Year 6'!T161</f>
        <v>0</v>
      </c>
      <c r="AA161" s="520">
        <f>'Year 7'!T161</f>
        <v>0</v>
      </c>
      <c r="AB161" s="603">
        <f>'Year 8'!U161</f>
        <v>0</v>
      </c>
    </row>
    <row r="162" spans="1:28" s="135" customFormat="1" ht="78.599999999999994" customHeight="1">
      <c r="A162" s="682"/>
      <c r="B162" s="683"/>
      <c r="C162" s="437" t="s">
        <v>576</v>
      </c>
      <c r="D162" s="440" t="s">
        <v>543</v>
      </c>
      <c r="E162" s="428" t="s">
        <v>367</v>
      </c>
      <c r="F162" s="428" t="s">
        <v>368</v>
      </c>
      <c r="G162" s="418"/>
      <c r="H162" s="869">
        <v>0</v>
      </c>
      <c r="I162" s="869">
        <f>4314729</f>
        <v>4314729</v>
      </c>
      <c r="J162" s="873">
        <v>0</v>
      </c>
      <c r="K162" s="869">
        <v>0</v>
      </c>
      <c r="L162" s="869">
        <f>I162/7</f>
        <v>616389.85714285716</v>
      </c>
      <c r="M162" s="884">
        <v>0</v>
      </c>
      <c r="N162" s="869">
        <f>SUM(K162:M162)</f>
        <v>616389.85714285716</v>
      </c>
      <c r="O162" s="497" t="s">
        <v>359</v>
      </c>
      <c r="P162" s="497" t="s">
        <v>394</v>
      </c>
      <c r="Q162" s="870" t="s">
        <v>847</v>
      </c>
      <c r="R162" s="871" t="s">
        <v>892</v>
      </c>
      <c r="S162" s="519">
        <f>SUM(T162:AB162)</f>
        <v>0</v>
      </c>
      <c r="T162" s="602"/>
      <c r="U162" s="520">
        <f>'Year 1'!T162</f>
        <v>0</v>
      </c>
      <c r="V162" s="520">
        <f>'Year 2'!T162</f>
        <v>0</v>
      </c>
      <c r="W162" s="520">
        <f>'Year 3'!T162</f>
        <v>0</v>
      </c>
      <c r="X162" s="520">
        <f>'Year 4'!T162</f>
        <v>0</v>
      </c>
      <c r="Y162" s="520">
        <f>'Year 5'!T162</f>
        <v>0</v>
      </c>
      <c r="Z162" s="513">
        <f>'Year 6'!T162</f>
        <v>0</v>
      </c>
      <c r="AA162" s="520">
        <f>'Year 7'!T162</f>
        <v>0</v>
      </c>
      <c r="AB162" s="603">
        <f>'Year 8'!U162</f>
        <v>0</v>
      </c>
    </row>
    <row r="163" spans="1:28" s="135" customFormat="1" ht="40.5">
      <c r="A163" s="682"/>
      <c r="B163" s="683"/>
      <c r="C163" s="437" t="s">
        <v>577</v>
      </c>
      <c r="D163" s="440" t="s">
        <v>543</v>
      </c>
      <c r="E163" s="428" t="s">
        <v>369</v>
      </c>
      <c r="F163" s="428"/>
      <c r="G163" s="418"/>
      <c r="H163" s="754"/>
      <c r="I163" s="495"/>
      <c r="J163" s="495"/>
      <c r="K163" s="751"/>
      <c r="L163" s="454"/>
      <c r="M163" s="454"/>
      <c r="N163" s="750"/>
      <c r="O163" s="497"/>
      <c r="P163" s="497"/>
      <c r="Q163" s="725"/>
      <c r="R163" s="726"/>
      <c r="S163" s="523"/>
      <c r="T163" s="607"/>
      <c r="U163" s="524"/>
      <c r="V163" s="524"/>
      <c r="W163" s="525"/>
      <c r="X163" s="525"/>
      <c r="Y163" s="525"/>
      <c r="Z163" s="525"/>
      <c r="AA163" s="525"/>
      <c r="AB163" s="608"/>
    </row>
    <row r="164" spans="1:28" s="135" customFormat="1" ht="133.5" customHeight="1">
      <c r="A164" s="682"/>
      <c r="B164" s="683"/>
      <c r="C164" s="437" t="s">
        <v>665</v>
      </c>
      <c r="D164" s="440"/>
      <c r="E164" s="428"/>
      <c r="F164" s="428" t="s">
        <v>370</v>
      </c>
      <c r="G164" s="418"/>
      <c r="H164" s="869">
        <v>208113</v>
      </c>
      <c r="I164" s="869">
        <v>0</v>
      </c>
      <c r="J164" s="873">
        <v>0</v>
      </c>
      <c r="K164" s="869">
        <f>H164*2</f>
        <v>416226</v>
      </c>
      <c r="L164" s="869">
        <f>I164*3</f>
        <v>0</v>
      </c>
      <c r="M164" s="873">
        <v>0</v>
      </c>
      <c r="N164" s="869">
        <f>SUM(K164:M164)</f>
        <v>416226</v>
      </c>
      <c r="O164" s="497" t="s">
        <v>359</v>
      </c>
      <c r="P164" s="497" t="s">
        <v>394</v>
      </c>
      <c r="Q164" s="870" t="s">
        <v>787</v>
      </c>
      <c r="R164" s="871" t="s">
        <v>848</v>
      </c>
      <c r="S164" s="519">
        <f>SUM(T164:AB164)</f>
        <v>0</v>
      </c>
      <c r="T164" s="602"/>
      <c r="U164" s="520">
        <f>'Year 1'!T164</f>
        <v>0</v>
      </c>
      <c r="V164" s="520">
        <f>'Year 2'!T164</f>
        <v>0</v>
      </c>
      <c r="W164" s="520">
        <f>'Year 3'!T164</f>
        <v>0</v>
      </c>
      <c r="X164" s="520">
        <f>'Year 4'!T164</f>
        <v>0</v>
      </c>
      <c r="Y164" s="520">
        <f>'Year 5'!T164</f>
        <v>0</v>
      </c>
      <c r="Z164" s="513">
        <f>'Year 6'!T164</f>
        <v>0</v>
      </c>
      <c r="AA164" s="520">
        <f>'Year 7'!T164</f>
        <v>0</v>
      </c>
      <c r="AB164" s="603">
        <f>'Year 8'!U164</f>
        <v>0</v>
      </c>
    </row>
    <row r="165" spans="1:28" s="135" customFormat="1" ht="75.75" customHeight="1">
      <c r="A165" s="682"/>
      <c r="B165" s="683"/>
      <c r="C165" s="437" t="s">
        <v>666</v>
      </c>
      <c r="D165" s="440"/>
      <c r="E165" s="428"/>
      <c r="F165" s="428" t="s">
        <v>544</v>
      </c>
      <c r="G165" s="418"/>
      <c r="H165" s="869">
        <v>0</v>
      </c>
      <c r="I165" s="869">
        <v>444</v>
      </c>
      <c r="J165" s="873">
        <v>0</v>
      </c>
      <c r="K165" s="869">
        <v>0</v>
      </c>
      <c r="L165" s="869">
        <f>I165*1</f>
        <v>444</v>
      </c>
      <c r="M165" s="873">
        <v>0</v>
      </c>
      <c r="N165" s="869">
        <f>SUM(K165:M165)</f>
        <v>444</v>
      </c>
      <c r="O165" s="497" t="s">
        <v>338</v>
      </c>
      <c r="P165" s="497" t="s">
        <v>394</v>
      </c>
      <c r="Q165" s="870" t="s">
        <v>881</v>
      </c>
      <c r="R165" s="871" t="s">
        <v>849</v>
      </c>
      <c r="S165" s="519">
        <f>SUM(T165:AB165)</f>
        <v>0</v>
      </c>
      <c r="T165" s="602"/>
      <c r="U165" s="520">
        <f>'Year 1'!T165</f>
        <v>0</v>
      </c>
      <c r="V165" s="520">
        <f>'Year 2'!T165</f>
        <v>0</v>
      </c>
      <c r="W165" s="520">
        <f>'Year 3'!T165</f>
        <v>0</v>
      </c>
      <c r="X165" s="520">
        <f>'Year 4'!T165</f>
        <v>0</v>
      </c>
      <c r="Y165" s="520">
        <f>'Year 5'!T165</f>
        <v>0</v>
      </c>
      <c r="Z165" s="513">
        <f>'Year 6'!T165</f>
        <v>0</v>
      </c>
      <c r="AA165" s="520">
        <f>'Year 7'!T165</f>
        <v>0</v>
      </c>
      <c r="AB165" s="603">
        <f>'Year 8'!U165</f>
        <v>0</v>
      </c>
    </row>
    <row r="166" spans="1:28" s="135" customFormat="1" ht="87.75" customHeight="1">
      <c r="A166" s="682"/>
      <c r="B166" s="683"/>
      <c r="C166" s="437" t="s">
        <v>667</v>
      </c>
      <c r="D166" s="440"/>
      <c r="E166" s="428"/>
      <c r="F166" s="428" t="s">
        <v>545</v>
      </c>
      <c r="G166" s="418"/>
      <c r="H166" s="869">
        <v>0</v>
      </c>
      <c r="I166" s="869">
        <v>22584</v>
      </c>
      <c r="J166" s="873">
        <v>0</v>
      </c>
      <c r="K166" s="869">
        <v>0</v>
      </c>
      <c r="L166" s="869">
        <f>I166*1</f>
        <v>22584</v>
      </c>
      <c r="M166" s="873">
        <v>0</v>
      </c>
      <c r="N166" s="869">
        <f>SUM(K166:M166)</f>
        <v>22584</v>
      </c>
      <c r="O166" s="497" t="s">
        <v>338</v>
      </c>
      <c r="P166" s="497" t="s">
        <v>394</v>
      </c>
      <c r="Q166" s="870" t="s">
        <v>850</v>
      </c>
      <c r="R166" s="871" t="s">
        <v>851</v>
      </c>
      <c r="S166" s="519">
        <f>SUM(T166:AB166)</f>
        <v>0</v>
      </c>
      <c r="T166" s="602"/>
      <c r="U166" s="520">
        <f>'Year 1'!T166</f>
        <v>0</v>
      </c>
      <c r="V166" s="520">
        <f>'Year 2'!T166</f>
        <v>0</v>
      </c>
      <c r="W166" s="520">
        <f>'Year 3'!T166</f>
        <v>0</v>
      </c>
      <c r="X166" s="520">
        <f>'Year 4'!T166</f>
        <v>0</v>
      </c>
      <c r="Y166" s="520">
        <f>'Year 5'!T166</f>
        <v>0</v>
      </c>
      <c r="Z166" s="513">
        <f>'Year 6'!T166</f>
        <v>0</v>
      </c>
      <c r="AA166" s="520">
        <f>'Year 7'!T166</f>
        <v>0</v>
      </c>
      <c r="AB166" s="603">
        <f>'Year 8'!U166</f>
        <v>0</v>
      </c>
    </row>
    <row r="167" spans="1:28" s="135" customFormat="1" ht="40.5">
      <c r="A167" s="682"/>
      <c r="B167" s="683"/>
      <c r="C167" s="437" t="s">
        <v>471</v>
      </c>
      <c r="D167" s="440" t="s">
        <v>543</v>
      </c>
      <c r="E167" s="428" t="s">
        <v>369</v>
      </c>
      <c r="F167" s="428"/>
      <c r="G167" s="418"/>
      <c r="H167" s="754"/>
      <c r="I167" s="495"/>
      <c r="J167" s="495"/>
      <c r="K167" s="751"/>
      <c r="L167" s="454"/>
      <c r="M167" s="454"/>
      <c r="N167" s="750"/>
      <c r="O167" s="497"/>
      <c r="P167" s="497"/>
      <c r="Q167" s="725"/>
      <c r="R167" s="726"/>
      <c r="S167" s="523"/>
      <c r="T167" s="607"/>
      <c r="U167" s="524"/>
      <c r="V167" s="524"/>
      <c r="W167" s="525"/>
      <c r="X167" s="525"/>
      <c r="Y167" s="525"/>
      <c r="Z167" s="525"/>
      <c r="AA167" s="525"/>
      <c r="AB167" s="608"/>
    </row>
    <row r="168" spans="1:28" s="135" customFormat="1" ht="72" customHeight="1">
      <c r="A168" s="682"/>
      <c r="B168" s="683"/>
      <c r="C168" s="437" t="s">
        <v>578</v>
      </c>
      <c r="D168" s="440"/>
      <c r="E168" s="428"/>
      <c r="F168" s="428" t="s">
        <v>371</v>
      </c>
      <c r="G168" s="418"/>
      <c r="H168" s="869">
        <v>0</v>
      </c>
      <c r="I168" s="869">
        <v>1679</v>
      </c>
      <c r="J168" s="873">
        <v>0</v>
      </c>
      <c r="K168" s="869">
        <v>0</v>
      </c>
      <c r="L168" s="869">
        <f>I168*1</f>
        <v>1679</v>
      </c>
      <c r="M168" s="873">
        <v>0</v>
      </c>
      <c r="N168" s="869">
        <f t="shared" ref="N168:N169" si="29">SUM(K168:M168)</f>
        <v>1679</v>
      </c>
      <c r="O168" s="497" t="s">
        <v>338</v>
      </c>
      <c r="P168" s="497" t="s">
        <v>394</v>
      </c>
      <c r="Q168" s="870" t="s">
        <v>819</v>
      </c>
      <c r="R168" s="871" t="s">
        <v>852</v>
      </c>
      <c r="S168" s="519">
        <f>SUM(T168:AB168)</f>
        <v>0</v>
      </c>
      <c r="T168" s="602"/>
      <c r="U168" s="520">
        <f>'Year 1'!T168</f>
        <v>0</v>
      </c>
      <c r="V168" s="520">
        <f>'Year 2'!T168</f>
        <v>0</v>
      </c>
      <c r="W168" s="520">
        <f>'Year 3'!T168</f>
        <v>0</v>
      </c>
      <c r="X168" s="520">
        <f>'Year 4'!T168</f>
        <v>0</v>
      </c>
      <c r="Y168" s="520">
        <f>'Year 5'!T168</f>
        <v>0</v>
      </c>
      <c r="Z168" s="513">
        <f>'Year 6'!T168</f>
        <v>0</v>
      </c>
      <c r="AA168" s="520">
        <f>'Year 7'!T168</f>
        <v>0</v>
      </c>
      <c r="AB168" s="603">
        <f>'Year 8'!U168</f>
        <v>0</v>
      </c>
    </row>
    <row r="169" spans="1:28" s="135" customFormat="1" ht="156" customHeight="1">
      <c r="A169" s="682"/>
      <c r="B169" s="683"/>
      <c r="C169" s="437" t="s">
        <v>579</v>
      </c>
      <c r="D169" s="440"/>
      <c r="E169" s="428"/>
      <c r="F169" s="428" t="s">
        <v>612</v>
      </c>
      <c r="G169" s="418"/>
      <c r="H169" s="869">
        <v>1292</v>
      </c>
      <c r="I169" s="869">
        <v>0</v>
      </c>
      <c r="J169" s="873">
        <v>0</v>
      </c>
      <c r="K169" s="869">
        <f>H169*2</f>
        <v>2584</v>
      </c>
      <c r="L169" s="869">
        <f>I169*1</f>
        <v>0</v>
      </c>
      <c r="M169" s="873">
        <v>0</v>
      </c>
      <c r="N169" s="869">
        <f t="shared" si="29"/>
        <v>2584</v>
      </c>
      <c r="O169" s="497" t="s">
        <v>338</v>
      </c>
      <c r="P169" s="497" t="s">
        <v>394</v>
      </c>
      <c r="Q169" s="870" t="s">
        <v>882</v>
      </c>
      <c r="R169" s="871" t="s">
        <v>853</v>
      </c>
      <c r="S169" s="519">
        <f>SUM(T169:AB169)</f>
        <v>0</v>
      </c>
      <c r="T169" s="602"/>
      <c r="U169" s="520">
        <f>'Year 1'!T169</f>
        <v>0</v>
      </c>
      <c r="V169" s="520">
        <f>'Year 2'!T169</f>
        <v>0</v>
      </c>
      <c r="W169" s="520">
        <f>'Year 3'!T169</f>
        <v>0</v>
      </c>
      <c r="X169" s="520">
        <f>'Year 4'!T169</f>
        <v>0</v>
      </c>
      <c r="Y169" s="520">
        <f>'Year 5'!T169</f>
        <v>0</v>
      </c>
      <c r="Z169" s="513">
        <f>'Year 6'!T169</f>
        <v>0</v>
      </c>
      <c r="AA169" s="520">
        <f>'Year 7'!T169</f>
        <v>0</v>
      </c>
      <c r="AB169" s="603">
        <f>'Year 8'!U169</f>
        <v>0</v>
      </c>
    </row>
    <row r="170" spans="1:28" s="135" customFormat="1" ht="157.5" customHeight="1">
      <c r="A170" s="682"/>
      <c r="B170" s="683"/>
      <c r="C170" s="437" t="s">
        <v>580</v>
      </c>
      <c r="D170" s="440"/>
      <c r="E170" s="428"/>
      <c r="F170" s="428" t="s">
        <v>546</v>
      </c>
      <c r="G170" s="418"/>
      <c r="H170" s="869">
        <f>229460+9734.61+110368.3</f>
        <v>349562.91</v>
      </c>
      <c r="I170" s="869">
        <v>0</v>
      </c>
      <c r="J170" s="873">
        <v>0</v>
      </c>
      <c r="K170" s="869">
        <f>H170*2</f>
        <v>699125.82</v>
      </c>
      <c r="L170" s="869">
        <f>I170*1</f>
        <v>0</v>
      </c>
      <c r="M170" s="873">
        <v>0</v>
      </c>
      <c r="N170" s="869">
        <f>SUM(K170:M170)</f>
        <v>699125.82</v>
      </c>
      <c r="O170" s="497" t="s">
        <v>359</v>
      </c>
      <c r="P170" s="497" t="s">
        <v>394</v>
      </c>
      <c r="Q170" s="870" t="s">
        <v>787</v>
      </c>
      <c r="R170" s="871" t="s">
        <v>854</v>
      </c>
      <c r="S170" s="519">
        <f>SUM(T170:AB170)</f>
        <v>0</v>
      </c>
      <c r="T170" s="602"/>
      <c r="U170" s="520">
        <f>'Year 1'!T170</f>
        <v>0</v>
      </c>
      <c r="V170" s="520">
        <f>'Year 2'!T170</f>
        <v>0</v>
      </c>
      <c r="W170" s="520">
        <f>'Year 3'!T170</f>
        <v>0</v>
      </c>
      <c r="X170" s="520">
        <f>'Year 4'!T170</f>
        <v>0</v>
      </c>
      <c r="Y170" s="520">
        <f>'Year 5'!T170</f>
        <v>0</v>
      </c>
      <c r="Z170" s="513">
        <f>'Year 6'!T170</f>
        <v>0</v>
      </c>
      <c r="AA170" s="520">
        <f>'Year 7'!T170</f>
        <v>0</v>
      </c>
      <c r="AB170" s="603">
        <f>'Year 8'!U170</f>
        <v>0</v>
      </c>
    </row>
    <row r="171" spans="1:28" s="135" customFormat="1" ht="40.5">
      <c r="A171" s="682"/>
      <c r="B171" s="683"/>
      <c r="C171" s="437" t="s">
        <v>472</v>
      </c>
      <c r="D171" s="440" t="s">
        <v>543</v>
      </c>
      <c r="E171" s="428" t="s">
        <v>369</v>
      </c>
      <c r="F171" s="428"/>
      <c r="G171" s="418"/>
      <c r="H171" s="754"/>
      <c r="I171" s="495"/>
      <c r="J171" s="495"/>
      <c r="K171" s="751"/>
      <c r="L171" s="454"/>
      <c r="M171" s="454"/>
      <c r="N171" s="750"/>
      <c r="O171" s="497"/>
      <c r="P171" s="497"/>
      <c r="Q171" s="725"/>
      <c r="R171" s="726"/>
      <c r="S171" s="523"/>
      <c r="T171" s="607"/>
      <c r="U171" s="524"/>
      <c r="V171" s="524"/>
      <c r="W171" s="525"/>
      <c r="X171" s="525"/>
      <c r="Y171" s="525"/>
      <c r="Z171" s="525"/>
      <c r="AA171" s="525"/>
      <c r="AB171" s="608"/>
    </row>
    <row r="172" spans="1:28" s="135" customFormat="1" ht="125.25" customHeight="1">
      <c r="A172" s="682"/>
      <c r="B172" s="683"/>
      <c r="C172" s="437" t="s">
        <v>581</v>
      </c>
      <c r="D172" s="440"/>
      <c r="E172" s="428"/>
      <c r="F172" s="428" t="s">
        <v>547</v>
      </c>
      <c r="G172" s="418"/>
      <c r="H172" s="869">
        <f>257576</f>
        <v>257576</v>
      </c>
      <c r="I172" s="876">
        <f>257576-H172</f>
        <v>0</v>
      </c>
      <c r="J172" s="873">
        <v>0</v>
      </c>
      <c r="K172" s="869">
        <f>(52900*6)+((H172-52900)*3)</f>
        <v>931428</v>
      </c>
      <c r="L172" s="876">
        <f>I172*3</f>
        <v>0</v>
      </c>
      <c r="M172" s="873">
        <v>0</v>
      </c>
      <c r="N172" s="869">
        <f>SUM(K172:M172)</f>
        <v>931428</v>
      </c>
      <c r="O172" s="497" t="s">
        <v>359</v>
      </c>
      <c r="P172" s="497" t="s">
        <v>394</v>
      </c>
      <c r="Q172" s="870" t="s">
        <v>855</v>
      </c>
      <c r="R172" s="871" t="s">
        <v>893</v>
      </c>
      <c r="S172" s="519">
        <f>SUM(T172:AB172)</f>
        <v>0</v>
      </c>
      <c r="T172" s="602"/>
      <c r="U172" s="520">
        <f>'Year 1'!T172</f>
        <v>0</v>
      </c>
      <c r="V172" s="520">
        <f>'Year 2'!T172</f>
        <v>0</v>
      </c>
      <c r="W172" s="520">
        <f>'Year 3'!T172</f>
        <v>0</v>
      </c>
      <c r="X172" s="520">
        <f>'Year 4'!T172</f>
        <v>0</v>
      </c>
      <c r="Y172" s="520">
        <f>'Year 5'!T172</f>
        <v>0</v>
      </c>
      <c r="Z172" s="513">
        <f>'Year 6'!T172</f>
        <v>0</v>
      </c>
      <c r="AA172" s="520">
        <f>'Year 7'!T172</f>
        <v>0</v>
      </c>
      <c r="AB172" s="603">
        <f>'Year 8'!U172</f>
        <v>0</v>
      </c>
    </row>
    <row r="173" spans="1:28" s="135" customFormat="1" ht="172.5" customHeight="1">
      <c r="A173" s="682"/>
      <c r="B173" s="683"/>
      <c r="C173" s="437" t="s">
        <v>582</v>
      </c>
      <c r="D173" s="440"/>
      <c r="E173" s="428"/>
      <c r="F173" s="428" t="s">
        <v>548</v>
      </c>
      <c r="G173" s="418"/>
      <c r="H173" s="869">
        <v>2015955</v>
      </c>
      <c r="I173" s="869">
        <v>0</v>
      </c>
      <c r="J173" s="873">
        <v>0</v>
      </c>
      <c r="K173" s="869">
        <f>H173*2</f>
        <v>4031910</v>
      </c>
      <c r="L173" s="869">
        <f>I173*1</f>
        <v>0</v>
      </c>
      <c r="M173" s="873">
        <v>0</v>
      </c>
      <c r="N173" s="869">
        <f>SUM(K173:M173)</f>
        <v>4031910</v>
      </c>
      <c r="O173" s="497" t="s">
        <v>332</v>
      </c>
      <c r="P173" s="497" t="s">
        <v>394</v>
      </c>
      <c r="Q173" s="870" t="s">
        <v>787</v>
      </c>
      <c r="R173" s="871" t="s">
        <v>856</v>
      </c>
      <c r="S173" s="519">
        <f>SUM(T173:AB173)</f>
        <v>0</v>
      </c>
      <c r="T173" s="602"/>
      <c r="U173" s="520">
        <f>'Year 1'!T173</f>
        <v>0</v>
      </c>
      <c r="V173" s="520">
        <f>'Year 2'!T173</f>
        <v>0</v>
      </c>
      <c r="W173" s="520">
        <f>'Year 3'!T173</f>
        <v>0</v>
      </c>
      <c r="X173" s="520">
        <f>'Year 4'!T173</f>
        <v>0</v>
      </c>
      <c r="Y173" s="520">
        <f>'Year 5'!T173</f>
        <v>0</v>
      </c>
      <c r="Z173" s="513">
        <f>'Year 6'!T173</f>
        <v>0</v>
      </c>
      <c r="AA173" s="520">
        <f>'Year 7'!T173</f>
        <v>0</v>
      </c>
      <c r="AB173" s="603">
        <f>'Year 8'!U173</f>
        <v>0</v>
      </c>
    </row>
    <row r="174" spans="1:28" s="135" customFormat="1" ht="40.5">
      <c r="A174" s="682"/>
      <c r="B174" s="683"/>
      <c r="C174" s="437" t="s">
        <v>583</v>
      </c>
      <c r="D174" s="440"/>
      <c r="E174" s="428"/>
      <c r="F174" s="428" t="s">
        <v>549</v>
      </c>
      <c r="G174" s="418"/>
      <c r="H174" s="869">
        <v>743395</v>
      </c>
      <c r="I174" s="869">
        <v>0</v>
      </c>
      <c r="J174" s="873">
        <v>0</v>
      </c>
      <c r="K174" s="869">
        <f>H174*2</f>
        <v>1486790</v>
      </c>
      <c r="L174" s="869">
        <f>I174*1</f>
        <v>0</v>
      </c>
      <c r="M174" s="873">
        <v>0</v>
      </c>
      <c r="N174" s="869">
        <f>SUM(K174:M174)</f>
        <v>1486790</v>
      </c>
      <c r="O174" s="497" t="s">
        <v>359</v>
      </c>
      <c r="P174" s="497" t="s">
        <v>394</v>
      </c>
      <c r="Q174" s="870" t="s">
        <v>787</v>
      </c>
      <c r="R174" s="871" t="s">
        <v>857</v>
      </c>
      <c r="S174" s="519">
        <f>SUM(T174:AB174)</f>
        <v>0</v>
      </c>
      <c r="T174" s="602"/>
      <c r="U174" s="520">
        <f>'Year 1'!T174</f>
        <v>0</v>
      </c>
      <c r="V174" s="520">
        <f>'Year 2'!T174</f>
        <v>0</v>
      </c>
      <c r="W174" s="520">
        <f>'Year 3'!T174</f>
        <v>0</v>
      </c>
      <c r="X174" s="520">
        <f>'Year 4'!T174</f>
        <v>0</v>
      </c>
      <c r="Y174" s="520">
        <f>'Year 5'!T174</f>
        <v>0</v>
      </c>
      <c r="Z174" s="513">
        <f>'Year 6'!T174</f>
        <v>0</v>
      </c>
      <c r="AA174" s="520">
        <f>'Year 7'!T174</f>
        <v>0</v>
      </c>
      <c r="AB174" s="603">
        <f>'Year 8'!U174</f>
        <v>0</v>
      </c>
    </row>
    <row r="175" spans="1:28" s="135" customFormat="1" ht="40.5">
      <c r="A175" s="682"/>
      <c r="B175" s="683"/>
      <c r="C175" s="437" t="s">
        <v>473</v>
      </c>
      <c r="D175" s="440" t="s">
        <v>543</v>
      </c>
      <c r="E175" s="428" t="s">
        <v>369</v>
      </c>
      <c r="F175" s="428"/>
      <c r="G175" s="418"/>
      <c r="H175" s="754"/>
      <c r="I175" s="495"/>
      <c r="J175" s="495"/>
      <c r="K175" s="751"/>
      <c r="L175" s="454"/>
      <c r="M175" s="454"/>
      <c r="N175" s="750"/>
      <c r="O175" s="497"/>
      <c r="P175" s="497"/>
      <c r="Q175" s="725"/>
      <c r="R175" s="726"/>
      <c r="S175" s="523"/>
      <c r="T175" s="607"/>
      <c r="U175" s="524"/>
      <c r="V175" s="524"/>
      <c r="W175" s="525"/>
      <c r="X175" s="525"/>
      <c r="Y175" s="525"/>
      <c r="Z175" s="525"/>
      <c r="AA175" s="525"/>
      <c r="AB175" s="608"/>
    </row>
    <row r="176" spans="1:28" s="135" customFormat="1" ht="177" customHeight="1">
      <c r="A176" s="682"/>
      <c r="B176" s="683"/>
      <c r="C176" s="437" t="s">
        <v>596</v>
      </c>
      <c r="D176" s="440"/>
      <c r="E176" s="428"/>
      <c r="F176" s="428" t="s">
        <v>598</v>
      </c>
      <c r="G176" s="418"/>
      <c r="H176" s="869">
        <v>0</v>
      </c>
      <c r="I176" s="876">
        <f>680+49</f>
        <v>729</v>
      </c>
      <c r="J176" s="873">
        <v>0</v>
      </c>
      <c r="K176" s="869">
        <v>0</v>
      </c>
      <c r="L176" s="869">
        <v>0</v>
      </c>
      <c r="M176" s="873">
        <v>0</v>
      </c>
      <c r="N176" s="869">
        <f t="shared" ref="N176:N179" si="30">SUM(K176:M176)</f>
        <v>0</v>
      </c>
      <c r="O176" s="497" t="s">
        <v>338</v>
      </c>
      <c r="P176" s="497" t="s">
        <v>394</v>
      </c>
      <c r="Q176" s="885" t="s">
        <v>858</v>
      </c>
      <c r="R176" s="871" t="s">
        <v>859</v>
      </c>
      <c r="S176" s="519">
        <f t="shared" ref="S176:S188" si="31">SUM(T176:AB176)</f>
        <v>0</v>
      </c>
      <c r="T176" s="602"/>
      <c r="U176" s="520">
        <f>'Year 1'!T176</f>
        <v>0</v>
      </c>
      <c r="V176" s="520">
        <f>'Year 2'!T176</f>
        <v>0</v>
      </c>
      <c r="W176" s="520">
        <f>'Year 3'!T176</f>
        <v>0</v>
      </c>
      <c r="X176" s="520">
        <f>'Year 4'!T176</f>
        <v>0</v>
      </c>
      <c r="Y176" s="520">
        <f>'Year 5'!T176</f>
        <v>0</v>
      </c>
      <c r="Z176" s="513">
        <f>'Year 6'!T176</f>
        <v>0</v>
      </c>
      <c r="AA176" s="520">
        <f>'Year 7'!T176</f>
        <v>0</v>
      </c>
      <c r="AB176" s="603">
        <f>'Year 8'!U176</f>
        <v>0</v>
      </c>
    </row>
    <row r="177" spans="1:28" s="135" customFormat="1" ht="116.25" customHeight="1">
      <c r="A177" s="682"/>
      <c r="B177" s="683"/>
      <c r="C177" s="437" t="s">
        <v>597</v>
      </c>
      <c r="D177" s="440"/>
      <c r="E177" s="428"/>
      <c r="F177" s="428" t="s">
        <v>599</v>
      </c>
      <c r="G177" s="418"/>
      <c r="H177" s="869">
        <v>0</v>
      </c>
      <c r="I177" s="869">
        <v>2037</v>
      </c>
      <c r="J177" s="873">
        <v>0</v>
      </c>
      <c r="K177" s="869">
        <v>0</v>
      </c>
      <c r="L177" s="869">
        <v>0</v>
      </c>
      <c r="M177" s="873">
        <v>0</v>
      </c>
      <c r="N177" s="869">
        <f t="shared" si="30"/>
        <v>0</v>
      </c>
      <c r="O177" s="497" t="s">
        <v>338</v>
      </c>
      <c r="P177" s="497" t="s">
        <v>394</v>
      </c>
      <c r="Q177" s="870" t="s">
        <v>860</v>
      </c>
      <c r="R177" s="871" t="s">
        <v>861</v>
      </c>
      <c r="S177" s="519">
        <f t="shared" si="31"/>
        <v>0</v>
      </c>
      <c r="T177" s="602"/>
      <c r="U177" s="520">
        <f>'Year 1'!T177</f>
        <v>0</v>
      </c>
      <c r="V177" s="520">
        <f>'Year 2'!T177</f>
        <v>0</v>
      </c>
      <c r="W177" s="520">
        <f>'Year 3'!T177</f>
        <v>0</v>
      </c>
      <c r="X177" s="520">
        <f>'Year 4'!T177</f>
        <v>0</v>
      </c>
      <c r="Y177" s="520">
        <f>'Year 5'!T177</f>
        <v>0</v>
      </c>
      <c r="Z177" s="513">
        <f>'Year 6'!T177</f>
        <v>0</v>
      </c>
      <c r="AA177" s="520">
        <f>'Year 7'!T177</f>
        <v>0</v>
      </c>
      <c r="AB177" s="603">
        <f>'Year 8'!U177</f>
        <v>0</v>
      </c>
    </row>
    <row r="178" spans="1:28" s="135" customFormat="1" ht="107.25" customHeight="1">
      <c r="A178" s="682"/>
      <c r="B178" s="683"/>
      <c r="C178" s="437" t="s">
        <v>584</v>
      </c>
      <c r="D178" s="440" t="s">
        <v>543</v>
      </c>
      <c r="E178" s="428" t="s">
        <v>550</v>
      </c>
      <c r="F178" s="428" t="s">
        <v>551</v>
      </c>
      <c r="G178" s="418"/>
      <c r="H178" s="869">
        <v>0</v>
      </c>
      <c r="I178" s="876">
        <f>201507</f>
        <v>201507</v>
      </c>
      <c r="J178" s="873">
        <v>0</v>
      </c>
      <c r="K178" s="869">
        <v>0</v>
      </c>
      <c r="L178" s="869">
        <f>I178*1</f>
        <v>201507</v>
      </c>
      <c r="M178" s="873">
        <v>0</v>
      </c>
      <c r="N178" s="869">
        <f t="shared" si="30"/>
        <v>201507</v>
      </c>
      <c r="O178" s="497" t="s">
        <v>359</v>
      </c>
      <c r="P178" s="497" t="s">
        <v>394</v>
      </c>
      <c r="Q178" s="870" t="s">
        <v>862</v>
      </c>
      <c r="R178" s="871" t="s">
        <v>883</v>
      </c>
      <c r="S178" s="519">
        <f t="shared" si="31"/>
        <v>0</v>
      </c>
      <c r="T178" s="602"/>
      <c r="U178" s="520">
        <f>'Year 1'!T178</f>
        <v>0</v>
      </c>
      <c r="V178" s="520">
        <f>'Year 2'!T178</f>
        <v>0</v>
      </c>
      <c r="W178" s="520">
        <f>'Year 3'!T178</f>
        <v>0</v>
      </c>
      <c r="X178" s="520">
        <f>'Year 4'!T178</f>
        <v>0</v>
      </c>
      <c r="Y178" s="520">
        <f>'Year 5'!T178</f>
        <v>0</v>
      </c>
      <c r="Z178" s="513">
        <f>'Year 6'!T178</f>
        <v>0</v>
      </c>
      <c r="AA178" s="520">
        <f>'Year 7'!T178</f>
        <v>0</v>
      </c>
      <c r="AB178" s="603">
        <f>'Year 8'!U178</f>
        <v>0</v>
      </c>
    </row>
    <row r="179" spans="1:28" s="135" customFormat="1" ht="112.5" customHeight="1">
      <c r="A179" s="682"/>
      <c r="B179" s="683"/>
      <c r="C179" s="437" t="s">
        <v>585</v>
      </c>
      <c r="D179" s="440" t="s">
        <v>543</v>
      </c>
      <c r="E179" s="428" t="s">
        <v>552</v>
      </c>
      <c r="F179" s="428" t="s">
        <v>553</v>
      </c>
      <c r="G179" s="418"/>
      <c r="H179" s="869">
        <v>0</v>
      </c>
      <c r="I179" s="869">
        <f>50203</f>
        <v>50203</v>
      </c>
      <c r="J179" s="873">
        <v>0</v>
      </c>
      <c r="K179" s="869">
        <v>0</v>
      </c>
      <c r="L179" s="869">
        <f>I179*1</f>
        <v>50203</v>
      </c>
      <c r="M179" s="873">
        <v>0</v>
      </c>
      <c r="N179" s="869">
        <f t="shared" si="30"/>
        <v>50203</v>
      </c>
      <c r="O179" s="497" t="s">
        <v>359</v>
      </c>
      <c r="P179" s="497" t="s">
        <v>394</v>
      </c>
      <c r="Q179" s="870" t="s">
        <v>862</v>
      </c>
      <c r="R179" s="871" t="s">
        <v>884</v>
      </c>
      <c r="S179" s="519">
        <f t="shared" si="31"/>
        <v>0</v>
      </c>
      <c r="T179" s="602"/>
      <c r="U179" s="520">
        <f>'Year 1'!T179</f>
        <v>0</v>
      </c>
      <c r="V179" s="520">
        <f>'Year 2'!T179</f>
        <v>0</v>
      </c>
      <c r="W179" s="520">
        <f>'Year 3'!T179</f>
        <v>0</v>
      </c>
      <c r="X179" s="520">
        <f>'Year 4'!T179</f>
        <v>0</v>
      </c>
      <c r="Y179" s="520">
        <f>'Year 5'!T179</f>
        <v>0</v>
      </c>
      <c r="Z179" s="513">
        <f>'Year 6'!T179</f>
        <v>0</v>
      </c>
      <c r="AA179" s="520">
        <f>'Year 7'!T179</f>
        <v>0</v>
      </c>
      <c r="AB179" s="603">
        <f>'Year 8'!U179</f>
        <v>0</v>
      </c>
    </row>
    <row r="180" spans="1:28" s="135" customFormat="1" ht="72" customHeight="1">
      <c r="A180" s="682"/>
      <c r="B180" s="683"/>
      <c r="C180" s="437" t="s">
        <v>586</v>
      </c>
      <c r="D180" s="440" t="s">
        <v>543</v>
      </c>
      <c r="E180" s="428" t="s">
        <v>614</v>
      </c>
      <c r="F180" s="428" t="s">
        <v>362</v>
      </c>
      <c r="G180" s="418"/>
      <c r="H180" s="869">
        <v>0</v>
      </c>
      <c r="I180" s="869">
        <f>6264820</f>
        <v>6264820</v>
      </c>
      <c r="J180" s="873">
        <v>0</v>
      </c>
      <c r="K180" s="869">
        <v>0</v>
      </c>
      <c r="L180" s="869">
        <f>I180*0.2</f>
        <v>1252964</v>
      </c>
      <c r="M180" s="873">
        <v>0</v>
      </c>
      <c r="N180" s="869">
        <f>SUM(K180:M180)</f>
        <v>1252964</v>
      </c>
      <c r="O180" s="497" t="s">
        <v>359</v>
      </c>
      <c r="P180" s="497" t="s">
        <v>394</v>
      </c>
      <c r="Q180" s="870" t="s">
        <v>863</v>
      </c>
      <c r="R180" s="871" t="s">
        <v>885</v>
      </c>
      <c r="S180" s="519">
        <f t="shared" si="31"/>
        <v>0</v>
      </c>
      <c r="T180" s="602"/>
      <c r="U180" s="520">
        <f>'Year 1'!T180</f>
        <v>0</v>
      </c>
      <c r="V180" s="520">
        <f>'Year 2'!T180</f>
        <v>0</v>
      </c>
      <c r="W180" s="520">
        <f>'Year 3'!T180</f>
        <v>0</v>
      </c>
      <c r="X180" s="520">
        <f>'Year 4'!T180</f>
        <v>0</v>
      </c>
      <c r="Y180" s="520">
        <f>'Year 5'!T180</f>
        <v>0</v>
      </c>
      <c r="Z180" s="513">
        <f>'Year 6'!T180</f>
        <v>0</v>
      </c>
      <c r="AA180" s="520">
        <f>'Year 7'!T180</f>
        <v>0</v>
      </c>
      <c r="AB180" s="603">
        <f>'Year 8'!U180</f>
        <v>0</v>
      </c>
    </row>
    <row r="181" spans="1:28" s="135" customFormat="1" ht="93.75" customHeight="1">
      <c r="A181" s="682"/>
      <c r="B181" s="683"/>
      <c r="C181" s="437" t="s">
        <v>587</v>
      </c>
      <c r="D181" s="440" t="s">
        <v>543</v>
      </c>
      <c r="E181" s="428" t="s">
        <v>554</v>
      </c>
      <c r="F181" s="428" t="s">
        <v>555</v>
      </c>
      <c r="G181" s="418"/>
      <c r="H181" s="869">
        <v>0</v>
      </c>
      <c r="I181" s="869">
        <v>142924</v>
      </c>
      <c r="J181" s="873">
        <v>0</v>
      </c>
      <c r="K181" s="869">
        <v>0</v>
      </c>
      <c r="L181" s="869">
        <f>I181*0.2</f>
        <v>28584.800000000003</v>
      </c>
      <c r="M181" s="873">
        <v>0</v>
      </c>
      <c r="N181" s="869">
        <f t="shared" ref="N181:N182" si="32">SUM(K181:M181)</f>
        <v>28584.800000000003</v>
      </c>
      <c r="O181" s="497" t="s">
        <v>359</v>
      </c>
      <c r="P181" s="497" t="s">
        <v>394</v>
      </c>
      <c r="Q181" s="870" t="s">
        <v>855</v>
      </c>
      <c r="R181" s="871" t="s">
        <v>886</v>
      </c>
      <c r="S181" s="519">
        <f t="shared" si="31"/>
        <v>0</v>
      </c>
      <c r="T181" s="602"/>
      <c r="U181" s="520">
        <f>'Year 1'!T181</f>
        <v>0</v>
      </c>
      <c r="V181" s="520">
        <f>'Year 2'!T181</f>
        <v>0</v>
      </c>
      <c r="W181" s="520">
        <f>'Year 3'!T181</f>
        <v>0</v>
      </c>
      <c r="X181" s="520">
        <f>'Year 4'!T181</f>
        <v>0</v>
      </c>
      <c r="Y181" s="520">
        <f>'Year 5'!T181</f>
        <v>0</v>
      </c>
      <c r="Z181" s="513">
        <f>'Year 6'!T181</f>
        <v>0</v>
      </c>
      <c r="AA181" s="520">
        <f>'Year 7'!T181</f>
        <v>0</v>
      </c>
      <c r="AB181" s="603">
        <f>'Year 8'!U181</f>
        <v>0</v>
      </c>
    </row>
    <row r="182" spans="1:28" s="135" customFormat="1" ht="94.5" customHeight="1">
      <c r="A182" s="682"/>
      <c r="B182" s="683"/>
      <c r="C182" s="437" t="s">
        <v>588</v>
      </c>
      <c r="D182" s="440" t="s">
        <v>543</v>
      </c>
      <c r="E182" s="428" t="s">
        <v>556</v>
      </c>
      <c r="F182" s="428" t="s">
        <v>557</v>
      </c>
      <c r="G182" s="418"/>
      <c r="H182" s="869">
        <v>0</v>
      </c>
      <c r="I182" s="869">
        <f>656121</f>
        <v>656121</v>
      </c>
      <c r="J182" s="873">
        <v>0</v>
      </c>
      <c r="K182" s="869">
        <v>0</v>
      </c>
      <c r="L182" s="869">
        <f>I182*1</f>
        <v>656121</v>
      </c>
      <c r="M182" s="873">
        <v>0</v>
      </c>
      <c r="N182" s="869">
        <f t="shared" si="32"/>
        <v>656121</v>
      </c>
      <c r="O182" s="497" t="s">
        <v>359</v>
      </c>
      <c r="P182" s="497" t="s">
        <v>394</v>
      </c>
      <c r="Q182" s="870" t="s">
        <v>855</v>
      </c>
      <c r="R182" s="871" t="s">
        <v>887</v>
      </c>
      <c r="S182" s="519">
        <f t="shared" si="31"/>
        <v>0</v>
      </c>
      <c r="T182" s="602"/>
      <c r="U182" s="520">
        <f>'Year 1'!T182</f>
        <v>0</v>
      </c>
      <c r="V182" s="520">
        <f>'Year 2'!T182</f>
        <v>0</v>
      </c>
      <c r="W182" s="520">
        <f>'Year 3'!T182</f>
        <v>0</v>
      </c>
      <c r="X182" s="520">
        <f>'Year 4'!T182</f>
        <v>0</v>
      </c>
      <c r="Y182" s="520">
        <f>'Year 5'!T182</f>
        <v>0</v>
      </c>
      <c r="Z182" s="513">
        <f>'Year 6'!T182</f>
        <v>0</v>
      </c>
      <c r="AA182" s="520">
        <f>'Year 7'!T182</f>
        <v>0</v>
      </c>
      <c r="AB182" s="603">
        <f>'Year 8'!U182</f>
        <v>0</v>
      </c>
    </row>
    <row r="183" spans="1:28" s="135" customFormat="1" ht="50.25" customHeight="1">
      <c r="A183" s="682"/>
      <c r="B183" s="683"/>
      <c r="C183" s="437" t="s">
        <v>589</v>
      </c>
      <c r="D183" s="440" t="s">
        <v>543</v>
      </c>
      <c r="E183" s="428" t="s">
        <v>558</v>
      </c>
      <c r="F183" s="428" t="s">
        <v>559</v>
      </c>
      <c r="G183" s="418"/>
      <c r="H183" s="869">
        <v>0</v>
      </c>
      <c r="I183" s="869">
        <f>191800</f>
        <v>191800</v>
      </c>
      <c r="J183" s="873">
        <v>0</v>
      </c>
      <c r="K183" s="869">
        <v>0</v>
      </c>
      <c r="L183" s="869">
        <f>I183/3</f>
        <v>63933.333333333336</v>
      </c>
      <c r="M183" s="873">
        <v>0</v>
      </c>
      <c r="N183" s="869">
        <f>SUM(K183:M183)</f>
        <v>63933.333333333336</v>
      </c>
      <c r="O183" s="497" t="s">
        <v>359</v>
      </c>
      <c r="P183" s="497" t="s">
        <v>394</v>
      </c>
      <c r="Q183" s="870" t="s">
        <v>855</v>
      </c>
      <c r="R183" s="871" t="s">
        <v>887</v>
      </c>
      <c r="S183" s="519">
        <f t="shared" si="31"/>
        <v>0</v>
      </c>
      <c r="T183" s="602"/>
      <c r="U183" s="520">
        <f>'Year 1'!T183</f>
        <v>0</v>
      </c>
      <c r="V183" s="520">
        <f>'Year 2'!T183</f>
        <v>0</v>
      </c>
      <c r="W183" s="520">
        <f>'Year 3'!T183</f>
        <v>0</v>
      </c>
      <c r="X183" s="520">
        <f>'Year 4'!T183</f>
        <v>0</v>
      </c>
      <c r="Y183" s="520">
        <f>'Year 5'!T183</f>
        <v>0</v>
      </c>
      <c r="Z183" s="513">
        <f>'Year 6'!T183</f>
        <v>0</v>
      </c>
      <c r="AA183" s="520">
        <f>'Year 7'!T183</f>
        <v>0</v>
      </c>
      <c r="AB183" s="603">
        <f>'Year 8'!U183</f>
        <v>0</v>
      </c>
    </row>
    <row r="184" spans="1:28" s="135" customFormat="1" ht="68.25" customHeight="1">
      <c r="A184" s="682"/>
      <c r="B184" s="683"/>
      <c r="C184" s="437" t="s">
        <v>590</v>
      </c>
      <c r="D184" s="440" t="s">
        <v>543</v>
      </c>
      <c r="E184" s="428" t="s">
        <v>615</v>
      </c>
      <c r="F184" s="428" t="s">
        <v>362</v>
      </c>
      <c r="G184" s="418"/>
      <c r="H184" s="869">
        <v>0</v>
      </c>
      <c r="I184" s="869">
        <f>2007740</f>
        <v>2007740</v>
      </c>
      <c r="J184" s="873">
        <v>0</v>
      </c>
      <c r="K184" s="869">
        <v>0</v>
      </c>
      <c r="L184" s="869">
        <f>I184*0.33</f>
        <v>662554.20000000007</v>
      </c>
      <c r="M184" s="873">
        <v>0</v>
      </c>
      <c r="N184" s="869">
        <f t="shared" ref="N184:N188" si="33">SUM(K184:M184)</f>
        <v>662554.20000000007</v>
      </c>
      <c r="O184" s="497" t="s">
        <v>359</v>
      </c>
      <c r="P184" s="497" t="s">
        <v>394</v>
      </c>
      <c r="Q184" s="870" t="s">
        <v>855</v>
      </c>
      <c r="R184" s="871" t="s">
        <v>888</v>
      </c>
      <c r="S184" s="519">
        <f t="shared" si="31"/>
        <v>0</v>
      </c>
      <c r="T184" s="602"/>
      <c r="U184" s="520">
        <f>'Year 1'!T184</f>
        <v>0</v>
      </c>
      <c r="V184" s="520">
        <f>'Year 2'!T184</f>
        <v>0</v>
      </c>
      <c r="W184" s="520">
        <f>'Year 3'!T184</f>
        <v>0</v>
      </c>
      <c r="X184" s="520">
        <f>'Year 4'!T184</f>
        <v>0</v>
      </c>
      <c r="Y184" s="520">
        <f>'Year 5'!T184</f>
        <v>0</v>
      </c>
      <c r="Z184" s="513">
        <f>'Year 6'!T184</f>
        <v>0</v>
      </c>
      <c r="AA184" s="520">
        <f>'Year 7'!T184</f>
        <v>0</v>
      </c>
      <c r="AB184" s="603">
        <f>'Year 8'!U184</f>
        <v>0</v>
      </c>
    </row>
    <row r="185" spans="1:28" s="135" customFormat="1" ht="68.25" customHeight="1">
      <c r="A185" s="682"/>
      <c r="B185" s="683"/>
      <c r="C185" s="437" t="s">
        <v>591</v>
      </c>
      <c r="D185" s="440" t="s">
        <v>543</v>
      </c>
      <c r="E185" s="428" t="s">
        <v>616</v>
      </c>
      <c r="F185" s="428" t="s">
        <v>662</v>
      </c>
      <c r="G185" s="418"/>
      <c r="H185" s="869">
        <v>0</v>
      </c>
      <c r="I185" s="869">
        <f>18922</f>
        <v>18922</v>
      </c>
      <c r="J185" s="873">
        <v>0</v>
      </c>
      <c r="K185" s="869">
        <v>0</v>
      </c>
      <c r="L185" s="869">
        <f>I185*1</f>
        <v>18922</v>
      </c>
      <c r="M185" s="873">
        <v>0</v>
      </c>
      <c r="N185" s="869">
        <f t="shared" si="33"/>
        <v>18922</v>
      </c>
      <c r="O185" s="497" t="s">
        <v>359</v>
      </c>
      <c r="P185" s="497" t="s">
        <v>394</v>
      </c>
      <c r="Q185" s="870" t="s">
        <v>855</v>
      </c>
      <c r="R185" s="871" t="s">
        <v>889</v>
      </c>
      <c r="S185" s="519">
        <f t="shared" si="31"/>
        <v>0</v>
      </c>
      <c r="T185" s="602"/>
      <c r="U185" s="520">
        <f>'Year 1'!T185</f>
        <v>0</v>
      </c>
      <c r="V185" s="520">
        <f>'Year 2'!T185</f>
        <v>0</v>
      </c>
      <c r="W185" s="520">
        <f>'Year 3'!T185</f>
        <v>0</v>
      </c>
      <c r="X185" s="520">
        <f>'Year 4'!T185</f>
        <v>0</v>
      </c>
      <c r="Y185" s="520">
        <f>'Year 5'!T185</f>
        <v>0</v>
      </c>
      <c r="Z185" s="513">
        <f>'Year 6'!T185</f>
        <v>0</v>
      </c>
      <c r="AA185" s="520">
        <f>'Year 7'!T185</f>
        <v>0</v>
      </c>
      <c r="AB185" s="603">
        <f>'Year 8'!U185</f>
        <v>0</v>
      </c>
    </row>
    <row r="186" spans="1:28" s="135" customFormat="1" ht="75.75" customHeight="1">
      <c r="A186" s="682"/>
      <c r="B186" s="683"/>
      <c r="C186" s="437" t="s">
        <v>592</v>
      </c>
      <c r="D186" s="440" t="s">
        <v>543</v>
      </c>
      <c r="E186" s="428" t="s">
        <v>560</v>
      </c>
      <c r="F186" s="428" t="s">
        <v>362</v>
      </c>
      <c r="G186" s="418"/>
      <c r="H186" s="869">
        <v>0</v>
      </c>
      <c r="I186" s="869">
        <v>202100</v>
      </c>
      <c r="J186" s="873">
        <v>0</v>
      </c>
      <c r="K186" s="869">
        <v>0</v>
      </c>
      <c r="L186" s="869">
        <f>I186*0.2</f>
        <v>40420</v>
      </c>
      <c r="M186" s="873">
        <v>0</v>
      </c>
      <c r="N186" s="869">
        <f t="shared" si="33"/>
        <v>40420</v>
      </c>
      <c r="O186" s="497" t="s">
        <v>359</v>
      </c>
      <c r="P186" s="497" t="s">
        <v>394</v>
      </c>
      <c r="Q186" s="870" t="s">
        <v>864</v>
      </c>
      <c r="R186" s="871" t="s">
        <v>865</v>
      </c>
      <c r="S186" s="519">
        <f t="shared" si="31"/>
        <v>0</v>
      </c>
      <c r="T186" s="602"/>
      <c r="U186" s="520">
        <f>'Year 1'!T186</f>
        <v>0</v>
      </c>
      <c r="V186" s="520">
        <f>'Year 2'!T186</f>
        <v>0</v>
      </c>
      <c r="W186" s="520">
        <f>'Year 3'!T186</f>
        <v>0</v>
      </c>
      <c r="X186" s="520">
        <f>'Year 4'!T186</f>
        <v>0</v>
      </c>
      <c r="Y186" s="520">
        <f>'Year 5'!T186</f>
        <v>0</v>
      </c>
      <c r="Z186" s="513">
        <f>'Year 6'!T186</f>
        <v>0</v>
      </c>
      <c r="AA186" s="520">
        <f>'Year 7'!T186</f>
        <v>0</v>
      </c>
      <c r="AB186" s="603">
        <f>'Year 8'!U186</f>
        <v>0</v>
      </c>
    </row>
    <row r="187" spans="1:28" s="135" customFormat="1" ht="68.25" customHeight="1">
      <c r="A187" s="682"/>
      <c r="B187" s="683"/>
      <c r="C187" s="437" t="s">
        <v>593</v>
      </c>
      <c r="D187" s="440" t="s">
        <v>543</v>
      </c>
      <c r="E187" s="428" t="s">
        <v>617</v>
      </c>
      <c r="F187" s="428" t="s">
        <v>561</v>
      </c>
      <c r="G187" s="418"/>
      <c r="H187" s="869">
        <v>0</v>
      </c>
      <c r="I187" s="869">
        <v>47020</v>
      </c>
      <c r="J187" s="873">
        <v>0</v>
      </c>
      <c r="K187" s="869">
        <v>0</v>
      </c>
      <c r="L187" s="869">
        <f>I187/3</f>
        <v>15673.333333333334</v>
      </c>
      <c r="M187" s="873">
        <v>0</v>
      </c>
      <c r="N187" s="869">
        <f t="shared" si="33"/>
        <v>15673.333333333334</v>
      </c>
      <c r="O187" s="497" t="s">
        <v>359</v>
      </c>
      <c r="P187" s="497" t="s">
        <v>394</v>
      </c>
      <c r="Q187" s="870" t="s">
        <v>855</v>
      </c>
      <c r="R187" s="871" t="s">
        <v>866</v>
      </c>
      <c r="S187" s="519">
        <f t="shared" si="31"/>
        <v>0</v>
      </c>
      <c r="T187" s="602"/>
      <c r="U187" s="520">
        <f>'Year 1'!T187</f>
        <v>0</v>
      </c>
      <c r="V187" s="520">
        <f>'Year 2'!T187</f>
        <v>0</v>
      </c>
      <c r="W187" s="520">
        <f>'Year 3'!T187</f>
        <v>0</v>
      </c>
      <c r="X187" s="520">
        <f>'Year 4'!T187</f>
        <v>0</v>
      </c>
      <c r="Y187" s="520">
        <f>'Year 5'!T187</f>
        <v>0</v>
      </c>
      <c r="Z187" s="513">
        <f>'Year 6'!T187</f>
        <v>0</v>
      </c>
      <c r="AA187" s="520">
        <f>'Year 7'!T187</f>
        <v>0</v>
      </c>
      <c r="AB187" s="603">
        <f>'Year 8'!U187</f>
        <v>0</v>
      </c>
    </row>
    <row r="188" spans="1:28" s="135" customFormat="1" ht="50.25" customHeight="1">
      <c r="A188" s="682"/>
      <c r="B188" s="683"/>
      <c r="C188" s="437" t="s">
        <v>594</v>
      </c>
      <c r="D188" s="440" t="s">
        <v>543</v>
      </c>
      <c r="E188" s="428" t="s">
        <v>365</v>
      </c>
      <c r="F188" s="428" t="s">
        <v>366</v>
      </c>
      <c r="G188" s="418"/>
      <c r="H188" s="869">
        <v>0</v>
      </c>
      <c r="I188" s="869">
        <v>6</v>
      </c>
      <c r="J188" s="873">
        <v>0</v>
      </c>
      <c r="K188" s="869">
        <v>0</v>
      </c>
      <c r="L188" s="869">
        <f>I188*1</f>
        <v>6</v>
      </c>
      <c r="M188" s="873">
        <v>0</v>
      </c>
      <c r="N188" s="869">
        <f t="shared" si="33"/>
        <v>6</v>
      </c>
      <c r="O188" s="497" t="s">
        <v>388</v>
      </c>
      <c r="P188" s="497" t="s">
        <v>394</v>
      </c>
      <c r="Q188" s="870" t="s">
        <v>855</v>
      </c>
      <c r="R188" s="871" t="s">
        <v>890</v>
      </c>
      <c r="S188" s="519">
        <f t="shared" si="31"/>
        <v>0</v>
      </c>
      <c r="T188" s="602"/>
      <c r="U188" s="520">
        <f>'Year 1'!T188</f>
        <v>0</v>
      </c>
      <c r="V188" s="520">
        <f>'Year 2'!T188</f>
        <v>0</v>
      </c>
      <c r="W188" s="520">
        <f>'Year 3'!T188</f>
        <v>0</v>
      </c>
      <c r="X188" s="520">
        <f>'Year 4'!T188</f>
        <v>0</v>
      </c>
      <c r="Y188" s="520">
        <f>'Year 5'!T188</f>
        <v>0</v>
      </c>
      <c r="Z188" s="513">
        <f>'Year 6'!T188</f>
        <v>0</v>
      </c>
      <c r="AA188" s="520">
        <f>'Year 7'!T188</f>
        <v>0</v>
      </c>
      <c r="AB188" s="603">
        <f>'Year 8'!U188</f>
        <v>0</v>
      </c>
    </row>
    <row r="189" spans="1:28" s="139" customFormat="1" ht="40.5">
      <c r="A189" s="586" t="s">
        <v>694</v>
      </c>
      <c r="B189" s="437" t="s">
        <v>732</v>
      </c>
      <c r="C189" s="437"/>
      <c r="D189" s="440" t="s">
        <v>372</v>
      </c>
      <c r="E189" s="428" t="s">
        <v>27</v>
      </c>
      <c r="F189" s="428"/>
      <c r="G189" s="441"/>
      <c r="H189" s="757"/>
      <c r="I189" s="455"/>
      <c r="J189" s="455"/>
      <c r="K189" s="757"/>
      <c r="L189" s="455"/>
      <c r="M189" s="455"/>
      <c r="N189" s="487"/>
      <c r="O189" s="401"/>
      <c r="P189" s="401"/>
      <c r="Q189" s="401"/>
      <c r="R189" s="479"/>
      <c r="S189" s="523"/>
      <c r="T189" s="607"/>
      <c r="U189" s="524"/>
      <c r="V189" s="524"/>
      <c r="W189" s="525"/>
      <c r="X189" s="525"/>
      <c r="Y189" s="525"/>
      <c r="Z189" s="525"/>
      <c r="AA189" s="525"/>
      <c r="AB189" s="608"/>
    </row>
    <row r="190" spans="1:28" s="135" customFormat="1" ht="60.75">
      <c r="A190" s="586"/>
      <c r="B190" s="742"/>
      <c r="C190" s="437" t="s">
        <v>733</v>
      </c>
      <c r="D190" s="440"/>
      <c r="E190" s="428" t="s">
        <v>374</v>
      </c>
      <c r="F190" s="428" t="s">
        <v>375</v>
      </c>
      <c r="G190" s="415"/>
      <c r="H190" s="869">
        <v>0</v>
      </c>
      <c r="I190" s="869">
        <v>7100870.5999999996</v>
      </c>
      <c r="J190" s="869">
        <v>0</v>
      </c>
      <c r="K190" s="869">
        <v>0</v>
      </c>
      <c r="L190" s="869">
        <v>0</v>
      </c>
      <c r="M190" s="873">
        <v>0</v>
      </c>
      <c r="N190" s="869">
        <f t="shared" ref="N190" si="34">SUM(K190:M190)</f>
        <v>0</v>
      </c>
      <c r="O190" s="497" t="s">
        <v>359</v>
      </c>
      <c r="P190" s="497" t="s">
        <v>394</v>
      </c>
      <c r="Q190" s="870" t="s">
        <v>867</v>
      </c>
      <c r="R190" s="871" t="s">
        <v>868</v>
      </c>
      <c r="S190" s="519">
        <f t="shared" ref="S190:S197" si="35">SUM(T190:AB190)</f>
        <v>0</v>
      </c>
      <c r="T190" s="602"/>
      <c r="U190" s="520">
        <f>'Year 1'!T190</f>
        <v>0</v>
      </c>
      <c r="V190" s="520">
        <f>'Year 2'!T190</f>
        <v>0</v>
      </c>
      <c r="W190" s="520">
        <f>'Year 3'!T190</f>
        <v>0</v>
      </c>
      <c r="X190" s="520">
        <f>'Year 4'!T190</f>
        <v>0</v>
      </c>
      <c r="Y190" s="520">
        <f>'Year 5'!T190</f>
        <v>0</v>
      </c>
      <c r="Z190" s="513">
        <f>'Year 6'!T190</f>
        <v>0</v>
      </c>
      <c r="AA190" s="520">
        <f>'Year 7'!T190</f>
        <v>0</v>
      </c>
      <c r="AB190" s="603">
        <f>'Year 8'!U190</f>
        <v>0</v>
      </c>
    </row>
    <row r="191" spans="1:28" s="135" customFormat="1" ht="121.5">
      <c r="A191" s="682"/>
      <c r="B191" s="683"/>
      <c r="C191" s="437" t="s">
        <v>734</v>
      </c>
      <c r="D191" s="440"/>
      <c r="E191" s="428" t="s">
        <v>393</v>
      </c>
      <c r="F191" s="428" t="s">
        <v>375</v>
      </c>
      <c r="G191" s="418"/>
      <c r="H191" s="869">
        <v>0</v>
      </c>
      <c r="I191" s="869">
        <v>1803144.05</v>
      </c>
      <c r="J191" s="869">
        <v>0</v>
      </c>
      <c r="K191" s="869">
        <v>0</v>
      </c>
      <c r="L191" s="869">
        <f>I191*2</f>
        <v>3606288.1</v>
      </c>
      <c r="M191" s="873">
        <v>0</v>
      </c>
      <c r="N191" s="869">
        <f>SUM(K191:M191)</f>
        <v>3606288.1</v>
      </c>
      <c r="O191" s="497" t="s">
        <v>359</v>
      </c>
      <c r="P191" s="497" t="s">
        <v>394</v>
      </c>
      <c r="Q191" s="870" t="s">
        <v>869</v>
      </c>
      <c r="R191" s="871" t="s">
        <v>870</v>
      </c>
      <c r="S191" s="519">
        <f t="shared" si="35"/>
        <v>0</v>
      </c>
      <c r="T191" s="602"/>
      <c r="U191" s="520">
        <f>'Year 1'!T191</f>
        <v>0</v>
      </c>
      <c r="V191" s="520">
        <f>'Year 2'!T191</f>
        <v>0</v>
      </c>
      <c r="W191" s="520">
        <f>'Year 3'!T191</f>
        <v>0</v>
      </c>
      <c r="X191" s="520">
        <f>'Year 4'!T191</f>
        <v>0</v>
      </c>
      <c r="Y191" s="520">
        <f>'Year 5'!T191</f>
        <v>0</v>
      </c>
      <c r="Z191" s="513">
        <f>'Year 6'!T191</f>
        <v>0</v>
      </c>
      <c r="AA191" s="520">
        <f>'Year 7'!T191</f>
        <v>0</v>
      </c>
      <c r="AB191" s="603">
        <f>'Year 8'!U191</f>
        <v>0</v>
      </c>
    </row>
    <row r="192" spans="1:28" s="135" customFormat="1" ht="116.25" customHeight="1">
      <c r="A192" s="682"/>
      <c r="B192" s="683"/>
      <c r="C192" s="437" t="s">
        <v>735</v>
      </c>
      <c r="D192" s="440"/>
      <c r="E192" s="428" t="s">
        <v>376</v>
      </c>
      <c r="F192" s="428" t="s">
        <v>563</v>
      </c>
      <c r="G192" s="418"/>
      <c r="H192" s="869">
        <v>0</v>
      </c>
      <c r="I192" s="869">
        <v>551858</v>
      </c>
      <c r="J192" s="873">
        <v>0</v>
      </c>
      <c r="K192" s="869">
        <v>0</v>
      </c>
      <c r="L192" s="869">
        <f>I192*1</f>
        <v>551858</v>
      </c>
      <c r="M192" s="873">
        <v>0</v>
      </c>
      <c r="N192" s="869">
        <f>SUM(K192:M192)</f>
        <v>551858</v>
      </c>
      <c r="O192" s="497" t="s">
        <v>359</v>
      </c>
      <c r="P192" s="497" t="s">
        <v>394</v>
      </c>
      <c r="Q192" s="870" t="s">
        <v>787</v>
      </c>
      <c r="R192" s="871" t="s">
        <v>871</v>
      </c>
      <c r="S192" s="519">
        <f t="shared" si="35"/>
        <v>0</v>
      </c>
      <c r="T192" s="602"/>
      <c r="U192" s="520">
        <f>'Year 1'!T192</f>
        <v>0</v>
      </c>
      <c r="V192" s="520">
        <f>'Year 2'!T192</f>
        <v>0</v>
      </c>
      <c r="W192" s="520">
        <f>'Year 3'!T192</f>
        <v>0</v>
      </c>
      <c r="X192" s="520">
        <f>'Year 4'!T192</f>
        <v>0</v>
      </c>
      <c r="Y192" s="520">
        <f>'Year 5'!T192</f>
        <v>0</v>
      </c>
      <c r="Z192" s="513">
        <f>'Year 6'!T192</f>
        <v>0</v>
      </c>
      <c r="AA192" s="520">
        <f>'Year 7'!T192</f>
        <v>0</v>
      </c>
      <c r="AB192" s="603">
        <f>'Year 8'!U192</f>
        <v>0</v>
      </c>
    </row>
    <row r="193" spans="1:28" s="135" customFormat="1" ht="107.25" customHeight="1">
      <c r="A193" s="682"/>
      <c r="B193" s="683"/>
      <c r="C193" s="437" t="s">
        <v>736</v>
      </c>
      <c r="D193" s="440"/>
      <c r="E193" s="428" t="s">
        <v>377</v>
      </c>
      <c r="F193" s="428" t="s">
        <v>563</v>
      </c>
      <c r="G193" s="420"/>
      <c r="H193" s="869">
        <v>0</v>
      </c>
      <c r="I193" s="869">
        <v>14593.75</v>
      </c>
      <c r="J193" s="873">
        <v>0</v>
      </c>
      <c r="K193" s="869">
        <v>0</v>
      </c>
      <c r="L193" s="869">
        <f>I193*1</f>
        <v>14593.75</v>
      </c>
      <c r="M193" s="873">
        <v>0</v>
      </c>
      <c r="N193" s="869">
        <f t="shared" ref="N193:N196" si="36">SUM(K193:M193)</f>
        <v>14593.75</v>
      </c>
      <c r="O193" s="497" t="s">
        <v>359</v>
      </c>
      <c r="P193" s="497" t="s">
        <v>394</v>
      </c>
      <c r="Q193" s="870" t="s">
        <v>872</v>
      </c>
      <c r="R193" s="871" t="s">
        <v>873</v>
      </c>
      <c r="S193" s="519">
        <f t="shared" si="35"/>
        <v>0</v>
      </c>
      <c r="T193" s="602"/>
      <c r="U193" s="520">
        <f>'Year 1'!T193</f>
        <v>0</v>
      </c>
      <c r="V193" s="520">
        <f>'Year 2'!T193</f>
        <v>0</v>
      </c>
      <c r="W193" s="520">
        <f>'Year 3'!T193</f>
        <v>0</v>
      </c>
      <c r="X193" s="520">
        <f>'Year 4'!T193</f>
        <v>0</v>
      </c>
      <c r="Y193" s="520">
        <f>'Year 5'!T193</f>
        <v>0</v>
      </c>
      <c r="Z193" s="513">
        <f>'Year 6'!T193</f>
        <v>0</v>
      </c>
      <c r="AA193" s="520">
        <f>'Year 7'!T193</f>
        <v>0</v>
      </c>
      <c r="AB193" s="603">
        <f>'Year 8'!U193</f>
        <v>0</v>
      </c>
    </row>
    <row r="194" spans="1:28" s="135" customFormat="1" ht="160.5" customHeight="1">
      <c r="A194" s="682"/>
      <c r="B194" s="683"/>
      <c r="C194" s="437" t="s">
        <v>600</v>
      </c>
      <c r="D194" s="440"/>
      <c r="E194" s="428" t="s">
        <v>562</v>
      </c>
      <c r="F194" s="428" t="s">
        <v>563</v>
      </c>
      <c r="G194" s="418"/>
      <c r="H194" s="890">
        <f>454793+152080+23705</f>
        <v>630578</v>
      </c>
      <c r="I194" s="890">
        <f>2712947-H194</f>
        <v>2082369</v>
      </c>
      <c r="J194" s="873">
        <v>0</v>
      </c>
      <c r="K194" s="891">
        <f>(454793*2)+(152080*3)+(23705*4)</f>
        <v>1460646</v>
      </c>
      <c r="L194" s="891">
        <f>I194*1</f>
        <v>2082369</v>
      </c>
      <c r="M194" s="873">
        <v>0</v>
      </c>
      <c r="N194" s="891">
        <f>SUM(K194:M194)</f>
        <v>3543015</v>
      </c>
      <c r="O194" s="497" t="s">
        <v>359</v>
      </c>
      <c r="P194" s="497" t="s">
        <v>394</v>
      </c>
      <c r="Q194" s="870" t="s">
        <v>874</v>
      </c>
      <c r="R194" s="871" t="s">
        <v>875</v>
      </c>
      <c r="S194" s="519">
        <f t="shared" si="35"/>
        <v>0</v>
      </c>
      <c r="T194" s="602"/>
      <c r="U194" s="520">
        <f>'Year 1'!T194</f>
        <v>0</v>
      </c>
      <c r="V194" s="520">
        <f>'Year 2'!T194</f>
        <v>0</v>
      </c>
      <c r="W194" s="520">
        <f>'Year 3'!T194</f>
        <v>0</v>
      </c>
      <c r="X194" s="520">
        <f>'Year 4'!T194</f>
        <v>0</v>
      </c>
      <c r="Y194" s="520">
        <f>'Year 5'!T194</f>
        <v>0</v>
      </c>
      <c r="Z194" s="513">
        <f>'Year 6'!T194</f>
        <v>0</v>
      </c>
      <c r="AA194" s="520">
        <f>'Year 7'!T194</f>
        <v>0</v>
      </c>
      <c r="AB194" s="603">
        <f>'Year 8'!U194</f>
        <v>0</v>
      </c>
    </row>
    <row r="195" spans="1:28" s="135" customFormat="1" ht="111" customHeight="1">
      <c r="A195" s="682"/>
      <c r="B195" s="683"/>
      <c r="C195" s="437" t="s">
        <v>737</v>
      </c>
      <c r="D195" s="440"/>
      <c r="E195" s="428" t="s">
        <v>378</v>
      </c>
      <c r="F195" s="428" t="s">
        <v>379</v>
      </c>
      <c r="G195" s="418"/>
      <c r="H195" s="869">
        <v>0</v>
      </c>
      <c r="I195" s="890">
        <f>3972398</f>
        <v>3972398</v>
      </c>
      <c r="J195" s="873">
        <v>0</v>
      </c>
      <c r="K195" s="869">
        <v>0</v>
      </c>
      <c r="L195" s="869">
        <v>0</v>
      </c>
      <c r="M195" s="873">
        <v>0</v>
      </c>
      <c r="N195" s="869">
        <f t="shared" si="36"/>
        <v>0</v>
      </c>
      <c r="O195" s="497" t="s">
        <v>359</v>
      </c>
      <c r="P195" s="497" t="s">
        <v>394</v>
      </c>
      <c r="Q195" s="870" t="s">
        <v>855</v>
      </c>
      <c r="R195" s="871" t="s">
        <v>876</v>
      </c>
      <c r="S195" s="519">
        <f t="shared" si="35"/>
        <v>0</v>
      </c>
      <c r="T195" s="602"/>
      <c r="U195" s="520">
        <f>'Year 1'!T195</f>
        <v>0</v>
      </c>
      <c r="V195" s="520">
        <f>'Year 2'!T195</f>
        <v>0</v>
      </c>
      <c r="W195" s="520">
        <f>'Year 3'!T195</f>
        <v>0</v>
      </c>
      <c r="X195" s="520">
        <f>'Year 4'!T195</f>
        <v>0</v>
      </c>
      <c r="Y195" s="520">
        <f>'Year 5'!T195</f>
        <v>0</v>
      </c>
      <c r="Z195" s="513">
        <f>'Year 6'!T195</f>
        <v>0</v>
      </c>
      <c r="AA195" s="520">
        <f>'Year 7'!T195</f>
        <v>0</v>
      </c>
      <c r="AB195" s="603">
        <f>'Year 8'!U195</f>
        <v>0</v>
      </c>
    </row>
    <row r="196" spans="1:28" s="135" customFormat="1" ht="40.5">
      <c r="A196" s="682"/>
      <c r="B196" s="683"/>
      <c r="C196" s="437" t="s">
        <v>738</v>
      </c>
      <c r="D196" s="440"/>
      <c r="E196" s="428" t="s">
        <v>380</v>
      </c>
      <c r="F196" s="428" t="s">
        <v>563</v>
      </c>
      <c r="G196" s="418"/>
      <c r="H196" s="869">
        <v>0</v>
      </c>
      <c r="I196" s="869">
        <v>0</v>
      </c>
      <c r="J196" s="873">
        <v>0</v>
      </c>
      <c r="K196" s="869">
        <v>0</v>
      </c>
      <c r="L196" s="869">
        <f>I196*1</f>
        <v>0</v>
      </c>
      <c r="M196" s="873">
        <v>0</v>
      </c>
      <c r="N196" s="869">
        <f t="shared" si="36"/>
        <v>0</v>
      </c>
      <c r="O196" s="497" t="s">
        <v>359</v>
      </c>
      <c r="P196" s="497" t="s">
        <v>394</v>
      </c>
      <c r="Q196" s="872"/>
      <c r="R196" s="886" t="s">
        <v>877</v>
      </c>
      <c r="S196" s="519">
        <f t="shared" si="35"/>
        <v>0</v>
      </c>
      <c r="T196" s="602"/>
      <c r="U196" s="520">
        <f>'Year 1'!T196</f>
        <v>0</v>
      </c>
      <c r="V196" s="520">
        <f>'Year 2'!T196</f>
        <v>0</v>
      </c>
      <c r="W196" s="520">
        <f>'Year 3'!T196</f>
        <v>0</v>
      </c>
      <c r="X196" s="520">
        <f>'Year 4'!T196</f>
        <v>0</v>
      </c>
      <c r="Y196" s="520">
        <f>'Year 5'!T196</f>
        <v>0</v>
      </c>
      <c r="Z196" s="513">
        <f>'Year 6'!T196</f>
        <v>0</v>
      </c>
      <c r="AA196" s="520">
        <f>'Year 7'!T196</f>
        <v>0</v>
      </c>
      <c r="AB196" s="603">
        <f>'Year 8'!U196</f>
        <v>0</v>
      </c>
    </row>
    <row r="197" spans="1:28" s="135" customFormat="1" ht="40.5">
      <c r="A197" s="744"/>
      <c r="B197" s="745"/>
      <c r="C197" s="437" t="s">
        <v>601</v>
      </c>
      <c r="D197" s="440"/>
      <c r="E197" s="428" t="s">
        <v>564</v>
      </c>
      <c r="F197" s="428" t="s">
        <v>565</v>
      </c>
      <c r="G197" s="418"/>
      <c r="H197" s="869">
        <v>0</v>
      </c>
      <c r="I197" s="869">
        <v>0</v>
      </c>
      <c r="J197" s="873">
        <v>0</v>
      </c>
      <c r="K197" s="869">
        <v>0</v>
      </c>
      <c r="L197" s="869">
        <f>I197*365</f>
        <v>0</v>
      </c>
      <c r="M197" s="873">
        <v>0</v>
      </c>
      <c r="N197" s="869">
        <f t="shared" ref="N197" si="37">SUM(K197:M197)</f>
        <v>0</v>
      </c>
      <c r="O197" s="758" t="s">
        <v>338</v>
      </c>
      <c r="P197" s="497" t="s">
        <v>394</v>
      </c>
      <c r="Q197" s="725"/>
      <c r="R197" s="871" t="s">
        <v>877</v>
      </c>
      <c r="S197" s="519">
        <f t="shared" si="35"/>
        <v>0</v>
      </c>
      <c r="T197" s="602"/>
      <c r="U197" s="520">
        <f>'Year 1'!T197</f>
        <v>0</v>
      </c>
      <c r="V197" s="520">
        <f>'Year 2'!T197</f>
        <v>0</v>
      </c>
      <c r="W197" s="520">
        <f>'Year 3'!T197</f>
        <v>0</v>
      </c>
      <c r="X197" s="520">
        <f>'Year 4'!T197</f>
        <v>0</v>
      </c>
      <c r="Y197" s="520">
        <f>'Year 5'!T197</f>
        <v>0</v>
      </c>
      <c r="Z197" s="513">
        <f>'Year 6'!T197</f>
        <v>0</v>
      </c>
      <c r="AA197" s="520">
        <f>'Year 7'!T197</f>
        <v>0</v>
      </c>
      <c r="AB197" s="603">
        <f>'Year 8'!U197</f>
        <v>0</v>
      </c>
    </row>
    <row r="198" spans="1:28" s="135" customFormat="1" ht="20.25">
      <c r="A198" s="675"/>
      <c r="B198" s="675"/>
      <c r="C198" s="675"/>
      <c r="D198" s="675"/>
      <c r="E198" s="676"/>
      <c r="F198" s="677"/>
      <c r="G198" s="578"/>
      <c r="H198" s="759"/>
      <c r="I198" s="760"/>
      <c r="J198" s="761"/>
      <c r="K198" s="762"/>
      <c r="L198" s="763"/>
      <c r="M198" s="678"/>
      <c r="N198" s="679"/>
      <c r="O198" s="565"/>
      <c r="P198" s="565"/>
      <c r="Q198" s="565"/>
      <c r="R198" s="579"/>
      <c r="S198" s="504"/>
      <c r="T198" s="595"/>
      <c r="U198" s="521"/>
      <c r="V198" s="521"/>
      <c r="W198" s="580"/>
      <c r="X198" s="580"/>
      <c r="Y198" s="580"/>
      <c r="Z198" s="580"/>
      <c r="AA198" s="580"/>
      <c r="AB198" s="596"/>
    </row>
    <row r="199" spans="1:28" s="135" customFormat="1" ht="20.25">
      <c r="A199" s="407"/>
      <c r="B199" s="422" t="s">
        <v>739</v>
      </c>
      <c r="C199" s="680"/>
      <c r="D199" s="423" t="s">
        <v>291</v>
      </c>
      <c r="E199" s="442"/>
      <c r="F199" s="442"/>
      <c r="G199" s="424"/>
      <c r="H199" s="456"/>
      <c r="I199" s="456"/>
      <c r="J199" s="456"/>
      <c r="K199" s="456"/>
      <c r="L199" s="456"/>
      <c r="M199" s="481"/>
      <c r="N199" s="488"/>
      <c r="O199" s="400"/>
      <c r="P199" s="400"/>
      <c r="Q199" s="400"/>
      <c r="R199" s="482"/>
      <c r="S199" s="508"/>
      <c r="T199" s="599"/>
      <c r="U199" s="511"/>
      <c r="V199" s="511"/>
      <c r="W199" s="511"/>
      <c r="X199" s="511"/>
      <c r="Y199" s="511"/>
      <c r="Z199" s="511"/>
      <c r="AA199" s="511"/>
      <c r="AB199" s="593"/>
    </row>
    <row r="200" spans="1:28" s="135" customFormat="1" ht="20.25">
      <c r="A200" s="410"/>
      <c r="B200" s="437" t="s">
        <v>740</v>
      </c>
      <c r="C200" s="681"/>
      <c r="D200" s="417"/>
      <c r="E200" s="417"/>
      <c r="F200" s="412"/>
      <c r="G200" s="418"/>
      <c r="H200" s="751"/>
      <c r="I200" s="454"/>
      <c r="J200" s="454"/>
      <c r="K200" s="748"/>
      <c r="L200" s="451"/>
      <c r="M200" s="451"/>
      <c r="N200" s="485"/>
      <c r="O200" s="450"/>
      <c r="P200" s="450"/>
      <c r="Q200" s="450"/>
      <c r="R200" s="466"/>
      <c r="S200" s="504"/>
      <c r="T200" s="591"/>
      <c r="U200" s="506"/>
      <c r="V200" s="506"/>
      <c r="W200" s="507"/>
      <c r="X200" s="507"/>
      <c r="Y200" s="507"/>
      <c r="Z200" s="507"/>
      <c r="AA200" s="507"/>
      <c r="AB200" s="592"/>
    </row>
    <row r="201" spans="1:28" s="135" customFormat="1" ht="40.5">
      <c r="A201" s="582" t="s">
        <v>484</v>
      </c>
      <c r="B201" s="681"/>
      <c r="C201" s="437" t="s">
        <v>741</v>
      </c>
      <c r="D201" s="411"/>
      <c r="E201" s="412" t="s">
        <v>474</v>
      </c>
      <c r="F201" s="412" t="s">
        <v>475</v>
      </c>
      <c r="G201" s="415" t="s">
        <v>441</v>
      </c>
      <c r="H201" s="764"/>
      <c r="I201" s="454"/>
      <c r="J201" s="454"/>
      <c r="K201" s="748"/>
      <c r="L201" s="451"/>
      <c r="M201" s="451"/>
      <c r="N201" s="485"/>
      <c r="O201" s="450" t="s">
        <v>429</v>
      </c>
      <c r="P201" s="450"/>
      <c r="Q201" s="450"/>
      <c r="R201" s="466"/>
      <c r="S201" s="505">
        <f>SUM(T201:AB201)</f>
        <v>0</v>
      </c>
      <c r="T201" s="512"/>
      <c r="U201" s="520">
        <f>'Year 1'!T201</f>
        <v>0</v>
      </c>
      <c r="V201" s="520">
        <f>'Year 2'!T201</f>
        <v>0</v>
      </c>
      <c r="W201" s="520">
        <f>'Year 3'!T201</f>
        <v>0</v>
      </c>
      <c r="X201" s="520">
        <f>'Year 4'!T201</f>
        <v>0</v>
      </c>
      <c r="Y201" s="520">
        <f>'Year 5'!T201</f>
        <v>0</v>
      </c>
      <c r="Z201" s="513">
        <f>'Year 6'!T201</f>
        <v>0</v>
      </c>
      <c r="AA201" s="520">
        <f>'Year 7'!T201</f>
        <v>0</v>
      </c>
      <c r="AB201" s="603">
        <f>'Year 8'!U201</f>
        <v>0</v>
      </c>
    </row>
    <row r="202" spans="1:28" s="135" customFormat="1" ht="20.25">
      <c r="A202" s="684"/>
      <c r="B202" s="685"/>
      <c r="C202" s="686"/>
      <c r="D202" s="687"/>
      <c r="E202" s="688"/>
      <c r="F202" s="688"/>
      <c r="G202" s="689"/>
      <c r="H202" s="765"/>
      <c r="I202" s="690"/>
      <c r="J202" s="690"/>
      <c r="K202" s="766"/>
      <c r="L202" s="478"/>
      <c r="M202" s="478"/>
      <c r="N202" s="484"/>
      <c r="O202" s="452"/>
      <c r="P202" s="452"/>
      <c r="Q202" s="452"/>
      <c r="R202" s="691"/>
      <c r="S202" s="519"/>
      <c r="T202" s="602"/>
      <c r="U202" s="520"/>
      <c r="V202" s="520"/>
      <c r="W202" s="520"/>
      <c r="X202" s="520"/>
      <c r="Y202" s="520"/>
      <c r="Z202" s="520"/>
      <c r="AA202" s="520"/>
      <c r="AB202" s="603"/>
    </row>
    <row r="203" spans="1:28" s="189" customFormat="1" ht="21" thickBot="1">
      <c r="A203" s="201"/>
      <c r="B203" s="202"/>
      <c r="C203" s="202"/>
      <c r="D203" s="202"/>
      <c r="E203" s="203"/>
      <c r="F203" s="203"/>
      <c r="G203" s="204"/>
      <c r="H203" s="767"/>
      <c r="I203" s="768"/>
      <c r="J203" s="768"/>
      <c r="K203" s="769"/>
      <c r="L203" s="768"/>
      <c r="M203" s="483"/>
      <c r="N203" s="489"/>
      <c r="O203" s="342"/>
      <c r="P203" s="342"/>
      <c r="Q203" s="342"/>
      <c r="R203" s="343"/>
      <c r="S203" s="527"/>
      <c r="T203" s="609"/>
      <c r="U203" s="528"/>
      <c r="V203" s="528"/>
      <c r="W203" s="528"/>
      <c r="X203" s="528"/>
      <c r="Y203" s="528"/>
      <c r="Z203" s="528"/>
      <c r="AA203" s="528"/>
      <c r="AB203" s="610"/>
    </row>
    <row r="204" spans="1:28" ht="20.25">
      <c r="S204" s="673"/>
    </row>
  </sheetData>
  <sheetProtection algorithmName="SHA-512" hashValue="IuzjFse1iltasz53RZJiEFcqhzq6AyZNfNPk18caiHoL3SSZECXST4aInWQfIsxM/XM9jHMwzzqRgEkqR1Qs/g==" saltValue="1BpS91X8G8A0HpTXz78VdQ==" spinCount="100000" sheet="1" objects="1" scenarios="1"/>
  <mergeCells count="24">
    <mergeCell ref="D10:F10"/>
    <mergeCell ref="T3:AB4"/>
    <mergeCell ref="A3:R3"/>
    <mergeCell ref="Q6:Q7"/>
    <mergeCell ref="H4:R5"/>
    <mergeCell ref="P6:P7"/>
    <mergeCell ref="G6:G7"/>
    <mergeCell ref="R6:R7"/>
    <mergeCell ref="U5:W5"/>
    <mergeCell ref="X5:Z5"/>
    <mergeCell ref="H6:J6"/>
    <mergeCell ref="K6:L6"/>
    <mergeCell ref="A1:AB1"/>
    <mergeCell ref="S3:S7"/>
    <mergeCell ref="D4:F5"/>
    <mergeCell ref="A4:A7"/>
    <mergeCell ref="B4:C7"/>
    <mergeCell ref="F6:F7"/>
    <mergeCell ref="E6:E7"/>
    <mergeCell ref="D6:D7"/>
    <mergeCell ref="O6:O7"/>
    <mergeCell ref="G4:G5"/>
    <mergeCell ref="N6:N7"/>
    <mergeCell ref="AA5:AB5"/>
  </mergeCells>
  <pageMargins left="0.70866141732283472" right="0.70866141732283472" top="0.74803149606299213" bottom="0.74803149606299213" header="0.31496062992125984" footer="0.31496062992125984"/>
  <pageSetup paperSize="8" scale="55" fitToHeight="0" orientation="landscape" r:id="rId1"/>
  <headerFooter>
    <oddFooter>&amp;C&amp;Z&amp;F&amp;A&amp;R&amp;P&amp;N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EP203"/>
  <sheetViews>
    <sheetView tabSelected="1" topLeftCell="A62" zoomScale="40" zoomScaleNormal="40" workbookViewId="0">
      <selection activeCell="F70" sqref="F70"/>
    </sheetView>
  </sheetViews>
  <sheetFormatPr defaultColWidth="9.140625" defaultRowHeight="18"/>
  <cols>
    <col min="1" max="1" width="23.5703125" style="141" customWidth="1"/>
    <col min="2" max="2" width="10" style="136" bestFit="1" customWidth="1"/>
    <col min="3" max="3" width="12.5703125" style="136" customWidth="1"/>
    <col min="4" max="4" width="29.140625" style="136" customWidth="1"/>
    <col min="5" max="5" width="25.42578125" style="135" customWidth="1"/>
    <col min="6" max="6" width="67.42578125" style="135" customWidth="1"/>
    <col min="7" max="7" width="45.5703125" style="138" bestFit="1" customWidth="1"/>
    <col min="8" max="15" width="20.5703125" style="138" customWidth="1"/>
    <col min="16" max="16" width="9.140625" style="175"/>
    <col min="17" max="25" width="26.5703125" style="139" customWidth="1"/>
    <col min="26" max="26" width="33.42578125" style="139" customWidth="1"/>
    <col min="27" max="35" width="26.5703125" style="139" customWidth="1"/>
    <col min="36" max="36" width="33.5703125" style="139" customWidth="1"/>
    <col min="37" max="45" width="26.5703125" style="139" customWidth="1"/>
    <col min="46" max="46" width="33.5703125" style="139" customWidth="1"/>
    <col min="47" max="55" width="26.5703125" style="139" customWidth="1"/>
    <col min="56" max="56" width="33.5703125" style="139" customWidth="1"/>
    <col min="57" max="65" width="26.5703125" style="139" customWidth="1"/>
    <col min="66" max="66" width="33.5703125" style="139" customWidth="1"/>
    <col min="67" max="75" width="26.5703125" style="139" customWidth="1"/>
    <col min="76" max="76" width="33.5703125" style="139" customWidth="1"/>
    <col min="77" max="85" width="26.5703125" style="139" customWidth="1"/>
    <col min="86" max="86" width="33.5703125" style="139" customWidth="1"/>
    <col min="87" max="16384" width="9.140625" style="135"/>
  </cols>
  <sheetData>
    <row r="1" spans="1:146" ht="113.25" customHeight="1" thickBot="1">
      <c r="A1" s="1007" t="s">
        <v>275</v>
      </c>
      <c r="B1" s="1007"/>
      <c r="C1" s="1007"/>
      <c r="D1" s="1007"/>
      <c r="E1" s="1007"/>
      <c r="F1" s="1007"/>
      <c r="G1" s="1007"/>
      <c r="H1" s="1007"/>
      <c r="I1" s="1007"/>
      <c r="J1" s="1007"/>
      <c r="K1" s="1007"/>
      <c r="L1" s="1007"/>
      <c r="M1" s="1007"/>
      <c r="N1" s="1007"/>
      <c r="O1" s="1007"/>
      <c r="P1" s="174"/>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4"/>
      <c r="CJ1" s="134"/>
      <c r="CK1" s="134"/>
      <c r="CL1" s="134"/>
      <c r="CM1" s="134"/>
      <c r="CN1" s="134"/>
      <c r="CO1" s="134"/>
      <c r="CP1" s="134"/>
      <c r="CQ1" s="134"/>
      <c r="CR1" s="134"/>
      <c r="CS1" s="134"/>
      <c r="CT1" s="134"/>
      <c r="CU1" s="134"/>
      <c r="CV1" s="134"/>
      <c r="CW1" s="134"/>
      <c r="CX1" s="134"/>
      <c r="CY1" s="134"/>
      <c r="CZ1" s="134"/>
      <c r="DA1" s="134"/>
      <c r="DB1" s="134"/>
      <c r="DC1" s="134"/>
      <c r="DD1" s="134"/>
      <c r="DE1" s="134"/>
      <c r="DF1" s="134"/>
      <c r="DG1" s="134"/>
      <c r="DH1" s="134"/>
      <c r="DI1" s="134"/>
      <c r="DJ1" s="134"/>
      <c r="DK1" s="134"/>
      <c r="DL1" s="134"/>
      <c r="DM1" s="134"/>
      <c r="DN1" s="134"/>
      <c r="DO1" s="134"/>
      <c r="DP1" s="134"/>
      <c r="DQ1" s="134"/>
      <c r="DR1" s="134"/>
      <c r="DS1" s="134"/>
      <c r="DT1" s="134"/>
      <c r="DU1" s="134"/>
      <c r="DV1" s="134"/>
      <c r="DW1" s="134"/>
      <c r="DX1" s="134"/>
      <c r="DY1" s="134"/>
      <c r="DZ1" s="134"/>
      <c r="EA1" s="134"/>
      <c r="EB1" s="134"/>
      <c r="EC1" s="134"/>
      <c r="ED1" s="134"/>
      <c r="EE1" s="134"/>
      <c r="EF1" s="134"/>
      <c r="EG1" s="134"/>
      <c r="EH1" s="134"/>
      <c r="EI1" s="134"/>
      <c r="EJ1" s="134"/>
      <c r="EK1" s="134"/>
      <c r="EL1" s="134"/>
      <c r="EM1" s="134"/>
      <c r="EN1" s="134"/>
      <c r="EO1" s="134"/>
      <c r="EP1" s="134"/>
    </row>
    <row r="2" spans="1:146" ht="113.25" hidden="1" customHeight="1">
      <c r="A2" s="500"/>
      <c r="B2" s="500"/>
      <c r="C2" s="500"/>
      <c r="D2" s="500"/>
      <c r="E2" s="500"/>
      <c r="F2" s="500"/>
      <c r="G2" s="500"/>
      <c r="H2" s="500"/>
      <c r="I2" s="500"/>
      <c r="J2" s="500"/>
      <c r="K2" s="846"/>
      <c r="L2" s="846"/>
      <c r="M2" s="846"/>
      <c r="N2" s="847"/>
      <c r="O2" s="500"/>
      <c r="P2" s="174"/>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4"/>
      <c r="CJ2" s="134"/>
      <c r="CK2" s="134"/>
      <c r="CL2" s="134"/>
      <c r="CM2" s="134"/>
      <c r="CN2" s="134"/>
      <c r="CO2" s="134"/>
      <c r="CP2" s="134"/>
      <c r="CQ2" s="134"/>
      <c r="CR2" s="134"/>
      <c r="CS2" s="134"/>
      <c r="CT2" s="134"/>
      <c r="CU2" s="134"/>
      <c r="CV2" s="134"/>
      <c r="CW2" s="134"/>
      <c r="CX2" s="134"/>
      <c r="CY2" s="134"/>
      <c r="CZ2" s="134"/>
      <c r="DA2" s="134"/>
      <c r="DB2" s="134"/>
      <c r="DC2" s="134"/>
      <c r="DD2" s="134"/>
      <c r="DE2" s="134"/>
      <c r="DF2" s="134"/>
      <c r="DG2" s="134"/>
      <c r="DH2" s="134"/>
      <c r="DI2" s="134"/>
      <c r="DJ2" s="134"/>
      <c r="DK2" s="134"/>
      <c r="DL2" s="134"/>
      <c r="DM2" s="134"/>
      <c r="DN2" s="134"/>
      <c r="DO2" s="134"/>
      <c r="DP2" s="134"/>
      <c r="DQ2" s="134"/>
      <c r="DR2" s="134"/>
      <c r="DS2" s="134"/>
      <c r="DT2" s="134"/>
      <c r="DU2" s="134"/>
      <c r="DV2" s="134"/>
      <c r="DW2" s="134"/>
      <c r="DX2" s="134"/>
      <c r="DY2" s="134"/>
      <c r="DZ2" s="134"/>
      <c r="EA2" s="134"/>
      <c r="EB2" s="134"/>
      <c r="EC2" s="134"/>
      <c r="ED2" s="134"/>
      <c r="EE2" s="134"/>
      <c r="EF2" s="134"/>
      <c r="EG2" s="134"/>
      <c r="EH2" s="134"/>
      <c r="EI2" s="134"/>
      <c r="EJ2" s="134"/>
      <c r="EK2" s="134"/>
      <c r="EL2" s="134"/>
      <c r="EM2" s="134"/>
      <c r="EN2" s="134"/>
      <c r="EO2" s="134"/>
      <c r="EP2" s="134"/>
    </row>
    <row r="3" spans="1:146" ht="18.75" hidden="1" thickBot="1">
      <c r="A3" s="854">
        <v>2020</v>
      </c>
      <c r="G3" s="137"/>
    </row>
    <row r="4" spans="1:146" ht="22.7" customHeight="1">
      <c r="A4" s="1008" t="s">
        <v>483</v>
      </c>
      <c r="B4" s="1011" t="s">
        <v>259</v>
      </c>
      <c r="C4" s="1011"/>
      <c r="D4" s="1012" t="s">
        <v>274</v>
      </c>
      <c r="E4" s="1012"/>
      <c r="F4" s="1012"/>
      <c r="G4" s="1013" t="s">
        <v>289</v>
      </c>
      <c r="H4" s="1014" t="s">
        <v>225</v>
      </c>
      <c r="I4" s="1015"/>
      <c r="J4" s="1015"/>
      <c r="K4" s="1015"/>
      <c r="L4" s="1015"/>
      <c r="M4" s="1015"/>
      <c r="N4" s="1015"/>
      <c r="O4" s="1016"/>
      <c r="Q4" s="995" t="str">
        <f>CONCATENATE(H7," ",$A$3)</f>
        <v>December 2020</v>
      </c>
      <c r="R4" s="996"/>
      <c r="S4" s="996"/>
      <c r="T4" s="996"/>
      <c r="U4" s="996"/>
      <c r="V4" s="996"/>
      <c r="W4" s="996"/>
      <c r="X4" s="996"/>
      <c r="Y4" s="996"/>
      <c r="Z4" s="997"/>
      <c r="AA4" s="995" t="str">
        <f>CONCATENATE(I7," ",$A$3+1)</f>
        <v>January 2021</v>
      </c>
      <c r="AB4" s="996"/>
      <c r="AC4" s="996"/>
      <c r="AD4" s="996"/>
      <c r="AE4" s="996"/>
      <c r="AF4" s="996"/>
      <c r="AG4" s="996"/>
      <c r="AH4" s="996"/>
      <c r="AI4" s="996"/>
      <c r="AJ4" s="997"/>
      <c r="AK4" s="995" t="str">
        <f>CONCATENATE(J7," ",$A$3+1)</f>
        <v>February 2021</v>
      </c>
      <c r="AL4" s="996"/>
      <c r="AM4" s="996"/>
      <c r="AN4" s="996"/>
      <c r="AO4" s="996"/>
      <c r="AP4" s="996"/>
      <c r="AQ4" s="996"/>
      <c r="AR4" s="996"/>
      <c r="AS4" s="996"/>
      <c r="AT4" s="997"/>
      <c r="AU4" s="995" t="str">
        <f>CONCATENATE(K7," ",$A$3+1)</f>
        <v>March 2021</v>
      </c>
      <c r="AV4" s="996"/>
      <c r="AW4" s="996"/>
      <c r="AX4" s="996"/>
      <c r="AY4" s="996"/>
      <c r="AZ4" s="996"/>
      <c r="BA4" s="996"/>
      <c r="BB4" s="996"/>
      <c r="BC4" s="996"/>
      <c r="BD4" s="997"/>
      <c r="BE4" s="995" t="str">
        <f>CONCATENATE(L7," ",$A$3+1)</f>
        <v>April 2021</v>
      </c>
      <c r="BF4" s="996"/>
      <c r="BG4" s="996"/>
      <c r="BH4" s="996"/>
      <c r="BI4" s="996"/>
      <c r="BJ4" s="996"/>
      <c r="BK4" s="996"/>
      <c r="BL4" s="996"/>
      <c r="BM4" s="996"/>
      <c r="BN4" s="997"/>
      <c r="BO4" s="995" t="str">
        <f>CONCATENATE(M7," ",$A$3+1)</f>
        <v>May 2021</v>
      </c>
      <c r="BP4" s="996"/>
      <c r="BQ4" s="996"/>
      <c r="BR4" s="996"/>
      <c r="BS4" s="996"/>
      <c r="BT4" s="996"/>
      <c r="BU4" s="996"/>
      <c r="BV4" s="996"/>
      <c r="BW4" s="996"/>
      <c r="BX4" s="997"/>
      <c r="BY4" s="995" t="str">
        <f>CONCATENATE(N7," ",$A$3+1)</f>
        <v>June 2021</v>
      </c>
      <c r="BZ4" s="996"/>
      <c r="CA4" s="996"/>
      <c r="CB4" s="996"/>
      <c r="CC4" s="996"/>
      <c r="CD4" s="996"/>
      <c r="CE4" s="996"/>
      <c r="CF4" s="996"/>
      <c r="CG4" s="996"/>
      <c r="CH4" s="997"/>
    </row>
    <row r="5" spans="1:146" ht="22.7" customHeight="1" thickBot="1">
      <c r="A5" s="1009"/>
      <c r="B5" s="1001"/>
      <c r="C5" s="1001"/>
      <c r="D5" s="1003"/>
      <c r="E5" s="1003"/>
      <c r="F5" s="1003"/>
      <c r="G5" s="1005"/>
      <c r="H5" s="1017"/>
      <c r="I5" s="1018"/>
      <c r="J5" s="1018"/>
      <c r="K5" s="1018"/>
      <c r="L5" s="1018"/>
      <c r="M5" s="1018"/>
      <c r="N5" s="1018"/>
      <c r="O5" s="1019"/>
      <c r="Q5" s="998"/>
      <c r="R5" s="999"/>
      <c r="S5" s="999"/>
      <c r="T5" s="999"/>
      <c r="U5" s="999"/>
      <c r="V5" s="999"/>
      <c r="W5" s="999"/>
      <c r="X5" s="999"/>
      <c r="Y5" s="999"/>
      <c r="Z5" s="1000"/>
      <c r="AA5" s="998"/>
      <c r="AB5" s="999"/>
      <c r="AC5" s="999"/>
      <c r="AD5" s="999"/>
      <c r="AE5" s="999"/>
      <c r="AF5" s="999"/>
      <c r="AG5" s="999"/>
      <c r="AH5" s="999"/>
      <c r="AI5" s="999"/>
      <c r="AJ5" s="1000"/>
      <c r="AK5" s="998"/>
      <c r="AL5" s="999"/>
      <c r="AM5" s="999"/>
      <c r="AN5" s="999"/>
      <c r="AO5" s="999"/>
      <c r="AP5" s="999"/>
      <c r="AQ5" s="999"/>
      <c r="AR5" s="999"/>
      <c r="AS5" s="999"/>
      <c r="AT5" s="1000"/>
      <c r="AU5" s="998"/>
      <c r="AV5" s="999"/>
      <c r="AW5" s="999"/>
      <c r="AX5" s="999"/>
      <c r="AY5" s="999"/>
      <c r="AZ5" s="999"/>
      <c r="BA5" s="999"/>
      <c r="BB5" s="999"/>
      <c r="BC5" s="999"/>
      <c r="BD5" s="1000"/>
      <c r="BE5" s="998"/>
      <c r="BF5" s="999"/>
      <c r="BG5" s="999"/>
      <c r="BH5" s="999"/>
      <c r="BI5" s="999"/>
      <c r="BJ5" s="999"/>
      <c r="BK5" s="999"/>
      <c r="BL5" s="999"/>
      <c r="BM5" s="999"/>
      <c r="BN5" s="1000"/>
      <c r="BO5" s="998"/>
      <c r="BP5" s="999"/>
      <c r="BQ5" s="999"/>
      <c r="BR5" s="999"/>
      <c r="BS5" s="999"/>
      <c r="BT5" s="999"/>
      <c r="BU5" s="999"/>
      <c r="BV5" s="999"/>
      <c r="BW5" s="999"/>
      <c r="BX5" s="1000"/>
      <c r="BY5" s="998"/>
      <c r="BZ5" s="999"/>
      <c r="CA5" s="999"/>
      <c r="CB5" s="999"/>
      <c r="CC5" s="999"/>
      <c r="CD5" s="999"/>
      <c r="CE5" s="999"/>
      <c r="CF5" s="999"/>
      <c r="CG5" s="999"/>
      <c r="CH5" s="1000"/>
    </row>
    <row r="6" spans="1:146" ht="46.5" customHeight="1">
      <c r="A6" s="1009"/>
      <c r="B6" s="1001"/>
      <c r="C6" s="1001"/>
      <c r="D6" s="1001" t="s">
        <v>278</v>
      </c>
      <c r="E6" s="1003" t="s">
        <v>227</v>
      </c>
      <c r="F6" s="1003" t="s">
        <v>279</v>
      </c>
      <c r="G6" s="1005" t="str">
        <f>Summary!G6</f>
        <v>Schedule Reference
(Refer to Cost Reimbursable Table in the Price List)</v>
      </c>
      <c r="H6" s="841">
        <f>$A$3</f>
        <v>2020</v>
      </c>
      <c r="I6" s="842">
        <v>2021</v>
      </c>
      <c r="J6" s="842">
        <v>2021</v>
      </c>
      <c r="K6" s="842">
        <f>$A$3+1</f>
        <v>2021</v>
      </c>
      <c r="L6" s="842">
        <f t="shared" ref="L6:N6" si="0">$A$3+1</f>
        <v>2021</v>
      </c>
      <c r="M6" s="842">
        <f t="shared" si="0"/>
        <v>2021</v>
      </c>
      <c r="N6" s="842">
        <f t="shared" si="0"/>
        <v>2021</v>
      </c>
      <c r="O6" s="186"/>
      <c r="Q6" s="269" t="s">
        <v>435</v>
      </c>
      <c r="R6" s="270" t="s">
        <v>435</v>
      </c>
      <c r="S6" s="270" t="s">
        <v>435</v>
      </c>
      <c r="T6" s="270" t="s">
        <v>436</v>
      </c>
      <c r="U6" s="270" t="s">
        <v>437</v>
      </c>
      <c r="V6" s="270" t="s">
        <v>437</v>
      </c>
      <c r="W6" s="270" t="s">
        <v>438</v>
      </c>
      <c r="X6" s="270" t="s">
        <v>439</v>
      </c>
      <c r="Y6" s="670" t="s">
        <v>420</v>
      </c>
      <c r="Z6" s="271" t="s">
        <v>427</v>
      </c>
      <c r="AA6" s="269" t="s">
        <v>435</v>
      </c>
      <c r="AB6" s="270" t="s">
        <v>435</v>
      </c>
      <c r="AC6" s="270" t="s">
        <v>435</v>
      </c>
      <c r="AD6" s="270" t="s">
        <v>436</v>
      </c>
      <c r="AE6" s="270" t="s">
        <v>437</v>
      </c>
      <c r="AF6" s="270" t="s">
        <v>437</v>
      </c>
      <c r="AG6" s="270" t="s">
        <v>438</v>
      </c>
      <c r="AH6" s="270" t="s">
        <v>439</v>
      </c>
      <c r="AI6" s="670" t="s">
        <v>420</v>
      </c>
      <c r="AJ6" s="271" t="s">
        <v>427</v>
      </c>
      <c r="AK6" s="269" t="s">
        <v>435</v>
      </c>
      <c r="AL6" s="270" t="s">
        <v>435</v>
      </c>
      <c r="AM6" s="270" t="s">
        <v>435</v>
      </c>
      <c r="AN6" s="270" t="s">
        <v>436</v>
      </c>
      <c r="AO6" s="270" t="s">
        <v>437</v>
      </c>
      <c r="AP6" s="270" t="s">
        <v>437</v>
      </c>
      <c r="AQ6" s="270" t="s">
        <v>438</v>
      </c>
      <c r="AR6" s="270" t="s">
        <v>439</v>
      </c>
      <c r="AS6" s="670" t="s">
        <v>420</v>
      </c>
      <c r="AT6" s="271" t="s">
        <v>427</v>
      </c>
      <c r="AU6" s="269" t="s">
        <v>435</v>
      </c>
      <c r="AV6" s="270" t="s">
        <v>435</v>
      </c>
      <c r="AW6" s="270" t="s">
        <v>435</v>
      </c>
      <c r="AX6" s="270" t="s">
        <v>436</v>
      </c>
      <c r="AY6" s="270" t="s">
        <v>437</v>
      </c>
      <c r="AZ6" s="270" t="s">
        <v>437</v>
      </c>
      <c r="BA6" s="270" t="s">
        <v>438</v>
      </c>
      <c r="BB6" s="270" t="s">
        <v>439</v>
      </c>
      <c r="BC6" s="670" t="s">
        <v>420</v>
      </c>
      <c r="BD6" s="271" t="s">
        <v>427</v>
      </c>
      <c r="BE6" s="269"/>
      <c r="BF6" s="270" t="s">
        <v>435</v>
      </c>
      <c r="BG6" s="270" t="s">
        <v>435</v>
      </c>
      <c r="BH6" s="270" t="s">
        <v>436</v>
      </c>
      <c r="BI6" s="270" t="s">
        <v>437</v>
      </c>
      <c r="BJ6" s="270" t="s">
        <v>437</v>
      </c>
      <c r="BK6" s="270" t="s">
        <v>438</v>
      </c>
      <c r="BL6" s="270" t="s">
        <v>439</v>
      </c>
      <c r="BM6" s="670" t="s">
        <v>420</v>
      </c>
      <c r="BN6" s="271" t="s">
        <v>427</v>
      </c>
      <c r="BO6" s="269" t="s">
        <v>435</v>
      </c>
      <c r="BP6" s="270" t="s">
        <v>435</v>
      </c>
      <c r="BQ6" s="270" t="s">
        <v>435</v>
      </c>
      <c r="BR6" s="270" t="s">
        <v>436</v>
      </c>
      <c r="BS6" s="270" t="s">
        <v>437</v>
      </c>
      <c r="BT6" s="270" t="s">
        <v>437</v>
      </c>
      <c r="BU6" s="270" t="s">
        <v>438</v>
      </c>
      <c r="BV6" s="270" t="s">
        <v>439</v>
      </c>
      <c r="BW6" s="670" t="s">
        <v>420</v>
      </c>
      <c r="BX6" s="271" t="s">
        <v>427</v>
      </c>
      <c r="BY6" s="269" t="s">
        <v>435</v>
      </c>
      <c r="BZ6" s="270" t="s">
        <v>435</v>
      </c>
      <c r="CA6" s="270" t="s">
        <v>435</v>
      </c>
      <c r="CB6" s="270" t="s">
        <v>436</v>
      </c>
      <c r="CC6" s="270" t="s">
        <v>437</v>
      </c>
      <c r="CD6" s="270" t="s">
        <v>437</v>
      </c>
      <c r="CE6" s="270" t="s">
        <v>438</v>
      </c>
      <c r="CF6" s="270" t="s">
        <v>439</v>
      </c>
      <c r="CG6" s="670" t="s">
        <v>420</v>
      </c>
      <c r="CH6" s="271" t="s">
        <v>427</v>
      </c>
    </row>
    <row r="7" spans="1:146" ht="48.6" customHeight="1" thickBot="1">
      <c r="A7" s="1010"/>
      <c r="B7" s="1002"/>
      <c r="C7" s="1002"/>
      <c r="D7" s="1002"/>
      <c r="E7" s="1004"/>
      <c r="F7" s="1004"/>
      <c r="G7" s="1006"/>
      <c r="H7" s="855" t="s">
        <v>769</v>
      </c>
      <c r="I7" s="855" t="s">
        <v>770</v>
      </c>
      <c r="J7" s="855" t="s">
        <v>771</v>
      </c>
      <c r="K7" s="855" t="s">
        <v>273</v>
      </c>
      <c r="L7" s="855" t="s">
        <v>277</v>
      </c>
      <c r="M7" s="855" t="s">
        <v>272</v>
      </c>
      <c r="N7" s="855" t="s">
        <v>772</v>
      </c>
      <c r="O7" s="268" t="s">
        <v>29</v>
      </c>
      <c r="Q7" s="272" t="s">
        <v>430</v>
      </c>
      <c r="R7" s="267" t="s">
        <v>431</v>
      </c>
      <c r="S7" s="267" t="s">
        <v>293</v>
      </c>
      <c r="T7" s="267"/>
      <c r="U7" s="267" t="s">
        <v>295</v>
      </c>
      <c r="V7" s="267" t="s">
        <v>296</v>
      </c>
      <c r="W7" s="267"/>
      <c r="X7" s="267"/>
      <c r="Y7" s="267"/>
      <c r="Z7" s="273"/>
      <c r="AA7" s="344" t="str">
        <f>Q7</f>
        <v>Staff (Office)</v>
      </c>
      <c r="AB7" s="345" t="str">
        <f>R7</f>
        <v>Staff(Site)</v>
      </c>
      <c r="AC7" s="345" t="str">
        <f>S7</f>
        <v>Labour</v>
      </c>
      <c r="AD7" s="274"/>
      <c r="AE7" s="274" t="str">
        <f>U7</f>
        <v>Plant</v>
      </c>
      <c r="AF7" s="274" t="str">
        <f>V7</f>
        <v>Material</v>
      </c>
      <c r="AG7" s="274"/>
      <c r="AH7" s="274"/>
      <c r="AI7" s="274"/>
      <c r="AJ7" s="273"/>
      <c r="AK7" s="344" t="str">
        <f>Q7</f>
        <v>Staff (Office)</v>
      </c>
      <c r="AL7" s="345" t="str">
        <f>R7</f>
        <v>Staff(Site)</v>
      </c>
      <c r="AM7" s="345" t="str">
        <f>S7</f>
        <v>Labour</v>
      </c>
      <c r="AN7" s="274"/>
      <c r="AO7" s="274" t="str">
        <f>AE7</f>
        <v>Plant</v>
      </c>
      <c r="AP7" s="274" t="str">
        <f>AF7</f>
        <v>Material</v>
      </c>
      <c r="AQ7" s="274"/>
      <c r="AR7" s="274"/>
      <c r="AS7" s="274"/>
      <c r="AT7" s="273"/>
      <c r="AU7" s="344" t="str">
        <f>AA7</f>
        <v>Staff (Office)</v>
      </c>
      <c r="AV7" s="345" t="str">
        <f>AB7</f>
        <v>Staff(Site)</v>
      </c>
      <c r="AW7" s="345" t="str">
        <f>AC7</f>
        <v>Labour</v>
      </c>
      <c r="AX7" s="274"/>
      <c r="AY7" s="274" t="str">
        <f>AO7</f>
        <v>Plant</v>
      </c>
      <c r="AZ7" s="274" t="str">
        <f>AP7</f>
        <v>Material</v>
      </c>
      <c r="BA7" s="274"/>
      <c r="BB7" s="274"/>
      <c r="BC7" s="274"/>
      <c r="BD7" s="273"/>
      <c r="BE7" s="344" t="str">
        <f>AK7</f>
        <v>Staff (Office)</v>
      </c>
      <c r="BF7" s="345" t="str">
        <f>AL7</f>
        <v>Staff(Site)</v>
      </c>
      <c r="BG7" s="345" t="str">
        <f>AM7</f>
        <v>Labour</v>
      </c>
      <c r="BH7" s="274"/>
      <c r="BI7" s="274" t="str">
        <f>AY7</f>
        <v>Plant</v>
      </c>
      <c r="BJ7" s="274" t="str">
        <f>AZ7</f>
        <v>Material</v>
      </c>
      <c r="BK7" s="274"/>
      <c r="BL7" s="274"/>
      <c r="BM7" s="274"/>
      <c r="BN7" s="273"/>
      <c r="BO7" s="344" t="str">
        <f>AU7</f>
        <v>Staff (Office)</v>
      </c>
      <c r="BP7" s="345" t="str">
        <f>AV7</f>
        <v>Staff(Site)</v>
      </c>
      <c r="BQ7" s="345" t="str">
        <f>AW7</f>
        <v>Labour</v>
      </c>
      <c r="BR7" s="274"/>
      <c r="BS7" s="274" t="str">
        <f>BI7</f>
        <v>Plant</v>
      </c>
      <c r="BT7" s="274" t="str">
        <f>BJ7</f>
        <v>Material</v>
      </c>
      <c r="BU7" s="274"/>
      <c r="BV7" s="274"/>
      <c r="BW7" s="274"/>
      <c r="BX7" s="273"/>
      <c r="BY7" s="344" t="str">
        <f>BE7</f>
        <v>Staff (Office)</v>
      </c>
      <c r="BZ7" s="345" t="str">
        <f>BF7</f>
        <v>Staff(Site)</v>
      </c>
      <c r="CA7" s="345" t="str">
        <f>BG7</f>
        <v>Labour</v>
      </c>
      <c r="CB7" s="274"/>
      <c r="CC7" s="274" t="str">
        <f>BS7</f>
        <v>Plant</v>
      </c>
      <c r="CD7" s="274" t="str">
        <f>BT7</f>
        <v>Material</v>
      </c>
      <c r="CE7" s="274"/>
      <c r="CF7" s="274"/>
      <c r="CG7" s="274"/>
      <c r="CH7" s="273"/>
    </row>
    <row r="8" spans="1:146">
      <c r="A8" s="356">
        <f>Summary!A8</f>
        <v>0</v>
      </c>
      <c r="B8" s="346">
        <f>Summary!B8</f>
        <v>0</v>
      </c>
      <c r="C8" s="346">
        <f>Summary!C8</f>
        <v>0</v>
      </c>
      <c r="D8" s="346">
        <f>Summary!D8</f>
        <v>0</v>
      </c>
      <c r="E8" s="347">
        <f>Summary!E8</f>
        <v>0</v>
      </c>
      <c r="F8" s="347">
        <f>Summary!F8</f>
        <v>0</v>
      </c>
      <c r="G8" s="490">
        <f>Summary!G8</f>
        <v>0</v>
      </c>
      <c r="H8" s="211"/>
      <c r="I8" s="212"/>
      <c r="J8" s="212"/>
      <c r="K8" s="212"/>
      <c r="L8" s="212"/>
      <c r="M8" s="212"/>
      <c r="N8" s="212"/>
      <c r="O8" s="213"/>
      <c r="Q8" s="211"/>
      <c r="R8" s="212"/>
      <c r="S8" s="212"/>
      <c r="T8" s="212"/>
      <c r="U8" s="212"/>
      <c r="V8" s="212"/>
      <c r="W8" s="212"/>
      <c r="X8" s="212"/>
      <c r="Y8" s="212"/>
      <c r="Z8" s="213"/>
      <c r="AA8" s="211"/>
      <c r="AB8" s="212"/>
      <c r="AC8" s="212"/>
      <c r="AD8" s="212"/>
      <c r="AE8" s="212"/>
      <c r="AF8" s="212"/>
      <c r="AG8" s="212"/>
      <c r="AH8" s="212"/>
      <c r="AI8" s="212"/>
      <c r="AJ8" s="213"/>
      <c r="AK8" s="211"/>
      <c r="AL8" s="212"/>
      <c r="AM8" s="212"/>
      <c r="AN8" s="212"/>
      <c r="AO8" s="212"/>
      <c r="AP8" s="212"/>
      <c r="AQ8" s="212"/>
      <c r="AR8" s="212"/>
      <c r="AS8" s="212"/>
      <c r="AT8" s="213"/>
      <c r="AU8" s="211"/>
      <c r="AV8" s="212"/>
      <c r="AW8" s="212"/>
      <c r="AX8" s="212"/>
      <c r="AY8" s="212"/>
      <c r="AZ8" s="212"/>
      <c r="BA8" s="212"/>
      <c r="BB8" s="212"/>
      <c r="BC8" s="212"/>
      <c r="BD8" s="213"/>
      <c r="BE8" s="211"/>
      <c r="BF8" s="212"/>
      <c r="BG8" s="212"/>
      <c r="BH8" s="212"/>
      <c r="BI8" s="212"/>
      <c r="BJ8" s="212"/>
      <c r="BK8" s="212"/>
      <c r="BL8" s="212"/>
      <c r="BM8" s="212"/>
      <c r="BN8" s="213"/>
      <c r="BO8" s="211"/>
      <c r="BP8" s="212"/>
      <c r="BQ8" s="212"/>
      <c r="BR8" s="212"/>
      <c r="BS8" s="212"/>
      <c r="BT8" s="212"/>
      <c r="BU8" s="212"/>
      <c r="BV8" s="212"/>
      <c r="BW8" s="212"/>
      <c r="BX8" s="213"/>
      <c r="BY8" s="211"/>
      <c r="BZ8" s="212"/>
      <c r="CA8" s="212"/>
      <c r="CB8" s="212"/>
      <c r="CC8" s="212"/>
      <c r="CD8" s="212"/>
      <c r="CE8" s="212"/>
      <c r="CF8" s="212"/>
      <c r="CG8" s="212"/>
      <c r="CH8" s="213"/>
    </row>
    <row r="9" spans="1:146" s="209" customFormat="1">
      <c r="A9" s="357" t="str">
        <f>Summary!A9</f>
        <v xml:space="preserve">  NON OPERATIONAL ITEMS</v>
      </c>
      <c r="B9" s="207"/>
      <c r="C9" s="207"/>
      <c r="D9" s="207"/>
      <c r="E9" s="348">
        <f>Summary!E9</f>
        <v>0</v>
      </c>
      <c r="F9" s="348">
        <f>Summary!F9</f>
        <v>0</v>
      </c>
      <c r="G9" s="371">
        <f>Summary!G9</f>
        <v>0</v>
      </c>
      <c r="H9" s="235"/>
      <c r="I9" s="229"/>
      <c r="J9" s="229"/>
      <c r="K9" s="229"/>
      <c r="L9" s="229"/>
      <c r="M9" s="229"/>
      <c r="N9" s="229"/>
      <c r="O9" s="230"/>
      <c r="P9" s="175"/>
      <c r="Q9" s="154"/>
      <c r="R9" s="155"/>
      <c r="S9" s="155"/>
      <c r="T9" s="155"/>
      <c r="U9" s="155"/>
      <c r="V9" s="155"/>
      <c r="W9" s="155"/>
      <c r="X9" s="155"/>
      <c r="Y9" s="155"/>
      <c r="Z9" s="167"/>
      <c r="AA9" s="154"/>
      <c r="AB9" s="155"/>
      <c r="AC9" s="155"/>
      <c r="AD9" s="155"/>
      <c r="AE9" s="155"/>
      <c r="AF9" s="155"/>
      <c r="AG9" s="155"/>
      <c r="AH9" s="155"/>
      <c r="AI9" s="155"/>
      <c r="AJ9" s="167"/>
      <c r="AK9" s="154"/>
      <c r="AL9" s="155"/>
      <c r="AM9" s="155"/>
      <c r="AN9" s="155"/>
      <c r="AO9" s="155"/>
      <c r="AP9" s="155"/>
      <c r="AQ9" s="155"/>
      <c r="AR9" s="155"/>
      <c r="AS9" s="155"/>
      <c r="AT9" s="167"/>
      <c r="AU9" s="154"/>
      <c r="AV9" s="155"/>
      <c r="AW9" s="155"/>
      <c r="AX9" s="155"/>
      <c r="AY9" s="155"/>
      <c r="AZ9" s="155"/>
      <c r="BA9" s="155"/>
      <c r="BB9" s="155"/>
      <c r="BC9" s="155"/>
      <c r="BD9" s="167"/>
      <c r="BE9" s="154"/>
      <c r="BF9" s="155"/>
      <c r="BG9" s="155"/>
      <c r="BH9" s="155"/>
      <c r="BI9" s="155"/>
      <c r="BJ9" s="155"/>
      <c r="BK9" s="155"/>
      <c r="BL9" s="155"/>
      <c r="BM9" s="155"/>
      <c r="BN9" s="167"/>
      <c r="BO9" s="154"/>
      <c r="BP9" s="155"/>
      <c r="BQ9" s="155"/>
      <c r="BR9" s="155"/>
      <c r="BS9" s="155"/>
      <c r="BT9" s="155"/>
      <c r="BU9" s="155"/>
      <c r="BV9" s="155"/>
      <c r="BW9" s="155"/>
      <c r="BX9" s="167"/>
      <c r="BY9" s="154"/>
      <c r="BZ9" s="155"/>
      <c r="CA9" s="155"/>
      <c r="CB9" s="155"/>
      <c r="CC9" s="155"/>
      <c r="CD9" s="155"/>
      <c r="CE9" s="155"/>
      <c r="CF9" s="155"/>
      <c r="CG9" s="155"/>
      <c r="CH9" s="167"/>
    </row>
    <row r="10" spans="1:146" s="209" customFormat="1" ht="18" customHeight="1">
      <c r="A10" s="358">
        <f>Summary!A10</f>
        <v>0</v>
      </c>
      <c r="B10" s="349" t="str">
        <f>Summary!B10</f>
        <v>1.1</v>
      </c>
      <c r="C10" s="349">
        <f>Summary!C10</f>
        <v>0</v>
      </c>
      <c r="D10" s="350" t="str">
        <f>Summary!D10</f>
        <v>Mobilisation and Demobilisation</v>
      </c>
      <c r="E10" s="198"/>
      <c r="F10" s="231"/>
      <c r="G10" s="372">
        <f>Summary!G10</f>
        <v>0</v>
      </c>
      <c r="H10" s="158"/>
      <c r="I10" s="159"/>
      <c r="J10" s="159"/>
      <c r="K10" s="159"/>
      <c r="L10" s="159"/>
      <c r="M10" s="159"/>
      <c r="N10" s="159"/>
      <c r="O10" s="170"/>
      <c r="P10" s="531"/>
      <c r="Q10" s="156"/>
      <c r="R10" s="157"/>
      <c r="S10" s="157"/>
      <c r="T10" s="157"/>
      <c r="U10" s="157"/>
      <c r="V10" s="157"/>
      <c r="W10" s="157"/>
      <c r="X10" s="157"/>
      <c r="Y10" s="157"/>
      <c r="Z10" s="168"/>
      <c r="AA10" s="156"/>
      <c r="AB10" s="157"/>
      <c r="AC10" s="157"/>
      <c r="AD10" s="157"/>
      <c r="AE10" s="157"/>
      <c r="AF10" s="157"/>
      <c r="AG10" s="157"/>
      <c r="AH10" s="157"/>
      <c r="AI10" s="157"/>
      <c r="AJ10" s="168"/>
      <c r="AK10" s="156"/>
      <c r="AL10" s="157"/>
      <c r="AM10" s="157"/>
      <c r="AN10" s="157"/>
      <c r="AO10" s="157"/>
      <c r="AP10" s="157"/>
      <c r="AQ10" s="157"/>
      <c r="AR10" s="157"/>
      <c r="AS10" s="157"/>
      <c r="AT10" s="168"/>
      <c r="AU10" s="156"/>
      <c r="AV10" s="157"/>
      <c r="AW10" s="157"/>
      <c r="AX10" s="157"/>
      <c r="AY10" s="157"/>
      <c r="AZ10" s="157"/>
      <c r="BA10" s="157"/>
      <c r="BB10" s="157"/>
      <c r="BC10" s="157"/>
      <c r="BD10" s="168"/>
      <c r="BE10" s="156"/>
      <c r="BF10" s="157"/>
      <c r="BG10" s="157"/>
      <c r="BH10" s="157"/>
      <c r="BI10" s="157"/>
      <c r="BJ10" s="157"/>
      <c r="BK10" s="157"/>
      <c r="BL10" s="157"/>
      <c r="BM10" s="157"/>
      <c r="BN10" s="168"/>
      <c r="BO10" s="156"/>
      <c r="BP10" s="157"/>
      <c r="BQ10" s="157"/>
      <c r="BR10" s="157"/>
      <c r="BS10" s="157"/>
      <c r="BT10" s="157"/>
      <c r="BU10" s="157"/>
      <c r="BV10" s="157"/>
      <c r="BW10" s="157"/>
      <c r="BX10" s="168"/>
      <c r="BY10" s="156"/>
      <c r="BZ10" s="157"/>
      <c r="CA10" s="157"/>
      <c r="CB10" s="157"/>
      <c r="CC10" s="157"/>
      <c r="CD10" s="157"/>
      <c r="CE10" s="157"/>
      <c r="CF10" s="157"/>
      <c r="CG10" s="157"/>
      <c r="CH10" s="168"/>
    </row>
    <row r="11" spans="1:146">
      <c r="A11" s="359">
        <f>Summary!A11</f>
        <v>16</v>
      </c>
      <c r="B11" s="351">
        <f>Summary!B11</f>
        <v>0</v>
      </c>
      <c r="C11" s="351" t="str">
        <f>Summary!C11</f>
        <v>1.1.1</v>
      </c>
      <c r="D11" s="351">
        <f>Summary!D11</f>
        <v>0</v>
      </c>
      <c r="E11" s="352">
        <f>Summary!E11</f>
        <v>0</v>
      </c>
      <c r="F11" s="352" t="str">
        <f>Summary!F11</f>
        <v>Mobilisation</v>
      </c>
      <c r="G11" s="373" t="str">
        <f>Summary!G11</f>
        <v>Schedule Ref 61</v>
      </c>
      <c r="H11" s="529">
        <f>SUM(Q11:Y11)</f>
        <v>0</v>
      </c>
      <c r="I11" s="530">
        <f>SUM(AA11:AI11)</f>
        <v>0</v>
      </c>
      <c r="J11" s="530">
        <f>SUM(AK11:AS11)</f>
        <v>0</v>
      </c>
      <c r="K11" s="530">
        <f>SUM(AU11:BC11)</f>
        <v>0</v>
      </c>
      <c r="L11" s="530">
        <f>SUM(BE11:BM11)</f>
        <v>0</v>
      </c>
      <c r="M11" s="530">
        <f>SUM(BO11:BW11)</f>
        <v>0</v>
      </c>
      <c r="N11" s="530">
        <f>SUM(BY11:CG11)</f>
        <v>0</v>
      </c>
      <c r="O11" s="859">
        <f>SUM(H11:N11)</f>
        <v>0</v>
      </c>
      <c r="P11" s="531"/>
      <c r="Q11" s="532"/>
      <c r="R11" s="533"/>
      <c r="S11" s="533"/>
      <c r="T11" s="533"/>
      <c r="U11" s="533"/>
      <c r="V11" s="533"/>
      <c r="W11" s="533"/>
      <c r="X11" s="533"/>
      <c r="Y11" s="533"/>
      <c r="Z11" s="534"/>
      <c r="AA11" s="532"/>
      <c r="AB11" s="533"/>
      <c r="AC11" s="533"/>
      <c r="AD11" s="533"/>
      <c r="AE11" s="533"/>
      <c r="AF11" s="533"/>
      <c r="AG11" s="533"/>
      <c r="AH11" s="533"/>
      <c r="AI11" s="533"/>
      <c r="AJ11" s="534"/>
      <c r="AK11" s="532"/>
      <c r="AL11" s="533"/>
      <c r="AM11" s="533"/>
      <c r="AN11" s="533"/>
      <c r="AO11" s="533"/>
      <c r="AP11" s="533"/>
      <c r="AQ11" s="533"/>
      <c r="AR11" s="533"/>
      <c r="AS11" s="533"/>
      <c r="AT11" s="534"/>
      <c r="AU11" s="532"/>
      <c r="AV11" s="533"/>
      <c r="AW11" s="533"/>
      <c r="AX11" s="533"/>
      <c r="AY11" s="533"/>
      <c r="AZ11" s="533"/>
      <c r="BA11" s="533"/>
      <c r="BB11" s="533"/>
      <c r="BC11" s="533"/>
      <c r="BD11" s="534"/>
      <c r="BE11" s="532"/>
      <c r="BF11" s="533"/>
      <c r="BG11" s="533"/>
      <c r="BH11" s="533"/>
      <c r="BI11" s="533"/>
      <c r="BJ11" s="533"/>
      <c r="BK11" s="533"/>
      <c r="BL11" s="533"/>
      <c r="BM11" s="533"/>
      <c r="BN11" s="534"/>
      <c r="BO11" s="532"/>
      <c r="BP11" s="533"/>
      <c r="BQ11" s="533"/>
      <c r="BR11" s="533"/>
      <c r="BS11" s="533"/>
      <c r="BT11" s="533"/>
      <c r="BU11" s="533"/>
      <c r="BV11" s="533"/>
      <c r="BW11" s="533"/>
      <c r="BX11" s="534"/>
      <c r="BY11" s="532"/>
      <c r="BZ11" s="533"/>
      <c r="CA11" s="533"/>
      <c r="CB11" s="533"/>
      <c r="CC11" s="533"/>
      <c r="CD11" s="533"/>
      <c r="CE11" s="533"/>
      <c r="CF11" s="533"/>
      <c r="CG11" s="533"/>
      <c r="CH11" s="534"/>
    </row>
    <row r="12" spans="1:146">
      <c r="A12" s="359">
        <f>Summary!A12</f>
        <v>17</v>
      </c>
      <c r="B12" s="351">
        <f>Summary!B12</f>
        <v>0</v>
      </c>
      <c r="C12" s="351" t="str">
        <f>Summary!C12</f>
        <v>1.1.2</v>
      </c>
      <c r="D12" s="351">
        <f>Summary!D12</f>
        <v>0</v>
      </c>
      <c r="E12" s="352">
        <f>Summary!E12</f>
        <v>0</v>
      </c>
      <c r="F12" s="352" t="str">
        <f>Summary!F12</f>
        <v>Demobilisation</v>
      </c>
      <c r="G12" s="373">
        <f>Summary!G12</f>
        <v>0</v>
      </c>
      <c r="H12" s="214"/>
      <c r="I12" s="215"/>
      <c r="J12" s="215"/>
      <c r="K12" s="215"/>
      <c r="L12" s="215"/>
      <c r="M12" s="215"/>
      <c r="N12" s="215"/>
      <c r="O12" s="216"/>
      <c r="P12" s="531"/>
      <c r="Q12" s="245"/>
      <c r="R12" s="246"/>
      <c r="S12" s="246"/>
      <c r="T12" s="246"/>
      <c r="U12" s="246"/>
      <c r="V12" s="246"/>
      <c r="W12" s="246"/>
      <c r="X12" s="246"/>
      <c r="Y12" s="246"/>
      <c r="Z12" s="251"/>
      <c r="AA12" s="245"/>
      <c r="AB12" s="246"/>
      <c r="AC12" s="246"/>
      <c r="AD12" s="246"/>
      <c r="AE12" s="246"/>
      <c r="AF12" s="246"/>
      <c r="AG12" s="246"/>
      <c r="AH12" s="246"/>
      <c r="AI12" s="246"/>
      <c r="AJ12" s="251"/>
      <c r="AK12" s="245"/>
      <c r="AL12" s="246"/>
      <c r="AM12" s="246"/>
      <c r="AN12" s="246"/>
      <c r="AO12" s="246"/>
      <c r="AP12" s="246"/>
      <c r="AQ12" s="246"/>
      <c r="AR12" s="246"/>
      <c r="AS12" s="246"/>
      <c r="AT12" s="251"/>
      <c r="AU12" s="245"/>
      <c r="AV12" s="246"/>
      <c r="AW12" s="246"/>
      <c r="AX12" s="246"/>
      <c r="AY12" s="246"/>
      <c r="AZ12" s="246"/>
      <c r="BA12" s="246"/>
      <c r="BB12" s="246"/>
      <c r="BC12" s="246"/>
      <c r="BD12" s="251"/>
      <c r="BE12" s="245"/>
      <c r="BF12" s="246"/>
      <c r="BG12" s="246"/>
      <c r="BH12" s="246"/>
      <c r="BI12" s="246"/>
      <c r="BJ12" s="246"/>
      <c r="BK12" s="246"/>
      <c r="BL12" s="246"/>
      <c r="BM12" s="246"/>
      <c r="BN12" s="251"/>
      <c r="BO12" s="245"/>
      <c r="BP12" s="246"/>
      <c r="BQ12" s="246"/>
      <c r="BR12" s="246"/>
      <c r="BS12" s="246"/>
      <c r="BT12" s="246"/>
      <c r="BU12" s="246"/>
      <c r="BV12" s="246"/>
      <c r="BW12" s="246"/>
      <c r="BX12" s="251"/>
      <c r="BY12" s="245"/>
      <c r="BZ12" s="246"/>
      <c r="CA12" s="246"/>
      <c r="CB12" s="246"/>
      <c r="CC12" s="246"/>
      <c r="CD12" s="246"/>
      <c r="CE12" s="246"/>
      <c r="CF12" s="246"/>
      <c r="CG12" s="246"/>
      <c r="CH12" s="251"/>
    </row>
    <row r="13" spans="1:146" s="209" customFormat="1">
      <c r="A13" s="358">
        <f>Summary!A13</f>
        <v>0</v>
      </c>
      <c r="B13" s="349" t="str">
        <f>Summary!B13</f>
        <v>1.2</v>
      </c>
      <c r="C13" s="349">
        <f>Summary!C13</f>
        <v>0</v>
      </c>
      <c r="D13" s="350" t="str">
        <f>Summary!D13</f>
        <v>Overheads</v>
      </c>
      <c r="E13" s="231"/>
      <c r="F13" s="151"/>
      <c r="G13" s="372">
        <f>Summary!G13</f>
        <v>0</v>
      </c>
      <c r="H13" s="158"/>
      <c r="I13" s="159"/>
      <c r="J13" s="159"/>
      <c r="K13" s="159"/>
      <c r="L13" s="159"/>
      <c r="M13" s="159"/>
      <c r="N13" s="159"/>
      <c r="O13" s="170"/>
      <c r="P13" s="531"/>
      <c r="Q13" s="156"/>
      <c r="R13" s="157"/>
      <c r="S13" s="157"/>
      <c r="T13" s="157"/>
      <c r="U13" s="157"/>
      <c r="V13" s="157"/>
      <c r="W13" s="157"/>
      <c r="X13" s="157"/>
      <c r="Y13" s="157"/>
      <c r="Z13" s="168"/>
      <c r="AA13" s="156"/>
      <c r="AB13" s="157"/>
      <c r="AC13" s="157"/>
      <c r="AD13" s="157"/>
      <c r="AE13" s="157"/>
      <c r="AF13" s="157"/>
      <c r="AG13" s="157"/>
      <c r="AH13" s="157"/>
      <c r="AI13" s="157"/>
      <c r="AJ13" s="168"/>
      <c r="AK13" s="156"/>
      <c r="AL13" s="157"/>
      <c r="AM13" s="157"/>
      <c r="AN13" s="157"/>
      <c r="AO13" s="157"/>
      <c r="AP13" s="157"/>
      <c r="AQ13" s="157"/>
      <c r="AR13" s="157"/>
      <c r="AS13" s="157"/>
      <c r="AT13" s="168"/>
      <c r="AU13" s="156"/>
      <c r="AV13" s="157"/>
      <c r="AW13" s="157"/>
      <c r="AX13" s="157"/>
      <c r="AY13" s="157"/>
      <c r="AZ13" s="157"/>
      <c r="BA13" s="157"/>
      <c r="BB13" s="157"/>
      <c r="BC13" s="157"/>
      <c r="BD13" s="168"/>
      <c r="BE13" s="156"/>
      <c r="BF13" s="157"/>
      <c r="BG13" s="157"/>
      <c r="BH13" s="157"/>
      <c r="BI13" s="157"/>
      <c r="BJ13" s="157"/>
      <c r="BK13" s="157"/>
      <c r="BL13" s="157"/>
      <c r="BM13" s="157"/>
      <c r="BN13" s="168"/>
      <c r="BO13" s="156"/>
      <c r="BP13" s="157"/>
      <c r="BQ13" s="157"/>
      <c r="BR13" s="157"/>
      <c r="BS13" s="157"/>
      <c r="BT13" s="157"/>
      <c r="BU13" s="157"/>
      <c r="BV13" s="157"/>
      <c r="BW13" s="157"/>
      <c r="BX13" s="168"/>
      <c r="BY13" s="156"/>
      <c r="BZ13" s="157"/>
      <c r="CA13" s="157"/>
      <c r="CB13" s="157"/>
      <c r="CC13" s="157"/>
      <c r="CD13" s="157"/>
      <c r="CE13" s="157"/>
      <c r="CF13" s="157"/>
      <c r="CG13" s="157"/>
      <c r="CH13" s="168"/>
    </row>
    <row r="14" spans="1:146" ht="36">
      <c r="A14" s="359">
        <f>Summary!A14</f>
        <v>0</v>
      </c>
      <c r="B14" s="351">
        <f>Summary!B14</f>
        <v>0</v>
      </c>
      <c r="C14" s="351" t="str">
        <f>Summary!C14</f>
        <v>Not Used</v>
      </c>
      <c r="D14" s="351">
        <f>Summary!D14</f>
        <v>0</v>
      </c>
      <c r="E14" s="352">
        <f>Summary!E14</f>
        <v>0</v>
      </c>
      <c r="F14" s="352">
        <f>Summary!F14</f>
        <v>0</v>
      </c>
      <c r="G14" s="373">
        <f>Summary!G14</f>
        <v>0</v>
      </c>
      <c r="H14" s="214"/>
      <c r="I14" s="215"/>
      <c r="J14" s="215"/>
      <c r="K14" s="215"/>
      <c r="L14" s="215"/>
      <c r="M14" s="215"/>
      <c r="N14" s="215"/>
      <c r="O14" s="216"/>
      <c r="P14" s="531"/>
      <c r="Q14" s="214"/>
      <c r="R14" s="215"/>
      <c r="S14" s="215"/>
      <c r="T14" s="215"/>
      <c r="U14" s="215"/>
      <c r="V14" s="215"/>
      <c r="W14" s="215"/>
      <c r="X14" s="215"/>
      <c r="Y14" s="215"/>
      <c r="Z14" s="216"/>
      <c r="AA14" s="214"/>
      <c r="AB14" s="215"/>
      <c r="AC14" s="215"/>
      <c r="AD14" s="215"/>
      <c r="AE14" s="215"/>
      <c r="AF14" s="215"/>
      <c r="AG14" s="215"/>
      <c r="AH14" s="215"/>
      <c r="AI14" s="215"/>
      <c r="AJ14" s="216"/>
      <c r="AK14" s="214"/>
      <c r="AL14" s="215"/>
      <c r="AM14" s="215"/>
      <c r="AN14" s="215"/>
      <c r="AO14" s="215"/>
      <c r="AP14" s="215"/>
      <c r="AQ14" s="215"/>
      <c r="AR14" s="215"/>
      <c r="AS14" s="215"/>
      <c r="AT14" s="216"/>
      <c r="AU14" s="214"/>
      <c r="AV14" s="215"/>
      <c r="AW14" s="215"/>
      <c r="AX14" s="215"/>
      <c r="AY14" s="215"/>
      <c r="AZ14" s="215"/>
      <c r="BA14" s="215"/>
      <c r="BB14" s="215"/>
      <c r="BC14" s="215"/>
      <c r="BD14" s="216"/>
      <c r="BE14" s="214"/>
      <c r="BF14" s="215"/>
      <c r="BG14" s="215"/>
      <c r="BH14" s="215"/>
      <c r="BI14" s="215"/>
      <c r="BJ14" s="215"/>
      <c r="BK14" s="215"/>
      <c r="BL14" s="215"/>
      <c r="BM14" s="215"/>
      <c r="BN14" s="216"/>
      <c r="BO14" s="214"/>
      <c r="BP14" s="215"/>
      <c r="BQ14" s="215"/>
      <c r="BR14" s="215"/>
      <c r="BS14" s="215"/>
      <c r="BT14" s="215"/>
      <c r="BU14" s="215"/>
      <c r="BV14" s="215"/>
      <c r="BW14" s="215"/>
      <c r="BX14" s="216"/>
      <c r="BY14" s="214"/>
      <c r="BZ14" s="215"/>
      <c r="CA14" s="215"/>
      <c r="CB14" s="215"/>
      <c r="CC14" s="215"/>
      <c r="CD14" s="215"/>
      <c r="CE14" s="215"/>
      <c r="CF14" s="215"/>
      <c r="CG14" s="215"/>
      <c r="CH14" s="216"/>
    </row>
    <row r="15" spans="1:146" ht="36">
      <c r="A15" s="359">
        <f>Summary!A15</f>
        <v>0</v>
      </c>
      <c r="B15" s="351">
        <f>Summary!B15</f>
        <v>0</v>
      </c>
      <c r="C15" s="351" t="str">
        <f>Summary!C15</f>
        <v>Not Used</v>
      </c>
      <c r="D15" s="351">
        <f>Summary!D15</f>
        <v>0</v>
      </c>
      <c r="E15" s="352">
        <f>Summary!E15</f>
        <v>0</v>
      </c>
      <c r="F15" s="352">
        <f>Summary!F15</f>
        <v>0</v>
      </c>
      <c r="G15" s="373">
        <f>Summary!G15</f>
        <v>0</v>
      </c>
      <c r="H15" s="214"/>
      <c r="I15" s="215"/>
      <c r="J15" s="215"/>
      <c r="K15" s="215"/>
      <c r="L15" s="215"/>
      <c r="M15" s="215"/>
      <c r="N15" s="215"/>
      <c r="O15" s="216"/>
      <c r="P15" s="531"/>
      <c r="Q15" s="214"/>
      <c r="R15" s="215"/>
      <c r="S15" s="215"/>
      <c r="T15" s="215"/>
      <c r="U15" s="215"/>
      <c r="V15" s="215"/>
      <c r="W15" s="215"/>
      <c r="X15" s="215"/>
      <c r="Y15" s="215"/>
      <c r="Z15" s="216"/>
      <c r="AA15" s="214"/>
      <c r="AB15" s="215"/>
      <c r="AC15" s="215"/>
      <c r="AD15" s="215"/>
      <c r="AE15" s="215"/>
      <c r="AF15" s="215"/>
      <c r="AG15" s="215"/>
      <c r="AH15" s="215"/>
      <c r="AI15" s="215"/>
      <c r="AJ15" s="216"/>
      <c r="AK15" s="214"/>
      <c r="AL15" s="215"/>
      <c r="AM15" s="215"/>
      <c r="AN15" s="215"/>
      <c r="AO15" s="215"/>
      <c r="AP15" s="215"/>
      <c r="AQ15" s="215"/>
      <c r="AR15" s="215"/>
      <c r="AS15" s="215"/>
      <c r="AT15" s="216"/>
      <c r="AU15" s="214"/>
      <c r="AV15" s="215"/>
      <c r="AW15" s="215"/>
      <c r="AX15" s="215"/>
      <c r="AY15" s="215"/>
      <c r="AZ15" s="215"/>
      <c r="BA15" s="215"/>
      <c r="BB15" s="215"/>
      <c r="BC15" s="215"/>
      <c r="BD15" s="216"/>
      <c r="BE15" s="214"/>
      <c r="BF15" s="215"/>
      <c r="BG15" s="215"/>
      <c r="BH15" s="215"/>
      <c r="BI15" s="215"/>
      <c r="BJ15" s="215"/>
      <c r="BK15" s="215"/>
      <c r="BL15" s="215"/>
      <c r="BM15" s="215"/>
      <c r="BN15" s="216"/>
      <c r="BO15" s="214"/>
      <c r="BP15" s="215"/>
      <c r="BQ15" s="215"/>
      <c r="BR15" s="215"/>
      <c r="BS15" s="215"/>
      <c r="BT15" s="215"/>
      <c r="BU15" s="215"/>
      <c r="BV15" s="215"/>
      <c r="BW15" s="215"/>
      <c r="BX15" s="216"/>
      <c r="BY15" s="214"/>
      <c r="BZ15" s="215"/>
      <c r="CA15" s="215"/>
      <c r="CB15" s="215"/>
      <c r="CC15" s="215"/>
      <c r="CD15" s="215"/>
      <c r="CE15" s="215"/>
      <c r="CF15" s="215"/>
      <c r="CG15" s="215"/>
      <c r="CH15" s="216"/>
    </row>
    <row r="16" spans="1:146" s="209" customFormat="1">
      <c r="A16" s="358">
        <f>Summary!A16</f>
        <v>0</v>
      </c>
      <c r="B16" s="349" t="str">
        <f>Summary!B16</f>
        <v>1.3</v>
      </c>
      <c r="C16" s="349">
        <f>Summary!C16</f>
        <v>0</v>
      </c>
      <c r="D16" s="350" t="str">
        <f>Summary!D16</f>
        <v>Management and Systems</v>
      </c>
      <c r="E16" s="198"/>
      <c r="F16" s="231"/>
      <c r="G16" s="372">
        <f>Summary!G16</f>
        <v>0</v>
      </c>
      <c r="H16" s="252"/>
      <c r="I16" s="253"/>
      <c r="J16" s="253"/>
      <c r="K16" s="253"/>
      <c r="L16" s="253"/>
      <c r="M16" s="253"/>
      <c r="N16" s="253"/>
      <c r="O16" s="254"/>
      <c r="P16" s="531"/>
      <c r="Q16" s="252"/>
      <c r="R16" s="253"/>
      <c r="S16" s="253"/>
      <c r="T16" s="253"/>
      <c r="U16" s="253"/>
      <c r="V16" s="253"/>
      <c r="W16" s="253"/>
      <c r="X16" s="253"/>
      <c r="Y16" s="253"/>
      <c r="Z16" s="254"/>
      <c r="AA16" s="252"/>
      <c r="AB16" s="253"/>
      <c r="AC16" s="253"/>
      <c r="AD16" s="253"/>
      <c r="AE16" s="253"/>
      <c r="AF16" s="253"/>
      <c r="AG16" s="253"/>
      <c r="AH16" s="253"/>
      <c r="AI16" s="253"/>
      <c r="AJ16" s="254"/>
      <c r="AK16" s="252"/>
      <c r="AL16" s="253"/>
      <c r="AM16" s="253"/>
      <c r="AN16" s="253"/>
      <c r="AO16" s="253"/>
      <c r="AP16" s="253"/>
      <c r="AQ16" s="253"/>
      <c r="AR16" s="253"/>
      <c r="AS16" s="253"/>
      <c r="AT16" s="254"/>
      <c r="AU16" s="252"/>
      <c r="AV16" s="253"/>
      <c r="AW16" s="253"/>
      <c r="AX16" s="253"/>
      <c r="AY16" s="253"/>
      <c r="AZ16" s="253"/>
      <c r="BA16" s="253"/>
      <c r="BB16" s="253"/>
      <c r="BC16" s="253"/>
      <c r="BD16" s="254"/>
      <c r="BE16" s="252"/>
      <c r="BF16" s="253"/>
      <c r="BG16" s="253"/>
      <c r="BH16" s="253"/>
      <c r="BI16" s="253"/>
      <c r="BJ16" s="253"/>
      <c r="BK16" s="253"/>
      <c r="BL16" s="253"/>
      <c r="BM16" s="253"/>
      <c r="BN16" s="254"/>
      <c r="BO16" s="252"/>
      <c r="BP16" s="253"/>
      <c r="BQ16" s="253"/>
      <c r="BR16" s="253"/>
      <c r="BS16" s="253"/>
      <c r="BT16" s="253"/>
      <c r="BU16" s="253"/>
      <c r="BV16" s="253"/>
      <c r="BW16" s="253"/>
      <c r="BX16" s="254"/>
      <c r="BY16" s="252"/>
      <c r="BZ16" s="253"/>
      <c r="CA16" s="253"/>
      <c r="CB16" s="253"/>
      <c r="CC16" s="253"/>
      <c r="CD16" s="253"/>
      <c r="CE16" s="253"/>
      <c r="CF16" s="253"/>
      <c r="CG16" s="253"/>
      <c r="CH16" s="254"/>
    </row>
    <row r="17" spans="1:86">
      <c r="A17" s="359">
        <f>Summary!A17</f>
        <v>2</v>
      </c>
      <c r="B17" s="351">
        <f>Summary!B17</f>
        <v>0</v>
      </c>
      <c r="C17" s="351" t="str">
        <f>Summary!C17</f>
        <v>1.3.1</v>
      </c>
      <c r="D17" s="351">
        <f>Summary!D17</f>
        <v>0</v>
      </c>
      <c r="E17" s="352">
        <f>Summary!E17</f>
        <v>0</v>
      </c>
      <c r="F17" s="352" t="str">
        <f>Summary!F17</f>
        <v>Information Technology</v>
      </c>
      <c r="G17" s="373">
        <f>Summary!G17</f>
        <v>0</v>
      </c>
      <c r="H17" s="247"/>
      <c r="I17" s="248"/>
      <c r="J17" s="248"/>
      <c r="K17" s="248"/>
      <c r="L17" s="248"/>
      <c r="M17" s="248"/>
      <c r="N17" s="248"/>
      <c r="O17" s="255"/>
      <c r="P17" s="531"/>
      <c r="Q17" s="247"/>
      <c r="R17" s="248"/>
      <c r="S17" s="248"/>
      <c r="T17" s="248"/>
      <c r="U17" s="248"/>
      <c r="V17" s="248"/>
      <c r="W17" s="248"/>
      <c r="X17" s="248"/>
      <c r="Y17" s="248"/>
      <c r="Z17" s="255"/>
      <c r="AA17" s="247"/>
      <c r="AB17" s="248"/>
      <c r="AC17" s="248"/>
      <c r="AD17" s="248"/>
      <c r="AE17" s="248"/>
      <c r="AF17" s="248"/>
      <c r="AG17" s="248"/>
      <c r="AH17" s="248"/>
      <c r="AI17" s="248"/>
      <c r="AJ17" s="255"/>
      <c r="AK17" s="247"/>
      <c r="AL17" s="248"/>
      <c r="AM17" s="248"/>
      <c r="AN17" s="248"/>
      <c r="AO17" s="248"/>
      <c r="AP17" s="248"/>
      <c r="AQ17" s="248"/>
      <c r="AR17" s="248"/>
      <c r="AS17" s="248"/>
      <c r="AT17" s="255"/>
      <c r="AU17" s="247"/>
      <c r="AV17" s="248"/>
      <c r="AW17" s="248"/>
      <c r="AX17" s="248"/>
      <c r="AY17" s="248"/>
      <c r="AZ17" s="248"/>
      <c r="BA17" s="248"/>
      <c r="BB17" s="248"/>
      <c r="BC17" s="248"/>
      <c r="BD17" s="255"/>
      <c r="BE17" s="247"/>
      <c r="BF17" s="248"/>
      <c r="BG17" s="248"/>
      <c r="BH17" s="248"/>
      <c r="BI17" s="248"/>
      <c r="BJ17" s="248"/>
      <c r="BK17" s="248"/>
      <c r="BL17" s="248"/>
      <c r="BM17" s="248"/>
      <c r="BN17" s="255"/>
      <c r="BO17" s="247"/>
      <c r="BP17" s="248"/>
      <c r="BQ17" s="248"/>
      <c r="BR17" s="248"/>
      <c r="BS17" s="248"/>
      <c r="BT17" s="248"/>
      <c r="BU17" s="248"/>
      <c r="BV17" s="248"/>
      <c r="BW17" s="248"/>
      <c r="BX17" s="255"/>
      <c r="BY17" s="247"/>
      <c r="BZ17" s="248"/>
      <c r="CA17" s="248"/>
      <c r="CB17" s="248"/>
      <c r="CC17" s="248"/>
      <c r="CD17" s="248"/>
      <c r="CE17" s="248"/>
      <c r="CF17" s="248"/>
      <c r="CG17" s="248"/>
      <c r="CH17" s="255"/>
    </row>
    <row r="18" spans="1:86">
      <c r="A18" s="359">
        <f>Summary!A18</f>
        <v>3</v>
      </c>
      <c r="B18" s="351">
        <f>Summary!B18</f>
        <v>0</v>
      </c>
      <c r="C18" s="351" t="str">
        <f>Summary!C18</f>
        <v>1.3.2</v>
      </c>
      <c r="D18" s="351">
        <f>Summary!D18</f>
        <v>0</v>
      </c>
      <c r="E18" s="352">
        <f>Summary!E18</f>
        <v>0</v>
      </c>
      <c r="F18" s="352" t="str">
        <f>Summary!F18</f>
        <v>Confidentiality, Security and Conflict of Interest</v>
      </c>
      <c r="G18" s="373" t="str">
        <f>Summary!G18</f>
        <v>Schedule Ref 19 to 22</v>
      </c>
      <c r="H18" s="247"/>
      <c r="I18" s="248"/>
      <c r="J18" s="248"/>
      <c r="K18" s="248"/>
      <c r="L18" s="248"/>
      <c r="M18" s="248"/>
      <c r="N18" s="248"/>
      <c r="O18" s="255"/>
      <c r="P18" s="531"/>
      <c r="Q18" s="247"/>
      <c r="R18" s="248"/>
      <c r="S18" s="248"/>
      <c r="T18" s="248"/>
      <c r="U18" s="248"/>
      <c r="V18" s="248"/>
      <c r="W18" s="248"/>
      <c r="X18" s="248"/>
      <c r="Y18" s="248"/>
      <c r="Z18" s="255"/>
      <c r="AA18" s="247"/>
      <c r="AB18" s="248"/>
      <c r="AC18" s="248"/>
      <c r="AD18" s="248"/>
      <c r="AE18" s="248"/>
      <c r="AF18" s="248"/>
      <c r="AG18" s="248"/>
      <c r="AH18" s="248"/>
      <c r="AI18" s="248"/>
      <c r="AJ18" s="255"/>
      <c r="AK18" s="247"/>
      <c r="AL18" s="248"/>
      <c r="AM18" s="248"/>
      <c r="AN18" s="248"/>
      <c r="AO18" s="248"/>
      <c r="AP18" s="248"/>
      <c r="AQ18" s="248"/>
      <c r="AR18" s="248"/>
      <c r="AS18" s="248"/>
      <c r="AT18" s="255"/>
      <c r="AU18" s="247"/>
      <c r="AV18" s="248"/>
      <c r="AW18" s="248"/>
      <c r="AX18" s="248"/>
      <c r="AY18" s="248"/>
      <c r="AZ18" s="248"/>
      <c r="BA18" s="248"/>
      <c r="BB18" s="248"/>
      <c r="BC18" s="248"/>
      <c r="BD18" s="255"/>
      <c r="BE18" s="247"/>
      <c r="BF18" s="248"/>
      <c r="BG18" s="248"/>
      <c r="BH18" s="248"/>
      <c r="BI18" s="248"/>
      <c r="BJ18" s="248"/>
      <c r="BK18" s="248"/>
      <c r="BL18" s="248"/>
      <c r="BM18" s="248"/>
      <c r="BN18" s="255"/>
      <c r="BO18" s="247"/>
      <c r="BP18" s="248"/>
      <c r="BQ18" s="248"/>
      <c r="BR18" s="248"/>
      <c r="BS18" s="248"/>
      <c r="BT18" s="248"/>
      <c r="BU18" s="248"/>
      <c r="BV18" s="248"/>
      <c r="BW18" s="248"/>
      <c r="BX18" s="255"/>
      <c r="BY18" s="247"/>
      <c r="BZ18" s="248"/>
      <c r="CA18" s="248"/>
      <c r="CB18" s="248"/>
      <c r="CC18" s="248"/>
      <c r="CD18" s="248"/>
      <c r="CE18" s="248"/>
      <c r="CF18" s="248"/>
      <c r="CG18" s="248"/>
      <c r="CH18" s="255"/>
    </row>
    <row r="19" spans="1:86" ht="24.75" customHeight="1">
      <c r="A19" s="359" t="str">
        <f>Summary!A19</f>
        <v>4 &amp; 12</v>
      </c>
      <c r="B19" s="351">
        <f>Summary!B19</f>
        <v>0</v>
      </c>
      <c r="C19" s="351" t="str">
        <f>Summary!C19</f>
        <v>1.3.3</v>
      </c>
      <c r="D19" s="196">
        <f>Summary!D19</f>
        <v>0</v>
      </c>
      <c r="E19" s="197">
        <f>Summary!E19</f>
        <v>0</v>
      </c>
      <c r="F19" s="352" t="str">
        <f>Summary!F19</f>
        <v>Commercial Management  and Contract Plan</v>
      </c>
      <c r="G19" s="373">
        <f>Summary!G19</f>
        <v>0</v>
      </c>
      <c r="H19" s="247"/>
      <c r="I19" s="248"/>
      <c r="J19" s="248"/>
      <c r="K19" s="248"/>
      <c r="L19" s="248"/>
      <c r="M19" s="248"/>
      <c r="N19" s="248"/>
      <c r="O19" s="255"/>
      <c r="P19" s="531"/>
      <c r="Q19" s="247"/>
      <c r="R19" s="248"/>
      <c r="S19" s="248"/>
      <c r="T19" s="248"/>
      <c r="U19" s="248"/>
      <c r="V19" s="248"/>
      <c r="W19" s="248"/>
      <c r="X19" s="248"/>
      <c r="Y19" s="248"/>
      <c r="Z19" s="255"/>
      <c r="AA19" s="247"/>
      <c r="AB19" s="248"/>
      <c r="AC19" s="248"/>
      <c r="AD19" s="248"/>
      <c r="AE19" s="248"/>
      <c r="AF19" s="248"/>
      <c r="AG19" s="248"/>
      <c r="AH19" s="248"/>
      <c r="AI19" s="248"/>
      <c r="AJ19" s="255"/>
      <c r="AK19" s="247"/>
      <c r="AL19" s="248"/>
      <c r="AM19" s="248"/>
      <c r="AN19" s="248"/>
      <c r="AO19" s="248"/>
      <c r="AP19" s="248"/>
      <c r="AQ19" s="248"/>
      <c r="AR19" s="248"/>
      <c r="AS19" s="248"/>
      <c r="AT19" s="255"/>
      <c r="AU19" s="247"/>
      <c r="AV19" s="248"/>
      <c r="AW19" s="248"/>
      <c r="AX19" s="248"/>
      <c r="AY19" s="248"/>
      <c r="AZ19" s="248"/>
      <c r="BA19" s="248"/>
      <c r="BB19" s="248"/>
      <c r="BC19" s="248"/>
      <c r="BD19" s="255"/>
      <c r="BE19" s="247"/>
      <c r="BF19" s="248"/>
      <c r="BG19" s="248"/>
      <c r="BH19" s="248"/>
      <c r="BI19" s="248"/>
      <c r="BJ19" s="248"/>
      <c r="BK19" s="248"/>
      <c r="BL19" s="248"/>
      <c r="BM19" s="248"/>
      <c r="BN19" s="255"/>
      <c r="BO19" s="247"/>
      <c r="BP19" s="248"/>
      <c r="BQ19" s="248"/>
      <c r="BR19" s="248"/>
      <c r="BS19" s="248"/>
      <c r="BT19" s="248"/>
      <c r="BU19" s="248"/>
      <c r="BV19" s="248"/>
      <c r="BW19" s="248"/>
      <c r="BX19" s="255"/>
      <c r="BY19" s="247"/>
      <c r="BZ19" s="248"/>
      <c r="CA19" s="248"/>
      <c r="CB19" s="248"/>
      <c r="CC19" s="248"/>
      <c r="CD19" s="248"/>
      <c r="CE19" s="248"/>
      <c r="CF19" s="248"/>
      <c r="CG19" s="248"/>
      <c r="CH19" s="255"/>
    </row>
    <row r="20" spans="1:86">
      <c r="A20" s="359" t="str">
        <f>Summary!A20</f>
        <v>5 &amp; 11</v>
      </c>
      <c r="B20" s="353">
        <f>Summary!B20</f>
        <v>0</v>
      </c>
      <c r="C20" s="351" t="str">
        <f>Summary!C20</f>
        <v>1.3.4</v>
      </c>
      <c r="D20" s="351">
        <f>Summary!D20</f>
        <v>0</v>
      </c>
      <c r="E20" s="355">
        <f>Summary!E20</f>
        <v>0</v>
      </c>
      <c r="F20" s="352" t="str">
        <f>Summary!F20</f>
        <v>Risk Management and Business Continuity</v>
      </c>
      <c r="G20" s="373" t="str">
        <f>Summary!G20</f>
        <v>Schedule Ref 4</v>
      </c>
      <c r="H20" s="247"/>
      <c r="I20" s="248"/>
      <c r="J20" s="248"/>
      <c r="K20" s="248"/>
      <c r="L20" s="248"/>
      <c r="M20" s="248"/>
      <c r="N20" s="248"/>
      <c r="O20" s="255"/>
      <c r="P20" s="531"/>
      <c r="Q20" s="247"/>
      <c r="R20" s="248"/>
      <c r="S20" s="248"/>
      <c r="T20" s="248"/>
      <c r="U20" s="248"/>
      <c r="V20" s="248"/>
      <c r="W20" s="248"/>
      <c r="X20" s="248"/>
      <c r="Y20" s="248"/>
      <c r="Z20" s="255"/>
      <c r="AA20" s="247"/>
      <c r="AB20" s="248"/>
      <c r="AC20" s="248"/>
      <c r="AD20" s="248"/>
      <c r="AE20" s="248"/>
      <c r="AF20" s="248"/>
      <c r="AG20" s="248"/>
      <c r="AH20" s="248"/>
      <c r="AI20" s="248"/>
      <c r="AJ20" s="255"/>
      <c r="AK20" s="247"/>
      <c r="AL20" s="248"/>
      <c r="AM20" s="248"/>
      <c r="AN20" s="248"/>
      <c r="AO20" s="248"/>
      <c r="AP20" s="248"/>
      <c r="AQ20" s="248"/>
      <c r="AR20" s="248"/>
      <c r="AS20" s="248"/>
      <c r="AT20" s="255"/>
      <c r="AU20" s="247"/>
      <c r="AV20" s="248"/>
      <c r="AW20" s="248"/>
      <c r="AX20" s="248"/>
      <c r="AY20" s="248"/>
      <c r="AZ20" s="248"/>
      <c r="BA20" s="248"/>
      <c r="BB20" s="248"/>
      <c r="BC20" s="248"/>
      <c r="BD20" s="255"/>
      <c r="BE20" s="247"/>
      <c r="BF20" s="248"/>
      <c r="BG20" s="248"/>
      <c r="BH20" s="248"/>
      <c r="BI20" s="248"/>
      <c r="BJ20" s="248"/>
      <c r="BK20" s="248"/>
      <c r="BL20" s="248"/>
      <c r="BM20" s="248"/>
      <c r="BN20" s="255"/>
      <c r="BO20" s="247"/>
      <c r="BP20" s="248"/>
      <c r="BQ20" s="248"/>
      <c r="BR20" s="248"/>
      <c r="BS20" s="248"/>
      <c r="BT20" s="248"/>
      <c r="BU20" s="248"/>
      <c r="BV20" s="248"/>
      <c r="BW20" s="248"/>
      <c r="BX20" s="255"/>
      <c r="BY20" s="247"/>
      <c r="BZ20" s="248"/>
      <c r="CA20" s="248"/>
      <c r="CB20" s="248"/>
      <c r="CC20" s="248"/>
      <c r="CD20" s="248"/>
      <c r="CE20" s="248"/>
      <c r="CF20" s="248"/>
      <c r="CG20" s="248"/>
      <c r="CH20" s="255"/>
    </row>
    <row r="21" spans="1:86">
      <c r="A21" s="359">
        <f>Summary!A21</f>
        <v>6</v>
      </c>
      <c r="B21" s="353">
        <f>Summary!B21</f>
        <v>0</v>
      </c>
      <c r="C21" s="351" t="str">
        <f>Summary!C21</f>
        <v>1.3.5</v>
      </c>
      <c r="D21" s="351">
        <f>Summary!D21</f>
        <v>0</v>
      </c>
      <c r="E21" s="355">
        <f>Summary!E21</f>
        <v>0</v>
      </c>
      <c r="F21" s="352" t="str">
        <f>Summary!F21</f>
        <v>Community</v>
      </c>
      <c r="G21" s="373">
        <f>Summary!G21</f>
        <v>0</v>
      </c>
      <c r="H21" s="247"/>
      <c r="I21" s="248"/>
      <c r="J21" s="248"/>
      <c r="K21" s="248"/>
      <c r="L21" s="248"/>
      <c r="M21" s="248"/>
      <c r="N21" s="248"/>
      <c r="O21" s="255"/>
      <c r="P21" s="531"/>
      <c r="Q21" s="247"/>
      <c r="R21" s="248"/>
      <c r="S21" s="248"/>
      <c r="T21" s="248"/>
      <c r="U21" s="248"/>
      <c r="V21" s="248"/>
      <c r="W21" s="248"/>
      <c r="X21" s="248"/>
      <c r="Y21" s="248"/>
      <c r="Z21" s="255"/>
      <c r="AA21" s="247"/>
      <c r="AB21" s="248"/>
      <c r="AC21" s="248"/>
      <c r="AD21" s="248"/>
      <c r="AE21" s="248"/>
      <c r="AF21" s="248"/>
      <c r="AG21" s="248"/>
      <c r="AH21" s="248"/>
      <c r="AI21" s="248"/>
      <c r="AJ21" s="255"/>
      <c r="AK21" s="247"/>
      <c r="AL21" s="248"/>
      <c r="AM21" s="248"/>
      <c r="AN21" s="248"/>
      <c r="AO21" s="248"/>
      <c r="AP21" s="248"/>
      <c r="AQ21" s="248"/>
      <c r="AR21" s="248"/>
      <c r="AS21" s="248"/>
      <c r="AT21" s="255"/>
      <c r="AU21" s="247"/>
      <c r="AV21" s="248"/>
      <c r="AW21" s="248"/>
      <c r="AX21" s="248"/>
      <c r="AY21" s="248"/>
      <c r="AZ21" s="248"/>
      <c r="BA21" s="248"/>
      <c r="BB21" s="248"/>
      <c r="BC21" s="248"/>
      <c r="BD21" s="255"/>
      <c r="BE21" s="247"/>
      <c r="BF21" s="248"/>
      <c r="BG21" s="248"/>
      <c r="BH21" s="248"/>
      <c r="BI21" s="248"/>
      <c r="BJ21" s="248"/>
      <c r="BK21" s="248"/>
      <c r="BL21" s="248"/>
      <c r="BM21" s="248"/>
      <c r="BN21" s="255"/>
      <c r="BO21" s="247"/>
      <c r="BP21" s="248"/>
      <c r="BQ21" s="248"/>
      <c r="BR21" s="248"/>
      <c r="BS21" s="248"/>
      <c r="BT21" s="248"/>
      <c r="BU21" s="248"/>
      <c r="BV21" s="248"/>
      <c r="BW21" s="248"/>
      <c r="BX21" s="255"/>
      <c r="BY21" s="247"/>
      <c r="BZ21" s="248"/>
      <c r="CA21" s="248"/>
      <c r="CB21" s="248"/>
      <c r="CC21" s="248"/>
      <c r="CD21" s="248"/>
      <c r="CE21" s="248"/>
      <c r="CF21" s="248"/>
      <c r="CG21" s="248"/>
      <c r="CH21" s="255"/>
    </row>
    <row r="22" spans="1:86">
      <c r="A22" s="359" t="str">
        <f>Summary!A22</f>
        <v>7 &amp; 23</v>
      </c>
      <c r="B22" s="353">
        <f>Summary!B22</f>
        <v>0</v>
      </c>
      <c r="C22" s="351" t="str">
        <f>Summary!C22</f>
        <v>1.3.6</v>
      </c>
      <c r="D22" s="351">
        <f>Summary!D22</f>
        <v>0</v>
      </c>
      <c r="E22" s="355">
        <f>Summary!E22</f>
        <v>0</v>
      </c>
      <c r="F22" s="355" t="str">
        <f>Summary!F22</f>
        <v>Customer and Stakeholder Liaison</v>
      </c>
      <c r="G22" s="373" t="str">
        <f>Summary!G22</f>
        <v>Schedule Ref 5 &amp; 6</v>
      </c>
      <c r="H22" s="247"/>
      <c r="I22" s="248"/>
      <c r="J22" s="248"/>
      <c r="K22" s="248"/>
      <c r="L22" s="248"/>
      <c r="M22" s="248"/>
      <c r="N22" s="248"/>
      <c r="O22" s="255"/>
      <c r="P22" s="531"/>
      <c r="Q22" s="247"/>
      <c r="R22" s="248"/>
      <c r="S22" s="248"/>
      <c r="T22" s="248"/>
      <c r="U22" s="248"/>
      <c r="V22" s="248"/>
      <c r="W22" s="248"/>
      <c r="X22" s="248"/>
      <c r="Y22" s="248"/>
      <c r="Z22" s="255"/>
      <c r="AA22" s="247"/>
      <c r="AB22" s="248"/>
      <c r="AC22" s="248"/>
      <c r="AD22" s="248"/>
      <c r="AE22" s="248"/>
      <c r="AF22" s="248"/>
      <c r="AG22" s="248"/>
      <c r="AH22" s="248"/>
      <c r="AI22" s="248"/>
      <c r="AJ22" s="255"/>
      <c r="AK22" s="247"/>
      <c r="AL22" s="248"/>
      <c r="AM22" s="248"/>
      <c r="AN22" s="248"/>
      <c r="AO22" s="248"/>
      <c r="AP22" s="248"/>
      <c r="AQ22" s="248"/>
      <c r="AR22" s="248"/>
      <c r="AS22" s="248"/>
      <c r="AT22" s="255"/>
      <c r="AU22" s="247"/>
      <c r="AV22" s="248"/>
      <c r="AW22" s="248"/>
      <c r="AX22" s="248"/>
      <c r="AY22" s="248"/>
      <c r="AZ22" s="248"/>
      <c r="BA22" s="248"/>
      <c r="BB22" s="248"/>
      <c r="BC22" s="248"/>
      <c r="BD22" s="255"/>
      <c r="BE22" s="247"/>
      <c r="BF22" s="248"/>
      <c r="BG22" s="248"/>
      <c r="BH22" s="248"/>
      <c r="BI22" s="248"/>
      <c r="BJ22" s="248"/>
      <c r="BK22" s="248"/>
      <c r="BL22" s="248"/>
      <c r="BM22" s="248"/>
      <c r="BN22" s="255"/>
      <c r="BO22" s="247"/>
      <c r="BP22" s="248"/>
      <c r="BQ22" s="248"/>
      <c r="BR22" s="248"/>
      <c r="BS22" s="248"/>
      <c r="BT22" s="248"/>
      <c r="BU22" s="248"/>
      <c r="BV22" s="248"/>
      <c r="BW22" s="248"/>
      <c r="BX22" s="255"/>
      <c r="BY22" s="247"/>
      <c r="BZ22" s="248"/>
      <c r="CA22" s="248"/>
      <c r="CB22" s="248"/>
      <c r="CC22" s="248"/>
      <c r="CD22" s="248"/>
      <c r="CE22" s="248"/>
      <c r="CF22" s="248"/>
      <c r="CG22" s="248"/>
      <c r="CH22" s="255"/>
    </row>
    <row r="23" spans="1:86">
      <c r="A23" s="359">
        <f>Summary!A23</f>
        <v>8</v>
      </c>
      <c r="B23" s="353">
        <f>Summary!B23</f>
        <v>0</v>
      </c>
      <c r="C23" s="351" t="str">
        <f>Summary!C23</f>
        <v>1.3.7</v>
      </c>
      <c r="D23" s="351">
        <f>Summary!D23</f>
        <v>0</v>
      </c>
      <c r="E23" s="355">
        <f>Summary!E23</f>
        <v>0</v>
      </c>
      <c r="F23" s="355" t="str">
        <f>Summary!F23</f>
        <v xml:space="preserve">Health and Safety </v>
      </c>
      <c r="G23" s="373" t="str">
        <f>Summary!G23</f>
        <v>Schedule Ref 23, 24 &amp; 48</v>
      </c>
      <c r="H23" s="247"/>
      <c r="I23" s="248"/>
      <c r="J23" s="248"/>
      <c r="K23" s="248"/>
      <c r="L23" s="248"/>
      <c r="M23" s="248"/>
      <c r="N23" s="248"/>
      <c r="O23" s="255"/>
      <c r="P23" s="531"/>
      <c r="Q23" s="247"/>
      <c r="R23" s="248"/>
      <c r="S23" s="248"/>
      <c r="T23" s="248"/>
      <c r="U23" s="248"/>
      <c r="V23" s="248"/>
      <c r="W23" s="248"/>
      <c r="X23" s="248"/>
      <c r="Y23" s="248"/>
      <c r="Z23" s="255"/>
      <c r="AA23" s="247"/>
      <c r="AB23" s="248"/>
      <c r="AC23" s="248"/>
      <c r="AD23" s="248"/>
      <c r="AE23" s="248"/>
      <c r="AF23" s="248"/>
      <c r="AG23" s="248"/>
      <c r="AH23" s="248"/>
      <c r="AI23" s="248"/>
      <c r="AJ23" s="255"/>
      <c r="AK23" s="247"/>
      <c r="AL23" s="248"/>
      <c r="AM23" s="248"/>
      <c r="AN23" s="248"/>
      <c r="AO23" s="248"/>
      <c r="AP23" s="248"/>
      <c r="AQ23" s="248"/>
      <c r="AR23" s="248"/>
      <c r="AS23" s="248"/>
      <c r="AT23" s="255"/>
      <c r="AU23" s="247"/>
      <c r="AV23" s="248"/>
      <c r="AW23" s="248"/>
      <c r="AX23" s="248"/>
      <c r="AY23" s="248"/>
      <c r="AZ23" s="248"/>
      <c r="BA23" s="248"/>
      <c r="BB23" s="248"/>
      <c r="BC23" s="248"/>
      <c r="BD23" s="255"/>
      <c r="BE23" s="247"/>
      <c r="BF23" s="248"/>
      <c r="BG23" s="248"/>
      <c r="BH23" s="248"/>
      <c r="BI23" s="248"/>
      <c r="BJ23" s="248"/>
      <c r="BK23" s="248"/>
      <c r="BL23" s="248"/>
      <c r="BM23" s="248"/>
      <c r="BN23" s="255"/>
      <c r="BO23" s="247"/>
      <c r="BP23" s="248"/>
      <c r="BQ23" s="248"/>
      <c r="BR23" s="248"/>
      <c r="BS23" s="248"/>
      <c r="BT23" s="248"/>
      <c r="BU23" s="248"/>
      <c r="BV23" s="248"/>
      <c r="BW23" s="248"/>
      <c r="BX23" s="255"/>
      <c r="BY23" s="247"/>
      <c r="BZ23" s="248"/>
      <c r="CA23" s="248"/>
      <c r="CB23" s="248"/>
      <c r="CC23" s="248"/>
      <c r="CD23" s="248"/>
      <c r="CE23" s="248"/>
      <c r="CF23" s="248"/>
      <c r="CG23" s="248"/>
      <c r="CH23" s="255"/>
    </row>
    <row r="24" spans="1:86">
      <c r="A24" s="359">
        <f>Summary!A24</f>
        <v>10</v>
      </c>
      <c r="B24" s="353">
        <f>Summary!B24</f>
        <v>0</v>
      </c>
      <c r="C24" s="351" t="str">
        <f>Summary!C24</f>
        <v>1.3.8</v>
      </c>
      <c r="D24" s="351">
        <f>Summary!D24</f>
        <v>0</v>
      </c>
      <c r="E24" s="355">
        <f>Summary!E24</f>
        <v>0</v>
      </c>
      <c r="F24" s="355" t="str">
        <f>Summary!F24</f>
        <v>Managing Network Occupancy</v>
      </c>
      <c r="G24" s="373">
        <f>Summary!G24</f>
        <v>0</v>
      </c>
      <c r="H24" s="247"/>
      <c r="I24" s="248"/>
      <c r="J24" s="248"/>
      <c r="K24" s="248"/>
      <c r="L24" s="248"/>
      <c r="M24" s="248"/>
      <c r="N24" s="248"/>
      <c r="O24" s="255"/>
      <c r="P24" s="531"/>
      <c r="Q24" s="247"/>
      <c r="R24" s="248"/>
      <c r="S24" s="248"/>
      <c r="T24" s="248"/>
      <c r="U24" s="248"/>
      <c r="V24" s="248"/>
      <c r="W24" s="248"/>
      <c r="X24" s="248"/>
      <c r="Y24" s="248"/>
      <c r="Z24" s="255"/>
      <c r="AA24" s="247"/>
      <c r="AB24" s="248"/>
      <c r="AC24" s="248"/>
      <c r="AD24" s="248"/>
      <c r="AE24" s="248"/>
      <c r="AF24" s="248"/>
      <c r="AG24" s="248"/>
      <c r="AH24" s="248"/>
      <c r="AI24" s="248"/>
      <c r="AJ24" s="255"/>
      <c r="AK24" s="247"/>
      <c r="AL24" s="248"/>
      <c r="AM24" s="248"/>
      <c r="AN24" s="248"/>
      <c r="AO24" s="248"/>
      <c r="AP24" s="248"/>
      <c r="AQ24" s="248"/>
      <c r="AR24" s="248"/>
      <c r="AS24" s="248"/>
      <c r="AT24" s="255"/>
      <c r="AU24" s="247"/>
      <c r="AV24" s="248"/>
      <c r="AW24" s="248"/>
      <c r="AX24" s="248"/>
      <c r="AY24" s="248"/>
      <c r="AZ24" s="248"/>
      <c r="BA24" s="248"/>
      <c r="BB24" s="248"/>
      <c r="BC24" s="248"/>
      <c r="BD24" s="255"/>
      <c r="BE24" s="247"/>
      <c r="BF24" s="248"/>
      <c r="BG24" s="248"/>
      <c r="BH24" s="248"/>
      <c r="BI24" s="248"/>
      <c r="BJ24" s="248"/>
      <c r="BK24" s="248"/>
      <c r="BL24" s="248"/>
      <c r="BM24" s="248"/>
      <c r="BN24" s="255"/>
      <c r="BO24" s="247"/>
      <c r="BP24" s="248"/>
      <c r="BQ24" s="248"/>
      <c r="BR24" s="248"/>
      <c r="BS24" s="248"/>
      <c r="BT24" s="248"/>
      <c r="BU24" s="248"/>
      <c r="BV24" s="248"/>
      <c r="BW24" s="248"/>
      <c r="BX24" s="255"/>
      <c r="BY24" s="247"/>
      <c r="BZ24" s="248"/>
      <c r="CA24" s="248"/>
      <c r="CB24" s="248"/>
      <c r="CC24" s="248"/>
      <c r="CD24" s="248"/>
      <c r="CE24" s="248"/>
      <c r="CF24" s="248"/>
      <c r="CG24" s="248"/>
      <c r="CH24" s="255"/>
    </row>
    <row r="25" spans="1:86" ht="36">
      <c r="A25" s="359" t="str">
        <f>Summary!A25</f>
        <v>13, 14 &amp; 15</v>
      </c>
      <c r="B25" s="353">
        <f>Summary!B25</f>
        <v>0</v>
      </c>
      <c r="C25" s="354" t="str">
        <f>Summary!C25</f>
        <v>1.3.9</v>
      </c>
      <c r="D25" s="351">
        <f>Summary!D25</f>
        <v>0</v>
      </c>
      <c r="E25" s="355">
        <f>Summary!E25</f>
        <v>0</v>
      </c>
      <c r="F25" s="355" t="str">
        <f>Summary!F25</f>
        <v>Quality Management, Performance Management and Continual Improvement</v>
      </c>
      <c r="G25" s="373" t="str">
        <f>Summary!G25</f>
        <v>Schedule Ref 17 &amp; 18</v>
      </c>
      <c r="H25" s="247"/>
      <c r="I25" s="248"/>
      <c r="J25" s="248"/>
      <c r="K25" s="248"/>
      <c r="L25" s="248"/>
      <c r="M25" s="248"/>
      <c r="N25" s="248"/>
      <c r="O25" s="255"/>
      <c r="P25" s="531"/>
      <c r="Q25" s="247"/>
      <c r="R25" s="248"/>
      <c r="S25" s="248"/>
      <c r="T25" s="248"/>
      <c r="U25" s="248"/>
      <c r="V25" s="248"/>
      <c r="W25" s="248"/>
      <c r="X25" s="248"/>
      <c r="Y25" s="248"/>
      <c r="Z25" s="255"/>
      <c r="AA25" s="247"/>
      <c r="AB25" s="248"/>
      <c r="AC25" s="248"/>
      <c r="AD25" s="248"/>
      <c r="AE25" s="248"/>
      <c r="AF25" s="248"/>
      <c r="AG25" s="248"/>
      <c r="AH25" s="248"/>
      <c r="AI25" s="248"/>
      <c r="AJ25" s="255"/>
      <c r="AK25" s="247"/>
      <c r="AL25" s="248"/>
      <c r="AM25" s="248"/>
      <c r="AN25" s="248"/>
      <c r="AO25" s="248"/>
      <c r="AP25" s="248"/>
      <c r="AQ25" s="248"/>
      <c r="AR25" s="248"/>
      <c r="AS25" s="248"/>
      <c r="AT25" s="255"/>
      <c r="AU25" s="247"/>
      <c r="AV25" s="248"/>
      <c r="AW25" s="248"/>
      <c r="AX25" s="248"/>
      <c r="AY25" s="248"/>
      <c r="AZ25" s="248"/>
      <c r="BA25" s="248"/>
      <c r="BB25" s="248"/>
      <c r="BC25" s="248"/>
      <c r="BD25" s="255"/>
      <c r="BE25" s="247"/>
      <c r="BF25" s="248"/>
      <c r="BG25" s="248"/>
      <c r="BH25" s="248"/>
      <c r="BI25" s="248"/>
      <c r="BJ25" s="248"/>
      <c r="BK25" s="248"/>
      <c r="BL25" s="248"/>
      <c r="BM25" s="248"/>
      <c r="BN25" s="255"/>
      <c r="BO25" s="247"/>
      <c r="BP25" s="248"/>
      <c r="BQ25" s="248"/>
      <c r="BR25" s="248"/>
      <c r="BS25" s="248"/>
      <c r="BT25" s="248"/>
      <c r="BU25" s="248"/>
      <c r="BV25" s="248"/>
      <c r="BW25" s="248"/>
      <c r="BX25" s="255"/>
      <c r="BY25" s="247"/>
      <c r="BZ25" s="248"/>
      <c r="CA25" s="248"/>
      <c r="CB25" s="248"/>
      <c r="CC25" s="248"/>
      <c r="CD25" s="248"/>
      <c r="CE25" s="248"/>
      <c r="CF25" s="248"/>
      <c r="CG25" s="248"/>
      <c r="CH25" s="255"/>
    </row>
    <row r="26" spans="1:86">
      <c r="A26" s="359">
        <f>Summary!A26</f>
        <v>24</v>
      </c>
      <c r="B26" s="353">
        <f>Summary!B26</f>
        <v>0</v>
      </c>
      <c r="C26" s="353" t="str">
        <f>Summary!C26</f>
        <v>1.3.10</v>
      </c>
      <c r="D26" s="353">
        <f>Summary!D26</f>
        <v>0</v>
      </c>
      <c r="E26" s="355">
        <f>Summary!E26</f>
        <v>0</v>
      </c>
      <c r="F26" s="355" t="str">
        <f>Summary!F26</f>
        <v>Sustainability</v>
      </c>
      <c r="G26" s="375">
        <f>Summary!G26</f>
        <v>0</v>
      </c>
      <c r="H26" s="249"/>
      <c r="I26" s="250"/>
      <c r="J26" s="250"/>
      <c r="K26" s="250"/>
      <c r="L26" s="250"/>
      <c r="M26" s="250"/>
      <c r="N26" s="250"/>
      <c r="O26" s="256"/>
      <c r="P26" s="531"/>
      <c r="Q26" s="249"/>
      <c r="R26" s="250"/>
      <c r="S26" s="250"/>
      <c r="T26" s="250"/>
      <c r="U26" s="250"/>
      <c r="V26" s="250"/>
      <c r="W26" s="250"/>
      <c r="X26" s="250"/>
      <c r="Y26" s="250"/>
      <c r="Z26" s="256"/>
      <c r="AA26" s="249"/>
      <c r="AB26" s="250"/>
      <c r="AC26" s="250"/>
      <c r="AD26" s="250"/>
      <c r="AE26" s="250"/>
      <c r="AF26" s="250"/>
      <c r="AG26" s="250"/>
      <c r="AH26" s="250"/>
      <c r="AI26" s="250"/>
      <c r="AJ26" s="256"/>
      <c r="AK26" s="249"/>
      <c r="AL26" s="250"/>
      <c r="AM26" s="250"/>
      <c r="AN26" s="250"/>
      <c r="AO26" s="250"/>
      <c r="AP26" s="250"/>
      <c r="AQ26" s="250"/>
      <c r="AR26" s="250"/>
      <c r="AS26" s="250"/>
      <c r="AT26" s="256"/>
      <c r="AU26" s="249"/>
      <c r="AV26" s="250"/>
      <c r="AW26" s="250"/>
      <c r="AX26" s="250"/>
      <c r="AY26" s="250"/>
      <c r="AZ26" s="250"/>
      <c r="BA26" s="250"/>
      <c r="BB26" s="250"/>
      <c r="BC26" s="250"/>
      <c r="BD26" s="256"/>
      <c r="BE26" s="249"/>
      <c r="BF26" s="250"/>
      <c r="BG26" s="250"/>
      <c r="BH26" s="250"/>
      <c r="BI26" s="250"/>
      <c r="BJ26" s="250"/>
      <c r="BK26" s="250"/>
      <c r="BL26" s="250"/>
      <c r="BM26" s="250"/>
      <c r="BN26" s="256"/>
      <c r="BO26" s="249"/>
      <c r="BP26" s="250"/>
      <c r="BQ26" s="250"/>
      <c r="BR26" s="250"/>
      <c r="BS26" s="250"/>
      <c r="BT26" s="250"/>
      <c r="BU26" s="250"/>
      <c r="BV26" s="250"/>
      <c r="BW26" s="250"/>
      <c r="BX26" s="256"/>
      <c r="BY26" s="249"/>
      <c r="BZ26" s="250"/>
      <c r="CA26" s="250"/>
      <c r="CB26" s="250"/>
      <c r="CC26" s="250"/>
      <c r="CD26" s="250"/>
      <c r="CE26" s="250"/>
      <c r="CF26" s="250"/>
      <c r="CG26" s="250"/>
      <c r="CH26" s="256"/>
    </row>
    <row r="27" spans="1:86">
      <c r="A27" s="568">
        <f>Summary!A27</f>
        <v>0</v>
      </c>
      <c r="B27" s="569">
        <f>Summary!B27</f>
        <v>0</v>
      </c>
      <c r="C27" s="569">
        <f>Summary!C27</f>
        <v>0</v>
      </c>
      <c r="D27" s="569">
        <f>Summary!D27</f>
        <v>0</v>
      </c>
      <c r="E27" s="570">
        <f>Summary!E27</f>
        <v>0</v>
      </c>
      <c r="F27" s="570">
        <f>Summary!F27</f>
        <v>0</v>
      </c>
      <c r="G27" s="571">
        <f>Summary!G27</f>
        <v>0</v>
      </c>
      <c r="H27" s="559"/>
      <c r="I27" s="560"/>
      <c r="J27" s="560"/>
      <c r="K27" s="560"/>
      <c r="L27" s="560"/>
      <c r="M27" s="560"/>
      <c r="N27" s="560"/>
      <c r="O27" s="561"/>
      <c r="P27" s="531"/>
      <c r="Q27" s="572"/>
      <c r="R27" s="573"/>
      <c r="S27" s="573"/>
      <c r="T27" s="573"/>
      <c r="U27" s="573"/>
      <c r="V27" s="573"/>
      <c r="W27" s="573"/>
      <c r="X27" s="573"/>
      <c r="Y27" s="573"/>
      <c r="Z27" s="574"/>
      <c r="AA27" s="572"/>
      <c r="AB27" s="573"/>
      <c r="AC27" s="573"/>
      <c r="AD27" s="573"/>
      <c r="AE27" s="573"/>
      <c r="AF27" s="573"/>
      <c r="AG27" s="573"/>
      <c r="AH27" s="573"/>
      <c r="AI27" s="573"/>
      <c r="AJ27" s="574"/>
      <c r="AK27" s="572"/>
      <c r="AL27" s="573"/>
      <c r="AM27" s="573"/>
      <c r="AN27" s="573"/>
      <c r="AO27" s="573"/>
      <c r="AP27" s="573"/>
      <c r="AQ27" s="573"/>
      <c r="AR27" s="573"/>
      <c r="AS27" s="573"/>
      <c r="AT27" s="574"/>
      <c r="AU27" s="572"/>
      <c r="AV27" s="573"/>
      <c r="AW27" s="573"/>
      <c r="AX27" s="573"/>
      <c r="AY27" s="573"/>
      <c r="AZ27" s="573"/>
      <c r="BA27" s="573"/>
      <c r="BB27" s="573"/>
      <c r="BC27" s="573"/>
      <c r="BD27" s="574"/>
      <c r="BE27" s="572"/>
      <c r="BF27" s="573"/>
      <c r="BG27" s="573"/>
      <c r="BH27" s="573"/>
      <c r="BI27" s="573"/>
      <c r="BJ27" s="573"/>
      <c r="BK27" s="573"/>
      <c r="BL27" s="573"/>
      <c r="BM27" s="573"/>
      <c r="BN27" s="574"/>
      <c r="BO27" s="572"/>
      <c r="BP27" s="573"/>
      <c r="BQ27" s="573"/>
      <c r="BR27" s="573"/>
      <c r="BS27" s="573"/>
      <c r="BT27" s="573"/>
      <c r="BU27" s="573"/>
      <c r="BV27" s="573"/>
      <c r="BW27" s="573"/>
      <c r="BX27" s="574"/>
      <c r="BY27" s="572"/>
      <c r="BZ27" s="573"/>
      <c r="CA27" s="573"/>
      <c r="CB27" s="573"/>
      <c r="CC27" s="573"/>
      <c r="CD27" s="573"/>
      <c r="CE27" s="573"/>
      <c r="CF27" s="573"/>
      <c r="CG27" s="573"/>
      <c r="CH27" s="574"/>
    </row>
    <row r="28" spans="1:86" s="209" customFormat="1">
      <c r="A28" s="357" t="str">
        <f>Summary!A28</f>
        <v xml:space="preserve"> OPERATIONAL ITEMS</v>
      </c>
      <c r="B28" s="207"/>
      <c r="C28" s="207"/>
      <c r="D28" s="348">
        <f>Summary!D28</f>
        <v>0</v>
      </c>
      <c r="E28" s="348">
        <f>Summary!E28</f>
        <v>0</v>
      </c>
      <c r="F28" s="348">
        <f>Summary!F28</f>
        <v>0</v>
      </c>
      <c r="G28" s="371">
        <f>Summary!G28</f>
        <v>0</v>
      </c>
      <c r="H28" s="235"/>
      <c r="I28" s="229"/>
      <c r="J28" s="229"/>
      <c r="K28" s="229"/>
      <c r="L28" s="229"/>
      <c r="M28" s="229"/>
      <c r="N28" s="229"/>
      <c r="O28" s="230"/>
      <c r="P28" s="531"/>
      <c r="Q28" s="154"/>
      <c r="R28" s="155"/>
      <c r="S28" s="155"/>
      <c r="T28" s="155"/>
      <c r="U28" s="155"/>
      <c r="V28" s="155"/>
      <c r="W28" s="155"/>
      <c r="X28" s="155"/>
      <c r="Y28" s="155"/>
      <c r="Z28" s="167"/>
      <c r="AA28" s="154"/>
      <c r="AB28" s="155"/>
      <c r="AC28" s="155"/>
      <c r="AD28" s="155"/>
      <c r="AE28" s="155"/>
      <c r="AF28" s="155"/>
      <c r="AG28" s="155"/>
      <c r="AH28" s="155"/>
      <c r="AI28" s="155"/>
      <c r="AJ28" s="167"/>
      <c r="AK28" s="154"/>
      <c r="AL28" s="155"/>
      <c r="AM28" s="155"/>
      <c r="AN28" s="155"/>
      <c r="AO28" s="155"/>
      <c r="AP28" s="155"/>
      <c r="AQ28" s="155"/>
      <c r="AR28" s="155"/>
      <c r="AS28" s="155"/>
      <c r="AT28" s="167"/>
      <c r="AU28" s="154"/>
      <c r="AV28" s="155"/>
      <c r="AW28" s="155"/>
      <c r="AX28" s="155"/>
      <c r="AY28" s="155"/>
      <c r="AZ28" s="155"/>
      <c r="BA28" s="155"/>
      <c r="BB28" s="155"/>
      <c r="BC28" s="155"/>
      <c r="BD28" s="167"/>
      <c r="BE28" s="154"/>
      <c r="BF28" s="155"/>
      <c r="BG28" s="155"/>
      <c r="BH28" s="155"/>
      <c r="BI28" s="155"/>
      <c r="BJ28" s="155"/>
      <c r="BK28" s="155"/>
      <c r="BL28" s="155"/>
      <c r="BM28" s="155"/>
      <c r="BN28" s="167"/>
      <c r="BO28" s="154"/>
      <c r="BP28" s="155"/>
      <c r="BQ28" s="155"/>
      <c r="BR28" s="155"/>
      <c r="BS28" s="155"/>
      <c r="BT28" s="155"/>
      <c r="BU28" s="155"/>
      <c r="BV28" s="155"/>
      <c r="BW28" s="155"/>
      <c r="BX28" s="167"/>
      <c r="BY28" s="154"/>
      <c r="BZ28" s="155"/>
      <c r="CA28" s="155"/>
      <c r="CB28" s="155"/>
      <c r="CC28" s="155"/>
      <c r="CD28" s="155"/>
      <c r="CE28" s="155"/>
      <c r="CF28" s="155"/>
      <c r="CG28" s="155"/>
      <c r="CH28" s="167"/>
    </row>
    <row r="29" spans="1:86" s="209" customFormat="1">
      <c r="A29" s="358">
        <f>Summary!A29</f>
        <v>19</v>
      </c>
      <c r="B29" s="360" t="str">
        <f>Summary!B29</f>
        <v>2.0</v>
      </c>
      <c r="C29" s="360">
        <f>Summary!C29</f>
        <v>0</v>
      </c>
      <c r="D29" s="350" t="str">
        <f>Summary!D29</f>
        <v>Deliver Severe Weather Plan</v>
      </c>
      <c r="E29" s="199"/>
      <c r="F29" s="232"/>
      <c r="G29" s="374">
        <f>Summary!G29</f>
        <v>0</v>
      </c>
      <c r="H29" s="162"/>
      <c r="I29" s="163"/>
      <c r="J29" s="163"/>
      <c r="K29" s="163"/>
      <c r="L29" s="163"/>
      <c r="M29" s="163"/>
      <c r="N29" s="163"/>
      <c r="O29" s="172"/>
      <c r="P29" s="531"/>
      <c r="Q29" s="160"/>
      <c r="R29" s="161"/>
      <c r="S29" s="161"/>
      <c r="T29" s="161"/>
      <c r="U29" s="161"/>
      <c r="V29" s="161"/>
      <c r="W29" s="161"/>
      <c r="X29" s="161"/>
      <c r="Y29" s="161"/>
      <c r="Z29" s="171"/>
      <c r="AA29" s="160"/>
      <c r="AB29" s="161"/>
      <c r="AC29" s="161"/>
      <c r="AD29" s="161"/>
      <c r="AE29" s="161"/>
      <c r="AF29" s="161"/>
      <c r="AG29" s="161"/>
      <c r="AH29" s="161"/>
      <c r="AI29" s="161"/>
      <c r="AJ29" s="171"/>
      <c r="AK29" s="160"/>
      <c r="AL29" s="161"/>
      <c r="AM29" s="161"/>
      <c r="AN29" s="161"/>
      <c r="AO29" s="161"/>
      <c r="AP29" s="161"/>
      <c r="AQ29" s="161"/>
      <c r="AR29" s="161"/>
      <c r="AS29" s="161"/>
      <c r="AT29" s="171"/>
      <c r="AU29" s="160"/>
      <c r="AV29" s="161"/>
      <c r="AW29" s="161"/>
      <c r="AX29" s="161"/>
      <c r="AY29" s="161"/>
      <c r="AZ29" s="161"/>
      <c r="BA29" s="161"/>
      <c r="BB29" s="161"/>
      <c r="BC29" s="161"/>
      <c r="BD29" s="171"/>
      <c r="BE29" s="160"/>
      <c r="BF29" s="161"/>
      <c r="BG29" s="161"/>
      <c r="BH29" s="161"/>
      <c r="BI29" s="161"/>
      <c r="BJ29" s="161"/>
      <c r="BK29" s="161"/>
      <c r="BL29" s="161"/>
      <c r="BM29" s="161"/>
      <c r="BN29" s="171"/>
      <c r="BO29" s="160"/>
      <c r="BP29" s="161"/>
      <c r="BQ29" s="161"/>
      <c r="BR29" s="161"/>
      <c r="BS29" s="161"/>
      <c r="BT29" s="161"/>
      <c r="BU29" s="161"/>
      <c r="BV29" s="161"/>
      <c r="BW29" s="161"/>
      <c r="BX29" s="171"/>
      <c r="BY29" s="160"/>
      <c r="BZ29" s="161"/>
      <c r="CA29" s="161"/>
      <c r="CB29" s="161"/>
      <c r="CC29" s="161"/>
      <c r="CD29" s="161"/>
      <c r="CE29" s="161"/>
      <c r="CF29" s="161"/>
      <c r="CG29" s="161"/>
      <c r="CH29" s="171"/>
    </row>
    <row r="30" spans="1:86">
      <c r="A30" s="359">
        <f>Summary!A30</f>
        <v>0</v>
      </c>
      <c r="B30" s="351">
        <f>Summary!B30</f>
        <v>0</v>
      </c>
      <c r="C30" s="351">
        <f>Summary!C30</f>
        <v>0</v>
      </c>
      <c r="D30" s="351">
        <f>Summary!D30</f>
        <v>0</v>
      </c>
      <c r="E30" s="355">
        <f>Summary!E30</f>
        <v>0</v>
      </c>
      <c r="F30" s="361">
        <f>Summary!F30</f>
        <v>0</v>
      </c>
      <c r="G30" s="491">
        <f>Summary!G30</f>
        <v>0</v>
      </c>
      <c r="H30" s="217"/>
      <c r="I30" s="218"/>
      <c r="J30" s="218"/>
      <c r="K30" s="218"/>
      <c r="L30" s="218"/>
      <c r="M30" s="218"/>
      <c r="N30" s="218"/>
      <c r="O30" s="219"/>
      <c r="P30" s="531"/>
      <c r="Q30" s="257"/>
      <c r="R30" s="258"/>
      <c r="S30" s="258"/>
      <c r="T30" s="258"/>
      <c r="U30" s="258"/>
      <c r="V30" s="258"/>
      <c r="W30" s="258"/>
      <c r="X30" s="258"/>
      <c r="Y30" s="258"/>
      <c r="Z30" s="259"/>
      <c r="AA30" s="257"/>
      <c r="AB30" s="258"/>
      <c r="AC30" s="258"/>
      <c r="AD30" s="258"/>
      <c r="AE30" s="258"/>
      <c r="AF30" s="258"/>
      <c r="AG30" s="258"/>
      <c r="AH30" s="258"/>
      <c r="AI30" s="258"/>
      <c r="AJ30" s="259"/>
      <c r="AK30" s="257"/>
      <c r="AL30" s="258"/>
      <c r="AM30" s="258"/>
      <c r="AN30" s="258"/>
      <c r="AO30" s="258"/>
      <c r="AP30" s="258"/>
      <c r="AQ30" s="258"/>
      <c r="AR30" s="258"/>
      <c r="AS30" s="258"/>
      <c r="AT30" s="259"/>
      <c r="AU30" s="257"/>
      <c r="AV30" s="258"/>
      <c r="AW30" s="258"/>
      <c r="AX30" s="258"/>
      <c r="AY30" s="258"/>
      <c r="AZ30" s="258"/>
      <c r="BA30" s="258"/>
      <c r="BB30" s="258"/>
      <c r="BC30" s="258"/>
      <c r="BD30" s="259"/>
      <c r="BE30" s="257"/>
      <c r="BF30" s="258"/>
      <c r="BG30" s="258"/>
      <c r="BH30" s="258"/>
      <c r="BI30" s="258"/>
      <c r="BJ30" s="258"/>
      <c r="BK30" s="258"/>
      <c r="BL30" s="258"/>
      <c r="BM30" s="258"/>
      <c r="BN30" s="259"/>
      <c r="BO30" s="257"/>
      <c r="BP30" s="258"/>
      <c r="BQ30" s="258"/>
      <c r="BR30" s="258"/>
      <c r="BS30" s="258"/>
      <c r="BT30" s="258"/>
      <c r="BU30" s="258"/>
      <c r="BV30" s="258"/>
      <c r="BW30" s="258"/>
      <c r="BX30" s="259"/>
      <c r="BY30" s="257"/>
      <c r="BZ30" s="258"/>
      <c r="CA30" s="258"/>
      <c r="CB30" s="258"/>
      <c r="CC30" s="258"/>
      <c r="CD30" s="258"/>
      <c r="CE30" s="258"/>
      <c r="CF30" s="258"/>
      <c r="CG30" s="258"/>
      <c r="CH30" s="259"/>
    </row>
    <row r="31" spans="1:86">
      <c r="A31" s="359">
        <f>Summary!A31</f>
        <v>19.100000000000001</v>
      </c>
      <c r="B31" s="362">
        <f>Summary!B31</f>
        <v>0</v>
      </c>
      <c r="C31" s="351" t="str">
        <f>Summary!C31</f>
        <v>2.1.1</v>
      </c>
      <c r="D31" s="351">
        <f>Summary!D31</f>
        <v>0</v>
      </c>
      <c r="E31" s="355">
        <f>Summary!E31</f>
        <v>0</v>
      </c>
      <c r="F31" s="363" t="str">
        <f>Summary!F31</f>
        <v>Take delivery of salt</v>
      </c>
      <c r="G31" s="491">
        <f>Summary!G31</f>
        <v>0</v>
      </c>
      <c r="H31" s="245"/>
      <c r="I31" s="246"/>
      <c r="J31" s="246"/>
      <c r="K31" s="246"/>
      <c r="L31" s="246"/>
      <c r="M31" s="246"/>
      <c r="N31" s="246"/>
      <c r="O31" s="251"/>
      <c r="P31" s="531"/>
      <c r="Q31" s="247"/>
      <c r="R31" s="248"/>
      <c r="S31" s="248"/>
      <c r="T31" s="248"/>
      <c r="U31" s="248"/>
      <c r="V31" s="248"/>
      <c r="W31" s="248"/>
      <c r="X31" s="248"/>
      <c r="Y31" s="248"/>
      <c r="Z31" s="255"/>
      <c r="AA31" s="247"/>
      <c r="AB31" s="248"/>
      <c r="AC31" s="248"/>
      <c r="AD31" s="248"/>
      <c r="AE31" s="248"/>
      <c r="AF31" s="248"/>
      <c r="AG31" s="248"/>
      <c r="AH31" s="248"/>
      <c r="AI31" s="248"/>
      <c r="AJ31" s="255"/>
      <c r="AK31" s="247"/>
      <c r="AL31" s="248"/>
      <c r="AM31" s="248"/>
      <c r="AN31" s="248"/>
      <c r="AO31" s="248"/>
      <c r="AP31" s="248"/>
      <c r="AQ31" s="248"/>
      <c r="AR31" s="248"/>
      <c r="AS31" s="248"/>
      <c r="AT31" s="255"/>
      <c r="AU31" s="247"/>
      <c r="AV31" s="248"/>
      <c r="AW31" s="248"/>
      <c r="AX31" s="248"/>
      <c r="AY31" s="248"/>
      <c r="AZ31" s="248"/>
      <c r="BA31" s="248"/>
      <c r="BB31" s="248"/>
      <c r="BC31" s="248"/>
      <c r="BD31" s="255"/>
      <c r="BE31" s="247"/>
      <c r="BF31" s="248"/>
      <c r="BG31" s="248"/>
      <c r="BH31" s="248"/>
      <c r="BI31" s="248"/>
      <c r="BJ31" s="248"/>
      <c r="BK31" s="248"/>
      <c r="BL31" s="248"/>
      <c r="BM31" s="248"/>
      <c r="BN31" s="255"/>
      <c r="BO31" s="247"/>
      <c r="BP31" s="248"/>
      <c r="BQ31" s="248"/>
      <c r="BR31" s="248"/>
      <c r="BS31" s="248"/>
      <c r="BT31" s="248"/>
      <c r="BU31" s="248"/>
      <c r="BV31" s="248"/>
      <c r="BW31" s="248"/>
      <c r="BX31" s="255"/>
      <c r="BY31" s="247"/>
      <c r="BZ31" s="248"/>
      <c r="CA31" s="248"/>
      <c r="CB31" s="248"/>
      <c r="CC31" s="248"/>
      <c r="CD31" s="248"/>
      <c r="CE31" s="248"/>
      <c r="CF31" s="248"/>
      <c r="CG31" s="248"/>
      <c r="CH31" s="255"/>
    </row>
    <row r="32" spans="1:86" s="140" customFormat="1">
      <c r="A32" s="359" t="str">
        <f>Summary!A32</f>
        <v>19.2.1 &amp; 19.2.2</v>
      </c>
      <c r="B32" s="362">
        <f>Summary!B32</f>
        <v>0</v>
      </c>
      <c r="C32" s="351" t="str">
        <f>Summary!C32</f>
        <v>2.1.2</v>
      </c>
      <c r="D32" s="351">
        <f>Summary!D32</f>
        <v>0</v>
      </c>
      <c r="E32" s="355">
        <f>Summary!E32</f>
        <v>0</v>
      </c>
      <c r="F32" s="363" t="str">
        <f>Summary!F32</f>
        <v>Salt management</v>
      </c>
      <c r="G32" s="491" t="str">
        <f>Summary!G32</f>
        <v>Schedule Ref 12</v>
      </c>
      <c r="H32" s="247"/>
      <c r="I32" s="248"/>
      <c r="J32" s="248"/>
      <c r="K32" s="248"/>
      <c r="L32" s="248"/>
      <c r="M32" s="248"/>
      <c r="N32" s="248"/>
      <c r="O32" s="255"/>
      <c r="P32" s="535"/>
      <c r="Q32" s="247"/>
      <c r="R32" s="248"/>
      <c r="S32" s="248"/>
      <c r="T32" s="248"/>
      <c r="U32" s="248"/>
      <c r="V32" s="248"/>
      <c r="W32" s="248"/>
      <c r="X32" s="248"/>
      <c r="Y32" s="248"/>
      <c r="Z32" s="255"/>
      <c r="AA32" s="247"/>
      <c r="AB32" s="248"/>
      <c r="AC32" s="248"/>
      <c r="AD32" s="248"/>
      <c r="AE32" s="248"/>
      <c r="AF32" s="248"/>
      <c r="AG32" s="248"/>
      <c r="AH32" s="248"/>
      <c r="AI32" s="248"/>
      <c r="AJ32" s="255"/>
      <c r="AK32" s="247"/>
      <c r="AL32" s="248"/>
      <c r="AM32" s="248"/>
      <c r="AN32" s="248"/>
      <c r="AO32" s="248"/>
      <c r="AP32" s="248"/>
      <c r="AQ32" s="248"/>
      <c r="AR32" s="248"/>
      <c r="AS32" s="248"/>
      <c r="AT32" s="255"/>
      <c r="AU32" s="247"/>
      <c r="AV32" s="248"/>
      <c r="AW32" s="248"/>
      <c r="AX32" s="248"/>
      <c r="AY32" s="248"/>
      <c r="AZ32" s="248"/>
      <c r="BA32" s="248"/>
      <c r="BB32" s="248"/>
      <c r="BC32" s="248"/>
      <c r="BD32" s="255"/>
      <c r="BE32" s="247"/>
      <c r="BF32" s="248"/>
      <c r="BG32" s="248"/>
      <c r="BH32" s="248"/>
      <c r="BI32" s="248"/>
      <c r="BJ32" s="248"/>
      <c r="BK32" s="248"/>
      <c r="BL32" s="248"/>
      <c r="BM32" s="248"/>
      <c r="BN32" s="255"/>
      <c r="BO32" s="247"/>
      <c r="BP32" s="248"/>
      <c r="BQ32" s="248"/>
      <c r="BR32" s="248"/>
      <c r="BS32" s="248"/>
      <c r="BT32" s="248"/>
      <c r="BU32" s="248"/>
      <c r="BV32" s="248"/>
      <c r="BW32" s="248"/>
      <c r="BX32" s="255"/>
      <c r="BY32" s="247"/>
      <c r="BZ32" s="248"/>
      <c r="CA32" s="248"/>
      <c r="CB32" s="248"/>
      <c r="CC32" s="248"/>
      <c r="CD32" s="248"/>
      <c r="CE32" s="248"/>
      <c r="CF32" s="248"/>
      <c r="CG32" s="248"/>
      <c r="CH32" s="255"/>
    </row>
    <row r="33" spans="1:86">
      <c r="A33" s="365">
        <f>Summary!A33</f>
        <v>19.3</v>
      </c>
      <c r="B33" s="362">
        <f>Summary!B33</f>
        <v>0</v>
      </c>
      <c r="C33" s="351" t="str">
        <f>Summary!C33</f>
        <v>2.1.3</v>
      </c>
      <c r="D33" s="351">
        <f>Summary!D33</f>
        <v>0</v>
      </c>
      <c r="E33" s="355">
        <f>Summary!E33</f>
        <v>0</v>
      </c>
      <c r="F33" s="363" t="str">
        <f>Summary!F33</f>
        <v>Drivers on standby</v>
      </c>
      <c r="G33" s="373">
        <f>Summary!G33</f>
        <v>0</v>
      </c>
      <c r="H33" s="247"/>
      <c r="I33" s="248"/>
      <c r="J33" s="248"/>
      <c r="K33" s="248"/>
      <c r="L33" s="248"/>
      <c r="M33" s="248"/>
      <c r="N33" s="248"/>
      <c r="O33" s="255"/>
      <c r="P33" s="531"/>
      <c r="Q33" s="247"/>
      <c r="R33" s="248"/>
      <c r="S33" s="248"/>
      <c r="T33" s="248"/>
      <c r="U33" s="248"/>
      <c r="V33" s="248"/>
      <c r="W33" s="248"/>
      <c r="X33" s="248"/>
      <c r="Y33" s="248"/>
      <c r="Z33" s="255"/>
      <c r="AA33" s="247"/>
      <c r="AB33" s="248"/>
      <c r="AC33" s="248"/>
      <c r="AD33" s="248"/>
      <c r="AE33" s="248"/>
      <c r="AF33" s="248"/>
      <c r="AG33" s="248"/>
      <c r="AH33" s="248"/>
      <c r="AI33" s="248"/>
      <c r="AJ33" s="255"/>
      <c r="AK33" s="247"/>
      <c r="AL33" s="248"/>
      <c r="AM33" s="248"/>
      <c r="AN33" s="248"/>
      <c r="AO33" s="248"/>
      <c r="AP33" s="248"/>
      <c r="AQ33" s="248"/>
      <c r="AR33" s="248"/>
      <c r="AS33" s="248"/>
      <c r="AT33" s="255"/>
      <c r="AU33" s="247"/>
      <c r="AV33" s="248"/>
      <c r="AW33" s="248"/>
      <c r="AX33" s="248"/>
      <c r="AY33" s="248"/>
      <c r="AZ33" s="248"/>
      <c r="BA33" s="248"/>
      <c r="BB33" s="248"/>
      <c r="BC33" s="248"/>
      <c r="BD33" s="255"/>
      <c r="BE33" s="247"/>
      <c r="BF33" s="248"/>
      <c r="BG33" s="248"/>
      <c r="BH33" s="248"/>
      <c r="BI33" s="248"/>
      <c r="BJ33" s="248"/>
      <c r="BK33" s="248"/>
      <c r="BL33" s="248"/>
      <c r="BM33" s="248"/>
      <c r="BN33" s="255"/>
      <c r="BO33" s="247"/>
      <c r="BP33" s="248"/>
      <c r="BQ33" s="248"/>
      <c r="BR33" s="248"/>
      <c r="BS33" s="248"/>
      <c r="BT33" s="248"/>
      <c r="BU33" s="248"/>
      <c r="BV33" s="248"/>
      <c r="BW33" s="248"/>
      <c r="BX33" s="255"/>
      <c r="BY33" s="247"/>
      <c r="BZ33" s="248"/>
      <c r="CA33" s="248"/>
      <c r="CB33" s="248"/>
      <c r="CC33" s="248"/>
      <c r="CD33" s="248"/>
      <c r="CE33" s="248"/>
      <c r="CF33" s="248"/>
      <c r="CG33" s="248"/>
      <c r="CH33" s="255"/>
    </row>
    <row r="34" spans="1:86">
      <c r="A34" s="567">
        <f>Summary!A34</f>
        <v>19.399999999999999</v>
      </c>
      <c r="B34" s="362">
        <f>Summary!B34</f>
        <v>0</v>
      </c>
      <c r="C34" s="351" t="str">
        <f>Summary!C34</f>
        <v>2.1.4</v>
      </c>
      <c r="D34" s="351">
        <f>Summary!D34</f>
        <v>0</v>
      </c>
      <c r="E34" s="355">
        <f>Summary!E34</f>
        <v>0</v>
      </c>
      <c r="F34" s="363" t="str">
        <f>Summary!F34</f>
        <v>Maintain winter fleet</v>
      </c>
      <c r="G34" s="373" t="str">
        <f>Summary!G34</f>
        <v>Schedule Ref 13, 58</v>
      </c>
      <c r="H34" s="247"/>
      <c r="I34" s="248"/>
      <c r="J34" s="248"/>
      <c r="K34" s="248"/>
      <c r="L34" s="248"/>
      <c r="M34" s="248"/>
      <c r="N34" s="248"/>
      <c r="O34" s="255"/>
      <c r="P34" s="531"/>
      <c r="Q34" s="247"/>
      <c r="R34" s="248"/>
      <c r="S34" s="248"/>
      <c r="T34" s="248"/>
      <c r="U34" s="248"/>
      <c r="V34" s="248"/>
      <c r="W34" s="248"/>
      <c r="X34" s="248"/>
      <c r="Y34" s="248"/>
      <c r="Z34" s="255"/>
      <c r="AA34" s="247"/>
      <c r="AB34" s="248"/>
      <c r="AC34" s="248"/>
      <c r="AD34" s="248"/>
      <c r="AE34" s="248"/>
      <c r="AF34" s="248"/>
      <c r="AG34" s="248"/>
      <c r="AH34" s="248"/>
      <c r="AI34" s="248"/>
      <c r="AJ34" s="255"/>
      <c r="AK34" s="247"/>
      <c r="AL34" s="248"/>
      <c r="AM34" s="248"/>
      <c r="AN34" s="248"/>
      <c r="AO34" s="248"/>
      <c r="AP34" s="248"/>
      <c r="AQ34" s="248"/>
      <c r="AR34" s="248"/>
      <c r="AS34" s="248"/>
      <c r="AT34" s="255"/>
      <c r="AU34" s="247"/>
      <c r="AV34" s="248"/>
      <c r="AW34" s="248"/>
      <c r="AX34" s="248"/>
      <c r="AY34" s="248"/>
      <c r="AZ34" s="248"/>
      <c r="BA34" s="248"/>
      <c r="BB34" s="248"/>
      <c r="BC34" s="248"/>
      <c r="BD34" s="255"/>
      <c r="BE34" s="247"/>
      <c r="BF34" s="248"/>
      <c r="BG34" s="248"/>
      <c r="BH34" s="248"/>
      <c r="BI34" s="248"/>
      <c r="BJ34" s="248"/>
      <c r="BK34" s="248"/>
      <c r="BL34" s="248"/>
      <c r="BM34" s="248"/>
      <c r="BN34" s="255"/>
      <c r="BO34" s="247"/>
      <c r="BP34" s="248"/>
      <c r="BQ34" s="248"/>
      <c r="BR34" s="248"/>
      <c r="BS34" s="248"/>
      <c r="BT34" s="248"/>
      <c r="BU34" s="248"/>
      <c r="BV34" s="248"/>
      <c r="BW34" s="248"/>
      <c r="BX34" s="255"/>
      <c r="BY34" s="247"/>
      <c r="BZ34" s="248"/>
      <c r="CA34" s="248"/>
      <c r="CB34" s="248"/>
      <c r="CC34" s="248"/>
      <c r="CD34" s="248"/>
      <c r="CE34" s="248"/>
      <c r="CF34" s="248"/>
      <c r="CG34" s="248"/>
      <c r="CH34" s="255"/>
    </row>
    <row r="35" spans="1:86">
      <c r="A35" s="359" t="str">
        <f>Summary!A35</f>
        <v>NOT USED</v>
      </c>
      <c r="B35" s="362">
        <f>Summary!B35</f>
        <v>0</v>
      </c>
      <c r="C35" s="351" t="str">
        <f>Summary!C35</f>
        <v>2.1.5</v>
      </c>
      <c r="D35" s="351">
        <f>Summary!D35</f>
        <v>0</v>
      </c>
      <c r="E35" s="355">
        <f>Summary!E35</f>
        <v>0</v>
      </c>
      <c r="F35" s="363" t="str">
        <f>Summary!F35</f>
        <v>NOT USED</v>
      </c>
      <c r="G35" s="373">
        <f>Summary!G35</f>
        <v>0</v>
      </c>
      <c r="H35" s="247"/>
      <c r="I35" s="248"/>
      <c r="J35" s="248"/>
      <c r="K35" s="248"/>
      <c r="L35" s="248"/>
      <c r="M35" s="248"/>
      <c r="N35" s="248"/>
      <c r="O35" s="255"/>
      <c r="P35" s="531"/>
      <c r="Q35" s="247"/>
      <c r="R35" s="248"/>
      <c r="S35" s="248"/>
      <c r="T35" s="248"/>
      <c r="U35" s="248"/>
      <c r="V35" s="248"/>
      <c r="W35" s="248"/>
      <c r="X35" s="248"/>
      <c r="Y35" s="248"/>
      <c r="Z35" s="255"/>
      <c r="AA35" s="247"/>
      <c r="AB35" s="248"/>
      <c r="AC35" s="248"/>
      <c r="AD35" s="248"/>
      <c r="AE35" s="248"/>
      <c r="AF35" s="248"/>
      <c r="AG35" s="248"/>
      <c r="AH35" s="248"/>
      <c r="AI35" s="248"/>
      <c r="AJ35" s="255"/>
      <c r="AK35" s="247"/>
      <c r="AL35" s="248"/>
      <c r="AM35" s="248"/>
      <c r="AN35" s="248"/>
      <c r="AO35" s="248"/>
      <c r="AP35" s="248"/>
      <c r="AQ35" s="248"/>
      <c r="AR35" s="248"/>
      <c r="AS35" s="248"/>
      <c r="AT35" s="255"/>
      <c r="AU35" s="247"/>
      <c r="AV35" s="248"/>
      <c r="AW35" s="248"/>
      <c r="AX35" s="248"/>
      <c r="AY35" s="248"/>
      <c r="AZ35" s="248"/>
      <c r="BA35" s="248"/>
      <c r="BB35" s="248"/>
      <c r="BC35" s="248"/>
      <c r="BD35" s="255"/>
      <c r="BE35" s="247"/>
      <c r="BF35" s="248"/>
      <c r="BG35" s="248"/>
      <c r="BH35" s="248"/>
      <c r="BI35" s="248"/>
      <c r="BJ35" s="248"/>
      <c r="BK35" s="248"/>
      <c r="BL35" s="248"/>
      <c r="BM35" s="248"/>
      <c r="BN35" s="255"/>
      <c r="BO35" s="247"/>
      <c r="BP35" s="248"/>
      <c r="BQ35" s="248"/>
      <c r="BR35" s="248"/>
      <c r="BS35" s="248"/>
      <c r="BT35" s="248"/>
      <c r="BU35" s="248"/>
      <c r="BV35" s="248"/>
      <c r="BW35" s="248"/>
      <c r="BX35" s="255"/>
      <c r="BY35" s="247"/>
      <c r="BZ35" s="248"/>
      <c r="CA35" s="248"/>
      <c r="CB35" s="248"/>
      <c r="CC35" s="248"/>
      <c r="CD35" s="248"/>
      <c r="CE35" s="248"/>
      <c r="CF35" s="248"/>
      <c r="CG35" s="248"/>
      <c r="CH35" s="255"/>
    </row>
    <row r="36" spans="1:86">
      <c r="A36" s="359">
        <f>Summary!A36</f>
        <v>19.5</v>
      </c>
      <c r="B36" s="362">
        <f>Summary!B36</f>
        <v>0</v>
      </c>
      <c r="C36" s="351" t="str">
        <f>Summary!C36</f>
        <v>2.1.6</v>
      </c>
      <c r="D36" s="351">
        <f>Summary!D36</f>
        <v>0</v>
      </c>
      <c r="E36" s="355">
        <f>Summary!E36</f>
        <v>0</v>
      </c>
      <c r="F36" s="363" t="str">
        <f>Summary!F36</f>
        <v>Manage brine</v>
      </c>
      <c r="G36" s="373" t="str">
        <f>Summary!G36</f>
        <v>Schedule Ref 34</v>
      </c>
      <c r="H36" s="247"/>
      <c r="I36" s="248"/>
      <c r="J36" s="248"/>
      <c r="K36" s="248"/>
      <c r="L36" s="248"/>
      <c r="M36" s="248"/>
      <c r="N36" s="248"/>
      <c r="O36" s="255"/>
      <c r="P36" s="531"/>
      <c r="Q36" s="247"/>
      <c r="R36" s="248"/>
      <c r="S36" s="248"/>
      <c r="T36" s="248"/>
      <c r="U36" s="248"/>
      <c r="V36" s="248"/>
      <c r="W36" s="248"/>
      <c r="X36" s="248"/>
      <c r="Y36" s="248"/>
      <c r="Z36" s="255"/>
      <c r="AA36" s="247"/>
      <c r="AB36" s="248"/>
      <c r="AC36" s="248"/>
      <c r="AD36" s="248"/>
      <c r="AE36" s="248"/>
      <c r="AF36" s="248"/>
      <c r="AG36" s="248"/>
      <c r="AH36" s="248"/>
      <c r="AI36" s="248"/>
      <c r="AJ36" s="255"/>
      <c r="AK36" s="247"/>
      <c r="AL36" s="248"/>
      <c r="AM36" s="248"/>
      <c r="AN36" s="248"/>
      <c r="AO36" s="248"/>
      <c r="AP36" s="248"/>
      <c r="AQ36" s="248"/>
      <c r="AR36" s="248"/>
      <c r="AS36" s="248"/>
      <c r="AT36" s="255"/>
      <c r="AU36" s="247"/>
      <c r="AV36" s="248"/>
      <c r="AW36" s="248"/>
      <c r="AX36" s="248"/>
      <c r="AY36" s="248"/>
      <c r="AZ36" s="248"/>
      <c r="BA36" s="248"/>
      <c r="BB36" s="248"/>
      <c r="BC36" s="248"/>
      <c r="BD36" s="255"/>
      <c r="BE36" s="247"/>
      <c r="BF36" s="248"/>
      <c r="BG36" s="248"/>
      <c r="BH36" s="248"/>
      <c r="BI36" s="248"/>
      <c r="BJ36" s="248"/>
      <c r="BK36" s="248"/>
      <c r="BL36" s="248"/>
      <c r="BM36" s="248"/>
      <c r="BN36" s="255"/>
      <c r="BO36" s="247"/>
      <c r="BP36" s="248"/>
      <c r="BQ36" s="248"/>
      <c r="BR36" s="248"/>
      <c r="BS36" s="248"/>
      <c r="BT36" s="248"/>
      <c r="BU36" s="248"/>
      <c r="BV36" s="248"/>
      <c r="BW36" s="248"/>
      <c r="BX36" s="255"/>
      <c r="BY36" s="247"/>
      <c r="BZ36" s="248"/>
      <c r="CA36" s="248"/>
      <c r="CB36" s="248"/>
      <c r="CC36" s="248"/>
      <c r="CD36" s="248"/>
      <c r="CE36" s="248"/>
      <c r="CF36" s="248"/>
      <c r="CG36" s="248"/>
      <c r="CH36" s="255"/>
    </row>
    <row r="37" spans="1:86">
      <c r="A37" s="359">
        <f>Summary!A37</f>
        <v>19.600000000000001</v>
      </c>
      <c r="B37" s="362">
        <f>Summary!B37</f>
        <v>0</v>
      </c>
      <c r="C37" s="351" t="str">
        <f>Summary!C37</f>
        <v>2.1.7</v>
      </c>
      <c r="D37" s="351">
        <f>Summary!D37</f>
        <v>0</v>
      </c>
      <c r="E37" s="355">
        <f>Summary!E37</f>
        <v>0</v>
      </c>
      <c r="F37" s="363" t="str">
        <f>Summary!F37</f>
        <v>Maintain saturator</v>
      </c>
      <c r="G37" s="373" t="str">
        <f>Summary!G37</f>
        <v>Schedule Ref 34, 64</v>
      </c>
      <c r="H37" s="247"/>
      <c r="I37" s="248"/>
      <c r="J37" s="248"/>
      <c r="K37" s="248"/>
      <c r="L37" s="248"/>
      <c r="M37" s="248"/>
      <c r="N37" s="248"/>
      <c r="O37" s="255"/>
      <c r="P37" s="531"/>
      <c r="Q37" s="247"/>
      <c r="R37" s="248"/>
      <c r="S37" s="248"/>
      <c r="T37" s="248"/>
      <c r="U37" s="248"/>
      <c r="V37" s="248"/>
      <c r="W37" s="248"/>
      <c r="X37" s="248"/>
      <c r="Y37" s="248"/>
      <c r="Z37" s="255"/>
      <c r="AA37" s="247"/>
      <c r="AB37" s="248"/>
      <c r="AC37" s="248"/>
      <c r="AD37" s="248"/>
      <c r="AE37" s="248"/>
      <c r="AF37" s="248"/>
      <c r="AG37" s="248"/>
      <c r="AH37" s="248"/>
      <c r="AI37" s="248"/>
      <c r="AJ37" s="255"/>
      <c r="AK37" s="247"/>
      <c r="AL37" s="248"/>
      <c r="AM37" s="248"/>
      <c r="AN37" s="248"/>
      <c r="AO37" s="248"/>
      <c r="AP37" s="248"/>
      <c r="AQ37" s="248"/>
      <c r="AR37" s="248"/>
      <c r="AS37" s="248"/>
      <c r="AT37" s="255"/>
      <c r="AU37" s="247"/>
      <c r="AV37" s="248"/>
      <c r="AW37" s="248"/>
      <c r="AX37" s="248"/>
      <c r="AY37" s="248"/>
      <c r="AZ37" s="248"/>
      <c r="BA37" s="248"/>
      <c r="BB37" s="248"/>
      <c r="BC37" s="248"/>
      <c r="BD37" s="255"/>
      <c r="BE37" s="247"/>
      <c r="BF37" s="248"/>
      <c r="BG37" s="248"/>
      <c r="BH37" s="248"/>
      <c r="BI37" s="248"/>
      <c r="BJ37" s="248"/>
      <c r="BK37" s="248"/>
      <c r="BL37" s="248"/>
      <c r="BM37" s="248"/>
      <c r="BN37" s="255"/>
      <c r="BO37" s="247"/>
      <c r="BP37" s="248"/>
      <c r="BQ37" s="248"/>
      <c r="BR37" s="248"/>
      <c r="BS37" s="248"/>
      <c r="BT37" s="248"/>
      <c r="BU37" s="248"/>
      <c r="BV37" s="248"/>
      <c r="BW37" s="248"/>
      <c r="BX37" s="255"/>
      <c r="BY37" s="247"/>
      <c r="BZ37" s="248"/>
      <c r="CA37" s="248"/>
      <c r="CB37" s="248"/>
      <c r="CC37" s="248"/>
      <c r="CD37" s="248"/>
      <c r="CE37" s="248"/>
      <c r="CF37" s="248"/>
      <c r="CG37" s="248"/>
      <c r="CH37" s="255"/>
    </row>
    <row r="38" spans="1:86">
      <c r="A38" s="359">
        <f>Summary!A38</f>
        <v>19.7</v>
      </c>
      <c r="B38" s="362">
        <f>Summary!B38</f>
        <v>0</v>
      </c>
      <c r="C38" s="351" t="str">
        <f>Summary!C38</f>
        <v>2.1.8</v>
      </c>
      <c r="D38" s="351">
        <f>Summary!D38</f>
        <v>0</v>
      </c>
      <c r="E38" s="355">
        <f>Summary!E38</f>
        <v>0</v>
      </c>
      <c r="F38" s="363" t="str">
        <f>Summary!F38</f>
        <v>Reporting</v>
      </c>
      <c r="G38" s="373">
        <f>Summary!G38</f>
        <v>0</v>
      </c>
      <c r="H38" s="247"/>
      <c r="I38" s="248"/>
      <c r="J38" s="248"/>
      <c r="K38" s="248"/>
      <c r="L38" s="248"/>
      <c r="M38" s="248"/>
      <c r="N38" s="248"/>
      <c r="O38" s="255"/>
      <c r="P38" s="531"/>
      <c r="Q38" s="247"/>
      <c r="R38" s="248"/>
      <c r="S38" s="248"/>
      <c r="T38" s="248"/>
      <c r="U38" s="248"/>
      <c r="V38" s="248"/>
      <c r="W38" s="248"/>
      <c r="X38" s="248"/>
      <c r="Y38" s="248"/>
      <c r="Z38" s="255"/>
      <c r="AA38" s="247"/>
      <c r="AB38" s="248"/>
      <c r="AC38" s="248"/>
      <c r="AD38" s="248"/>
      <c r="AE38" s="248"/>
      <c r="AF38" s="248"/>
      <c r="AG38" s="248"/>
      <c r="AH38" s="248"/>
      <c r="AI38" s="248"/>
      <c r="AJ38" s="255"/>
      <c r="AK38" s="247"/>
      <c r="AL38" s="248"/>
      <c r="AM38" s="248"/>
      <c r="AN38" s="248"/>
      <c r="AO38" s="248"/>
      <c r="AP38" s="248"/>
      <c r="AQ38" s="248"/>
      <c r="AR38" s="248"/>
      <c r="AS38" s="248"/>
      <c r="AT38" s="255"/>
      <c r="AU38" s="247"/>
      <c r="AV38" s="248"/>
      <c r="AW38" s="248"/>
      <c r="AX38" s="248"/>
      <c r="AY38" s="248"/>
      <c r="AZ38" s="248"/>
      <c r="BA38" s="248"/>
      <c r="BB38" s="248"/>
      <c r="BC38" s="248"/>
      <c r="BD38" s="255"/>
      <c r="BE38" s="247"/>
      <c r="BF38" s="248"/>
      <c r="BG38" s="248"/>
      <c r="BH38" s="248"/>
      <c r="BI38" s="248"/>
      <c r="BJ38" s="248"/>
      <c r="BK38" s="248"/>
      <c r="BL38" s="248"/>
      <c r="BM38" s="248"/>
      <c r="BN38" s="255"/>
      <c r="BO38" s="247"/>
      <c r="BP38" s="248"/>
      <c r="BQ38" s="248"/>
      <c r="BR38" s="248"/>
      <c r="BS38" s="248"/>
      <c r="BT38" s="248"/>
      <c r="BU38" s="248"/>
      <c r="BV38" s="248"/>
      <c r="BW38" s="248"/>
      <c r="BX38" s="255"/>
      <c r="BY38" s="247"/>
      <c r="BZ38" s="248"/>
      <c r="CA38" s="248"/>
      <c r="CB38" s="248"/>
      <c r="CC38" s="248"/>
      <c r="CD38" s="248"/>
      <c r="CE38" s="248"/>
      <c r="CF38" s="248"/>
      <c r="CG38" s="248"/>
      <c r="CH38" s="255"/>
    </row>
    <row r="39" spans="1:86" ht="36">
      <c r="A39" s="359">
        <f>Summary!A39</f>
        <v>19.8</v>
      </c>
      <c r="B39" s="362">
        <f>Summary!B39</f>
        <v>0</v>
      </c>
      <c r="C39" s="351" t="str">
        <f>Summary!C39</f>
        <v>2.1.9</v>
      </c>
      <c r="D39" s="351">
        <f>Summary!D39</f>
        <v>0</v>
      </c>
      <c r="E39" s="355">
        <f>Summary!E39</f>
        <v>0</v>
      </c>
      <c r="F39" s="363" t="str">
        <f>Summary!F39</f>
        <v>Other Severe Weather Duties (including but not limited to the following items)</v>
      </c>
      <c r="G39" s="373" t="str">
        <f>Summary!G39</f>
        <v>Schedule Ref 50, 51, 52, 53, 54, 55, 56, 57 and 62.</v>
      </c>
      <c r="H39" s="247"/>
      <c r="I39" s="248"/>
      <c r="J39" s="248"/>
      <c r="K39" s="248"/>
      <c r="L39" s="248"/>
      <c r="M39" s="248"/>
      <c r="N39" s="248"/>
      <c r="O39" s="255"/>
      <c r="P39" s="531"/>
      <c r="Q39" s="247"/>
      <c r="R39" s="248"/>
      <c r="S39" s="248"/>
      <c r="T39" s="248"/>
      <c r="U39" s="248"/>
      <c r="V39" s="248"/>
      <c r="W39" s="248"/>
      <c r="X39" s="248"/>
      <c r="Y39" s="248"/>
      <c r="Z39" s="255"/>
      <c r="AA39" s="247"/>
      <c r="AB39" s="248"/>
      <c r="AC39" s="248"/>
      <c r="AD39" s="248"/>
      <c r="AE39" s="248"/>
      <c r="AF39" s="248"/>
      <c r="AG39" s="248"/>
      <c r="AH39" s="248"/>
      <c r="AI39" s="248"/>
      <c r="AJ39" s="255"/>
      <c r="AK39" s="247"/>
      <c r="AL39" s="248"/>
      <c r="AM39" s="248"/>
      <c r="AN39" s="248"/>
      <c r="AO39" s="248"/>
      <c r="AP39" s="248"/>
      <c r="AQ39" s="248"/>
      <c r="AR39" s="248"/>
      <c r="AS39" s="248"/>
      <c r="AT39" s="255"/>
      <c r="AU39" s="247"/>
      <c r="AV39" s="248"/>
      <c r="AW39" s="248"/>
      <c r="AX39" s="248"/>
      <c r="AY39" s="248"/>
      <c r="AZ39" s="248"/>
      <c r="BA39" s="248"/>
      <c r="BB39" s="248"/>
      <c r="BC39" s="248"/>
      <c r="BD39" s="255"/>
      <c r="BE39" s="247"/>
      <c r="BF39" s="248"/>
      <c r="BG39" s="248"/>
      <c r="BH39" s="248"/>
      <c r="BI39" s="248"/>
      <c r="BJ39" s="248"/>
      <c r="BK39" s="248"/>
      <c r="BL39" s="248"/>
      <c r="BM39" s="248"/>
      <c r="BN39" s="255"/>
      <c r="BO39" s="247"/>
      <c r="BP39" s="248"/>
      <c r="BQ39" s="248"/>
      <c r="BR39" s="248"/>
      <c r="BS39" s="248"/>
      <c r="BT39" s="248"/>
      <c r="BU39" s="248"/>
      <c r="BV39" s="248"/>
      <c r="BW39" s="248"/>
      <c r="BX39" s="255"/>
      <c r="BY39" s="247"/>
      <c r="BZ39" s="248"/>
      <c r="CA39" s="248"/>
      <c r="CB39" s="248"/>
      <c r="CC39" s="248"/>
      <c r="CD39" s="248"/>
      <c r="CE39" s="248"/>
      <c r="CF39" s="248"/>
      <c r="CG39" s="248"/>
      <c r="CH39" s="255"/>
    </row>
    <row r="40" spans="1:86">
      <c r="A40" s="359">
        <f>Summary!A40</f>
        <v>19.8</v>
      </c>
      <c r="B40" s="362">
        <f>Summary!B40</f>
        <v>0</v>
      </c>
      <c r="C40" s="351" t="str">
        <f>Summary!C40</f>
        <v>2.1.9.1</v>
      </c>
      <c r="D40" s="351">
        <f>Summary!D40</f>
        <v>0</v>
      </c>
      <c r="E40" s="355">
        <f>Summary!E40</f>
        <v>0</v>
      </c>
      <c r="F40" s="363" t="str">
        <f>Summary!F40</f>
        <v>Key Personnel</v>
      </c>
      <c r="G40" s="373">
        <f>Summary!G40</f>
        <v>0</v>
      </c>
      <c r="H40" s="247"/>
      <c r="I40" s="248"/>
      <c r="J40" s="248"/>
      <c r="K40" s="248"/>
      <c r="L40" s="248"/>
      <c r="M40" s="248"/>
      <c r="N40" s="248"/>
      <c r="O40" s="255"/>
      <c r="P40" s="531"/>
      <c r="Q40" s="247"/>
      <c r="R40" s="248"/>
      <c r="S40" s="248"/>
      <c r="T40" s="248"/>
      <c r="U40" s="248"/>
      <c r="V40" s="248"/>
      <c r="W40" s="248"/>
      <c r="X40" s="248"/>
      <c r="Y40" s="248"/>
      <c r="Z40" s="255"/>
      <c r="AA40" s="247"/>
      <c r="AB40" s="248"/>
      <c r="AC40" s="248"/>
      <c r="AD40" s="248"/>
      <c r="AE40" s="248"/>
      <c r="AF40" s="248"/>
      <c r="AG40" s="248"/>
      <c r="AH40" s="248"/>
      <c r="AI40" s="248"/>
      <c r="AJ40" s="255"/>
      <c r="AK40" s="247"/>
      <c r="AL40" s="248"/>
      <c r="AM40" s="248"/>
      <c r="AN40" s="248"/>
      <c r="AO40" s="248"/>
      <c r="AP40" s="248"/>
      <c r="AQ40" s="248"/>
      <c r="AR40" s="248"/>
      <c r="AS40" s="248"/>
      <c r="AT40" s="255"/>
      <c r="AU40" s="247"/>
      <c r="AV40" s="248"/>
      <c r="AW40" s="248"/>
      <c r="AX40" s="248"/>
      <c r="AY40" s="248"/>
      <c r="AZ40" s="248"/>
      <c r="BA40" s="248"/>
      <c r="BB40" s="248"/>
      <c r="BC40" s="248"/>
      <c r="BD40" s="255"/>
      <c r="BE40" s="247"/>
      <c r="BF40" s="248"/>
      <c r="BG40" s="248"/>
      <c r="BH40" s="248"/>
      <c r="BI40" s="248"/>
      <c r="BJ40" s="248"/>
      <c r="BK40" s="248"/>
      <c r="BL40" s="248"/>
      <c r="BM40" s="248"/>
      <c r="BN40" s="255"/>
      <c r="BO40" s="247"/>
      <c r="BP40" s="248"/>
      <c r="BQ40" s="248"/>
      <c r="BR40" s="248"/>
      <c r="BS40" s="248"/>
      <c r="BT40" s="248"/>
      <c r="BU40" s="248"/>
      <c r="BV40" s="248"/>
      <c r="BW40" s="248"/>
      <c r="BX40" s="255"/>
      <c r="BY40" s="247"/>
      <c r="BZ40" s="248"/>
      <c r="CA40" s="248"/>
      <c r="CB40" s="248"/>
      <c r="CC40" s="248"/>
      <c r="CD40" s="248"/>
      <c r="CE40" s="248"/>
      <c r="CF40" s="248"/>
      <c r="CG40" s="248"/>
      <c r="CH40" s="255"/>
    </row>
    <row r="41" spans="1:86">
      <c r="A41" s="359">
        <f>Summary!A41</f>
        <v>19.8</v>
      </c>
      <c r="B41" s="362">
        <f>Summary!B41</f>
        <v>0</v>
      </c>
      <c r="C41" s="351" t="str">
        <f>Summary!C41</f>
        <v>2.1.9.2</v>
      </c>
      <c r="D41" s="351">
        <f>Summary!D41</f>
        <v>0</v>
      </c>
      <c r="E41" s="355">
        <f>Summary!E41</f>
        <v>0</v>
      </c>
      <c r="F41" s="363" t="str">
        <f>Summary!F41</f>
        <v>Staffing levels</v>
      </c>
      <c r="G41" s="373">
        <f>Summary!G41</f>
        <v>0</v>
      </c>
      <c r="H41" s="247"/>
      <c r="I41" s="248"/>
      <c r="J41" s="248"/>
      <c r="K41" s="248"/>
      <c r="L41" s="248"/>
      <c r="M41" s="248"/>
      <c r="N41" s="248"/>
      <c r="O41" s="255"/>
      <c r="P41" s="531"/>
      <c r="Q41" s="247"/>
      <c r="R41" s="248"/>
      <c r="S41" s="248"/>
      <c r="T41" s="248"/>
      <c r="U41" s="248"/>
      <c r="V41" s="248"/>
      <c r="W41" s="248"/>
      <c r="X41" s="248"/>
      <c r="Y41" s="248"/>
      <c r="Z41" s="255"/>
      <c r="AA41" s="247"/>
      <c r="AB41" s="248"/>
      <c r="AC41" s="248"/>
      <c r="AD41" s="248"/>
      <c r="AE41" s="248"/>
      <c r="AF41" s="248"/>
      <c r="AG41" s="248"/>
      <c r="AH41" s="248"/>
      <c r="AI41" s="248"/>
      <c r="AJ41" s="255"/>
      <c r="AK41" s="247"/>
      <c r="AL41" s="248"/>
      <c r="AM41" s="248"/>
      <c r="AN41" s="248"/>
      <c r="AO41" s="248"/>
      <c r="AP41" s="248"/>
      <c r="AQ41" s="248"/>
      <c r="AR41" s="248"/>
      <c r="AS41" s="248"/>
      <c r="AT41" s="255"/>
      <c r="AU41" s="247"/>
      <c r="AV41" s="248"/>
      <c r="AW41" s="248"/>
      <c r="AX41" s="248"/>
      <c r="AY41" s="248"/>
      <c r="AZ41" s="248"/>
      <c r="BA41" s="248"/>
      <c r="BB41" s="248"/>
      <c r="BC41" s="248"/>
      <c r="BD41" s="255"/>
      <c r="BE41" s="247"/>
      <c r="BF41" s="248"/>
      <c r="BG41" s="248"/>
      <c r="BH41" s="248"/>
      <c r="BI41" s="248"/>
      <c r="BJ41" s="248"/>
      <c r="BK41" s="248"/>
      <c r="BL41" s="248"/>
      <c r="BM41" s="248"/>
      <c r="BN41" s="255"/>
      <c r="BO41" s="247"/>
      <c r="BP41" s="248"/>
      <c r="BQ41" s="248"/>
      <c r="BR41" s="248"/>
      <c r="BS41" s="248"/>
      <c r="BT41" s="248"/>
      <c r="BU41" s="248"/>
      <c r="BV41" s="248"/>
      <c r="BW41" s="248"/>
      <c r="BX41" s="255"/>
      <c r="BY41" s="247"/>
      <c r="BZ41" s="248"/>
      <c r="CA41" s="248"/>
      <c r="CB41" s="248"/>
      <c r="CC41" s="248"/>
      <c r="CD41" s="248"/>
      <c r="CE41" s="248"/>
      <c r="CF41" s="248"/>
      <c r="CG41" s="248"/>
      <c r="CH41" s="255"/>
    </row>
    <row r="42" spans="1:86">
      <c r="A42" s="359">
        <f>Summary!A42</f>
        <v>19.8</v>
      </c>
      <c r="B42" s="362">
        <f>Summary!B42</f>
        <v>0</v>
      </c>
      <c r="C42" s="351" t="str">
        <f>Summary!C42</f>
        <v>2.1.9.3</v>
      </c>
      <c r="D42" s="351">
        <f>Summary!D42</f>
        <v>0</v>
      </c>
      <c r="E42" s="355">
        <f>Summary!E42</f>
        <v>0</v>
      </c>
      <c r="F42" s="363" t="str">
        <f>Summary!F42</f>
        <v>Training</v>
      </c>
      <c r="G42" s="373">
        <f>Summary!G42</f>
        <v>0</v>
      </c>
      <c r="H42" s="247"/>
      <c r="I42" s="248"/>
      <c r="J42" s="248"/>
      <c r="K42" s="248"/>
      <c r="L42" s="248"/>
      <c r="M42" s="248"/>
      <c r="N42" s="248"/>
      <c r="O42" s="255"/>
      <c r="P42" s="531"/>
      <c r="Q42" s="247"/>
      <c r="R42" s="248"/>
      <c r="S42" s="248"/>
      <c r="T42" s="248"/>
      <c r="U42" s="248"/>
      <c r="V42" s="248"/>
      <c r="W42" s="248"/>
      <c r="X42" s="248"/>
      <c r="Y42" s="248"/>
      <c r="Z42" s="255"/>
      <c r="AA42" s="247"/>
      <c r="AB42" s="248"/>
      <c r="AC42" s="248"/>
      <c r="AD42" s="248"/>
      <c r="AE42" s="248"/>
      <c r="AF42" s="248"/>
      <c r="AG42" s="248"/>
      <c r="AH42" s="248"/>
      <c r="AI42" s="248"/>
      <c r="AJ42" s="255"/>
      <c r="AK42" s="247"/>
      <c r="AL42" s="248"/>
      <c r="AM42" s="248"/>
      <c r="AN42" s="248"/>
      <c r="AO42" s="248"/>
      <c r="AP42" s="248"/>
      <c r="AQ42" s="248"/>
      <c r="AR42" s="248"/>
      <c r="AS42" s="248"/>
      <c r="AT42" s="255"/>
      <c r="AU42" s="247"/>
      <c r="AV42" s="248"/>
      <c r="AW42" s="248"/>
      <c r="AX42" s="248"/>
      <c r="AY42" s="248"/>
      <c r="AZ42" s="248"/>
      <c r="BA42" s="248"/>
      <c r="BB42" s="248"/>
      <c r="BC42" s="248"/>
      <c r="BD42" s="255"/>
      <c r="BE42" s="247"/>
      <c r="BF42" s="248"/>
      <c r="BG42" s="248"/>
      <c r="BH42" s="248"/>
      <c r="BI42" s="248"/>
      <c r="BJ42" s="248"/>
      <c r="BK42" s="248"/>
      <c r="BL42" s="248"/>
      <c r="BM42" s="248"/>
      <c r="BN42" s="255"/>
      <c r="BO42" s="247"/>
      <c r="BP42" s="248"/>
      <c r="BQ42" s="248"/>
      <c r="BR42" s="248"/>
      <c r="BS42" s="248"/>
      <c r="BT42" s="248"/>
      <c r="BU42" s="248"/>
      <c r="BV42" s="248"/>
      <c r="BW42" s="248"/>
      <c r="BX42" s="255"/>
      <c r="BY42" s="247"/>
      <c r="BZ42" s="248"/>
      <c r="CA42" s="248"/>
      <c r="CB42" s="248"/>
      <c r="CC42" s="248"/>
      <c r="CD42" s="248"/>
      <c r="CE42" s="248"/>
      <c r="CF42" s="248"/>
      <c r="CG42" s="248"/>
      <c r="CH42" s="255"/>
    </row>
    <row r="43" spans="1:86">
      <c r="A43" s="359">
        <f>Summary!A43</f>
        <v>19.8</v>
      </c>
      <c r="B43" s="362">
        <f>Summary!B43</f>
        <v>0</v>
      </c>
      <c r="C43" s="351" t="str">
        <f>Summary!C43</f>
        <v>2.1.9.4</v>
      </c>
      <c r="D43" s="351">
        <f>Summary!D43</f>
        <v>0</v>
      </c>
      <c r="E43" s="355">
        <f>Summary!E43</f>
        <v>0</v>
      </c>
      <c r="F43" s="363" t="str">
        <f>Summary!F43</f>
        <v>Health and Safety</v>
      </c>
      <c r="G43" s="373">
        <f>Summary!G43</f>
        <v>0</v>
      </c>
      <c r="H43" s="247"/>
      <c r="I43" s="248"/>
      <c r="J43" s="248"/>
      <c r="K43" s="248"/>
      <c r="L43" s="248"/>
      <c r="M43" s="248"/>
      <c r="N43" s="248"/>
      <c r="O43" s="255"/>
      <c r="P43" s="531"/>
      <c r="Q43" s="247"/>
      <c r="R43" s="248"/>
      <c r="S43" s="248"/>
      <c r="T43" s="248"/>
      <c r="U43" s="248"/>
      <c r="V43" s="248"/>
      <c r="W43" s="248"/>
      <c r="X43" s="248"/>
      <c r="Y43" s="248"/>
      <c r="Z43" s="255"/>
      <c r="AA43" s="247"/>
      <c r="AB43" s="248"/>
      <c r="AC43" s="248"/>
      <c r="AD43" s="248"/>
      <c r="AE43" s="248"/>
      <c r="AF43" s="248"/>
      <c r="AG43" s="248"/>
      <c r="AH43" s="248"/>
      <c r="AI43" s="248"/>
      <c r="AJ43" s="255"/>
      <c r="AK43" s="247"/>
      <c r="AL43" s="248"/>
      <c r="AM43" s="248"/>
      <c r="AN43" s="248"/>
      <c r="AO43" s="248"/>
      <c r="AP43" s="248"/>
      <c r="AQ43" s="248"/>
      <c r="AR43" s="248"/>
      <c r="AS43" s="248"/>
      <c r="AT43" s="255"/>
      <c r="AU43" s="247"/>
      <c r="AV43" s="248"/>
      <c r="AW43" s="248"/>
      <c r="AX43" s="248"/>
      <c r="AY43" s="248"/>
      <c r="AZ43" s="248"/>
      <c r="BA43" s="248"/>
      <c r="BB43" s="248"/>
      <c r="BC43" s="248"/>
      <c r="BD43" s="255"/>
      <c r="BE43" s="247"/>
      <c r="BF43" s="248"/>
      <c r="BG43" s="248"/>
      <c r="BH43" s="248"/>
      <c r="BI43" s="248"/>
      <c r="BJ43" s="248"/>
      <c r="BK43" s="248"/>
      <c r="BL43" s="248"/>
      <c r="BM43" s="248"/>
      <c r="BN43" s="255"/>
      <c r="BO43" s="247"/>
      <c r="BP43" s="248"/>
      <c r="BQ43" s="248"/>
      <c r="BR43" s="248"/>
      <c r="BS43" s="248"/>
      <c r="BT43" s="248"/>
      <c r="BU43" s="248"/>
      <c r="BV43" s="248"/>
      <c r="BW43" s="248"/>
      <c r="BX43" s="255"/>
      <c r="BY43" s="247"/>
      <c r="BZ43" s="248"/>
      <c r="CA43" s="248"/>
      <c r="CB43" s="248"/>
      <c r="CC43" s="248"/>
      <c r="CD43" s="248"/>
      <c r="CE43" s="248"/>
      <c r="CF43" s="248"/>
      <c r="CG43" s="248"/>
      <c r="CH43" s="255"/>
    </row>
    <row r="44" spans="1:86">
      <c r="A44" s="359">
        <f>Summary!A44</f>
        <v>19.8</v>
      </c>
      <c r="B44" s="362">
        <f>Summary!B44</f>
        <v>0</v>
      </c>
      <c r="C44" s="351" t="str">
        <f>Summary!C44</f>
        <v>2.1.9.5</v>
      </c>
      <c r="D44" s="351">
        <f>Summary!D44</f>
        <v>0</v>
      </c>
      <c r="E44" s="355">
        <f>Summary!E44</f>
        <v>0</v>
      </c>
      <c r="F44" s="363" t="str">
        <f>Summary!F44</f>
        <v>Command and Control process</v>
      </c>
      <c r="G44" s="373">
        <f>Summary!G44</f>
        <v>0</v>
      </c>
      <c r="H44" s="247"/>
      <c r="I44" s="248"/>
      <c r="J44" s="248"/>
      <c r="K44" s="248"/>
      <c r="L44" s="248"/>
      <c r="M44" s="248"/>
      <c r="N44" s="248"/>
      <c r="O44" s="255"/>
      <c r="P44" s="531"/>
      <c r="Q44" s="247"/>
      <c r="R44" s="248"/>
      <c r="S44" s="248"/>
      <c r="T44" s="248"/>
      <c r="U44" s="248"/>
      <c r="V44" s="248"/>
      <c r="W44" s="248"/>
      <c r="X44" s="248"/>
      <c r="Y44" s="248"/>
      <c r="Z44" s="255"/>
      <c r="AA44" s="247"/>
      <c r="AB44" s="248"/>
      <c r="AC44" s="248"/>
      <c r="AD44" s="248"/>
      <c r="AE44" s="248"/>
      <c r="AF44" s="248"/>
      <c r="AG44" s="248"/>
      <c r="AH44" s="248"/>
      <c r="AI44" s="248"/>
      <c r="AJ44" s="255"/>
      <c r="AK44" s="247"/>
      <c r="AL44" s="248"/>
      <c r="AM44" s="248"/>
      <c r="AN44" s="248"/>
      <c r="AO44" s="248"/>
      <c r="AP44" s="248"/>
      <c r="AQ44" s="248"/>
      <c r="AR44" s="248"/>
      <c r="AS44" s="248"/>
      <c r="AT44" s="255"/>
      <c r="AU44" s="247"/>
      <c r="AV44" s="248"/>
      <c r="AW44" s="248"/>
      <c r="AX44" s="248"/>
      <c r="AY44" s="248"/>
      <c r="AZ44" s="248"/>
      <c r="BA44" s="248"/>
      <c r="BB44" s="248"/>
      <c r="BC44" s="248"/>
      <c r="BD44" s="255"/>
      <c r="BE44" s="247"/>
      <c r="BF44" s="248"/>
      <c r="BG44" s="248"/>
      <c r="BH44" s="248"/>
      <c r="BI44" s="248"/>
      <c r="BJ44" s="248"/>
      <c r="BK44" s="248"/>
      <c r="BL44" s="248"/>
      <c r="BM44" s="248"/>
      <c r="BN44" s="255"/>
      <c r="BO44" s="247"/>
      <c r="BP44" s="248"/>
      <c r="BQ44" s="248"/>
      <c r="BR44" s="248"/>
      <c r="BS44" s="248"/>
      <c r="BT44" s="248"/>
      <c r="BU44" s="248"/>
      <c r="BV44" s="248"/>
      <c r="BW44" s="248"/>
      <c r="BX44" s="255"/>
      <c r="BY44" s="247"/>
      <c r="BZ44" s="248"/>
      <c r="CA44" s="248"/>
      <c r="CB44" s="248"/>
      <c r="CC44" s="248"/>
      <c r="CD44" s="248"/>
      <c r="CE44" s="248"/>
      <c r="CF44" s="248"/>
      <c r="CG44" s="248"/>
      <c r="CH44" s="255"/>
    </row>
    <row r="45" spans="1:86">
      <c r="A45" s="359">
        <f>Summary!A45</f>
        <v>19.8</v>
      </c>
      <c r="B45" s="362">
        <f>Summary!B45</f>
        <v>0</v>
      </c>
      <c r="C45" s="351" t="str">
        <f>Summary!C45</f>
        <v>2.1.9.6</v>
      </c>
      <c r="D45" s="351">
        <f>Summary!D45</f>
        <v>0</v>
      </c>
      <c r="E45" s="355">
        <f>Summary!E45</f>
        <v>0</v>
      </c>
      <c r="F45" s="363" t="str">
        <f>Summary!F45</f>
        <v>Liaison and Arrangements</v>
      </c>
      <c r="G45" s="373">
        <f>Summary!G45</f>
        <v>0</v>
      </c>
      <c r="H45" s="247"/>
      <c r="I45" s="248"/>
      <c r="J45" s="248"/>
      <c r="K45" s="248"/>
      <c r="L45" s="248"/>
      <c r="M45" s="248"/>
      <c r="N45" s="248"/>
      <c r="O45" s="255"/>
      <c r="P45" s="531"/>
      <c r="Q45" s="247"/>
      <c r="R45" s="248"/>
      <c r="S45" s="248"/>
      <c r="T45" s="248"/>
      <c r="U45" s="248"/>
      <c r="V45" s="248"/>
      <c r="W45" s="248"/>
      <c r="X45" s="248"/>
      <c r="Y45" s="248"/>
      <c r="Z45" s="255"/>
      <c r="AA45" s="247"/>
      <c r="AB45" s="248"/>
      <c r="AC45" s="248"/>
      <c r="AD45" s="248"/>
      <c r="AE45" s="248"/>
      <c r="AF45" s="248"/>
      <c r="AG45" s="248"/>
      <c r="AH45" s="248"/>
      <c r="AI45" s="248"/>
      <c r="AJ45" s="255"/>
      <c r="AK45" s="247"/>
      <c r="AL45" s="248"/>
      <c r="AM45" s="248"/>
      <c r="AN45" s="248"/>
      <c r="AO45" s="248"/>
      <c r="AP45" s="248"/>
      <c r="AQ45" s="248"/>
      <c r="AR45" s="248"/>
      <c r="AS45" s="248"/>
      <c r="AT45" s="255"/>
      <c r="AU45" s="247"/>
      <c r="AV45" s="248"/>
      <c r="AW45" s="248"/>
      <c r="AX45" s="248"/>
      <c r="AY45" s="248"/>
      <c r="AZ45" s="248"/>
      <c r="BA45" s="248"/>
      <c r="BB45" s="248"/>
      <c r="BC45" s="248"/>
      <c r="BD45" s="255"/>
      <c r="BE45" s="247"/>
      <c r="BF45" s="248"/>
      <c r="BG45" s="248"/>
      <c r="BH45" s="248"/>
      <c r="BI45" s="248"/>
      <c r="BJ45" s="248"/>
      <c r="BK45" s="248"/>
      <c r="BL45" s="248"/>
      <c r="BM45" s="248"/>
      <c r="BN45" s="255"/>
      <c r="BO45" s="247"/>
      <c r="BP45" s="248"/>
      <c r="BQ45" s="248"/>
      <c r="BR45" s="248"/>
      <c r="BS45" s="248"/>
      <c r="BT45" s="248"/>
      <c r="BU45" s="248"/>
      <c r="BV45" s="248"/>
      <c r="BW45" s="248"/>
      <c r="BX45" s="255"/>
      <c r="BY45" s="247"/>
      <c r="BZ45" s="248"/>
      <c r="CA45" s="248"/>
      <c r="CB45" s="248"/>
      <c r="CC45" s="248"/>
      <c r="CD45" s="248"/>
      <c r="CE45" s="248"/>
      <c r="CF45" s="248"/>
      <c r="CG45" s="248"/>
      <c r="CH45" s="255"/>
    </row>
    <row r="46" spans="1:86" ht="36">
      <c r="A46" s="359">
        <f>Summary!A46</f>
        <v>19.8</v>
      </c>
      <c r="B46" s="362">
        <f>Summary!B46</f>
        <v>0</v>
      </c>
      <c r="C46" s="351" t="str">
        <f>Summary!C46</f>
        <v>2.1.9.7</v>
      </c>
      <c r="D46" s="351">
        <f>Summary!D46</f>
        <v>0</v>
      </c>
      <c r="E46" s="355">
        <f>Summary!E46</f>
        <v>0</v>
      </c>
      <c r="F46" s="363" t="str">
        <f>Summary!F46</f>
        <v>Materials, storage and vehicles (excluding Salt Management in 2.1.2 and Manage brine in 2.1.6)</v>
      </c>
      <c r="G46" s="373">
        <f>Summary!G46</f>
        <v>0</v>
      </c>
      <c r="H46" s="247"/>
      <c r="I46" s="248"/>
      <c r="J46" s="248"/>
      <c r="K46" s="248"/>
      <c r="L46" s="248"/>
      <c r="M46" s="248"/>
      <c r="N46" s="248"/>
      <c r="O46" s="255"/>
      <c r="P46" s="531"/>
      <c r="Q46" s="247"/>
      <c r="R46" s="248"/>
      <c r="S46" s="248"/>
      <c r="T46" s="248"/>
      <c r="U46" s="248"/>
      <c r="V46" s="248"/>
      <c r="W46" s="248"/>
      <c r="X46" s="248"/>
      <c r="Y46" s="248"/>
      <c r="Z46" s="255"/>
      <c r="AA46" s="247"/>
      <c r="AB46" s="248"/>
      <c r="AC46" s="248"/>
      <c r="AD46" s="248"/>
      <c r="AE46" s="248"/>
      <c r="AF46" s="248"/>
      <c r="AG46" s="248"/>
      <c r="AH46" s="248"/>
      <c r="AI46" s="248"/>
      <c r="AJ46" s="255"/>
      <c r="AK46" s="247"/>
      <c r="AL46" s="248"/>
      <c r="AM46" s="248"/>
      <c r="AN46" s="248"/>
      <c r="AO46" s="248"/>
      <c r="AP46" s="248"/>
      <c r="AQ46" s="248"/>
      <c r="AR46" s="248"/>
      <c r="AS46" s="248"/>
      <c r="AT46" s="255"/>
      <c r="AU46" s="247"/>
      <c r="AV46" s="248"/>
      <c r="AW46" s="248"/>
      <c r="AX46" s="248"/>
      <c r="AY46" s="248"/>
      <c r="AZ46" s="248"/>
      <c r="BA46" s="248"/>
      <c r="BB46" s="248"/>
      <c r="BC46" s="248"/>
      <c r="BD46" s="255"/>
      <c r="BE46" s="247"/>
      <c r="BF46" s="248"/>
      <c r="BG46" s="248"/>
      <c r="BH46" s="248"/>
      <c r="BI46" s="248"/>
      <c r="BJ46" s="248"/>
      <c r="BK46" s="248"/>
      <c r="BL46" s="248"/>
      <c r="BM46" s="248"/>
      <c r="BN46" s="255"/>
      <c r="BO46" s="247"/>
      <c r="BP46" s="248"/>
      <c r="BQ46" s="248"/>
      <c r="BR46" s="248"/>
      <c r="BS46" s="248"/>
      <c r="BT46" s="248"/>
      <c r="BU46" s="248"/>
      <c r="BV46" s="248"/>
      <c r="BW46" s="248"/>
      <c r="BX46" s="255"/>
      <c r="BY46" s="247"/>
      <c r="BZ46" s="248"/>
      <c r="CA46" s="248"/>
      <c r="CB46" s="248"/>
      <c r="CC46" s="248"/>
      <c r="CD46" s="248"/>
      <c r="CE46" s="248"/>
      <c r="CF46" s="248"/>
      <c r="CG46" s="248"/>
      <c r="CH46" s="255"/>
    </row>
    <row r="47" spans="1:86" ht="54">
      <c r="A47" s="359">
        <f>Summary!A47</f>
        <v>19.8</v>
      </c>
      <c r="B47" s="362">
        <f>Summary!B47</f>
        <v>0</v>
      </c>
      <c r="C47" s="351" t="str">
        <f>Summary!C47</f>
        <v>2.1.9.8</v>
      </c>
      <c r="D47" s="351">
        <f>Summary!D47</f>
        <v>0</v>
      </c>
      <c r="E47" s="355">
        <f>Summary!E47</f>
        <v>0</v>
      </c>
      <c r="F47" s="363" t="str">
        <f>Summary!F47</f>
        <v>Vehicles and Plant (excluding Winter Fleet maintenance and Brine Production Plant which falls under Maintain winter fleet and Maintain saturator)</v>
      </c>
      <c r="G47" s="373">
        <f>Summary!G47</f>
        <v>0</v>
      </c>
      <c r="H47" s="247"/>
      <c r="I47" s="248"/>
      <c r="J47" s="248"/>
      <c r="K47" s="248"/>
      <c r="L47" s="248"/>
      <c r="M47" s="248"/>
      <c r="N47" s="248"/>
      <c r="O47" s="255"/>
      <c r="P47" s="531"/>
      <c r="Q47" s="247"/>
      <c r="R47" s="248"/>
      <c r="S47" s="248"/>
      <c r="T47" s="248"/>
      <c r="U47" s="248"/>
      <c r="V47" s="248"/>
      <c r="W47" s="248"/>
      <c r="X47" s="248"/>
      <c r="Y47" s="248"/>
      <c r="Z47" s="255"/>
      <c r="AA47" s="247"/>
      <c r="AB47" s="248"/>
      <c r="AC47" s="248"/>
      <c r="AD47" s="248"/>
      <c r="AE47" s="248"/>
      <c r="AF47" s="248"/>
      <c r="AG47" s="248"/>
      <c r="AH47" s="248"/>
      <c r="AI47" s="248"/>
      <c r="AJ47" s="255"/>
      <c r="AK47" s="247"/>
      <c r="AL47" s="248"/>
      <c r="AM47" s="248"/>
      <c r="AN47" s="248"/>
      <c r="AO47" s="248"/>
      <c r="AP47" s="248"/>
      <c r="AQ47" s="248"/>
      <c r="AR47" s="248"/>
      <c r="AS47" s="248"/>
      <c r="AT47" s="255"/>
      <c r="AU47" s="247"/>
      <c r="AV47" s="248"/>
      <c r="AW47" s="248"/>
      <c r="AX47" s="248"/>
      <c r="AY47" s="248"/>
      <c r="AZ47" s="248"/>
      <c r="BA47" s="248"/>
      <c r="BB47" s="248"/>
      <c r="BC47" s="248"/>
      <c r="BD47" s="255"/>
      <c r="BE47" s="247"/>
      <c r="BF47" s="248"/>
      <c r="BG47" s="248"/>
      <c r="BH47" s="248"/>
      <c r="BI47" s="248"/>
      <c r="BJ47" s="248"/>
      <c r="BK47" s="248"/>
      <c r="BL47" s="248"/>
      <c r="BM47" s="248"/>
      <c r="BN47" s="255"/>
      <c r="BO47" s="247"/>
      <c r="BP47" s="248"/>
      <c r="BQ47" s="248"/>
      <c r="BR47" s="248"/>
      <c r="BS47" s="248"/>
      <c r="BT47" s="248"/>
      <c r="BU47" s="248"/>
      <c r="BV47" s="248"/>
      <c r="BW47" s="248"/>
      <c r="BX47" s="255"/>
      <c r="BY47" s="247"/>
      <c r="BZ47" s="248"/>
      <c r="CA47" s="248"/>
      <c r="CB47" s="248"/>
      <c r="CC47" s="248"/>
      <c r="CD47" s="248"/>
      <c r="CE47" s="248"/>
      <c r="CF47" s="248"/>
      <c r="CG47" s="248"/>
      <c r="CH47" s="255"/>
    </row>
    <row r="48" spans="1:86">
      <c r="A48" s="359">
        <f>Summary!A48</f>
        <v>19.8</v>
      </c>
      <c r="B48" s="362">
        <f>Summary!B48</f>
        <v>0</v>
      </c>
      <c r="C48" s="351" t="str">
        <f>Summary!C48</f>
        <v>2.1.9.9</v>
      </c>
      <c r="D48" s="351">
        <f>Summary!D48</f>
        <v>0</v>
      </c>
      <c r="E48" s="355">
        <f>Summary!E48</f>
        <v>0</v>
      </c>
      <c r="F48" s="363" t="str">
        <f>Summary!F48</f>
        <v>Winter decision making</v>
      </c>
      <c r="G48" s="373">
        <f>Summary!G48</f>
        <v>0</v>
      </c>
      <c r="H48" s="247"/>
      <c r="I48" s="248"/>
      <c r="J48" s="248"/>
      <c r="K48" s="248"/>
      <c r="L48" s="248"/>
      <c r="M48" s="248"/>
      <c r="N48" s="248"/>
      <c r="O48" s="255"/>
      <c r="P48" s="531"/>
      <c r="Q48" s="247"/>
      <c r="R48" s="248"/>
      <c r="S48" s="248"/>
      <c r="T48" s="248"/>
      <c r="U48" s="248"/>
      <c r="V48" s="248"/>
      <c r="W48" s="248"/>
      <c r="X48" s="248"/>
      <c r="Y48" s="248"/>
      <c r="Z48" s="255"/>
      <c r="AA48" s="247"/>
      <c r="AB48" s="248"/>
      <c r="AC48" s="248"/>
      <c r="AD48" s="248"/>
      <c r="AE48" s="248"/>
      <c r="AF48" s="248"/>
      <c r="AG48" s="248"/>
      <c r="AH48" s="248"/>
      <c r="AI48" s="248"/>
      <c r="AJ48" s="255"/>
      <c r="AK48" s="247"/>
      <c r="AL48" s="248"/>
      <c r="AM48" s="248"/>
      <c r="AN48" s="248"/>
      <c r="AO48" s="248"/>
      <c r="AP48" s="248"/>
      <c r="AQ48" s="248"/>
      <c r="AR48" s="248"/>
      <c r="AS48" s="248"/>
      <c r="AT48" s="255"/>
      <c r="AU48" s="247"/>
      <c r="AV48" s="248"/>
      <c r="AW48" s="248"/>
      <c r="AX48" s="248"/>
      <c r="AY48" s="248"/>
      <c r="AZ48" s="248"/>
      <c r="BA48" s="248"/>
      <c r="BB48" s="248"/>
      <c r="BC48" s="248"/>
      <c r="BD48" s="255"/>
      <c r="BE48" s="247"/>
      <c r="BF48" s="248"/>
      <c r="BG48" s="248"/>
      <c r="BH48" s="248"/>
      <c r="BI48" s="248"/>
      <c r="BJ48" s="248"/>
      <c r="BK48" s="248"/>
      <c r="BL48" s="248"/>
      <c r="BM48" s="248"/>
      <c r="BN48" s="255"/>
      <c r="BO48" s="247"/>
      <c r="BP48" s="248"/>
      <c r="BQ48" s="248"/>
      <c r="BR48" s="248"/>
      <c r="BS48" s="248"/>
      <c r="BT48" s="248"/>
      <c r="BU48" s="248"/>
      <c r="BV48" s="248"/>
      <c r="BW48" s="248"/>
      <c r="BX48" s="255"/>
      <c r="BY48" s="247"/>
      <c r="BZ48" s="248"/>
      <c r="CA48" s="248"/>
      <c r="CB48" s="248"/>
      <c r="CC48" s="248"/>
      <c r="CD48" s="248"/>
      <c r="CE48" s="248"/>
      <c r="CF48" s="248"/>
      <c r="CG48" s="248"/>
      <c r="CH48" s="255"/>
    </row>
    <row r="49" spans="1:86">
      <c r="A49" s="359">
        <f>Summary!A49</f>
        <v>19.8</v>
      </c>
      <c r="B49" s="362">
        <f>Summary!B49</f>
        <v>0</v>
      </c>
      <c r="C49" s="351" t="str">
        <f>Summary!C49</f>
        <v>2.1.9.10</v>
      </c>
      <c r="D49" s="351">
        <f>Summary!D49</f>
        <v>0</v>
      </c>
      <c r="E49" s="355">
        <f>Summary!E49</f>
        <v>0</v>
      </c>
      <c r="F49" s="363" t="str">
        <f>Summary!F49</f>
        <v>Operational considerations - Advanced Planning</v>
      </c>
      <c r="G49" s="373">
        <f>Summary!G49</f>
        <v>0</v>
      </c>
      <c r="H49" s="247"/>
      <c r="I49" s="248"/>
      <c r="J49" s="248"/>
      <c r="K49" s="248"/>
      <c r="L49" s="248"/>
      <c r="M49" s="248"/>
      <c r="N49" s="248"/>
      <c r="O49" s="255"/>
      <c r="P49" s="531"/>
      <c r="Q49" s="247"/>
      <c r="R49" s="248"/>
      <c r="S49" s="248"/>
      <c r="T49" s="248"/>
      <c r="U49" s="248"/>
      <c r="V49" s="248"/>
      <c r="W49" s="248"/>
      <c r="X49" s="248"/>
      <c r="Y49" s="248"/>
      <c r="Z49" s="255"/>
      <c r="AA49" s="247"/>
      <c r="AB49" s="248"/>
      <c r="AC49" s="248"/>
      <c r="AD49" s="248"/>
      <c r="AE49" s="248"/>
      <c r="AF49" s="248"/>
      <c r="AG49" s="248"/>
      <c r="AH49" s="248"/>
      <c r="AI49" s="248"/>
      <c r="AJ49" s="255"/>
      <c r="AK49" s="247"/>
      <c r="AL49" s="248"/>
      <c r="AM49" s="248"/>
      <c r="AN49" s="248"/>
      <c r="AO49" s="248"/>
      <c r="AP49" s="248"/>
      <c r="AQ49" s="248"/>
      <c r="AR49" s="248"/>
      <c r="AS49" s="248"/>
      <c r="AT49" s="255"/>
      <c r="AU49" s="247"/>
      <c r="AV49" s="248"/>
      <c r="AW49" s="248"/>
      <c r="AX49" s="248"/>
      <c r="AY49" s="248"/>
      <c r="AZ49" s="248"/>
      <c r="BA49" s="248"/>
      <c r="BB49" s="248"/>
      <c r="BC49" s="248"/>
      <c r="BD49" s="255"/>
      <c r="BE49" s="247"/>
      <c r="BF49" s="248"/>
      <c r="BG49" s="248"/>
      <c r="BH49" s="248"/>
      <c r="BI49" s="248"/>
      <c r="BJ49" s="248"/>
      <c r="BK49" s="248"/>
      <c r="BL49" s="248"/>
      <c r="BM49" s="248"/>
      <c r="BN49" s="255"/>
      <c r="BO49" s="247"/>
      <c r="BP49" s="248"/>
      <c r="BQ49" s="248"/>
      <c r="BR49" s="248"/>
      <c r="BS49" s="248"/>
      <c r="BT49" s="248"/>
      <c r="BU49" s="248"/>
      <c r="BV49" s="248"/>
      <c r="BW49" s="248"/>
      <c r="BX49" s="255"/>
      <c r="BY49" s="247"/>
      <c r="BZ49" s="248"/>
      <c r="CA49" s="248"/>
      <c r="CB49" s="248"/>
      <c r="CC49" s="248"/>
      <c r="CD49" s="248"/>
      <c r="CE49" s="248"/>
      <c r="CF49" s="248"/>
      <c r="CG49" s="248"/>
      <c r="CH49" s="255"/>
    </row>
    <row r="50" spans="1:86">
      <c r="A50" s="359">
        <f>Summary!A50</f>
        <v>19.8</v>
      </c>
      <c r="B50" s="362">
        <f>Summary!B50</f>
        <v>0</v>
      </c>
      <c r="C50" s="351" t="str">
        <f>Summary!C50</f>
        <v>2.1.9.11</v>
      </c>
      <c r="D50" s="351">
        <f>Summary!D50</f>
        <v>0</v>
      </c>
      <c r="E50" s="355">
        <f>Summary!E50</f>
        <v>0</v>
      </c>
      <c r="F50" s="363" t="str">
        <f>Summary!F50</f>
        <v>Operational considerations - High winds</v>
      </c>
      <c r="G50" s="373">
        <f>Summary!G50</f>
        <v>0</v>
      </c>
      <c r="H50" s="247"/>
      <c r="I50" s="248"/>
      <c r="J50" s="248"/>
      <c r="K50" s="248"/>
      <c r="L50" s="248"/>
      <c r="M50" s="248"/>
      <c r="N50" s="248"/>
      <c r="O50" s="255"/>
      <c r="P50" s="531"/>
      <c r="Q50" s="247"/>
      <c r="R50" s="248"/>
      <c r="S50" s="248"/>
      <c r="T50" s="248"/>
      <c r="U50" s="248"/>
      <c r="V50" s="248"/>
      <c r="W50" s="248"/>
      <c r="X50" s="248"/>
      <c r="Y50" s="248"/>
      <c r="Z50" s="255"/>
      <c r="AA50" s="247"/>
      <c r="AB50" s="248"/>
      <c r="AC50" s="248"/>
      <c r="AD50" s="248"/>
      <c r="AE50" s="248"/>
      <c r="AF50" s="248"/>
      <c r="AG50" s="248"/>
      <c r="AH50" s="248"/>
      <c r="AI50" s="248"/>
      <c r="AJ50" s="255"/>
      <c r="AK50" s="247"/>
      <c r="AL50" s="248"/>
      <c r="AM50" s="248"/>
      <c r="AN50" s="248"/>
      <c r="AO50" s="248"/>
      <c r="AP50" s="248"/>
      <c r="AQ50" s="248"/>
      <c r="AR50" s="248"/>
      <c r="AS50" s="248"/>
      <c r="AT50" s="255"/>
      <c r="AU50" s="247"/>
      <c r="AV50" s="248"/>
      <c r="AW50" s="248"/>
      <c r="AX50" s="248"/>
      <c r="AY50" s="248"/>
      <c r="AZ50" s="248"/>
      <c r="BA50" s="248"/>
      <c r="BB50" s="248"/>
      <c r="BC50" s="248"/>
      <c r="BD50" s="255"/>
      <c r="BE50" s="247"/>
      <c r="BF50" s="248"/>
      <c r="BG50" s="248"/>
      <c r="BH50" s="248"/>
      <c r="BI50" s="248"/>
      <c r="BJ50" s="248"/>
      <c r="BK50" s="248"/>
      <c r="BL50" s="248"/>
      <c r="BM50" s="248"/>
      <c r="BN50" s="255"/>
      <c r="BO50" s="247"/>
      <c r="BP50" s="248"/>
      <c r="BQ50" s="248"/>
      <c r="BR50" s="248"/>
      <c r="BS50" s="248"/>
      <c r="BT50" s="248"/>
      <c r="BU50" s="248"/>
      <c r="BV50" s="248"/>
      <c r="BW50" s="248"/>
      <c r="BX50" s="255"/>
      <c r="BY50" s="247"/>
      <c r="BZ50" s="248"/>
      <c r="CA50" s="248"/>
      <c r="CB50" s="248"/>
      <c r="CC50" s="248"/>
      <c r="CD50" s="248"/>
      <c r="CE50" s="248"/>
      <c r="CF50" s="248"/>
      <c r="CG50" s="248"/>
      <c r="CH50" s="255"/>
    </row>
    <row r="51" spans="1:86" ht="54">
      <c r="A51" s="359">
        <f>Summary!A51</f>
        <v>19.8</v>
      </c>
      <c r="B51" s="362">
        <f>Summary!B51</f>
        <v>0</v>
      </c>
      <c r="C51" s="351" t="str">
        <f>Summary!C51</f>
        <v>2.1.9.12</v>
      </c>
      <c r="D51" s="351">
        <f>Summary!D51</f>
        <v>0</v>
      </c>
      <c r="E51" s="355">
        <f>Summary!E51</f>
        <v>0</v>
      </c>
      <c r="F51" s="363" t="str">
        <f>Summary!F51</f>
        <v>Operational considerations - Heavy rain (excluding ref 56 &amp; 57 in the Cost Reimbursable Table of the Price List)</v>
      </c>
      <c r="G51" s="373" t="str">
        <f>Summary!G51</f>
        <v>Schedule 56 &amp; 57</v>
      </c>
      <c r="H51" s="247"/>
      <c r="I51" s="248"/>
      <c r="J51" s="248"/>
      <c r="K51" s="248"/>
      <c r="L51" s="248"/>
      <c r="M51" s="248"/>
      <c r="N51" s="248"/>
      <c r="O51" s="255"/>
      <c r="P51" s="531"/>
      <c r="Q51" s="247"/>
      <c r="R51" s="248"/>
      <c r="S51" s="248"/>
      <c r="T51" s="248"/>
      <c r="U51" s="248"/>
      <c r="V51" s="248"/>
      <c r="W51" s="248"/>
      <c r="X51" s="248"/>
      <c r="Y51" s="248"/>
      <c r="Z51" s="255"/>
      <c r="AA51" s="247"/>
      <c r="AB51" s="248"/>
      <c r="AC51" s="248"/>
      <c r="AD51" s="248"/>
      <c r="AE51" s="248"/>
      <c r="AF51" s="248"/>
      <c r="AG51" s="248"/>
      <c r="AH51" s="248"/>
      <c r="AI51" s="248"/>
      <c r="AJ51" s="255"/>
      <c r="AK51" s="247"/>
      <c r="AL51" s="248"/>
      <c r="AM51" s="248"/>
      <c r="AN51" s="248"/>
      <c r="AO51" s="248"/>
      <c r="AP51" s="248"/>
      <c r="AQ51" s="248"/>
      <c r="AR51" s="248"/>
      <c r="AS51" s="248"/>
      <c r="AT51" s="255"/>
      <c r="AU51" s="247"/>
      <c r="AV51" s="248"/>
      <c r="AW51" s="248"/>
      <c r="AX51" s="248"/>
      <c r="AY51" s="248"/>
      <c r="AZ51" s="248"/>
      <c r="BA51" s="248"/>
      <c r="BB51" s="248"/>
      <c r="BC51" s="248"/>
      <c r="BD51" s="255"/>
      <c r="BE51" s="247"/>
      <c r="BF51" s="248"/>
      <c r="BG51" s="248"/>
      <c r="BH51" s="248"/>
      <c r="BI51" s="248"/>
      <c r="BJ51" s="248"/>
      <c r="BK51" s="248"/>
      <c r="BL51" s="248"/>
      <c r="BM51" s="248"/>
      <c r="BN51" s="255"/>
      <c r="BO51" s="247"/>
      <c r="BP51" s="248"/>
      <c r="BQ51" s="248"/>
      <c r="BR51" s="248"/>
      <c r="BS51" s="248"/>
      <c r="BT51" s="248"/>
      <c r="BU51" s="248"/>
      <c r="BV51" s="248"/>
      <c r="BW51" s="248"/>
      <c r="BX51" s="255"/>
      <c r="BY51" s="247"/>
      <c r="BZ51" s="248"/>
      <c r="CA51" s="248"/>
      <c r="CB51" s="248"/>
      <c r="CC51" s="248"/>
      <c r="CD51" s="248"/>
      <c r="CE51" s="248"/>
      <c r="CF51" s="248"/>
      <c r="CG51" s="248"/>
      <c r="CH51" s="255"/>
    </row>
    <row r="52" spans="1:86">
      <c r="A52" s="359">
        <f>Summary!A52</f>
        <v>19.8</v>
      </c>
      <c r="B52" s="362">
        <f>Summary!B52</f>
        <v>0</v>
      </c>
      <c r="C52" s="351" t="str">
        <f>Summary!C52</f>
        <v>2.1.9.13</v>
      </c>
      <c r="D52" s="351">
        <f>Summary!D52</f>
        <v>0</v>
      </c>
      <c r="E52" s="355">
        <f>Summary!E52</f>
        <v>0</v>
      </c>
      <c r="F52" s="363" t="str">
        <f>Summary!F52</f>
        <v>Fog</v>
      </c>
      <c r="G52" s="373">
        <f>Summary!G52</f>
        <v>0</v>
      </c>
      <c r="H52" s="247"/>
      <c r="I52" s="248"/>
      <c r="J52" s="248"/>
      <c r="K52" s="248"/>
      <c r="L52" s="248"/>
      <c r="M52" s="248"/>
      <c r="N52" s="248"/>
      <c r="O52" s="255"/>
      <c r="P52" s="531"/>
      <c r="Q52" s="247"/>
      <c r="R52" s="248"/>
      <c r="S52" s="248"/>
      <c r="T52" s="248"/>
      <c r="U52" s="248"/>
      <c r="V52" s="248"/>
      <c r="W52" s="248"/>
      <c r="X52" s="248"/>
      <c r="Y52" s="248"/>
      <c r="Z52" s="255"/>
      <c r="AA52" s="247"/>
      <c r="AB52" s="248"/>
      <c r="AC52" s="248"/>
      <c r="AD52" s="248"/>
      <c r="AE52" s="248"/>
      <c r="AF52" s="248"/>
      <c r="AG52" s="248"/>
      <c r="AH52" s="248"/>
      <c r="AI52" s="248"/>
      <c r="AJ52" s="255"/>
      <c r="AK52" s="247"/>
      <c r="AL52" s="248"/>
      <c r="AM52" s="248"/>
      <c r="AN52" s="248"/>
      <c r="AO52" s="248"/>
      <c r="AP52" s="248"/>
      <c r="AQ52" s="248"/>
      <c r="AR52" s="248"/>
      <c r="AS52" s="248"/>
      <c r="AT52" s="255"/>
      <c r="AU52" s="247"/>
      <c r="AV52" s="248"/>
      <c r="AW52" s="248"/>
      <c r="AX52" s="248"/>
      <c r="AY52" s="248"/>
      <c r="AZ52" s="248"/>
      <c r="BA52" s="248"/>
      <c r="BB52" s="248"/>
      <c r="BC52" s="248"/>
      <c r="BD52" s="255"/>
      <c r="BE52" s="247"/>
      <c r="BF52" s="248"/>
      <c r="BG52" s="248"/>
      <c r="BH52" s="248"/>
      <c r="BI52" s="248"/>
      <c r="BJ52" s="248"/>
      <c r="BK52" s="248"/>
      <c r="BL52" s="248"/>
      <c r="BM52" s="248"/>
      <c r="BN52" s="255"/>
      <c r="BO52" s="247"/>
      <c r="BP52" s="248"/>
      <c r="BQ52" s="248"/>
      <c r="BR52" s="248"/>
      <c r="BS52" s="248"/>
      <c r="BT52" s="248"/>
      <c r="BU52" s="248"/>
      <c r="BV52" s="248"/>
      <c r="BW52" s="248"/>
      <c r="BX52" s="255"/>
      <c r="BY52" s="247"/>
      <c r="BZ52" s="248"/>
      <c r="CA52" s="248"/>
      <c r="CB52" s="248"/>
      <c r="CC52" s="248"/>
      <c r="CD52" s="248"/>
      <c r="CE52" s="248"/>
      <c r="CF52" s="248"/>
      <c r="CG52" s="248"/>
      <c r="CH52" s="255"/>
    </row>
    <row r="53" spans="1:86">
      <c r="A53" s="359">
        <f>Summary!A53</f>
        <v>19.8</v>
      </c>
      <c r="B53" s="362">
        <f>Summary!B53</f>
        <v>0</v>
      </c>
      <c r="C53" s="351" t="str">
        <f>Summary!C53</f>
        <v>2.1.9.14</v>
      </c>
      <c r="D53" s="351">
        <f>Summary!D53</f>
        <v>0</v>
      </c>
      <c r="E53" s="355">
        <f>Summary!E53</f>
        <v>0</v>
      </c>
      <c r="F53" s="363" t="str">
        <f>Summary!F53</f>
        <v>High temperatures</v>
      </c>
      <c r="G53" s="373">
        <f>Summary!G53</f>
        <v>0</v>
      </c>
      <c r="H53" s="247"/>
      <c r="I53" s="248"/>
      <c r="J53" s="248"/>
      <c r="K53" s="248"/>
      <c r="L53" s="248"/>
      <c r="M53" s="248"/>
      <c r="N53" s="248"/>
      <c r="O53" s="255"/>
      <c r="P53" s="531"/>
      <c r="Q53" s="247"/>
      <c r="R53" s="248"/>
      <c r="S53" s="248"/>
      <c r="T53" s="248"/>
      <c r="U53" s="248"/>
      <c r="V53" s="248"/>
      <c r="W53" s="248"/>
      <c r="X53" s="248"/>
      <c r="Y53" s="248"/>
      <c r="Z53" s="255"/>
      <c r="AA53" s="247"/>
      <c r="AB53" s="248"/>
      <c r="AC53" s="248"/>
      <c r="AD53" s="248"/>
      <c r="AE53" s="248"/>
      <c r="AF53" s="248"/>
      <c r="AG53" s="248"/>
      <c r="AH53" s="248"/>
      <c r="AI53" s="248"/>
      <c r="AJ53" s="255"/>
      <c r="AK53" s="247"/>
      <c r="AL53" s="248"/>
      <c r="AM53" s="248"/>
      <c r="AN53" s="248"/>
      <c r="AO53" s="248"/>
      <c r="AP53" s="248"/>
      <c r="AQ53" s="248"/>
      <c r="AR53" s="248"/>
      <c r="AS53" s="248"/>
      <c r="AT53" s="255"/>
      <c r="AU53" s="247"/>
      <c r="AV53" s="248"/>
      <c r="AW53" s="248"/>
      <c r="AX53" s="248"/>
      <c r="AY53" s="248"/>
      <c r="AZ53" s="248"/>
      <c r="BA53" s="248"/>
      <c r="BB53" s="248"/>
      <c r="BC53" s="248"/>
      <c r="BD53" s="255"/>
      <c r="BE53" s="247"/>
      <c r="BF53" s="248"/>
      <c r="BG53" s="248"/>
      <c r="BH53" s="248"/>
      <c r="BI53" s="248"/>
      <c r="BJ53" s="248"/>
      <c r="BK53" s="248"/>
      <c r="BL53" s="248"/>
      <c r="BM53" s="248"/>
      <c r="BN53" s="255"/>
      <c r="BO53" s="247"/>
      <c r="BP53" s="248"/>
      <c r="BQ53" s="248"/>
      <c r="BR53" s="248"/>
      <c r="BS53" s="248"/>
      <c r="BT53" s="248"/>
      <c r="BU53" s="248"/>
      <c r="BV53" s="248"/>
      <c r="BW53" s="248"/>
      <c r="BX53" s="255"/>
      <c r="BY53" s="247"/>
      <c r="BZ53" s="248"/>
      <c r="CA53" s="248"/>
      <c r="CB53" s="248"/>
      <c r="CC53" s="248"/>
      <c r="CD53" s="248"/>
      <c r="CE53" s="248"/>
      <c r="CF53" s="248"/>
      <c r="CG53" s="248"/>
      <c r="CH53" s="255"/>
    </row>
    <row r="54" spans="1:86">
      <c r="A54" s="359">
        <f>Summary!A54</f>
        <v>0</v>
      </c>
      <c r="B54" s="362">
        <f>Summary!B54</f>
        <v>0</v>
      </c>
      <c r="C54" s="351">
        <f>Summary!C54</f>
        <v>0</v>
      </c>
      <c r="D54" s="351">
        <f>Summary!D54</f>
        <v>0</v>
      </c>
      <c r="E54" s="355">
        <f>Summary!E54</f>
        <v>0</v>
      </c>
      <c r="F54" s="363">
        <f>Summary!F54</f>
        <v>0</v>
      </c>
      <c r="G54" s="373"/>
      <c r="H54" s="694"/>
      <c r="I54" s="695"/>
      <c r="J54" s="695"/>
      <c r="K54" s="695"/>
      <c r="L54" s="695"/>
      <c r="M54" s="695"/>
      <c r="N54" s="695"/>
      <c r="O54" s="696"/>
      <c r="P54" s="531"/>
      <c r="Q54" s="694"/>
      <c r="R54" s="695"/>
      <c r="S54" s="695"/>
      <c r="T54" s="695"/>
      <c r="U54" s="695"/>
      <c r="V54" s="695"/>
      <c r="W54" s="695"/>
      <c r="X54" s="695"/>
      <c r="Y54" s="695"/>
      <c r="Z54" s="696"/>
      <c r="AA54" s="694"/>
      <c r="AB54" s="695"/>
      <c r="AC54" s="695"/>
      <c r="AD54" s="695"/>
      <c r="AE54" s="695"/>
      <c r="AF54" s="695"/>
      <c r="AG54" s="695"/>
      <c r="AH54" s="695"/>
      <c r="AI54" s="695"/>
      <c r="AJ54" s="696"/>
      <c r="AK54" s="694"/>
      <c r="AL54" s="695"/>
      <c r="AM54" s="695"/>
      <c r="AN54" s="695"/>
      <c r="AO54" s="695"/>
      <c r="AP54" s="695"/>
      <c r="AQ54" s="695"/>
      <c r="AR54" s="695"/>
      <c r="AS54" s="695"/>
      <c r="AT54" s="696"/>
      <c r="AU54" s="694"/>
      <c r="AV54" s="695"/>
      <c r="AW54" s="695"/>
      <c r="AX54" s="695"/>
      <c r="AY54" s="695"/>
      <c r="AZ54" s="695"/>
      <c r="BA54" s="695"/>
      <c r="BB54" s="695"/>
      <c r="BC54" s="695"/>
      <c r="BD54" s="696"/>
      <c r="BE54" s="694"/>
      <c r="BF54" s="695"/>
      <c r="BG54" s="695"/>
      <c r="BH54" s="695"/>
      <c r="BI54" s="695"/>
      <c r="BJ54" s="695"/>
      <c r="BK54" s="695"/>
      <c r="BL54" s="695"/>
      <c r="BM54" s="695"/>
      <c r="BN54" s="696"/>
      <c r="BO54" s="694"/>
      <c r="BP54" s="695"/>
      <c r="BQ54" s="695"/>
      <c r="BR54" s="695"/>
      <c r="BS54" s="695"/>
      <c r="BT54" s="695"/>
      <c r="BU54" s="695"/>
      <c r="BV54" s="695"/>
      <c r="BW54" s="695"/>
      <c r="BX54" s="696"/>
      <c r="BY54" s="694"/>
      <c r="BZ54" s="695"/>
      <c r="CA54" s="695"/>
      <c r="CB54" s="695"/>
      <c r="CC54" s="695"/>
      <c r="CD54" s="695"/>
      <c r="CE54" s="695"/>
      <c r="CF54" s="695"/>
      <c r="CG54" s="695"/>
      <c r="CH54" s="696"/>
    </row>
    <row r="55" spans="1:86">
      <c r="A55" s="359"/>
      <c r="B55" s="362"/>
      <c r="C55" s="351"/>
      <c r="D55" s="351"/>
      <c r="E55" s="355"/>
      <c r="F55" s="557"/>
      <c r="G55" s="558"/>
      <c r="H55" s="559"/>
      <c r="I55" s="560"/>
      <c r="J55" s="560"/>
      <c r="K55" s="560"/>
      <c r="L55" s="560"/>
      <c r="M55" s="560"/>
      <c r="N55" s="560"/>
      <c r="O55" s="561"/>
      <c r="P55" s="531"/>
      <c r="Q55" s="559"/>
      <c r="R55" s="560"/>
      <c r="S55" s="560"/>
      <c r="T55" s="560"/>
      <c r="U55" s="560"/>
      <c r="V55" s="560"/>
      <c r="W55" s="560"/>
      <c r="X55" s="560"/>
      <c r="Y55" s="560"/>
      <c r="Z55" s="561"/>
      <c r="AA55" s="559"/>
      <c r="AB55" s="560"/>
      <c r="AC55" s="560"/>
      <c r="AD55" s="560"/>
      <c r="AE55" s="560"/>
      <c r="AF55" s="560"/>
      <c r="AG55" s="560"/>
      <c r="AH55" s="560"/>
      <c r="AI55" s="560"/>
      <c r="AJ55" s="561"/>
      <c r="AK55" s="559"/>
      <c r="AL55" s="560"/>
      <c r="AM55" s="560"/>
      <c r="AN55" s="560"/>
      <c r="AO55" s="560"/>
      <c r="AP55" s="560"/>
      <c r="AQ55" s="560"/>
      <c r="AR55" s="560"/>
      <c r="AS55" s="560"/>
      <c r="AT55" s="561"/>
      <c r="AU55" s="559"/>
      <c r="AV55" s="560"/>
      <c r="AW55" s="560"/>
      <c r="AX55" s="560"/>
      <c r="AY55" s="560"/>
      <c r="AZ55" s="560"/>
      <c r="BA55" s="560"/>
      <c r="BB55" s="560"/>
      <c r="BC55" s="560"/>
      <c r="BD55" s="561"/>
      <c r="BE55" s="559"/>
      <c r="BF55" s="560"/>
      <c r="BG55" s="560"/>
      <c r="BH55" s="560"/>
      <c r="BI55" s="560"/>
      <c r="BJ55" s="560"/>
      <c r="BK55" s="560"/>
      <c r="BL55" s="560"/>
      <c r="BM55" s="560"/>
      <c r="BN55" s="561"/>
      <c r="BO55" s="559"/>
      <c r="BP55" s="560"/>
      <c r="BQ55" s="560"/>
      <c r="BR55" s="560"/>
      <c r="BS55" s="560"/>
      <c r="BT55" s="560"/>
      <c r="BU55" s="560"/>
      <c r="BV55" s="560"/>
      <c r="BW55" s="560"/>
      <c r="BX55" s="561"/>
      <c r="BY55" s="559"/>
      <c r="BZ55" s="560"/>
      <c r="CA55" s="560"/>
      <c r="CB55" s="560"/>
      <c r="CC55" s="560"/>
      <c r="CD55" s="560"/>
      <c r="CE55" s="560"/>
      <c r="CF55" s="560"/>
      <c r="CG55" s="560"/>
      <c r="CH55" s="561"/>
    </row>
    <row r="56" spans="1:86" s="209" customFormat="1">
      <c r="A56" s="358">
        <f>Summary!A56</f>
        <v>20</v>
      </c>
      <c r="B56" s="360" t="str">
        <f>Summary!B56</f>
        <v>3.0</v>
      </c>
      <c r="C56" s="360">
        <f>Summary!C56</f>
        <v>0</v>
      </c>
      <c r="D56" s="350" t="str">
        <f>Summary!D56</f>
        <v>Deliver Incident Response</v>
      </c>
      <c r="E56" s="199"/>
      <c r="F56" s="232"/>
      <c r="G56" s="374">
        <f>Summary!G56</f>
        <v>0</v>
      </c>
      <c r="H56" s="162"/>
      <c r="I56" s="163"/>
      <c r="J56" s="163"/>
      <c r="K56" s="163"/>
      <c r="L56" s="163"/>
      <c r="M56" s="163"/>
      <c r="N56" s="163"/>
      <c r="O56" s="172"/>
      <c r="P56" s="531"/>
      <c r="Q56" s="162"/>
      <c r="R56" s="163"/>
      <c r="S56" s="163"/>
      <c r="T56" s="163"/>
      <c r="U56" s="163"/>
      <c r="V56" s="163"/>
      <c r="W56" s="163"/>
      <c r="X56" s="163"/>
      <c r="Y56" s="163"/>
      <c r="Z56" s="172"/>
      <c r="AA56" s="162"/>
      <c r="AB56" s="163"/>
      <c r="AC56" s="163"/>
      <c r="AD56" s="163"/>
      <c r="AE56" s="163"/>
      <c r="AF56" s="163"/>
      <c r="AG56" s="163"/>
      <c r="AH56" s="163"/>
      <c r="AI56" s="163"/>
      <c r="AJ56" s="172"/>
      <c r="AK56" s="162"/>
      <c r="AL56" s="163"/>
      <c r="AM56" s="163"/>
      <c r="AN56" s="163"/>
      <c r="AO56" s="163"/>
      <c r="AP56" s="163"/>
      <c r="AQ56" s="163"/>
      <c r="AR56" s="163"/>
      <c r="AS56" s="163"/>
      <c r="AT56" s="172"/>
      <c r="AU56" s="162"/>
      <c r="AV56" s="163"/>
      <c r="AW56" s="163"/>
      <c r="AX56" s="163"/>
      <c r="AY56" s="163"/>
      <c r="AZ56" s="163"/>
      <c r="BA56" s="163"/>
      <c r="BB56" s="163"/>
      <c r="BC56" s="163"/>
      <c r="BD56" s="172"/>
      <c r="BE56" s="162"/>
      <c r="BF56" s="163"/>
      <c r="BG56" s="163"/>
      <c r="BH56" s="163"/>
      <c r="BI56" s="163"/>
      <c r="BJ56" s="163"/>
      <c r="BK56" s="163"/>
      <c r="BL56" s="163"/>
      <c r="BM56" s="163"/>
      <c r="BN56" s="172"/>
      <c r="BO56" s="162"/>
      <c r="BP56" s="163"/>
      <c r="BQ56" s="163"/>
      <c r="BR56" s="163"/>
      <c r="BS56" s="163"/>
      <c r="BT56" s="163"/>
      <c r="BU56" s="163"/>
      <c r="BV56" s="163"/>
      <c r="BW56" s="163"/>
      <c r="BX56" s="172"/>
      <c r="BY56" s="162"/>
      <c r="BZ56" s="163"/>
      <c r="CA56" s="163"/>
      <c r="CB56" s="163"/>
      <c r="CC56" s="163"/>
      <c r="CD56" s="163"/>
      <c r="CE56" s="163"/>
      <c r="CF56" s="163"/>
      <c r="CG56" s="163"/>
      <c r="CH56" s="172"/>
    </row>
    <row r="57" spans="1:86">
      <c r="A57" s="359">
        <f>Summary!A57</f>
        <v>0</v>
      </c>
      <c r="B57" s="351" t="str">
        <f>Summary!B57</f>
        <v>3.1</v>
      </c>
      <c r="C57" s="364">
        <f>Summary!C57</f>
        <v>0</v>
      </c>
      <c r="D57" s="364">
        <f>Summary!D57</f>
        <v>0</v>
      </c>
      <c r="E57" s="355">
        <f>Summary!E57</f>
        <v>0</v>
      </c>
      <c r="F57" s="355">
        <f>Summary!F57</f>
        <v>0</v>
      </c>
      <c r="G57" s="375">
        <f>Summary!G57</f>
        <v>0</v>
      </c>
      <c r="H57" s="217"/>
      <c r="I57" s="218"/>
      <c r="J57" s="218"/>
      <c r="K57" s="218"/>
      <c r="L57" s="218"/>
      <c r="M57" s="218"/>
      <c r="N57" s="218"/>
      <c r="O57" s="219"/>
      <c r="P57" s="531"/>
      <c r="Q57" s="217"/>
      <c r="R57" s="218"/>
      <c r="S57" s="218"/>
      <c r="T57" s="218"/>
      <c r="U57" s="218"/>
      <c r="V57" s="218"/>
      <c r="W57" s="218"/>
      <c r="X57" s="218"/>
      <c r="Y57" s="218"/>
      <c r="Z57" s="219"/>
      <c r="AA57" s="217"/>
      <c r="AB57" s="218"/>
      <c r="AC57" s="218"/>
      <c r="AD57" s="218"/>
      <c r="AE57" s="218"/>
      <c r="AF57" s="218"/>
      <c r="AG57" s="218"/>
      <c r="AH57" s="218"/>
      <c r="AI57" s="218"/>
      <c r="AJ57" s="219"/>
      <c r="AK57" s="217"/>
      <c r="AL57" s="218"/>
      <c r="AM57" s="218"/>
      <c r="AN57" s="218"/>
      <c r="AO57" s="218"/>
      <c r="AP57" s="218"/>
      <c r="AQ57" s="218"/>
      <c r="AR57" s="218"/>
      <c r="AS57" s="218"/>
      <c r="AT57" s="219"/>
      <c r="AU57" s="217"/>
      <c r="AV57" s="218"/>
      <c r="AW57" s="218"/>
      <c r="AX57" s="218"/>
      <c r="AY57" s="218"/>
      <c r="AZ57" s="218"/>
      <c r="BA57" s="218"/>
      <c r="BB57" s="218"/>
      <c r="BC57" s="218"/>
      <c r="BD57" s="219"/>
      <c r="BE57" s="217"/>
      <c r="BF57" s="218"/>
      <c r="BG57" s="218"/>
      <c r="BH57" s="218"/>
      <c r="BI57" s="218"/>
      <c r="BJ57" s="218"/>
      <c r="BK57" s="218"/>
      <c r="BL57" s="218"/>
      <c r="BM57" s="218"/>
      <c r="BN57" s="219"/>
      <c r="BO57" s="217"/>
      <c r="BP57" s="218"/>
      <c r="BQ57" s="218"/>
      <c r="BR57" s="218"/>
      <c r="BS57" s="218"/>
      <c r="BT57" s="218"/>
      <c r="BU57" s="218"/>
      <c r="BV57" s="218"/>
      <c r="BW57" s="218"/>
      <c r="BX57" s="219"/>
      <c r="BY57" s="217"/>
      <c r="BZ57" s="218"/>
      <c r="CA57" s="218"/>
      <c r="CB57" s="218"/>
      <c r="CC57" s="218"/>
      <c r="CD57" s="218"/>
      <c r="CE57" s="218"/>
      <c r="CF57" s="218"/>
      <c r="CG57" s="218"/>
      <c r="CH57" s="219"/>
    </row>
    <row r="58" spans="1:86" ht="36">
      <c r="A58" s="359" t="str">
        <f>Summary!A58</f>
        <v>20.1 and 20.2</v>
      </c>
      <c r="B58" s="351">
        <f>Summary!B58</f>
        <v>0</v>
      </c>
      <c r="C58" s="351" t="str">
        <f>Summary!C58</f>
        <v>3.1.1</v>
      </c>
      <c r="D58" s="351">
        <f>Summary!D58</f>
        <v>0</v>
      </c>
      <c r="E58" s="355">
        <f>Summary!E58</f>
        <v>0</v>
      </c>
      <c r="F58" s="363" t="str">
        <f>Summary!F58</f>
        <v>Incident response (attend, 3rd party reporting and advise repair) and Green Claims</v>
      </c>
      <c r="G58" s="375" t="str">
        <f>Summary!G58</f>
        <v xml:space="preserve">Schedule Ref 15 </v>
      </c>
      <c r="H58" s="237"/>
      <c r="I58" s="238"/>
      <c r="J58" s="238"/>
      <c r="K58" s="238"/>
      <c r="L58" s="238"/>
      <c r="M58" s="238"/>
      <c r="N58" s="238"/>
      <c r="O58" s="260"/>
      <c r="P58" s="531"/>
      <c r="Q58" s="237"/>
      <c r="R58" s="238"/>
      <c r="S58" s="238"/>
      <c r="T58" s="238"/>
      <c r="U58" s="238"/>
      <c r="V58" s="238"/>
      <c r="W58" s="238"/>
      <c r="X58" s="238"/>
      <c r="Y58" s="238"/>
      <c r="Z58" s="260"/>
      <c r="AA58" s="237"/>
      <c r="AB58" s="238"/>
      <c r="AC58" s="238"/>
      <c r="AD58" s="238"/>
      <c r="AE58" s="238"/>
      <c r="AF58" s="238"/>
      <c r="AG58" s="238"/>
      <c r="AH58" s="238"/>
      <c r="AI58" s="238"/>
      <c r="AJ58" s="260"/>
      <c r="AK58" s="237"/>
      <c r="AL58" s="238"/>
      <c r="AM58" s="238"/>
      <c r="AN58" s="238"/>
      <c r="AO58" s="238"/>
      <c r="AP58" s="238"/>
      <c r="AQ58" s="238"/>
      <c r="AR58" s="238"/>
      <c r="AS58" s="238"/>
      <c r="AT58" s="260"/>
      <c r="AU58" s="237"/>
      <c r="AV58" s="238"/>
      <c r="AW58" s="238"/>
      <c r="AX58" s="238"/>
      <c r="AY58" s="238"/>
      <c r="AZ58" s="238"/>
      <c r="BA58" s="238"/>
      <c r="BB58" s="238"/>
      <c r="BC58" s="238"/>
      <c r="BD58" s="260"/>
      <c r="BE58" s="237"/>
      <c r="BF58" s="238"/>
      <c r="BG58" s="238"/>
      <c r="BH58" s="238"/>
      <c r="BI58" s="238"/>
      <c r="BJ58" s="238"/>
      <c r="BK58" s="238"/>
      <c r="BL58" s="238"/>
      <c r="BM58" s="238"/>
      <c r="BN58" s="260"/>
      <c r="BO58" s="237"/>
      <c r="BP58" s="238"/>
      <c r="BQ58" s="238"/>
      <c r="BR58" s="238"/>
      <c r="BS58" s="238"/>
      <c r="BT58" s="238"/>
      <c r="BU58" s="238"/>
      <c r="BV58" s="238"/>
      <c r="BW58" s="238"/>
      <c r="BX58" s="260"/>
      <c r="BY58" s="237"/>
      <c r="BZ58" s="238"/>
      <c r="CA58" s="238"/>
      <c r="CB58" s="238"/>
      <c r="CC58" s="238"/>
      <c r="CD58" s="238"/>
      <c r="CE58" s="238"/>
      <c r="CF58" s="238"/>
      <c r="CG58" s="238"/>
      <c r="CH58" s="260"/>
    </row>
    <row r="59" spans="1:86" s="140" customFormat="1">
      <c r="A59" s="359">
        <f>Summary!A59</f>
        <v>0</v>
      </c>
      <c r="B59" s="351">
        <f>Summary!B59</f>
        <v>0</v>
      </c>
      <c r="C59" s="351">
        <f>Summary!C59</f>
        <v>0</v>
      </c>
      <c r="D59" s="351">
        <f>Summary!D59</f>
        <v>0</v>
      </c>
      <c r="E59" s="355">
        <f>Summary!E59</f>
        <v>0</v>
      </c>
      <c r="F59" s="355">
        <f>Summary!F59</f>
        <v>0</v>
      </c>
      <c r="G59" s="375">
        <f>Summary!G59</f>
        <v>0</v>
      </c>
      <c r="H59" s="217"/>
      <c r="I59" s="218"/>
      <c r="J59" s="218"/>
      <c r="K59" s="218"/>
      <c r="L59" s="218"/>
      <c r="M59" s="218"/>
      <c r="N59" s="218"/>
      <c r="O59" s="219"/>
      <c r="P59" s="535"/>
      <c r="Q59" s="217"/>
      <c r="R59" s="218"/>
      <c r="S59" s="218"/>
      <c r="T59" s="218"/>
      <c r="U59" s="218"/>
      <c r="V59" s="218"/>
      <c r="W59" s="218"/>
      <c r="X59" s="218"/>
      <c r="Y59" s="218"/>
      <c r="Z59" s="219"/>
      <c r="AA59" s="217"/>
      <c r="AB59" s="218"/>
      <c r="AC59" s="218"/>
      <c r="AD59" s="218"/>
      <c r="AE59" s="218"/>
      <c r="AF59" s="218"/>
      <c r="AG59" s="218"/>
      <c r="AH59" s="218"/>
      <c r="AI59" s="218"/>
      <c r="AJ59" s="219"/>
      <c r="AK59" s="217"/>
      <c r="AL59" s="218"/>
      <c r="AM59" s="218"/>
      <c r="AN59" s="218"/>
      <c r="AO59" s="218"/>
      <c r="AP59" s="218"/>
      <c r="AQ59" s="218"/>
      <c r="AR59" s="218"/>
      <c r="AS59" s="218"/>
      <c r="AT59" s="219"/>
      <c r="AU59" s="217"/>
      <c r="AV59" s="218"/>
      <c r="AW59" s="218"/>
      <c r="AX59" s="218"/>
      <c r="AY59" s="218"/>
      <c r="AZ59" s="218"/>
      <c r="BA59" s="218"/>
      <c r="BB59" s="218"/>
      <c r="BC59" s="218"/>
      <c r="BD59" s="219"/>
      <c r="BE59" s="217"/>
      <c r="BF59" s="218"/>
      <c r="BG59" s="218"/>
      <c r="BH59" s="218"/>
      <c r="BI59" s="218"/>
      <c r="BJ59" s="218"/>
      <c r="BK59" s="218"/>
      <c r="BL59" s="218"/>
      <c r="BM59" s="218"/>
      <c r="BN59" s="219"/>
      <c r="BO59" s="217"/>
      <c r="BP59" s="218"/>
      <c r="BQ59" s="218"/>
      <c r="BR59" s="218"/>
      <c r="BS59" s="218"/>
      <c r="BT59" s="218"/>
      <c r="BU59" s="218"/>
      <c r="BV59" s="218"/>
      <c r="BW59" s="218"/>
      <c r="BX59" s="219"/>
      <c r="BY59" s="217"/>
      <c r="BZ59" s="218"/>
      <c r="CA59" s="218"/>
      <c r="CB59" s="218"/>
      <c r="CC59" s="218"/>
      <c r="CD59" s="218"/>
      <c r="CE59" s="218"/>
      <c r="CF59" s="218"/>
      <c r="CG59" s="218"/>
      <c r="CH59" s="219"/>
    </row>
    <row r="60" spans="1:86" s="210" customFormat="1">
      <c r="A60" s="358">
        <f>Summary!A60</f>
        <v>18</v>
      </c>
      <c r="B60" s="360" t="str">
        <f>Summary!B60</f>
        <v>4</v>
      </c>
      <c r="C60" s="360">
        <f>Summary!C60</f>
        <v>0</v>
      </c>
      <c r="D60" s="350" t="str">
        <f>Summary!D60</f>
        <v>Deliver Maintenance Solutions (Cyclic Items)</v>
      </c>
      <c r="E60" s="199"/>
      <c r="F60" s="199"/>
      <c r="G60" s="376">
        <f>Summary!G60</f>
        <v>0</v>
      </c>
      <c r="H60" s="162"/>
      <c r="I60" s="163"/>
      <c r="J60" s="163"/>
      <c r="K60" s="163"/>
      <c r="L60" s="163"/>
      <c r="M60" s="163"/>
      <c r="N60" s="163"/>
      <c r="O60" s="172"/>
      <c r="P60" s="535"/>
      <c r="Q60" s="162"/>
      <c r="R60" s="163"/>
      <c r="S60" s="163"/>
      <c r="T60" s="163"/>
      <c r="U60" s="163"/>
      <c r="V60" s="163"/>
      <c r="W60" s="163"/>
      <c r="X60" s="163"/>
      <c r="Y60" s="163"/>
      <c r="Z60" s="172"/>
      <c r="AA60" s="162"/>
      <c r="AB60" s="163"/>
      <c r="AC60" s="163"/>
      <c r="AD60" s="163"/>
      <c r="AE60" s="163"/>
      <c r="AF60" s="163"/>
      <c r="AG60" s="163"/>
      <c r="AH60" s="163"/>
      <c r="AI60" s="163"/>
      <c r="AJ60" s="172"/>
      <c r="AK60" s="162"/>
      <c r="AL60" s="163"/>
      <c r="AM60" s="163"/>
      <c r="AN60" s="163"/>
      <c r="AO60" s="163"/>
      <c r="AP60" s="163"/>
      <c r="AQ60" s="163"/>
      <c r="AR60" s="163"/>
      <c r="AS60" s="163"/>
      <c r="AT60" s="172"/>
      <c r="AU60" s="162"/>
      <c r="AV60" s="163"/>
      <c r="AW60" s="163"/>
      <c r="AX60" s="163"/>
      <c r="AY60" s="163"/>
      <c r="AZ60" s="163"/>
      <c r="BA60" s="163"/>
      <c r="BB60" s="163"/>
      <c r="BC60" s="163"/>
      <c r="BD60" s="172"/>
      <c r="BE60" s="162"/>
      <c r="BF60" s="163"/>
      <c r="BG60" s="163"/>
      <c r="BH60" s="163"/>
      <c r="BI60" s="163"/>
      <c r="BJ60" s="163"/>
      <c r="BK60" s="163"/>
      <c r="BL60" s="163"/>
      <c r="BM60" s="163"/>
      <c r="BN60" s="172"/>
      <c r="BO60" s="162"/>
      <c r="BP60" s="163"/>
      <c r="BQ60" s="163"/>
      <c r="BR60" s="163"/>
      <c r="BS60" s="163"/>
      <c r="BT60" s="163"/>
      <c r="BU60" s="163"/>
      <c r="BV60" s="163"/>
      <c r="BW60" s="163"/>
      <c r="BX60" s="172"/>
      <c r="BY60" s="162"/>
      <c r="BZ60" s="163"/>
      <c r="CA60" s="163"/>
      <c r="CB60" s="163"/>
      <c r="CC60" s="163"/>
      <c r="CD60" s="163"/>
      <c r="CE60" s="163"/>
      <c r="CF60" s="163"/>
      <c r="CG60" s="163"/>
      <c r="CH60" s="172"/>
    </row>
    <row r="61" spans="1:86">
      <c r="A61" s="365">
        <f>Summary!A61</f>
        <v>0</v>
      </c>
      <c r="B61" s="366" t="str">
        <f>Summary!B61</f>
        <v>4.1</v>
      </c>
      <c r="C61" s="366">
        <f>Summary!C61</f>
        <v>0</v>
      </c>
      <c r="D61" s="364">
        <f>Summary!D61</f>
        <v>0</v>
      </c>
      <c r="E61" s="367">
        <f>Summary!E61</f>
        <v>0</v>
      </c>
      <c r="F61" s="368">
        <f>Summary!F61</f>
        <v>0</v>
      </c>
      <c r="G61" s="373">
        <f>Summary!G61</f>
        <v>0</v>
      </c>
      <c r="H61" s="220"/>
      <c r="I61" s="221"/>
      <c r="J61" s="221"/>
      <c r="K61" s="221"/>
      <c r="L61" s="221"/>
      <c r="M61" s="221"/>
      <c r="N61" s="221"/>
      <c r="O61" s="222"/>
      <c r="P61" s="531"/>
      <c r="Q61" s="220"/>
      <c r="R61" s="221"/>
      <c r="S61" s="221"/>
      <c r="T61" s="221"/>
      <c r="U61" s="221"/>
      <c r="V61" s="221"/>
      <c r="W61" s="221"/>
      <c r="X61" s="221"/>
      <c r="Y61" s="221"/>
      <c r="Z61" s="222"/>
      <c r="AA61" s="220"/>
      <c r="AB61" s="221"/>
      <c r="AC61" s="221"/>
      <c r="AD61" s="221"/>
      <c r="AE61" s="221"/>
      <c r="AF61" s="221"/>
      <c r="AG61" s="221"/>
      <c r="AH61" s="221"/>
      <c r="AI61" s="221"/>
      <c r="AJ61" s="222"/>
      <c r="AK61" s="220"/>
      <c r="AL61" s="221"/>
      <c r="AM61" s="221"/>
      <c r="AN61" s="221"/>
      <c r="AO61" s="221"/>
      <c r="AP61" s="221"/>
      <c r="AQ61" s="221"/>
      <c r="AR61" s="221"/>
      <c r="AS61" s="221"/>
      <c r="AT61" s="222"/>
      <c r="AU61" s="220"/>
      <c r="AV61" s="221"/>
      <c r="AW61" s="221"/>
      <c r="AX61" s="221"/>
      <c r="AY61" s="221"/>
      <c r="AZ61" s="221"/>
      <c r="BA61" s="221"/>
      <c r="BB61" s="221"/>
      <c r="BC61" s="221"/>
      <c r="BD61" s="222"/>
      <c r="BE61" s="220"/>
      <c r="BF61" s="221"/>
      <c r="BG61" s="221"/>
      <c r="BH61" s="221"/>
      <c r="BI61" s="221"/>
      <c r="BJ61" s="221"/>
      <c r="BK61" s="221"/>
      <c r="BL61" s="221"/>
      <c r="BM61" s="221"/>
      <c r="BN61" s="222"/>
      <c r="BO61" s="220"/>
      <c r="BP61" s="221"/>
      <c r="BQ61" s="221"/>
      <c r="BR61" s="221"/>
      <c r="BS61" s="221"/>
      <c r="BT61" s="221"/>
      <c r="BU61" s="221"/>
      <c r="BV61" s="221"/>
      <c r="BW61" s="221"/>
      <c r="BX61" s="222"/>
      <c r="BY61" s="220"/>
      <c r="BZ61" s="221"/>
      <c r="CA61" s="221"/>
      <c r="CB61" s="221"/>
      <c r="CC61" s="221"/>
      <c r="CD61" s="221"/>
      <c r="CE61" s="221"/>
      <c r="CF61" s="221"/>
      <c r="CG61" s="221"/>
      <c r="CH61" s="222"/>
    </row>
    <row r="62" spans="1:86">
      <c r="A62" s="359" t="str">
        <f>Summary!A62</f>
        <v>18.1.1</v>
      </c>
      <c r="B62" s="354">
        <f>Summary!B62</f>
        <v>0</v>
      </c>
      <c r="C62" s="351" t="str">
        <f>Summary!C62</f>
        <v>4.1.1</v>
      </c>
      <c r="D62" s="364">
        <f>Summary!D62</f>
        <v>0</v>
      </c>
      <c r="E62" s="367">
        <f>Summary!E62</f>
        <v>0</v>
      </c>
      <c r="F62" s="368" t="str">
        <f>Summary!F62</f>
        <v>Stock maintenance</v>
      </c>
      <c r="G62" s="377">
        <f>Summary!G62</f>
        <v>0</v>
      </c>
      <c r="H62" s="164"/>
      <c r="I62" s="165"/>
      <c r="J62" s="165"/>
      <c r="K62" s="165"/>
      <c r="L62" s="165"/>
      <c r="M62" s="165"/>
      <c r="N62" s="165"/>
      <c r="O62" s="173"/>
      <c r="P62" s="531"/>
      <c r="Q62" s="164"/>
      <c r="R62" s="238"/>
      <c r="S62" s="238"/>
      <c r="T62" s="238"/>
      <c r="U62" s="238"/>
      <c r="V62" s="238"/>
      <c r="W62" s="238"/>
      <c r="X62" s="238"/>
      <c r="Y62" s="238"/>
      <c r="Z62" s="260"/>
      <c r="AA62" s="164"/>
      <c r="AB62" s="238"/>
      <c r="AC62" s="238"/>
      <c r="AD62" s="238"/>
      <c r="AE62" s="238"/>
      <c r="AF62" s="238"/>
      <c r="AG62" s="238"/>
      <c r="AH62" s="238"/>
      <c r="AI62" s="238"/>
      <c r="AJ62" s="260"/>
      <c r="AK62" s="164"/>
      <c r="AL62" s="238"/>
      <c r="AM62" s="238"/>
      <c r="AN62" s="238"/>
      <c r="AO62" s="238"/>
      <c r="AP62" s="238"/>
      <c r="AQ62" s="238"/>
      <c r="AR62" s="238"/>
      <c r="AS62" s="238"/>
      <c r="AT62" s="260"/>
      <c r="AU62" s="164"/>
      <c r="AV62" s="238"/>
      <c r="AW62" s="238"/>
      <c r="AX62" s="238"/>
      <c r="AY62" s="238"/>
      <c r="AZ62" s="238"/>
      <c r="BA62" s="238"/>
      <c r="BB62" s="238"/>
      <c r="BC62" s="238"/>
      <c r="BD62" s="260"/>
      <c r="BE62" s="164"/>
      <c r="BF62" s="238"/>
      <c r="BG62" s="238"/>
      <c r="BH62" s="238"/>
      <c r="BI62" s="238"/>
      <c r="BJ62" s="238"/>
      <c r="BK62" s="238"/>
      <c r="BL62" s="238"/>
      <c r="BM62" s="238"/>
      <c r="BN62" s="260"/>
      <c r="BO62" s="164"/>
      <c r="BP62" s="238"/>
      <c r="BQ62" s="238"/>
      <c r="BR62" s="238"/>
      <c r="BS62" s="238"/>
      <c r="BT62" s="238"/>
      <c r="BU62" s="238"/>
      <c r="BV62" s="238"/>
      <c r="BW62" s="238"/>
      <c r="BX62" s="260"/>
      <c r="BY62" s="164"/>
      <c r="BZ62" s="238"/>
      <c r="CA62" s="238"/>
      <c r="CB62" s="238"/>
      <c r="CC62" s="238"/>
      <c r="CD62" s="238"/>
      <c r="CE62" s="238"/>
      <c r="CF62" s="238"/>
      <c r="CG62" s="238"/>
      <c r="CH62" s="260"/>
    </row>
    <row r="63" spans="1:86">
      <c r="A63" s="359">
        <f>Summary!A63</f>
        <v>0</v>
      </c>
      <c r="B63" s="354">
        <f>Summary!B63</f>
        <v>0</v>
      </c>
      <c r="C63" s="351">
        <f>Summary!C63</f>
        <v>0</v>
      </c>
      <c r="D63" s="364">
        <f>Summary!D63</f>
        <v>0</v>
      </c>
      <c r="E63" s="367">
        <f>Summary!E63</f>
        <v>0</v>
      </c>
      <c r="F63" s="368">
        <f>Summary!F63</f>
        <v>0</v>
      </c>
      <c r="G63" s="377">
        <f>Summary!G63</f>
        <v>0</v>
      </c>
      <c r="H63" s="217"/>
      <c r="I63" s="218"/>
      <c r="J63" s="218"/>
      <c r="K63" s="218"/>
      <c r="L63" s="218"/>
      <c r="M63" s="218"/>
      <c r="N63" s="218"/>
      <c r="O63" s="219"/>
      <c r="P63" s="531"/>
      <c r="Q63" s="217"/>
      <c r="R63" s="218"/>
      <c r="S63" s="218"/>
      <c r="T63" s="218"/>
      <c r="U63" s="218"/>
      <c r="V63" s="218"/>
      <c r="W63" s="218"/>
      <c r="X63" s="218"/>
      <c r="Y63" s="218"/>
      <c r="Z63" s="219"/>
      <c r="AA63" s="217"/>
      <c r="AB63" s="218"/>
      <c r="AC63" s="218"/>
      <c r="AD63" s="218"/>
      <c r="AE63" s="218"/>
      <c r="AF63" s="218"/>
      <c r="AG63" s="218"/>
      <c r="AH63" s="218"/>
      <c r="AI63" s="218"/>
      <c r="AJ63" s="219"/>
      <c r="AK63" s="217"/>
      <c r="AL63" s="218"/>
      <c r="AM63" s="218"/>
      <c r="AN63" s="218"/>
      <c r="AO63" s="218"/>
      <c r="AP63" s="218"/>
      <c r="AQ63" s="218"/>
      <c r="AR63" s="218"/>
      <c r="AS63" s="218"/>
      <c r="AT63" s="219"/>
      <c r="AU63" s="217"/>
      <c r="AV63" s="218"/>
      <c r="AW63" s="218"/>
      <c r="AX63" s="218"/>
      <c r="AY63" s="218"/>
      <c r="AZ63" s="218"/>
      <c r="BA63" s="218"/>
      <c r="BB63" s="218"/>
      <c r="BC63" s="218"/>
      <c r="BD63" s="219"/>
      <c r="BE63" s="217"/>
      <c r="BF63" s="218"/>
      <c r="BG63" s="218"/>
      <c r="BH63" s="218"/>
      <c r="BI63" s="218"/>
      <c r="BJ63" s="218"/>
      <c r="BK63" s="218"/>
      <c r="BL63" s="218"/>
      <c r="BM63" s="218"/>
      <c r="BN63" s="219"/>
      <c r="BO63" s="217"/>
      <c r="BP63" s="218"/>
      <c r="BQ63" s="218"/>
      <c r="BR63" s="218"/>
      <c r="BS63" s="218"/>
      <c r="BT63" s="218"/>
      <c r="BU63" s="218"/>
      <c r="BV63" s="218"/>
      <c r="BW63" s="218"/>
      <c r="BX63" s="219"/>
      <c r="BY63" s="217"/>
      <c r="BZ63" s="218"/>
      <c r="CA63" s="218"/>
      <c r="CB63" s="218"/>
      <c r="CC63" s="218"/>
      <c r="CD63" s="218"/>
      <c r="CE63" s="218"/>
      <c r="CF63" s="218"/>
      <c r="CG63" s="218"/>
      <c r="CH63" s="219"/>
    </row>
    <row r="64" spans="1:86" s="209" customFormat="1">
      <c r="A64" s="358">
        <f>Summary!A64</f>
        <v>0</v>
      </c>
      <c r="B64" s="369" t="str">
        <f>Summary!B64</f>
        <v>4</v>
      </c>
      <c r="C64" s="369">
        <f>Summary!C64</f>
        <v>0</v>
      </c>
      <c r="D64" s="370" t="str">
        <f>Summary!D64</f>
        <v>Deliver Maintenance Solutions (Cyclic Activities)</v>
      </c>
      <c r="E64" s="200"/>
      <c r="F64" s="200"/>
      <c r="G64" s="492">
        <f>Summary!G64</f>
        <v>0</v>
      </c>
      <c r="H64" s="236"/>
      <c r="I64" s="233"/>
      <c r="J64" s="233"/>
      <c r="K64" s="233"/>
      <c r="L64" s="233"/>
      <c r="M64" s="233"/>
      <c r="N64" s="233"/>
      <c r="O64" s="234"/>
      <c r="P64" s="531"/>
      <c r="Q64" s="236"/>
      <c r="R64" s="233"/>
      <c r="S64" s="233"/>
      <c r="T64" s="233"/>
      <c r="U64" s="233"/>
      <c r="V64" s="233"/>
      <c r="W64" s="233"/>
      <c r="X64" s="233"/>
      <c r="Y64" s="233"/>
      <c r="Z64" s="234"/>
      <c r="AA64" s="236"/>
      <c r="AB64" s="233"/>
      <c r="AC64" s="233"/>
      <c r="AD64" s="233"/>
      <c r="AE64" s="233"/>
      <c r="AF64" s="233"/>
      <c r="AG64" s="233"/>
      <c r="AH64" s="233"/>
      <c r="AI64" s="233"/>
      <c r="AJ64" s="234"/>
      <c r="AK64" s="236"/>
      <c r="AL64" s="233"/>
      <c r="AM64" s="233"/>
      <c r="AN64" s="233"/>
      <c r="AO64" s="233"/>
      <c r="AP64" s="233"/>
      <c r="AQ64" s="233"/>
      <c r="AR64" s="233"/>
      <c r="AS64" s="233"/>
      <c r="AT64" s="234"/>
      <c r="AU64" s="236"/>
      <c r="AV64" s="233"/>
      <c r="AW64" s="233"/>
      <c r="AX64" s="233"/>
      <c r="AY64" s="233"/>
      <c r="AZ64" s="233"/>
      <c r="BA64" s="233"/>
      <c r="BB64" s="233"/>
      <c r="BC64" s="233"/>
      <c r="BD64" s="234"/>
      <c r="BE64" s="236"/>
      <c r="BF64" s="233"/>
      <c r="BG64" s="233"/>
      <c r="BH64" s="233"/>
      <c r="BI64" s="233"/>
      <c r="BJ64" s="233"/>
      <c r="BK64" s="233"/>
      <c r="BL64" s="233"/>
      <c r="BM64" s="233"/>
      <c r="BN64" s="234"/>
      <c r="BO64" s="236"/>
      <c r="BP64" s="233"/>
      <c r="BQ64" s="233"/>
      <c r="BR64" s="233"/>
      <c r="BS64" s="233"/>
      <c r="BT64" s="233"/>
      <c r="BU64" s="233"/>
      <c r="BV64" s="233"/>
      <c r="BW64" s="233"/>
      <c r="BX64" s="234"/>
      <c r="BY64" s="236"/>
      <c r="BZ64" s="233"/>
      <c r="CA64" s="233"/>
      <c r="CB64" s="233"/>
      <c r="CC64" s="233"/>
      <c r="CD64" s="233"/>
      <c r="CE64" s="233"/>
      <c r="CF64" s="233"/>
      <c r="CG64" s="233"/>
      <c r="CH64" s="234"/>
    </row>
    <row r="65" spans="1:86" ht="90">
      <c r="A65" s="359" t="str">
        <f>Summary!A65</f>
        <v>18.3.1</v>
      </c>
      <c r="B65" s="378">
        <f>Summary!B65</f>
        <v>4.2</v>
      </c>
      <c r="C65" s="379">
        <f>Summary!C65</f>
        <v>0</v>
      </c>
      <c r="D65" s="380" t="str">
        <f>Summary!D65</f>
        <v xml:space="preserve">400 - Road Restraint System </v>
      </c>
      <c r="E65" s="381" t="str">
        <f>Summary!E65</f>
        <v>Road restraint system, and all barrier systems (excluding concrete barriers)</v>
      </c>
      <c r="F65" s="382">
        <f>Summary!F65</f>
        <v>0</v>
      </c>
      <c r="G65" s="375">
        <f>Summary!G65</f>
        <v>0</v>
      </c>
      <c r="H65" s="223"/>
      <c r="I65" s="224"/>
      <c r="J65" s="224"/>
      <c r="K65" s="224"/>
      <c r="L65" s="224"/>
      <c r="M65" s="224"/>
      <c r="N65" s="224"/>
      <c r="O65" s="225"/>
      <c r="P65" s="531"/>
      <c r="Q65" s="223"/>
      <c r="R65" s="224"/>
      <c r="S65" s="224"/>
      <c r="T65" s="224"/>
      <c r="U65" s="224"/>
      <c r="V65" s="224"/>
      <c r="W65" s="224"/>
      <c r="X65" s="224"/>
      <c r="Y65" s="224"/>
      <c r="Z65" s="225"/>
      <c r="AA65" s="223"/>
      <c r="AB65" s="224"/>
      <c r="AC65" s="224"/>
      <c r="AD65" s="224"/>
      <c r="AE65" s="224"/>
      <c r="AF65" s="224"/>
      <c r="AG65" s="224"/>
      <c r="AH65" s="224"/>
      <c r="AI65" s="224"/>
      <c r="AJ65" s="225"/>
      <c r="AK65" s="223"/>
      <c r="AL65" s="224"/>
      <c r="AM65" s="224"/>
      <c r="AN65" s="224"/>
      <c r="AO65" s="224"/>
      <c r="AP65" s="224"/>
      <c r="AQ65" s="224"/>
      <c r="AR65" s="224"/>
      <c r="AS65" s="224"/>
      <c r="AT65" s="225"/>
      <c r="AU65" s="223"/>
      <c r="AV65" s="224"/>
      <c r="AW65" s="224"/>
      <c r="AX65" s="224"/>
      <c r="AY65" s="224"/>
      <c r="AZ65" s="224"/>
      <c r="BA65" s="224"/>
      <c r="BB65" s="224"/>
      <c r="BC65" s="224"/>
      <c r="BD65" s="225"/>
      <c r="BE65" s="223"/>
      <c r="BF65" s="224"/>
      <c r="BG65" s="224"/>
      <c r="BH65" s="224"/>
      <c r="BI65" s="224"/>
      <c r="BJ65" s="224"/>
      <c r="BK65" s="224"/>
      <c r="BL65" s="224"/>
      <c r="BM65" s="224"/>
      <c r="BN65" s="225"/>
      <c r="BO65" s="223"/>
      <c r="BP65" s="224"/>
      <c r="BQ65" s="224"/>
      <c r="BR65" s="224"/>
      <c r="BS65" s="224"/>
      <c r="BT65" s="224"/>
      <c r="BU65" s="224"/>
      <c r="BV65" s="224"/>
      <c r="BW65" s="224"/>
      <c r="BX65" s="225"/>
      <c r="BY65" s="223"/>
      <c r="BZ65" s="224"/>
      <c r="CA65" s="224"/>
      <c r="CB65" s="224"/>
      <c r="CC65" s="224"/>
      <c r="CD65" s="224"/>
      <c r="CE65" s="224"/>
      <c r="CF65" s="224"/>
      <c r="CG65" s="224"/>
      <c r="CH65" s="225"/>
    </row>
    <row r="66" spans="1:86">
      <c r="A66" s="359">
        <f>Summary!A66</f>
        <v>0</v>
      </c>
      <c r="B66" s="378">
        <f>Summary!B66</f>
        <v>0</v>
      </c>
      <c r="C66" s="379" t="str">
        <f>Summary!C66</f>
        <v>4.2.1</v>
      </c>
      <c r="D66" s="380">
        <f>Summary!D66</f>
        <v>0</v>
      </c>
      <c r="E66" s="381">
        <f>Summary!E66</f>
        <v>0</v>
      </c>
      <c r="F66" s="382" t="str">
        <f>Summary!F66</f>
        <v xml:space="preserve">Check all Road Restraint System </v>
      </c>
      <c r="G66" s="375">
        <f>Summary!G66</f>
        <v>0</v>
      </c>
      <c r="H66" s="239"/>
      <c r="I66" s="240"/>
      <c r="J66" s="240"/>
      <c r="K66" s="240"/>
      <c r="L66" s="240"/>
      <c r="M66" s="240"/>
      <c r="N66" s="240"/>
      <c r="O66" s="261"/>
      <c r="P66" s="531"/>
      <c r="Q66" s="239"/>
      <c r="R66" s="240"/>
      <c r="S66" s="240"/>
      <c r="T66" s="240"/>
      <c r="U66" s="240"/>
      <c r="V66" s="240"/>
      <c r="W66" s="240"/>
      <c r="X66" s="240"/>
      <c r="Y66" s="240"/>
      <c r="Z66" s="261"/>
      <c r="AA66" s="239"/>
      <c r="AB66" s="240"/>
      <c r="AC66" s="240"/>
      <c r="AD66" s="240"/>
      <c r="AE66" s="240"/>
      <c r="AF66" s="240"/>
      <c r="AG66" s="240"/>
      <c r="AH66" s="240"/>
      <c r="AI66" s="240"/>
      <c r="AJ66" s="261"/>
      <c r="AK66" s="239"/>
      <c r="AL66" s="240"/>
      <c r="AM66" s="240"/>
      <c r="AN66" s="240"/>
      <c r="AO66" s="240"/>
      <c r="AP66" s="240"/>
      <c r="AQ66" s="240"/>
      <c r="AR66" s="240"/>
      <c r="AS66" s="240"/>
      <c r="AT66" s="261"/>
      <c r="AU66" s="239"/>
      <c r="AV66" s="240"/>
      <c r="AW66" s="240"/>
      <c r="AX66" s="240"/>
      <c r="AY66" s="240"/>
      <c r="AZ66" s="240"/>
      <c r="BA66" s="240"/>
      <c r="BB66" s="240"/>
      <c r="BC66" s="240"/>
      <c r="BD66" s="261"/>
      <c r="BE66" s="239"/>
      <c r="BF66" s="240"/>
      <c r="BG66" s="240"/>
      <c r="BH66" s="240"/>
      <c r="BI66" s="240"/>
      <c r="BJ66" s="240"/>
      <c r="BK66" s="240"/>
      <c r="BL66" s="240"/>
      <c r="BM66" s="240"/>
      <c r="BN66" s="261"/>
      <c r="BO66" s="239"/>
      <c r="BP66" s="240"/>
      <c r="BQ66" s="240"/>
      <c r="BR66" s="240"/>
      <c r="BS66" s="240"/>
      <c r="BT66" s="240"/>
      <c r="BU66" s="240"/>
      <c r="BV66" s="240"/>
      <c r="BW66" s="240"/>
      <c r="BX66" s="261"/>
      <c r="BY66" s="239"/>
      <c r="BZ66" s="240"/>
      <c r="CA66" s="240"/>
      <c r="CB66" s="240"/>
      <c r="CC66" s="240"/>
      <c r="CD66" s="240"/>
      <c r="CE66" s="240"/>
      <c r="CF66" s="240"/>
      <c r="CG66" s="240"/>
      <c r="CH66" s="261"/>
    </row>
    <row r="67" spans="1:86" ht="108">
      <c r="A67" s="359">
        <f>Summary!A67</f>
        <v>0</v>
      </c>
      <c r="B67" s="378">
        <f>Summary!B67</f>
        <v>0</v>
      </c>
      <c r="C67" s="379" t="str">
        <f>Summary!C67</f>
        <v>4.2.2</v>
      </c>
      <c r="D67" s="380">
        <f>Summary!D67</f>
        <v>0</v>
      </c>
      <c r="E67" s="381" t="str">
        <f>Summary!E67</f>
        <v>Tighten or replace screws and bolts and re-tension Road Restraint System requiring re-tensioning.</v>
      </c>
      <c r="F67" s="382">
        <f>Summary!F67</f>
        <v>0</v>
      </c>
      <c r="G67" s="375">
        <f>Summary!G67</f>
        <v>0</v>
      </c>
      <c r="H67" s="241"/>
      <c r="I67" s="242"/>
      <c r="J67" s="242"/>
      <c r="K67" s="242"/>
      <c r="L67" s="242"/>
      <c r="M67" s="242"/>
      <c r="N67" s="242"/>
      <c r="O67" s="262"/>
      <c r="P67" s="536"/>
      <c r="Q67" s="241"/>
      <c r="R67" s="242"/>
      <c r="S67" s="242"/>
      <c r="T67" s="242"/>
      <c r="U67" s="242"/>
      <c r="V67" s="242"/>
      <c r="W67" s="242"/>
      <c r="X67" s="242"/>
      <c r="Y67" s="242"/>
      <c r="Z67" s="262"/>
      <c r="AA67" s="241"/>
      <c r="AB67" s="242"/>
      <c r="AC67" s="242"/>
      <c r="AD67" s="242"/>
      <c r="AE67" s="242"/>
      <c r="AF67" s="242"/>
      <c r="AG67" s="242"/>
      <c r="AH67" s="242"/>
      <c r="AI67" s="242"/>
      <c r="AJ67" s="262"/>
      <c r="AK67" s="241"/>
      <c r="AL67" s="242"/>
      <c r="AM67" s="242"/>
      <c r="AN67" s="242"/>
      <c r="AO67" s="242"/>
      <c r="AP67" s="242"/>
      <c r="AQ67" s="242"/>
      <c r="AR67" s="242"/>
      <c r="AS67" s="242"/>
      <c r="AT67" s="262"/>
      <c r="AU67" s="241"/>
      <c r="AV67" s="242"/>
      <c r="AW67" s="242"/>
      <c r="AX67" s="242"/>
      <c r="AY67" s="242"/>
      <c r="AZ67" s="242"/>
      <c r="BA67" s="242"/>
      <c r="BB67" s="242"/>
      <c r="BC67" s="242"/>
      <c r="BD67" s="262"/>
      <c r="BE67" s="241"/>
      <c r="BF67" s="242"/>
      <c r="BG67" s="242"/>
      <c r="BH67" s="242"/>
      <c r="BI67" s="242"/>
      <c r="BJ67" s="242"/>
      <c r="BK67" s="242"/>
      <c r="BL67" s="242"/>
      <c r="BM67" s="242"/>
      <c r="BN67" s="262"/>
      <c r="BO67" s="241"/>
      <c r="BP67" s="242"/>
      <c r="BQ67" s="242"/>
      <c r="BR67" s="242"/>
      <c r="BS67" s="242"/>
      <c r="BT67" s="242"/>
      <c r="BU67" s="242"/>
      <c r="BV67" s="242"/>
      <c r="BW67" s="242"/>
      <c r="BX67" s="262"/>
      <c r="BY67" s="241"/>
      <c r="BZ67" s="242"/>
      <c r="CA67" s="242"/>
      <c r="CB67" s="242"/>
      <c r="CC67" s="242"/>
      <c r="CD67" s="242"/>
      <c r="CE67" s="242"/>
      <c r="CF67" s="242"/>
      <c r="CG67" s="242"/>
      <c r="CH67" s="262"/>
    </row>
    <row r="68" spans="1:86" ht="36">
      <c r="A68" s="359">
        <f>Summary!A68</f>
        <v>0</v>
      </c>
      <c r="B68" s="378">
        <f>Summary!B68</f>
        <v>0</v>
      </c>
      <c r="C68" s="379" t="str">
        <f>Summary!C68</f>
        <v>4.2.2.1</v>
      </c>
      <c r="D68" s="380">
        <f>Summary!D68</f>
        <v>0</v>
      </c>
      <c r="E68" s="381">
        <f>Summary!E68</f>
        <v>0</v>
      </c>
      <c r="F68" s="382" t="str">
        <f>Summary!F68</f>
        <v>RRS - Tensioned Corrugated Beam (includes barrier length, transitions and Terminals)</v>
      </c>
      <c r="G68" s="375">
        <f>Summary!G68</f>
        <v>0</v>
      </c>
      <c r="H68" s="241"/>
      <c r="I68" s="242"/>
      <c r="J68" s="242"/>
      <c r="K68" s="242"/>
      <c r="L68" s="242"/>
      <c r="M68" s="242"/>
      <c r="N68" s="242"/>
      <c r="O68" s="262"/>
      <c r="P68" s="536"/>
      <c r="Q68" s="241"/>
      <c r="R68" s="242"/>
      <c r="S68" s="242"/>
      <c r="T68" s="242"/>
      <c r="U68" s="242"/>
      <c r="V68" s="242"/>
      <c r="W68" s="242"/>
      <c r="X68" s="242"/>
      <c r="Y68" s="242"/>
      <c r="Z68" s="262"/>
      <c r="AA68" s="241"/>
      <c r="AB68" s="242"/>
      <c r="AC68" s="242"/>
      <c r="AD68" s="242"/>
      <c r="AE68" s="242"/>
      <c r="AF68" s="242"/>
      <c r="AG68" s="242"/>
      <c r="AH68" s="242"/>
      <c r="AI68" s="242"/>
      <c r="AJ68" s="262"/>
      <c r="AK68" s="241"/>
      <c r="AL68" s="242"/>
      <c r="AM68" s="242"/>
      <c r="AN68" s="242"/>
      <c r="AO68" s="242"/>
      <c r="AP68" s="242"/>
      <c r="AQ68" s="242"/>
      <c r="AR68" s="242"/>
      <c r="AS68" s="242"/>
      <c r="AT68" s="262"/>
      <c r="AU68" s="241"/>
      <c r="AV68" s="242"/>
      <c r="AW68" s="242"/>
      <c r="AX68" s="242"/>
      <c r="AY68" s="242"/>
      <c r="AZ68" s="242"/>
      <c r="BA68" s="242"/>
      <c r="BB68" s="242"/>
      <c r="BC68" s="242"/>
      <c r="BD68" s="262"/>
      <c r="BE68" s="241"/>
      <c r="BF68" s="242"/>
      <c r="BG68" s="242"/>
      <c r="BH68" s="242"/>
      <c r="BI68" s="242"/>
      <c r="BJ68" s="242"/>
      <c r="BK68" s="242"/>
      <c r="BL68" s="242"/>
      <c r="BM68" s="242"/>
      <c r="BN68" s="262"/>
      <c r="BO68" s="241"/>
      <c r="BP68" s="242"/>
      <c r="BQ68" s="242"/>
      <c r="BR68" s="242"/>
      <c r="BS68" s="242"/>
      <c r="BT68" s="242"/>
      <c r="BU68" s="242"/>
      <c r="BV68" s="242"/>
      <c r="BW68" s="242"/>
      <c r="BX68" s="262"/>
      <c r="BY68" s="241"/>
      <c r="BZ68" s="242"/>
      <c r="CA68" s="242"/>
      <c r="CB68" s="242"/>
      <c r="CC68" s="242"/>
      <c r="CD68" s="242"/>
      <c r="CE68" s="242"/>
      <c r="CF68" s="242"/>
      <c r="CG68" s="242"/>
      <c r="CH68" s="262"/>
    </row>
    <row r="69" spans="1:86" ht="36">
      <c r="A69" s="359">
        <f>Summary!A69</f>
        <v>0</v>
      </c>
      <c r="B69" s="378">
        <f>Summary!B69</f>
        <v>0</v>
      </c>
      <c r="C69" s="379" t="str">
        <f>Summary!C69</f>
        <v>4.2.2.2</v>
      </c>
      <c r="D69" s="380">
        <f>Summary!D69</f>
        <v>0</v>
      </c>
      <c r="E69" s="381">
        <f>Summary!E69</f>
        <v>0</v>
      </c>
      <c r="F69" s="382" t="str">
        <f>Summary!F69</f>
        <v>RRS - Wire Rope Safety Barrier (includes barrier length, transitions and Terminals)</v>
      </c>
      <c r="G69" s="375">
        <f>Summary!G69</f>
        <v>0</v>
      </c>
      <c r="H69" s="243"/>
      <c r="I69" s="244"/>
      <c r="J69" s="244"/>
      <c r="K69" s="244"/>
      <c r="L69" s="244"/>
      <c r="M69" s="244"/>
      <c r="N69" s="244"/>
      <c r="O69" s="263"/>
      <c r="P69" s="537"/>
      <c r="Q69" s="243"/>
      <c r="R69" s="244"/>
      <c r="S69" s="244"/>
      <c r="T69" s="244"/>
      <c r="U69" s="244"/>
      <c r="V69" s="244"/>
      <c r="W69" s="244"/>
      <c r="X69" s="244"/>
      <c r="Y69" s="244"/>
      <c r="Z69" s="263"/>
      <c r="AA69" s="243"/>
      <c r="AB69" s="244"/>
      <c r="AC69" s="244"/>
      <c r="AD69" s="244"/>
      <c r="AE69" s="244"/>
      <c r="AF69" s="244"/>
      <c r="AG69" s="244"/>
      <c r="AH69" s="244"/>
      <c r="AI69" s="244"/>
      <c r="AJ69" s="263"/>
      <c r="AK69" s="243"/>
      <c r="AL69" s="244"/>
      <c r="AM69" s="244"/>
      <c r="AN69" s="244"/>
      <c r="AO69" s="244"/>
      <c r="AP69" s="244"/>
      <c r="AQ69" s="244"/>
      <c r="AR69" s="244"/>
      <c r="AS69" s="244"/>
      <c r="AT69" s="263"/>
      <c r="AU69" s="243"/>
      <c r="AV69" s="244"/>
      <c r="AW69" s="244"/>
      <c r="AX69" s="244"/>
      <c r="AY69" s="244"/>
      <c r="AZ69" s="244"/>
      <c r="BA69" s="244"/>
      <c r="BB69" s="244"/>
      <c r="BC69" s="244"/>
      <c r="BD69" s="263"/>
      <c r="BE69" s="243"/>
      <c r="BF69" s="244"/>
      <c r="BG69" s="244"/>
      <c r="BH69" s="244"/>
      <c r="BI69" s="244"/>
      <c r="BJ69" s="244"/>
      <c r="BK69" s="244"/>
      <c r="BL69" s="244"/>
      <c r="BM69" s="244"/>
      <c r="BN69" s="263"/>
      <c r="BO69" s="243"/>
      <c r="BP69" s="244"/>
      <c r="BQ69" s="244"/>
      <c r="BR69" s="244"/>
      <c r="BS69" s="244"/>
      <c r="BT69" s="244"/>
      <c r="BU69" s="244"/>
      <c r="BV69" s="244"/>
      <c r="BW69" s="244"/>
      <c r="BX69" s="263"/>
      <c r="BY69" s="243"/>
      <c r="BZ69" s="244"/>
      <c r="CA69" s="244"/>
      <c r="CB69" s="244"/>
      <c r="CC69" s="244"/>
      <c r="CD69" s="244"/>
      <c r="CE69" s="244"/>
      <c r="CF69" s="244"/>
      <c r="CG69" s="244"/>
      <c r="CH69" s="263"/>
    </row>
    <row r="70" spans="1:86" ht="36">
      <c r="A70" s="359">
        <f>Summary!A70</f>
        <v>0</v>
      </c>
      <c r="B70" s="378">
        <f>Summary!B70</f>
        <v>0</v>
      </c>
      <c r="C70" s="379" t="str">
        <f>Summary!C70</f>
        <v>4.2.3</v>
      </c>
      <c r="D70" s="380">
        <f>Summary!D70</f>
        <v>0</v>
      </c>
      <c r="E70" s="381" t="str">
        <f>Summary!E70</f>
        <v>Arrester beds</v>
      </c>
      <c r="F70" s="382" t="str">
        <f>Summary!F70</f>
        <v>Treatment of weeds, remove scattered aggregate from carriageway and reprofile gravel bed</v>
      </c>
      <c r="G70" s="375">
        <f>Summary!G70</f>
        <v>0</v>
      </c>
      <c r="H70" s="243"/>
      <c r="I70" s="244"/>
      <c r="J70" s="244"/>
      <c r="K70" s="244"/>
      <c r="L70" s="244"/>
      <c r="M70" s="244"/>
      <c r="N70" s="244"/>
      <c r="O70" s="263"/>
      <c r="P70" s="537"/>
      <c r="Q70" s="243"/>
      <c r="R70" s="244"/>
      <c r="S70" s="244"/>
      <c r="T70" s="244"/>
      <c r="U70" s="244"/>
      <c r="V70" s="244"/>
      <c r="W70" s="244"/>
      <c r="X70" s="244"/>
      <c r="Y70" s="244"/>
      <c r="Z70" s="263"/>
      <c r="AA70" s="243"/>
      <c r="AB70" s="244"/>
      <c r="AC70" s="244"/>
      <c r="AD70" s="244"/>
      <c r="AE70" s="244"/>
      <c r="AF70" s="244"/>
      <c r="AG70" s="244"/>
      <c r="AH70" s="244"/>
      <c r="AI70" s="244"/>
      <c r="AJ70" s="263"/>
      <c r="AK70" s="243"/>
      <c r="AL70" s="244"/>
      <c r="AM70" s="244"/>
      <c r="AN70" s="244"/>
      <c r="AO70" s="244"/>
      <c r="AP70" s="244"/>
      <c r="AQ70" s="244"/>
      <c r="AR70" s="244"/>
      <c r="AS70" s="244"/>
      <c r="AT70" s="263"/>
      <c r="AU70" s="243"/>
      <c r="AV70" s="244"/>
      <c r="AW70" s="244"/>
      <c r="AX70" s="244"/>
      <c r="AY70" s="244"/>
      <c r="AZ70" s="244"/>
      <c r="BA70" s="244"/>
      <c r="BB70" s="244"/>
      <c r="BC70" s="244"/>
      <c r="BD70" s="263"/>
      <c r="BE70" s="243"/>
      <c r="BF70" s="244"/>
      <c r="BG70" s="244"/>
      <c r="BH70" s="244"/>
      <c r="BI70" s="244"/>
      <c r="BJ70" s="244"/>
      <c r="BK70" s="244"/>
      <c r="BL70" s="244"/>
      <c r="BM70" s="244"/>
      <c r="BN70" s="263"/>
      <c r="BO70" s="243"/>
      <c r="BP70" s="244"/>
      <c r="BQ70" s="244"/>
      <c r="BR70" s="244"/>
      <c r="BS70" s="244"/>
      <c r="BT70" s="244"/>
      <c r="BU70" s="244"/>
      <c r="BV70" s="244"/>
      <c r="BW70" s="244"/>
      <c r="BX70" s="263"/>
      <c r="BY70" s="243"/>
      <c r="BZ70" s="244"/>
      <c r="CA70" s="244"/>
      <c r="CB70" s="244"/>
      <c r="CC70" s="244"/>
      <c r="CD70" s="244"/>
      <c r="CE70" s="244"/>
      <c r="CF70" s="244"/>
      <c r="CG70" s="244"/>
      <c r="CH70" s="263"/>
    </row>
    <row r="71" spans="1:86" ht="36">
      <c r="A71" s="359" t="str">
        <f>Summary!A71</f>
        <v>18.4.1</v>
      </c>
      <c r="B71" s="378">
        <f>Summary!B71</f>
        <v>4.3</v>
      </c>
      <c r="C71" s="379">
        <f>Summary!C71</f>
        <v>0</v>
      </c>
      <c r="D71" s="380" t="str">
        <f>Summary!D71</f>
        <v>0500 - Drainage and Service Ducts</v>
      </c>
      <c r="E71" s="381" t="str">
        <f>Summary!E71</f>
        <v xml:space="preserve">Drainage </v>
      </c>
      <c r="F71" s="382">
        <f>Summary!F71</f>
        <v>0</v>
      </c>
      <c r="G71" s="375" t="str">
        <f>Summary!G71</f>
        <v>Schedule Ref 7</v>
      </c>
      <c r="H71" s="223"/>
      <c r="I71" s="224"/>
      <c r="J71" s="224"/>
      <c r="K71" s="224"/>
      <c r="L71" s="224"/>
      <c r="M71" s="224"/>
      <c r="N71" s="224"/>
      <c r="O71" s="225"/>
      <c r="P71" s="531"/>
      <c r="Q71" s="223"/>
      <c r="R71" s="224"/>
      <c r="S71" s="224"/>
      <c r="T71" s="224"/>
      <c r="U71" s="224"/>
      <c r="V71" s="224"/>
      <c r="W71" s="224"/>
      <c r="X71" s="224"/>
      <c r="Y71" s="224"/>
      <c r="Z71" s="225"/>
      <c r="AA71" s="223"/>
      <c r="AB71" s="224"/>
      <c r="AC71" s="224"/>
      <c r="AD71" s="224"/>
      <c r="AE71" s="224"/>
      <c r="AF71" s="224"/>
      <c r="AG71" s="224"/>
      <c r="AH71" s="224"/>
      <c r="AI71" s="224"/>
      <c r="AJ71" s="225"/>
      <c r="AK71" s="223"/>
      <c r="AL71" s="224"/>
      <c r="AM71" s="224"/>
      <c r="AN71" s="224"/>
      <c r="AO71" s="224"/>
      <c r="AP71" s="224"/>
      <c r="AQ71" s="224"/>
      <c r="AR71" s="224"/>
      <c r="AS71" s="224"/>
      <c r="AT71" s="225"/>
      <c r="AU71" s="223"/>
      <c r="AV71" s="224"/>
      <c r="AW71" s="224"/>
      <c r="AX71" s="224"/>
      <c r="AY71" s="224"/>
      <c r="AZ71" s="224"/>
      <c r="BA71" s="224"/>
      <c r="BB71" s="224"/>
      <c r="BC71" s="224"/>
      <c r="BD71" s="225"/>
      <c r="BE71" s="223"/>
      <c r="BF71" s="224"/>
      <c r="BG71" s="224"/>
      <c r="BH71" s="224"/>
      <c r="BI71" s="224"/>
      <c r="BJ71" s="224"/>
      <c r="BK71" s="224"/>
      <c r="BL71" s="224"/>
      <c r="BM71" s="224"/>
      <c r="BN71" s="225"/>
      <c r="BO71" s="223"/>
      <c r="BP71" s="224"/>
      <c r="BQ71" s="224"/>
      <c r="BR71" s="224"/>
      <c r="BS71" s="224"/>
      <c r="BT71" s="224"/>
      <c r="BU71" s="224"/>
      <c r="BV71" s="224"/>
      <c r="BW71" s="224"/>
      <c r="BX71" s="225"/>
      <c r="BY71" s="223"/>
      <c r="BZ71" s="224"/>
      <c r="CA71" s="224"/>
      <c r="CB71" s="224"/>
      <c r="CC71" s="224"/>
      <c r="CD71" s="224"/>
      <c r="CE71" s="224"/>
      <c r="CF71" s="224"/>
      <c r="CG71" s="224"/>
      <c r="CH71" s="225"/>
    </row>
    <row r="72" spans="1:86" ht="36">
      <c r="A72" s="359">
        <f>Summary!A72</f>
        <v>0</v>
      </c>
      <c r="B72" s="378">
        <f>Summary!B72</f>
        <v>0</v>
      </c>
      <c r="C72" s="379" t="str">
        <f>Summary!C72</f>
        <v>4.3.1</v>
      </c>
      <c r="D72" s="380" t="str">
        <f>Summary!D72</f>
        <v>500 - Drainage and Service Ducts</v>
      </c>
      <c r="E72" s="381" t="str">
        <f>Summary!E72</f>
        <v>Gullies</v>
      </c>
      <c r="F72" s="382">
        <f>Summary!F72</f>
        <v>0</v>
      </c>
      <c r="G72" s="375">
        <f>Summary!G72</f>
        <v>0</v>
      </c>
      <c r="H72" s="223"/>
      <c r="I72" s="224"/>
      <c r="J72" s="224"/>
      <c r="K72" s="224"/>
      <c r="L72" s="224"/>
      <c r="M72" s="224"/>
      <c r="N72" s="224"/>
      <c r="O72" s="225"/>
      <c r="P72" s="531"/>
      <c r="Q72" s="223"/>
      <c r="R72" s="224"/>
      <c r="S72" s="224"/>
      <c r="T72" s="224"/>
      <c r="U72" s="224"/>
      <c r="V72" s="224"/>
      <c r="W72" s="224"/>
      <c r="X72" s="224"/>
      <c r="Y72" s="224"/>
      <c r="Z72" s="225"/>
      <c r="AA72" s="223"/>
      <c r="AB72" s="224"/>
      <c r="AC72" s="224"/>
      <c r="AD72" s="224"/>
      <c r="AE72" s="224"/>
      <c r="AF72" s="224"/>
      <c r="AG72" s="224"/>
      <c r="AH72" s="224"/>
      <c r="AI72" s="224"/>
      <c r="AJ72" s="225"/>
      <c r="AK72" s="223"/>
      <c r="AL72" s="224"/>
      <c r="AM72" s="224"/>
      <c r="AN72" s="224"/>
      <c r="AO72" s="224"/>
      <c r="AP72" s="224"/>
      <c r="AQ72" s="224"/>
      <c r="AR72" s="224"/>
      <c r="AS72" s="224"/>
      <c r="AT72" s="225"/>
      <c r="AU72" s="223"/>
      <c r="AV72" s="224"/>
      <c r="AW72" s="224"/>
      <c r="AX72" s="224"/>
      <c r="AY72" s="224"/>
      <c r="AZ72" s="224"/>
      <c r="BA72" s="224"/>
      <c r="BB72" s="224"/>
      <c r="BC72" s="224"/>
      <c r="BD72" s="225"/>
      <c r="BE72" s="223"/>
      <c r="BF72" s="224"/>
      <c r="BG72" s="224"/>
      <c r="BH72" s="224"/>
      <c r="BI72" s="224"/>
      <c r="BJ72" s="224"/>
      <c r="BK72" s="224"/>
      <c r="BL72" s="224"/>
      <c r="BM72" s="224"/>
      <c r="BN72" s="225"/>
      <c r="BO72" s="223"/>
      <c r="BP72" s="224"/>
      <c r="BQ72" s="224"/>
      <c r="BR72" s="224"/>
      <c r="BS72" s="224"/>
      <c r="BT72" s="224"/>
      <c r="BU72" s="224"/>
      <c r="BV72" s="224"/>
      <c r="BW72" s="224"/>
      <c r="BX72" s="225"/>
      <c r="BY72" s="223"/>
      <c r="BZ72" s="224"/>
      <c r="CA72" s="224"/>
      <c r="CB72" s="224"/>
      <c r="CC72" s="224"/>
      <c r="CD72" s="224"/>
      <c r="CE72" s="224"/>
      <c r="CF72" s="224"/>
      <c r="CG72" s="224"/>
      <c r="CH72" s="225"/>
    </row>
    <row r="73" spans="1:86" ht="36">
      <c r="A73" s="359">
        <f>Summary!A73</f>
        <v>0</v>
      </c>
      <c r="B73" s="378">
        <f>Summary!B73</f>
        <v>0</v>
      </c>
      <c r="C73" s="379" t="str">
        <f>Summary!C73</f>
        <v>4.3.1.1</v>
      </c>
      <c r="D73" s="380">
        <f>Summary!D73</f>
        <v>0</v>
      </c>
      <c r="E73" s="381">
        <f>Summary!E73</f>
        <v>0</v>
      </c>
      <c r="F73" s="382" t="str">
        <f>Summary!F73</f>
        <v>Gully Emptying, including clearing aprons, covers and obstructions</v>
      </c>
      <c r="G73" s="375">
        <f>Summary!G73</f>
        <v>0</v>
      </c>
      <c r="H73" s="176"/>
      <c r="I73" s="177"/>
      <c r="J73" s="177"/>
      <c r="K73" s="177"/>
      <c r="L73" s="177"/>
      <c r="M73" s="177"/>
      <c r="N73" s="177"/>
      <c r="O73" s="178"/>
      <c r="P73" s="531"/>
      <c r="Q73" s="226"/>
      <c r="R73" s="227"/>
      <c r="S73" s="227"/>
      <c r="T73" s="227"/>
      <c r="U73" s="227"/>
      <c r="V73" s="227"/>
      <c r="W73" s="227"/>
      <c r="X73" s="227"/>
      <c r="Y73" s="227"/>
      <c r="Z73" s="228"/>
      <c r="AA73" s="226"/>
      <c r="AB73" s="227"/>
      <c r="AC73" s="227"/>
      <c r="AD73" s="227"/>
      <c r="AE73" s="227"/>
      <c r="AF73" s="227"/>
      <c r="AG73" s="227"/>
      <c r="AH73" s="227"/>
      <c r="AI73" s="227"/>
      <c r="AJ73" s="228"/>
      <c r="AK73" s="226"/>
      <c r="AL73" s="227"/>
      <c r="AM73" s="227"/>
      <c r="AN73" s="227"/>
      <c r="AO73" s="227"/>
      <c r="AP73" s="227"/>
      <c r="AQ73" s="227"/>
      <c r="AR73" s="227"/>
      <c r="AS73" s="227"/>
      <c r="AT73" s="228"/>
      <c r="AU73" s="226"/>
      <c r="AV73" s="227"/>
      <c r="AW73" s="227"/>
      <c r="AX73" s="227"/>
      <c r="AY73" s="227"/>
      <c r="AZ73" s="227"/>
      <c r="BA73" s="227"/>
      <c r="BB73" s="227"/>
      <c r="BC73" s="227"/>
      <c r="BD73" s="228"/>
      <c r="BE73" s="226"/>
      <c r="BF73" s="227"/>
      <c r="BG73" s="227"/>
      <c r="BH73" s="227"/>
      <c r="BI73" s="227"/>
      <c r="BJ73" s="227"/>
      <c r="BK73" s="227"/>
      <c r="BL73" s="227"/>
      <c r="BM73" s="227"/>
      <c r="BN73" s="228"/>
      <c r="BO73" s="226"/>
      <c r="BP73" s="227"/>
      <c r="BQ73" s="227"/>
      <c r="BR73" s="227"/>
      <c r="BS73" s="227"/>
      <c r="BT73" s="227"/>
      <c r="BU73" s="227"/>
      <c r="BV73" s="227"/>
      <c r="BW73" s="227"/>
      <c r="BX73" s="228"/>
      <c r="BY73" s="226"/>
      <c r="BZ73" s="227"/>
      <c r="CA73" s="227"/>
      <c r="CB73" s="227"/>
      <c r="CC73" s="227"/>
      <c r="CD73" s="227"/>
      <c r="CE73" s="227"/>
      <c r="CF73" s="227"/>
      <c r="CG73" s="227"/>
      <c r="CH73" s="228"/>
    </row>
    <row r="74" spans="1:86" ht="39" customHeight="1">
      <c r="A74" s="359">
        <f>Summary!A74</f>
        <v>0</v>
      </c>
      <c r="B74" s="378">
        <f>Summary!B74</f>
        <v>0</v>
      </c>
      <c r="C74" s="379" t="str">
        <f>Summary!C74</f>
        <v>4.3.1.2</v>
      </c>
      <c r="D74" s="380">
        <f>Summary!D74</f>
        <v>0</v>
      </c>
      <c r="E74" s="381">
        <f>Summary!E74</f>
        <v>0</v>
      </c>
      <c r="F74" s="382" t="str">
        <f>Summary!F74</f>
        <v>Clear gully aprons, covers and obstructions</v>
      </c>
      <c r="G74" s="375">
        <f>Summary!G74</f>
        <v>0</v>
      </c>
      <c r="H74" s="176"/>
      <c r="I74" s="177"/>
      <c r="J74" s="177"/>
      <c r="K74" s="177"/>
      <c r="L74" s="177"/>
      <c r="M74" s="177"/>
      <c r="N74" s="177"/>
      <c r="O74" s="178"/>
      <c r="P74" s="531"/>
      <c r="Q74" s="226"/>
      <c r="R74" s="227"/>
      <c r="S74" s="227"/>
      <c r="T74" s="227"/>
      <c r="U74" s="227"/>
      <c r="V74" s="227"/>
      <c r="W74" s="227"/>
      <c r="X74" s="227"/>
      <c r="Y74" s="227"/>
      <c r="Z74" s="228"/>
      <c r="AA74" s="226"/>
      <c r="AB74" s="227"/>
      <c r="AC74" s="227"/>
      <c r="AD74" s="227"/>
      <c r="AE74" s="227"/>
      <c r="AF74" s="227"/>
      <c r="AG74" s="227"/>
      <c r="AH74" s="227"/>
      <c r="AI74" s="227"/>
      <c r="AJ74" s="228"/>
      <c r="AK74" s="226"/>
      <c r="AL74" s="227"/>
      <c r="AM74" s="227"/>
      <c r="AN74" s="227"/>
      <c r="AO74" s="227"/>
      <c r="AP74" s="227"/>
      <c r="AQ74" s="227"/>
      <c r="AR74" s="227"/>
      <c r="AS74" s="227"/>
      <c r="AT74" s="228"/>
      <c r="AU74" s="226"/>
      <c r="AV74" s="227"/>
      <c r="AW74" s="227"/>
      <c r="AX74" s="227"/>
      <c r="AY74" s="227"/>
      <c r="AZ74" s="227"/>
      <c r="BA74" s="227"/>
      <c r="BB74" s="227"/>
      <c r="BC74" s="227"/>
      <c r="BD74" s="228"/>
      <c r="BE74" s="226"/>
      <c r="BF74" s="227"/>
      <c r="BG74" s="227"/>
      <c r="BH74" s="227"/>
      <c r="BI74" s="227"/>
      <c r="BJ74" s="227"/>
      <c r="BK74" s="227"/>
      <c r="BL74" s="227"/>
      <c r="BM74" s="227"/>
      <c r="BN74" s="228"/>
      <c r="BO74" s="226"/>
      <c r="BP74" s="227"/>
      <c r="BQ74" s="227"/>
      <c r="BR74" s="227"/>
      <c r="BS74" s="227"/>
      <c r="BT74" s="227"/>
      <c r="BU74" s="227"/>
      <c r="BV74" s="227"/>
      <c r="BW74" s="227"/>
      <c r="BX74" s="228"/>
      <c r="BY74" s="226"/>
      <c r="BZ74" s="227"/>
      <c r="CA74" s="227"/>
      <c r="CB74" s="227"/>
      <c r="CC74" s="227"/>
      <c r="CD74" s="227"/>
      <c r="CE74" s="227"/>
      <c r="CF74" s="227"/>
      <c r="CG74" s="227"/>
      <c r="CH74" s="228"/>
    </row>
    <row r="75" spans="1:86" ht="36">
      <c r="A75" s="359">
        <f>Summary!A75</f>
        <v>0</v>
      </c>
      <c r="B75" s="378">
        <f>Summary!B75</f>
        <v>0</v>
      </c>
      <c r="C75" s="379" t="str">
        <f>Summary!C75</f>
        <v>4.3.2</v>
      </c>
      <c r="D75" s="380" t="str">
        <f>Summary!D75</f>
        <v>500 - Drainage and Service Ducts</v>
      </c>
      <c r="E75" s="381" t="str">
        <f>Summary!E75</f>
        <v>Linear drainage systems</v>
      </c>
      <c r="F75" s="382">
        <f>Summary!F75</f>
        <v>0</v>
      </c>
      <c r="G75" s="375">
        <f>Summary!G75</f>
        <v>0</v>
      </c>
      <c r="H75" s="223"/>
      <c r="I75" s="224"/>
      <c r="J75" s="224"/>
      <c r="K75" s="224"/>
      <c r="L75" s="224"/>
      <c r="M75" s="224"/>
      <c r="N75" s="224"/>
      <c r="O75" s="225"/>
      <c r="P75" s="531"/>
      <c r="Q75" s="223"/>
      <c r="R75" s="224"/>
      <c r="S75" s="224"/>
      <c r="T75" s="224"/>
      <c r="U75" s="224"/>
      <c r="V75" s="224"/>
      <c r="W75" s="224"/>
      <c r="X75" s="224"/>
      <c r="Y75" s="224"/>
      <c r="Z75" s="225"/>
      <c r="AA75" s="223"/>
      <c r="AB75" s="224"/>
      <c r="AC75" s="224"/>
      <c r="AD75" s="224"/>
      <c r="AE75" s="224"/>
      <c r="AF75" s="224"/>
      <c r="AG75" s="224"/>
      <c r="AH75" s="224"/>
      <c r="AI75" s="224"/>
      <c r="AJ75" s="225"/>
      <c r="AK75" s="223"/>
      <c r="AL75" s="224"/>
      <c r="AM75" s="224"/>
      <c r="AN75" s="224"/>
      <c r="AO75" s="224"/>
      <c r="AP75" s="224"/>
      <c r="AQ75" s="224"/>
      <c r="AR75" s="224"/>
      <c r="AS75" s="224"/>
      <c r="AT75" s="225"/>
      <c r="AU75" s="223"/>
      <c r="AV75" s="224"/>
      <c r="AW75" s="224"/>
      <c r="AX75" s="224"/>
      <c r="AY75" s="224"/>
      <c r="AZ75" s="224"/>
      <c r="BA75" s="224"/>
      <c r="BB75" s="224"/>
      <c r="BC75" s="224"/>
      <c r="BD75" s="225"/>
      <c r="BE75" s="223"/>
      <c r="BF75" s="224"/>
      <c r="BG75" s="224"/>
      <c r="BH75" s="224"/>
      <c r="BI75" s="224"/>
      <c r="BJ75" s="224"/>
      <c r="BK75" s="224"/>
      <c r="BL75" s="224"/>
      <c r="BM75" s="224"/>
      <c r="BN75" s="225"/>
      <c r="BO75" s="223"/>
      <c r="BP75" s="224"/>
      <c r="BQ75" s="224"/>
      <c r="BR75" s="224"/>
      <c r="BS75" s="224"/>
      <c r="BT75" s="224"/>
      <c r="BU75" s="224"/>
      <c r="BV75" s="224"/>
      <c r="BW75" s="224"/>
      <c r="BX75" s="225"/>
      <c r="BY75" s="223"/>
      <c r="BZ75" s="224"/>
      <c r="CA75" s="224"/>
      <c r="CB75" s="224"/>
      <c r="CC75" s="224"/>
      <c r="CD75" s="224"/>
      <c r="CE75" s="224"/>
      <c r="CF75" s="224"/>
      <c r="CG75" s="224"/>
      <c r="CH75" s="225"/>
    </row>
    <row r="76" spans="1:86" ht="54">
      <c r="A76" s="359">
        <f>Summary!A76</f>
        <v>0</v>
      </c>
      <c r="B76" s="378">
        <f>Summary!B76</f>
        <v>0</v>
      </c>
      <c r="C76" s="379" t="str">
        <f>Summary!C76</f>
        <v>4.3.2.1</v>
      </c>
      <c r="D76" s="380">
        <f>Summary!D76</f>
        <v>0</v>
      </c>
      <c r="E76" s="381">
        <f>Summary!E76</f>
        <v>0</v>
      </c>
      <c r="F76" s="382" t="str">
        <f>Summary!F76</f>
        <v>Clearing, rodding, low pressure / high volume jetting and proving Combined Kerb and Drainage System</v>
      </c>
      <c r="G76" s="375">
        <f>Summary!G76</f>
        <v>0</v>
      </c>
      <c r="H76" s="241"/>
      <c r="I76" s="242"/>
      <c r="J76" s="242"/>
      <c r="K76" s="242"/>
      <c r="L76" s="242"/>
      <c r="M76" s="242"/>
      <c r="N76" s="242"/>
      <c r="O76" s="262"/>
      <c r="P76" s="531"/>
      <c r="Q76" s="241"/>
      <c r="R76" s="242"/>
      <c r="S76" s="242"/>
      <c r="T76" s="242"/>
      <c r="U76" s="242"/>
      <c r="V76" s="242"/>
      <c r="W76" s="242"/>
      <c r="X76" s="242"/>
      <c r="Y76" s="242"/>
      <c r="Z76" s="262"/>
      <c r="AA76" s="241"/>
      <c r="AB76" s="242"/>
      <c r="AC76" s="242"/>
      <c r="AD76" s="242"/>
      <c r="AE76" s="242"/>
      <c r="AF76" s="242"/>
      <c r="AG76" s="242"/>
      <c r="AH76" s="242"/>
      <c r="AI76" s="242"/>
      <c r="AJ76" s="262"/>
      <c r="AK76" s="241"/>
      <c r="AL76" s="242"/>
      <c r="AM76" s="242"/>
      <c r="AN76" s="242"/>
      <c r="AO76" s="242"/>
      <c r="AP76" s="242"/>
      <c r="AQ76" s="242"/>
      <c r="AR76" s="242"/>
      <c r="AS76" s="242"/>
      <c r="AT76" s="262"/>
      <c r="AU76" s="241"/>
      <c r="AV76" s="242"/>
      <c r="AW76" s="242"/>
      <c r="AX76" s="242"/>
      <c r="AY76" s="242"/>
      <c r="AZ76" s="242"/>
      <c r="BA76" s="242"/>
      <c r="BB76" s="242"/>
      <c r="BC76" s="242"/>
      <c r="BD76" s="262"/>
      <c r="BE76" s="241"/>
      <c r="BF76" s="242"/>
      <c r="BG76" s="242"/>
      <c r="BH76" s="242"/>
      <c r="BI76" s="242"/>
      <c r="BJ76" s="242"/>
      <c r="BK76" s="242"/>
      <c r="BL76" s="242"/>
      <c r="BM76" s="242"/>
      <c r="BN76" s="262"/>
      <c r="BO76" s="241"/>
      <c r="BP76" s="242"/>
      <c r="BQ76" s="242"/>
      <c r="BR76" s="242"/>
      <c r="BS76" s="242"/>
      <c r="BT76" s="242"/>
      <c r="BU76" s="242"/>
      <c r="BV76" s="242"/>
      <c r="BW76" s="242"/>
      <c r="BX76" s="262"/>
      <c r="BY76" s="241"/>
      <c r="BZ76" s="242"/>
      <c r="CA76" s="242"/>
      <c r="CB76" s="242"/>
      <c r="CC76" s="242"/>
      <c r="CD76" s="242"/>
      <c r="CE76" s="242"/>
      <c r="CF76" s="242"/>
      <c r="CG76" s="242"/>
      <c r="CH76" s="262"/>
    </row>
    <row r="77" spans="1:86" ht="36">
      <c r="A77" s="359">
        <f>Summary!A77</f>
        <v>0</v>
      </c>
      <c r="B77" s="378">
        <f>Summary!B77</f>
        <v>0</v>
      </c>
      <c r="C77" s="379" t="str">
        <f>Summary!C77</f>
        <v>4.3.2.2</v>
      </c>
      <c r="D77" s="380">
        <f>Summary!D77</f>
        <v>0</v>
      </c>
      <c r="E77" s="381">
        <f>Summary!E77</f>
        <v>0</v>
      </c>
      <c r="F77" s="382" t="str">
        <f>Summary!F77</f>
        <v>Clearing, rodding, jetting and proving Linear Drainage Channels (slot drains)</v>
      </c>
      <c r="G77" s="375">
        <f>Summary!G77</f>
        <v>0</v>
      </c>
      <c r="H77" s="243"/>
      <c r="I77" s="244"/>
      <c r="J77" s="244"/>
      <c r="K77" s="244"/>
      <c r="L77" s="244"/>
      <c r="M77" s="244"/>
      <c r="N77" s="244"/>
      <c r="O77" s="263"/>
      <c r="P77" s="538"/>
      <c r="Q77" s="243"/>
      <c r="R77" s="244"/>
      <c r="S77" s="244"/>
      <c r="T77" s="244"/>
      <c r="U77" s="244"/>
      <c r="V77" s="244"/>
      <c r="W77" s="244"/>
      <c r="X77" s="244"/>
      <c r="Y77" s="244"/>
      <c r="Z77" s="263"/>
      <c r="AA77" s="243"/>
      <c r="AB77" s="244"/>
      <c r="AC77" s="244"/>
      <c r="AD77" s="244"/>
      <c r="AE77" s="244"/>
      <c r="AF77" s="244"/>
      <c r="AG77" s="244"/>
      <c r="AH77" s="244"/>
      <c r="AI77" s="244"/>
      <c r="AJ77" s="263"/>
      <c r="AK77" s="243"/>
      <c r="AL77" s="244"/>
      <c r="AM77" s="244"/>
      <c r="AN77" s="244"/>
      <c r="AO77" s="244"/>
      <c r="AP77" s="244"/>
      <c r="AQ77" s="244"/>
      <c r="AR77" s="244"/>
      <c r="AS77" s="244"/>
      <c r="AT77" s="263"/>
      <c r="AU77" s="243"/>
      <c r="AV77" s="244"/>
      <c r="AW77" s="244"/>
      <c r="AX77" s="244"/>
      <c r="AY77" s="244"/>
      <c r="AZ77" s="244"/>
      <c r="BA77" s="244"/>
      <c r="BB77" s="244"/>
      <c r="BC77" s="244"/>
      <c r="BD77" s="263"/>
      <c r="BE77" s="243"/>
      <c r="BF77" s="244"/>
      <c r="BG77" s="244"/>
      <c r="BH77" s="244"/>
      <c r="BI77" s="244"/>
      <c r="BJ77" s="244"/>
      <c r="BK77" s="244"/>
      <c r="BL77" s="244"/>
      <c r="BM77" s="244"/>
      <c r="BN77" s="263"/>
      <c r="BO77" s="243"/>
      <c r="BP77" s="244"/>
      <c r="BQ77" s="244"/>
      <c r="BR77" s="244"/>
      <c r="BS77" s="244"/>
      <c r="BT77" s="244"/>
      <c r="BU77" s="244"/>
      <c r="BV77" s="244"/>
      <c r="BW77" s="244"/>
      <c r="BX77" s="263"/>
      <c r="BY77" s="243"/>
      <c r="BZ77" s="244"/>
      <c r="CA77" s="244"/>
      <c r="CB77" s="244"/>
      <c r="CC77" s="244"/>
      <c r="CD77" s="244"/>
      <c r="CE77" s="244"/>
      <c r="CF77" s="244"/>
      <c r="CG77" s="244"/>
      <c r="CH77" s="263"/>
    </row>
    <row r="78" spans="1:86" ht="36">
      <c r="A78" s="359">
        <f>Summary!A78</f>
        <v>0</v>
      </c>
      <c r="B78" s="378">
        <f>Summary!B78</f>
        <v>0</v>
      </c>
      <c r="C78" s="379" t="str">
        <f>Summary!C78</f>
        <v>4.3.2.3</v>
      </c>
      <c r="D78" s="380">
        <f>Summary!D78</f>
        <v>0</v>
      </c>
      <c r="E78" s="381">
        <f>Summary!E78</f>
        <v>0</v>
      </c>
      <c r="F78" s="382" t="str">
        <f>Summary!F78</f>
        <v>Remove debris, obstructions and sweep formed concrete drainage channel (concrete 'V' channel)</v>
      </c>
      <c r="G78" s="375">
        <f>Summary!G78</f>
        <v>0</v>
      </c>
      <c r="H78" s="243"/>
      <c r="I78" s="244"/>
      <c r="J78" s="244"/>
      <c r="K78" s="244"/>
      <c r="L78" s="244"/>
      <c r="M78" s="244"/>
      <c r="N78" s="244"/>
      <c r="O78" s="263"/>
      <c r="P78" s="537"/>
      <c r="Q78" s="243"/>
      <c r="R78" s="244"/>
      <c r="S78" s="244"/>
      <c r="T78" s="244"/>
      <c r="U78" s="244"/>
      <c r="V78" s="244"/>
      <c r="W78" s="244"/>
      <c r="X78" s="244"/>
      <c r="Y78" s="244"/>
      <c r="Z78" s="263"/>
      <c r="AA78" s="243"/>
      <c r="AB78" s="244"/>
      <c r="AC78" s="244"/>
      <c r="AD78" s="244"/>
      <c r="AE78" s="244"/>
      <c r="AF78" s="244"/>
      <c r="AG78" s="244"/>
      <c r="AH78" s="244"/>
      <c r="AI78" s="244"/>
      <c r="AJ78" s="263"/>
      <c r="AK78" s="243"/>
      <c r="AL78" s="244"/>
      <c r="AM78" s="244"/>
      <c r="AN78" s="244"/>
      <c r="AO78" s="244"/>
      <c r="AP78" s="244"/>
      <c r="AQ78" s="244"/>
      <c r="AR78" s="244"/>
      <c r="AS78" s="244"/>
      <c r="AT78" s="263"/>
      <c r="AU78" s="243"/>
      <c r="AV78" s="244"/>
      <c r="AW78" s="244"/>
      <c r="AX78" s="244"/>
      <c r="AY78" s="244"/>
      <c r="AZ78" s="244"/>
      <c r="BA78" s="244"/>
      <c r="BB78" s="244"/>
      <c r="BC78" s="244"/>
      <c r="BD78" s="263"/>
      <c r="BE78" s="243"/>
      <c r="BF78" s="244"/>
      <c r="BG78" s="244"/>
      <c r="BH78" s="244"/>
      <c r="BI78" s="244"/>
      <c r="BJ78" s="244"/>
      <c r="BK78" s="244"/>
      <c r="BL78" s="244"/>
      <c r="BM78" s="244"/>
      <c r="BN78" s="263"/>
      <c r="BO78" s="243"/>
      <c r="BP78" s="244"/>
      <c r="BQ78" s="244"/>
      <c r="BR78" s="244"/>
      <c r="BS78" s="244"/>
      <c r="BT78" s="244"/>
      <c r="BU78" s="244"/>
      <c r="BV78" s="244"/>
      <c r="BW78" s="244"/>
      <c r="BX78" s="263"/>
      <c r="BY78" s="243"/>
      <c r="BZ78" s="244"/>
      <c r="CA78" s="244"/>
      <c r="CB78" s="244"/>
      <c r="CC78" s="244"/>
      <c r="CD78" s="244"/>
      <c r="CE78" s="244"/>
      <c r="CF78" s="244"/>
      <c r="CG78" s="244"/>
      <c r="CH78" s="263"/>
    </row>
    <row r="79" spans="1:86" ht="36">
      <c r="A79" s="359">
        <f>Summary!A79</f>
        <v>0</v>
      </c>
      <c r="B79" s="378">
        <f>Summary!B79</f>
        <v>0</v>
      </c>
      <c r="C79" s="379" t="str">
        <f>Summary!C79</f>
        <v>4.3.3</v>
      </c>
      <c r="D79" s="380" t="str">
        <f>Summary!D79</f>
        <v>500 - Drainage and Service Ducts</v>
      </c>
      <c r="E79" s="381" t="str">
        <f>Summary!E79</f>
        <v>Grips and counterfort drains</v>
      </c>
      <c r="F79" s="382">
        <f>Summary!F79</f>
        <v>0</v>
      </c>
      <c r="G79" s="375">
        <f>Summary!G79</f>
        <v>0</v>
      </c>
      <c r="H79" s="223"/>
      <c r="I79" s="224"/>
      <c r="J79" s="224"/>
      <c r="K79" s="224"/>
      <c r="L79" s="224"/>
      <c r="M79" s="224"/>
      <c r="N79" s="224"/>
      <c r="O79" s="225"/>
      <c r="P79" s="531"/>
      <c r="Q79" s="223"/>
      <c r="R79" s="224"/>
      <c r="S79" s="224"/>
      <c r="T79" s="224"/>
      <c r="U79" s="224"/>
      <c r="V79" s="224"/>
      <c r="W79" s="224"/>
      <c r="X79" s="224"/>
      <c r="Y79" s="224"/>
      <c r="Z79" s="225"/>
      <c r="AA79" s="223"/>
      <c r="AB79" s="224"/>
      <c r="AC79" s="224"/>
      <c r="AD79" s="224"/>
      <c r="AE79" s="224"/>
      <c r="AF79" s="224"/>
      <c r="AG79" s="224"/>
      <c r="AH79" s="224"/>
      <c r="AI79" s="224"/>
      <c r="AJ79" s="225"/>
      <c r="AK79" s="223"/>
      <c r="AL79" s="224"/>
      <c r="AM79" s="224"/>
      <c r="AN79" s="224"/>
      <c r="AO79" s="224"/>
      <c r="AP79" s="224"/>
      <c r="AQ79" s="224"/>
      <c r="AR79" s="224"/>
      <c r="AS79" s="224"/>
      <c r="AT79" s="225"/>
      <c r="AU79" s="223"/>
      <c r="AV79" s="224"/>
      <c r="AW79" s="224"/>
      <c r="AX79" s="224"/>
      <c r="AY79" s="224"/>
      <c r="AZ79" s="224"/>
      <c r="BA79" s="224"/>
      <c r="BB79" s="224"/>
      <c r="BC79" s="224"/>
      <c r="BD79" s="225"/>
      <c r="BE79" s="223"/>
      <c r="BF79" s="224"/>
      <c r="BG79" s="224"/>
      <c r="BH79" s="224"/>
      <c r="BI79" s="224"/>
      <c r="BJ79" s="224"/>
      <c r="BK79" s="224"/>
      <c r="BL79" s="224"/>
      <c r="BM79" s="224"/>
      <c r="BN79" s="225"/>
      <c r="BO79" s="223"/>
      <c r="BP79" s="224"/>
      <c r="BQ79" s="224"/>
      <c r="BR79" s="224"/>
      <c r="BS79" s="224"/>
      <c r="BT79" s="224"/>
      <c r="BU79" s="224"/>
      <c r="BV79" s="224"/>
      <c r="BW79" s="224"/>
      <c r="BX79" s="225"/>
      <c r="BY79" s="223"/>
      <c r="BZ79" s="224"/>
      <c r="CA79" s="224"/>
      <c r="CB79" s="224"/>
      <c r="CC79" s="224"/>
      <c r="CD79" s="224"/>
      <c r="CE79" s="224"/>
      <c r="CF79" s="224"/>
      <c r="CG79" s="224"/>
      <c r="CH79" s="225"/>
    </row>
    <row r="80" spans="1:86" ht="54">
      <c r="A80" s="359">
        <f>Summary!A80</f>
        <v>0</v>
      </c>
      <c r="B80" s="378">
        <f>Summary!B80</f>
        <v>0</v>
      </c>
      <c r="C80" s="379" t="str">
        <f>Summary!C80</f>
        <v>4.3.3.1</v>
      </c>
      <c r="D80" s="380">
        <f>Summary!D80</f>
        <v>0</v>
      </c>
      <c r="E80" s="381">
        <f>Summary!E80</f>
        <v>0</v>
      </c>
      <c r="F80" s="382" t="str">
        <f>Summary!F80</f>
        <v xml:space="preserve">Clear weed/vegetation growth and debris, clear, recut drainage Grip inlet and non piped drainage Grip </v>
      </c>
      <c r="G80" s="375">
        <f>Summary!G80</f>
        <v>0</v>
      </c>
      <c r="H80" s="241"/>
      <c r="I80" s="242"/>
      <c r="J80" s="242"/>
      <c r="K80" s="242"/>
      <c r="L80" s="242"/>
      <c r="M80" s="242"/>
      <c r="N80" s="242"/>
      <c r="O80" s="262"/>
      <c r="P80" s="531"/>
      <c r="Q80" s="241"/>
      <c r="R80" s="242"/>
      <c r="S80" s="242"/>
      <c r="T80" s="242"/>
      <c r="U80" s="242"/>
      <c r="V80" s="242"/>
      <c r="W80" s="242"/>
      <c r="X80" s="242"/>
      <c r="Y80" s="242"/>
      <c r="Z80" s="262"/>
      <c r="AA80" s="241"/>
      <c r="AB80" s="242"/>
      <c r="AC80" s="242"/>
      <c r="AD80" s="242"/>
      <c r="AE80" s="242"/>
      <c r="AF80" s="242"/>
      <c r="AG80" s="242"/>
      <c r="AH80" s="242"/>
      <c r="AI80" s="242"/>
      <c r="AJ80" s="262"/>
      <c r="AK80" s="241"/>
      <c r="AL80" s="242"/>
      <c r="AM80" s="242"/>
      <c r="AN80" s="242"/>
      <c r="AO80" s="242"/>
      <c r="AP80" s="242"/>
      <c r="AQ80" s="242"/>
      <c r="AR80" s="242"/>
      <c r="AS80" s="242"/>
      <c r="AT80" s="262"/>
      <c r="AU80" s="241"/>
      <c r="AV80" s="242"/>
      <c r="AW80" s="242"/>
      <c r="AX80" s="242"/>
      <c r="AY80" s="242"/>
      <c r="AZ80" s="242"/>
      <c r="BA80" s="242"/>
      <c r="BB80" s="242"/>
      <c r="BC80" s="242"/>
      <c r="BD80" s="262"/>
      <c r="BE80" s="241"/>
      <c r="BF80" s="242"/>
      <c r="BG80" s="242"/>
      <c r="BH80" s="242"/>
      <c r="BI80" s="242"/>
      <c r="BJ80" s="242"/>
      <c r="BK80" s="242"/>
      <c r="BL80" s="242"/>
      <c r="BM80" s="242"/>
      <c r="BN80" s="262"/>
      <c r="BO80" s="241"/>
      <c r="BP80" s="242"/>
      <c r="BQ80" s="242"/>
      <c r="BR80" s="242"/>
      <c r="BS80" s="242"/>
      <c r="BT80" s="242"/>
      <c r="BU80" s="242"/>
      <c r="BV80" s="242"/>
      <c r="BW80" s="242"/>
      <c r="BX80" s="262"/>
      <c r="BY80" s="241"/>
      <c r="BZ80" s="242"/>
      <c r="CA80" s="242"/>
      <c r="CB80" s="242"/>
      <c r="CC80" s="242"/>
      <c r="CD80" s="242"/>
      <c r="CE80" s="242"/>
      <c r="CF80" s="242"/>
      <c r="CG80" s="242"/>
      <c r="CH80" s="262"/>
    </row>
    <row r="81" spans="1:86" ht="54">
      <c r="A81" s="359">
        <f>Summary!A81</f>
        <v>0</v>
      </c>
      <c r="B81" s="378">
        <f>Summary!B81</f>
        <v>0</v>
      </c>
      <c r="C81" s="379" t="str">
        <f>Summary!C81</f>
        <v>4.3.3.2</v>
      </c>
      <c r="D81" s="380">
        <f>Summary!D81</f>
        <v>0</v>
      </c>
      <c r="E81" s="381">
        <f>Summary!E81</f>
        <v>0</v>
      </c>
      <c r="F81" s="382" t="str">
        <f>Summary!F81</f>
        <v>Clear weed/vegetation growth and debris clearing, rodding, jetting and proving of drainage Grip inlet and piped drainage Grip</v>
      </c>
      <c r="G81" s="375">
        <f>Summary!G81</f>
        <v>0</v>
      </c>
      <c r="H81" s="241"/>
      <c r="I81" s="242"/>
      <c r="J81" s="242"/>
      <c r="K81" s="242"/>
      <c r="L81" s="242"/>
      <c r="M81" s="242"/>
      <c r="N81" s="242"/>
      <c r="O81" s="262"/>
      <c r="P81" s="531"/>
      <c r="Q81" s="241"/>
      <c r="R81" s="242"/>
      <c r="S81" s="242"/>
      <c r="T81" s="242"/>
      <c r="U81" s="242"/>
      <c r="V81" s="242"/>
      <c r="W81" s="242"/>
      <c r="X81" s="242"/>
      <c r="Y81" s="242"/>
      <c r="Z81" s="262"/>
      <c r="AA81" s="241"/>
      <c r="AB81" s="242"/>
      <c r="AC81" s="242"/>
      <c r="AD81" s="242"/>
      <c r="AE81" s="242"/>
      <c r="AF81" s="242"/>
      <c r="AG81" s="242"/>
      <c r="AH81" s="242"/>
      <c r="AI81" s="242"/>
      <c r="AJ81" s="262"/>
      <c r="AK81" s="241"/>
      <c r="AL81" s="242"/>
      <c r="AM81" s="242"/>
      <c r="AN81" s="242"/>
      <c r="AO81" s="242"/>
      <c r="AP81" s="242"/>
      <c r="AQ81" s="242"/>
      <c r="AR81" s="242"/>
      <c r="AS81" s="242"/>
      <c r="AT81" s="262"/>
      <c r="AU81" s="241"/>
      <c r="AV81" s="242"/>
      <c r="AW81" s="242"/>
      <c r="AX81" s="242"/>
      <c r="AY81" s="242"/>
      <c r="AZ81" s="242"/>
      <c r="BA81" s="242"/>
      <c r="BB81" s="242"/>
      <c r="BC81" s="242"/>
      <c r="BD81" s="262"/>
      <c r="BE81" s="241"/>
      <c r="BF81" s="242"/>
      <c r="BG81" s="242"/>
      <c r="BH81" s="242"/>
      <c r="BI81" s="242"/>
      <c r="BJ81" s="242"/>
      <c r="BK81" s="242"/>
      <c r="BL81" s="242"/>
      <c r="BM81" s="242"/>
      <c r="BN81" s="262"/>
      <c r="BO81" s="241"/>
      <c r="BP81" s="242"/>
      <c r="BQ81" s="242"/>
      <c r="BR81" s="242"/>
      <c r="BS81" s="242"/>
      <c r="BT81" s="242"/>
      <c r="BU81" s="242"/>
      <c r="BV81" s="242"/>
      <c r="BW81" s="242"/>
      <c r="BX81" s="262"/>
      <c r="BY81" s="241"/>
      <c r="BZ81" s="242"/>
      <c r="CA81" s="242"/>
      <c r="CB81" s="242"/>
      <c r="CC81" s="242"/>
      <c r="CD81" s="242"/>
      <c r="CE81" s="242"/>
      <c r="CF81" s="242"/>
      <c r="CG81" s="242"/>
      <c r="CH81" s="262"/>
    </row>
    <row r="82" spans="1:86" ht="36">
      <c r="A82" s="359">
        <f>Summary!A82</f>
        <v>0</v>
      </c>
      <c r="B82" s="378">
        <f>Summary!B82</f>
        <v>0</v>
      </c>
      <c r="C82" s="379" t="str">
        <f>Summary!C82</f>
        <v>4.3.3.3</v>
      </c>
      <c r="D82" s="380">
        <f>Summary!D82</f>
        <v>0</v>
      </c>
      <c r="E82" s="381">
        <f>Summary!E82</f>
        <v>0</v>
      </c>
      <c r="F82" s="382" t="str">
        <f>Summary!F82</f>
        <v>Clear weed/vegetation growth and debris, clear, recut Counterfort drains</v>
      </c>
      <c r="G82" s="375">
        <f>Summary!G82</f>
        <v>0</v>
      </c>
      <c r="H82" s="241"/>
      <c r="I82" s="242"/>
      <c r="J82" s="242"/>
      <c r="K82" s="242"/>
      <c r="L82" s="242"/>
      <c r="M82" s="242"/>
      <c r="N82" s="242"/>
      <c r="O82" s="262"/>
      <c r="P82" s="531"/>
      <c r="Q82" s="241"/>
      <c r="R82" s="242"/>
      <c r="S82" s="242"/>
      <c r="T82" s="242"/>
      <c r="U82" s="242"/>
      <c r="V82" s="242"/>
      <c r="W82" s="242"/>
      <c r="X82" s="242"/>
      <c r="Y82" s="242"/>
      <c r="Z82" s="262"/>
      <c r="AA82" s="241"/>
      <c r="AB82" s="242"/>
      <c r="AC82" s="242"/>
      <c r="AD82" s="242"/>
      <c r="AE82" s="242"/>
      <c r="AF82" s="242"/>
      <c r="AG82" s="242"/>
      <c r="AH82" s="242"/>
      <c r="AI82" s="242"/>
      <c r="AJ82" s="262"/>
      <c r="AK82" s="241"/>
      <c r="AL82" s="242"/>
      <c r="AM82" s="242"/>
      <c r="AN82" s="242"/>
      <c r="AO82" s="242"/>
      <c r="AP82" s="242"/>
      <c r="AQ82" s="242"/>
      <c r="AR82" s="242"/>
      <c r="AS82" s="242"/>
      <c r="AT82" s="262"/>
      <c r="AU82" s="241"/>
      <c r="AV82" s="242"/>
      <c r="AW82" s="242"/>
      <c r="AX82" s="242"/>
      <c r="AY82" s="242"/>
      <c r="AZ82" s="242"/>
      <c r="BA82" s="242"/>
      <c r="BB82" s="242"/>
      <c r="BC82" s="242"/>
      <c r="BD82" s="262"/>
      <c r="BE82" s="241"/>
      <c r="BF82" s="242"/>
      <c r="BG82" s="242"/>
      <c r="BH82" s="242"/>
      <c r="BI82" s="242"/>
      <c r="BJ82" s="242"/>
      <c r="BK82" s="242"/>
      <c r="BL82" s="242"/>
      <c r="BM82" s="242"/>
      <c r="BN82" s="262"/>
      <c r="BO82" s="241"/>
      <c r="BP82" s="242"/>
      <c r="BQ82" s="242"/>
      <c r="BR82" s="242"/>
      <c r="BS82" s="242"/>
      <c r="BT82" s="242"/>
      <c r="BU82" s="242"/>
      <c r="BV82" s="242"/>
      <c r="BW82" s="242"/>
      <c r="BX82" s="262"/>
      <c r="BY82" s="241"/>
      <c r="BZ82" s="242"/>
      <c r="CA82" s="242"/>
      <c r="CB82" s="242"/>
      <c r="CC82" s="242"/>
      <c r="CD82" s="242"/>
      <c r="CE82" s="242"/>
      <c r="CF82" s="242"/>
      <c r="CG82" s="242"/>
      <c r="CH82" s="262"/>
    </row>
    <row r="83" spans="1:86" ht="36">
      <c r="A83" s="359">
        <f>Summary!A83</f>
        <v>0</v>
      </c>
      <c r="B83" s="378">
        <f>Summary!B83</f>
        <v>0</v>
      </c>
      <c r="C83" s="379" t="str">
        <f>Summary!C83</f>
        <v>4.3.4</v>
      </c>
      <c r="D83" s="380" t="str">
        <f>Summary!D83</f>
        <v>500 - Drainage and Service Ducts</v>
      </c>
      <c r="E83" s="381" t="str">
        <f>Summary!E83</f>
        <v>Catch Pits</v>
      </c>
      <c r="F83" s="382" t="str">
        <f>Summary!F83</f>
        <v>Clear weed / vegetation growth around frames, clear,  empty silt and debris from Catch Pits</v>
      </c>
      <c r="G83" s="375">
        <f>Summary!G83</f>
        <v>0</v>
      </c>
      <c r="H83" s="241"/>
      <c r="I83" s="242"/>
      <c r="J83" s="242"/>
      <c r="K83" s="242"/>
      <c r="L83" s="242"/>
      <c r="M83" s="242"/>
      <c r="N83" s="242"/>
      <c r="O83" s="262"/>
      <c r="P83" s="531"/>
      <c r="Q83" s="241"/>
      <c r="R83" s="242"/>
      <c r="S83" s="242"/>
      <c r="T83" s="242"/>
      <c r="U83" s="242"/>
      <c r="V83" s="242"/>
      <c r="W83" s="242"/>
      <c r="X83" s="242"/>
      <c r="Y83" s="242"/>
      <c r="Z83" s="262"/>
      <c r="AA83" s="241"/>
      <c r="AB83" s="242"/>
      <c r="AC83" s="242"/>
      <c r="AD83" s="242"/>
      <c r="AE83" s="242"/>
      <c r="AF83" s="242"/>
      <c r="AG83" s="242"/>
      <c r="AH83" s="242"/>
      <c r="AI83" s="242"/>
      <c r="AJ83" s="262"/>
      <c r="AK83" s="241"/>
      <c r="AL83" s="242"/>
      <c r="AM83" s="242"/>
      <c r="AN83" s="242"/>
      <c r="AO83" s="242"/>
      <c r="AP83" s="242"/>
      <c r="AQ83" s="242"/>
      <c r="AR83" s="242"/>
      <c r="AS83" s="242"/>
      <c r="AT83" s="262"/>
      <c r="AU83" s="241"/>
      <c r="AV83" s="242"/>
      <c r="AW83" s="242"/>
      <c r="AX83" s="242"/>
      <c r="AY83" s="242"/>
      <c r="AZ83" s="242"/>
      <c r="BA83" s="242"/>
      <c r="BB83" s="242"/>
      <c r="BC83" s="242"/>
      <c r="BD83" s="262"/>
      <c r="BE83" s="241"/>
      <c r="BF83" s="242"/>
      <c r="BG83" s="242"/>
      <c r="BH83" s="242"/>
      <c r="BI83" s="242"/>
      <c r="BJ83" s="242"/>
      <c r="BK83" s="242"/>
      <c r="BL83" s="242"/>
      <c r="BM83" s="242"/>
      <c r="BN83" s="262"/>
      <c r="BO83" s="241"/>
      <c r="BP83" s="242"/>
      <c r="BQ83" s="242"/>
      <c r="BR83" s="242"/>
      <c r="BS83" s="242"/>
      <c r="BT83" s="242"/>
      <c r="BU83" s="242"/>
      <c r="BV83" s="242"/>
      <c r="BW83" s="242"/>
      <c r="BX83" s="262"/>
      <c r="BY83" s="241"/>
      <c r="BZ83" s="242"/>
      <c r="CA83" s="242"/>
      <c r="CB83" s="242"/>
      <c r="CC83" s="242"/>
      <c r="CD83" s="242"/>
      <c r="CE83" s="242"/>
      <c r="CF83" s="242"/>
      <c r="CG83" s="242"/>
      <c r="CH83" s="262"/>
    </row>
    <row r="84" spans="1:86" ht="72">
      <c r="A84" s="359">
        <f>Summary!A84</f>
        <v>0</v>
      </c>
      <c r="B84" s="378">
        <f>Summary!B84</f>
        <v>0</v>
      </c>
      <c r="C84" s="379" t="str">
        <f>Summary!C84</f>
        <v>4.3.5</v>
      </c>
      <c r="D84" s="380" t="str">
        <f>Summary!D84</f>
        <v>500 - Drainage and Service Ducts</v>
      </c>
      <c r="E84" s="381" t="str">
        <f>Summary!E84</f>
        <v>Ditches</v>
      </c>
      <c r="F84" s="382" t="str">
        <f>Summary!F84</f>
        <v>Clear ditches by removing all material that could impair operation (weed / vegetation growth, silt, debris/rubbish, or eroded banks where present that impede flow and impair operation)</v>
      </c>
      <c r="G84" s="375">
        <f>Summary!G84</f>
        <v>0</v>
      </c>
      <c r="H84" s="241"/>
      <c r="I84" s="242"/>
      <c r="J84" s="242"/>
      <c r="K84" s="242"/>
      <c r="L84" s="242"/>
      <c r="M84" s="242"/>
      <c r="N84" s="242"/>
      <c r="O84" s="262"/>
      <c r="P84" s="538"/>
      <c r="Q84" s="241"/>
      <c r="R84" s="242"/>
      <c r="S84" s="242"/>
      <c r="T84" s="242"/>
      <c r="U84" s="242"/>
      <c r="V84" s="242"/>
      <c r="W84" s="242"/>
      <c r="X84" s="242"/>
      <c r="Y84" s="242"/>
      <c r="Z84" s="262"/>
      <c r="AA84" s="241"/>
      <c r="AB84" s="242"/>
      <c r="AC84" s="242"/>
      <c r="AD84" s="242"/>
      <c r="AE84" s="242"/>
      <c r="AF84" s="242"/>
      <c r="AG84" s="242"/>
      <c r="AH84" s="242"/>
      <c r="AI84" s="242"/>
      <c r="AJ84" s="262"/>
      <c r="AK84" s="241"/>
      <c r="AL84" s="242"/>
      <c r="AM84" s="242"/>
      <c r="AN84" s="242"/>
      <c r="AO84" s="242"/>
      <c r="AP84" s="242"/>
      <c r="AQ84" s="242"/>
      <c r="AR84" s="242"/>
      <c r="AS84" s="242"/>
      <c r="AT84" s="262"/>
      <c r="AU84" s="241"/>
      <c r="AV84" s="242"/>
      <c r="AW84" s="242"/>
      <c r="AX84" s="242"/>
      <c r="AY84" s="242"/>
      <c r="AZ84" s="242"/>
      <c r="BA84" s="242"/>
      <c r="BB84" s="242"/>
      <c r="BC84" s="242"/>
      <c r="BD84" s="262"/>
      <c r="BE84" s="241"/>
      <c r="BF84" s="242"/>
      <c r="BG84" s="242"/>
      <c r="BH84" s="242"/>
      <c r="BI84" s="242"/>
      <c r="BJ84" s="242"/>
      <c r="BK84" s="242"/>
      <c r="BL84" s="242"/>
      <c r="BM84" s="242"/>
      <c r="BN84" s="262"/>
      <c r="BO84" s="241"/>
      <c r="BP84" s="242"/>
      <c r="BQ84" s="242"/>
      <c r="BR84" s="242"/>
      <c r="BS84" s="242"/>
      <c r="BT84" s="242"/>
      <c r="BU84" s="242"/>
      <c r="BV84" s="242"/>
      <c r="BW84" s="242"/>
      <c r="BX84" s="262"/>
      <c r="BY84" s="241"/>
      <c r="BZ84" s="242"/>
      <c r="CA84" s="242"/>
      <c r="CB84" s="242"/>
      <c r="CC84" s="242"/>
      <c r="CD84" s="242"/>
      <c r="CE84" s="242"/>
      <c r="CF84" s="242"/>
      <c r="CG84" s="242"/>
      <c r="CH84" s="262"/>
    </row>
    <row r="85" spans="1:86" ht="90">
      <c r="A85" s="359">
        <f>Summary!A85</f>
        <v>0</v>
      </c>
      <c r="B85" s="378">
        <f>Summary!B85</f>
        <v>0</v>
      </c>
      <c r="C85" s="379" t="str">
        <f>Summary!C85</f>
        <v>4.3.6</v>
      </c>
      <c r="D85" s="380" t="str">
        <f>Summary!D85</f>
        <v>500 - Drainage and Service Ducts</v>
      </c>
      <c r="E85" s="381" t="str">
        <f>Summary!E85</f>
        <v>Outfalls, including infiltration tanks/stilling basins and/or settlement ponds</v>
      </c>
      <c r="F85" s="382" t="str">
        <f>Summary!F85</f>
        <v>Clear outfalls by removing all material that could impair operation (Headwalls, Pipe outfall)</v>
      </c>
      <c r="G85" s="375">
        <f>Summary!G85</f>
        <v>0</v>
      </c>
      <c r="H85" s="241"/>
      <c r="I85" s="242"/>
      <c r="J85" s="242"/>
      <c r="K85" s="242"/>
      <c r="L85" s="242"/>
      <c r="M85" s="242"/>
      <c r="N85" s="242"/>
      <c r="O85" s="262"/>
      <c r="P85" s="531"/>
      <c r="Q85" s="241"/>
      <c r="R85" s="242"/>
      <c r="S85" s="242"/>
      <c r="T85" s="242"/>
      <c r="U85" s="242"/>
      <c r="V85" s="242"/>
      <c r="W85" s="242"/>
      <c r="X85" s="242"/>
      <c r="Y85" s="242"/>
      <c r="Z85" s="262"/>
      <c r="AA85" s="241"/>
      <c r="AB85" s="242"/>
      <c r="AC85" s="242"/>
      <c r="AD85" s="242"/>
      <c r="AE85" s="242"/>
      <c r="AF85" s="242"/>
      <c r="AG85" s="242"/>
      <c r="AH85" s="242"/>
      <c r="AI85" s="242"/>
      <c r="AJ85" s="262"/>
      <c r="AK85" s="241"/>
      <c r="AL85" s="242"/>
      <c r="AM85" s="242"/>
      <c r="AN85" s="242"/>
      <c r="AO85" s="242"/>
      <c r="AP85" s="242"/>
      <c r="AQ85" s="242"/>
      <c r="AR85" s="242"/>
      <c r="AS85" s="242"/>
      <c r="AT85" s="262"/>
      <c r="AU85" s="241"/>
      <c r="AV85" s="242"/>
      <c r="AW85" s="242"/>
      <c r="AX85" s="242"/>
      <c r="AY85" s="242"/>
      <c r="AZ85" s="242"/>
      <c r="BA85" s="242"/>
      <c r="BB85" s="242"/>
      <c r="BC85" s="242"/>
      <c r="BD85" s="262"/>
      <c r="BE85" s="241"/>
      <c r="BF85" s="242"/>
      <c r="BG85" s="242"/>
      <c r="BH85" s="242"/>
      <c r="BI85" s="242"/>
      <c r="BJ85" s="242"/>
      <c r="BK85" s="242"/>
      <c r="BL85" s="242"/>
      <c r="BM85" s="242"/>
      <c r="BN85" s="262"/>
      <c r="BO85" s="241"/>
      <c r="BP85" s="242"/>
      <c r="BQ85" s="242"/>
      <c r="BR85" s="242"/>
      <c r="BS85" s="242"/>
      <c r="BT85" s="242"/>
      <c r="BU85" s="242"/>
      <c r="BV85" s="242"/>
      <c r="BW85" s="242"/>
      <c r="BX85" s="262"/>
      <c r="BY85" s="241"/>
      <c r="BZ85" s="242"/>
      <c r="CA85" s="242"/>
      <c r="CB85" s="242"/>
      <c r="CC85" s="242"/>
      <c r="CD85" s="242"/>
      <c r="CE85" s="242"/>
      <c r="CF85" s="242"/>
      <c r="CG85" s="242"/>
      <c r="CH85" s="262"/>
    </row>
    <row r="86" spans="1:86" ht="36">
      <c r="A86" s="359">
        <f>Summary!A86</f>
        <v>0</v>
      </c>
      <c r="B86" s="378">
        <f>Summary!B86</f>
        <v>0</v>
      </c>
      <c r="C86" s="379" t="str">
        <f>Summary!C86</f>
        <v>4.3.7</v>
      </c>
      <c r="D86" s="380" t="str">
        <f>Summary!D86</f>
        <v>500 - Drainage and Service Ducts</v>
      </c>
      <c r="E86" s="381" t="str">
        <f>Summary!E86</f>
        <v>Interceptors</v>
      </c>
      <c r="F86" s="382" t="str">
        <f>Summary!F86</f>
        <v>Clear weed / vegetation growth, around frames, clear, empty trapped material from Interceptors</v>
      </c>
      <c r="G86" s="375">
        <f>Summary!G86</f>
        <v>0</v>
      </c>
      <c r="H86" s="241"/>
      <c r="I86" s="242"/>
      <c r="J86" s="242"/>
      <c r="K86" s="242"/>
      <c r="L86" s="242"/>
      <c r="M86" s="242"/>
      <c r="N86" s="242"/>
      <c r="O86" s="262"/>
      <c r="P86" s="531"/>
      <c r="Q86" s="241"/>
      <c r="R86" s="242"/>
      <c r="S86" s="242"/>
      <c r="T86" s="242"/>
      <c r="U86" s="242"/>
      <c r="V86" s="242"/>
      <c r="W86" s="242"/>
      <c r="X86" s="242"/>
      <c r="Y86" s="242"/>
      <c r="Z86" s="262"/>
      <c r="AA86" s="241"/>
      <c r="AB86" s="242"/>
      <c r="AC86" s="242"/>
      <c r="AD86" s="242"/>
      <c r="AE86" s="242"/>
      <c r="AF86" s="242"/>
      <c r="AG86" s="242"/>
      <c r="AH86" s="242"/>
      <c r="AI86" s="242"/>
      <c r="AJ86" s="262"/>
      <c r="AK86" s="241"/>
      <c r="AL86" s="242"/>
      <c r="AM86" s="242"/>
      <c r="AN86" s="242"/>
      <c r="AO86" s="242"/>
      <c r="AP86" s="242"/>
      <c r="AQ86" s="242"/>
      <c r="AR86" s="242"/>
      <c r="AS86" s="242"/>
      <c r="AT86" s="262"/>
      <c r="AU86" s="241"/>
      <c r="AV86" s="242"/>
      <c r="AW86" s="242"/>
      <c r="AX86" s="242"/>
      <c r="AY86" s="242"/>
      <c r="AZ86" s="242"/>
      <c r="BA86" s="242"/>
      <c r="BB86" s="242"/>
      <c r="BC86" s="242"/>
      <c r="BD86" s="262"/>
      <c r="BE86" s="241"/>
      <c r="BF86" s="242"/>
      <c r="BG86" s="242"/>
      <c r="BH86" s="242"/>
      <c r="BI86" s="242"/>
      <c r="BJ86" s="242"/>
      <c r="BK86" s="242"/>
      <c r="BL86" s="242"/>
      <c r="BM86" s="242"/>
      <c r="BN86" s="262"/>
      <c r="BO86" s="241"/>
      <c r="BP86" s="242"/>
      <c r="BQ86" s="242"/>
      <c r="BR86" s="242"/>
      <c r="BS86" s="242"/>
      <c r="BT86" s="242"/>
      <c r="BU86" s="242"/>
      <c r="BV86" s="242"/>
      <c r="BW86" s="242"/>
      <c r="BX86" s="262"/>
      <c r="BY86" s="241"/>
      <c r="BZ86" s="242"/>
      <c r="CA86" s="242"/>
      <c r="CB86" s="242"/>
      <c r="CC86" s="242"/>
      <c r="CD86" s="242"/>
      <c r="CE86" s="242"/>
      <c r="CF86" s="242"/>
      <c r="CG86" s="242"/>
      <c r="CH86" s="262"/>
    </row>
    <row r="87" spans="1:86" ht="54">
      <c r="A87" s="359">
        <f>Summary!A87</f>
        <v>0</v>
      </c>
      <c r="B87" s="378">
        <f>Summary!B87</f>
        <v>0</v>
      </c>
      <c r="C87" s="379" t="str">
        <f>Summary!C87</f>
        <v>4.3.8</v>
      </c>
      <c r="D87" s="380" t="str">
        <f>Summary!D87</f>
        <v>500 - Drainage and Service Ducts</v>
      </c>
      <c r="E87" s="381" t="str">
        <f>Summary!E87</f>
        <v>Manholes</v>
      </c>
      <c r="F87" s="382" t="str">
        <f>Summary!F87</f>
        <v>Clear manholes by removing all material that could impair operation (overgrown vegetation / weed, silt, debris / rubbish)</v>
      </c>
      <c r="G87" s="375">
        <f>Summary!G87</f>
        <v>0</v>
      </c>
      <c r="H87" s="243"/>
      <c r="I87" s="244"/>
      <c r="J87" s="244"/>
      <c r="K87" s="244"/>
      <c r="L87" s="244"/>
      <c r="M87" s="244"/>
      <c r="N87" s="244"/>
      <c r="O87" s="263"/>
      <c r="P87" s="531"/>
      <c r="Q87" s="243"/>
      <c r="R87" s="244"/>
      <c r="S87" s="244"/>
      <c r="T87" s="244"/>
      <c r="U87" s="244"/>
      <c r="V87" s="244"/>
      <c r="W87" s="244"/>
      <c r="X87" s="244"/>
      <c r="Y87" s="244"/>
      <c r="Z87" s="263"/>
      <c r="AA87" s="243"/>
      <c r="AB87" s="244"/>
      <c r="AC87" s="244"/>
      <c r="AD87" s="244"/>
      <c r="AE87" s="244"/>
      <c r="AF87" s="244"/>
      <c r="AG87" s="244"/>
      <c r="AH87" s="244"/>
      <c r="AI87" s="244"/>
      <c r="AJ87" s="263"/>
      <c r="AK87" s="243"/>
      <c r="AL87" s="244"/>
      <c r="AM87" s="244"/>
      <c r="AN87" s="244"/>
      <c r="AO87" s="244"/>
      <c r="AP87" s="244"/>
      <c r="AQ87" s="244"/>
      <c r="AR87" s="244"/>
      <c r="AS87" s="244"/>
      <c r="AT87" s="263"/>
      <c r="AU87" s="243"/>
      <c r="AV87" s="244"/>
      <c r="AW87" s="244"/>
      <c r="AX87" s="244"/>
      <c r="AY87" s="244"/>
      <c r="AZ87" s="244"/>
      <c r="BA87" s="244"/>
      <c r="BB87" s="244"/>
      <c r="BC87" s="244"/>
      <c r="BD87" s="263"/>
      <c r="BE87" s="243"/>
      <c r="BF87" s="244"/>
      <c r="BG87" s="244"/>
      <c r="BH87" s="244"/>
      <c r="BI87" s="244"/>
      <c r="BJ87" s="244"/>
      <c r="BK87" s="244"/>
      <c r="BL87" s="244"/>
      <c r="BM87" s="244"/>
      <c r="BN87" s="263"/>
      <c r="BO87" s="243"/>
      <c r="BP87" s="244"/>
      <c r="BQ87" s="244"/>
      <c r="BR87" s="244"/>
      <c r="BS87" s="244"/>
      <c r="BT87" s="244"/>
      <c r="BU87" s="244"/>
      <c r="BV87" s="244"/>
      <c r="BW87" s="244"/>
      <c r="BX87" s="263"/>
      <c r="BY87" s="243"/>
      <c r="BZ87" s="244"/>
      <c r="CA87" s="244"/>
      <c r="CB87" s="244"/>
      <c r="CC87" s="244"/>
      <c r="CD87" s="244"/>
      <c r="CE87" s="244"/>
      <c r="CF87" s="244"/>
      <c r="CG87" s="244"/>
      <c r="CH87" s="263"/>
    </row>
    <row r="88" spans="1:86" ht="72">
      <c r="A88" s="359">
        <f>Summary!A88</f>
        <v>0</v>
      </c>
      <c r="B88" s="378">
        <f>Summary!B88</f>
        <v>0</v>
      </c>
      <c r="C88" s="379" t="str">
        <f>Summary!C88</f>
        <v>4.3.9</v>
      </c>
      <c r="D88" s="380" t="str">
        <f>Summary!D88</f>
        <v>500 - Drainage and Service Ducts</v>
      </c>
      <c r="E88" s="381" t="str">
        <f>Summary!E88</f>
        <v>Culverts</v>
      </c>
      <c r="F88" s="382" t="str">
        <f>Summary!F88</f>
        <v>De-silt and remove all material that could impair operation (silt, weed / vegetation growth, debris / rubbish, eroded bank material restricting the free flow of water through the culvert)</v>
      </c>
      <c r="G88" s="375">
        <f>Summary!G88</f>
        <v>0</v>
      </c>
      <c r="H88" s="243"/>
      <c r="I88" s="244"/>
      <c r="J88" s="244"/>
      <c r="K88" s="244"/>
      <c r="L88" s="244"/>
      <c r="M88" s="244"/>
      <c r="N88" s="244"/>
      <c r="O88" s="263"/>
      <c r="P88" s="531"/>
      <c r="Q88" s="243"/>
      <c r="R88" s="244"/>
      <c r="S88" s="244"/>
      <c r="T88" s="244"/>
      <c r="U88" s="244"/>
      <c r="V88" s="244"/>
      <c r="W88" s="244"/>
      <c r="X88" s="244"/>
      <c r="Y88" s="244"/>
      <c r="Z88" s="263"/>
      <c r="AA88" s="243"/>
      <c r="AB88" s="244"/>
      <c r="AC88" s="244"/>
      <c r="AD88" s="244"/>
      <c r="AE88" s="244"/>
      <c r="AF88" s="244"/>
      <c r="AG88" s="244"/>
      <c r="AH88" s="244"/>
      <c r="AI88" s="244"/>
      <c r="AJ88" s="263"/>
      <c r="AK88" s="243"/>
      <c r="AL88" s="244"/>
      <c r="AM88" s="244"/>
      <c r="AN88" s="244"/>
      <c r="AO88" s="244"/>
      <c r="AP88" s="244"/>
      <c r="AQ88" s="244"/>
      <c r="AR88" s="244"/>
      <c r="AS88" s="244"/>
      <c r="AT88" s="263"/>
      <c r="AU88" s="243"/>
      <c r="AV88" s="244"/>
      <c r="AW88" s="244"/>
      <c r="AX88" s="244"/>
      <c r="AY88" s="244"/>
      <c r="AZ88" s="244"/>
      <c r="BA88" s="244"/>
      <c r="BB88" s="244"/>
      <c r="BC88" s="244"/>
      <c r="BD88" s="263"/>
      <c r="BE88" s="243"/>
      <c r="BF88" s="244"/>
      <c r="BG88" s="244"/>
      <c r="BH88" s="244"/>
      <c r="BI88" s="244"/>
      <c r="BJ88" s="244"/>
      <c r="BK88" s="244"/>
      <c r="BL88" s="244"/>
      <c r="BM88" s="244"/>
      <c r="BN88" s="263"/>
      <c r="BO88" s="243"/>
      <c r="BP88" s="244"/>
      <c r="BQ88" s="244"/>
      <c r="BR88" s="244"/>
      <c r="BS88" s="244"/>
      <c r="BT88" s="244"/>
      <c r="BU88" s="244"/>
      <c r="BV88" s="244"/>
      <c r="BW88" s="244"/>
      <c r="BX88" s="263"/>
      <c r="BY88" s="243"/>
      <c r="BZ88" s="244"/>
      <c r="CA88" s="244"/>
      <c r="CB88" s="244"/>
      <c r="CC88" s="244"/>
      <c r="CD88" s="244"/>
      <c r="CE88" s="244"/>
      <c r="CF88" s="244"/>
      <c r="CG88" s="244"/>
      <c r="CH88" s="263"/>
    </row>
    <row r="89" spans="1:86">
      <c r="A89" s="359">
        <f>Summary!A89</f>
        <v>0</v>
      </c>
      <c r="B89" s="378">
        <f>Summary!B89</f>
        <v>0</v>
      </c>
      <c r="C89" s="379" t="str">
        <f>Summary!C89</f>
        <v>4.3.10</v>
      </c>
      <c r="D89" s="693" t="str">
        <f>Summary!D89</f>
        <v>NOT USED</v>
      </c>
      <c r="E89" s="381">
        <f>Summary!E89</f>
        <v>0</v>
      </c>
      <c r="F89" s="382">
        <f>Summary!F89</f>
        <v>0</v>
      </c>
      <c r="G89" s="375">
        <f>Summary!G89</f>
        <v>0</v>
      </c>
      <c r="H89" s="223"/>
      <c r="I89" s="224"/>
      <c r="J89" s="224"/>
      <c r="K89" s="224"/>
      <c r="L89" s="224"/>
      <c r="M89" s="224"/>
      <c r="N89" s="224"/>
      <c r="O89" s="225"/>
      <c r="P89" s="531"/>
      <c r="Q89" s="223"/>
      <c r="R89" s="224"/>
      <c r="S89" s="224"/>
      <c r="T89" s="224"/>
      <c r="U89" s="224"/>
      <c r="V89" s="224"/>
      <c r="W89" s="224"/>
      <c r="X89" s="224"/>
      <c r="Y89" s="224"/>
      <c r="Z89" s="225"/>
      <c r="AA89" s="223"/>
      <c r="AB89" s="224"/>
      <c r="AC89" s="224"/>
      <c r="AD89" s="224"/>
      <c r="AE89" s="224"/>
      <c r="AF89" s="224"/>
      <c r="AG89" s="224"/>
      <c r="AH89" s="224"/>
      <c r="AI89" s="224"/>
      <c r="AJ89" s="225"/>
      <c r="AK89" s="223"/>
      <c r="AL89" s="224"/>
      <c r="AM89" s="224"/>
      <c r="AN89" s="224"/>
      <c r="AO89" s="224"/>
      <c r="AP89" s="224"/>
      <c r="AQ89" s="224"/>
      <c r="AR89" s="224"/>
      <c r="AS89" s="224"/>
      <c r="AT89" s="225"/>
      <c r="AU89" s="223"/>
      <c r="AV89" s="224"/>
      <c r="AW89" s="224"/>
      <c r="AX89" s="224"/>
      <c r="AY89" s="224"/>
      <c r="AZ89" s="224"/>
      <c r="BA89" s="224"/>
      <c r="BB89" s="224"/>
      <c r="BC89" s="224"/>
      <c r="BD89" s="225"/>
      <c r="BE89" s="223"/>
      <c r="BF89" s="224"/>
      <c r="BG89" s="224"/>
      <c r="BH89" s="224"/>
      <c r="BI89" s="224"/>
      <c r="BJ89" s="224"/>
      <c r="BK89" s="224"/>
      <c r="BL89" s="224"/>
      <c r="BM89" s="224"/>
      <c r="BN89" s="225"/>
      <c r="BO89" s="223"/>
      <c r="BP89" s="224"/>
      <c r="BQ89" s="224"/>
      <c r="BR89" s="224"/>
      <c r="BS89" s="224"/>
      <c r="BT89" s="224"/>
      <c r="BU89" s="224"/>
      <c r="BV89" s="224"/>
      <c r="BW89" s="224"/>
      <c r="BX89" s="225"/>
      <c r="BY89" s="223"/>
      <c r="BZ89" s="224"/>
      <c r="CA89" s="224"/>
      <c r="CB89" s="224"/>
      <c r="CC89" s="224"/>
      <c r="CD89" s="224"/>
      <c r="CE89" s="224"/>
      <c r="CF89" s="224"/>
      <c r="CG89" s="224"/>
      <c r="CH89" s="225"/>
    </row>
    <row r="90" spans="1:86" ht="36">
      <c r="A90" s="359">
        <f>Summary!A90</f>
        <v>0</v>
      </c>
      <c r="B90" s="378">
        <f>Summary!B90</f>
        <v>0</v>
      </c>
      <c r="C90" s="379" t="str">
        <f>Summary!C90</f>
        <v>4.3.11</v>
      </c>
      <c r="D90" s="693" t="str">
        <f>Summary!D90</f>
        <v>500 - Drainage and Service Ducts</v>
      </c>
      <c r="E90" s="381" t="str">
        <f>Summary!E90</f>
        <v>Filter drains</v>
      </c>
      <c r="F90" s="382">
        <f>Summary!F90</f>
        <v>0</v>
      </c>
      <c r="G90" s="375">
        <f>Summary!G90</f>
        <v>0</v>
      </c>
      <c r="H90" s="223"/>
      <c r="I90" s="224"/>
      <c r="J90" s="224"/>
      <c r="K90" s="224"/>
      <c r="L90" s="224"/>
      <c r="M90" s="224"/>
      <c r="N90" s="224"/>
      <c r="O90" s="225"/>
      <c r="P90" s="531"/>
      <c r="Q90" s="223"/>
      <c r="R90" s="224"/>
      <c r="S90" s="224"/>
      <c r="T90" s="224"/>
      <c r="U90" s="224"/>
      <c r="V90" s="224"/>
      <c r="W90" s="224"/>
      <c r="X90" s="224"/>
      <c r="Y90" s="224"/>
      <c r="Z90" s="225"/>
      <c r="AA90" s="223"/>
      <c r="AB90" s="224"/>
      <c r="AC90" s="224"/>
      <c r="AD90" s="224"/>
      <c r="AE90" s="224"/>
      <c r="AF90" s="224"/>
      <c r="AG90" s="224"/>
      <c r="AH90" s="224"/>
      <c r="AI90" s="224"/>
      <c r="AJ90" s="225"/>
      <c r="AK90" s="223"/>
      <c r="AL90" s="224"/>
      <c r="AM90" s="224"/>
      <c r="AN90" s="224"/>
      <c r="AO90" s="224"/>
      <c r="AP90" s="224"/>
      <c r="AQ90" s="224"/>
      <c r="AR90" s="224"/>
      <c r="AS90" s="224"/>
      <c r="AT90" s="225"/>
      <c r="AU90" s="223"/>
      <c r="AV90" s="224"/>
      <c r="AW90" s="224"/>
      <c r="AX90" s="224"/>
      <c r="AY90" s="224"/>
      <c r="AZ90" s="224"/>
      <c r="BA90" s="224"/>
      <c r="BB90" s="224"/>
      <c r="BC90" s="224"/>
      <c r="BD90" s="225"/>
      <c r="BE90" s="223"/>
      <c r="BF90" s="224"/>
      <c r="BG90" s="224"/>
      <c r="BH90" s="224"/>
      <c r="BI90" s="224"/>
      <c r="BJ90" s="224"/>
      <c r="BK90" s="224"/>
      <c r="BL90" s="224"/>
      <c r="BM90" s="224"/>
      <c r="BN90" s="225"/>
      <c r="BO90" s="223"/>
      <c r="BP90" s="224"/>
      <c r="BQ90" s="224"/>
      <c r="BR90" s="224"/>
      <c r="BS90" s="224"/>
      <c r="BT90" s="224"/>
      <c r="BU90" s="224"/>
      <c r="BV90" s="224"/>
      <c r="BW90" s="224"/>
      <c r="BX90" s="225"/>
      <c r="BY90" s="223"/>
      <c r="BZ90" s="224"/>
      <c r="CA90" s="224"/>
      <c r="CB90" s="224"/>
      <c r="CC90" s="224"/>
      <c r="CD90" s="224"/>
      <c r="CE90" s="224"/>
      <c r="CF90" s="224"/>
      <c r="CG90" s="224"/>
      <c r="CH90" s="225"/>
    </row>
    <row r="91" spans="1:86" ht="90">
      <c r="A91" s="359">
        <f>Summary!A91</f>
        <v>0</v>
      </c>
      <c r="B91" s="378">
        <f>Summary!B91</f>
        <v>0</v>
      </c>
      <c r="C91" s="379" t="str">
        <f>Summary!C91</f>
        <v>4.3.11.1</v>
      </c>
      <c r="D91" s="380">
        <f>Summary!D91</f>
        <v>0</v>
      </c>
      <c r="E91" s="381">
        <f>Summary!E91</f>
        <v>0</v>
      </c>
      <c r="F91" s="382" t="str">
        <f>Summary!F91</f>
        <v xml:space="preserve">Edge scrape, clear weed / vegetation growth, cut back to remove build up of material from edge of carriage way through to filter material (Filter Drain and Combined carrier and Filter drain) that could impair operation </v>
      </c>
      <c r="G91" s="375">
        <f>Summary!G91</f>
        <v>0</v>
      </c>
      <c r="H91" s="243"/>
      <c r="I91" s="244"/>
      <c r="J91" s="244"/>
      <c r="K91" s="244"/>
      <c r="L91" s="244"/>
      <c r="M91" s="244"/>
      <c r="N91" s="244"/>
      <c r="O91" s="263"/>
      <c r="P91" s="531"/>
      <c r="Q91" s="243"/>
      <c r="R91" s="244"/>
      <c r="S91" s="244"/>
      <c r="T91" s="244"/>
      <c r="U91" s="244"/>
      <c r="V91" s="244"/>
      <c r="W91" s="244"/>
      <c r="X91" s="244"/>
      <c r="Y91" s="244"/>
      <c r="Z91" s="263"/>
      <c r="AA91" s="243"/>
      <c r="AB91" s="244"/>
      <c r="AC91" s="244"/>
      <c r="AD91" s="244"/>
      <c r="AE91" s="244"/>
      <c r="AF91" s="244"/>
      <c r="AG91" s="244"/>
      <c r="AH91" s="244"/>
      <c r="AI91" s="244"/>
      <c r="AJ91" s="263"/>
      <c r="AK91" s="243"/>
      <c r="AL91" s="244"/>
      <c r="AM91" s="244"/>
      <c r="AN91" s="244"/>
      <c r="AO91" s="244"/>
      <c r="AP91" s="244"/>
      <c r="AQ91" s="244"/>
      <c r="AR91" s="244"/>
      <c r="AS91" s="244"/>
      <c r="AT91" s="263"/>
      <c r="AU91" s="243"/>
      <c r="AV91" s="244"/>
      <c r="AW91" s="244"/>
      <c r="AX91" s="244"/>
      <c r="AY91" s="244"/>
      <c r="AZ91" s="244"/>
      <c r="BA91" s="244"/>
      <c r="BB91" s="244"/>
      <c r="BC91" s="244"/>
      <c r="BD91" s="263"/>
      <c r="BE91" s="243"/>
      <c r="BF91" s="244"/>
      <c r="BG91" s="244"/>
      <c r="BH91" s="244"/>
      <c r="BI91" s="244"/>
      <c r="BJ91" s="244"/>
      <c r="BK91" s="244"/>
      <c r="BL91" s="244"/>
      <c r="BM91" s="244"/>
      <c r="BN91" s="263"/>
      <c r="BO91" s="243"/>
      <c r="BP91" s="244"/>
      <c r="BQ91" s="244"/>
      <c r="BR91" s="244"/>
      <c r="BS91" s="244"/>
      <c r="BT91" s="244"/>
      <c r="BU91" s="244"/>
      <c r="BV91" s="244"/>
      <c r="BW91" s="244"/>
      <c r="BX91" s="263"/>
      <c r="BY91" s="243"/>
      <c r="BZ91" s="244"/>
      <c r="CA91" s="244"/>
      <c r="CB91" s="244"/>
      <c r="CC91" s="244"/>
      <c r="CD91" s="244"/>
      <c r="CE91" s="244"/>
      <c r="CF91" s="244"/>
      <c r="CG91" s="244"/>
      <c r="CH91" s="263"/>
    </row>
    <row r="92" spans="1:86" ht="36">
      <c r="A92" s="359">
        <f>Summary!A92</f>
        <v>0</v>
      </c>
      <c r="B92" s="378">
        <f>Summary!B92</f>
        <v>0</v>
      </c>
      <c r="C92" s="379" t="str">
        <f>Summary!C92</f>
        <v>4.3.11.2</v>
      </c>
      <c r="D92" s="380">
        <f>Summary!D92</f>
        <v>0</v>
      </c>
      <c r="E92" s="381">
        <f>Summary!E92</f>
        <v>0</v>
      </c>
      <c r="F92" s="382" t="str">
        <f>Summary!F92</f>
        <v>Weed spray along Filter Drain and Combined carrier and Filter drain</v>
      </c>
      <c r="G92" s="375">
        <f>Summary!G92</f>
        <v>0</v>
      </c>
      <c r="H92" s="243"/>
      <c r="I92" s="244"/>
      <c r="J92" s="244"/>
      <c r="K92" s="244"/>
      <c r="L92" s="244"/>
      <c r="M92" s="244"/>
      <c r="N92" s="244"/>
      <c r="O92" s="263"/>
      <c r="P92" s="531"/>
      <c r="Q92" s="243"/>
      <c r="R92" s="244"/>
      <c r="S92" s="244"/>
      <c r="T92" s="244"/>
      <c r="U92" s="244"/>
      <c r="V92" s="244"/>
      <c r="W92" s="244"/>
      <c r="X92" s="244"/>
      <c r="Y92" s="244"/>
      <c r="Z92" s="263"/>
      <c r="AA92" s="243"/>
      <c r="AB92" s="244"/>
      <c r="AC92" s="244"/>
      <c r="AD92" s="244"/>
      <c r="AE92" s="244"/>
      <c r="AF92" s="244"/>
      <c r="AG92" s="244"/>
      <c r="AH92" s="244"/>
      <c r="AI92" s="244"/>
      <c r="AJ92" s="263"/>
      <c r="AK92" s="243"/>
      <c r="AL92" s="244"/>
      <c r="AM92" s="244"/>
      <c r="AN92" s="244"/>
      <c r="AO92" s="244"/>
      <c r="AP92" s="244"/>
      <c r="AQ92" s="244"/>
      <c r="AR92" s="244"/>
      <c r="AS92" s="244"/>
      <c r="AT92" s="263"/>
      <c r="AU92" s="243"/>
      <c r="AV92" s="244"/>
      <c r="AW92" s="244"/>
      <c r="AX92" s="244"/>
      <c r="AY92" s="244"/>
      <c r="AZ92" s="244"/>
      <c r="BA92" s="244"/>
      <c r="BB92" s="244"/>
      <c r="BC92" s="244"/>
      <c r="BD92" s="263"/>
      <c r="BE92" s="243"/>
      <c r="BF92" s="244"/>
      <c r="BG92" s="244"/>
      <c r="BH92" s="244"/>
      <c r="BI92" s="244"/>
      <c r="BJ92" s="244"/>
      <c r="BK92" s="244"/>
      <c r="BL92" s="244"/>
      <c r="BM92" s="244"/>
      <c r="BN92" s="263"/>
      <c r="BO92" s="243"/>
      <c r="BP92" s="244"/>
      <c r="BQ92" s="244"/>
      <c r="BR92" s="244"/>
      <c r="BS92" s="244"/>
      <c r="BT92" s="244"/>
      <c r="BU92" s="244"/>
      <c r="BV92" s="244"/>
      <c r="BW92" s="244"/>
      <c r="BX92" s="263"/>
      <c r="BY92" s="243"/>
      <c r="BZ92" s="244"/>
      <c r="CA92" s="244"/>
      <c r="CB92" s="244"/>
      <c r="CC92" s="244"/>
      <c r="CD92" s="244"/>
      <c r="CE92" s="244"/>
      <c r="CF92" s="244"/>
      <c r="CG92" s="244"/>
      <c r="CH92" s="263"/>
    </row>
    <row r="93" spans="1:86" ht="36">
      <c r="A93" s="359">
        <f>Summary!A93</f>
        <v>0</v>
      </c>
      <c r="B93" s="378">
        <f>Summary!B93</f>
        <v>0</v>
      </c>
      <c r="C93" s="379" t="str">
        <f>Summary!C93</f>
        <v>4.3.12</v>
      </c>
      <c r="D93" s="380" t="str">
        <f>Summary!D93</f>
        <v>500 - Drainage and Service Ducts</v>
      </c>
      <c r="E93" s="381" t="str">
        <f>Summary!E93</f>
        <v>Balancing / attenuation ponds</v>
      </c>
      <c r="F93" s="382" t="str">
        <f>Summary!F93</f>
        <v>Cycle isolation valves</v>
      </c>
      <c r="G93" s="375">
        <f>Summary!G93</f>
        <v>0</v>
      </c>
      <c r="H93" s="243"/>
      <c r="I93" s="244"/>
      <c r="J93" s="244"/>
      <c r="K93" s="244"/>
      <c r="L93" s="244"/>
      <c r="M93" s="244"/>
      <c r="N93" s="244"/>
      <c r="O93" s="263"/>
      <c r="P93" s="531"/>
      <c r="Q93" s="243"/>
      <c r="R93" s="244"/>
      <c r="S93" s="244"/>
      <c r="T93" s="244"/>
      <c r="U93" s="244"/>
      <c r="V93" s="244"/>
      <c r="W93" s="244"/>
      <c r="X93" s="244"/>
      <c r="Y93" s="244"/>
      <c r="Z93" s="263"/>
      <c r="AA93" s="243"/>
      <c r="AB93" s="244"/>
      <c r="AC93" s="244"/>
      <c r="AD93" s="244"/>
      <c r="AE93" s="244"/>
      <c r="AF93" s="244"/>
      <c r="AG93" s="244"/>
      <c r="AH93" s="244"/>
      <c r="AI93" s="244"/>
      <c r="AJ93" s="263"/>
      <c r="AK93" s="243"/>
      <c r="AL93" s="244"/>
      <c r="AM93" s="244"/>
      <c r="AN93" s="244"/>
      <c r="AO93" s="244"/>
      <c r="AP93" s="244"/>
      <c r="AQ93" s="244"/>
      <c r="AR93" s="244"/>
      <c r="AS93" s="244"/>
      <c r="AT93" s="263"/>
      <c r="AU93" s="243"/>
      <c r="AV93" s="244"/>
      <c r="AW93" s="244"/>
      <c r="AX93" s="244"/>
      <c r="AY93" s="244"/>
      <c r="AZ93" s="244"/>
      <c r="BA93" s="244"/>
      <c r="BB93" s="244"/>
      <c r="BC93" s="244"/>
      <c r="BD93" s="263"/>
      <c r="BE93" s="243"/>
      <c r="BF93" s="244"/>
      <c r="BG93" s="244"/>
      <c r="BH93" s="244"/>
      <c r="BI93" s="244"/>
      <c r="BJ93" s="244"/>
      <c r="BK93" s="244"/>
      <c r="BL93" s="244"/>
      <c r="BM93" s="244"/>
      <c r="BN93" s="263"/>
      <c r="BO93" s="243"/>
      <c r="BP93" s="244"/>
      <c r="BQ93" s="244"/>
      <c r="BR93" s="244"/>
      <c r="BS93" s="244"/>
      <c r="BT93" s="244"/>
      <c r="BU93" s="244"/>
      <c r="BV93" s="244"/>
      <c r="BW93" s="244"/>
      <c r="BX93" s="263"/>
      <c r="BY93" s="243"/>
      <c r="BZ93" s="244"/>
      <c r="CA93" s="244"/>
      <c r="CB93" s="244"/>
      <c r="CC93" s="244"/>
      <c r="CD93" s="244"/>
      <c r="CE93" s="244"/>
      <c r="CF93" s="244"/>
      <c r="CG93" s="244"/>
      <c r="CH93" s="263"/>
    </row>
    <row r="94" spans="1:86" ht="72">
      <c r="A94" s="359">
        <f>Summary!A94</f>
        <v>0</v>
      </c>
      <c r="B94" s="378">
        <f>Summary!B94</f>
        <v>0</v>
      </c>
      <c r="C94" s="379" t="str">
        <f>Summary!C94</f>
        <v>4.3.13</v>
      </c>
      <c r="D94" s="380" t="str">
        <f>Summary!D94</f>
        <v>500 - Drainage and Service Ducts</v>
      </c>
      <c r="E94" s="381" t="str">
        <f>Summary!E94</f>
        <v>Ancillary items (PCDs, siphons, trash screens, penstocks)</v>
      </c>
      <c r="F94" s="382" t="str">
        <f>Summary!F94</f>
        <v xml:space="preserve">Clear all material that could impair operation and ensure fit for operation </v>
      </c>
      <c r="G94" s="375">
        <f>Summary!G94</f>
        <v>0</v>
      </c>
      <c r="H94" s="243"/>
      <c r="I94" s="244"/>
      <c r="J94" s="244"/>
      <c r="K94" s="244"/>
      <c r="L94" s="244"/>
      <c r="M94" s="244"/>
      <c r="N94" s="244"/>
      <c r="O94" s="263"/>
      <c r="P94" s="531"/>
      <c r="Q94" s="243"/>
      <c r="R94" s="244"/>
      <c r="S94" s="244"/>
      <c r="T94" s="244"/>
      <c r="U94" s="244"/>
      <c r="V94" s="244"/>
      <c r="W94" s="244"/>
      <c r="X94" s="244"/>
      <c r="Y94" s="244"/>
      <c r="Z94" s="263"/>
      <c r="AA94" s="243"/>
      <c r="AB94" s="244"/>
      <c r="AC94" s="244"/>
      <c r="AD94" s="244"/>
      <c r="AE94" s="244"/>
      <c r="AF94" s="244"/>
      <c r="AG94" s="244"/>
      <c r="AH94" s="244"/>
      <c r="AI94" s="244"/>
      <c r="AJ94" s="263"/>
      <c r="AK94" s="243"/>
      <c r="AL94" s="244"/>
      <c r="AM94" s="244"/>
      <c r="AN94" s="244"/>
      <c r="AO94" s="244"/>
      <c r="AP94" s="244"/>
      <c r="AQ94" s="244"/>
      <c r="AR94" s="244"/>
      <c r="AS94" s="244"/>
      <c r="AT94" s="263"/>
      <c r="AU94" s="243"/>
      <c r="AV94" s="244"/>
      <c r="AW94" s="244"/>
      <c r="AX94" s="244"/>
      <c r="AY94" s="244"/>
      <c r="AZ94" s="244"/>
      <c r="BA94" s="244"/>
      <c r="BB94" s="244"/>
      <c r="BC94" s="244"/>
      <c r="BD94" s="263"/>
      <c r="BE94" s="243"/>
      <c r="BF94" s="244"/>
      <c r="BG94" s="244"/>
      <c r="BH94" s="244"/>
      <c r="BI94" s="244"/>
      <c r="BJ94" s="244"/>
      <c r="BK94" s="244"/>
      <c r="BL94" s="244"/>
      <c r="BM94" s="244"/>
      <c r="BN94" s="263"/>
      <c r="BO94" s="243"/>
      <c r="BP94" s="244"/>
      <c r="BQ94" s="244"/>
      <c r="BR94" s="244"/>
      <c r="BS94" s="244"/>
      <c r="BT94" s="244"/>
      <c r="BU94" s="244"/>
      <c r="BV94" s="244"/>
      <c r="BW94" s="244"/>
      <c r="BX94" s="263"/>
      <c r="BY94" s="243"/>
      <c r="BZ94" s="244"/>
      <c r="CA94" s="244"/>
      <c r="CB94" s="244"/>
      <c r="CC94" s="244"/>
      <c r="CD94" s="244"/>
      <c r="CE94" s="244"/>
      <c r="CF94" s="244"/>
      <c r="CG94" s="244"/>
      <c r="CH94" s="263"/>
    </row>
    <row r="95" spans="1:86" ht="36">
      <c r="A95" s="359">
        <f>Summary!A95</f>
        <v>0</v>
      </c>
      <c r="B95" s="378">
        <f>Summary!B95</f>
        <v>0</v>
      </c>
      <c r="C95" s="379" t="str">
        <f>Summary!C95</f>
        <v>4.3.14</v>
      </c>
      <c r="D95" s="380" t="str">
        <f>Summary!D95</f>
        <v>500 - Drainage and Service Ducts</v>
      </c>
      <c r="E95" s="381" t="str">
        <f>Summary!E95</f>
        <v>Swales</v>
      </c>
      <c r="F95" s="382">
        <f>Summary!F95</f>
        <v>0</v>
      </c>
      <c r="G95" s="375">
        <f>Summary!G95</f>
        <v>0</v>
      </c>
      <c r="H95" s="223"/>
      <c r="I95" s="224"/>
      <c r="J95" s="224"/>
      <c r="K95" s="224"/>
      <c r="L95" s="224"/>
      <c r="M95" s="224"/>
      <c r="N95" s="224"/>
      <c r="O95" s="225"/>
      <c r="P95" s="531"/>
      <c r="Q95" s="223"/>
      <c r="R95" s="224"/>
      <c r="S95" s="224"/>
      <c r="T95" s="224"/>
      <c r="U95" s="224"/>
      <c r="V95" s="224"/>
      <c r="W95" s="224"/>
      <c r="X95" s="224"/>
      <c r="Y95" s="224"/>
      <c r="Z95" s="225"/>
      <c r="AA95" s="223"/>
      <c r="AB95" s="224"/>
      <c r="AC95" s="224"/>
      <c r="AD95" s="224"/>
      <c r="AE95" s="224"/>
      <c r="AF95" s="224"/>
      <c r="AG95" s="224"/>
      <c r="AH95" s="224"/>
      <c r="AI95" s="224"/>
      <c r="AJ95" s="225"/>
      <c r="AK95" s="223"/>
      <c r="AL95" s="224"/>
      <c r="AM95" s="224"/>
      <c r="AN95" s="224"/>
      <c r="AO95" s="224"/>
      <c r="AP95" s="224"/>
      <c r="AQ95" s="224"/>
      <c r="AR95" s="224"/>
      <c r="AS95" s="224"/>
      <c r="AT95" s="225"/>
      <c r="AU95" s="223"/>
      <c r="AV95" s="224"/>
      <c r="AW95" s="224"/>
      <c r="AX95" s="224"/>
      <c r="AY95" s="224"/>
      <c r="AZ95" s="224"/>
      <c r="BA95" s="224"/>
      <c r="BB95" s="224"/>
      <c r="BC95" s="224"/>
      <c r="BD95" s="225"/>
      <c r="BE95" s="223"/>
      <c r="BF95" s="224"/>
      <c r="BG95" s="224"/>
      <c r="BH95" s="224"/>
      <c r="BI95" s="224"/>
      <c r="BJ95" s="224"/>
      <c r="BK95" s="224"/>
      <c r="BL95" s="224"/>
      <c r="BM95" s="224"/>
      <c r="BN95" s="225"/>
      <c r="BO95" s="223"/>
      <c r="BP95" s="224"/>
      <c r="BQ95" s="224"/>
      <c r="BR95" s="224"/>
      <c r="BS95" s="224"/>
      <c r="BT95" s="224"/>
      <c r="BU95" s="224"/>
      <c r="BV95" s="224"/>
      <c r="BW95" s="224"/>
      <c r="BX95" s="225"/>
      <c r="BY95" s="223"/>
      <c r="BZ95" s="224"/>
      <c r="CA95" s="224"/>
      <c r="CB95" s="224"/>
      <c r="CC95" s="224"/>
      <c r="CD95" s="224"/>
      <c r="CE95" s="224"/>
      <c r="CF95" s="224"/>
      <c r="CG95" s="224"/>
      <c r="CH95" s="225"/>
    </row>
    <row r="96" spans="1:86" ht="36">
      <c r="A96" s="359">
        <f>Summary!A96</f>
        <v>0</v>
      </c>
      <c r="B96" s="378">
        <f>Summary!B96</f>
        <v>0</v>
      </c>
      <c r="C96" s="379" t="str">
        <f>Summary!C96</f>
        <v>4.3.14.1</v>
      </c>
      <c r="D96" s="380">
        <f>Summary!D96</f>
        <v>0</v>
      </c>
      <c r="E96" s="381">
        <f>Summary!E96</f>
        <v>0</v>
      </c>
      <c r="F96" s="382" t="str">
        <f>Summary!F96</f>
        <v>Clear weed / vegetation growth, remove any litter, debris and sediment that could impair operation</v>
      </c>
      <c r="G96" s="375">
        <f>Summary!G96</f>
        <v>0</v>
      </c>
      <c r="H96" s="243"/>
      <c r="I96" s="244"/>
      <c r="J96" s="244"/>
      <c r="K96" s="244"/>
      <c r="L96" s="244"/>
      <c r="M96" s="244"/>
      <c r="N96" s="244"/>
      <c r="O96" s="263"/>
      <c r="P96" s="531"/>
      <c r="Q96" s="243"/>
      <c r="R96" s="244"/>
      <c r="S96" s="244"/>
      <c r="T96" s="244"/>
      <c r="U96" s="244"/>
      <c r="V96" s="244"/>
      <c r="W96" s="244"/>
      <c r="X96" s="244"/>
      <c r="Y96" s="244"/>
      <c r="Z96" s="263"/>
      <c r="AA96" s="243"/>
      <c r="AB96" s="244"/>
      <c r="AC96" s="244"/>
      <c r="AD96" s="244"/>
      <c r="AE96" s="244"/>
      <c r="AF96" s="244"/>
      <c r="AG96" s="244"/>
      <c r="AH96" s="244"/>
      <c r="AI96" s="244"/>
      <c r="AJ96" s="263"/>
      <c r="AK96" s="243"/>
      <c r="AL96" s="244"/>
      <c r="AM96" s="244"/>
      <c r="AN96" s="244"/>
      <c r="AO96" s="244"/>
      <c r="AP96" s="244"/>
      <c r="AQ96" s="244"/>
      <c r="AR96" s="244"/>
      <c r="AS96" s="244"/>
      <c r="AT96" s="263"/>
      <c r="AU96" s="243"/>
      <c r="AV96" s="244"/>
      <c r="AW96" s="244"/>
      <c r="AX96" s="244"/>
      <c r="AY96" s="244"/>
      <c r="AZ96" s="244"/>
      <c r="BA96" s="244"/>
      <c r="BB96" s="244"/>
      <c r="BC96" s="244"/>
      <c r="BD96" s="263"/>
      <c r="BE96" s="243"/>
      <c r="BF96" s="244"/>
      <c r="BG96" s="244"/>
      <c r="BH96" s="244"/>
      <c r="BI96" s="244"/>
      <c r="BJ96" s="244"/>
      <c r="BK96" s="244"/>
      <c r="BL96" s="244"/>
      <c r="BM96" s="244"/>
      <c r="BN96" s="263"/>
      <c r="BO96" s="243"/>
      <c r="BP96" s="244"/>
      <c r="BQ96" s="244"/>
      <c r="BR96" s="244"/>
      <c r="BS96" s="244"/>
      <c r="BT96" s="244"/>
      <c r="BU96" s="244"/>
      <c r="BV96" s="244"/>
      <c r="BW96" s="244"/>
      <c r="BX96" s="263"/>
      <c r="BY96" s="243"/>
      <c r="BZ96" s="244"/>
      <c r="CA96" s="244"/>
      <c r="CB96" s="244"/>
      <c r="CC96" s="244"/>
      <c r="CD96" s="244"/>
      <c r="CE96" s="244"/>
      <c r="CF96" s="244"/>
      <c r="CG96" s="244"/>
      <c r="CH96" s="263"/>
    </row>
    <row r="97" spans="1:86" ht="36">
      <c r="A97" s="359">
        <f>Summary!A97</f>
        <v>0</v>
      </c>
      <c r="B97" s="378">
        <f>Summary!B97</f>
        <v>0</v>
      </c>
      <c r="C97" s="379" t="str">
        <f>Summary!C97</f>
        <v>4.3.14.2</v>
      </c>
      <c r="D97" s="380">
        <f>Summary!D97</f>
        <v>0</v>
      </c>
      <c r="E97" s="381">
        <f>Summary!E97</f>
        <v>0</v>
      </c>
      <c r="F97" s="382" t="str">
        <f>Summary!F97</f>
        <v>Undertake a grass cut of the swale to maintain the grass sward between 100mm and 200mm in height</v>
      </c>
      <c r="G97" s="375">
        <f>Summary!G97</f>
        <v>0</v>
      </c>
      <c r="H97" s="243"/>
      <c r="I97" s="244"/>
      <c r="J97" s="244"/>
      <c r="K97" s="244"/>
      <c r="L97" s="244"/>
      <c r="M97" s="244"/>
      <c r="N97" s="244"/>
      <c r="O97" s="263"/>
      <c r="P97" s="531"/>
      <c r="Q97" s="243"/>
      <c r="R97" s="244"/>
      <c r="S97" s="244"/>
      <c r="T97" s="244"/>
      <c r="U97" s="244"/>
      <c r="V97" s="244"/>
      <c r="W97" s="244"/>
      <c r="X97" s="244"/>
      <c r="Y97" s="244"/>
      <c r="Z97" s="263"/>
      <c r="AA97" s="243"/>
      <c r="AB97" s="244"/>
      <c r="AC97" s="244"/>
      <c r="AD97" s="244"/>
      <c r="AE97" s="244"/>
      <c r="AF97" s="244"/>
      <c r="AG97" s="244"/>
      <c r="AH97" s="244"/>
      <c r="AI97" s="244"/>
      <c r="AJ97" s="263"/>
      <c r="AK97" s="243"/>
      <c r="AL97" s="244"/>
      <c r="AM97" s="244"/>
      <c r="AN97" s="244"/>
      <c r="AO97" s="244"/>
      <c r="AP97" s="244"/>
      <c r="AQ97" s="244"/>
      <c r="AR97" s="244"/>
      <c r="AS97" s="244"/>
      <c r="AT97" s="263"/>
      <c r="AU97" s="243"/>
      <c r="AV97" s="244"/>
      <c r="AW97" s="244"/>
      <c r="AX97" s="244"/>
      <c r="AY97" s="244"/>
      <c r="AZ97" s="244"/>
      <c r="BA97" s="244"/>
      <c r="BB97" s="244"/>
      <c r="BC97" s="244"/>
      <c r="BD97" s="263"/>
      <c r="BE97" s="243"/>
      <c r="BF97" s="244"/>
      <c r="BG97" s="244"/>
      <c r="BH97" s="244"/>
      <c r="BI97" s="244"/>
      <c r="BJ97" s="244"/>
      <c r="BK97" s="244"/>
      <c r="BL97" s="244"/>
      <c r="BM97" s="244"/>
      <c r="BN97" s="263"/>
      <c r="BO97" s="243"/>
      <c r="BP97" s="244"/>
      <c r="BQ97" s="244"/>
      <c r="BR97" s="244"/>
      <c r="BS97" s="244"/>
      <c r="BT97" s="244"/>
      <c r="BU97" s="244"/>
      <c r="BV97" s="244"/>
      <c r="BW97" s="244"/>
      <c r="BX97" s="263"/>
      <c r="BY97" s="243"/>
      <c r="BZ97" s="244"/>
      <c r="CA97" s="244"/>
      <c r="CB97" s="244"/>
      <c r="CC97" s="244"/>
      <c r="CD97" s="244"/>
      <c r="CE97" s="244"/>
      <c r="CF97" s="244"/>
      <c r="CG97" s="244"/>
      <c r="CH97" s="263"/>
    </row>
    <row r="98" spans="1:86" ht="36">
      <c r="A98" s="359">
        <f>Summary!A98</f>
        <v>0</v>
      </c>
      <c r="B98" s="378">
        <f>Summary!B98</f>
        <v>0</v>
      </c>
      <c r="C98" s="379" t="str">
        <f>Summary!C98</f>
        <v>4.3.15</v>
      </c>
      <c r="D98" s="380" t="str">
        <f>Summary!D98</f>
        <v>500 - Drainage and Service Ducts</v>
      </c>
      <c r="E98" s="381" t="str">
        <f>Summary!E98</f>
        <v>Basins</v>
      </c>
      <c r="F98" s="382">
        <f>Summary!F98</f>
        <v>0</v>
      </c>
      <c r="G98" s="375">
        <f>Summary!G98</f>
        <v>0</v>
      </c>
      <c r="H98" s="223"/>
      <c r="I98" s="224"/>
      <c r="J98" s="224"/>
      <c r="K98" s="224"/>
      <c r="L98" s="224"/>
      <c r="M98" s="224"/>
      <c r="N98" s="224"/>
      <c r="O98" s="225"/>
      <c r="P98" s="531"/>
      <c r="Q98" s="223"/>
      <c r="R98" s="224"/>
      <c r="S98" s="224"/>
      <c r="T98" s="224"/>
      <c r="U98" s="224"/>
      <c r="V98" s="224"/>
      <c r="W98" s="224"/>
      <c r="X98" s="224"/>
      <c r="Y98" s="224"/>
      <c r="Z98" s="225"/>
      <c r="AA98" s="223"/>
      <c r="AB98" s="224"/>
      <c r="AC98" s="224"/>
      <c r="AD98" s="224"/>
      <c r="AE98" s="224"/>
      <c r="AF98" s="224"/>
      <c r="AG98" s="224"/>
      <c r="AH98" s="224"/>
      <c r="AI98" s="224"/>
      <c r="AJ98" s="225"/>
      <c r="AK98" s="223"/>
      <c r="AL98" s="224"/>
      <c r="AM98" s="224"/>
      <c r="AN98" s="224"/>
      <c r="AO98" s="224"/>
      <c r="AP98" s="224"/>
      <c r="AQ98" s="224"/>
      <c r="AR98" s="224"/>
      <c r="AS98" s="224"/>
      <c r="AT98" s="225"/>
      <c r="AU98" s="223"/>
      <c r="AV98" s="224"/>
      <c r="AW98" s="224"/>
      <c r="AX98" s="224"/>
      <c r="AY98" s="224"/>
      <c r="AZ98" s="224"/>
      <c r="BA98" s="224"/>
      <c r="BB98" s="224"/>
      <c r="BC98" s="224"/>
      <c r="BD98" s="225"/>
      <c r="BE98" s="223"/>
      <c r="BF98" s="224"/>
      <c r="BG98" s="224"/>
      <c r="BH98" s="224"/>
      <c r="BI98" s="224"/>
      <c r="BJ98" s="224"/>
      <c r="BK98" s="224"/>
      <c r="BL98" s="224"/>
      <c r="BM98" s="224"/>
      <c r="BN98" s="225"/>
      <c r="BO98" s="223"/>
      <c r="BP98" s="224"/>
      <c r="BQ98" s="224"/>
      <c r="BR98" s="224"/>
      <c r="BS98" s="224"/>
      <c r="BT98" s="224"/>
      <c r="BU98" s="224"/>
      <c r="BV98" s="224"/>
      <c r="BW98" s="224"/>
      <c r="BX98" s="225"/>
      <c r="BY98" s="223"/>
      <c r="BZ98" s="224"/>
      <c r="CA98" s="224"/>
      <c r="CB98" s="224"/>
      <c r="CC98" s="224"/>
      <c r="CD98" s="224"/>
      <c r="CE98" s="224"/>
      <c r="CF98" s="224"/>
      <c r="CG98" s="224"/>
      <c r="CH98" s="225"/>
    </row>
    <row r="99" spans="1:86" ht="36">
      <c r="A99" s="359">
        <f>Summary!A99</f>
        <v>0</v>
      </c>
      <c r="B99" s="378">
        <f>Summary!B99</f>
        <v>0</v>
      </c>
      <c r="C99" s="379" t="str">
        <f>Summary!C99</f>
        <v>4.3.15.1</v>
      </c>
      <c r="D99" s="380">
        <f>Summary!D99</f>
        <v>0</v>
      </c>
      <c r="E99" s="381">
        <f>Summary!E99</f>
        <v>0</v>
      </c>
      <c r="F99" s="382" t="str">
        <f>Summary!F99</f>
        <v>Clear weed / vegetation growth, remove any litter, debris and sediment that could impair operation</v>
      </c>
      <c r="G99" s="375">
        <f>Summary!G99</f>
        <v>0</v>
      </c>
      <c r="H99" s="243"/>
      <c r="I99" s="244"/>
      <c r="J99" s="244"/>
      <c r="K99" s="244"/>
      <c r="L99" s="244"/>
      <c r="M99" s="244"/>
      <c r="N99" s="244"/>
      <c r="O99" s="263"/>
      <c r="P99" s="531"/>
      <c r="Q99" s="243"/>
      <c r="R99" s="244"/>
      <c r="S99" s="244"/>
      <c r="T99" s="244"/>
      <c r="U99" s="244"/>
      <c r="V99" s="244"/>
      <c r="W99" s="244"/>
      <c r="X99" s="244"/>
      <c r="Y99" s="244"/>
      <c r="Z99" s="263"/>
      <c r="AA99" s="243"/>
      <c r="AB99" s="244"/>
      <c r="AC99" s="244"/>
      <c r="AD99" s="244"/>
      <c r="AE99" s="244"/>
      <c r="AF99" s="244"/>
      <c r="AG99" s="244"/>
      <c r="AH99" s="244"/>
      <c r="AI99" s="244"/>
      <c r="AJ99" s="263"/>
      <c r="AK99" s="243"/>
      <c r="AL99" s="244"/>
      <c r="AM99" s="244"/>
      <c r="AN99" s="244"/>
      <c r="AO99" s="244"/>
      <c r="AP99" s="244"/>
      <c r="AQ99" s="244"/>
      <c r="AR99" s="244"/>
      <c r="AS99" s="244"/>
      <c r="AT99" s="263"/>
      <c r="AU99" s="243"/>
      <c r="AV99" s="244"/>
      <c r="AW99" s="244"/>
      <c r="AX99" s="244"/>
      <c r="AY99" s="244"/>
      <c r="AZ99" s="244"/>
      <c r="BA99" s="244"/>
      <c r="BB99" s="244"/>
      <c r="BC99" s="244"/>
      <c r="BD99" s="263"/>
      <c r="BE99" s="243"/>
      <c r="BF99" s="244"/>
      <c r="BG99" s="244"/>
      <c r="BH99" s="244"/>
      <c r="BI99" s="244"/>
      <c r="BJ99" s="244"/>
      <c r="BK99" s="244"/>
      <c r="BL99" s="244"/>
      <c r="BM99" s="244"/>
      <c r="BN99" s="263"/>
      <c r="BO99" s="243"/>
      <c r="BP99" s="244"/>
      <c r="BQ99" s="244"/>
      <c r="BR99" s="244"/>
      <c r="BS99" s="244"/>
      <c r="BT99" s="244"/>
      <c r="BU99" s="244"/>
      <c r="BV99" s="244"/>
      <c r="BW99" s="244"/>
      <c r="BX99" s="263"/>
      <c r="BY99" s="243"/>
      <c r="BZ99" s="244"/>
      <c r="CA99" s="244"/>
      <c r="CB99" s="244"/>
      <c r="CC99" s="244"/>
      <c r="CD99" s="244"/>
      <c r="CE99" s="244"/>
      <c r="CF99" s="244"/>
      <c r="CG99" s="244"/>
      <c r="CH99" s="263"/>
    </row>
    <row r="100" spans="1:86" ht="54">
      <c r="A100" s="359">
        <f>Summary!A100</f>
        <v>0</v>
      </c>
      <c r="B100" s="378">
        <f>Summary!B100</f>
        <v>0</v>
      </c>
      <c r="C100" s="379" t="str">
        <f>Summary!C100</f>
        <v>4.3.15.2</v>
      </c>
      <c r="D100" s="380">
        <f>Summary!D100</f>
        <v>0</v>
      </c>
      <c r="E100" s="381">
        <f>Summary!E100</f>
        <v>0</v>
      </c>
      <c r="F100" s="382" t="str">
        <f>Summary!F100</f>
        <v>Undertake a grass cut of the grassed areas of the basin to maintain the grass sward between 100mm and 200mm in height</v>
      </c>
      <c r="G100" s="375">
        <f>Summary!G100</f>
        <v>0</v>
      </c>
      <c r="H100" s="243"/>
      <c r="I100" s="244"/>
      <c r="J100" s="244"/>
      <c r="K100" s="244"/>
      <c r="L100" s="244"/>
      <c r="M100" s="244"/>
      <c r="N100" s="244"/>
      <c r="O100" s="263"/>
      <c r="P100" s="531"/>
      <c r="Q100" s="243"/>
      <c r="R100" s="244"/>
      <c r="S100" s="244"/>
      <c r="T100" s="244"/>
      <c r="U100" s="244"/>
      <c r="V100" s="244"/>
      <c r="W100" s="244"/>
      <c r="X100" s="244"/>
      <c r="Y100" s="244"/>
      <c r="Z100" s="263"/>
      <c r="AA100" s="243"/>
      <c r="AB100" s="244"/>
      <c r="AC100" s="244"/>
      <c r="AD100" s="244"/>
      <c r="AE100" s="244"/>
      <c r="AF100" s="244"/>
      <c r="AG100" s="244"/>
      <c r="AH100" s="244"/>
      <c r="AI100" s="244"/>
      <c r="AJ100" s="263"/>
      <c r="AK100" s="243"/>
      <c r="AL100" s="244"/>
      <c r="AM100" s="244"/>
      <c r="AN100" s="244"/>
      <c r="AO100" s="244"/>
      <c r="AP100" s="244"/>
      <c r="AQ100" s="244"/>
      <c r="AR100" s="244"/>
      <c r="AS100" s="244"/>
      <c r="AT100" s="263"/>
      <c r="AU100" s="243"/>
      <c r="AV100" s="244"/>
      <c r="AW100" s="244"/>
      <c r="AX100" s="244"/>
      <c r="AY100" s="244"/>
      <c r="AZ100" s="244"/>
      <c r="BA100" s="244"/>
      <c r="BB100" s="244"/>
      <c r="BC100" s="244"/>
      <c r="BD100" s="263"/>
      <c r="BE100" s="243"/>
      <c r="BF100" s="244"/>
      <c r="BG100" s="244"/>
      <c r="BH100" s="244"/>
      <c r="BI100" s="244"/>
      <c r="BJ100" s="244"/>
      <c r="BK100" s="244"/>
      <c r="BL100" s="244"/>
      <c r="BM100" s="244"/>
      <c r="BN100" s="263"/>
      <c r="BO100" s="243"/>
      <c r="BP100" s="244"/>
      <c r="BQ100" s="244"/>
      <c r="BR100" s="244"/>
      <c r="BS100" s="244"/>
      <c r="BT100" s="244"/>
      <c r="BU100" s="244"/>
      <c r="BV100" s="244"/>
      <c r="BW100" s="244"/>
      <c r="BX100" s="263"/>
      <c r="BY100" s="243"/>
      <c r="BZ100" s="244"/>
      <c r="CA100" s="244"/>
      <c r="CB100" s="244"/>
      <c r="CC100" s="244"/>
      <c r="CD100" s="244"/>
      <c r="CE100" s="244"/>
      <c r="CF100" s="244"/>
      <c r="CG100" s="244"/>
      <c r="CH100" s="263"/>
    </row>
    <row r="101" spans="1:86" ht="36">
      <c r="A101" s="359">
        <f>Summary!A101</f>
        <v>0</v>
      </c>
      <c r="B101" s="378">
        <f>Summary!B101</f>
        <v>0</v>
      </c>
      <c r="C101" s="379" t="str">
        <f>Summary!C101</f>
        <v>4.3.16</v>
      </c>
      <c r="D101" s="380" t="str">
        <f>Summary!D101</f>
        <v>500 - Drainage and Service Ducts</v>
      </c>
      <c r="E101" s="381" t="str">
        <f>Summary!E101</f>
        <v>Grassed surface water channel</v>
      </c>
      <c r="F101" s="382">
        <f>Summary!F101</f>
        <v>0</v>
      </c>
      <c r="G101" s="375">
        <f>Summary!G101</f>
        <v>0</v>
      </c>
      <c r="H101" s="223"/>
      <c r="I101" s="224"/>
      <c r="J101" s="224"/>
      <c r="K101" s="224"/>
      <c r="L101" s="224"/>
      <c r="M101" s="224"/>
      <c r="N101" s="224"/>
      <c r="O101" s="225"/>
      <c r="P101" s="531"/>
      <c r="Q101" s="223"/>
      <c r="R101" s="224"/>
      <c r="S101" s="224"/>
      <c r="T101" s="224"/>
      <c r="U101" s="224"/>
      <c r="V101" s="224"/>
      <c r="W101" s="224"/>
      <c r="X101" s="224"/>
      <c r="Y101" s="224"/>
      <c r="Z101" s="225"/>
      <c r="AA101" s="223"/>
      <c r="AB101" s="224"/>
      <c r="AC101" s="224"/>
      <c r="AD101" s="224"/>
      <c r="AE101" s="224"/>
      <c r="AF101" s="224"/>
      <c r="AG101" s="224"/>
      <c r="AH101" s="224"/>
      <c r="AI101" s="224"/>
      <c r="AJ101" s="225"/>
      <c r="AK101" s="223"/>
      <c r="AL101" s="224"/>
      <c r="AM101" s="224"/>
      <c r="AN101" s="224"/>
      <c r="AO101" s="224"/>
      <c r="AP101" s="224"/>
      <c r="AQ101" s="224"/>
      <c r="AR101" s="224"/>
      <c r="AS101" s="224"/>
      <c r="AT101" s="225"/>
      <c r="AU101" s="223"/>
      <c r="AV101" s="224"/>
      <c r="AW101" s="224"/>
      <c r="AX101" s="224"/>
      <c r="AY101" s="224"/>
      <c r="AZ101" s="224"/>
      <c r="BA101" s="224"/>
      <c r="BB101" s="224"/>
      <c r="BC101" s="224"/>
      <c r="BD101" s="225"/>
      <c r="BE101" s="223"/>
      <c r="BF101" s="224"/>
      <c r="BG101" s="224"/>
      <c r="BH101" s="224"/>
      <c r="BI101" s="224"/>
      <c r="BJ101" s="224"/>
      <c r="BK101" s="224"/>
      <c r="BL101" s="224"/>
      <c r="BM101" s="224"/>
      <c r="BN101" s="225"/>
      <c r="BO101" s="223"/>
      <c r="BP101" s="224"/>
      <c r="BQ101" s="224"/>
      <c r="BR101" s="224"/>
      <c r="BS101" s="224"/>
      <c r="BT101" s="224"/>
      <c r="BU101" s="224"/>
      <c r="BV101" s="224"/>
      <c r="BW101" s="224"/>
      <c r="BX101" s="225"/>
      <c r="BY101" s="223"/>
      <c r="BZ101" s="224"/>
      <c r="CA101" s="224"/>
      <c r="CB101" s="224"/>
      <c r="CC101" s="224"/>
      <c r="CD101" s="224"/>
      <c r="CE101" s="224"/>
      <c r="CF101" s="224"/>
      <c r="CG101" s="224"/>
      <c r="CH101" s="225"/>
    </row>
    <row r="102" spans="1:86" ht="54">
      <c r="A102" s="359">
        <f>Summary!A102</f>
        <v>0</v>
      </c>
      <c r="B102" s="378">
        <f>Summary!B102</f>
        <v>0</v>
      </c>
      <c r="C102" s="379" t="str">
        <f>Summary!C102</f>
        <v>4.3.16.1</v>
      </c>
      <c r="D102" s="380">
        <f>Summary!D102</f>
        <v>0</v>
      </c>
      <c r="E102" s="381">
        <f>Summary!E102</f>
        <v>0</v>
      </c>
      <c r="F102" s="382" t="str">
        <f>Summary!F102</f>
        <v>Undertake a grass cut of all areas of the grassed surface water drainage system to maintain the grass sward at a maximum of 75mm in height</v>
      </c>
      <c r="G102" s="375">
        <f>Summary!G102</f>
        <v>0</v>
      </c>
      <c r="H102" s="243"/>
      <c r="I102" s="244"/>
      <c r="J102" s="244"/>
      <c r="K102" s="244"/>
      <c r="L102" s="244"/>
      <c r="M102" s="244"/>
      <c r="N102" s="244"/>
      <c r="O102" s="263"/>
      <c r="P102" s="531"/>
      <c r="Q102" s="243"/>
      <c r="R102" s="244"/>
      <c r="S102" s="244"/>
      <c r="T102" s="244"/>
      <c r="U102" s="244"/>
      <c r="V102" s="244"/>
      <c r="W102" s="244"/>
      <c r="X102" s="244"/>
      <c r="Y102" s="244"/>
      <c r="Z102" s="263"/>
      <c r="AA102" s="243"/>
      <c r="AB102" s="244"/>
      <c r="AC102" s="244"/>
      <c r="AD102" s="244"/>
      <c r="AE102" s="244"/>
      <c r="AF102" s="244"/>
      <c r="AG102" s="244"/>
      <c r="AH102" s="244"/>
      <c r="AI102" s="244"/>
      <c r="AJ102" s="263"/>
      <c r="AK102" s="243"/>
      <c r="AL102" s="244"/>
      <c r="AM102" s="244"/>
      <c r="AN102" s="244"/>
      <c r="AO102" s="244"/>
      <c r="AP102" s="244"/>
      <c r="AQ102" s="244"/>
      <c r="AR102" s="244"/>
      <c r="AS102" s="244"/>
      <c r="AT102" s="263"/>
      <c r="AU102" s="243"/>
      <c r="AV102" s="244"/>
      <c r="AW102" s="244"/>
      <c r="AX102" s="244"/>
      <c r="AY102" s="244"/>
      <c r="AZ102" s="244"/>
      <c r="BA102" s="244"/>
      <c r="BB102" s="244"/>
      <c r="BC102" s="244"/>
      <c r="BD102" s="263"/>
      <c r="BE102" s="243"/>
      <c r="BF102" s="244"/>
      <c r="BG102" s="244"/>
      <c r="BH102" s="244"/>
      <c r="BI102" s="244"/>
      <c r="BJ102" s="244"/>
      <c r="BK102" s="244"/>
      <c r="BL102" s="244"/>
      <c r="BM102" s="244"/>
      <c r="BN102" s="263"/>
      <c r="BO102" s="243"/>
      <c r="BP102" s="244"/>
      <c r="BQ102" s="244"/>
      <c r="BR102" s="244"/>
      <c r="BS102" s="244"/>
      <c r="BT102" s="244"/>
      <c r="BU102" s="244"/>
      <c r="BV102" s="244"/>
      <c r="BW102" s="244"/>
      <c r="BX102" s="263"/>
      <c r="BY102" s="243"/>
      <c r="BZ102" s="244"/>
      <c r="CA102" s="244"/>
      <c r="CB102" s="244"/>
      <c r="CC102" s="244"/>
      <c r="CD102" s="244"/>
      <c r="CE102" s="244"/>
      <c r="CF102" s="244"/>
      <c r="CG102" s="244"/>
      <c r="CH102" s="263"/>
    </row>
    <row r="103" spans="1:86" ht="54">
      <c r="A103" s="359">
        <f>Summary!A103</f>
        <v>0</v>
      </c>
      <c r="B103" s="378">
        <f>Summary!B103</f>
        <v>0</v>
      </c>
      <c r="C103" s="379" t="str">
        <f>Summary!C103</f>
        <v>4.3.16.2</v>
      </c>
      <c r="D103" s="380">
        <f>Summary!D103</f>
        <v>0</v>
      </c>
      <c r="E103" s="381">
        <f>Summary!E103</f>
        <v>0</v>
      </c>
      <c r="F103" s="382" t="str">
        <f>Summary!F103</f>
        <v>Clear weed / vegetation growth, remove any litter, debris and sediment that could impair operation prior to grass cutting</v>
      </c>
      <c r="G103" s="375">
        <f>Summary!G103</f>
        <v>0</v>
      </c>
      <c r="H103" s="243"/>
      <c r="I103" s="244"/>
      <c r="J103" s="244"/>
      <c r="K103" s="244"/>
      <c r="L103" s="244"/>
      <c r="M103" s="244"/>
      <c r="N103" s="244"/>
      <c r="O103" s="263"/>
      <c r="P103" s="531"/>
      <c r="Q103" s="243"/>
      <c r="R103" s="244"/>
      <c r="S103" s="244"/>
      <c r="T103" s="244"/>
      <c r="U103" s="244"/>
      <c r="V103" s="244"/>
      <c r="W103" s="244"/>
      <c r="X103" s="244"/>
      <c r="Y103" s="244"/>
      <c r="Z103" s="263"/>
      <c r="AA103" s="243"/>
      <c r="AB103" s="244"/>
      <c r="AC103" s="244"/>
      <c r="AD103" s="244"/>
      <c r="AE103" s="244"/>
      <c r="AF103" s="244"/>
      <c r="AG103" s="244"/>
      <c r="AH103" s="244"/>
      <c r="AI103" s="244"/>
      <c r="AJ103" s="263"/>
      <c r="AK103" s="243"/>
      <c r="AL103" s="244"/>
      <c r="AM103" s="244"/>
      <c r="AN103" s="244"/>
      <c r="AO103" s="244"/>
      <c r="AP103" s="244"/>
      <c r="AQ103" s="244"/>
      <c r="AR103" s="244"/>
      <c r="AS103" s="244"/>
      <c r="AT103" s="263"/>
      <c r="AU103" s="243"/>
      <c r="AV103" s="244"/>
      <c r="AW103" s="244"/>
      <c r="AX103" s="244"/>
      <c r="AY103" s="244"/>
      <c r="AZ103" s="244"/>
      <c r="BA103" s="244"/>
      <c r="BB103" s="244"/>
      <c r="BC103" s="244"/>
      <c r="BD103" s="263"/>
      <c r="BE103" s="243"/>
      <c r="BF103" s="244"/>
      <c r="BG103" s="244"/>
      <c r="BH103" s="244"/>
      <c r="BI103" s="244"/>
      <c r="BJ103" s="244"/>
      <c r="BK103" s="244"/>
      <c r="BL103" s="244"/>
      <c r="BM103" s="244"/>
      <c r="BN103" s="263"/>
      <c r="BO103" s="243"/>
      <c r="BP103" s="244"/>
      <c r="BQ103" s="244"/>
      <c r="BR103" s="244"/>
      <c r="BS103" s="244"/>
      <c r="BT103" s="244"/>
      <c r="BU103" s="244"/>
      <c r="BV103" s="244"/>
      <c r="BW103" s="244"/>
      <c r="BX103" s="263"/>
      <c r="BY103" s="243"/>
      <c r="BZ103" s="244"/>
      <c r="CA103" s="244"/>
      <c r="CB103" s="244"/>
      <c r="CC103" s="244"/>
      <c r="CD103" s="244"/>
      <c r="CE103" s="244"/>
      <c r="CF103" s="244"/>
      <c r="CG103" s="244"/>
      <c r="CH103" s="263"/>
    </row>
    <row r="104" spans="1:86" ht="90">
      <c r="A104" s="359">
        <f>Summary!A104</f>
        <v>0</v>
      </c>
      <c r="B104" s="378">
        <f>Summary!B104</f>
        <v>0</v>
      </c>
      <c r="C104" s="379" t="str">
        <f>Summary!C104</f>
        <v>4.3.17</v>
      </c>
      <c r="D104" s="380" t="str">
        <f>Summary!D104</f>
        <v>500 - Drainage and Service Ducts</v>
      </c>
      <c r="E104" s="381" t="str">
        <f>Summary!E104</f>
        <v>Reservoir pavements for drainage attenuation (with pervious surface)</v>
      </c>
      <c r="F104" s="382" t="str">
        <f>Summary!F104</f>
        <v>Cleaning (high pressure rotating water jets and powerful suction to recover disturbed silt) reservoir pavements for drainage attenuation (with pervious surface)</v>
      </c>
      <c r="G104" s="375">
        <f>Summary!G104</f>
        <v>0</v>
      </c>
      <c r="H104" s="243"/>
      <c r="I104" s="244"/>
      <c r="J104" s="244"/>
      <c r="K104" s="244"/>
      <c r="L104" s="244"/>
      <c r="M104" s="244"/>
      <c r="N104" s="244"/>
      <c r="O104" s="263"/>
      <c r="P104" s="531"/>
      <c r="Q104" s="243"/>
      <c r="R104" s="244"/>
      <c r="S104" s="244"/>
      <c r="T104" s="244"/>
      <c r="U104" s="244"/>
      <c r="V104" s="244"/>
      <c r="W104" s="244"/>
      <c r="X104" s="244"/>
      <c r="Y104" s="244"/>
      <c r="Z104" s="263"/>
      <c r="AA104" s="243"/>
      <c r="AB104" s="244"/>
      <c r="AC104" s="244"/>
      <c r="AD104" s="244"/>
      <c r="AE104" s="244"/>
      <c r="AF104" s="244"/>
      <c r="AG104" s="244"/>
      <c r="AH104" s="244"/>
      <c r="AI104" s="244"/>
      <c r="AJ104" s="263"/>
      <c r="AK104" s="243"/>
      <c r="AL104" s="244"/>
      <c r="AM104" s="244"/>
      <c r="AN104" s="244"/>
      <c r="AO104" s="244"/>
      <c r="AP104" s="244"/>
      <c r="AQ104" s="244"/>
      <c r="AR104" s="244"/>
      <c r="AS104" s="244"/>
      <c r="AT104" s="263"/>
      <c r="AU104" s="243"/>
      <c r="AV104" s="244"/>
      <c r="AW104" s="244"/>
      <c r="AX104" s="244"/>
      <c r="AY104" s="244"/>
      <c r="AZ104" s="244"/>
      <c r="BA104" s="244"/>
      <c r="BB104" s="244"/>
      <c r="BC104" s="244"/>
      <c r="BD104" s="263"/>
      <c r="BE104" s="243"/>
      <c r="BF104" s="244"/>
      <c r="BG104" s="244"/>
      <c r="BH104" s="244"/>
      <c r="BI104" s="244"/>
      <c r="BJ104" s="244"/>
      <c r="BK104" s="244"/>
      <c r="BL104" s="244"/>
      <c r="BM104" s="244"/>
      <c r="BN104" s="263"/>
      <c r="BO104" s="243"/>
      <c r="BP104" s="244"/>
      <c r="BQ104" s="244"/>
      <c r="BR104" s="244"/>
      <c r="BS104" s="244"/>
      <c r="BT104" s="244"/>
      <c r="BU104" s="244"/>
      <c r="BV104" s="244"/>
      <c r="BW104" s="244"/>
      <c r="BX104" s="263"/>
      <c r="BY104" s="243"/>
      <c r="BZ104" s="244"/>
      <c r="CA104" s="244"/>
      <c r="CB104" s="244"/>
      <c r="CC104" s="244"/>
      <c r="CD104" s="244"/>
      <c r="CE104" s="244"/>
      <c r="CF104" s="244"/>
      <c r="CG104" s="244"/>
      <c r="CH104" s="263"/>
    </row>
    <row r="105" spans="1:86" ht="108">
      <c r="A105" s="359">
        <f>Summary!A105</f>
        <v>0</v>
      </c>
      <c r="B105" s="378">
        <f>Summary!B105</f>
        <v>0</v>
      </c>
      <c r="C105" s="379" t="str">
        <f>Summary!C105</f>
        <v>4.3.18</v>
      </c>
      <c r="D105" s="380" t="str">
        <f>Summary!D105</f>
        <v>500 - Drainage and Service Ducts</v>
      </c>
      <c r="E105" s="381" t="str">
        <f>Summary!E105</f>
        <v>Wetlands for drainage purposes (Wetlands for habitat are covered in Asset type 3000)</v>
      </c>
      <c r="F105" s="382" t="str">
        <f>Summary!F105</f>
        <v>Remove accumulated silt  in wetlands (drainage purposes) that could impair operation</v>
      </c>
      <c r="G105" s="375">
        <f>Summary!G105</f>
        <v>0</v>
      </c>
      <c r="H105" s="243"/>
      <c r="I105" s="244"/>
      <c r="J105" s="244"/>
      <c r="K105" s="244"/>
      <c r="L105" s="244"/>
      <c r="M105" s="244"/>
      <c r="N105" s="244"/>
      <c r="O105" s="263"/>
      <c r="P105" s="537"/>
      <c r="Q105" s="243"/>
      <c r="R105" s="244"/>
      <c r="S105" s="244"/>
      <c r="T105" s="244"/>
      <c r="U105" s="244"/>
      <c r="V105" s="244"/>
      <c r="W105" s="244"/>
      <c r="X105" s="244"/>
      <c r="Y105" s="244"/>
      <c r="Z105" s="263"/>
      <c r="AA105" s="243"/>
      <c r="AB105" s="244"/>
      <c r="AC105" s="244"/>
      <c r="AD105" s="244"/>
      <c r="AE105" s="244"/>
      <c r="AF105" s="244"/>
      <c r="AG105" s="244"/>
      <c r="AH105" s="244"/>
      <c r="AI105" s="244"/>
      <c r="AJ105" s="263"/>
      <c r="AK105" s="243"/>
      <c r="AL105" s="244"/>
      <c r="AM105" s="244"/>
      <c r="AN105" s="244"/>
      <c r="AO105" s="244"/>
      <c r="AP105" s="244"/>
      <c r="AQ105" s="244"/>
      <c r="AR105" s="244"/>
      <c r="AS105" s="244"/>
      <c r="AT105" s="263"/>
      <c r="AU105" s="243"/>
      <c r="AV105" s="244"/>
      <c r="AW105" s="244"/>
      <c r="AX105" s="244"/>
      <c r="AY105" s="244"/>
      <c r="AZ105" s="244"/>
      <c r="BA105" s="244"/>
      <c r="BB105" s="244"/>
      <c r="BC105" s="244"/>
      <c r="BD105" s="263"/>
      <c r="BE105" s="243"/>
      <c r="BF105" s="244"/>
      <c r="BG105" s="244"/>
      <c r="BH105" s="244"/>
      <c r="BI105" s="244"/>
      <c r="BJ105" s="244"/>
      <c r="BK105" s="244"/>
      <c r="BL105" s="244"/>
      <c r="BM105" s="244"/>
      <c r="BN105" s="263"/>
      <c r="BO105" s="243"/>
      <c r="BP105" s="244"/>
      <c r="BQ105" s="244"/>
      <c r="BR105" s="244"/>
      <c r="BS105" s="244"/>
      <c r="BT105" s="244"/>
      <c r="BU105" s="244"/>
      <c r="BV105" s="244"/>
      <c r="BW105" s="244"/>
      <c r="BX105" s="263"/>
      <c r="BY105" s="243"/>
      <c r="BZ105" s="244"/>
      <c r="CA105" s="244"/>
      <c r="CB105" s="244"/>
      <c r="CC105" s="244"/>
      <c r="CD105" s="244"/>
      <c r="CE105" s="244"/>
      <c r="CF105" s="244"/>
      <c r="CG105" s="244"/>
      <c r="CH105" s="263"/>
    </row>
    <row r="106" spans="1:86" ht="36">
      <c r="A106" s="359" t="str">
        <f>Summary!A106</f>
        <v>18.7.1</v>
      </c>
      <c r="B106" s="378" t="str">
        <f>Summary!B106</f>
        <v>4.4</v>
      </c>
      <c r="C106" s="379">
        <f>Summary!C106</f>
        <v>0</v>
      </c>
      <c r="D106" s="380" t="str">
        <f>Summary!D106</f>
        <v>1200 - Traffic Signs and Road Markings</v>
      </c>
      <c r="E106" s="381">
        <f>Summary!E106</f>
        <v>0</v>
      </c>
      <c r="F106" s="382">
        <f>Summary!F106</f>
        <v>0</v>
      </c>
      <c r="G106" s="375">
        <f>Summary!G106</f>
        <v>0</v>
      </c>
      <c r="H106" s="223"/>
      <c r="I106" s="224"/>
      <c r="J106" s="224"/>
      <c r="K106" s="224"/>
      <c r="L106" s="224"/>
      <c r="M106" s="224"/>
      <c r="N106" s="224"/>
      <c r="O106" s="225"/>
      <c r="P106" s="531"/>
      <c r="Q106" s="223"/>
      <c r="R106" s="224"/>
      <c r="S106" s="224"/>
      <c r="T106" s="224"/>
      <c r="U106" s="224"/>
      <c r="V106" s="224"/>
      <c r="W106" s="224"/>
      <c r="X106" s="224"/>
      <c r="Y106" s="224"/>
      <c r="Z106" s="225"/>
      <c r="AA106" s="223"/>
      <c r="AB106" s="224"/>
      <c r="AC106" s="224"/>
      <c r="AD106" s="224"/>
      <c r="AE106" s="224"/>
      <c r="AF106" s="224"/>
      <c r="AG106" s="224"/>
      <c r="AH106" s="224"/>
      <c r="AI106" s="224"/>
      <c r="AJ106" s="225"/>
      <c r="AK106" s="223"/>
      <c r="AL106" s="224"/>
      <c r="AM106" s="224"/>
      <c r="AN106" s="224"/>
      <c r="AO106" s="224"/>
      <c r="AP106" s="224"/>
      <c r="AQ106" s="224"/>
      <c r="AR106" s="224"/>
      <c r="AS106" s="224"/>
      <c r="AT106" s="225"/>
      <c r="AU106" s="223"/>
      <c r="AV106" s="224"/>
      <c r="AW106" s="224"/>
      <c r="AX106" s="224"/>
      <c r="AY106" s="224"/>
      <c r="AZ106" s="224"/>
      <c r="BA106" s="224"/>
      <c r="BB106" s="224"/>
      <c r="BC106" s="224"/>
      <c r="BD106" s="225"/>
      <c r="BE106" s="223"/>
      <c r="BF106" s="224"/>
      <c r="BG106" s="224"/>
      <c r="BH106" s="224"/>
      <c r="BI106" s="224"/>
      <c r="BJ106" s="224"/>
      <c r="BK106" s="224"/>
      <c r="BL106" s="224"/>
      <c r="BM106" s="224"/>
      <c r="BN106" s="225"/>
      <c r="BO106" s="223"/>
      <c r="BP106" s="224"/>
      <c r="BQ106" s="224"/>
      <c r="BR106" s="224"/>
      <c r="BS106" s="224"/>
      <c r="BT106" s="224"/>
      <c r="BU106" s="224"/>
      <c r="BV106" s="224"/>
      <c r="BW106" s="224"/>
      <c r="BX106" s="225"/>
      <c r="BY106" s="223"/>
      <c r="BZ106" s="224"/>
      <c r="CA106" s="224"/>
      <c r="CB106" s="224"/>
      <c r="CC106" s="224"/>
      <c r="CD106" s="224"/>
      <c r="CE106" s="224"/>
      <c r="CF106" s="224"/>
      <c r="CG106" s="224"/>
      <c r="CH106" s="225"/>
    </row>
    <row r="107" spans="1:86" ht="36">
      <c r="A107" s="359">
        <f>Summary!A107</f>
        <v>0</v>
      </c>
      <c r="B107" s="378">
        <f>Summary!B107</f>
        <v>0</v>
      </c>
      <c r="C107" s="379" t="str">
        <f>Summary!C107</f>
        <v>4.4.1</v>
      </c>
      <c r="D107" s="380" t="str">
        <f>Summary!D107</f>
        <v>1200 - Traffic Signs and Road Markings</v>
      </c>
      <c r="E107" s="381" t="str">
        <f>Summary!E107</f>
        <v>Traffic Signs</v>
      </c>
      <c r="F107" s="382">
        <f>Summary!F107</f>
        <v>0</v>
      </c>
      <c r="G107" s="375">
        <f>Summary!G107</f>
        <v>0</v>
      </c>
      <c r="H107" s="223"/>
      <c r="I107" s="224"/>
      <c r="J107" s="224"/>
      <c r="K107" s="224"/>
      <c r="L107" s="224"/>
      <c r="M107" s="224"/>
      <c r="N107" s="224"/>
      <c r="O107" s="225"/>
      <c r="P107" s="531"/>
      <c r="Q107" s="223"/>
      <c r="R107" s="224"/>
      <c r="S107" s="224"/>
      <c r="T107" s="224"/>
      <c r="U107" s="224"/>
      <c r="V107" s="224"/>
      <c r="W107" s="224"/>
      <c r="X107" s="224"/>
      <c r="Y107" s="224"/>
      <c r="Z107" s="225"/>
      <c r="AA107" s="223"/>
      <c r="AB107" s="224"/>
      <c r="AC107" s="224"/>
      <c r="AD107" s="224"/>
      <c r="AE107" s="224"/>
      <c r="AF107" s="224"/>
      <c r="AG107" s="224"/>
      <c r="AH107" s="224"/>
      <c r="AI107" s="224"/>
      <c r="AJ107" s="225"/>
      <c r="AK107" s="223"/>
      <c r="AL107" s="224"/>
      <c r="AM107" s="224"/>
      <c r="AN107" s="224"/>
      <c r="AO107" s="224"/>
      <c r="AP107" s="224"/>
      <c r="AQ107" s="224"/>
      <c r="AR107" s="224"/>
      <c r="AS107" s="224"/>
      <c r="AT107" s="225"/>
      <c r="AU107" s="223"/>
      <c r="AV107" s="224"/>
      <c r="AW107" s="224"/>
      <c r="AX107" s="224"/>
      <c r="AY107" s="224"/>
      <c r="AZ107" s="224"/>
      <c r="BA107" s="224"/>
      <c r="BB107" s="224"/>
      <c r="BC107" s="224"/>
      <c r="BD107" s="225"/>
      <c r="BE107" s="223"/>
      <c r="BF107" s="224"/>
      <c r="BG107" s="224"/>
      <c r="BH107" s="224"/>
      <c r="BI107" s="224"/>
      <c r="BJ107" s="224"/>
      <c r="BK107" s="224"/>
      <c r="BL107" s="224"/>
      <c r="BM107" s="224"/>
      <c r="BN107" s="225"/>
      <c r="BO107" s="223"/>
      <c r="BP107" s="224"/>
      <c r="BQ107" s="224"/>
      <c r="BR107" s="224"/>
      <c r="BS107" s="224"/>
      <c r="BT107" s="224"/>
      <c r="BU107" s="224"/>
      <c r="BV107" s="224"/>
      <c r="BW107" s="224"/>
      <c r="BX107" s="225"/>
      <c r="BY107" s="223"/>
      <c r="BZ107" s="224"/>
      <c r="CA107" s="224"/>
      <c r="CB107" s="224"/>
      <c r="CC107" s="224"/>
      <c r="CD107" s="224"/>
      <c r="CE107" s="224"/>
      <c r="CF107" s="224"/>
      <c r="CG107" s="224"/>
      <c r="CH107" s="225"/>
    </row>
    <row r="108" spans="1:86" ht="36">
      <c r="A108" s="359">
        <f>Summary!A108</f>
        <v>0</v>
      </c>
      <c r="B108" s="378">
        <f>Summary!B108</f>
        <v>0</v>
      </c>
      <c r="C108" s="379" t="str">
        <f>Summary!C108</f>
        <v>4.4.1.1</v>
      </c>
      <c r="D108" s="380">
        <f>Summary!D108</f>
        <v>0</v>
      </c>
      <c r="E108" s="381">
        <f>Summary!E108</f>
        <v>0</v>
      </c>
      <c r="F108" s="382" t="str">
        <f>Summary!F108</f>
        <v xml:space="preserve">Clean all traffic sign faces and reference numbers areas less than 5m2 </v>
      </c>
      <c r="G108" s="375">
        <f>Summary!G108</f>
        <v>0</v>
      </c>
      <c r="H108" s="241"/>
      <c r="I108" s="242"/>
      <c r="J108" s="242"/>
      <c r="K108" s="242"/>
      <c r="L108" s="242"/>
      <c r="M108" s="242"/>
      <c r="N108" s="242"/>
      <c r="O108" s="262"/>
      <c r="P108" s="531"/>
      <c r="Q108" s="241"/>
      <c r="R108" s="242"/>
      <c r="S108" s="242"/>
      <c r="T108" s="242"/>
      <c r="U108" s="242"/>
      <c r="V108" s="242"/>
      <c r="W108" s="242"/>
      <c r="X108" s="242"/>
      <c r="Y108" s="242"/>
      <c r="Z108" s="262"/>
      <c r="AA108" s="241"/>
      <c r="AB108" s="242"/>
      <c r="AC108" s="242"/>
      <c r="AD108" s="242"/>
      <c r="AE108" s="242"/>
      <c r="AF108" s="242"/>
      <c r="AG108" s="242"/>
      <c r="AH108" s="242"/>
      <c r="AI108" s="242"/>
      <c r="AJ108" s="262"/>
      <c r="AK108" s="241"/>
      <c r="AL108" s="242"/>
      <c r="AM108" s="242"/>
      <c r="AN108" s="242"/>
      <c r="AO108" s="242"/>
      <c r="AP108" s="242"/>
      <c r="AQ108" s="242"/>
      <c r="AR108" s="242"/>
      <c r="AS108" s="242"/>
      <c r="AT108" s="262"/>
      <c r="AU108" s="241"/>
      <c r="AV108" s="242"/>
      <c r="AW108" s="242"/>
      <c r="AX108" s="242"/>
      <c r="AY108" s="242"/>
      <c r="AZ108" s="242"/>
      <c r="BA108" s="242"/>
      <c r="BB108" s="242"/>
      <c r="BC108" s="242"/>
      <c r="BD108" s="262"/>
      <c r="BE108" s="241"/>
      <c r="BF108" s="242"/>
      <c r="BG108" s="242"/>
      <c r="BH108" s="242"/>
      <c r="BI108" s="242"/>
      <c r="BJ108" s="242"/>
      <c r="BK108" s="242"/>
      <c r="BL108" s="242"/>
      <c r="BM108" s="242"/>
      <c r="BN108" s="262"/>
      <c r="BO108" s="241"/>
      <c r="BP108" s="242"/>
      <c r="BQ108" s="242"/>
      <c r="BR108" s="242"/>
      <c r="BS108" s="242"/>
      <c r="BT108" s="242"/>
      <c r="BU108" s="242"/>
      <c r="BV108" s="242"/>
      <c r="BW108" s="242"/>
      <c r="BX108" s="262"/>
      <c r="BY108" s="241"/>
      <c r="BZ108" s="242"/>
      <c r="CA108" s="242"/>
      <c r="CB108" s="242"/>
      <c r="CC108" s="242"/>
      <c r="CD108" s="242"/>
      <c r="CE108" s="242"/>
      <c r="CF108" s="242"/>
      <c r="CG108" s="242"/>
      <c r="CH108" s="262"/>
    </row>
    <row r="109" spans="1:86" ht="36">
      <c r="A109" s="359">
        <f>Summary!A109</f>
        <v>0</v>
      </c>
      <c r="B109" s="378">
        <f>Summary!B109</f>
        <v>0</v>
      </c>
      <c r="C109" s="379" t="str">
        <f>Summary!C109</f>
        <v>4.4.1.2</v>
      </c>
      <c r="D109" s="380">
        <f>Summary!D109</f>
        <v>0</v>
      </c>
      <c r="E109" s="381">
        <f>Summary!E109</f>
        <v>0</v>
      </c>
      <c r="F109" s="382" t="str">
        <f>Summary!F109</f>
        <v xml:space="preserve">Clean all traffic sign faces and reference numbers areas greater than or equal to 5m2 </v>
      </c>
      <c r="G109" s="375">
        <f>Summary!G109</f>
        <v>0</v>
      </c>
      <c r="H109" s="241"/>
      <c r="I109" s="242"/>
      <c r="J109" s="242"/>
      <c r="K109" s="242"/>
      <c r="L109" s="242"/>
      <c r="M109" s="242"/>
      <c r="N109" s="242"/>
      <c r="O109" s="262"/>
      <c r="P109" s="531"/>
      <c r="Q109" s="241"/>
      <c r="R109" s="242"/>
      <c r="S109" s="242"/>
      <c r="T109" s="242"/>
      <c r="U109" s="242"/>
      <c r="V109" s="242"/>
      <c r="W109" s="242"/>
      <c r="X109" s="242"/>
      <c r="Y109" s="242"/>
      <c r="Z109" s="262"/>
      <c r="AA109" s="241"/>
      <c r="AB109" s="242"/>
      <c r="AC109" s="242"/>
      <c r="AD109" s="242"/>
      <c r="AE109" s="242"/>
      <c r="AF109" s="242"/>
      <c r="AG109" s="242"/>
      <c r="AH109" s="242"/>
      <c r="AI109" s="242"/>
      <c r="AJ109" s="262"/>
      <c r="AK109" s="241"/>
      <c r="AL109" s="242"/>
      <c r="AM109" s="242"/>
      <c r="AN109" s="242"/>
      <c r="AO109" s="242"/>
      <c r="AP109" s="242"/>
      <c r="AQ109" s="242"/>
      <c r="AR109" s="242"/>
      <c r="AS109" s="242"/>
      <c r="AT109" s="262"/>
      <c r="AU109" s="241"/>
      <c r="AV109" s="242"/>
      <c r="AW109" s="242"/>
      <c r="AX109" s="242"/>
      <c r="AY109" s="242"/>
      <c r="AZ109" s="242"/>
      <c r="BA109" s="242"/>
      <c r="BB109" s="242"/>
      <c r="BC109" s="242"/>
      <c r="BD109" s="262"/>
      <c r="BE109" s="241"/>
      <c r="BF109" s="242"/>
      <c r="BG109" s="242"/>
      <c r="BH109" s="242"/>
      <c r="BI109" s="242"/>
      <c r="BJ109" s="242"/>
      <c r="BK109" s="242"/>
      <c r="BL109" s="242"/>
      <c r="BM109" s="242"/>
      <c r="BN109" s="262"/>
      <c r="BO109" s="241"/>
      <c r="BP109" s="242"/>
      <c r="BQ109" s="242"/>
      <c r="BR109" s="242"/>
      <c r="BS109" s="242"/>
      <c r="BT109" s="242"/>
      <c r="BU109" s="242"/>
      <c r="BV109" s="242"/>
      <c r="BW109" s="242"/>
      <c r="BX109" s="262"/>
      <c r="BY109" s="241"/>
      <c r="BZ109" s="242"/>
      <c r="CA109" s="242"/>
      <c r="CB109" s="242"/>
      <c r="CC109" s="242"/>
      <c r="CD109" s="242"/>
      <c r="CE109" s="242"/>
      <c r="CF109" s="242"/>
      <c r="CG109" s="242"/>
      <c r="CH109" s="262"/>
    </row>
    <row r="110" spans="1:86" ht="36">
      <c r="A110" s="359">
        <f>Summary!A110</f>
        <v>0</v>
      </c>
      <c r="B110" s="378">
        <f>Summary!B110</f>
        <v>0</v>
      </c>
      <c r="C110" s="379" t="str">
        <f>Summary!C110</f>
        <v>4.4.1.3</v>
      </c>
      <c r="D110" s="380">
        <f>Summary!D110</f>
        <v>0</v>
      </c>
      <c r="E110" s="381">
        <f>Summary!E110</f>
        <v>0</v>
      </c>
      <c r="F110" s="382" t="str">
        <f>Summary!F110</f>
        <v>Clean all traffic sign faces and reference numbers of all Gantry Signs</v>
      </c>
      <c r="G110" s="375">
        <f>Summary!G110</f>
        <v>0</v>
      </c>
      <c r="H110" s="243"/>
      <c r="I110" s="244"/>
      <c r="J110" s="244"/>
      <c r="K110" s="244"/>
      <c r="L110" s="244"/>
      <c r="M110" s="244"/>
      <c r="N110" s="244"/>
      <c r="O110" s="263"/>
      <c r="P110" s="531"/>
      <c r="Q110" s="243"/>
      <c r="R110" s="244"/>
      <c r="S110" s="244"/>
      <c r="T110" s="244"/>
      <c r="U110" s="244"/>
      <c r="V110" s="244"/>
      <c r="W110" s="244"/>
      <c r="X110" s="244"/>
      <c r="Y110" s="244"/>
      <c r="Z110" s="263"/>
      <c r="AA110" s="243"/>
      <c r="AB110" s="244"/>
      <c r="AC110" s="244"/>
      <c r="AD110" s="244"/>
      <c r="AE110" s="244"/>
      <c r="AF110" s="244"/>
      <c r="AG110" s="244"/>
      <c r="AH110" s="244"/>
      <c r="AI110" s="244"/>
      <c r="AJ110" s="263"/>
      <c r="AK110" s="243"/>
      <c r="AL110" s="244"/>
      <c r="AM110" s="244"/>
      <c r="AN110" s="244"/>
      <c r="AO110" s="244"/>
      <c r="AP110" s="244"/>
      <c r="AQ110" s="244"/>
      <c r="AR110" s="244"/>
      <c r="AS110" s="244"/>
      <c r="AT110" s="263"/>
      <c r="AU110" s="243"/>
      <c r="AV110" s="244"/>
      <c r="AW110" s="244"/>
      <c r="AX110" s="244"/>
      <c r="AY110" s="244"/>
      <c r="AZ110" s="244"/>
      <c r="BA110" s="244"/>
      <c r="BB110" s="244"/>
      <c r="BC110" s="244"/>
      <c r="BD110" s="263"/>
      <c r="BE110" s="243"/>
      <c r="BF110" s="244"/>
      <c r="BG110" s="244"/>
      <c r="BH110" s="244"/>
      <c r="BI110" s="244"/>
      <c r="BJ110" s="244"/>
      <c r="BK110" s="244"/>
      <c r="BL110" s="244"/>
      <c r="BM110" s="244"/>
      <c r="BN110" s="263"/>
      <c r="BO110" s="243"/>
      <c r="BP110" s="244"/>
      <c r="BQ110" s="244"/>
      <c r="BR110" s="244"/>
      <c r="BS110" s="244"/>
      <c r="BT110" s="244"/>
      <c r="BU110" s="244"/>
      <c r="BV110" s="244"/>
      <c r="BW110" s="244"/>
      <c r="BX110" s="263"/>
      <c r="BY110" s="243"/>
      <c r="BZ110" s="244"/>
      <c r="CA110" s="244"/>
      <c r="CB110" s="244"/>
      <c r="CC110" s="244"/>
      <c r="CD110" s="244"/>
      <c r="CE110" s="244"/>
      <c r="CF110" s="244"/>
      <c r="CG110" s="244"/>
      <c r="CH110" s="263"/>
    </row>
    <row r="111" spans="1:86" ht="36">
      <c r="A111" s="359">
        <f>Summary!A111</f>
        <v>0</v>
      </c>
      <c r="B111" s="378">
        <f>Summary!B111</f>
        <v>0</v>
      </c>
      <c r="C111" s="379" t="str">
        <f>Summary!C111</f>
        <v>4.4.2</v>
      </c>
      <c r="D111" s="380" t="str">
        <f>Summary!D111</f>
        <v>1200 - Traffic Signs and Road Markings</v>
      </c>
      <c r="E111" s="381" t="str">
        <f>Summary!E111</f>
        <v>Marker Posts</v>
      </c>
      <c r="F111" s="382" t="str">
        <f>Summary!F111</f>
        <v>Clean all marker post faces and reference numbers</v>
      </c>
      <c r="G111" s="375">
        <f>Summary!G111</f>
        <v>0</v>
      </c>
      <c r="H111" s="243"/>
      <c r="I111" s="244"/>
      <c r="J111" s="244"/>
      <c r="K111" s="244"/>
      <c r="L111" s="244"/>
      <c r="M111" s="244"/>
      <c r="N111" s="244"/>
      <c r="O111" s="263"/>
      <c r="P111" s="531"/>
      <c r="Q111" s="243"/>
      <c r="R111" s="244"/>
      <c r="S111" s="244"/>
      <c r="T111" s="244"/>
      <c r="U111" s="244"/>
      <c r="V111" s="244"/>
      <c r="W111" s="244"/>
      <c r="X111" s="244"/>
      <c r="Y111" s="244"/>
      <c r="Z111" s="263"/>
      <c r="AA111" s="243"/>
      <c r="AB111" s="244"/>
      <c r="AC111" s="244"/>
      <c r="AD111" s="244"/>
      <c r="AE111" s="244"/>
      <c r="AF111" s="244"/>
      <c r="AG111" s="244"/>
      <c r="AH111" s="244"/>
      <c r="AI111" s="244"/>
      <c r="AJ111" s="263"/>
      <c r="AK111" s="243"/>
      <c r="AL111" s="244"/>
      <c r="AM111" s="244"/>
      <c r="AN111" s="244"/>
      <c r="AO111" s="244"/>
      <c r="AP111" s="244"/>
      <c r="AQ111" s="244"/>
      <c r="AR111" s="244"/>
      <c r="AS111" s="244"/>
      <c r="AT111" s="263"/>
      <c r="AU111" s="243"/>
      <c r="AV111" s="244"/>
      <c r="AW111" s="244"/>
      <c r="AX111" s="244"/>
      <c r="AY111" s="244"/>
      <c r="AZ111" s="244"/>
      <c r="BA111" s="244"/>
      <c r="BB111" s="244"/>
      <c r="BC111" s="244"/>
      <c r="BD111" s="263"/>
      <c r="BE111" s="243"/>
      <c r="BF111" s="244"/>
      <c r="BG111" s="244"/>
      <c r="BH111" s="244"/>
      <c r="BI111" s="244"/>
      <c r="BJ111" s="244"/>
      <c r="BK111" s="244"/>
      <c r="BL111" s="244"/>
      <c r="BM111" s="244"/>
      <c r="BN111" s="263"/>
      <c r="BO111" s="243"/>
      <c r="BP111" s="244"/>
      <c r="BQ111" s="244"/>
      <c r="BR111" s="244"/>
      <c r="BS111" s="244"/>
      <c r="BT111" s="244"/>
      <c r="BU111" s="244"/>
      <c r="BV111" s="244"/>
      <c r="BW111" s="244"/>
      <c r="BX111" s="263"/>
      <c r="BY111" s="243"/>
      <c r="BZ111" s="244"/>
      <c r="CA111" s="244"/>
      <c r="CB111" s="244"/>
      <c r="CC111" s="244"/>
      <c r="CD111" s="244"/>
      <c r="CE111" s="244"/>
      <c r="CF111" s="244"/>
      <c r="CG111" s="244"/>
      <c r="CH111" s="263"/>
    </row>
    <row r="112" spans="1:86" ht="36">
      <c r="A112" s="359">
        <f>Summary!A112</f>
        <v>0</v>
      </c>
      <c r="B112" s="378">
        <f>Summary!B112</f>
        <v>0</v>
      </c>
      <c r="C112" s="379" t="str">
        <f>Summary!C112</f>
        <v>4.4.3</v>
      </c>
      <c r="D112" s="380" t="str">
        <f>Summary!D112</f>
        <v>1200 - Traffic Signs and Road Markings</v>
      </c>
      <c r="E112" s="381" t="str">
        <f>Summary!E112</f>
        <v>Bollards</v>
      </c>
      <c r="F112" s="382" t="str">
        <f>Summary!F112</f>
        <v>Clean all illuminated and non illuminated(retroflective) bollards</v>
      </c>
      <c r="G112" s="375">
        <f>Summary!G112</f>
        <v>0</v>
      </c>
      <c r="H112" s="243"/>
      <c r="I112" s="244"/>
      <c r="J112" s="244"/>
      <c r="K112" s="244"/>
      <c r="L112" s="244"/>
      <c r="M112" s="244"/>
      <c r="N112" s="244"/>
      <c r="O112" s="263"/>
      <c r="P112" s="537"/>
      <c r="Q112" s="243"/>
      <c r="R112" s="244"/>
      <c r="S112" s="244"/>
      <c r="T112" s="244"/>
      <c r="U112" s="244"/>
      <c r="V112" s="244"/>
      <c r="W112" s="244"/>
      <c r="X112" s="244"/>
      <c r="Y112" s="244"/>
      <c r="Z112" s="263"/>
      <c r="AA112" s="243"/>
      <c r="AB112" s="244"/>
      <c r="AC112" s="244"/>
      <c r="AD112" s="244"/>
      <c r="AE112" s="244"/>
      <c r="AF112" s="244"/>
      <c r="AG112" s="244"/>
      <c r="AH112" s="244"/>
      <c r="AI112" s="244"/>
      <c r="AJ112" s="263"/>
      <c r="AK112" s="243"/>
      <c r="AL112" s="244"/>
      <c r="AM112" s="244"/>
      <c r="AN112" s="244"/>
      <c r="AO112" s="244"/>
      <c r="AP112" s="244"/>
      <c r="AQ112" s="244"/>
      <c r="AR112" s="244"/>
      <c r="AS112" s="244"/>
      <c r="AT112" s="263"/>
      <c r="AU112" s="243"/>
      <c r="AV112" s="244"/>
      <c r="AW112" s="244"/>
      <c r="AX112" s="244"/>
      <c r="AY112" s="244"/>
      <c r="AZ112" s="244"/>
      <c r="BA112" s="244"/>
      <c r="BB112" s="244"/>
      <c r="BC112" s="244"/>
      <c r="BD112" s="263"/>
      <c r="BE112" s="243"/>
      <c r="BF112" s="244"/>
      <c r="BG112" s="244"/>
      <c r="BH112" s="244"/>
      <c r="BI112" s="244"/>
      <c r="BJ112" s="244"/>
      <c r="BK112" s="244"/>
      <c r="BL112" s="244"/>
      <c r="BM112" s="244"/>
      <c r="BN112" s="263"/>
      <c r="BO112" s="243"/>
      <c r="BP112" s="244"/>
      <c r="BQ112" s="244"/>
      <c r="BR112" s="244"/>
      <c r="BS112" s="244"/>
      <c r="BT112" s="244"/>
      <c r="BU112" s="244"/>
      <c r="BV112" s="244"/>
      <c r="BW112" s="244"/>
      <c r="BX112" s="263"/>
      <c r="BY112" s="243"/>
      <c r="BZ112" s="244"/>
      <c r="CA112" s="244"/>
      <c r="CB112" s="244"/>
      <c r="CC112" s="244"/>
      <c r="CD112" s="244"/>
      <c r="CE112" s="244"/>
      <c r="CF112" s="244"/>
      <c r="CG112" s="244"/>
      <c r="CH112" s="263"/>
    </row>
    <row r="113" spans="1:86">
      <c r="A113" s="359" t="str">
        <f>Summary!A113</f>
        <v>18.8.1</v>
      </c>
      <c r="B113" s="378" t="str">
        <f>Summary!B113</f>
        <v>4.5</v>
      </c>
      <c r="C113" s="379">
        <f>Summary!C113</f>
        <v>0</v>
      </c>
      <c r="D113" s="380" t="str">
        <f>Summary!D113</f>
        <v>1300 - Lighting</v>
      </c>
      <c r="E113" s="381" t="str">
        <f>Summary!E113</f>
        <v xml:space="preserve">Lighting </v>
      </c>
      <c r="F113" s="382">
        <f>Summary!F113</f>
        <v>0</v>
      </c>
      <c r="G113" s="375">
        <f>Summary!G113</f>
        <v>0</v>
      </c>
      <c r="H113" s="223"/>
      <c r="I113" s="224"/>
      <c r="J113" s="224"/>
      <c r="K113" s="224"/>
      <c r="L113" s="224"/>
      <c r="M113" s="224"/>
      <c r="N113" s="224"/>
      <c r="O113" s="225"/>
      <c r="P113" s="531"/>
      <c r="Q113" s="223"/>
      <c r="R113" s="224"/>
      <c r="S113" s="224"/>
      <c r="T113" s="224"/>
      <c r="U113" s="224"/>
      <c r="V113" s="224"/>
      <c r="W113" s="224"/>
      <c r="X113" s="224"/>
      <c r="Y113" s="224"/>
      <c r="Z113" s="225"/>
      <c r="AA113" s="223"/>
      <c r="AB113" s="224"/>
      <c r="AC113" s="224"/>
      <c r="AD113" s="224"/>
      <c r="AE113" s="224"/>
      <c r="AF113" s="224"/>
      <c r="AG113" s="224"/>
      <c r="AH113" s="224"/>
      <c r="AI113" s="224"/>
      <c r="AJ113" s="225"/>
      <c r="AK113" s="223"/>
      <c r="AL113" s="224"/>
      <c r="AM113" s="224"/>
      <c r="AN113" s="224"/>
      <c r="AO113" s="224"/>
      <c r="AP113" s="224"/>
      <c r="AQ113" s="224"/>
      <c r="AR113" s="224"/>
      <c r="AS113" s="224"/>
      <c r="AT113" s="225"/>
      <c r="AU113" s="223"/>
      <c r="AV113" s="224"/>
      <c r="AW113" s="224"/>
      <c r="AX113" s="224"/>
      <c r="AY113" s="224"/>
      <c r="AZ113" s="224"/>
      <c r="BA113" s="224"/>
      <c r="BB113" s="224"/>
      <c r="BC113" s="224"/>
      <c r="BD113" s="225"/>
      <c r="BE113" s="223"/>
      <c r="BF113" s="224"/>
      <c r="BG113" s="224"/>
      <c r="BH113" s="224"/>
      <c r="BI113" s="224"/>
      <c r="BJ113" s="224"/>
      <c r="BK113" s="224"/>
      <c r="BL113" s="224"/>
      <c r="BM113" s="224"/>
      <c r="BN113" s="225"/>
      <c r="BO113" s="223"/>
      <c r="BP113" s="224"/>
      <c r="BQ113" s="224"/>
      <c r="BR113" s="224"/>
      <c r="BS113" s="224"/>
      <c r="BT113" s="224"/>
      <c r="BU113" s="224"/>
      <c r="BV113" s="224"/>
      <c r="BW113" s="224"/>
      <c r="BX113" s="225"/>
      <c r="BY113" s="223"/>
      <c r="BZ113" s="224"/>
      <c r="CA113" s="224"/>
      <c r="CB113" s="224"/>
      <c r="CC113" s="224"/>
      <c r="CD113" s="224"/>
      <c r="CE113" s="224"/>
      <c r="CF113" s="224"/>
      <c r="CG113" s="224"/>
      <c r="CH113" s="225"/>
    </row>
    <row r="114" spans="1:86" ht="54">
      <c r="A114" s="359">
        <f>Summary!A114</f>
        <v>0</v>
      </c>
      <c r="B114" s="378">
        <f>Summary!B114</f>
        <v>0</v>
      </c>
      <c r="C114" s="379" t="str">
        <f>Summary!C114</f>
        <v>4.5.1</v>
      </c>
      <c r="D114" s="380" t="str">
        <f>Summary!D114</f>
        <v>1300 - Lighting</v>
      </c>
      <c r="E114" s="381" t="str">
        <f>Summary!E114</f>
        <v>SWITCHED Lamps (PL-L, PL-S, SOX)</v>
      </c>
      <c r="F114" s="382" t="str">
        <f>Summary!F114</f>
        <v>Bulk lamp clean and change</v>
      </c>
      <c r="G114" s="375">
        <f>Summary!G114</f>
        <v>0</v>
      </c>
      <c r="H114" s="241"/>
      <c r="I114" s="242"/>
      <c r="J114" s="242"/>
      <c r="K114" s="242"/>
      <c r="L114" s="242"/>
      <c r="M114" s="242"/>
      <c r="N114" s="242"/>
      <c r="O114" s="262"/>
      <c r="P114" s="531"/>
      <c r="Q114" s="241"/>
      <c r="R114" s="242"/>
      <c r="S114" s="242"/>
      <c r="T114" s="242"/>
      <c r="U114" s="242"/>
      <c r="V114" s="242"/>
      <c r="W114" s="242"/>
      <c r="X114" s="242"/>
      <c r="Y114" s="242"/>
      <c r="Z114" s="262"/>
      <c r="AA114" s="241"/>
      <c r="AB114" s="242"/>
      <c r="AC114" s="242"/>
      <c r="AD114" s="242"/>
      <c r="AE114" s="242"/>
      <c r="AF114" s="242"/>
      <c r="AG114" s="242"/>
      <c r="AH114" s="242"/>
      <c r="AI114" s="242"/>
      <c r="AJ114" s="262"/>
      <c r="AK114" s="241"/>
      <c r="AL114" s="242"/>
      <c r="AM114" s="242"/>
      <c r="AN114" s="242"/>
      <c r="AO114" s="242"/>
      <c r="AP114" s="242"/>
      <c r="AQ114" s="242"/>
      <c r="AR114" s="242"/>
      <c r="AS114" s="242"/>
      <c r="AT114" s="262"/>
      <c r="AU114" s="241"/>
      <c r="AV114" s="242"/>
      <c r="AW114" s="242"/>
      <c r="AX114" s="242"/>
      <c r="AY114" s="242"/>
      <c r="AZ114" s="242"/>
      <c r="BA114" s="242"/>
      <c r="BB114" s="242"/>
      <c r="BC114" s="242"/>
      <c r="BD114" s="262"/>
      <c r="BE114" s="241"/>
      <c r="BF114" s="242"/>
      <c r="BG114" s="242"/>
      <c r="BH114" s="242"/>
      <c r="BI114" s="242"/>
      <c r="BJ114" s="242"/>
      <c r="BK114" s="242"/>
      <c r="BL114" s="242"/>
      <c r="BM114" s="242"/>
      <c r="BN114" s="262"/>
      <c r="BO114" s="241"/>
      <c r="BP114" s="242"/>
      <c r="BQ114" s="242"/>
      <c r="BR114" s="242"/>
      <c r="BS114" s="242"/>
      <c r="BT114" s="242"/>
      <c r="BU114" s="242"/>
      <c r="BV114" s="242"/>
      <c r="BW114" s="242"/>
      <c r="BX114" s="262"/>
      <c r="BY114" s="241"/>
      <c r="BZ114" s="242"/>
      <c r="CA114" s="242"/>
      <c r="CB114" s="242"/>
      <c r="CC114" s="242"/>
      <c r="CD114" s="242"/>
      <c r="CE114" s="242"/>
      <c r="CF114" s="242"/>
      <c r="CG114" s="242"/>
      <c r="CH114" s="262"/>
    </row>
    <row r="115" spans="1:86" ht="54">
      <c r="A115" s="359">
        <f>Summary!A115</f>
        <v>0</v>
      </c>
      <c r="B115" s="378">
        <f>Summary!B115</f>
        <v>0</v>
      </c>
      <c r="C115" s="379" t="str">
        <f>Summary!C115</f>
        <v>4.5.2</v>
      </c>
      <c r="D115" s="380" t="str">
        <f>Summary!D115</f>
        <v>1300 - Lighting</v>
      </c>
      <c r="E115" s="381" t="str">
        <f>Summary!E115</f>
        <v>UNSWITCHED Lamps (PL-L, PL-S, SOX)</v>
      </c>
      <c r="F115" s="382" t="str">
        <f>Summary!F115</f>
        <v>Bulk lamp clean and change</v>
      </c>
      <c r="G115" s="375">
        <f>Summary!G115</f>
        <v>0</v>
      </c>
      <c r="H115" s="241"/>
      <c r="I115" s="242"/>
      <c r="J115" s="242"/>
      <c r="K115" s="242"/>
      <c r="L115" s="242"/>
      <c r="M115" s="242"/>
      <c r="N115" s="242"/>
      <c r="O115" s="262"/>
      <c r="P115" s="531"/>
      <c r="Q115" s="241"/>
      <c r="R115" s="242"/>
      <c r="S115" s="242"/>
      <c r="T115" s="242"/>
      <c r="U115" s="242"/>
      <c r="V115" s="242"/>
      <c r="W115" s="242"/>
      <c r="X115" s="242"/>
      <c r="Y115" s="242"/>
      <c r="Z115" s="262"/>
      <c r="AA115" s="241"/>
      <c r="AB115" s="242"/>
      <c r="AC115" s="242"/>
      <c r="AD115" s="242"/>
      <c r="AE115" s="242"/>
      <c r="AF115" s="242"/>
      <c r="AG115" s="242"/>
      <c r="AH115" s="242"/>
      <c r="AI115" s="242"/>
      <c r="AJ115" s="262"/>
      <c r="AK115" s="241"/>
      <c r="AL115" s="242"/>
      <c r="AM115" s="242"/>
      <c r="AN115" s="242"/>
      <c r="AO115" s="242"/>
      <c r="AP115" s="242"/>
      <c r="AQ115" s="242"/>
      <c r="AR115" s="242"/>
      <c r="AS115" s="242"/>
      <c r="AT115" s="262"/>
      <c r="AU115" s="241"/>
      <c r="AV115" s="242"/>
      <c r="AW115" s="242"/>
      <c r="AX115" s="242"/>
      <c r="AY115" s="242"/>
      <c r="AZ115" s="242"/>
      <c r="BA115" s="242"/>
      <c r="BB115" s="242"/>
      <c r="BC115" s="242"/>
      <c r="BD115" s="262"/>
      <c r="BE115" s="241"/>
      <c r="BF115" s="242"/>
      <c r="BG115" s="242"/>
      <c r="BH115" s="242"/>
      <c r="BI115" s="242"/>
      <c r="BJ115" s="242"/>
      <c r="BK115" s="242"/>
      <c r="BL115" s="242"/>
      <c r="BM115" s="242"/>
      <c r="BN115" s="262"/>
      <c r="BO115" s="241"/>
      <c r="BP115" s="242"/>
      <c r="BQ115" s="242"/>
      <c r="BR115" s="242"/>
      <c r="BS115" s="242"/>
      <c r="BT115" s="242"/>
      <c r="BU115" s="242"/>
      <c r="BV115" s="242"/>
      <c r="BW115" s="242"/>
      <c r="BX115" s="262"/>
      <c r="BY115" s="241"/>
      <c r="BZ115" s="242"/>
      <c r="CA115" s="242"/>
      <c r="CB115" s="242"/>
      <c r="CC115" s="242"/>
      <c r="CD115" s="242"/>
      <c r="CE115" s="242"/>
      <c r="CF115" s="242"/>
      <c r="CG115" s="242"/>
      <c r="CH115" s="262"/>
    </row>
    <row r="116" spans="1:86" ht="90">
      <c r="A116" s="359">
        <f>Summary!A116</f>
        <v>0</v>
      </c>
      <c r="B116" s="378">
        <f>Summary!B116</f>
        <v>0</v>
      </c>
      <c r="C116" s="379" t="str">
        <f>Summary!C116</f>
        <v>4.5.3</v>
      </c>
      <c r="D116" s="380" t="str">
        <f>Summary!D116</f>
        <v>1300 - Lighting</v>
      </c>
      <c r="E116" s="381" t="str">
        <f>Summary!E116</f>
        <v>SWITCHED lamps (CDM-T, CDO, SON/T, CPO, MCF/U, MBF/U)</v>
      </c>
      <c r="F116" s="382" t="str">
        <f>Summary!F116</f>
        <v>Bulk lamp clean and change</v>
      </c>
      <c r="G116" s="375">
        <f>Summary!G116</f>
        <v>0</v>
      </c>
      <c r="H116" s="241"/>
      <c r="I116" s="242"/>
      <c r="J116" s="242"/>
      <c r="K116" s="242"/>
      <c r="L116" s="242"/>
      <c r="M116" s="242"/>
      <c r="N116" s="242"/>
      <c r="O116" s="262"/>
      <c r="P116" s="531"/>
      <c r="Q116" s="241"/>
      <c r="R116" s="242"/>
      <c r="S116" s="242"/>
      <c r="T116" s="242"/>
      <c r="U116" s="242"/>
      <c r="V116" s="242"/>
      <c r="W116" s="242"/>
      <c r="X116" s="242"/>
      <c r="Y116" s="242"/>
      <c r="Z116" s="262"/>
      <c r="AA116" s="241"/>
      <c r="AB116" s="242"/>
      <c r="AC116" s="242"/>
      <c r="AD116" s="242"/>
      <c r="AE116" s="242"/>
      <c r="AF116" s="242"/>
      <c r="AG116" s="242"/>
      <c r="AH116" s="242"/>
      <c r="AI116" s="242"/>
      <c r="AJ116" s="262"/>
      <c r="AK116" s="241"/>
      <c r="AL116" s="242"/>
      <c r="AM116" s="242"/>
      <c r="AN116" s="242"/>
      <c r="AO116" s="242"/>
      <c r="AP116" s="242"/>
      <c r="AQ116" s="242"/>
      <c r="AR116" s="242"/>
      <c r="AS116" s="242"/>
      <c r="AT116" s="262"/>
      <c r="AU116" s="241"/>
      <c r="AV116" s="242"/>
      <c r="AW116" s="242"/>
      <c r="AX116" s="242"/>
      <c r="AY116" s="242"/>
      <c r="AZ116" s="242"/>
      <c r="BA116" s="242"/>
      <c r="BB116" s="242"/>
      <c r="BC116" s="242"/>
      <c r="BD116" s="262"/>
      <c r="BE116" s="241"/>
      <c r="BF116" s="242"/>
      <c r="BG116" s="242"/>
      <c r="BH116" s="242"/>
      <c r="BI116" s="242"/>
      <c r="BJ116" s="242"/>
      <c r="BK116" s="242"/>
      <c r="BL116" s="242"/>
      <c r="BM116" s="242"/>
      <c r="BN116" s="262"/>
      <c r="BO116" s="241"/>
      <c r="BP116" s="242"/>
      <c r="BQ116" s="242"/>
      <c r="BR116" s="242"/>
      <c r="BS116" s="242"/>
      <c r="BT116" s="242"/>
      <c r="BU116" s="242"/>
      <c r="BV116" s="242"/>
      <c r="BW116" s="242"/>
      <c r="BX116" s="262"/>
      <c r="BY116" s="241"/>
      <c r="BZ116" s="242"/>
      <c r="CA116" s="242"/>
      <c r="CB116" s="242"/>
      <c r="CC116" s="242"/>
      <c r="CD116" s="242"/>
      <c r="CE116" s="242"/>
      <c r="CF116" s="242"/>
      <c r="CG116" s="242"/>
      <c r="CH116" s="262"/>
    </row>
    <row r="117" spans="1:86" ht="90">
      <c r="A117" s="359">
        <f>Summary!A117</f>
        <v>0</v>
      </c>
      <c r="B117" s="378">
        <f>Summary!B117</f>
        <v>0</v>
      </c>
      <c r="C117" s="379" t="str">
        <f>Summary!C117</f>
        <v>4.5.4</v>
      </c>
      <c r="D117" s="380" t="str">
        <f>Summary!D117</f>
        <v>1300 - Lighting</v>
      </c>
      <c r="E117" s="381" t="str">
        <f>Summary!E117</f>
        <v>Unswitched Lamps (CDM-T, CDO, SON/T, CPO, MCF/U, MBF/U)</v>
      </c>
      <c r="F117" s="382" t="str">
        <f>Summary!F117</f>
        <v>Bulk lamp clean and change</v>
      </c>
      <c r="G117" s="375">
        <f>Summary!G117</f>
        <v>0</v>
      </c>
      <c r="H117" s="241"/>
      <c r="I117" s="242"/>
      <c r="J117" s="242"/>
      <c r="K117" s="242"/>
      <c r="L117" s="242"/>
      <c r="M117" s="242"/>
      <c r="N117" s="242"/>
      <c r="O117" s="262"/>
      <c r="P117" s="531"/>
      <c r="Q117" s="241"/>
      <c r="R117" s="242"/>
      <c r="S117" s="242"/>
      <c r="T117" s="242"/>
      <c r="U117" s="242"/>
      <c r="V117" s="242"/>
      <c r="W117" s="242"/>
      <c r="X117" s="242"/>
      <c r="Y117" s="242"/>
      <c r="Z117" s="262"/>
      <c r="AA117" s="241"/>
      <c r="AB117" s="242"/>
      <c r="AC117" s="242"/>
      <c r="AD117" s="242"/>
      <c r="AE117" s="242"/>
      <c r="AF117" s="242"/>
      <c r="AG117" s="242"/>
      <c r="AH117" s="242"/>
      <c r="AI117" s="242"/>
      <c r="AJ117" s="262"/>
      <c r="AK117" s="241"/>
      <c r="AL117" s="242"/>
      <c r="AM117" s="242"/>
      <c r="AN117" s="242"/>
      <c r="AO117" s="242"/>
      <c r="AP117" s="242"/>
      <c r="AQ117" s="242"/>
      <c r="AR117" s="242"/>
      <c r="AS117" s="242"/>
      <c r="AT117" s="262"/>
      <c r="AU117" s="241"/>
      <c r="AV117" s="242"/>
      <c r="AW117" s="242"/>
      <c r="AX117" s="242"/>
      <c r="AY117" s="242"/>
      <c r="AZ117" s="242"/>
      <c r="BA117" s="242"/>
      <c r="BB117" s="242"/>
      <c r="BC117" s="242"/>
      <c r="BD117" s="262"/>
      <c r="BE117" s="241"/>
      <c r="BF117" s="242"/>
      <c r="BG117" s="242"/>
      <c r="BH117" s="242"/>
      <c r="BI117" s="242"/>
      <c r="BJ117" s="242"/>
      <c r="BK117" s="242"/>
      <c r="BL117" s="242"/>
      <c r="BM117" s="242"/>
      <c r="BN117" s="262"/>
      <c r="BO117" s="241"/>
      <c r="BP117" s="242"/>
      <c r="BQ117" s="242"/>
      <c r="BR117" s="242"/>
      <c r="BS117" s="242"/>
      <c r="BT117" s="242"/>
      <c r="BU117" s="242"/>
      <c r="BV117" s="242"/>
      <c r="BW117" s="242"/>
      <c r="BX117" s="262"/>
      <c r="BY117" s="241"/>
      <c r="BZ117" s="242"/>
      <c r="CA117" s="242"/>
      <c r="CB117" s="242"/>
      <c r="CC117" s="242"/>
      <c r="CD117" s="242"/>
      <c r="CE117" s="242"/>
      <c r="CF117" s="242"/>
      <c r="CG117" s="242"/>
      <c r="CH117" s="262"/>
    </row>
    <row r="118" spans="1:86" ht="36">
      <c r="A118" s="359">
        <f>Summary!A118</f>
        <v>0</v>
      </c>
      <c r="B118" s="378">
        <f>Summary!B118</f>
        <v>0</v>
      </c>
      <c r="C118" s="379" t="str">
        <f>Summary!C118</f>
        <v>4.5.5</v>
      </c>
      <c r="D118" s="380" t="str">
        <f>Summary!D118</f>
        <v>1300 - Lighting</v>
      </c>
      <c r="E118" s="381" t="str">
        <f>Summary!E118</f>
        <v>SWITCHED lamps (GLS)</v>
      </c>
      <c r="F118" s="382" t="str">
        <f>Summary!F118</f>
        <v>Bulk lamp clean and change</v>
      </c>
      <c r="G118" s="375">
        <f>Summary!G118</f>
        <v>0</v>
      </c>
      <c r="H118" s="241"/>
      <c r="I118" s="242"/>
      <c r="J118" s="242"/>
      <c r="K118" s="242"/>
      <c r="L118" s="242"/>
      <c r="M118" s="242"/>
      <c r="N118" s="242"/>
      <c r="O118" s="262"/>
      <c r="P118" s="531"/>
      <c r="Q118" s="241"/>
      <c r="R118" s="242"/>
      <c r="S118" s="242"/>
      <c r="T118" s="242"/>
      <c r="U118" s="242"/>
      <c r="V118" s="242"/>
      <c r="W118" s="242"/>
      <c r="X118" s="242"/>
      <c r="Y118" s="242"/>
      <c r="Z118" s="262"/>
      <c r="AA118" s="241"/>
      <c r="AB118" s="242"/>
      <c r="AC118" s="242"/>
      <c r="AD118" s="242"/>
      <c r="AE118" s="242"/>
      <c r="AF118" s="242"/>
      <c r="AG118" s="242"/>
      <c r="AH118" s="242"/>
      <c r="AI118" s="242"/>
      <c r="AJ118" s="262"/>
      <c r="AK118" s="241"/>
      <c r="AL118" s="242"/>
      <c r="AM118" s="242"/>
      <c r="AN118" s="242"/>
      <c r="AO118" s="242"/>
      <c r="AP118" s="242"/>
      <c r="AQ118" s="242"/>
      <c r="AR118" s="242"/>
      <c r="AS118" s="242"/>
      <c r="AT118" s="262"/>
      <c r="AU118" s="241"/>
      <c r="AV118" s="242"/>
      <c r="AW118" s="242"/>
      <c r="AX118" s="242"/>
      <c r="AY118" s="242"/>
      <c r="AZ118" s="242"/>
      <c r="BA118" s="242"/>
      <c r="BB118" s="242"/>
      <c r="BC118" s="242"/>
      <c r="BD118" s="262"/>
      <c r="BE118" s="241"/>
      <c r="BF118" s="242"/>
      <c r="BG118" s="242"/>
      <c r="BH118" s="242"/>
      <c r="BI118" s="242"/>
      <c r="BJ118" s="242"/>
      <c r="BK118" s="242"/>
      <c r="BL118" s="242"/>
      <c r="BM118" s="242"/>
      <c r="BN118" s="262"/>
      <c r="BO118" s="241"/>
      <c r="BP118" s="242"/>
      <c r="BQ118" s="242"/>
      <c r="BR118" s="242"/>
      <c r="BS118" s="242"/>
      <c r="BT118" s="242"/>
      <c r="BU118" s="242"/>
      <c r="BV118" s="242"/>
      <c r="BW118" s="242"/>
      <c r="BX118" s="262"/>
      <c r="BY118" s="241"/>
      <c r="BZ118" s="242"/>
      <c r="CA118" s="242"/>
      <c r="CB118" s="242"/>
      <c r="CC118" s="242"/>
      <c r="CD118" s="242"/>
      <c r="CE118" s="242"/>
      <c r="CF118" s="242"/>
      <c r="CG118" s="242"/>
      <c r="CH118" s="262"/>
    </row>
    <row r="119" spans="1:86" ht="36">
      <c r="A119" s="359">
        <f>Summary!A119</f>
        <v>0</v>
      </c>
      <c r="B119" s="378">
        <f>Summary!B119</f>
        <v>0</v>
      </c>
      <c r="C119" s="379" t="str">
        <f>Summary!C119</f>
        <v>4.5.6</v>
      </c>
      <c r="D119" s="380" t="str">
        <f>Summary!D119</f>
        <v>1300 - Lighting</v>
      </c>
      <c r="E119" s="381" t="str">
        <f>Summary!E119</f>
        <v>UNSWITCHED lamps (GLS)</v>
      </c>
      <c r="F119" s="382" t="str">
        <f>Summary!F119</f>
        <v>Bulk lamp clean and change</v>
      </c>
      <c r="G119" s="375">
        <f>Summary!G119</f>
        <v>0</v>
      </c>
      <c r="H119" s="241"/>
      <c r="I119" s="242"/>
      <c r="J119" s="242"/>
      <c r="K119" s="242"/>
      <c r="L119" s="242"/>
      <c r="M119" s="242"/>
      <c r="N119" s="242"/>
      <c r="O119" s="262"/>
      <c r="P119" s="531"/>
      <c r="Q119" s="241"/>
      <c r="R119" s="242"/>
      <c r="S119" s="242"/>
      <c r="T119" s="242"/>
      <c r="U119" s="242"/>
      <c r="V119" s="242"/>
      <c r="W119" s="242"/>
      <c r="X119" s="242"/>
      <c r="Y119" s="242"/>
      <c r="Z119" s="262"/>
      <c r="AA119" s="241"/>
      <c r="AB119" s="242"/>
      <c r="AC119" s="242"/>
      <c r="AD119" s="242"/>
      <c r="AE119" s="242"/>
      <c r="AF119" s="242"/>
      <c r="AG119" s="242"/>
      <c r="AH119" s="242"/>
      <c r="AI119" s="242"/>
      <c r="AJ119" s="262"/>
      <c r="AK119" s="241"/>
      <c r="AL119" s="242"/>
      <c r="AM119" s="242"/>
      <c r="AN119" s="242"/>
      <c r="AO119" s="242"/>
      <c r="AP119" s="242"/>
      <c r="AQ119" s="242"/>
      <c r="AR119" s="242"/>
      <c r="AS119" s="242"/>
      <c r="AT119" s="262"/>
      <c r="AU119" s="241"/>
      <c r="AV119" s="242"/>
      <c r="AW119" s="242"/>
      <c r="AX119" s="242"/>
      <c r="AY119" s="242"/>
      <c r="AZ119" s="242"/>
      <c r="BA119" s="242"/>
      <c r="BB119" s="242"/>
      <c r="BC119" s="242"/>
      <c r="BD119" s="262"/>
      <c r="BE119" s="241"/>
      <c r="BF119" s="242"/>
      <c r="BG119" s="242"/>
      <c r="BH119" s="242"/>
      <c r="BI119" s="242"/>
      <c r="BJ119" s="242"/>
      <c r="BK119" s="242"/>
      <c r="BL119" s="242"/>
      <c r="BM119" s="242"/>
      <c r="BN119" s="262"/>
      <c r="BO119" s="241"/>
      <c r="BP119" s="242"/>
      <c r="BQ119" s="242"/>
      <c r="BR119" s="242"/>
      <c r="BS119" s="242"/>
      <c r="BT119" s="242"/>
      <c r="BU119" s="242"/>
      <c r="BV119" s="242"/>
      <c r="BW119" s="242"/>
      <c r="BX119" s="262"/>
      <c r="BY119" s="241"/>
      <c r="BZ119" s="242"/>
      <c r="CA119" s="242"/>
      <c r="CB119" s="242"/>
      <c r="CC119" s="242"/>
      <c r="CD119" s="242"/>
      <c r="CE119" s="242"/>
      <c r="CF119" s="242"/>
      <c r="CG119" s="242"/>
      <c r="CH119" s="262"/>
    </row>
    <row r="120" spans="1:86" ht="36">
      <c r="A120" s="359">
        <f>Summary!A120</f>
        <v>0</v>
      </c>
      <c r="B120" s="378">
        <f>Summary!B120</f>
        <v>0</v>
      </c>
      <c r="C120" s="379" t="str">
        <f>Summary!C120</f>
        <v>4.5.7</v>
      </c>
      <c r="D120" s="380" t="str">
        <f>Summary!D120</f>
        <v>1300 - Lighting</v>
      </c>
      <c r="E120" s="381" t="str">
        <f>Summary!E120</f>
        <v>LED for road lighting</v>
      </c>
      <c r="F120" s="382" t="str">
        <f>Summary!F120</f>
        <v>Bulk clean</v>
      </c>
      <c r="G120" s="375">
        <f>Summary!G120</f>
        <v>0</v>
      </c>
      <c r="H120" s="241"/>
      <c r="I120" s="242"/>
      <c r="J120" s="242"/>
      <c r="K120" s="242"/>
      <c r="L120" s="242"/>
      <c r="M120" s="242"/>
      <c r="N120" s="242"/>
      <c r="O120" s="262"/>
      <c r="P120" s="531"/>
      <c r="Q120" s="241"/>
      <c r="R120" s="242"/>
      <c r="S120" s="242"/>
      <c r="T120" s="242"/>
      <c r="U120" s="242"/>
      <c r="V120" s="242"/>
      <c r="W120" s="242"/>
      <c r="X120" s="242"/>
      <c r="Y120" s="242"/>
      <c r="Z120" s="262"/>
      <c r="AA120" s="241"/>
      <c r="AB120" s="242"/>
      <c r="AC120" s="242"/>
      <c r="AD120" s="242"/>
      <c r="AE120" s="242"/>
      <c r="AF120" s="242"/>
      <c r="AG120" s="242"/>
      <c r="AH120" s="242"/>
      <c r="AI120" s="242"/>
      <c r="AJ120" s="262"/>
      <c r="AK120" s="241"/>
      <c r="AL120" s="242"/>
      <c r="AM120" s="242"/>
      <c r="AN120" s="242"/>
      <c r="AO120" s="242"/>
      <c r="AP120" s="242"/>
      <c r="AQ120" s="242"/>
      <c r="AR120" s="242"/>
      <c r="AS120" s="242"/>
      <c r="AT120" s="262"/>
      <c r="AU120" s="241"/>
      <c r="AV120" s="242"/>
      <c r="AW120" s="242"/>
      <c r="AX120" s="242"/>
      <c r="AY120" s="242"/>
      <c r="AZ120" s="242"/>
      <c r="BA120" s="242"/>
      <c r="BB120" s="242"/>
      <c r="BC120" s="242"/>
      <c r="BD120" s="262"/>
      <c r="BE120" s="241"/>
      <c r="BF120" s="242"/>
      <c r="BG120" s="242"/>
      <c r="BH120" s="242"/>
      <c r="BI120" s="242"/>
      <c r="BJ120" s="242"/>
      <c r="BK120" s="242"/>
      <c r="BL120" s="242"/>
      <c r="BM120" s="242"/>
      <c r="BN120" s="262"/>
      <c r="BO120" s="241"/>
      <c r="BP120" s="242"/>
      <c r="BQ120" s="242"/>
      <c r="BR120" s="242"/>
      <c r="BS120" s="242"/>
      <c r="BT120" s="242"/>
      <c r="BU120" s="242"/>
      <c r="BV120" s="242"/>
      <c r="BW120" s="242"/>
      <c r="BX120" s="262"/>
      <c r="BY120" s="241"/>
      <c r="BZ120" s="242"/>
      <c r="CA120" s="242"/>
      <c r="CB120" s="242"/>
      <c r="CC120" s="242"/>
      <c r="CD120" s="242"/>
      <c r="CE120" s="242"/>
      <c r="CF120" s="242"/>
      <c r="CG120" s="242"/>
      <c r="CH120" s="262"/>
    </row>
    <row r="121" spans="1:86" ht="54">
      <c r="A121" s="359">
        <f>Summary!A121</f>
        <v>0</v>
      </c>
      <c r="B121" s="378">
        <f>Summary!B121</f>
        <v>0</v>
      </c>
      <c r="C121" s="379" t="str">
        <f>Summary!C121</f>
        <v>4.5.8</v>
      </c>
      <c r="D121" s="380" t="str">
        <f>Summary!D121</f>
        <v>1300 - Lighting</v>
      </c>
      <c r="E121" s="381" t="str">
        <f>Summary!E121</f>
        <v>LED for illuminated signs and bollards</v>
      </c>
      <c r="F121" s="382" t="str">
        <f>Summary!F121</f>
        <v>Clean translucent surfaces</v>
      </c>
      <c r="G121" s="375">
        <f>Summary!G121</f>
        <v>0</v>
      </c>
      <c r="H121" s="241"/>
      <c r="I121" s="242"/>
      <c r="J121" s="242"/>
      <c r="K121" s="242"/>
      <c r="L121" s="242"/>
      <c r="M121" s="242"/>
      <c r="N121" s="242"/>
      <c r="O121" s="262"/>
      <c r="P121" s="538"/>
      <c r="Q121" s="241"/>
      <c r="R121" s="242"/>
      <c r="S121" s="242"/>
      <c r="T121" s="242"/>
      <c r="U121" s="242"/>
      <c r="V121" s="242"/>
      <c r="W121" s="242"/>
      <c r="X121" s="242"/>
      <c r="Y121" s="242"/>
      <c r="Z121" s="262"/>
      <c r="AA121" s="241"/>
      <c r="AB121" s="242"/>
      <c r="AC121" s="242"/>
      <c r="AD121" s="242"/>
      <c r="AE121" s="242"/>
      <c r="AF121" s="242"/>
      <c r="AG121" s="242"/>
      <c r="AH121" s="242"/>
      <c r="AI121" s="242"/>
      <c r="AJ121" s="262"/>
      <c r="AK121" s="241"/>
      <c r="AL121" s="242"/>
      <c r="AM121" s="242"/>
      <c r="AN121" s="242"/>
      <c r="AO121" s="242"/>
      <c r="AP121" s="242"/>
      <c r="AQ121" s="242"/>
      <c r="AR121" s="242"/>
      <c r="AS121" s="242"/>
      <c r="AT121" s="262"/>
      <c r="AU121" s="241"/>
      <c r="AV121" s="242"/>
      <c r="AW121" s="242"/>
      <c r="AX121" s="242"/>
      <c r="AY121" s="242"/>
      <c r="AZ121" s="242"/>
      <c r="BA121" s="242"/>
      <c r="BB121" s="242"/>
      <c r="BC121" s="242"/>
      <c r="BD121" s="262"/>
      <c r="BE121" s="241"/>
      <c r="BF121" s="242"/>
      <c r="BG121" s="242"/>
      <c r="BH121" s="242"/>
      <c r="BI121" s="242"/>
      <c r="BJ121" s="242"/>
      <c r="BK121" s="242"/>
      <c r="BL121" s="242"/>
      <c r="BM121" s="242"/>
      <c r="BN121" s="262"/>
      <c r="BO121" s="241"/>
      <c r="BP121" s="242"/>
      <c r="BQ121" s="242"/>
      <c r="BR121" s="242"/>
      <c r="BS121" s="242"/>
      <c r="BT121" s="242"/>
      <c r="BU121" s="242"/>
      <c r="BV121" s="242"/>
      <c r="BW121" s="242"/>
      <c r="BX121" s="262"/>
      <c r="BY121" s="241"/>
      <c r="BZ121" s="242"/>
      <c r="CA121" s="242"/>
      <c r="CB121" s="242"/>
      <c r="CC121" s="242"/>
      <c r="CD121" s="242"/>
      <c r="CE121" s="242"/>
      <c r="CF121" s="242"/>
      <c r="CG121" s="242"/>
      <c r="CH121" s="262"/>
    </row>
    <row r="122" spans="1:86" ht="90">
      <c r="A122" s="359">
        <f>Summary!A122</f>
        <v>0</v>
      </c>
      <c r="B122" s="378">
        <f>Summary!B122</f>
        <v>0</v>
      </c>
      <c r="C122" s="379" t="str">
        <f>Summary!C122</f>
        <v>4.5.9</v>
      </c>
      <c r="D122" s="380" t="str">
        <f>Summary!D122</f>
        <v>1300 - Lighting</v>
      </c>
      <c r="E122" s="381" t="str">
        <f>Summary!E122</f>
        <v>Network cabling and electrical components including feeder pillars</v>
      </c>
      <c r="F122" s="382" t="str">
        <f>Summary!F122</f>
        <v>Electrical testing</v>
      </c>
      <c r="G122" s="375">
        <f>Summary!G122</f>
        <v>0</v>
      </c>
      <c r="H122" s="241"/>
      <c r="I122" s="242"/>
      <c r="J122" s="242"/>
      <c r="K122" s="242"/>
      <c r="L122" s="242"/>
      <c r="M122" s="242"/>
      <c r="N122" s="242"/>
      <c r="O122" s="262"/>
      <c r="P122" s="531"/>
      <c r="Q122" s="241"/>
      <c r="R122" s="242"/>
      <c r="S122" s="242"/>
      <c r="T122" s="242"/>
      <c r="U122" s="242"/>
      <c r="V122" s="242"/>
      <c r="W122" s="242"/>
      <c r="X122" s="242"/>
      <c r="Y122" s="242"/>
      <c r="Z122" s="262"/>
      <c r="AA122" s="241"/>
      <c r="AB122" s="242"/>
      <c r="AC122" s="242"/>
      <c r="AD122" s="242"/>
      <c r="AE122" s="242"/>
      <c r="AF122" s="242"/>
      <c r="AG122" s="242"/>
      <c r="AH122" s="242"/>
      <c r="AI122" s="242"/>
      <c r="AJ122" s="262"/>
      <c r="AK122" s="241"/>
      <c r="AL122" s="242"/>
      <c r="AM122" s="242"/>
      <c r="AN122" s="242"/>
      <c r="AO122" s="242"/>
      <c r="AP122" s="242"/>
      <c r="AQ122" s="242"/>
      <c r="AR122" s="242"/>
      <c r="AS122" s="242"/>
      <c r="AT122" s="262"/>
      <c r="AU122" s="241"/>
      <c r="AV122" s="242"/>
      <c r="AW122" s="242"/>
      <c r="AX122" s="242"/>
      <c r="AY122" s="242"/>
      <c r="AZ122" s="242"/>
      <c r="BA122" s="242"/>
      <c r="BB122" s="242"/>
      <c r="BC122" s="242"/>
      <c r="BD122" s="262"/>
      <c r="BE122" s="241"/>
      <c r="BF122" s="242"/>
      <c r="BG122" s="242"/>
      <c r="BH122" s="242"/>
      <c r="BI122" s="242"/>
      <c r="BJ122" s="242"/>
      <c r="BK122" s="242"/>
      <c r="BL122" s="242"/>
      <c r="BM122" s="242"/>
      <c r="BN122" s="262"/>
      <c r="BO122" s="241"/>
      <c r="BP122" s="242"/>
      <c r="BQ122" s="242"/>
      <c r="BR122" s="242"/>
      <c r="BS122" s="242"/>
      <c r="BT122" s="242"/>
      <c r="BU122" s="242"/>
      <c r="BV122" s="242"/>
      <c r="BW122" s="242"/>
      <c r="BX122" s="262"/>
      <c r="BY122" s="241"/>
      <c r="BZ122" s="242"/>
      <c r="CA122" s="242"/>
      <c r="CB122" s="242"/>
      <c r="CC122" s="242"/>
      <c r="CD122" s="242"/>
      <c r="CE122" s="242"/>
      <c r="CF122" s="242"/>
      <c r="CG122" s="242"/>
      <c r="CH122" s="262"/>
    </row>
    <row r="123" spans="1:86" ht="36">
      <c r="A123" s="359">
        <f>Summary!A123</f>
        <v>0</v>
      </c>
      <c r="B123" s="378">
        <f>Summary!B123</f>
        <v>0</v>
      </c>
      <c r="C123" s="379" t="str">
        <f>Summary!C123</f>
        <v>4.5.10</v>
      </c>
      <c r="D123" s="380" t="str">
        <f>Summary!D123</f>
        <v>1300 - Lighting</v>
      </c>
      <c r="E123" s="381" t="str">
        <f>Summary!E123</f>
        <v>Lighting columns (&lt;20m in height)</v>
      </c>
      <c r="F123" s="382" t="str">
        <f>Summary!F123</f>
        <v>Structural testing from 15 years old</v>
      </c>
      <c r="G123" s="375">
        <f>Summary!G123</f>
        <v>0</v>
      </c>
      <c r="H123" s="241"/>
      <c r="I123" s="242"/>
      <c r="J123" s="242"/>
      <c r="K123" s="242"/>
      <c r="L123" s="242"/>
      <c r="M123" s="242"/>
      <c r="N123" s="242"/>
      <c r="O123" s="262"/>
      <c r="P123" s="531"/>
      <c r="Q123" s="241"/>
      <c r="R123" s="242"/>
      <c r="S123" s="242"/>
      <c r="T123" s="242"/>
      <c r="U123" s="242"/>
      <c r="V123" s="242"/>
      <c r="W123" s="242"/>
      <c r="X123" s="242"/>
      <c r="Y123" s="242"/>
      <c r="Z123" s="262"/>
      <c r="AA123" s="241"/>
      <c r="AB123" s="242"/>
      <c r="AC123" s="242"/>
      <c r="AD123" s="242"/>
      <c r="AE123" s="242"/>
      <c r="AF123" s="242"/>
      <c r="AG123" s="242"/>
      <c r="AH123" s="242"/>
      <c r="AI123" s="242"/>
      <c r="AJ123" s="262"/>
      <c r="AK123" s="241"/>
      <c r="AL123" s="242"/>
      <c r="AM123" s="242"/>
      <c r="AN123" s="242"/>
      <c r="AO123" s="242"/>
      <c r="AP123" s="242"/>
      <c r="AQ123" s="242"/>
      <c r="AR123" s="242"/>
      <c r="AS123" s="242"/>
      <c r="AT123" s="262"/>
      <c r="AU123" s="241"/>
      <c r="AV123" s="242"/>
      <c r="AW123" s="242"/>
      <c r="AX123" s="242"/>
      <c r="AY123" s="242"/>
      <c r="AZ123" s="242"/>
      <c r="BA123" s="242"/>
      <c r="BB123" s="242"/>
      <c r="BC123" s="242"/>
      <c r="BD123" s="262"/>
      <c r="BE123" s="241"/>
      <c r="BF123" s="242"/>
      <c r="BG123" s="242"/>
      <c r="BH123" s="242"/>
      <c r="BI123" s="242"/>
      <c r="BJ123" s="242"/>
      <c r="BK123" s="242"/>
      <c r="BL123" s="242"/>
      <c r="BM123" s="242"/>
      <c r="BN123" s="262"/>
      <c r="BO123" s="241"/>
      <c r="BP123" s="242"/>
      <c r="BQ123" s="242"/>
      <c r="BR123" s="242"/>
      <c r="BS123" s="242"/>
      <c r="BT123" s="242"/>
      <c r="BU123" s="242"/>
      <c r="BV123" s="242"/>
      <c r="BW123" s="242"/>
      <c r="BX123" s="262"/>
      <c r="BY123" s="241"/>
      <c r="BZ123" s="242"/>
      <c r="CA123" s="242"/>
      <c r="CB123" s="242"/>
      <c r="CC123" s="242"/>
      <c r="CD123" s="242"/>
      <c r="CE123" s="242"/>
      <c r="CF123" s="242"/>
      <c r="CG123" s="242"/>
      <c r="CH123" s="262"/>
    </row>
    <row r="124" spans="1:86" ht="36">
      <c r="A124" s="359" t="str">
        <f>Summary!A124</f>
        <v>18.9.2</v>
      </c>
      <c r="B124" s="378">
        <f>Summary!B124</f>
        <v>4.5999999999999996</v>
      </c>
      <c r="C124" s="379">
        <f>Summary!C124</f>
        <v>0</v>
      </c>
      <c r="D124" s="380" t="str">
        <f>Summary!D124</f>
        <v>1500 - Roadside technology</v>
      </c>
      <c r="E124" s="381">
        <f>Summary!E124</f>
        <v>0</v>
      </c>
      <c r="F124" s="382">
        <f>Summary!F124</f>
        <v>0</v>
      </c>
      <c r="G124" s="375">
        <f>Summary!G124</f>
        <v>0</v>
      </c>
      <c r="H124" s="223"/>
      <c r="I124" s="224"/>
      <c r="J124" s="224"/>
      <c r="K124" s="224"/>
      <c r="L124" s="224"/>
      <c r="M124" s="224"/>
      <c r="N124" s="224"/>
      <c r="O124" s="225"/>
      <c r="P124" s="531"/>
      <c r="Q124" s="223"/>
      <c r="R124" s="224"/>
      <c r="S124" s="224"/>
      <c r="T124" s="224"/>
      <c r="U124" s="224"/>
      <c r="V124" s="224"/>
      <c r="W124" s="224"/>
      <c r="X124" s="224"/>
      <c r="Y124" s="224"/>
      <c r="Z124" s="225"/>
      <c r="AA124" s="223"/>
      <c r="AB124" s="224"/>
      <c r="AC124" s="224"/>
      <c r="AD124" s="224"/>
      <c r="AE124" s="224"/>
      <c r="AF124" s="224"/>
      <c r="AG124" s="224"/>
      <c r="AH124" s="224"/>
      <c r="AI124" s="224"/>
      <c r="AJ124" s="225"/>
      <c r="AK124" s="223"/>
      <c r="AL124" s="224"/>
      <c r="AM124" s="224"/>
      <c r="AN124" s="224"/>
      <c r="AO124" s="224"/>
      <c r="AP124" s="224"/>
      <c r="AQ124" s="224"/>
      <c r="AR124" s="224"/>
      <c r="AS124" s="224"/>
      <c r="AT124" s="225"/>
      <c r="AU124" s="223"/>
      <c r="AV124" s="224"/>
      <c r="AW124" s="224"/>
      <c r="AX124" s="224"/>
      <c r="AY124" s="224"/>
      <c r="AZ124" s="224"/>
      <c r="BA124" s="224"/>
      <c r="BB124" s="224"/>
      <c r="BC124" s="224"/>
      <c r="BD124" s="225"/>
      <c r="BE124" s="223"/>
      <c r="BF124" s="224"/>
      <c r="BG124" s="224"/>
      <c r="BH124" s="224"/>
      <c r="BI124" s="224"/>
      <c r="BJ124" s="224"/>
      <c r="BK124" s="224"/>
      <c r="BL124" s="224"/>
      <c r="BM124" s="224"/>
      <c r="BN124" s="225"/>
      <c r="BO124" s="223"/>
      <c r="BP124" s="224"/>
      <c r="BQ124" s="224"/>
      <c r="BR124" s="224"/>
      <c r="BS124" s="224"/>
      <c r="BT124" s="224"/>
      <c r="BU124" s="224"/>
      <c r="BV124" s="224"/>
      <c r="BW124" s="224"/>
      <c r="BX124" s="225"/>
      <c r="BY124" s="223"/>
      <c r="BZ124" s="224"/>
      <c r="CA124" s="224"/>
      <c r="CB124" s="224"/>
      <c r="CC124" s="224"/>
      <c r="CD124" s="224"/>
      <c r="CE124" s="224"/>
      <c r="CF124" s="224"/>
      <c r="CG124" s="224"/>
      <c r="CH124" s="225"/>
    </row>
    <row r="125" spans="1:86" ht="108">
      <c r="A125" s="359">
        <f>Summary!A125</f>
        <v>0</v>
      </c>
      <c r="B125" s="378">
        <f>Summary!B125</f>
        <v>0</v>
      </c>
      <c r="C125" s="379" t="str">
        <f>Summary!C125</f>
        <v>4.6.1</v>
      </c>
      <c r="D125" s="380" t="str">
        <f>Summary!D125</f>
        <v>1500 - Roadside technology</v>
      </c>
      <c r="E125" s="381" t="str">
        <f>Summary!E125</f>
        <v>CCTV HSM cameras, including but not limited to camera housing and associated cabling</v>
      </c>
      <c r="F125" s="382">
        <f>Summary!F125</f>
        <v>0</v>
      </c>
      <c r="G125" s="375">
        <f>Summary!G125</f>
        <v>0</v>
      </c>
      <c r="H125" s="223"/>
      <c r="I125" s="224"/>
      <c r="J125" s="224"/>
      <c r="K125" s="224"/>
      <c r="L125" s="224"/>
      <c r="M125" s="224"/>
      <c r="N125" s="224"/>
      <c r="O125" s="225"/>
      <c r="P125" s="531"/>
      <c r="Q125" s="223"/>
      <c r="R125" s="224"/>
      <c r="S125" s="224"/>
      <c r="T125" s="224"/>
      <c r="U125" s="224"/>
      <c r="V125" s="224"/>
      <c r="W125" s="224"/>
      <c r="X125" s="224"/>
      <c r="Y125" s="224"/>
      <c r="Z125" s="225"/>
      <c r="AA125" s="223"/>
      <c r="AB125" s="224"/>
      <c r="AC125" s="224"/>
      <c r="AD125" s="224"/>
      <c r="AE125" s="224"/>
      <c r="AF125" s="224"/>
      <c r="AG125" s="224"/>
      <c r="AH125" s="224"/>
      <c r="AI125" s="224"/>
      <c r="AJ125" s="225"/>
      <c r="AK125" s="223"/>
      <c r="AL125" s="224"/>
      <c r="AM125" s="224"/>
      <c r="AN125" s="224"/>
      <c r="AO125" s="224"/>
      <c r="AP125" s="224"/>
      <c r="AQ125" s="224"/>
      <c r="AR125" s="224"/>
      <c r="AS125" s="224"/>
      <c r="AT125" s="225"/>
      <c r="AU125" s="223"/>
      <c r="AV125" s="224"/>
      <c r="AW125" s="224"/>
      <c r="AX125" s="224"/>
      <c r="AY125" s="224"/>
      <c r="AZ125" s="224"/>
      <c r="BA125" s="224"/>
      <c r="BB125" s="224"/>
      <c r="BC125" s="224"/>
      <c r="BD125" s="225"/>
      <c r="BE125" s="223"/>
      <c r="BF125" s="224"/>
      <c r="BG125" s="224"/>
      <c r="BH125" s="224"/>
      <c r="BI125" s="224"/>
      <c r="BJ125" s="224"/>
      <c r="BK125" s="224"/>
      <c r="BL125" s="224"/>
      <c r="BM125" s="224"/>
      <c r="BN125" s="225"/>
      <c r="BO125" s="223"/>
      <c r="BP125" s="224"/>
      <c r="BQ125" s="224"/>
      <c r="BR125" s="224"/>
      <c r="BS125" s="224"/>
      <c r="BT125" s="224"/>
      <c r="BU125" s="224"/>
      <c r="BV125" s="224"/>
      <c r="BW125" s="224"/>
      <c r="BX125" s="225"/>
      <c r="BY125" s="223"/>
      <c r="BZ125" s="224"/>
      <c r="CA125" s="224"/>
      <c r="CB125" s="224"/>
      <c r="CC125" s="224"/>
      <c r="CD125" s="224"/>
      <c r="CE125" s="224"/>
      <c r="CF125" s="224"/>
      <c r="CG125" s="224"/>
      <c r="CH125" s="225"/>
    </row>
    <row r="126" spans="1:86" ht="54">
      <c r="A126" s="359">
        <f>Summary!A126</f>
        <v>0</v>
      </c>
      <c r="B126" s="378">
        <f>Summary!B126</f>
        <v>0</v>
      </c>
      <c r="C126" s="379" t="str">
        <f>Summary!C126</f>
        <v>4.6.1.1</v>
      </c>
      <c r="D126" s="380">
        <f>Summary!D126</f>
        <v>0</v>
      </c>
      <c r="E126" s="381">
        <f>Summary!E126</f>
        <v>0</v>
      </c>
      <c r="F126" s="382" t="str">
        <f>Summary!F126</f>
        <v xml:space="preserve">Re-fill washer fluid bottles in Hard Shoulder camera cabinet and clean camera housing front screen using wash/wipe system </v>
      </c>
      <c r="G126" s="375">
        <f>Summary!G126</f>
        <v>0</v>
      </c>
      <c r="H126" s="243"/>
      <c r="I126" s="244"/>
      <c r="J126" s="244"/>
      <c r="K126" s="244"/>
      <c r="L126" s="244"/>
      <c r="M126" s="244"/>
      <c r="N126" s="244"/>
      <c r="O126" s="263"/>
      <c r="P126" s="537"/>
      <c r="Q126" s="243"/>
      <c r="R126" s="244"/>
      <c r="S126" s="244"/>
      <c r="T126" s="244"/>
      <c r="U126" s="244"/>
      <c r="V126" s="244"/>
      <c r="W126" s="244"/>
      <c r="X126" s="244"/>
      <c r="Y126" s="244"/>
      <c r="Z126" s="263"/>
      <c r="AA126" s="243"/>
      <c r="AB126" s="244"/>
      <c r="AC126" s="244"/>
      <c r="AD126" s="244"/>
      <c r="AE126" s="244"/>
      <c r="AF126" s="244"/>
      <c r="AG126" s="244"/>
      <c r="AH126" s="244"/>
      <c r="AI126" s="244"/>
      <c r="AJ126" s="263"/>
      <c r="AK126" s="243"/>
      <c r="AL126" s="244"/>
      <c r="AM126" s="244"/>
      <c r="AN126" s="244"/>
      <c r="AO126" s="244"/>
      <c r="AP126" s="244"/>
      <c r="AQ126" s="244"/>
      <c r="AR126" s="244"/>
      <c r="AS126" s="244"/>
      <c r="AT126" s="263"/>
      <c r="AU126" s="243"/>
      <c r="AV126" s="244"/>
      <c r="AW126" s="244"/>
      <c r="AX126" s="244"/>
      <c r="AY126" s="244"/>
      <c r="AZ126" s="244"/>
      <c r="BA126" s="244"/>
      <c r="BB126" s="244"/>
      <c r="BC126" s="244"/>
      <c r="BD126" s="263"/>
      <c r="BE126" s="243"/>
      <c r="BF126" s="244"/>
      <c r="BG126" s="244"/>
      <c r="BH126" s="244"/>
      <c r="BI126" s="244"/>
      <c r="BJ126" s="244"/>
      <c r="BK126" s="244"/>
      <c r="BL126" s="244"/>
      <c r="BM126" s="244"/>
      <c r="BN126" s="263"/>
      <c r="BO126" s="243"/>
      <c r="BP126" s="244"/>
      <c r="BQ126" s="244"/>
      <c r="BR126" s="244"/>
      <c r="BS126" s="244"/>
      <c r="BT126" s="244"/>
      <c r="BU126" s="244"/>
      <c r="BV126" s="244"/>
      <c r="BW126" s="244"/>
      <c r="BX126" s="263"/>
      <c r="BY126" s="243"/>
      <c r="BZ126" s="244"/>
      <c r="CA126" s="244"/>
      <c r="CB126" s="244"/>
      <c r="CC126" s="244"/>
      <c r="CD126" s="244"/>
      <c r="CE126" s="244"/>
      <c r="CF126" s="244"/>
      <c r="CG126" s="244"/>
      <c r="CH126" s="263"/>
    </row>
    <row r="127" spans="1:86" ht="36">
      <c r="A127" s="359">
        <f>Summary!A127</f>
        <v>0</v>
      </c>
      <c r="B127" s="378">
        <f>Summary!B127</f>
        <v>0</v>
      </c>
      <c r="C127" s="379" t="str">
        <f>Summary!C127</f>
        <v>4.6.1.2</v>
      </c>
      <c r="D127" s="380">
        <f>Summary!D127</f>
        <v>0</v>
      </c>
      <c r="E127" s="381">
        <f>Summary!E127</f>
        <v>0</v>
      </c>
      <c r="F127" s="382" t="str">
        <f>Summary!F127</f>
        <v>Manual clean camera housing front screen if wash/wipe system is not installed</v>
      </c>
      <c r="G127" s="375">
        <f>Summary!G127</f>
        <v>0</v>
      </c>
      <c r="H127" s="239"/>
      <c r="I127" s="240"/>
      <c r="J127" s="240"/>
      <c r="K127" s="240"/>
      <c r="L127" s="240"/>
      <c r="M127" s="240"/>
      <c r="N127" s="240"/>
      <c r="O127" s="261"/>
      <c r="P127" s="538"/>
      <c r="Q127" s="239"/>
      <c r="R127" s="240"/>
      <c r="S127" s="240"/>
      <c r="T127" s="240"/>
      <c r="U127" s="240"/>
      <c r="V127" s="240"/>
      <c r="W127" s="240"/>
      <c r="X127" s="240"/>
      <c r="Y127" s="240"/>
      <c r="Z127" s="261"/>
      <c r="AA127" s="239"/>
      <c r="AB127" s="240"/>
      <c r="AC127" s="240"/>
      <c r="AD127" s="240"/>
      <c r="AE127" s="240"/>
      <c r="AF127" s="240"/>
      <c r="AG127" s="240"/>
      <c r="AH127" s="240"/>
      <c r="AI127" s="240"/>
      <c r="AJ127" s="261"/>
      <c r="AK127" s="239"/>
      <c r="AL127" s="240"/>
      <c r="AM127" s="240"/>
      <c r="AN127" s="240"/>
      <c r="AO127" s="240"/>
      <c r="AP127" s="240"/>
      <c r="AQ127" s="240"/>
      <c r="AR127" s="240"/>
      <c r="AS127" s="240"/>
      <c r="AT127" s="261"/>
      <c r="AU127" s="239"/>
      <c r="AV127" s="240"/>
      <c r="AW127" s="240"/>
      <c r="AX127" s="240"/>
      <c r="AY127" s="240"/>
      <c r="AZ127" s="240"/>
      <c r="BA127" s="240"/>
      <c r="BB127" s="240"/>
      <c r="BC127" s="240"/>
      <c r="BD127" s="261"/>
      <c r="BE127" s="239"/>
      <c r="BF127" s="240"/>
      <c r="BG127" s="240"/>
      <c r="BH127" s="240"/>
      <c r="BI127" s="240"/>
      <c r="BJ127" s="240"/>
      <c r="BK127" s="240"/>
      <c r="BL127" s="240"/>
      <c r="BM127" s="240"/>
      <c r="BN127" s="261"/>
      <c r="BO127" s="239"/>
      <c r="BP127" s="240"/>
      <c r="BQ127" s="240"/>
      <c r="BR127" s="240"/>
      <c r="BS127" s="240"/>
      <c r="BT127" s="240"/>
      <c r="BU127" s="240"/>
      <c r="BV127" s="240"/>
      <c r="BW127" s="240"/>
      <c r="BX127" s="261"/>
      <c r="BY127" s="239"/>
      <c r="BZ127" s="240"/>
      <c r="CA127" s="240"/>
      <c r="CB127" s="240"/>
      <c r="CC127" s="240"/>
      <c r="CD127" s="240"/>
      <c r="CE127" s="240"/>
      <c r="CF127" s="240"/>
      <c r="CG127" s="240"/>
      <c r="CH127" s="261"/>
    </row>
    <row r="128" spans="1:86" ht="288">
      <c r="A128" s="359">
        <f>Summary!A128</f>
        <v>0</v>
      </c>
      <c r="B128" s="378">
        <f>Summary!B128</f>
        <v>0</v>
      </c>
      <c r="C128" s="379" t="str">
        <f>Summary!C128</f>
        <v>4.6.2</v>
      </c>
      <c r="D128" s="380" t="str">
        <f>Summary!D128</f>
        <v>1500 - Roadside technology</v>
      </c>
      <c r="E128" s="381" t="str">
        <f>Summary!E128</f>
        <v>CCTV mast ancillary equipment, Including but not limited to associated cabling, winch systems, pan/tilt/zoom mechanisms and mountings associated with ANPR cameras and CCTV (PTZ and fixed AID) cameras</v>
      </c>
      <c r="F128" s="382">
        <f>Summary!F128</f>
        <v>0</v>
      </c>
      <c r="G128" s="375">
        <f>Summary!G128</f>
        <v>0</v>
      </c>
      <c r="H128" s="223"/>
      <c r="I128" s="224"/>
      <c r="J128" s="224"/>
      <c r="K128" s="224"/>
      <c r="L128" s="224"/>
      <c r="M128" s="224"/>
      <c r="N128" s="224"/>
      <c r="O128" s="225"/>
      <c r="P128" s="531"/>
      <c r="Q128" s="223"/>
      <c r="R128" s="224"/>
      <c r="S128" s="224"/>
      <c r="T128" s="224"/>
      <c r="U128" s="224"/>
      <c r="V128" s="224"/>
      <c r="W128" s="224"/>
      <c r="X128" s="224"/>
      <c r="Y128" s="224"/>
      <c r="Z128" s="225"/>
      <c r="AA128" s="223"/>
      <c r="AB128" s="224"/>
      <c r="AC128" s="224"/>
      <c r="AD128" s="224"/>
      <c r="AE128" s="224"/>
      <c r="AF128" s="224"/>
      <c r="AG128" s="224"/>
      <c r="AH128" s="224"/>
      <c r="AI128" s="224"/>
      <c r="AJ128" s="225"/>
      <c r="AK128" s="223"/>
      <c r="AL128" s="224"/>
      <c r="AM128" s="224"/>
      <c r="AN128" s="224"/>
      <c r="AO128" s="224"/>
      <c r="AP128" s="224"/>
      <c r="AQ128" s="224"/>
      <c r="AR128" s="224"/>
      <c r="AS128" s="224"/>
      <c r="AT128" s="225"/>
      <c r="AU128" s="223"/>
      <c r="AV128" s="224"/>
      <c r="AW128" s="224"/>
      <c r="AX128" s="224"/>
      <c r="AY128" s="224"/>
      <c r="AZ128" s="224"/>
      <c r="BA128" s="224"/>
      <c r="BB128" s="224"/>
      <c r="BC128" s="224"/>
      <c r="BD128" s="225"/>
      <c r="BE128" s="223"/>
      <c r="BF128" s="224"/>
      <c r="BG128" s="224"/>
      <c r="BH128" s="224"/>
      <c r="BI128" s="224"/>
      <c r="BJ128" s="224"/>
      <c r="BK128" s="224"/>
      <c r="BL128" s="224"/>
      <c r="BM128" s="224"/>
      <c r="BN128" s="225"/>
      <c r="BO128" s="223"/>
      <c r="BP128" s="224"/>
      <c r="BQ128" s="224"/>
      <c r="BR128" s="224"/>
      <c r="BS128" s="224"/>
      <c r="BT128" s="224"/>
      <c r="BU128" s="224"/>
      <c r="BV128" s="224"/>
      <c r="BW128" s="224"/>
      <c r="BX128" s="225"/>
      <c r="BY128" s="223"/>
      <c r="BZ128" s="224"/>
      <c r="CA128" s="224"/>
      <c r="CB128" s="224"/>
      <c r="CC128" s="224"/>
      <c r="CD128" s="224"/>
      <c r="CE128" s="224"/>
      <c r="CF128" s="224"/>
      <c r="CG128" s="224"/>
      <c r="CH128" s="225"/>
    </row>
    <row r="129" spans="1:86" ht="36">
      <c r="A129" s="359">
        <f>Summary!A129</f>
        <v>0</v>
      </c>
      <c r="B129" s="378">
        <f>Summary!B129</f>
        <v>0</v>
      </c>
      <c r="C129" s="379" t="str">
        <f>Summary!C129</f>
        <v>4.6.2.1</v>
      </c>
      <c r="D129" s="380">
        <f>Summary!D129</f>
        <v>0</v>
      </c>
      <c r="E129" s="381">
        <f>Summary!E129</f>
        <v>0</v>
      </c>
      <c r="F129" s="382" t="str">
        <f>Summary!F129</f>
        <v xml:space="preserve">Inspection of mast ropes and winch mechanism and the condition thereof </v>
      </c>
      <c r="G129" s="375">
        <f>Summary!G129</f>
        <v>0</v>
      </c>
      <c r="H129" s="241"/>
      <c r="I129" s="242"/>
      <c r="J129" s="242"/>
      <c r="K129" s="242"/>
      <c r="L129" s="242"/>
      <c r="M129" s="242"/>
      <c r="N129" s="242"/>
      <c r="O129" s="262"/>
      <c r="P129" s="531"/>
      <c r="Q129" s="241"/>
      <c r="R129" s="242"/>
      <c r="S129" s="242"/>
      <c r="T129" s="242"/>
      <c r="U129" s="242"/>
      <c r="V129" s="242"/>
      <c r="W129" s="242"/>
      <c r="X129" s="242"/>
      <c r="Y129" s="242"/>
      <c r="Z129" s="262"/>
      <c r="AA129" s="241"/>
      <c r="AB129" s="242"/>
      <c r="AC129" s="242"/>
      <c r="AD129" s="242"/>
      <c r="AE129" s="242"/>
      <c r="AF129" s="242"/>
      <c r="AG129" s="242"/>
      <c r="AH129" s="242"/>
      <c r="AI129" s="242"/>
      <c r="AJ129" s="262"/>
      <c r="AK129" s="241"/>
      <c r="AL129" s="242"/>
      <c r="AM129" s="242"/>
      <c r="AN129" s="242"/>
      <c r="AO129" s="242"/>
      <c r="AP129" s="242"/>
      <c r="AQ129" s="242"/>
      <c r="AR129" s="242"/>
      <c r="AS129" s="242"/>
      <c r="AT129" s="262"/>
      <c r="AU129" s="241"/>
      <c r="AV129" s="242"/>
      <c r="AW129" s="242"/>
      <c r="AX129" s="242"/>
      <c r="AY129" s="242"/>
      <c r="AZ129" s="242"/>
      <c r="BA129" s="242"/>
      <c r="BB129" s="242"/>
      <c r="BC129" s="242"/>
      <c r="BD129" s="262"/>
      <c r="BE129" s="241"/>
      <c r="BF129" s="242"/>
      <c r="BG129" s="242"/>
      <c r="BH129" s="242"/>
      <c r="BI129" s="242"/>
      <c r="BJ129" s="242"/>
      <c r="BK129" s="242"/>
      <c r="BL129" s="242"/>
      <c r="BM129" s="242"/>
      <c r="BN129" s="262"/>
      <c r="BO129" s="241"/>
      <c r="BP129" s="242"/>
      <c r="BQ129" s="242"/>
      <c r="BR129" s="242"/>
      <c r="BS129" s="242"/>
      <c r="BT129" s="242"/>
      <c r="BU129" s="242"/>
      <c r="BV129" s="242"/>
      <c r="BW129" s="242"/>
      <c r="BX129" s="262"/>
      <c r="BY129" s="241"/>
      <c r="BZ129" s="242"/>
      <c r="CA129" s="242"/>
      <c r="CB129" s="242"/>
      <c r="CC129" s="242"/>
      <c r="CD129" s="242"/>
      <c r="CE129" s="242"/>
      <c r="CF129" s="242"/>
      <c r="CG129" s="242"/>
      <c r="CH129" s="262"/>
    </row>
    <row r="130" spans="1:86" ht="36">
      <c r="A130" s="359">
        <f>Summary!A130</f>
        <v>0</v>
      </c>
      <c r="B130" s="378">
        <f>Summary!B130</f>
        <v>0</v>
      </c>
      <c r="C130" s="379" t="str">
        <f>Summary!C130</f>
        <v>4.6.2.2</v>
      </c>
      <c r="D130" s="380">
        <f>Summary!D130</f>
        <v>0</v>
      </c>
      <c r="E130" s="381">
        <f>Summary!E130</f>
        <v>0</v>
      </c>
      <c r="F130" s="382" t="str">
        <f>Summary!F130</f>
        <v>Greasing of winch assembly to manufacturers recommendations</v>
      </c>
      <c r="G130" s="375">
        <f>Summary!G130</f>
        <v>0</v>
      </c>
      <c r="H130" s="241"/>
      <c r="I130" s="242"/>
      <c r="J130" s="242"/>
      <c r="K130" s="242"/>
      <c r="L130" s="242"/>
      <c r="M130" s="242"/>
      <c r="N130" s="242"/>
      <c r="O130" s="262"/>
      <c r="P130" s="531"/>
      <c r="Q130" s="241"/>
      <c r="R130" s="242"/>
      <c r="S130" s="242"/>
      <c r="T130" s="242"/>
      <c r="U130" s="242"/>
      <c r="V130" s="242"/>
      <c r="W130" s="242"/>
      <c r="X130" s="242"/>
      <c r="Y130" s="242"/>
      <c r="Z130" s="262"/>
      <c r="AA130" s="241"/>
      <c r="AB130" s="242"/>
      <c r="AC130" s="242"/>
      <c r="AD130" s="242"/>
      <c r="AE130" s="242"/>
      <c r="AF130" s="242"/>
      <c r="AG130" s="242"/>
      <c r="AH130" s="242"/>
      <c r="AI130" s="242"/>
      <c r="AJ130" s="262"/>
      <c r="AK130" s="241"/>
      <c r="AL130" s="242"/>
      <c r="AM130" s="242"/>
      <c r="AN130" s="242"/>
      <c r="AO130" s="242"/>
      <c r="AP130" s="242"/>
      <c r="AQ130" s="242"/>
      <c r="AR130" s="242"/>
      <c r="AS130" s="242"/>
      <c r="AT130" s="262"/>
      <c r="AU130" s="241"/>
      <c r="AV130" s="242"/>
      <c r="AW130" s="242"/>
      <c r="AX130" s="242"/>
      <c r="AY130" s="242"/>
      <c r="AZ130" s="242"/>
      <c r="BA130" s="242"/>
      <c r="BB130" s="242"/>
      <c r="BC130" s="242"/>
      <c r="BD130" s="262"/>
      <c r="BE130" s="241"/>
      <c r="BF130" s="242"/>
      <c r="BG130" s="242"/>
      <c r="BH130" s="242"/>
      <c r="BI130" s="242"/>
      <c r="BJ130" s="242"/>
      <c r="BK130" s="242"/>
      <c r="BL130" s="242"/>
      <c r="BM130" s="242"/>
      <c r="BN130" s="262"/>
      <c r="BO130" s="241"/>
      <c r="BP130" s="242"/>
      <c r="BQ130" s="242"/>
      <c r="BR130" s="242"/>
      <c r="BS130" s="242"/>
      <c r="BT130" s="242"/>
      <c r="BU130" s="242"/>
      <c r="BV130" s="242"/>
      <c r="BW130" s="242"/>
      <c r="BX130" s="262"/>
      <c r="BY130" s="241"/>
      <c r="BZ130" s="242"/>
      <c r="CA130" s="242"/>
      <c r="CB130" s="242"/>
      <c r="CC130" s="242"/>
      <c r="CD130" s="242"/>
      <c r="CE130" s="242"/>
      <c r="CF130" s="242"/>
      <c r="CG130" s="242"/>
      <c r="CH130" s="262"/>
    </row>
    <row r="131" spans="1:86">
      <c r="A131" s="359">
        <f>Summary!A131</f>
        <v>0</v>
      </c>
      <c r="B131" s="378">
        <f>Summary!B131</f>
        <v>0</v>
      </c>
      <c r="C131" s="379" t="str">
        <f>Summary!C131</f>
        <v>4.6.2.3</v>
      </c>
      <c r="D131" s="380">
        <f>Summary!D131</f>
        <v>0</v>
      </c>
      <c r="E131" s="381">
        <f>Summary!E131</f>
        <v>0</v>
      </c>
      <c r="F131" s="382" t="str">
        <f>Summary!F131</f>
        <v xml:space="preserve">Check mast breaking system </v>
      </c>
      <c r="G131" s="375">
        <f>Summary!G131</f>
        <v>0</v>
      </c>
      <c r="H131" s="243"/>
      <c r="I131" s="244"/>
      <c r="J131" s="244"/>
      <c r="K131" s="244"/>
      <c r="L131" s="244"/>
      <c r="M131" s="244"/>
      <c r="N131" s="244"/>
      <c r="O131" s="263"/>
      <c r="P131" s="531"/>
      <c r="Q131" s="243"/>
      <c r="R131" s="244"/>
      <c r="S131" s="244"/>
      <c r="T131" s="244"/>
      <c r="U131" s="244"/>
      <c r="V131" s="244"/>
      <c r="W131" s="244"/>
      <c r="X131" s="244"/>
      <c r="Y131" s="244"/>
      <c r="Z131" s="263"/>
      <c r="AA131" s="243"/>
      <c r="AB131" s="244"/>
      <c r="AC131" s="244"/>
      <c r="AD131" s="244"/>
      <c r="AE131" s="244"/>
      <c r="AF131" s="244"/>
      <c r="AG131" s="244"/>
      <c r="AH131" s="244"/>
      <c r="AI131" s="244"/>
      <c r="AJ131" s="263"/>
      <c r="AK131" s="243"/>
      <c r="AL131" s="244"/>
      <c r="AM131" s="244"/>
      <c r="AN131" s="244"/>
      <c r="AO131" s="244"/>
      <c r="AP131" s="244"/>
      <c r="AQ131" s="244"/>
      <c r="AR131" s="244"/>
      <c r="AS131" s="244"/>
      <c r="AT131" s="263"/>
      <c r="AU131" s="243"/>
      <c r="AV131" s="244"/>
      <c r="AW131" s="244"/>
      <c r="AX131" s="244"/>
      <c r="AY131" s="244"/>
      <c r="AZ131" s="244"/>
      <c r="BA131" s="244"/>
      <c r="BB131" s="244"/>
      <c r="BC131" s="244"/>
      <c r="BD131" s="263"/>
      <c r="BE131" s="243"/>
      <c r="BF131" s="244"/>
      <c r="BG131" s="244"/>
      <c r="BH131" s="244"/>
      <c r="BI131" s="244"/>
      <c r="BJ131" s="244"/>
      <c r="BK131" s="244"/>
      <c r="BL131" s="244"/>
      <c r="BM131" s="244"/>
      <c r="BN131" s="263"/>
      <c r="BO131" s="243"/>
      <c r="BP131" s="244"/>
      <c r="BQ131" s="244"/>
      <c r="BR131" s="244"/>
      <c r="BS131" s="244"/>
      <c r="BT131" s="244"/>
      <c r="BU131" s="244"/>
      <c r="BV131" s="244"/>
      <c r="BW131" s="244"/>
      <c r="BX131" s="263"/>
      <c r="BY131" s="243"/>
      <c r="BZ131" s="244"/>
      <c r="CA131" s="244"/>
      <c r="CB131" s="244"/>
      <c r="CC131" s="244"/>
      <c r="CD131" s="244"/>
      <c r="CE131" s="244"/>
      <c r="CF131" s="244"/>
      <c r="CG131" s="244"/>
      <c r="CH131" s="263"/>
    </row>
    <row r="132" spans="1:86" ht="36">
      <c r="A132" s="359">
        <f>Summary!A132</f>
        <v>0</v>
      </c>
      <c r="B132" s="378">
        <f>Summary!B132</f>
        <v>0</v>
      </c>
      <c r="C132" s="379" t="str">
        <f>Summary!C132</f>
        <v>4.6.3</v>
      </c>
      <c r="D132" s="380" t="str">
        <f>Summary!D132</f>
        <v>1500 - Roadside technology</v>
      </c>
      <c r="E132" s="381" t="str">
        <f>Summary!E132</f>
        <v>APTR Telephones</v>
      </c>
      <c r="F132" s="382" t="str">
        <f>Summary!F132</f>
        <v>Clean telephone internally and externally</v>
      </c>
      <c r="G132" s="375">
        <f>Summary!G132</f>
        <v>0</v>
      </c>
      <c r="H132" s="243"/>
      <c r="I132" s="244"/>
      <c r="J132" s="244"/>
      <c r="K132" s="244"/>
      <c r="L132" s="244"/>
      <c r="M132" s="244"/>
      <c r="N132" s="244"/>
      <c r="O132" s="263"/>
      <c r="P132" s="531"/>
      <c r="Q132" s="243"/>
      <c r="R132" s="244"/>
      <c r="S132" s="244"/>
      <c r="T132" s="244"/>
      <c r="U132" s="244"/>
      <c r="V132" s="244"/>
      <c r="W132" s="244"/>
      <c r="X132" s="244"/>
      <c r="Y132" s="244"/>
      <c r="Z132" s="263"/>
      <c r="AA132" s="243"/>
      <c r="AB132" s="244"/>
      <c r="AC132" s="244"/>
      <c r="AD132" s="244"/>
      <c r="AE132" s="244"/>
      <c r="AF132" s="244"/>
      <c r="AG132" s="244"/>
      <c r="AH132" s="244"/>
      <c r="AI132" s="244"/>
      <c r="AJ132" s="263"/>
      <c r="AK132" s="243"/>
      <c r="AL132" s="244"/>
      <c r="AM132" s="244"/>
      <c r="AN132" s="244"/>
      <c r="AO132" s="244"/>
      <c r="AP132" s="244"/>
      <c r="AQ132" s="244"/>
      <c r="AR132" s="244"/>
      <c r="AS132" s="244"/>
      <c r="AT132" s="263"/>
      <c r="AU132" s="243"/>
      <c r="AV132" s="244"/>
      <c r="AW132" s="244"/>
      <c r="AX132" s="244"/>
      <c r="AY132" s="244"/>
      <c r="AZ132" s="244"/>
      <c r="BA132" s="244"/>
      <c r="BB132" s="244"/>
      <c r="BC132" s="244"/>
      <c r="BD132" s="263"/>
      <c r="BE132" s="243"/>
      <c r="BF132" s="244"/>
      <c r="BG132" s="244"/>
      <c r="BH132" s="244"/>
      <c r="BI132" s="244"/>
      <c r="BJ132" s="244"/>
      <c r="BK132" s="244"/>
      <c r="BL132" s="244"/>
      <c r="BM132" s="244"/>
      <c r="BN132" s="263"/>
      <c r="BO132" s="243"/>
      <c r="BP132" s="244"/>
      <c r="BQ132" s="244"/>
      <c r="BR132" s="244"/>
      <c r="BS132" s="244"/>
      <c r="BT132" s="244"/>
      <c r="BU132" s="244"/>
      <c r="BV132" s="244"/>
      <c r="BW132" s="244"/>
      <c r="BX132" s="263"/>
      <c r="BY132" s="243"/>
      <c r="BZ132" s="244"/>
      <c r="CA132" s="244"/>
      <c r="CB132" s="244"/>
      <c r="CC132" s="244"/>
      <c r="CD132" s="244"/>
      <c r="CE132" s="244"/>
      <c r="CF132" s="244"/>
      <c r="CG132" s="244"/>
      <c r="CH132" s="263"/>
    </row>
    <row r="133" spans="1:86" ht="54">
      <c r="A133" s="359">
        <f>Summary!A133</f>
        <v>0</v>
      </c>
      <c r="B133" s="378">
        <f>Summary!B133</f>
        <v>0</v>
      </c>
      <c r="C133" s="379" t="str">
        <f>Summary!C133</f>
        <v>4.6.4</v>
      </c>
      <c r="D133" s="380" t="str">
        <f>Summary!D133</f>
        <v>1500 - Roadside technology</v>
      </c>
      <c r="E133" s="381" t="str">
        <f>Summary!E133</f>
        <v>Emergency Roadside Telephone (ERT)</v>
      </c>
      <c r="F133" s="382" t="str">
        <f>Summary!F133</f>
        <v>Clean telephone internally and externally</v>
      </c>
      <c r="G133" s="375">
        <f>Summary!G133</f>
        <v>0</v>
      </c>
      <c r="H133" s="243"/>
      <c r="I133" s="244"/>
      <c r="J133" s="244"/>
      <c r="K133" s="244"/>
      <c r="L133" s="244"/>
      <c r="M133" s="244"/>
      <c r="N133" s="244"/>
      <c r="O133" s="263"/>
      <c r="P133" s="531"/>
      <c r="Q133" s="243"/>
      <c r="R133" s="244"/>
      <c r="S133" s="244"/>
      <c r="T133" s="244"/>
      <c r="U133" s="244"/>
      <c r="V133" s="244"/>
      <c r="W133" s="244"/>
      <c r="X133" s="244"/>
      <c r="Y133" s="244"/>
      <c r="Z133" s="263"/>
      <c r="AA133" s="243"/>
      <c r="AB133" s="244"/>
      <c r="AC133" s="244"/>
      <c r="AD133" s="244"/>
      <c r="AE133" s="244"/>
      <c r="AF133" s="244"/>
      <c r="AG133" s="244"/>
      <c r="AH133" s="244"/>
      <c r="AI133" s="244"/>
      <c r="AJ133" s="263"/>
      <c r="AK133" s="243"/>
      <c r="AL133" s="244"/>
      <c r="AM133" s="244"/>
      <c r="AN133" s="244"/>
      <c r="AO133" s="244"/>
      <c r="AP133" s="244"/>
      <c r="AQ133" s="244"/>
      <c r="AR133" s="244"/>
      <c r="AS133" s="244"/>
      <c r="AT133" s="263"/>
      <c r="AU133" s="243"/>
      <c r="AV133" s="244"/>
      <c r="AW133" s="244"/>
      <c r="AX133" s="244"/>
      <c r="AY133" s="244"/>
      <c r="AZ133" s="244"/>
      <c r="BA133" s="244"/>
      <c r="BB133" s="244"/>
      <c r="BC133" s="244"/>
      <c r="BD133" s="263"/>
      <c r="BE133" s="243"/>
      <c r="BF133" s="244"/>
      <c r="BG133" s="244"/>
      <c r="BH133" s="244"/>
      <c r="BI133" s="244"/>
      <c r="BJ133" s="244"/>
      <c r="BK133" s="244"/>
      <c r="BL133" s="244"/>
      <c r="BM133" s="244"/>
      <c r="BN133" s="263"/>
      <c r="BO133" s="243"/>
      <c r="BP133" s="244"/>
      <c r="BQ133" s="244"/>
      <c r="BR133" s="244"/>
      <c r="BS133" s="244"/>
      <c r="BT133" s="244"/>
      <c r="BU133" s="244"/>
      <c r="BV133" s="244"/>
      <c r="BW133" s="244"/>
      <c r="BX133" s="263"/>
      <c r="BY133" s="243"/>
      <c r="BZ133" s="244"/>
      <c r="CA133" s="244"/>
      <c r="CB133" s="244"/>
      <c r="CC133" s="244"/>
      <c r="CD133" s="244"/>
      <c r="CE133" s="244"/>
      <c r="CF133" s="244"/>
      <c r="CG133" s="244"/>
      <c r="CH133" s="263"/>
    </row>
    <row r="134" spans="1:86" ht="54">
      <c r="A134" s="359">
        <f>Summary!A134</f>
        <v>0</v>
      </c>
      <c r="B134" s="378">
        <f>Summary!B134</f>
        <v>0</v>
      </c>
      <c r="C134" s="379" t="str">
        <f>Summary!C134</f>
        <v>4.6.5</v>
      </c>
      <c r="D134" s="380" t="str">
        <f>Summary!D134</f>
        <v>1500 - Roadside technology</v>
      </c>
      <c r="E134" s="381" t="str">
        <f>Summary!E134</f>
        <v>Environmental Sensor Stations (ESS)</v>
      </c>
      <c r="F134" s="382" t="str">
        <f>Summary!F134</f>
        <v>Test and calibrate sites pre-winter season and mid-winter season</v>
      </c>
      <c r="G134" s="375">
        <f>Summary!G134</f>
        <v>0</v>
      </c>
      <c r="H134" s="243"/>
      <c r="I134" s="244"/>
      <c r="J134" s="244"/>
      <c r="K134" s="244"/>
      <c r="L134" s="244"/>
      <c r="M134" s="244"/>
      <c r="N134" s="244"/>
      <c r="O134" s="263"/>
      <c r="P134" s="531"/>
      <c r="Q134" s="243"/>
      <c r="R134" s="244"/>
      <c r="S134" s="244"/>
      <c r="T134" s="244"/>
      <c r="U134" s="244"/>
      <c r="V134" s="244"/>
      <c r="W134" s="244"/>
      <c r="X134" s="244"/>
      <c r="Y134" s="244"/>
      <c r="Z134" s="263"/>
      <c r="AA134" s="243"/>
      <c r="AB134" s="244"/>
      <c r="AC134" s="244"/>
      <c r="AD134" s="244"/>
      <c r="AE134" s="244"/>
      <c r="AF134" s="244"/>
      <c r="AG134" s="244"/>
      <c r="AH134" s="244"/>
      <c r="AI134" s="244"/>
      <c r="AJ134" s="263"/>
      <c r="AK134" s="243"/>
      <c r="AL134" s="244"/>
      <c r="AM134" s="244"/>
      <c r="AN134" s="244"/>
      <c r="AO134" s="244"/>
      <c r="AP134" s="244"/>
      <c r="AQ134" s="244"/>
      <c r="AR134" s="244"/>
      <c r="AS134" s="244"/>
      <c r="AT134" s="263"/>
      <c r="AU134" s="243"/>
      <c r="AV134" s="244"/>
      <c r="AW134" s="244"/>
      <c r="AX134" s="244"/>
      <c r="AY134" s="244"/>
      <c r="AZ134" s="244"/>
      <c r="BA134" s="244"/>
      <c r="BB134" s="244"/>
      <c r="BC134" s="244"/>
      <c r="BD134" s="263"/>
      <c r="BE134" s="243"/>
      <c r="BF134" s="244"/>
      <c r="BG134" s="244"/>
      <c r="BH134" s="244"/>
      <c r="BI134" s="244"/>
      <c r="BJ134" s="244"/>
      <c r="BK134" s="244"/>
      <c r="BL134" s="244"/>
      <c r="BM134" s="244"/>
      <c r="BN134" s="263"/>
      <c r="BO134" s="243"/>
      <c r="BP134" s="244"/>
      <c r="BQ134" s="244"/>
      <c r="BR134" s="244"/>
      <c r="BS134" s="244"/>
      <c r="BT134" s="244"/>
      <c r="BU134" s="244"/>
      <c r="BV134" s="244"/>
      <c r="BW134" s="244"/>
      <c r="BX134" s="263"/>
      <c r="BY134" s="243"/>
      <c r="BZ134" s="244"/>
      <c r="CA134" s="244"/>
      <c r="CB134" s="244"/>
      <c r="CC134" s="244"/>
      <c r="CD134" s="244"/>
      <c r="CE134" s="244"/>
      <c r="CF134" s="244"/>
      <c r="CG134" s="244"/>
      <c r="CH134" s="263"/>
    </row>
    <row r="135" spans="1:86" ht="36">
      <c r="A135" s="359">
        <f>Summary!A135</f>
        <v>0</v>
      </c>
      <c r="B135" s="378">
        <f>Summary!B135</f>
        <v>0</v>
      </c>
      <c r="C135" s="379" t="str">
        <f>Summary!C135</f>
        <v>4.6.6</v>
      </c>
      <c r="D135" s="380" t="str">
        <f>Summary!D135</f>
        <v>1500 - Roadside technology</v>
      </c>
      <c r="E135" s="381" t="str">
        <f>Summary!E135</f>
        <v>Meteorological sites</v>
      </c>
      <c r="F135" s="382" t="str">
        <f>Summary!F135</f>
        <v>Clean fog sensors</v>
      </c>
      <c r="G135" s="375">
        <f>Summary!G135</f>
        <v>0</v>
      </c>
      <c r="H135" s="243"/>
      <c r="I135" s="244"/>
      <c r="J135" s="244"/>
      <c r="K135" s="244"/>
      <c r="L135" s="244"/>
      <c r="M135" s="244"/>
      <c r="N135" s="244"/>
      <c r="O135" s="263"/>
      <c r="P135" s="531"/>
      <c r="Q135" s="243"/>
      <c r="R135" s="244"/>
      <c r="S135" s="244"/>
      <c r="T135" s="244"/>
      <c r="U135" s="244"/>
      <c r="V135" s="244"/>
      <c r="W135" s="244"/>
      <c r="X135" s="244"/>
      <c r="Y135" s="244"/>
      <c r="Z135" s="263"/>
      <c r="AA135" s="243"/>
      <c r="AB135" s="244"/>
      <c r="AC135" s="244"/>
      <c r="AD135" s="244"/>
      <c r="AE135" s="244"/>
      <c r="AF135" s="244"/>
      <c r="AG135" s="244"/>
      <c r="AH135" s="244"/>
      <c r="AI135" s="244"/>
      <c r="AJ135" s="263"/>
      <c r="AK135" s="243"/>
      <c r="AL135" s="244"/>
      <c r="AM135" s="244"/>
      <c r="AN135" s="244"/>
      <c r="AO135" s="244"/>
      <c r="AP135" s="244"/>
      <c r="AQ135" s="244"/>
      <c r="AR135" s="244"/>
      <c r="AS135" s="244"/>
      <c r="AT135" s="263"/>
      <c r="AU135" s="243"/>
      <c r="AV135" s="244"/>
      <c r="AW135" s="244"/>
      <c r="AX135" s="244"/>
      <c r="AY135" s="244"/>
      <c r="AZ135" s="244"/>
      <c r="BA135" s="244"/>
      <c r="BB135" s="244"/>
      <c r="BC135" s="244"/>
      <c r="BD135" s="263"/>
      <c r="BE135" s="243"/>
      <c r="BF135" s="244"/>
      <c r="BG135" s="244"/>
      <c r="BH135" s="244"/>
      <c r="BI135" s="244"/>
      <c r="BJ135" s="244"/>
      <c r="BK135" s="244"/>
      <c r="BL135" s="244"/>
      <c r="BM135" s="244"/>
      <c r="BN135" s="263"/>
      <c r="BO135" s="243"/>
      <c r="BP135" s="244"/>
      <c r="BQ135" s="244"/>
      <c r="BR135" s="244"/>
      <c r="BS135" s="244"/>
      <c r="BT135" s="244"/>
      <c r="BU135" s="244"/>
      <c r="BV135" s="244"/>
      <c r="BW135" s="244"/>
      <c r="BX135" s="263"/>
      <c r="BY135" s="243"/>
      <c r="BZ135" s="244"/>
      <c r="CA135" s="244"/>
      <c r="CB135" s="244"/>
      <c r="CC135" s="244"/>
      <c r="CD135" s="244"/>
      <c r="CE135" s="244"/>
      <c r="CF135" s="244"/>
      <c r="CG135" s="244"/>
      <c r="CH135" s="263"/>
    </row>
    <row r="136" spans="1:86" ht="36">
      <c r="A136" s="359">
        <f>Summary!A136</f>
        <v>0</v>
      </c>
      <c r="B136" s="378">
        <f>Summary!B136</f>
        <v>0</v>
      </c>
      <c r="C136" s="379" t="str">
        <f>Summary!C136</f>
        <v>4.6.7</v>
      </c>
      <c r="D136" s="380" t="str">
        <f>Summary!D136</f>
        <v>1500 - Roadside technology</v>
      </c>
      <c r="E136" s="381" t="str">
        <f>Summary!E136</f>
        <v>Fixed Text Message Signs</v>
      </c>
      <c r="F136" s="382" t="str">
        <f>Summary!F136</f>
        <v>Check, clean and grease motor assemblies</v>
      </c>
      <c r="G136" s="375">
        <f>Summary!G136</f>
        <v>0</v>
      </c>
      <c r="H136" s="243"/>
      <c r="I136" s="244"/>
      <c r="J136" s="244"/>
      <c r="K136" s="244"/>
      <c r="L136" s="244"/>
      <c r="M136" s="244"/>
      <c r="N136" s="244"/>
      <c r="O136" s="263"/>
      <c r="P136" s="531"/>
      <c r="Q136" s="243"/>
      <c r="R136" s="244"/>
      <c r="S136" s="244"/>
      <c r="T136" s="244"/>
      <c r="U136" s="244"/>
      <c r="V136" s="244"/>
      <c r="W136" s="244"/>
      <c r="X136" s="244"/>
      <c r="Y136" s="244"/>
      <c r="Z136" s="263"/>
      <c r="AA136" s="243"/>
      <c r="AB136" s="244"/>
      <c r="AC136" s="244"/>
      <c r="AD136" s="244"/>
      <c r="AE136" s="244"/>
      <c r="AF136" s="244"/>
      <c r="AG136" s="244"/>
      <c r="AH136" s="244"/>
      <c r="AI136" s="244"/>
      <c r="AJ136" s="263"/>
      <c r="AK136" s="243"/>
      <c r="AL136" s="244"/>
      <c r="AM136" s="244"/>
      <c r="AN136" s="244"/>
      <c r="AO136" s="244"/>
      <c r="AP136" s="244"/>
      <c r="AQ136" s="244"/>
      <c r="AR136" s="244"/>
      <c r="AS136" s="244"/>
      <c r="AT136" s="263"/>
      <c r="AU136" s="243"/>
      <c r="AV136" s="244"/>
      <c r="AW136" s="244"/>
      <c r="AX136" s="244"/>
      <c r="AY136" s="244"/>
      <c r="AZ136" s="244"/>
      <c r="BA136" s="244"/>
      <c r="BB136" s="244"/>
      <c r="BC136" s="244"/>
      <c r="BD136" s="263"/>
      <c r="BE136" s="243"/>
      <c r="BF136" s="244"/>
      <c r="BG136" s="244"/>
      <c r="BH136" s="244"/>
      <c r="BI136" s="244"/>
      <c r="BJ136" s="244"/>
      <c r="BK136" s="244"/>
      <c r="BL136" s="244"/>
      <c r="BM136" s="244"/>
      <c r="BN136" s="263"/>
      <c r="BO136" s="243"/>
      <c r="BP136" s="244"/>
      <c r="BQ136" s="244"/>
      <c r="BR136" s="244"/>
      <c r="BS136" s="244"/>
      <c r="BT136" s="244"/>
      <c r="BU136" s="244"/>
      <c r="BV136" s="244"/>
      <c r="BW136" s="244"/>
      <c r="BX136" s="263"/>
      <c r="BY136" s="243"/>
      <c r="BZ136" s="244"/>
      <c r="CA136" s="244"/>
      <c r="CB136" s="244"/>
      <c r="CC136" s="244"/>
      <c r="CD136" s="244"/>
      <c r="CE136" s="244"/>
      <c r="CF136" s="244"/>
      <c r="CG136" s="244"/>
      <c r="CH136" s="263"/>
    </row>
    <row r="137" spans="1:86" ht="90">
      <c r="A137" s="359">
        <f>Summary!A137</f>
        <v>0</v>
      </c>
      <c r="B137" s="378">
        <f>Summary!B137</f>
        <v>0</v>
      </c>
      <c r="C137" s="379" t="str">
        <f>Summary!C137</f>
        <v>4.6.8</v>
      </c>
      <c r="D137" s="380" t="str">
        <f>Summary!D137</f>
        <v>1500 - Roadside technology</v>
      </c>
      <c r="E137" s="381" t="str">
        <f>Summary!E137</f>
        <v>Remotely Operated Temporary Traffic Management Signs</v>
      </c>
      <c r="F137" s="382">
        <f>Summary!F137</f>
        <v>0</v>
      </c>
      <c r="G137" s="375">
        <f>Summary!G137</f>
        <v>0</v>
      </c>
      <c r="H137" s="223"/>
      <c r="I137" s="224"/>
      <c r="J137" s="224"/>
      <c r="K137" s="224"/>
      <c r="L137" s="224"/>
      <c r="M137" s="224"/>
      <c r="N137" s="224"/>
      <c r="O137" s="225"/>
      <c r="P137" s="531"/>
      <c r="Q137" s="223"/>
      <c r="R137" s="224"/>
      <c r="S137" s="224"/>
      <c r="T137" s="224"/>
      <c r="U137" s="224"/>
      <c r="V137" s="224"/>
      <c r="W137" s="224"/>
      <c r="X137" s="224"/>
      <c r="Y137" s="224"/>
      <c r="Z137" s="225"/>
      <c r="AA137" s="223"/>
      <c r="AB137" s="224"/>
      <c r="AC137" s="224"/>
      <c r="AD137" s="224"/>
      <c r="AE137" s="224"/>
      <c r="AF137" s="224"/>
      <c r="AG137" s="224"/>
      <c r="AH137" s="224"/>
      <c r="AI137" s="224"/>
      <c r="AJ137" s="225"/>
      <c r="AK137" s="223"/>
      <c r="AL137" s="224"/>
      <c r="AM137" s="224"/>
      <c r="AN137" s="224"/>
      <c r="AO137" s="224"/>
      <c r="AP137" s="224"/>
      <c r="AQ137" s="224"/>
      <c r="AR137" s="224"/>
      <c r="AS137" s="224"/>
      <c r="AT137" s="225"/>
      <c r="AU137" s="223"/>
      <c r="AV137" s="224"/>
      <c r="AW137" s="224"/>
      <c r="AX137" s="224"/>
      <c r="AY137" s="224"/>
      <c r="AZ137" s="224"/>
      <c r="BA137" s="224"/>
      <c r="BB137" s="224"/>
      <c r="BC137" s="224"/>
      <c r="BD137" s="225"/>
      <c r="BE137" s="223"/>
      <c r="BF137" s="224"/>
      <c r="BG137" s="224"/>
      <c r="BH137" s="224"/>
      <c r="BI137" s="224"/>
      <c r="BJ137" s="224"/>
      <c r="BK137" s="224"/>
      <c r="BL137" s="224"/>
      <c r="BM137" s="224"/>
      <c r="BN137" s="225"/>
      <c r="BO137" s="223"/>
      <c r="BP137" s="224"/>
      <c r="BQ137" s="224"/>
      <c r="BR137" s="224"/>
      <c r="BS137" s="224"/>
      <c r="BT137" s="224"/>
      <c r="BU137" s="224"/>
      <c r="BV137" s="224"/>
      <c r="BW137" s="224"/>
      <c r="BX137" s="225"/>
      <c r="BY137" s="223"/>
      <c r="BZ137" s="224"/>
      <c r="CA137" s="224"/>
      <c r="CB137" s="224"/>
      <c r="CC137" s="224"/>
      <c r="CD137" s="224"/>
      <c r="CE137" s="224"/>
      <c r="CF137" s="224"/>
      <c r="CG137" s="224"/>
      <c r="CH137" s="225"/>
    </row>
    <row r="138" spans="1:86">
      <c r="A138" s="359">
        <f>Summary!A138</f>
        <v>0</v>
      </c>
      <c r="B138" s="378">
        <f>Summary!B138</f>
        <v>0</v>
      </c>
      <c r="C138" s="379" t="str">
        <f>Summary!C138</f>
        <v>4.6.8.1</v>
      </c>
      <c r="D138" s="380">
        <f>Summary!D138</f>
        <v>0</v>
      </c>
      <c r="E138" s="381">
        <f>Summary!E138</f>
        <v>0</v>
      </c>
      <c r="F138" s="382" t="str">
        <f>Summary!F138</f>
        <v>Change Batteries</v>
      </c>
      <c r="G138" s="375">
        <f>Summary!G138</f>
        <v>0</v>
      </c>
      <c r="H138" s="243"/>
      <c r="I138" s="244"/>
      <c r="J138" s="244"/>
      <c r="K138" s="244"/>
      <c r="L138" s="244"/>
      <c r="M138" s="244"/>
      <c r="N138" s="244"/>
      <c r="O138" s="263"/>
      <c r="P138" s="531"/>
      <c r="Q138" s="243"/>
      <c r="R138" s="244"/>
      <c r="S138" s="244"/>
      <c r="T138" s="244"/>
      <c r="U138" s="244"/>
      <c r="V138" s="244"/>
      <c r="W138" s="244"/>
      <c r="X138" s="244"/>
      <c r="Y138" s="244"/>
      <c r="Z138" s="263"/>
      <c r="AA138" s="243"/>
      <c r="AB138" s="244"/>
      <c r="AC138" s="244"/>
      <c r="AD138" s="244"/>
      <c r="AE138" s="244"/>
      <c r="AF138" s="244"/>
      <c r="AG138" s="244"/>
      <c r="AH138" s="244"/>
      <c r="AI138" s="244"/>
      <c r="AJ138" s="263"/>
      <c r="AK138" s="243"/>
      <c r="AL138" s="244"/>
      <c r="AM138" s="244"/>
      <c r="AN138" s="244"/>
      <c r="AO138" s="244"/>
      <c r="AP138" s="244"/>
      <c r="AQ138" s="244"/>
      <c r="AR138" s="244"/>
      <c r="AS138" s="244"/>
      <c r="AT138" s="263"/>
      <c r="AU138" s="243"/>
      <c r="AV138" s="244"/>
      <c r="AW138" s="244"/>
      <c r="AX138" s="244"/>
      <c r="AY138" s="244"/>
      <c r="AZ138" s="244"/>
      <c r="BA138" s="244"/>
      <c r="BB138" s="244"/>
      <c r="BC138" s="244"/>
      <c r="BD138" s="263"/>
      <c r="BE138" s="243"/>
      <c r="BF138" s="244"/>
      <c r="BG138" s="244"/>
      <c r="BH138" s="244"/>
      <c r="BI138" s="244"/>
      <c r="BJ138" s="244"/>
      <c r="BK138" s="244"/>
      <c r="BL138" s="244"/>
      <c r="BM138" s="244"/>
      <c r="BN138" s="263"/>
      <c r="BO138" s="243"/>
      <c r="BP138" s="244"/>
      <c r="BQ138" s="244"/>
      <c r="BR138" s="244"/>
      <c r="BS138" s="244"/>
      <c r="BT138" s="244"/>
      <c r="BU138" s="244"/>
      <c r="BV138" s="244"/>
      <c r="BW138" s="244"/>
      <c r="BX138" s="263"/>
      <c r="BY138" s="243"/>
      <c r="BZ138" s="244"/>
      <c r="CA138" s="244"/>
      <c r="CB138" s="244"/>
      <c r="CC138" s="244"/>
      <c r="CD138" s="244"/>
      <c r="CE138" s="244"/>
      <c r="CF138" s="244"/>
      <c r="CG138" s="244"/>
      <c r="CH138" s="263"/>
    </row>
    <row r="139" spans="1:86">
      <c r="A139" s="359">
        <f>Summary!A139</f>
        <v>0</v>
      </c>
      <c r="B139" s="378">
        <f>Summary!B139</f>
        <v>0</v>
      </c>
      <c r="C139" s="379" t="str">
        <f>Summary!C139</f>
        <v>4.6.8.2</v>
      </c>
      <c r="D139" s="380">
        <f>Summary!D139</f>
        <v>0</v>
      </c>
      <c r="E139" s="381">
        <f>Summary!E139</f>
        <v>0</v>
      </c>
      <c r="F139" s="382" t="str">
        <f>Summary!F139</f>
        <v>Inspect and clean battery connectors</v>
      </c>
      <c r="G139" s="375">
        <f>Summary!G139</f>
        <v>0</v>
      </c>
      <c r="H139" s="243"/>
      <c r="I139" s="244"/>
      <c r="J139" s="244"/>
      <c r="K139" s="244"/>
      <c r="L139" s="244"/>
      <c r="M139" s="244"/>
      <c r="N139" s="244"/>
      <c r="O139" s="263"/>
      <c r="P139" s="531"/>
      <c r="Q139" s="243"/>
      <c r="R139" s="244"/>
      <c r="S139" s="244"/>
      <c r="T139" s="244"/>
      <c r="U139" s="244"/>
      <c r="V139" s="244"/>
      <c r="W139" s="244"/>
      <c r="X139" s="244"/>
      <c r="Y139" s="244"/>
      <c r="Z139" s="263"/>
      <c r="AA139" s="243"/>
      <c r="AB139" s="244"/>
      <c r="AC139" s="244"/>
      <c r="AD139" s="244"/>
      <c r="AE139" s="244"/>
      <c r="AF139" s="244"/>
      <c r="AG139" s="244"/>
      <c r="AH139" s="244"/>
      <c r="AI139" s="244"/>
      <c r="AJ139" s="263"/>
      <c r="AK139" s="243"/>
      <c r="AL139" s="244"/>
      <c r="AM139" s="244"/>
      <c r="AN139" s="244"/>
      <c r="AO139" s="244"/>
      <c r="AP139" s="244"/>
      <c r="AQ139" s="244"/>
      <c r="AR139" s="244"/>
      <c r="AS139" s="244"/>
      <c r="AT139" s="263"/>
      <c r="AU139" s="243"/>
      <c r="AV139" s="244"/>
      <c r="AW139" s="244"/>
      <c r="AX139" s="244"/>
      <c r="AY139" s="244"/>
      <c r="AZ139" s="244"/>
      <c r="BA139" s="244"/>
      <c r="BB139" s="244"/>
      <c r="BC139" s="244"/>
      <c r="BD139" s="263"/>
      <c r="BE139" s="243"/>
      <c r="BF139" s="244"/>
      <c r="BG139" s="244"/>
      <c r="BH139" s="244"/>
      <c r="BI139" s="244"/>
      <c r="BJ139" s="244"/>
      <c r="BK139" s="244"/>
      <c r="BL139" s="244"/>
      <c r="BM139" s="244"/>
      <c r="BN139" s="263"/>
      <c r="BO139" s="243"/>
      <c r="BP139" s="244"/>
      <c r="BQ139" s="244"/>
      <c r="BR139" s="244"/>
      <c r="BS139" s="244"/>
      <c r="BT139" s="244"/>
      <c r="BU139" s="244"/>
      <c r="BV139" s="244"/>
      <c r="BW139" s="244"/>
      <c r="BX139" s="263"/>
      <c r="BY139" s="243"/>
      <c r="BZ139" s="244"/>
      <c r="CA139" s="244"/>
      <c r="CB139" s="244"/>
      <c r="CC139" s="244"/>
      <c r="CD139" s="244"/>
      <c r="CE139" s="244"/>
      <c r="CF139" s="244"/>
      <c r="CG139" s="244"/>
      <c r="CH139" s="263"/>
    </row>
    <row r="140" spans="1:86">
      <c r="A140" s="359">
        <f>Summary!A140</f>
        <v>0</v>
      </c>
      <c r="B140" s="378">
        <f>Summary!B140</f>
        <v>0</v>
      </c>
      <c r="C140" s="379" t="str">
        <f>Summary!C140</f>
        <v>4.6.8.3</v>
      </c>
      <c r="D140" s="380">
        <f>Summary!D140</f>
        <v>0</v>
      </c>
      <c r="E140" s="381">
        <f>Summary!E140</f>
        <v>0</v>
      </c>
      <c r="F140" s="382" t="str">
        <f>Summary!F140</f>
        <v>Clean sign face</v>
      </c>
      <c r="G140" s="375">
        <f>Summary!G140</f>
        <v>0</v>
      </c>
      <c r="H140" s="243"/>
      <c r="I140" s="244"/>
      <c r="J140" s="244"/>
      <c r="K140" s="244"/>
      <c r="L140" s="244"/>
      <c r="M140" s="244"/>
      <c r="N140" s="244"/>
      <c r="O140" s="263"/>
      <c r="P140" s="531"/>
      <c r="Q140" s="243"/>
      <c r="R140" s="244"/>
      <c r="S140" s="244"/>
      <c r="T140" s="244"/>
      <c r="U140" s="244"/>
      <c r="V140" s="244"/>
      <c r="W140" s="244"/>
      <c r="X140" s="244"/>
      <c r="Y140" s="244"/>
      <c r="Z140" s="263"/>
      <c r="AA140" s="243"/>
      <c r="AB140" s="244"/>
      <c r="AC140" s="244"/>
      <c r="AD140" s="244"/>
      <c r="AE140" s="244"/>
      <c r="AF140" s="244"/>
      <c r="AG140" s="244"/>
      <c r="AH140" s="244"/>
      <c r="AI140" s="244"/>
      <c r="AJ140" s="263"/>
      <c r="AK140" s="243"/>
      <c r="AL140" s="244"/>
      <c r="AM140" s="244"/>
      <c r="AN140" s="244"/>
      <c r="AO140" s="244"/>
      <c r="AP140" s="244"/>
      <c r="AQ140" s="244"/>
      <c r="AR140" s="244"/>
      <c r="AS140" s="244"/>
      <c r="AT140" s="263"/>
      <c r="AU140" s="243"/>
      <c r="AV140" s="244"/>
      <c r="AW140" s="244"/>
      <c r="AX140" s="244"/>
      <c r="AY140" s="244"/>
      <c r="AZ140" s="244"/>
      <c r="BA140" s="244"/>
      <c r="BB140" s="244"/>
      <c r="BC140" s="244"/>
      <c r="BD140" s="263"/>
      <c r="BE140" s="243"/>
      <c r="BF140" s="244"/>
      <c r="BG140" s="244"/>
      <c r="BH140" s="244"/>
      <c r="BI140" s="244"/>
      <c r="BJ140" s="244"/>
      <c r="BK140" s="244"/>
      <c r="BL140" s="244"/>
      <c r="BM140" s="244"/>
      <c r="BN140" s="263"/>
      <c r="BO140" s="243"/>
      <c r="BP140" s="244"/>
      <c r="BQ140" s="244"/>
      <c r="BR140" s="244"/>
      <c r="BS140" s="244"/>
      <c r="BT140" s="244"/>
      <c r="BU140" s="244"/>
      <c r="BV140" s="244"/>
      <c r="BW140" s="244"/>
      <c r="BX140" s="263"/>
      <c r="BY140" s="243"/>
      <c r="BZ140" s="244"/>
      <c r="CA140" s="244"/>
      <c r="CB140" s="244"/>
      <c r="CC140" s="244"/>
      <c r="CD140" s="244"/>
      <c r="CE140" s="244"/>
      <c r="CF140" s="244"/>
      <c r="CG140" s="244"/>
      <c r="CH140" s="263"/>
    </row>
    <row r="141" spans="1:86" ht="36">
      <c r="A141" s="359">
        <f>Summary!A141</f>
        <v>0</v>
      </c>
      <c r="B141" s="378">
        <f>Summary!B141</f>
        <v>0</v>
      </c>
      <c r="C141" s="379" t="str">
        <f>Summary!C141</f>
        <v>4.6.9</v>
      </c>
      <c r="D141" s="380" t="str">
        <f>Summary!D141</f>
        <v>1500 - Roadside technology</v>
      </c>
      <c r="E141" s="381" t="str">
        <f>Summary!E141</f>
        <v>Midas outstations and detectors</v>
      </c>
      <c r="F141" s="382" t="str">
        <f>Summary!F141</f>
        <v>Optimisation of MIDAS detectors (loops and radar) in accordance with MCH 2584 [Ref 11.N]</v>
      </c>
      <c r="G141" s="375">
        <f>Summary!G141</f>
        <v>0</v>
      </c>
      <c r="H141" s="243"/>
      <c r="I141" s="244"/>
      <c r="J141" s="244"/>
      <c r="K141" s="244"/>
      <c r="L141" s="244"/>
      <c r="M141" s="244"/>
      <c r="N141" s="244"/>
      <c r="O141" s="263"/>
      <c r="P141" s="531"/>
      <c r="Q141" s="243"/>
      <c r="R141" s="244"/>
      <c r="S141" s="244"/>
      <c r="T141" s="244"/>
      <c r="U141" s="244"/>
      <c r="V141" s="244"/>
      <c r="W141" s="244"/>
      <c r="X141" s="244"/>
      <c r="Y141" s="244"/>
      <c r="Z141" s="263"/>
      <c r="AA141" s="243"/>
      <c r="AB141" s="244"/>
      <c r="AC141" s="244"/>
      <c r="AD141" s="244"/>
      <c r="AE141" s="244"/>
      <c r="AF141" s="244"/>
      <c r="AG141" s="244"/>
      <c r="AH141" s="244"/>
      <c r="AI141" s="244"/>
      <c r="AJ141" s="263"/>
      <c r="AK141" s="243"/>
      <c r="AL141" s="244"/>
      <c r="AM141" s="244"/>
      <c r="AN141" s="244"/>
      <c r="AO141" s="244"/>
      <c r="AP141" s="244"/>
      <c r="AQ141" s="244"/>
      <c r="AR141" s="244"/>
      <c r="AS141" s="244"/>
      <c r="AT141" s="263"/>
      <c r="AU141" s="243"/>
      <c r="AV141" s="244"/>
      <c r="AW141" s="244"/>
      <c r="AX141" s="244"/>
      <c r="AY141" s="244"/>
      <c r="AZ141" s="244"/>
      <c r="BA141" s="244"/>
      <c r="BB141" s="244"/>
      <c r="BC141" s="244"/>
      <c r="BD141" s="263"/>
      <c r="BE141" s="243"/>
      <c r="BF141" s="244"/>
      <c r="BG141" s="244"/>
      <c r="BH141" s="244"/>
      <c r="BI141" s="244"/>
      <c r="BJ141" s="244"/>
      <c r="BK141" s="244"/>
      <c r="BL141" s="244"/>
      <c r="BM141" s="244"/>
      <c r="BN141" s="263"/>
      <c r="BO141" s="243"/>
      <c r="BP141" s="244"/>
      <c r="BQ141" s="244"/>
      <c r="BR141" s="244"/>
      <c r="BS141" s="244"/>
      <c r="BT141" s="244"/>
      <c r="BU141" s="244"/>
      <c r="BV141" s="244"/>
      <c r="BW141" s="244"/>
      <c r="BX141" s="263"/>
      <c r="BY141" s="243"/>
      <c r="BZ141" s="244"/>
      <c r="CA141" s="244"/>
      <c r="CB141" s="244"/>
      <c r="CC141" s="244"/>
      <c r="CD141" s="244"/>
      <c r="CE141" s="244"/>
      <c r="CF141" s="244"/>
      <c r="CG141" s="244"/>
      <c r="CH141" s="263"/>
    </row>
    <row r="142" spans="1:86" ht="36">
      <c r="A142" s="359">
        <f>Summary!A142</f>
        <v>0</v>
      </c>
      <c r="B142" s="378">
        <f>Summary!B142</f>
        <v>0</v>
      </c>
      <c r="C142" s="379" t="str">
        <f>Summary!C142</f>
        <v>4.6.10</v>
      </c>
      <c r="D142" s="380" t="str">
        <f>Summary!D142</f>
        <v>1500 - Roadside technology</v>
      </c>
      <c r="E142" s="381" t="str">
        <f>Summary!E142</f>
        <v>Road Traffic Signals (RAG)</v>
      </c>
      <c r="F142" s="382">
        <f>Summary!F142</f>
        <v>0</v>
      </c>
      <c r="G142" s="375">
        <f>Summary!G142</f>
        <v>0</v>
      </c>
      <c r="H142" s="223"/>
      <c r="I142" s="224"/>
      <c r="J142" s="224"/>
      <c r="K142" s="224"/>
      <c r="L142" s="224"/>
      <c r="M142" s="224"/>
      <c r="N142" s="224"/>
      <c r="O142" s="225"/>
      <c r="P142" s="531"/>
      <c r="Q142" s="223"/>
      <c r="R142" s="224"/>
      <c r="S142" s="224"/>
      <c r="T142" s="224"/>
      <c r="U142" s="224"/>
      <c r="V142" s="224"/>
      <c r="W142" s="224"/>
      <c r="X142" s="224"/>
      <c r="Y142" s="224"/>
      <c r="Z142" s="225"/>
      <c r="AA142" s="223"/>
      <c r="AB142" s="224"/>
      <c r="AC142" s="224"/>
      <c r="AD142" s="224"/>
      <c r="AE142" s="224"/>
      <c r="AF142" s="224"/>
      <c r="AG142" s="224"/>
      <c r="AH142" s="224"/>
      <c r="AI142" s="224"/>
      <c r="AJ142" s="225"/>
      <c r="AK142" s="223"/>
      <c r="AL142" s="224"/>
      <c r="AM142" s="224"/>
      <c r="AN142" s="224"/>
      <c r="AO142" s="224"/>
      <c r="AP142" s="224"/>
      <c r="AQ142" s="224"/>
      <c r="AR142" s="224"/>
      <c r="AS142" s="224"/>
      <c r="AT142" s="225"/>
      <c r="AU142" s="223"/>
      <c r="AV142" s="224"/>
      <c r="AW142" s="224"/>
      <c r="AX142" s="224"/>
      <c r="AY142" s="224"/>
      <c r="AZ142" s="224"/>
      <c r="BA142" s="224"/>
      <c r="BB142" s="224"/>
      <c r="BC142" s="224"/>
      <c r="BD142" s="225"/>
      <c r="BE142" s="223"/>
      <c r="BF142" s="224"/>
      <c r="BG142" s="224"/>
      <c r="BH142" s="224"/>
      <c r="BI142" s="224"/>
      <c r="BJ142" s="224"/>
      <c r="BK142" s="224"/>
      <c r="BL142" s="224"/>
      <c r="BM142" s="224"/>
      <c r="BN142" s="225"/>
      <c r="BO142" s="223"/>
      <c r="BP142" s="224"/>
      <c r="BQ142" s="224"/>
      <c r="BR142" s="224"/>
      <c r="BS142" s="224"/>
      <c r="BT142" s="224"/>
      <c r="BU142" s="224"/>
      <c r="BV142" s="224"/>
      <c r="BW142" s="224"/>
      <c r="BX142" s="225"/>
      <c r="BY142" s="223"/>
      <c r="BZ142" s="224"/>
      <c r="CA142" s="224"/>
      <c r="CB142" s="224"/>
      <c r="CC142" s="224"/>
      <c r="CD142" s="224"/>
      <c r="CE142" s="224"/>
      <c r="CF142" s="224"/>
      <c r="CG142" s="224"/>
      <c r="CH142" s="225"/>
    </row>
    <row r="143" spans="1:86" ht="36">
      <c r="A143" s="359">
        <f>Summary!A143</f>
        <v>0</v>
      </c>
      <c r="B143" s="378">
        <f>Summary!B143</f>
        <v>0</v>
      </c>
      <c r="C143" s="379" t="str">
        <f>Summary!C143</f>
        <v>4.6.10.1</v>
      </c>
      <c r="D143" s="380">
        <f>Summary!D143</f>
        <v>0</v>
      </c>
      <c r="E143" s="381">
        <f>Summary!E143</f>
        <v>0</v>
      </c>
      <c r="F143" s="382" t="str">
        <f>Summary!F143</f>
        <v>Check alignment and condition of site and operation of any rotating tactile devices</v>
      </c>
      <c r="G143" s="375">
        <f>Summary!G143</f>
        <v>0</v>
      </c>
      <c r="H143" s="243"/>
      <c r="I143" s="244"/>
      <c r="J143" s="244"/>
      <c r="K143" s="244"/>
      <c r="L143" s="244"/>
      <c r="M143" s="244"/>
      <c r="N143" s="244"/>
      <c r="O143" s="263"/>
      <c r="P143" s="531"/>
      <c r="Q143" s="243"/>
      <c r="R143" s="244"/>
      <c r="S143" s="244"/>
      <c r="T143" s="244"/>
      <c r="U143" s="244"/>
      <c r="V143" s="244"/>
      <c r="W143" s="244"/>
      <c r="X143" s="244"/>
      <c r="Y143" s="244"/>
      <c r="Z143" s="263"/>
      <c r="AA143" s="243"/>
      <c r="AB143" s="244"/>
      <c r="AC143" s="244"/>
      <c r="AD143" s="244"/>
      <c r="AE143" s="244"/>
      <c r="AF143" s="244"/>
      <c r="AG143" s="244"/>
      <c r="AH143" s="244"/>
      <c r="AI143" s="244"/>
      <c r="AJ143" s="263"/>
      <c r="AK143" s="243"/>
      <c r="AL143" s="244"/>
      <c r="AM143" s="244"/>
      <c r="AN143" s="244"/>
      <c r="AO143" s="244"/>
      <c r="AP143" s="244"/>
      <c r="AQ143" s="244"/>
      <c r="AR143" s="244"/>
      <c r="AS143" s="244"/>
      <c r="AT143" s="263"/>
      <c r="AU143" s="243"/>
      <c r="AV143" s="244"/>
      <c r="AW143" s="244"/>
      <c r="AX143" s="244"/>
      <c r="AY143" s="244"/>
      <c r="AZ143" s="244"/>
      <c r="BA143" s="244"/>
      <c r="BB143" s="244"/>
      <c r="BC143" s="244"/>
      <c r="BD143" s="263"/>
      <c r="BE143" s="243"/>
      <c r="BF143" s="244"/>
      <c r="BG143" s="244"/>
      <c r="BH143" s="244"/>
      <c r="BI143" s="244"/>
      <c r="BJ143" s="244"/>
      <c r="BK143" s="244"/>
      <c r="BL143" s="244"/>
      <c r="BM143" s="244"/>
      <c r="BN143" s="263"/>
      <c r="BO143" s="243"/>
      <c r="BP143" s="244"/>
      <c r="BQ143" s="244"/>
      <c r="BR143" s="244"/>
      <c r="BS143" s="244"/>
      <c r="BT143" s="244"/>
      <c r="BU143" s="244"/>
      <c r="BV143" s="244"/>
      <c r="BW143" s="244"/>
      <c r="BX143" s="263"/>
      <c r="BY143" s="243"/>
      <c r="BZ143" s="244"/>
      <c r="CA143" s="244"/>
      <c r="CB143" s="244"/>
      <c r="CC143" s="244"/>
      <c r="CD143" s="244"/>
      <c r="CE143" s="244"/>
      <c r="CF143" s="244"/>
      <c r="CG143" s="244"/>
      <c r="CH143" s="263"/>
    </row>
    <row r="144" spans="1:86" ht="36">
      <c r="A144" s="359">
        <f>Summary!A144</f>
        <v>0</v>
      </c>
      <c r="B144" s="378">
        <f>Summary!B144</f>
        <v>0</v>
      </c>
      <c r="C144" s="379" t="str">
        <f>Summary!C144</f>
        <v>4.6.10.2</v>
      </c>
      <c r="D144" s="380">
        <f>Summary!D144</f>
        <v>0</v>
      </c>
      <c r="E144" s="381">
        <f>Summary!E144</f>
        <v>0</v>
      </c>
      <c r="F144" s="382" t="str">
        <f>Summary!F144</f>
        <v>Inspection and test in accordance with TD 101 [Ref 43.N]</v>
      </c>
      <c r="G144" s="375">
        <f>Summary!G144</f>
        <v>0</v>
      </c>
      <c r="H144" s="243"/>
      <c r="I144" s="244"/>
      <c r="J144" s="244"/>
      <c r="K144" s="244"/>
      <c r="L144" s="244"/>
      <c r="M144" s="244"/>
      <c r="N144" s="244"/>
      <c r="O144" s="263"/>
      <c r="P144" s="531"/>
      <c r="Q144" s="243"/>
      <c r="R144" s="244"/>
      <c r="S144" s="244"/>
      <c r="T144" s="244"/>
      <c r="U144" s="244"/>
      <c r="V144" s="244"/>
      <c r="W144" s="244"/>
      <c r="X144" s="244"/>
      <c r="Y144" s="244"/>
      <c r="Z144" s="263"/>
      <c r="AA144" s="243"/>
      <c r="AB144" s="244"/>
      <c r="AC144" s="244"/>
      <c r="AD144" s="244"/>
      <c r="AE144" s="244"/>
      <c r="AF144" s="244"/>
      <c r="AG144" s="244"/>
      <c r="AH144" s="244"/>
      <c r="AI144" s="244"/>
      <c r="AJ144" s="263"/>
      <c r="AK144" s="243"/>
      <c r="AL144" s="244"/>
      <c r="AM144" s="244"/>
      <c r="AN144" s="244"/>
      <c r="AO144" s="244"/>
      <c r="AP144" s="244"/>
      <c r="AQ144" s="244"/>
      <c r="AR144" s="244"/>
      <c r="AS144" s="244"/>
      <c r="AT144" s="263"/>
      <c r="AU144" s="243"/>
      <c r="AV144" s="244"/>
      <c r="AW144" s="244"/>
      <c r="AX144" s="244"/>
      <c r="AY144" s="244"/>
      <c r="AZ144" s="244"/>
      <c r="BA144" s="244"/>
      <c r="BB144" s="244"/>
      <c r="BC144" s="244"/>
      <c r="BD144" s="263"/>
      <c r="BE144" s="243"/>
      <c r="BF144" s="244"/>
      <c r="BG144" s="244"/>
      <c r="BH144" s="244"/>
      <c r="BI144" s="244"/>
      <c r="BJ144" s="244"/>
      <c r="BK144" s="244"/>
      <c r="BL144" s="244"/>
      <c r="BM144" s="244"/>
      <c r="BN144" s="263"/>
      <c r="BO144" s="243"/>
      <c r="BP144" s="244"/>
      <c r="BQ144" s="244"/>
      <c r="BR144" s="244"/>
      <c r="BS144" s="244"/>
      <c r="BT144" s="244"/>
      <c r="BU144" s="244"/>
      <c r="BV144" s="244"/>
      <c r="BW144" s="244"/>
      <c r="BX144" s="263"/>
      <c r="BY144" s="243"/>
      <c r="BZ144" s="244"/>
      <c r="CA144" s="244"/>
      <c r="CB144" s="244"/>
      <c r="CC144" s="244"/>
      <c r="CD144" s="244"/>
      <c r="CE144" s="244"/>
      <c r="CF144" s="244"/>
      <c r="CG144" s="244"/>
      <c r="CH144" s="263"/>
    </row>
    <row r="145" spans="1:86" ht="54">
      <c r="A145" s="359">
        <f>Summary!A145</f>
        <v>0</v>
      </c>
      <c r="B145" s="378">
        <f>Summary!B145</f>
        <v>0</v>
      </c>
      <c r="C145" s="379" t="str">
        <f>Summary!C145</f>
        <v>4.6.11</v>
      </c>
      <c r="D145" s="380" t="str">
        <f>Summary!D145</f>
        <v>1500 - Roadside technology</v>
      </c>
      <c r="E145" s="381" t="str">
        <f>Summary!E145</f>
        <v>Ramp Metering Traffic Light Signals</v>
      </c>
      <c r="F145" s="382" t="str">
        <f>Summary!F145</f>
        <v>Check alignment and condition of site</v>
      </c>
      <c r="G145" s="375">
        <f>Summary!G145</f>
        <v>0</v>
      </c>
      <c r="H145" s="243"/>
      <c r="I145" s="244"/>
      <c r="J145" s="244"/>
      <c r="K145" s="244"/>
      <c r="L145" s="244"/>
      <c r="M145" s="244"/>
      <c r="N145" s="244"/>
      <c r="O145" s="263"/>
      <c r="P145" s="531"/>
      <c r="Q145" s="243"/>
      <c r="R145" s="244"/>
      <c r="S145" s="244"/>
      <c r="T145" s="244"/>
      <c r="U145" s="244"/>
      <c r="V145" s="244"/>
      <c r="W145" s="244"/>
      <c r="X145" s="244"/>
      <c r="Y145" s="244"/>
      <c r="Z145" s="263"/>
      <c r="AA145" s="243"/>
      <c r="AB145" s="244"/>
      <c r="AC145" s="244"/>
      <c r="AD145" s="244"/>
      <c r="AE145" s="244"/>
      <c r="AF145" s="244"/>
      <c r="AG145" s="244"/>
      <c r="AH145" s="244"/>
      <c r="AI145" s="244"/>
      <c r="AJ145" s="263"/>
      <c r="AK145" s="243"/>
      <c r="AL145" s="244"/>
      <c r="AM145" s="244"/>
      <c r="AN145" s="244"/>
      <c r="AO145" s="244"/>
      <c r="AP145" s="244"/>
      <c r="AQ145" s="244"/>
      <c r="AR145" s="244"/>
      <c r="AS145" s="244"/>
      <c r="AT145" s="263"/>
      <c r="AU145" s="243"/>
      <c r="AV145" s="244"/>
      <c r="AW145" s="244"/>
      <c r="AX145" s="244"/>
      <c r="AY145" s="244"/>
      <c r="AZ145" s="244"/>
      <c r="BA145" s="244"/>
      <c r="BB145" s="244"/>
      <c r="BC145" s="244"/>
      <c r="BD145" s="263"/>
      <c r="BE145" s="243"/>
      <c r="BF145" s="244"/>
      <c r="BG145" s="244"/>
      <c r="BH145" s="244"/>
      <c r="BI145" s="244"/>
      <c r="BJ145" s="244"/>
      <c r="BK145" s="244"/>
      <c r="BL145" s="244"/>
      <c r="BM145" s="244"/>
      <c r="BN145" s="263"/>
      <c r="BO145" s="243"/>
      <c r="BP145" s="244"/>
      <c r="BQ145" s="244"/>
      <c r="BR145" s="244"/>
      <c r="BS145" s="244"/>
      <c r="BT145" s="244"/>
      <c r="BU145" s="244"/>
      <c r="BV145" s="244"/>
      <c r="BW145" s="244"/>
      <c r="BX145" s="263"/>
      <c r="BY145" s="243"/>
      <c r="BZ145" s="244"/>
      <c r="CA145" s="244"/>
      <c r="CB145" s="244"/>
      <c r="CC145" s="244"/>
      <c r="CD145" s="244"/>
      <c r="CE145" s="244"/>
      <c r="CF145" s="244"/>
      <c r="CG145" s="244"/>
      <c r="CH145" s="263"/>
    </row>
    <row r="146" spans="1:86" ht="54">
      <c r="A146" s="359">
        <f>Summary!A146</f>
        <v>0</v>
      </c>
      <c r="B146" s="378">
        <f>Summary!B146</f>
        <v>0</v>
      </c>
      <c r="C146" s="379" t="str">
        <f>Summary!C146</f>
        <v>4.6.12</v>
      </c>
      <c r="D146" s="380" t="str">
        <f>Summary!D146</f>
        <v>1500 - Roadside technology</v>
      </c>
      <c r="E146" s="381" t="str">
        <f>Summary!E146</f>
        <v>Electrical supplies, components and distribution cables</v>
      </c>
      <c r="F146" s="382">
        <f>Summary!F146</f>
        <v>0</v>
      </c>
      <c r="G146" s="375">
        <f>Summary!G146</f>
        <v>0</v>
      </c>
      <c r="H146" s="223"/>
      <c r="I146" s="224"/>
      <c r="J146" s="224"/>
      <c r="K146" s="224"/>
      <c r="L146" s="224"/>
      <c r="M146" s="224"/>
      <c r="N146" s="224"/>
      <c r="O146" s="225"/>
      <c r="P146" s="531"/>
      <c r="Q146" s="223"/>
      <c r="R146" s="224"/>
      <c r="S146" s="224"/>
      <c r="T146" s="224"/>
      <c r="U146" s="224"/>
      <c r="V146" s="224"/>
      <c r="W146" s="224"/>
      <c r="X146" s="224"/>
      <c r="Y146" s="224"/>
      <c r="Z146" s="225"/>
      <c r="AA146" s="223"/>
      <c r="AB146" s="224"/>
      <c r="AC146" s="224"/>
      <c r="AD146" s="224"/>
      <c r="AE146" s="224"/>
      <c r="AF146" s="224"/>
      <c r="AG146" s="224"/>
      <c r="AH146" s="224"/>
      <c r="AI146" s="224"/>
      <c r="AJ146" s="225"/>
      <c r="AK146" s="223"/>
      <c r="AL146" s="224"/>
      <c r="AM146" s="224"/>
      <c r="AN146" s="224"/>
      <c r="AO146" s="224"/>
      <c r="AP146" s="224"/>
      <c r="AQ146" s="224"/>
      <c r="AR146" s="224"/>
      <c r="AS146" s="224"/>
      <c r="AT146" s="225"/>
      <c r="AU146" s="223"/>
      <c r="AV146" s="224"/>
      <c r="AW146" s="224"/>
      <c r="AX146" s="224"/>
      <c r="AY146" s="224"/>
      <c r="AZ146" s="224"/>
      <c r="BA146" s="224"/>
      <c r="BB146" s="224"/>
      <c r="BC146" s="224"/>
      <c r="BD146" s="225"/>
      <c r="BE146" s="223"/>
      <c r="BF146" s="224"/>
      <c r="BG146" s="224"/>
      <c r="BH146" s="224"/>
      <c r="BI146" s="224"/>
      <c r="BJ146" s="224"/>
      <c r="BK146" s="224"/>
      <c r="BL146" s="224"/>
      <c r="BM146" s="224"/>
      <c r="BN146" s="225"/>
      <c r="BO146" s="223"/>
      <c r="BP146" s="224"/>
      <c r="BQ146" s="224"/>
      <c r="BR146" s="224"/>
      <c r="BS146" s="224"/>
      <c r="BT146" s="224"/>
      <c r="BU146" s="224"/>
      <c r="BV146" s="224"/>
      <c r="BW146" s="224"/>
      <c r="BX146" s="225"/>
      <c r="BY146" s="223"/>
      <c r="BZ146" s="224"/>
      <c r="CA146" s="224"/>
      <c r="CB146" s="224"/>
      <c r="CC146" s="224"/>
      <c r="CD146" s="224"/>
      <c r="CE146" s="224"/>
      <c r="CF146" s="224"/>
      <c r="CG146" s="224"/>
      <c r="CH146" s="225"/>
    </row>
    <row r="147" spans="1:86" ht="36">
      <c r="A147" s="359">
        <f>Summary!A147</f>
        <v>0</v>
      </c>
      <c r="B147" s="378">
        <f>Summary!B147</f>
        <v>0</v>
      </c>
      <c r="C147" s="379" t="str">
        <f>Summary!C147</f>
        <v>4.6.12.1</v>
      </c>
      <c r="D147" s="380">
        <f>Summary!D147</f>
        <v>0</v>
      </c>
      <c r="E147" s="381">
        <f>Summary!E147</f>
        <v>0</v>
      </c>
      <c r="F147" s="382" t="str">
        <f>Summary!F147</f>
        <v>Inspection and Test network in accordance with BS7671</v>
      </c>
      <c r="G147" s="375">
        <f>Summary!G147</f>
        <v>0</v>
      </c>
      <c r="H147" s="243"/>
      <c r="I147" s="244"/>
      <c r="J147" s="244"/>
      <c r="K147" s="244"/>
      <c r="L147" s="244"/>
      <c r="M147" s="244"/>
      <c r="N147" s="244"/>
      <c r="O147" s="263"/>
      <c r="P147" s="531"/>
      <c r="Q147" s="243"/>
      <c r="R147" s="244"/>
      <c r="S147" s="244"/>
      <c r="T147" s="244"/>
      <c r="U147" s="244"/>
      <c r="V147" s="244"/>
      <c r="W147" s="244"/>
      <c r="X147" s="244"/>
      <c r="Y147" s="244"/>
      <c r="Z147" s="263"/>
      <c r="AA147" s="243"/>
      <c r="AB147" s="244"/>
      <c r="AC147" s="244"/>
      <c r="AD147" s="244"/>
      <c r="AE147" s="244"/>
      <c r="AF147" s="244"/>
      <c r="AG147" s="244"/>
      <c r="AH147" s="244"/>
      <c r="AI147" s="244"/>
      <c r="AJ147" s="263"/>
      <c r="AK147" s="243"/>
      <c r="AL147" s="244"/>
      <c r="AM147" s="244"/>
      <c r="AN147" s="244"/>
      <c r="AO147" s="244"/>
      <c r="AP147" s="244"/>
      <c r="AQ147" s="244"/>
      <c r="AR147" s="244"/>
      <c r="AS147" s="244"/>
      <c r="AT147" s="263"/>
      <c r="AU147" s="243"/>
      <c r="AV147" s="244"/>
      <c r="AW147" s="244"/>
      <c r="AX147" s="244"/>
      <c r="AY147" s="244"/>
      <c r="AZ147" s="244"/>
      <c r="BA147" s="244"/>
      <c r="BB147" s="244"/>
      <c r="BC147" s="244"/>
      <c r="BD147" s="263"/>
      <c r="BE147" s="243"/>
      <c r="BF147" s="244"/>
      <c r="BG147" s="244"/>
      <c r="BH147" s="244"/>
      <c r="BI147" s="244"/>
      <c r="BJ147" s="244"/>
      <c r="BK147" s="244"/>
      <c r="BL147" s="244"/>
      <c r="BM147" s="244"/>
      <c r="BN147" s="263"/>
      <c r="BO147" s="243"/>
      <c r="BP147" s="244"/>
      <c r="BQ147" s="244"/>
      <c r="BR147" s="244"/>
      <c r="BS147" s="244"/>
      <c r="BT147" s="244"/>
      <c r="BU147" s="244"/>
      <c r="BV147" s="244"/>
      <c r="BW147" s="244"/>
      <c r="BX147" s="263"/>
      <c r="BY147" s="243"/>
      <c r="BZ147" s="244"/>
      <c r="CA147" s="244"/>
      <c r="CB147" s="244"/>
      <c r="CC147" s="244"/>
      <c r="CD147" s="244"/>
      <c r="CE147" s="244"/>
      <c r="CF147" s="244"/>
      <c r="CG147" s="244"/>
      <c r="CH147" s="263"/>
    </row>
    <row r="148" spans="1:86" ht="36">
      <c r="A148" s="359">
        <f>Summary!A148</f>
        <v>0</v>
      </c>
      <c r="B148" s="378">
        <f>Summary!B148</f>
        <v>0</v>
      </c>
      <c r="C148" s="379" t="str">
        <f>Summary!C148</f>
        <v>4.6.12.2</v>
      </c>
      <c r="D148" s="380">
        <f>Summary!D148</f>
        <v>0</v>
      </c>
      <c r="E148" s="381">
        <f>Summary!E148</f>
        <v>0</v>
      </c>
      <c r="F148" s="382" t="str">
        <f>Summary!F148</f>
        <v>RCD operation and visual inspection of cable terminations</v>
      </c>
      <c r="G148" s="375">
        <f>Summary!G148</f>
        <v>0</v>
      </c>
      <c r="H148" s="243"/>
      <c r="I148" s="244"/>
      <c r="J148" s="244"/>
      <c r="K148" s="244"/>
      <c r="L148" s="244"/>
      <c r="M148" s="244"/>
      <c r="N148" s="244"/>
      <c r="O148" s="263"/>
      <c r="P148" s="531"/>
      <c r="Q148" s="243"/>
      <c r="R148" s="244"/>
      <c r="S148" s="244"/>
      <c r="T148" s="244"/>
      <c r="U148" s="244"/>
      <c r="V148" s="244"/>
      <c r="W148" s="244"/>
      <c r="X148" s="244"/>
      <c r="Y148" s="244"/>
      <c r="Z148" s="263"/>
      <c r="AA148" s="243"/>
      <c r="AB148" s="244"/>
      <c r="AC148" s="244"/>
      <c r="AD148" s="244"/>
      <c r="AE148" s="244"/>
      <c r="AF148" s="244"/>
      <c r="AG148" s="244"/>
      <c r="AH148" s="244"/>
      <c r="AI148" s="244"/>
      <c r="AJ148" s="263"/>
      <c r="AK148" s="243"/>
      <c r="AL148" s="244"/>
      <c r="AM148" s="244"/>
      <c r="AN148" s="244"/>
      <c r="AO148" s="244"/>
      <c r="AP148" s="244"/>
      <c r="AQ148" s="244"/>
      <c r="AR148" s="244"/>
      <c r="AS148" s="244"/>
      <c r="AT148" s="263"/>
      <c r="AU148" s="243"/>
      <c r="AV148" s="244"/>
      <c r="AW148" s="244"/>
      <c r="AX148" s="244"/>
      <c r="AY148" s="244"/>
      <c r="AZ148" s="244"/>
      <c r="BA148" s="244"/>
      <c r="BB148" s="244"/>
      <c r="BC148" s="244"/>
      <c r="BD148" s="263"/>
      <c r="BE148" s="243"/>
      <c r="BF148" s="244"/>
      <c r="BG148" s="244"/>
      <c r="BH148" s="244"/>
      <c r="BI148" s="244"/>
      <c r="BJ148" s="244"/>
      <c r="BK148" s="244"/>
      <c r="BL148" s="244"/>
      <c r="BM148" s="244"/>
      <c r="BN148" s="263"/>
      <c r="BO148" s="243"/>
      <c r="BP148" s="244"/>
      <c r="BQ148" s="244"/>
      <c r="BR148" s="244"/>
      <c r="BS148" s="244"/>
      <c r="BT148" s="244"/>
      <c r="BU148" s="244"/>
      <c r="BV148" s="244"/>
      <c r="BW148" s="244"/>
      <c r="BX148" s="263"/>
      <c r="BY148" s="243"/>
      <c r="BZ148" s="244"/>
      <c r="CA148" s="244"/>
      <c r="CB148" s="244"/>
      <c r="CC148" s="244"/>
      <c r="CD148" s="244"/>
      <c r="CE148" s="244"/>
      <c r="CF148" s="244"/>
      <c r="CG148" s="244"/>
      <c r="CH148" s="263"/>
    </row>
    <row r="149" spans="1:86" s="825" customFormat="1" ht="36">
      <c r="A149" s="359"/>
      <c r="B149" s="378"/>
      <c r="C149" s="379" t="str">
        <f>Summary!C149</f>
        <v>4.6.13</v>
      </c>
      <c r="D149" s="380" t="str">
        <f>Summary!D149</f>
        <v>1500 - Roadside technology</v>
      </c>
      <c r="E149" s="381" t="str">
        <f>Summary!E149</f>
        <v>CCTV PTZ cameras</v>
      </c>
      <c r="F149" s="382">
        <f>Summary!F149</f>
        <v>0</v>
      </c>
      <c r="G149" s="375"/>
      <c r="H149" s="838"/>
      <c r="I149" s="839"/>
      <c r="J149" s="839"/>
      <c r="K149" s="839"/>
      <c r="L149" s="839"/>
      <c r="M149" s="839"/>
      <c r="N149" s="839"/>
      <c r="O149" s="840"/>
      <c r="P149" s="823"/>
      <c r="Q149" s="838"/>
      <c r="R149" s="839"/>
      <c r="S149" s="839"/>
      <c r="T149" s="839"/>
      <c r="U149" s="839"/>
      <c r="V149" s="839"/>
      <c r="W149" s="839"/>
      <c r="X149" s="839"/>
      <c r="Y149" s="839"/>
      <c r="Z149" s="840"/>
      <c r="AA149" s="838"/>
      <c r="AB149" s="839"/>
      <c r="AC149" s="839"/>
      <c r="AD149" s="839"/>
      <c r="AE149" s="839"/>
      <c r="AF149" s="839"/>
      <c r="AG149" s="839"/>
      <c r="AH149" s="839"/>
      <c r="AI149" s="839"/>
      <c r="AJ149" s="840"/>
      <c r="AK149" s="838"/>
      <c r="AL149" s="839"/>
      <c r="AM149" s="839"/>
      <c r="AN149" s="839"/>
      <c r="AO149" s="839"/>
      <c r="AP149" s="839"/>
      <c r="AQ149" s="839"/>
      <c r="AR149" s="839"/>
      <c r="AS149" s="839"/>
      <c r="AT149" s="840"/>
      <c r="AU149" s="838"/>
      <c r="AV149" s="839"/>
      <c r="AW149" s="839"/>
      <c r="AX149" s="839"/>
      <c r="AY149" s="839"/>
      <c r="AZ149" s="839"/>
      <c r="BA149" s="839"/>
      <c r="BB149" s="839"/>
      <c r="BC149" s="839"/>
      <c r="BD149" s="840"/>
      <c r="BE149" s="838"/>
      <c r="BF149" s="839"/>
      <c r="BG149" s="839"/>
      <c r="BH149" s="839"/>
      <c r="BI149" s="839"/>
      <c r="BJ149" s="839"/>
      <c r="BK149" s="839"/>
      <c r="BL149" s="839"/>
      <c r="BM149" s="839"/>
      <c r="BN149" s="840"/>
      <c r="BO149" s="838"/>
      <c r="BP149" s="839"/>
      <c r="BQ149" s="839"/>
      <c r="BR149" s="839"/>
      <c r="BS149" s="839"/>
      <c r="BT149" s="839"/>
      <c r="BU149" s="839"/>
      <c r="BV149" s="839"/>
      <c r="BW149" s="839"/>
      <c r="BX149" s="840"/>
      <c r="BY149" s="838"/>
      <c r="BZ149" s="839"/>
      <c r="CA149" s="839"/>
      <c r="CB149" s="839"/>
      <c r="CC149" s="839"/>
      <c r="CD149" s="839"/>
      <c r="CE149" s="839"/>
      <c r="CF149" s="839"/>
      <c r="CG149" s="839"/>
      <c r="CH149" s="840"/>
    </row>
    <row r="150" spans="1:86">
      <c r="A150" s="359"/>
      <c r="B150" s="378"/>
      <c r="C150" s="379" t="str">
        <f>Summary!C150</f>
        <v>4.6.13.1</v>
      </c>
      <c r="D150" s="380">
        <f>Summary!D150</f>
        <v>0</v>
      </c>
      <c r="E150" s="381">
        <f>Summary!E150</f>
        <v>0</v>
      </c>
      <c r="F150" s="382" t="str">
        <f>Summary!F150</f>
        <v>Clean camera lens</v>
      </c>
      <c r="G150" s="375"/>
      <c r="H150" s="243"/>
      <c r="I150" s="244"/>
      <c r="J150" s="244"/>
      <c r="K150" s="244"/>
      <c r="L150" s="244"/>
      <c r="M150" s="244"/>
      <c r="N150" s="244"/>
      <c r="O150" s="263"/>
      <c r="P150" s="531"/>
      <c r="Q150" s="243"/>
      <c r="R150" s="244"/>
      <c r="S150" s="244"/>
      <c r="T150" s="244"/>
      <c r="U150" s="244"/>
      <c r="V150" s="244"/>
      <c r="W150" s="244"/>
      <c r="X150" s="244"/>
      <c r="Y150" s="244"/>
      <c r="Z150" s="263"/>
      <c r="AA150" s="243"/>
      <c r="AB150" s="244"/>
      <c r="AC150" s="244"/>
      <c r="AD150" s="244"/>
      <c r="AE150" s="244"/>
      <c r="AF150" s="244"/>
      <c r="AG150" s="244"/>
      <c r="AH150" s="244"/>
      <c r="AI150" s="244"/>
      <c r="AJ150" s="263"/>
      <c r="AK150" s="243"/>
      <c r="AL150" s="244"/>
      <c r="AM150" s="244"/>
      <c r="AN150" s="244"/>
      <c r="AO150" s="244"/>
      <c r="AP150" s="244"/>
      <c r="AQ150" s="244"/>
      <c r="AR150" s="244"/>
      <c r="AS150" s="244"/>
      <c r="AT150" s="263"/>
      <c r="AU150" s="243"/>
      <c r="AV150" s="244"/>
      <c r="AW150" s="244"/>
      <c r="AX150" s="244"/>
      <c r="AY150" s="244"/>
      <c r="AZ150" s="244"/>
      <c r="BA150" s="244"/>
      <c r="BB150" s="244"/>
      <c r="BC150" s="244"/>
      <c r="BD150" s="263"/>
      <c r="BE150" s="243"/>
      <c r="BF150" s="244"/>
      <c r="BG150" s="244"/>
      <c r="BH150" s="244"/>
      <c r="BI150" s="244"/>
      <c r="BJ150" s="244"/>
      <c r="BK150" s="244"/>
      <c r="BL150" s="244"/>
      <c r="BM150" s="244"/>
      <c r="BN150" s="263"/>
      <c r="BO150" s="243"/>
      <c r="BP150" s="244"/>
      <c r="BQ150" s="244"/>
      <c r="BR150" s="244"/>
      <c r="BS150" s="244"/>
      <c r="BT150" s="244"/>
      <c r="BU150" s="244"/>
      <c r="BV150" s="244"/>
      <c r="BW150" s="244"/>
      <c r="BX150" s="263"/>
      <c r="BY150" s="243"/>
      <c r="BZ150" s="244"/>
      <c r="CA150" s="244"/>
      <c r="CB150" s="244"/>
      <c r="CC150" s="244"/>
      <c r="CD150" s="244"/>
      <c r="CE150" s="244"/>
      <c r="CF150" s="244"/>
      <c r="CG150" s="244"/>
      <c r="CH150" s="263"/>
    </row>
    <row r="151" spans="1:86">
      <c r="A151" s="359"/>
      <c r="B151" s="378"/>
      <c r="C151" s="379" t="str">
        <f>Summary!C151</f>
        <v>4.6.13.2</v>
      </c>
      <c r="D151" s="380">
        <f>Summary!D151</f>
        <v>0</v>
      </c>
      <c r="E151" s="381">
        <f>Summary!E151</f>
        <v>0</v>
      </c>
      <c r="F151" s="382" t="str">
        <f>Summary!F151</f>
        <v>Check camera functionality</v>
      </c>
      <c r="G151" s="375"/>
      <c r="H151" s="243"/>
      <c r="I151" s="244"/>
      <c r="J151" s="244"/>
      <c r="K151" s="244"/>
      <c r="L151" s="244"/>
      <c r="M151" s="244"/>
      <c r="N151" s="244"/>
      <c r="O151" s="263"/>
      <c r="P151" s="531"/>
      <c r="Q151" s="243"/>
      <c r="R151" s="244"/>
      <c r="S151" s="244"/>
      <c r="T151" s="244"/>
      <c r="U151" s="244"/>
      <c r="V151" s="244"/>
      <c r="W151" s="244"/>
      <c r="X151" s="244"/>
      <c r="Y151" s="244"/>
      <c r="Z151" s="263"/>
      <c r="AA151" s="243"/>
      <c r="AB151" s="244"/>
      <c r="AC151" s="244"/>
      <c r="AD151" s="244"/>
      <c r="AE151" s="244"/>
      <c r="AF151" s="244"/>
      <c r="AG151" s="244"/>
      <c r="AH151" s="244"/>
      <c r="AI151" s="244"/>
      <c r="AJ151" s="263"/>
      <c r="AK151" s="243"/>
      <c r="AL151" s="244"/>
      <c r="AM151" s="244"/>
      <c r="AN151" s="244"/>
      <c r="AO151" s="244"/>
      <c r="AP151" s="244"/>
      <c r="AQ151" s="244"/>
      <c r="AR151" s="244"/>
      <c r="AS151" s="244"/>
      <c r="AT151" s="263"/>
      <c r="AU151" s="243"/>
      <c r="AV151" s="244"/>
      <c r="AW151" s="244"/>
      <c r="AX151" s="244"/>
      <c r="AY151" s="244"/>
      <c r="AZ151" s="244"/>
      <c r="BA151" s="244"/>
      <c r="BB151" s="244"/>
      <c r="BC151" s="244"/>
      <c r="BD151" s="263"/>
      <c r="BE151" s="243"/>
      <c r="BF151" s="244"/>
      <c r="BG151" s="244"/>
      <c r="BH151" s="244"/>
      <c r="BI151" s="244"/>
      <c r="BJ151" s="244"/>
      <c r="BK151" s="244"/>
      <c r="BL151" s="244"/>
      <c r="BM151" s="244"/>
      <c r="BN151" s="263"/>
      <c r="BO151" s="243"/>
      <c r="BP151" s="244"/>
      <c r="BQ151" s="244"/>
      <c r="BR151" s="244"/>
      <c r="BS151" s="244"/>
      <c r="BT151" s="244"/>
      <c r="BU151" s="244"/>
      <c r="BV151" s="244"/>
      <c r="BW151" s="244"/>
      <c r="BX151" s="263"/>
      <c r="BY151" s="243"/>
      <c r="BZ151" s="244"/>
      <c r="CA151" s="244"/>
      <c r="CB151" s="244"/>
      <c r="CC151" s="244"/>
      <c r="CD151" s="244"/>
      <c r="CE151" s="244"/>
      <c r="CF151" s="244"/>
      <c r="CG151" s="244"/>
      <c r="CH151" s="263"/>
    </row>
    <row r="152" spans="1:86">
      <c r="A152" s="359"/>
      <c r="B152" s="378"/>
      <c r="C152" s="379" t="str">
        <f>Summary!C152</f>
        <v>4.6.13.3</v>
      </c>
      <c r="D152" s="380">
        <f>Summary!D152</f>
        <v>0</v>
      </c>
      <c r="E152" s="381">
        <f>Summary!E152</f>
        <v>0</v>
      </c>
      <c r="F152" s="382" t="str">
        <f>Summary!F152</f>
        <v>Check data and power supply cables</v>
      </c>
      <c r="G152" s="375"/>
      <c r="H152" s="243"/>
      <c r="I152" s="244"/>
      <c r="J152" s="244"/>
      <c r="K152" s="244"/>
      <c r="L152" s="244"/>
      <c r="M152" s="244"/>
      <c r="N152" s="244"/>
      <c r="O152" s="263"/>
      <c r="P152" s="531"/>
      <c r="Q152" s="243"/>
      <c r="R152" s="244"/>
      <c r="S152" s="244"/>
      <c r="T152" s="244"/>
      <c r="U152" s="244"/>
      <c r="V152" s="244"/>
      <c r="W152" s="244"/>
      <c r="X152" s="244"/>
      <c r="Y152" s="244"/>
      <c r="Z152" s="263"/>
      <c r="AA152" s="243"/>
      <c r="AB152" s="244"/>
      <c r="AC152" s="244"/>
      <c r="AD152" s="244"/>
      <c r="AE152" s="244"/>
      <c r="AF152" s="244"/>
      <c r="AG152" s="244"/>
      <c r="AH152" s="244"/>
      <c r="AI152" s="244"/>
      <c r="AJ152" s="263"/>
      <c r="AK152" s="243"/>
      <c r="AL152" s="244"/>
      <c r="AM152" s="244"/>
      <c r="AN152" s="244"/>
      <c r="AO152" s="244"/>
      <c r="AP152" s="244"/>
      <c r="AQ152" s="244"/>
      <c r="AR152" s="244"/>
      <c r="AS152" s="244"/>
      <c r="AT152" s="263"/>
      <c r="AU152" s="243"/>
      <c r="AV152" s="244"/>
      <c r="AW152" s="244"/>
      <c r="AX152" s="244"/>
      <c r="AY152" s="244"/>
      <c r="AZ152" s="244"/>
      <c r="BA152" s="244"/>
      <c r="BB152" s="244"/>
      <c r="BC152" s="244"/>
      <c r="BD152" s="263"/>
      <c r="BE152" s="243"/>
      <c r="BF152" s="244"/>
      <c r="BG152" s="244"/>
      <c r="BH152" s="244"/>
      <c r="BI152" s="244"/>
      <c r="BJ152" s="244"/>
      <c r="BK152" s="244"/>
      <c r="BL152" s="244"/>
      <c r="BM152" s="244"/>
      <c r="BN152" s="263"/>
      <c r="BO152" s="243"/>
      <c r="BP152" s="244"/>
      <c r="BQ152" s="244"/>
      <c r="BR152" s="244"/>
      <c r="BS152" s="244"/>
      <c r="BT152" s="244"/>
      <c r="BU152" s="244"/>
      <c r="BV152" s="244"/>
      <c r="BW152" s="244"/>
      <c r="BX152" s="263"/>
      <c r="BY152" s="243"/>
      <c r="BZ152" s="244"/>
      <c r="CA152" s="244"/>
      <c r="CB152" s="244"/>
      <c r="CC152" s="244"/>
      <c r="CD152" s="244"/>
      <c r="CE152" s="244"/>
      <c r="CF152" s="244"/>
      <c r="CG152" s="244"/>
      <c r="CH152" s="263"/>
    </row>
    <row r="153" spans="1:86">
      <c r="A153" s="359" t="str">
        <f>Summary!A153</f>
        <v>18.11.1</v>
      </c>
      <c r="B153" s="378">
        <f>Summary!B153</f>
        <v>4.7</v>
      </c>
      <c r="C153" s="379">
        <f>Summary!C153</f>
        <v>0</v>
      </c>
      <c r="D153" s="380" t="str">
        <f>Summary!D153</f>
        <v>2200 - Tunnels</v>
      </c>
      <c r="E153" s="381">
        <f>Summary!E153</f>
        <v>0</v>
      </c>
      <c r="F153" s="382">
        <f>Summary!F153</f>
        <v>0</v>
      </c>
      <c r="G153" s="375">
        <f>Summary!G153</f>
        <v>0</v>
      </c>
      <c r="H153" s="223"/>
      <c r="I153" s="224"/>
      <c r="J153" s="224"/>
      <c r="K153" s="224"/>
      <c r="L153" s="224"/>
      <c r="M153" s="224"/>
      <c r="N153" s="224"/>
      <c r="O153" s="225"/>
      <c r="P153" s="531"/>
      <c r="Q153" s="223"/>
      <c r="R153" s="224"/>
      <c r="S153" s="224"/>
      <c r="T153" s="224"/>
      <c r="U153" s="224"/>
      <c r="V153" s="224"/>
      <c r="W153" s="224"/>
      <c r="X153" s="224"/>
      <c r="Y153" s="224"/>
      <c r="Z153" s="225"/>
      <c r="AA153" s="223"/>
      <c r="AB153" s="224"/>
      <c r="AC153" s="224"/>
      <c r="AD153" s="224"/>
      <c r="AE153" s="224"/>
      <c r="AF153" s="224"/>
      <c r="AG153" s="224"/>
      <c r="AH153" s="224"/>
      <c r="AI153" s="224"/>
      <c r="AJ153" s="225"/>
      <c r="AK153" s="223"/>
      <c r="AL153" s="224"/>
      <c r="AM153" s="224"/>
      <c r="AN153" s="224"/>
      <c r="AO153" s="224"/>
      <c r="AP153" s="224"/>
      <c r="AQ153" s="224"/>
      <c r="AR153" s="224"/>
      <c r="AS153" s="224"/>
      <c r="AT153" s="225"/>
      <c r="AU153" s="223"/>
      <c r="AV153" s="224"/>
      <c r="AW153" s="224"/>
      <c r="AX153" s="224"/>
      <c r="AY153" s="224"/>
      <c r="AZ153" s="224"/>
      <c r="BA153" s="224"/>
      <c r="BB153" s="224"/>
      <c r="BC153" s="224"/>
      <c r="BD153" s="225"/>
      <c r="BE153" s="223"/>
      <c r="BF153" s="224"/>
      <c r="BG153" s="224"/>
      <c r="BH153" s="224"/>
      <c r="BI153" s="224"/>
      <c r="BJ153" s="224"/>
      <c r="BK153" s="224"/>
      <c r="BL153" s="224"/>
      <c r="BM153" s="224"/>
      <c r="BN153" s="225"/>
      <c r="BO153" s="223"/>
      <c r="BP153" s="224"/>
      <c r="BQ153" s="224"/>
      <c r="BR153" s="224"/>
      <c r="BS153" s="224"/>
      <c r="BT153" s="224"/>
      <c r="BU153" s="224"/>
      <c r="BV153" s="224"/>
      <c r="BW153" s="224"/>
      <c r="BX153" s="225"/>
      <c r="BY153" s="223"/>
      <c r="BZ153" s="224"/>
      <c r="CA153" s="224"/>
      <c r="CB153" s="224"/>
      <c r="CC153" s="224"/>
      <c r="CD153" s="224"/>
      <c r="CE153" s="224"/>
      <c r="CF153" s="224"/>
      <c r="CG153" s="224"/>
      <c r="CH153" s="225"/>
    </row>
    <row r="154" spans="1:86" ht="36">
      <c r="A154" s="359">
        <f>Summary!A154</f>
        <v>0</v>
      </c>
      <c r="B154" s="378">
        <f>Summary!B154</f>
        <v>0</v>
      </c>
      <c r="C154" s="379" t="str">
        <f>Summary!C154</f>
        <v>4.7.1</v>
      </c>
      <c r="D154" s="380" t="str">
        <f>Summary!D154</f>
        <v>2200 - Tunnels</v>
      </c>
      <c r="E154" s="381" t="str">
        <f>Summary!E154</f>
        <v>Tunnel surfaces</v>
      </c>
      <c r="F154" s="382" t="str">
        <f>Summary!F154</f>
        <v>Remove toxic, corrosive and flammable deposits and maintain light reflectance</v>
      </c>
      <c r="G154" s="375">
        <f>Summary!G154</f>
        <v>0</v>
      </c>
      <c r="H154" s="243"/>
      <c r="I154" s="244"/>
      <c r="J154" s="244"/>
      <c r="K154" s="244"/>
      <c r="L154" s="244"/>
      <c r="M154" s="244"/>
      <c r="N154" s="244"/>
      <c r="O154" s="263"/>
      <c r="P154" s="531"/>
      <c r="Q154" s="243"/>
      <c r="R154" s="244"/>
      <c r="S154" s="244"/>
      <c r="T154" s="244"/>
      <c r="U154" s="244"/>
      <c r="V154" s="244"/>
      <c r="W154" s="244"/>
      <c r="X154" s="244"/>
      <c r="Y154" s="244"/>
      <c r="Z154" s="263"/>
      <c r="AA154" s="243"/>
      <c r="AB154" s="244"/>
      <c r="AC154" s="244"/>
      <c r="AD154" s="244"/>
      <c r="AE154" s="244"/>
      <c r="AF154" s="244"/>
      <c r="AG154" s="244"/>
      <c r="AH154" s="244"/>
      <c r="AI154" s="244"/>
      <c r="AJ154" s="263"/>
      <c r="AK154" s="243"/>
      <c r="AL154" s="244"/>
      <c r="AM154" s="244"/>
      <c r="AN154" s="244"/>
      <c r="AO154" s="244"/>
      <c r="AP154" s="244"/>
      <c r="AQ154" s="244"/>
      <c r="AR154" s="244"/>
      <c r="AS154" s="244"/>
      <c r="AT154" s="263"/>
      <c r="AU154" s="243"/>
      <c r="AV154" s="244"/>
      <c r="AW154" s="244"/>
      <c r="AX154" s="244"/>
      <c r="AY154" s="244"/>
      <c r="AZ154" s="244"/>
      <c r="BA154" s="244"/>
      <c r="BB154" s="244"/>
      <c r="BC154" s="244"/>
      <c r="BD154" s="263"/>
      <c r="BE154" s="243"/>
      <c r="BF154" s="244"/>
      <c r="BG154" s="244"/>
      <c r="BH154" s="244"/>
      <c r="BI154" s="244"/>
      <c r="BJ154" s="244"/>
      <c r="BK154" s="244"/>
      <c r="BL154" s="244"/>
      <c r="BM154" s="244"/>
      <c r="BN154" s="263"/>
      <c r="BO154" s="243"/>
      <c r="BP154" s="244"/>
      <c r="BQ154" s="244"/>
      <c r="BR154" s="244"/>
      <c r="BS154" s="244"/>
      <c r="BT154" s="244"/>
      <c r="BU154" s="244"/>
      <c r="BV154" s="244"/>
      <c r="BW154" s="244"/>
      <c r="BX154" s="263"/>
      <c r="BY154" s="243"/>
      <c r="BZ154" s="244"/>
      <c r="CA154" s="244"/>
      <c r="CB154" s="244"/>
      <c r="CC154" s="244"/>
      <c r="CD154" s="244"/>
      <c r="CE154" s="244"/>
      <c r="CF154" s="244"/>
      <c r="CG154" s="244"/>
      <c r="CH154" s="263"/>
    </row>
    <row r="155" spans="1:86" ht="36">
      <c r="A155" s="359">
        <f>Summary!A155</f>
        <v>0</v>
      </c>
      <c r="B155" s="378">
        <f>Summary!B155</f>
        <v>0</v>
      </c>
      <c r="C155" s="379" t="str">
        <f>Summary!C155</f>
        <v>4.7.2</v>
      </c>
      <c r="D155" s="380" t="str">
        <f>Summary!D155</f>
        <v>2200 - Tunnels</v>
      </c>
      <c r="E155" s="381" t="str">
        <f>Summary!E155</f>
        <v>Electrical components</v>
      </c>
      <c r="F155" s="382" t="str">
        <f>Summary!F155</f>
        <v>Electrical testing</v>
      </c>
      <c r="G155" s="375">
        <f>Summary!G155</f>
        <v>0</v>
      </c>
      <c r="H155" s="243"/>
      <c r="I155" s="244"/>
      <c r="J155" s="244"/>
      <c r="K155" s="244"/>
      <c r="L155" s="244"/>
      <c r="M155" s="244"/>
      <c r="N155" s="244"/>
      <c r="O155" s="263"/>
      <c r="P155" s="531"/>
      <c r="Q155" s="243"/>
      <c r="R155" s="244"/>
      <c r="S155" s="244"/>
      <c r="T155" s="244"/>
      <c r="U155" s="244"/>
      <c r="V155" s="244"/>
      <c r="W155" s="244"/>
      <c r="X155" s="244"/>
      <c r="Y155" s="244"/>
      <c r="Z155" s="263"/>
      <c r="AA155" s="243"/>
      <c r="AB155" s="244"/>
      <c r="AC155" s="244"/>
      <c r="AD155" s="244"/>
      <c r="AE155" s="244"/>
      <c r="AF155" s="244"/>
      <c r="AG155" s="244"/>
      <c r="AH155" s="244"/>
      <c r="AI155" s="244"/>
      <c r="AJ155" s="263"/>
      <c r="AK155" s="243"/>
      <c r="AL155" s="244"/>
      <c r="AM155" s="244"/>
      <c r="AN155" s="244"/>
      <c r="AO155" s="244"/>
      <c r="AP155" s="244"/>
      <c r="AQ155" s="244"/>
      <c r="AR155" s="244"/>
      <c r="AS155" s="244"/>
      <c r="AT155" s="263"/>
      <c r="AU155" s="243"/>
      <c r="AV155" s="244"/>
      <c r="AW155" s="244"/>
      <c r="AX155" s="244"/>
      <c r="AY155" s="244"/>
      <c r="AZ155" s="244"/>
      <c r="BA155" s="244"/>
      <c r="BB155" s="244"/>
      <c r="BC155" s="244"/>
      <c r="BD155" s="263"/>
      <c r="BE155" s="243"/>
      <c r="BF155" s="244"/>
      <c r="BG155" s="244"/>
      <c r="BH155" s="244"/>
      <c r="BI155" s="244"/>
      <c r="BJ155" s="244"/>
      <c r="BK155" s="244"/>
      <c r="BL155" s="244"/>
      <c r="BM155" s="244"/>
      <c r="BN155" s="263"/>
      <c r="BO155" s="243"/>
      <c r="BP155" s="244"/>
      <c r="BQ155" s="244"/>
      <c r="BR155" s="244"/>
      <c r="BS155" s="244"/>
      <c r="BT155" s="244"/>
      <c r="BU155" s="244"/>
      <c r="BV155" s="244"/>
      <c r="BW155" s="244"/>
      <c r="BX155" s="263"/>
      <c r="BY155" s="243"/>
      <c r="BZ155" s="244"/>
      <c r="CA155" s="244"/>
      <c r="CB155" s="244"/>
      <c r="CC155" s="244"/>
      <c r="CD155" s="244"/>
      <c r="CE155" s="244"/>
      <c r="CF155" s="244"/>
      <c r="CG155" s="244"/>
      <c r="CH155" s="263"/>
    </row>
    <row r="156" spans="1:86" s="825" customFormat="1">
      <c r="A156" s="359"/>
      <c r="B156" s="378"/>
      <c r="C156" s="379" t="str">
        <f>Summary!C156</f>
        <v>4.7.3</v>
      </c>
      <c r="D156" s="380" t="str">
        <f>Summary!D156</f>
        <v>2200 - Tunnels</v>
      </c>
      <c r="E156" s="381" t="str">
        <f>Summary!E156</f>
        <v>PTZ Cameras</v>
      </c>
      <c r="F156" s="382">
        <f>Summary!F156</f>
        <v>0</v>
      </c>
      <c r="G156" s="375"/>
      <c r="H156" s="838"/>
      <c r="I156" s="839"/>
      <c r="J156" s="839"/>
      <c r="K156" s="839"/>
      <c r="L156" s="839"/>
      <c r="M156" s="839"/>
      <c r="N156" s="839"/>
      <c r="O156" s="840"/>
      <c r="P156" s="823"/>
      <c r="Q156" s="838"/>
      <c r="R156" s="839"/>
      <c r="S156" s="839"/>
      <c r="T156" s="839"/>
      <c r="U156" s="839"/>
      <c r="V156" s="839"/>
      <c r="W156" s="839"/>
      <c r="X156" s="839"/>
      <c r="Y156" s="839"/>
      <c r="Z156" s="840"/>
      <c r="AA156" s="838"/>
      <c r="AB156" s="839"/>
      <c r="AC156" s="839"/>
      <c r="AD156" s="839"/>
      <c r="AE156" s="839"/>
      <c r="AF156" s="839"/>
      <c r="AG156" s="839"/>
      <c r="AH156" s="839"/>
      <c r="AI156" s="839"/>
      <c r="AJ156" s="840"/>
      <c r="AK156" s="838"/>
      <c r="AL156" s="839"/>
      <c r="AM156" s="839"/>
      <c r="AN156" s="839"/>
      <c r="AO156" s="839"/>
      <c r="AP156" s="839"/>
      <c r="AQ156" s="839"/>
      <c r="AR156" s="839"/>
      <c r="AS156" s="839"/>
      <c r="AT156" s="840"/>
      <c r="AU156" s="838"/>
      <c r="AV156" s="839"/>
      <c r="AW156" s="839"/>
      <c r="AX156" s="839"/>
      <c r="AY156" s="839"/>
      <c r="AZ156" s="839"/>
      <c r="BA156" s="839"/>
      <c r="BB156" s="839"/>
      <c r="BC156" s="839"/>
      <c r="BD156" s="840"/>
      <c r="BE156" s="838"/>
      <c r="BF156" s="839"/>
      <c r="BG156" s="839"/>
      <c r="BH156" s="839"/>
      <c r="BI156" s="839"/>
      <c r="BJ156" s="839"/>
      <c r="BK156" s="839"/>
      <c r="BL156" s="839"/>
      <c r="BM156" s="839"/>
      <c r="BN156" s="840"/>
      <c r="BO156" s="838"/>
      <c r="BP156" s="839"/>
      <c r="BQ156" s="839"/>
      <c r="BR156" s="839"/>
      <c r="BS156" s="839"/>
      <c r="BT156" s="839"/>
      <c r="BU156" s="839"/>
      <c r="BV156" s="839"/>
      <c r="BW156" s="839"/>
      <c r="BX156" s="840"/>
      <c r="BY156" s="838"/>
      <c r="BZ156" s="839"/>
      <c r="CA156" s="839"/>
      <c r="CB156" s="839"/>
      <c r="CC156" s="839"/>
      <c r="CD156" s="839"/>
      <c r="CE156" s="839"/>
      <c r="CF156" s="839"/>
      <c r="CG156" s="839"/>
      <c r="CH156" s="840"/>
    </row>
    <row r="157" spans="1:86">
      <c r="A157" s="359"/>
      <c r="B157" s="378"/>
      <c r="C157" s="379" t="str">
        <f>Summary!C157</f>
        <v>4.7.3.1</v>
      </c>
      <c r="D157" s="380">
        <f>Summary!D157</f>
        <v>0</v>
      </c>
      <c r="E157" s="381">
        <f>Summary!E157</f>
        <v>0</v>
      </c>
      <c r="F157" s="382" t="str">
        <f>Summary!F157</f>
        <v>Clean camera lens</v>
      </c>
      <c r="G157" s="375"/>
      <c r="H157" s="243"/>
      <c r="I157" s="244"/>
      <c r="J157" s="244"/>
      <c r="K157" s="244"/>
      <c r="L157" s="244"/>
      <c r="M157" s="244"/>
      <c r="N157" s="244"/>
      <c r="O157" s="263"/>
      <c r="P157" s="531"/>
      <c r="Q157" s="243"/>
      <c r="R157" s="244"/>
      <c r="S157" s="244"/>
      <c r="T157" s="244"/>
      <c r="U157" s="244"/>
      <c r="V157" s="244"/>
      <c r="W157" s="244"/>
      <c r="X157" s="244"/>
      <c r="Y157" s="244"/>
      <c r="Z157" s="263"/>
      <c r="AA157" s="243"/>
      <c r="AB157" s="244"/>
      <c r="AC157" s="244"/>
      <c r="AD157" s="244"/>
      <c r="AE157" s="244"/>
      <c r="AF157" s="244"/>
      <c r="AG157" s="244"/>
      <c r="AH157" s="244"/>
      <c r="AI157" s="244"/>
      <c r="AJ157" s="263"/>
      <c r="AK157" s="243"/>
      <c r="AL157" s="244"/>
      <c r="AM157" s="244"/>
      <c r="AN157" s="244"/>
      <c r="AO157" s="244"/>
      <c r="AP157" s="244"/>
      <c r="AQ157" s="244"/>
      <c r="AR157" s="244"/>
      <c r="AS157" s="244"/>
      <c r="AT157" s="263"/>
      <c r="AU157" s="243"/>
      <c r="AV157" s="244"/>
      <c r="AW157" s="244"/>
      <c r="AX157" s="244"/>
      <c r="AY157" s="244"/>
      <c r="AZ157" s="244"/>
      <c r="BA157" s="244"/>
      <c r="BB157" s="244"/>
      <c r="BC157" s="244"/>
      <c r="BD157" s="263"/>
      <c r="BE157" s="243"/>
      <c r="BF157" s="244"/>
      <c r="BG157" s="244"/>
      <c r="BH157" s="244"/>
      <c r="BI157" s="244"/>
      <c r="BJ157" s="244"/>
      <c r="BK157" s="244"/>
      <c r="BL157" s="244"/>
      <c r="BM157" s="244"/>
      <c r="BN157" s="263"/>
      <c r="BO157" s="243"/>
      <c r="BP157" s="244"/>
      <c r="BQ157" s="244"/>
      <c r="BR157" s="244"/>
      <c r="BS157" s="244"/>
      <c r="BT157" s="244"/>
      <c r="BU157" s="244"/>
      <c r="BV157" s="244"/>
      <c r="BW157" s="244"/>
      <c r="BX157" s="263"/>
      <c r="BY157" s="243"/>
      <c r="BZ157" s="244"/>
      <c r="CA157" s="244"/>
      <c r="CB157" s="244"/>
      <c r="CC157" s="244"/>
      <c r="CD157" s="244"/>
      <c r="CE157" s="244"/>
      <c r="CF157" s="244"/>
      <c r="CG157" s="244"/>
      <c r="CH157" s="263"/>
    </row>
    <row r="158" spans="1:86">
      <c r="A158" s="359"/>
      <c r="B158" s="378"/>
      <c r="C158" s="379" t="str">
        <f>Summary!C158</f>
        <v>4.7.3.2</v>
      </c>
      <c r="D158" s="380">
        <f>Summary!D158</f>
        <v>0</v>
      </c>
      <c r="E158" s="381">
        <f>Summary!E158</f>
        <v>0</v>
      </c>
      <c r="F158" s="382" t="str">
        <f>Summary!F158</f>
        <v>Check camera functionality</v>
      </c>
      <c r="G158" s="375"/>
      <c r="H158" s="243"/>
      <c r="I158" s="244"/>
      <c r="J158" s="244"/>
      <c r="K158" s="244"/>
      <c r="L158" s="244"/>
      <c r="M158" s="244"/>
      <c r="N158" s="244"/>
      <c r="O158" s="263"/>
      <c r="P158" s="531"/>
      <c r="Q158" s="243"/>
      <c r="R158" s="244"/>
      <c r="S158" s="244"/>
      <c r="T158" s="244"/>
      <c r="U158" s="244"/>
      <c r="V158" s="244"/>
      <c r="W158" s="244"/>
      <c r="X158" s="244"/>
      <c r="Y158" s="244"/>
      <c r="Z158" s="263"/>
      <c r="AA158" s="243"/>
      <c r="AB158" s="244"/>
      <c r="AC158" s="244"/>
      <c r="AD158" s="244"/>
      <c r="AE158" s="244"/>
      <c r="AF158" s="244"/>
      <c r="AG158" s="244"/>
      <c r="AH158" s="244"/>
      <c r="AI158" s="244"/>
      <c r="AJ158" s="263"/>
      <c r="AK158" s="243"/>
      <c r="AL158" s="244"/>
      <c r="AM158" s="244"/>
      <c r="AN158" s="244"/>
      <c r="AO158" s="244"/>
      <c r="AP158" s="244"/>
      <c r="AQ158" s="244"/>
      <c r="AR158" s="244"/>
      <c r="AS158" s="244"/>
      <c r="AT158" s="263"/>
      <c r="AU158" s="243"/>
      <c r="AV158" s="244"/>
      <c r="AW158" s="244"/>
      <c r="AX158" s="244"/>
      <c r="AY158" s="244"/>
      <c r="AZ158" s="244"/>
      <c r="BA158" s="244"/>
      <c r="BB158" s="244"/>
      <c r="BC158" s="244"/>
      <c r="BD158" s="263"/>
      <c r="BE158" s="243"/>
      <c r="BF158" s="244"/>
      <c r="BG158" s="244"/>
      <c r="BH158" s="244"/>
      <c r="BI158" s="244"/>
      <c r="BJ158" s="244"/>
      <c r="BK158" s="244"/>
      <c r="BL158" s="244"/>
      <c r="BM158" s="244"/>
      <c r="BN158" s="263"/>
      <c r="BO158" s="243"/>
      <c r="BP158" s="244"/>
      <c r="BQ158" s="244"/>
      <c r="BR158" s="244"/>
      <c r="BS158" s="244"/>
      <c r="BT158" s="244"/>
      <c r="BU158" s="244"/>
      <c r="BV158" s="244"/>
      <c r="BW158" s="244"/>
      <c r="BX158" s="263"/>
      <c r="BY158" s="243"/>
      <c r="BZ158" s="244"/>
      <c r="CA158" s="244"/>
      <c r="CB158" s="244"/>
      <c r="CC158" s="244"/>
      <c r="CD158" s="244"/>
      <c r="CE158" s="244"/>
      <c r="CF158" s="244"/>
      <c r="CG158" s="244"/>
      <c r="CH158" s="263"/>
    </row>
    <row r="159" spans="1:86">
      <c r="A159" s="359"/>
      <c r="B159" s="378"/>
      <c r="C159" s="379" t="str">
        <f>Summary!C159</f>
        <v>4.7.3.3</v>
      </c>
      <c r="D159" s="380">
        <f>Summary!D159</f>
        <v>0</v>
      </c>
      <c r="E159" s="381">
        <f>Summary!E159</f>
        <v>0</v>
      </c>
      <c r="F159" s="382" t="str">
        <f>Summary!F159</f>
        <v>Check data and power supply cables</v>
      </c>
      <c r="G159" s="375"/>
      <c r="H159" s="243"/>
      <c r="I159" s="244"/>
      <c r="J159" s="244"/>
      <c r="K159" s="244"/>
      <c r="L159" s="244"/>
      <c r="M159" s="244"/>
      <c r="N159" s="244"/>
      <c r="O159" s="263"/>
      <c r="P159" s="531"/>
      <c r="Q159" s="243"/>
      <c r="R159" s="244"/>
      <c r="S159" s="244"/>
      <c r="T159" s="244"/>
      <c r="U159" s="244"/>
      <c r="V159" s="244"/>
      <c r="W159" s="244"/>
      <c r="X159" s="244"/>
      <c r="Y159" s="244"/>
      <c r="Z159" s="263"/>
      <c r="AA159" s="243"/>
      <c r="AB159" s="244"/>
      <c r="AC159" s="244"/>
      <c r="AD159" s="244"/>
      <c r="AE159" s="244"/>
      <c r="AF159" s="244"/>
      <c r="AG159" s="244"/>
      <c r="AH159" s="244"/>
      <c r="AI159" s="244"/>
      <c r="AJ159" s="263"/>
      <c r="AK159" s="243"/>
      <c r="AL159" s="244"/>
      <c r="AM159" s="244"/>
      <c r="AN159" s="244"/>
      <c r="AO159" s="244"/>
      <c r="AP159" s="244"/>
      <c r="AQ159" s="244"/>
      <c r="AR159" s="244"/>
      <c r="AS159" s="244"/>
      <c r="AT159" s="263"/>
      <c r="AU159" s="243"/>
      <c r="AV159" s="244"/>
      <c r="AW159" s="244"/>
      <c r="AX159" s="244"/>
      <c r="AY159" s="244"/>
      <c r="AZ159" s="244"/>
      <c r="BA159" s="244"/>
      <c r="BB159" s="244"/>
      <c r="BC159" s="244"/>
      <c r="BD159" s="263"/>
      <c r="BE159" s="243"/>
      <c r="BF159" s="244"/>
      <c r="BG159" s="244"/>
      <c r="BH159" s="244"/>
      <c r="BI159" s="244"/>
      <c r="BJ159" s="244"/>
      <c r="BK159" s="244"/>
      <c r="BL159" s="244"/>
      <c r="BM159" s="244"/>
      <c r="BN159" s="263"/>
      <c r="BO159" s="243"/>
      <c r="BP159" s="244"/>
      <c r="BQ159" s="244"/>
      <c r="BR159" s="244"/>
      <c r="BS159" s="244"/>
      <c r="BT159" s="244"/>
      <c r="BU159" s="244"/>
      <c r="BV159" s="244"/>
      <c r="BW159" s="244"/>
      <c r="BX159" s="263"/>
      <c r="BY159" s="243"/>
      <c r="BZ159" s="244"/>
      <c r="CA159" s="244"/>
      <c r="CB159" s="244"/>
      <c r="CC159" s="244"/>
      <c r="CD159" s="244"/>
      <c r="CE159" s="244"/>
      <c r="CF159" s="244"/>
      <c r="CG159" s="244"/>
      <c r="CH159" s="263"/>
    </row>
    <row r="160" spans="1:86" ht="36">
      <c r="A160" s="359" t="str">
        <f>Summary!A160</f>
        <v>18.12.1</v>
      </c>
      <c r="B160" s="378">
        <f>Summary!B160</f>
        <v>4.8</v>
      </c>
      <c r="C160" s="379">
        <f>Summary!C160</f>
        <v>0</v>
      </c>
      <c r="D160" s="380" t="str">
        <f>Summary!D160</f>
        <v>3000 - Landscape and ecology</v>
      </c>
      <c r="E160" s="381">
        <f>Summary!E160</f>
        <v>0</v>
      </c>
      <c r="F160" s="382">
        <f>Summary!F160</f>
        <v>0</v>
      </c>
      <c r="G160" s="375">
        <f>Summary!G160</f>
        <v>0</v>
      </c>
      <c r="H160" s="223"/>
      <c r="I160" s="224"/>
      <c r="J160" s="224"/>
      <c r="K160" s="224"/>
      <c r="L160" s="224"/>
      <c r="M160" s="224"/>
      <c r="N160" s="224"/>
      <c r="O160" s="225"/>
      <c r="P160" s="531"/>
      <c r="Q160" s="223"/>
      <c r="R160" s="224"/>
      <c r="S160" s="224"/>
      <c r="T160" s="224"/>
      <c r="U160" s="224"/>
      <c r="V160" s="224"/>
      <c r="W160" s="224"/>
      <c r="X160" s="224"/>
      <c r="Y160" s="224"/>
      <c r="Z160" s="225"/>
      <c r="AA160" s="223"/>
      <c r="AB160" s="224"/>
      <c r="AC160" s="224"/>
      <c r="AD160" s="224"/>
      <c r="AE160" s="224"/>
      <c r="AF160" s="224"/>
      <c r="AG160" s="224"/>
      <c r="AH160" s="224"/>
      <c r="AI160" s="224"/>
      <c r="AJ160" s="225"/>
      <c r="AK160" s="223"/>
      <c r="AL160" s="224"/>
      <c r="AM160" s="224"/>
      <c r="AN160" s="224"/>
      <c r="AO160" s="224"/>
      <c r="AP160" s="224"/>
      <c r="AQ160" s="224"/>
      <c r="AR160" s="224"/>
      <c r="AS160" s="224"/>
      <c r="AT160" s="225"/>
      <c r="AU160" s="223"/>
      <c r="AV160" s="224"/>
      <c r="AW160" s="224"/>
      <c r="AX160" s="224"/>
      <c r="AY160" s="224"/>
      <c r="AZ160" s="224"/>
      <c r="BA160" s="224"/>
      <c r="BB160" s="224"/>
      <c r="BC160" s="224"/>
      <c r="BD160" s="225"/>
      <c r="BE160" s="223"/>
      <c r="BF160" s="224"/>
      <c r="BG160" s="224"/>
      <c r="BH160" s="224"/>
      <c r="BI160" s="224"/>
      <c r="BJ160" s="224"/>
      <c r="BK160" s="224"/>
      <c r="BL160" s="224"/>
      <c r="BM160" s="224"/>
      <c r="BN160" s="225"/>
      <c r="BO160" s="223"/>
      <c r="BP160" s="224"/>
      <c r="BQ160" s="224"/>
      <c r="BR160" s="224"/>
      <c r="BS160" s="224"/>
      <c r="BT160" s="224"/>
      <c r="BU160" s="224"/>
      <c r="BV160" s="224"/>
      <c r="BW160" s="224"/>
      <c r="BX160" s="225"/>
      <c r="BY160" s="223"/>
      <c r="BZ160" s="224"/>
      <c r="CA160" s="224"/>
      <c r="CB160" s="224"/>
      <c r="CC160" s="224"/>
      <c r="CD160" s="224"/>
      <c r="CE160" s="224"/>
      <c r="CF160" s="224"/>
      <c r="CG160" s="224"/>
      <c r="CH160" s="225"/>
    </row>
    <row r="161" spans="1:86" ht="72">
      <c r="A161" s="359">
        <f>Summary!A161</f>
        <v>0</v>
      </c>
      <c r="B161" s="378">
        <f>Summary!B161</f>
        <v>0</v>
      </c>
      <c r="C161" s="379" t="str">
        <f>Summary!C161</f>
        <v>4.8.1</v>
      </c>
      <c r="D161" s="380" t="str">
        <f>Summary!D161</f>
        <v>3000 - Landscape and ecology</v>
      </c>
      <c r="E161" s="381" t="str">
        <f>Summary!E161</f>
        <v>Hedgerows (General)</v>
      </c>
      <c r="F161" s="382" t="str">
        <f>Summary!F161</f>
        <v>Trim hedgerows, maintain and preserve clear carriageway width, sight lines and stopping distance, including junctions, access points, curves and bends</v>
      </c>
      <c r="G161" s="375">
        <f>Summary!G161</f>
        <v>0</v>
      </c>
      <c r="H161" s="243"/>
      <c r="I161" s="244"/>
      <c r="J161" s="244"/>
      <c r="K161" s="244"/>
      <c r="L161" s="244"/>
      <c r="M161" s="244"/>
      <c r="N161" s="244"/>
      <c r="O161" s="263"/>
      <c r="P161" s="531"/>
      <c r="Q161" s="243"/>
      <c r="R161" s="244"/>
      <c r="S161" s="244"/>
      <c r="T161" s="244"/>
      <c r="U161" s="244"/>
      <c r="V161" s="244"/>
      <c r="W161" s="244"/>
      <c r="X161" s="244"/>
      <c r="Y161" s="244"/>
      <c r="Z161" s="263"/>
      <c r="AA161" s="243"/>
      <c r="AB161" s="244"/>
      <c r="AC161" s="244"/>
      <c r="AD161" s="244"/>
      <c r="AE161" s="244"/>
      <c r="AF161" s="244"/>
      <c r="AG161" s="244"/>
      <c r="AH161" s="244"/>
      <c r="AI161" s="244"/>
      <c r="AJ161" s="263"/>
      <c r="AK161" s="243"/>
      <c r="AL161" s="244"/>
      <c r="AM161" s="244"/>
      <c r="AN161" s="244"/>
      <c r="AO161" s="244"/>
      <c r="AP161" s="244"/>
      <c r="AQ161" s="244"/>
      <c r="AR161" s="244"/>
      <c r="AS161" s="244"/>
      <c r="AT161" s="263"/>
      <c r="AU161" s="243"/>
      <c r="AV161" s="244"/>
      <c r="AW161" s="244"/>
      <c r="AX161" s="244"/>
      <c r="AY161" s="244"/>
      <c r="AZ161" s="244"/>
      <c r="BA161" s="244"/>
      <c r="BB161" s="244"/>
      <c r="BC161" s="244"/>
      <c r="BD161" s="263"/>
      <c r="BE161" s="243"/>
      <c r="BF161" s="244"/>
      <c r="BG161" s="244"/>
      <c r="BH161" s="244"/>
      <c r="BI161" s="244"/>
      <c r="BJ161" s="244"/>
      <c r="BK161" s="244"/>
      <c r="BL161" s="244"/>
      <c r="BM161" s="244"/>
      <c r="BN161" s="263"/>
      <c r="BO161" s="243"/>
      <c r="BP161" s="244"/>
      <c r="BQ161" s="244"/>
      <c r="BR161" s="244"/>
      <c r="BS161" s="244"/>
      <c r="BT161" s="244"/>
      <c r="BU161" s="244"/>
      <c r="BV161" s="244"/>
      <c r="BW161" s="244"/>
      <c r="BX161" s="263"/>
      <c r="BY161" s="243"/>
      <c r="BZ161" s="244"/>
      <c r="CA161" s="244"/>
      <c r="CB161" s="244"/>
      <c r="CC161" s="244"/>
      <c r="CD161" s="244"/>
      <c r="CE161" s="244"/>
      <c r="CF161" s="244"/>
      <c r="CG161" s="244"/>
      <c r="CH161" s="263"/>
    </row>
    <row r="162" spans="1:86" ht="36">
      <c r="A162" s="359">
        <f>Summary!A162</f>
        <v>0</v>
      </c>
      <c r="B162" s="378">
        <f>Summary!B162</f>
        <v>0</v>
      </c>
      <c r="C162" s="379" t="str">
        <f>Summary!C162</f>
        <v>4.8.2</v>
      </c>
      <c r="D162" s="380" t="str">
        <f>Summary!D162</f>
        <v>3000 - Landscape and ecology</v>
      </c>
      <c r="E162" s="381" t="str">
        <f>Summary!E162</f>
        <v>Woodland</v>
      </c>
      <c r="F162" s="382" t="str">
        <f>Summary!F162</f>
        <v>Thin/ coppice</v>
      </c>
      <c r="G162" s="375">
        <f>Summary!G162</f>
        <v>0</v>
      </c>
      <c r="H162" s="243"/>
      <c r="I162" s="244"/>
      <c r="J162" s="244"/>
      <c r="K162" s="244"/>
      <c r="L162" s="244"/>
      <c r="M162" s="244"/>
      <c r="N162" s="244"/>
      <c r="O162" s="263"/>
      <c r="P162" s="531"/>
      <c r="Q162" s="243"/>
      <c r="R162" s="244"/>
      <c r="S162" s="244"/>
      <c r="T162" s="244"/>
      <c r="U162" s="244"/>
      <c r="V162" s="244"/>
      <c r="W162" s="244"/>
      <c r="X162" s="244"/>
      <c r="Y162" s="244"/>
      <c r="Z162" s="263"/>
      <c r="AA162" s="243"/>
      <c r="AB162" s="244"/>
      <c r="AC162" s="244"/>
      <c r="AD162" s="244"/>
      <c r="AE162" s="244"/>
      <c r="AF162" s="244"/>
      <c r="AG162" s="244"/>
      <c r="AH162" s="244"/>
      <c r="AI162" s="244"/>
      <c r="AJ162" s="263"/>
      <c r="AK162" s="243"/>
      <c r="AL162" s="244"/>
      <c r="AM162" s="244"/>
      <c r="AN162" s="244"/>
      <c r="AO162" s="244"/>
      <c r="AP162" s="244"/>
      <c r="AQ162" s="244"/>
      <c r="AR162" s="244"/>
      <c r="AS162" s="244"/>
      <c r="AT162" s="263"/>
      <c r="AU162" s="243"/>
      <c r="AV162" s="244"/>
      <c r="AW162" s="244"/>
      <c r="AX162" s="244"/>
      <c r="AY162" s="244"/>
      <c r="AZ162" s="244"/>
      <c r="BA162" s="244"/>
      <c r="BB162" s="244"/>
      <c r="BC162" s="244"/>
      <c r="BD162" s="263"/>
      <c r="BE162" s="243"/>
      <c r="BF162" s="244"/>
      <c r="BG162" s="244"/>
      <c r="BH162" s="244"/>
      <c r="BI162" s="244"/>
      <c r="BJ162" s="244"/>
      <c r="BK162" s="244"/>
      <c r="BL162" s="244"/>
      <c r="BM162" s="244"/>
      <c r="BN162" s="263"/>
      <c r="BO162" s="243"/>
      <c r="BP162" s="244"/>
      <c r="BQ162" s="244"/>
      <c r="BR162" s="244"/>
      <c r="BS162" s="244"/>
      <c r="BT162" s="244"/>
      <c r="BU162" s="244"/>
      <c r="BV162" s="244"/>
      <c r="BW162" s="244"/>
      <c r="BX162" s="263"/>
      <c r="BY162" s="243"/>
      <c r="BZ162" s="244"/>
      <c r="CA162" s="244"/>
      <c r="CB162" s="244"/>
      <c r="CC162" s="244"/>
      <c r="CD162" s="244"/>
      <c r="CE162" s="244"/>
      <c r="CF162" s="244"/>
      <c r="CG162" s="244"/>
      <c r="CH162" s="263"/>
    </row>
    <row r="163" spans="1:86" ht="36">
      <c r="A163" s="359">
        <f>Summary!A163</f>
        <v>0</v>
      </c>
      <c r="B163" s="378">
        <f>Summary!B163</f>
        <v>0</v>
      </c>
      <c r="C163" s="379" t="str">
        <f>Summary!C163</f>
        <v>4.8.3</v>
      </c>
      <c r="D163" s="380" t="str">
        <f>Summary!D163</f>
        <v>3000 - Landscape and ecology</v>
      </c>
      <c r="E163" s="381" t="str">
        <f>Summary!E163</f>
        <v>Grass and vegetation</v>
      </c>
      <c r="F163" s="382">
        <f>Summary!F163</f>
        <v>0</v>
      </c>
      <c r="G163" s="375">
        <f>Summary!G163</f>
        <v>0</v>
      </c>
      <c r="H163" s="223"/>
      <c r="I163" s="224"/>
      <c r="J163" s="224"/>
      <c r="K163" s="224"/>
      <c r="L163" s="224"/>
      <c r="M163" s="224"/>
      <c r="N163" s="224"/>
      <c r="O163" s="225"/>
      <c r="P163" s="531"/>
      <c r="Q163" s="223"/>
      <c r="R163" s="224"/>
      <c r="S163" s="224"/>
      <c r="T163" s="224"/>
      <c r="U163" s="224"/>
      <c r="V163" s="224"/>
      <c r="W163" s="224"/>
      <c r="X163" s="224"/>
      <c r="Y163" s="224"/>
      <c r="Z163" s="225"/>
      <c r="AA163" s="223"/>
      <c r="AB163" s="224"/>
      <c r="AC163" s="224"/>
      <c r="AD163" s="224"/>
      <c r="AE163" s="224"/>
      <c r="AF163" s="224"/>
      <c r="AG163" s="224"/>
      <c r="AH163" s="224"/>
      <c r="AI163" s="224"/>
      <c r="AJ163" s="225"/>
      <c r="AK163" s="223"/>
      <c r="AL163" s="224"/>
      <c r="AM163" s="224"/>
      <c r="AN163" s="224"/>
      <c r="AO163" s="224"/>
      <c r="AP163" s="224"/>
      <c r="AQ163" s="224"/>
      <c r="AR163" s="224"/>
      <c r="AS163" s="224"/>
      <c r="AT163" s="225"/>
      <c r="AU163" s="223"/>
      <c r="AV163" s="224"/>
      <c r="AW163" s="224"/>
      <c r="AX163" s="224"/>
      <c r="AY163" s="224"/>
      <c r="AZ163" s="224"/>
      <c r="BA163" s="224"/>
      <c r="BB163" s="224"/>
      <c r="BC163" s="224"/>
      <c r="BD163" s="225"/>
      <c r="BE163" s="223"/>
      <c r="BF163" s="224"/>
      <c r="BG163" s="224"/>
      <c r="BH163" s="224"/>
      <c r="BI163" s="224"/>
      <c r="BJ163" s="224"/>
      <c r="BK163" s="224"/>
      <c r="BL163" s="224"/>
      <c r="BM163" s="224"/>
      <c r="BN163" s="225"/>
      <c r="BO163" s="223"/>
      <c r="BP163" s="224"/>
      <c r="BQ163" s="224"/>
      <c r="BR163" s="224"/>
      <c r="BS163" s="224"/>
      <c r="BT163" s="224"/>
      <c r="BU163" s="224"/>
      <c r="BV163" s="224"/>
      <c r="BW163" s="224"/>
      <c r="BX163" s="225"/>
      <c r="BY163" s="223"/>
      <c r="BZ163" s="224"/>
      <c r="CA163" s="224"/>
      <c r="CB163" s="224"/>
      <c r="CC163" s="224"/>
      <c r="CD163" s="224"/>
      <c r="CE163" s="224"/>
      <c r="CF163" s="224"/>
      <c r="CG163" s="224"/>
      <c r="CH163" s="225"/>
    </row>
    <row r="164" spans="1:86" ht="54">
      <c r="A164" s="359">
        <f>Summary!A164</f>
        <v>0</v>
      </c>
      <c r="B164" s="378">
        <f>Summary!B164</f>
        <v>0</v>
      </c>
      <c r="C164" s="379" t="str">
        <f>Summary!C164</f>
        <v>4.8.3.1</v>
      </c>
      <c r="D164" s="380">
        <f>Summary!D164</f>
        <v>0</v>
      </c>
      <c r="E164" s="381">
        <f>Summary!E164</f>
        <v>0</v>
      </c>
      <c r="F164" s="382" t="str">
        <f>Summary!F164</f>
        <v>Maintain and preserve sight lines and stopping distance, including junctions, access points, curves, bends and central reserve.  </v>
      </c>
      <c r="G164" s="375">
        <f>Summary!G164</f>
        <v>0</v>
      </c>
      <c r="H164" s="243"/>
      <c r="I164" s="244"/>
      <c r="J164" s="244"/>
      <c r="K164" s="244"/>
      <c r="L164" s="244"/>
      <c r="M164" s="244"/>
      <c r="N164" s="244"/>
      <c r="O164" s="263"/>
      <c r="P164" s="531"/>
      <c r="Q164" s="243"/>
      <c r="R164" s="244"/>
      <c r="S164" s="244"/>
      <c r="T164" s="244"/>
      <c r="U164" s="244"/>
      <c r="V164" s="244"/>
      <c r="W164" s="244"/>
      <c r="X164" s="244"/>
      <c r="Y164" s="244"/>
      <c r="Z164" s="263"/>
      <c r="AA164" s="243"/>
      <c r="AB164" s="244"/>
      <c r="AC164" s="244"/>
      <c r="AD164" s="244"/>
      <c r="AE164" s="244"/>
      <c r="AF164" s="244"/>
      <c r="AG164" s="244"/>
      <c r="AH164" s="244"/>
      <c r="AI164" s="244"/>
      <c r="AJ164" s="263"/>
      <c r="AK164" s="243"/>
      <c r="AL164" s="244"/>
      <c r="AM164" s="244"/>
      <c r="AN164" s="244"/>
      <c r="AO164" s="244"/>
      <c r="AP164" s="244"/>
      <c r="AQ164" s="244"/>
      <c r="AR164" s="244"/>
      <c r="AS164" s="244"/>
      <c r="AT164" s="263"/>
      <c r="AU164" s="243"/>
      <c r="AV164" s="244"/>
      <c r="AW164" s="244"/>
      <c r="AX164" s="244"/>
      <c r="AY164" s="244"/>
      <c r="AZ164" s="244"/>
      <c r="BA164" s="244"/>
      <c r="BB164" s="244"/>
      <c r="BC164" s="244"/>
      <c r="BD164" s="263"/>
      <c r="BE164" s="243"/>
      <c r="BF164" s="244"/>
      <c r="BG164" s="244"/>
      <c r="BH164" s="244"/>
      <c r="BI164" s="244"/>
      <c r="BJ164" s="244"/>
      <c r="BK164" s="244"/>
      <c r="BL164" s="244"/>
      <c r="BM164" s="244"/>
      <c r="BN164" s="263"/>
      <c r="BO164" s="243"/>
      <c r="BP164" s="244"/>
      <c r="BQ164" s="244"/>
      <c r="BR164" s="244"/>
      <c r="BS164" s="244"/>
      <c r="BT164" s="244"/>
      <c r="BU164" s="244"/>
      <c r="BV164" s="244"/>
      <c r="BW164" s="244"/>
      <c r="BX164" s="263"/>
      <c r="BY164" s="243"/>
      <c r="BZ164" s="244"/>
      <c r="CA164" s="244"/>
      <c r="CB164" s="244"/>
      <c r="CC164" s="244"/>
      <c r="CD164" s="244"/>
      <c r="CE164" s="244"/>
      <c r="CF164" s="244"/>
      <c r="CG164" s="244"/>
      <c r="CH164" s="263"/>
    </row>
    <row r="165" spans="1:86" ht="36">
      <c r="A165" s="359">
        <f>Summary!A165</f>
        <v>0</v>
      </c>
      <c r="B165" s="378">
        <f>Summary!B165</f>
        <v>0</v>
      </c>
      <c r="C165" s="379" t="str">
        <f>Summary!C165</f>
        <v>4.8.3.2</v>
      </c>
      <c r="D165" s="380">
        <f>Summary!D165</f>
        <v>0</v>
      </c>
      <c r="E165" s="381">
        <f>Summary!E165</f>
        <v>0</v>
      </c>
      <c r="F165" s="382" t="str">
        <f>Summary!F165</f>
        <v>Maintain and preserve CCTV camera operational visibility splays</v>
      </c>
      <c r="G165" s="375">
        <f>Summary!G165</f>
        <v>0</v>
      </c>
      <c r="H165" s="243"/>
      <c r="I165" s="244"/>
      <c r="J165" s="244"/>
      <c r="K165" s="244"/>
      <c r="L165" s="244"/>
      <c r="M165" s="244"/>
      <c r="N165" s="244"/>
      <c r="O165" s="263"/>
      <c r="P165" s="531"/>
      <c r="Q165" s="243"/>
      <c r="R165" s="244"/>
      <c r="S165" s="244"/>
      <c r="T165" s="244"/>
      <c r="U165" s="244"/>
      <c r="V165" s="244"/>
      <c r="W165" s="244"/>
      <c r="X165" s="244"/>
      <c r="Y165" s="244"/>
      <c r="Z165" s="263"/>
      <c r="AA165" s="243"/>
      <c r="AB165" s="244"/>
      <c r="AC165" s="244"/>
      <c r="AD165" s="244"/>
      <c r="AE165" s="244"/>
      <c r="AF165" s="244"/>
      <c r="AG165" s="244"/>
      <c r="AH165" s="244"/>
      <c r="AI165" s="244"/>
      <c r="AJ165" s="263"/>
      <c r="AK165" s="243"/>
      <c r="AL165" s="244"/>
      <c r="AM165" s="244"/>
      <c r="AN165" s="244"/>
      <c r="AO165" s="244"/>
      <c r="AP165" s="244"/>
      <c r="AQ165" s="244"/>
      <c r="AR165" s="244"/>
      <c r="AS165" s="244"/>
      <c r="AT165" s="263"/>
      <c r="AU165" s="243"/>
      <c r="AV165" s="244"/>
      <c r="AW165" s="244"/>
      <c r="AX165" s="244"/>
      <c r="AY165" s="244"/>
      <c r="AZ165" s="244"/>
      <c r="BA165" s="244"/>
      <c r="BB165" s="244"/>
      <c r="BC165" s="244"/>
      <c r="BD165" s="263"/>
      <c r="BE165" s="243"/>
      <c r="BF165" s="244"/>
      <c r="BG165" s="244"/>
      <c r="BH165" s="244"/>
      <c r="BI165" s="244"/>
      <c r="BJ165" s="244"/>
      <c r="BK165" s="244"/>
      <c r="BL165" s="244"/>
      <c r="BM165" s="244"/>
      <c r="BN165" s="263"/>
      <c r="BO165" s="243"/>
      <c r="BP165" s="244"/>
      <c r="BQ165" s="244"/>
      <c r="BR165" s="244"/>
      <c r="BS165" s="244"/>
      <c r="BT165" s="244"/>
      <c r="BU165" s="244"/>
      <c r="BV165" s="244"/>
      <c r="BW165" s="244"/>
      <c r="BX165" s="263"/>
      <c r="BY165" s="243"/>
      <c r="BZ165" s="244"/>
      <c r="CA165" s="244"/>
      <c r="CB165" s="244"/>
      <c r="CC165" s="244"/>
      <c r="CD165" s="244"/>
      <c r="CE165" s="244"/>
      <c r="CF165" s="244"/>
      <c r="CG165" s="244"/>
      <c r="CH165" s="263"/>
    </row>
    <row r="166" spans="1:86" ht="36">
      <c r="A166" s="359">
        <f>Summary!A166</f>
        <v>0</v>
      </c>
      <c r="B166" s="378">
        <f>Summary!B166</f>
        <v>0</v>
      </c>
      <c r="C166" s="379" t="str">
        <f>Summary!C166</f>
        <v>4.8.3.3</v>
      </c>
      <c r="D166" s="380">
        <f>Summary!D166</f>
        <v>0</v>
      </c>
      <c r="E166" s="381">
        <f>Summary!E166</f>
        <v>0</v>
      </c>
      <c r="F166" s="382" t="str">
        <f>Summary!F166</f>
        <v>Maintain and preserve road users visibility of road traffic signs and signals</v>
      </c>
      <c r="G166" s="375">
        <f>Summary!G166</f>
        <v>0</v>
      </c>
      <c r="H166" s="243"/>
      <c r="I166" s="244"/>
      <c r="J166" s="244"/>
      <c r="K166" s="244"/>
      <c r="L166" s="244"/>
      <c r="M166" s="244"/>
      <c r="N166" s="244"/>
      <c r="O166" s="263"/>
      <c r="P166" s="531"/>
      <c r="Q166" s="243"/>
      <c r="R166" s="244"/>
      <c r="S166" s="244"/>
      <c r="T166" s="244"/>
      <c r="U166" s="244"/>
      <c r="V166" s="244"/>
      <c r="W166" s="244"/>
      <c r="X166" s="244"/>
      <c r="Y166" s="244"/>
      <c r="Z166" s="263"/>
      <c r="AA166" s="243"/>
      <c r="AB166" s="244"/>
      <c r="AC166" s="244"/>
      <c r="AD166" s="244"/>
      <c r="AE166" s="244"/>
      <c r="AF166" s="244"/>
      <c r="AG166" s="244"/>
      <c r="AH166" s="244"/>
      <c r="AI166" s="244"/>
      <c r="AJ166" s="263"/>
      <c r="AK166" s="243"/>
      <c r="AL166" s="244"/>
      <c r="AM166" s="244"/>
      <c r="AN166" s="244"/>
      <c r="AO166" s="244"/>
      <c r="AP166" s="244"/>
      <c r="AQ166" s="244"/>
      <c r="AR166" s="244"/>
      <c r="AS166" s="244"/>
      <c r="AT166" s="263"/>
      <c r="AU166" s="243"/>
      <c r="AV166" s="244"/>
      <c r="AW166" s="244"/>
      <c r="AX166" s="244"/>
      <c r="AY166" s="244"/>
      <c r="AZ166" s="244"/>
      <c r="BA166" s="244"/>
      <c r="BB166" s="244"/>
      <c r="BC166" s="244"/>
      <c r="BD166" s="263"/>
      <c r="BE166" s="243"/>
      <c r="BF166" s="244"/>
      <c r="BG166" s="244"/>
      <c r="BH166" s="244"/>
      <c r="BI166" s="244"/>
      <c r="BJ166" s="244"/>
      <c r="BK166" s="244"/>
      <c r="BL166" s="244"/>
      <c r="BM166" s="244"/>
      <c r="BN166" s="263"/>
      <c r="BO166" s="243"/>
      <c r="BP166" s="244"/>
      <c r="BQ166" s="244"/>
      <c r="BR166" s="244"/>
      <c r="BS166" s="244"/>
      <c r="BT166" s="244"/>
      <c r="BU166" s="244"/>
      <c r="BV166" s="244"/>
      <c r="BW166" s="244"/>
      <c r="BX166" s="263"/>
      <c r="BY166" s="243"/>
      <c r="BZ166" s="244"/>
      <c r="CA166" s="244"/>
      <c r="CB166" s="244"/>
      <c r="CC166" s="244"/>
      <c r="CD166" s="244"/>
      <c r="CE166" s="244"/>
      <c r="CF166" s="244"/>
      <c r="CG166" s="244"/>
      <c r="CH166" s="263"/>
    </row>
    <row r="167" spans="1:86" ht="36">
      <c r="A167" s="359">
        <f>Summary!A167</f>
        <v>0</v>
      </c>
      <c r="B167" s="378">
        <f>Summary!B167</f>
        <v>0</v>
      </c>
      <c r="C167" s="379" t="str">
        <f>Summary!C167</f>
        <v>4.8.4</v>
      </c>
      <c r="D167" s="380" t="str">
        <f>Summary!D167</f>
        <v>3000 - Landscape and ecology</v>
      </c>
      <c r="E167" s="381" t="str">
        <f>Summary!E167</f>
        <v>Grass and vegetation</v>
      </c>
      <c r="F167" s="382">
        <f>Summary!F167</f>
        <v>0</v>
      </c>
      <c r="G167" s="375">
        <f>Summary!G167</f>
        <v>0</v>
      </c>
      <c r="H167" s="223"/>
      <c r="I167" s="224"/>
      <c r="J167" s="224"/>
      <c r="K167" s="224"/>
      <c r="L167" s="224"/>
      <c r="M167" s="224"/>
      <c r="N167" s="224"/>
      <c r="O167" s="225"/>
      <c r="P167" s="531"/>
      <c r="Q167" s="223"/>
      <c r="R167" s="224"/>
      <c r="S167" s="224"/>
      <c r="T167" s="224"/>
      <c r="U167" s="224"/>
      <c r="V167" s="224"/>
      <c r="W167" s="224"/>
      <c r="X167" s="224"/>
      <c r="Y167" s="224"/>
      <c r="Z167" s="225"/>
      <c r="AA167" s="223"/>
      <c r="AB167" s="224"/>
      <c r="AC167" s="224"/>
      <c r="AD167" s="224"/>
      <c r="AE167" s="224"/>
      <c r="AF167" s="224"/>
      <c r="AG167" s="224"/>
      <c r="AH167" s="224"/>
      <c r="AI167" s="224"/>
      <c r="AJ167" s="225"/>
      <c r="AK167" s="223"/>
      <c r="AL167" s="224"/>
      <c r="AM167" s="224"/>
      <c r="AN167" s="224"/>
      <c r="AO167" s="224"/>
      <c r="AP167" s="224"/>
      <c r="AQ167" s="224"/>
      <c r="AR167" s="224"/>
      <c r="AS167" s="224"/>
      <c r="AT167" s="225"/>
      <c r="AU167" s="223"/>
      <c r="AV167" s="224"/>
      <c r="AW167" s="224"/>
      <c r="AX167" s="224"/>
      <c r="AY167" s="224"/>
      <c r="AZ167" s="224"/>
      <c r="BA167" s="224"/>
      <c r="BB167" s="224"/>
      <c r="BC167" s="224"/>
      <c r="BD167" s="225"/>
      <c r="BE167" s="223"/>
      <c r="BF167" s="224"/>
      <c r="BG167" s="224"/>
      <c r="BH167" s="224"/>
      <c r="BI167" s="224"/>
      <c r="BJ167" s="224"/>
      <c r="BK167" s="224"/>
      <c r="BL167" s="224"/>
      <c r="BM167" s="224"/>
      <c r="BN167" s="225"/>
      <c r="BO167" s="223"/>
      <c r="BP167" s="224"/>
      <c r="BQ167" s="224"/>
      <c r="BR167" s="224"/>
      <c r="BS167" s="224"/>
      <c r="BT167" s="224"/>
      <c r="BU167" s="224"/>
      <c r="BV167" s="224"/>
      <c r="BW167" s="224"/>
      <c r="BX167" s="225"/>
      <c r="BY167" s="223"/>
      <c r="BZ167" s="224"/>
      <c r="CA167" s="224"/>
      <c r="CB167" s="224"/>
      <c r="CC167" s="224"/>
      <c r="CD167" s="224"/>
      <c r="CE167" s="224"/>
      <c r="CF167" s="224"/>
      <c r="CG167" s="224"/>
      <c r="CH167" s="225"/>
    </row>
    <row r="168" spans="1:86" ht="36">
      <c r="A168" s="359">
        <f>Summary!A168</f>
        <v>0</v>
      </c>
      <c r="B168" s="378">
        <f>Summary!B168</f>
        <v>0</v>
      </c>
      <c r="C168" s="379" t="str">
        <f>Summary!C168</f>
        <v>4.8.4.1</v>
      </c>
      <c r="D168" s="380">
        <f>Summary!D168</f>
        <v>0</v>
      </c>
      <c r="E168" s="381">
        <f>Summary!E168</f>
        <v>0</v>
      </c>
      <c r="F168" s="382" t="str">
        <f>Summary!F168</f>
        <v xml:space="preserve">Ensure illumination / lumination from lighting is not obscured. </v>
      </c>
      <c r="G168" s="375">
        <f>Summary!G168</f>
        <v>0</v>
      </c>
      <c r="H168" s="243"/>
      <c r="I168" s="244"/>
      <c r="J168" s="244"/>
      <c r="K168" s="244"/>
      <c r="L168" s="244"/>
      <c r="M168" s="244"/>
      <c r="N168" s="244"/>
      <c r="O168" s="263"/>
      <c r="P168" s="531"/>
      <c r="Q168" s="243"/>
      <c r="R168" s="244"/>
      <c r="S168" s="244"/>
      <c r="T168" s="244"/>
      <c r="U168" s="244"/>
      <c r="V168" s="244"/>
      <c r="W168" s="244"/>
      <c r="X168" s="244"/>
      <c r="Y168" s="244"/>
      <c r="Z168" s="263"/>
      <c r="AA168" s="243"/>
      <c r="AB168" s="244"/>
      <c r="AC168" s="244"/>
      <c r="AD168" s="244"/>
      <c r="AE168" s="244"/>
      <c r="AF168" s="244"/>
      <c r="AG168" s="244"/>
      <c r="AH168" s="244"/>
      <c r="AI168" s="244"/>
      <c r="AJ168" s="263"/>
      <c r="AK168" s="243"/>
      <c r="AL168" s="244"/>
      <c r="AM168" s="244"/>
      <c r="AN168" s="244"/>
      <c r="AO168" s="244"/>
      <c r="AP168" s="244"/>
      <c r="AQ168" s="244"/>
      <c r="AR168" s="244"/>
      <c r="AS168" s="244"/>
      <c r="AT168" s="263"/>
      <c r="AU168" s="243"/>
      <c r="AV168" s="244"/>
      <c r="AW168" s="244"/>
      <c r="AX168" s="244"/>
      <c r="AY168" s="244"/>
      <c r="AZ168" s="244"/>
      <c r="BA168" s="244"/>
      <c r="BB168" s="244"/>
      <c r="BC168" s="244"/>
      <c r="BD168" s="263"/>
      <c r="BE168" s="243"/>
      <c r="BF168" s="244"/>
      <c r="BG168" s="244"/>
      <c r="BH168" s="244"/>
      <c r="BI168" s="244"/>
      <c r="BJ168" s="244"/>
      <c r="BK168" s="244"/>
      <c r="BL168" s="244"/>
      <c r="BM168" s="244"/>
      <c r="BN168" s="263"/>
      <c r="BO168" s="243"/>
      <c r="BP168" s="244"/>
      <c r="BQ168" s="244"/>
      <c r="BR168" s="244"/>
      <c r="BS168" s="244"/>
      <c r="BT168" s="244"/>
      <c r="BU168" s="244"/>
      <c r="BV168" s="244"/>
      <c r="BW168" s="244"/>
      <c r="BX168" s="263"/>
      <c r="BY168" s="243"/>
      <c r="BZ168" s="244"/>
      <c r="CA168" s="244"/>
      <c r="CB168" s="244"/>
      <c r="CC168" s="244"/>
      <c r="CD168" s="244"/>
      <c r="CE168" s="244"/>
      <c r="CF168" s="244"/>
      <c r="CG168" s="244"/>
      <c r="CH168" s="263"/>
    </row>
    <row r="169" spans="1:86" ht="72">
      <c r="A169" s="359">
        <f>Summary!A169</f>
        <v>0</v>
      </c>
      <c r="B169" s="378">
        <f>Summary!B169</f>
        <v>0</v>
      </c>
      <c r="C169" s="379" t="str">
        <f>Summary!C169</f>
        <v>4.8.4.2</v>
      </c>
      <c r="D169" s="380">
        <f>Summary!D169</f>
        <v>0</v>
      </c>
      <c r="E169" s="381">
        <f>Summary!E169</f>
        <v>0</v>
      </c>
      <c r="F169" s="382" t="str">
        <f>Summary!F169</f>
        <v>Remove obstructions and / or maintain vegetation to facilitate safe access for inspection and maintenance of feeder pillars and technology equipment</v>
      </c>
      <c r="G169" s="375">
        <f>Summary!G169</f>
        <v>0</v>
      </c>
      <c r="H169" s="243"/>
      <c r="I169" s="244"/>
      <c r="J169" s="244"/>
      <c r="K169" s="244"/>
      <c r="L169" s="244"/>
      <c r="M169" s="244"/>
      <c r="N169" s="244"/>
      <c r="O169" s="263"/>
      <c r="P169" s="531"/>
      <c r="Q169" s="243"/>
      <c r="R169" s="244"/>
      <c r="S169" s="244"/>
      <c r="T169" s="244"/>
      <c r="U169" s="244"/>
      <c r="V169" s="244"/>
      <c r="W169" s="244"/>
      <c r="X169" s="244"/>
      <c r="Y169" s="244"/>
      <c r="Z169" s="263"/>
      <c r="AA169" s="243"/>
      <c r="AB169" s="244"/>
      <c r="AC169" s="244"/>
      <c r="AD169" s="244"/>
      <c r="AE169" s="244"/>
      <c r="AF169" s="244"/>
      <c r="AG169" s="244"/>
      <c r="AH169" s="244"/>
      <c r="AI169" s="244"/>
      <c r="AJ169" s="263"/>
      <c r="AK169" s="243"/>
      <c r="AL169" s="244"/>
      <c r="AM169" s="244"/>
      <c r="AN169" s="244"/>
      <c r="AO169" s="244"/>
      <c r="AP169" s="244"/>
      <c r="AQ169" s="244"/>
      <c r="AR169" s="244"/>
      <c r="AS169" s="244"/>
      <c r="AT169" s="263"/>
      <c r="AU169" s="243"/>
      <c r="AV169" s="244"/>
      <c r="AW169" s="244"/>
      <c r="AX169" s="244"/>
      <c r="AY169" s="244"/>
      <c r="AZ169" s="244"/>
      <c r="BA169" s="244"/>
      <c r="BB169" s="244"/>
      <c r="BC169" s="244"/>
      <c r="BD169" s="263"/>
      <c r="BE169" s="243"/>
      <c r="BF169" s="244"/>
      <c r="BG169" s="244"/>
      <c r="BH169" s="244"/>
      <c r="BI169" s="244"/>
      <c r="BJ169" s="244"/>
      <c r="BK169" s="244"/>
      <c r="BL169" s="244"/>
      <c r="BM169" s="244"/>
      <c r="BN169" s="263"/>
      <c r="BO169" s="243"/>
      <c r="BP169" s="244"/>
      <c r="BQ169" s="244"/>
      <c r="BR169" s="244"/>
      <c r="BS169" s="244"/>
      <c r="BT169" s="244"/>
      <c r="BU169" s="244"/>
      <c r="BV169" s="244"/>
      <c r="BW169" s="244"/>
      <c r="BX169" s="263"/>
      <c r="BY169" s="243"/>
      <c r="BZ169" s="244"/>
      <c r="CA169" s="244"/>
      <c r="CB169" s="244"/>
      <c r="CC169" s="244"/>
      <c r="CD169" s="244"/>
      <c r="CE169" s="244"/>
      <c r="CF169" s="244"/>
      <c r="CG169" s="244"/>
      <c r="CH169" s="263"/>
    </row>
    <row r="170" spans="1:86" ht="72">
      <c r="A170" s="359">
        <f>Summary!A170</f>
        <v>0</v>
      </c>
      <c r="B170" s="378">
        <f>Summary!B170</f>
        <v>0</v>
      </c>
      <c r="C170" s="379" t="str">
        <f>Summary!C170</f>
        <v>4.8.4.3</v>
      </c>
      <c r="D170" s="380">
        <f>Summary!D170</f>
        <v>0</v>
      </c>
      <c r="E170" s="381">
        <f>Summary!E170</f>
        <v>0</v>
      </c>
      <c r="F170" s="382" t="str">
        <f>Summary!F170</f>
        <v>Remove obstructions and maintain vegetation to provide safe access to an use of footways, cycle tracks, bridleways, footpaths and paved pedestrian areas</v>
      </c>
      <c r="G170" s="375">
        <f>Summary!G170</f>
        <v>0</v>
      </c>
      <c r="H170" s="243"/>
      <c r="I170" s="244"/>
      <c r="J170" s="244"/>
      <c r="K170" s="244"/>
      <c r="L170" s="244"/>
      <c r="M170" s="244"/>
      <c r="N170" s="244"/>
      <c r="O170" s="263"/>
      <c r="P170" s="531"/>
      <c r="Q170" s="243"/>
      <c r="R170" s="244"/>
      <c r="S170" s="244"/>
      <c r="T170" s="244"/>
      <c r="U170" s="244"/>
      <c r="V170" s="244"/>
      <c r="W170" s="244"/>
      <c r="X170" s="244"/>
      <c r="Y170" s="244"/>
      <c r="Z170" s="263"/>
      <c r="AA170" s="243"/>
      <c r="AB170" s="244"/>
      <c r="AC170" s="244"/>
      <c r="AD170" s="244"/>
      <c r="AE170" s="244"/>
      <c r="AF170" s="244"/>
      <c r="AG170" s="244"/>
      <c r="AH170" s="244"/>
      <c r="AI170" s="244"/>
      <c r="AJ170" s="263"/>
      <c r="AK170" s="243"/>
      <c r="AL170" s="244"/>
      <c r="AM170" s="244"/>
      <c r="AN170" s="244"/>
      <c r="AO170" s="244"/>
      <c r="AP170" s="244"/>
      <c r="AQ170" s="244"/>
      <c r="AR170" s="244"/>
      <c r="AS170" s="244"/>
      <c r="AT170" s="263"/>
      <c r="AU170" s="243"/>
      <c r="AV170" s="244"/>
      <c r="AW170" s="244"/>
      <c r="AX170" s="244"/>
      <c r="AY170" s="244"/>
      <c r="AZ170" s="244"/>
      <c r="BA170" s="244"/>
      <c r="BB170" s="244"/>
      <c r="BC170" s="244"/>
      <c r="BD170" s="263"/>
      <c r="BE170" s="243"/>
      <c r="BF170" s="244"/>
      <c r="BG170" s="244"/>
      <c r="BH170" s="244"/>
      <c r="BI170" s="244"/>
      <c r="BJ170" s="244"/>
      <c r="BK170" s="244"/>
      <c r="BL170" s="244"/>
      <c r="BM170" s="244"/>
      <c r="BN170" s="263"/>
      <c r="BO170" s="243"/>
      <c r="BP170" s="244"/>
      <c r="BQ170" s="244"/>
      <c r="BR170" s="244"/>
      <c r="BS170" s="244"/>
      <c r="BT170" s="244"/>
      <c r="BU170" s="244"/>
      <c r="BV170" s="244"/>
      <c r="BW170" s="244"/>
      <c r="BX170" s="263"/>
      <c r="BY170" s="243"/>
      <c r="BZ170" s="244"/>
      <c r="CA170" s="244"/>
      <c r="CB170" s="244"/>
      <c r="CC170" s="244"/>
      <c r="CD170" s="244"/>
      <c r="CE170" s="244"/>
      <c r="CF170" s="244"/>
      <c r="CG170" s="244"/>
      <c r="CH170" s="263"/>
    </row>
    <row r="171" spans="1:86" ht="36">
      <c r="A171" s="359">
        <f>Summary!A171</f>
        <v>0</v>
      </c>
      <c r="B171" s="378">
        <f>Summary!B171</f>
        <v>0</v>
      </c>
      <c r="C171" s="379" t="str">
        <f>Summary!C171</f>
        <v>4.8.5</v>
      </c>
      <c r="D171" s="380" t="str">
        <f>Summary!D171</f>
        <v>3000 - Landscape and ecology</v>
      </c>
      <c r="E171" s="381" t="str">
        <f>Summary!E171</f>
        <v>Grass and vegetation</v>
      </c>
      <c r="F171" s="382">
        <f>Summary!F171</f>
        <v>0</v>
      </c>
      <c r="G171" s="375">
        <f>Summary!G171</f>
        <v>0</v>
      </c>
      <c r="H171" s="223"/>
      <c r="I171" s="224"/>
      <c r="J171" s="224"/>
      <c r="K171" s="224"/>
      <c r="L171" s="224"/>
      <c r="M171" s="224"/>
      <c r="N171" s="224"/>
      <c r="O171" s="225"/>
      <c r="P171" s="531"/>
      <c r="Q171" s="223"/>
      <c r="R171" s="224"/>
      <c r="S171" s="224"/>
      <c r="T171" s="224"/>
      <c r="U171" s="224"/>
      <c r="V171" s="224"/>
      <c r="W171" s="224"/>
      <c r="X171" s="224"/>
      <c r="Y171" s="224"/>
      <c r="Z171" s="225"/>
      <c r="AA171" s="223"/>
      <c r="AB171" s="224"/>
      <c r="AC171" s="224"/>
      <c r="AD171" s="224"/>
      <c r="AE171" s="224"/>
      <c r="AF171" s="224"/>
      <c r="AG171" s="224"/>
      <c r="AH171" s="224"/>
      <c r="AI171" s="224"/>
      <c r="AJ171" s="225"/>
      <c r="AK171" s="223"/>
      <c r="AL171" s="224"/>
      <c r="AM171" s="224"/>
      <c r="AN171" s="224"/>
      <c r="AO171" s="224"/>
      <c r="AP171" s="224"/>
      <c r="AQ171" s="224"/>
      <c r="AR171" s="224"/>
      <c r="AS171" s="224"/>
      <c r="AT171" s="225"/>
      <c r="AU171" s="223"/>
      <c r="AV171" s="224"/>
      <c r="AW171" s="224"/>
      <c r="AX171" s="224"/>
      <c r="AY171" s="224"/>
      <c r="AZ171" s="224"/>
      <c r="BA171" s="224"/>
      <c r="BB171" s="224"/>
      <c r="BC171" s="224"/>
      <c r="BD171" s="225"/>
      <c r="BE171" s="223"/>
      <c r="BF171" s="224"/>
      <c r="BG171" s="224"/>
      <c r="BH171" s="224"/>
      <c r="BI171" s="224"/>
      <c r="BJ171" s="224"/>
      <c r="BK171" s="224"/>
      <c r="BL171" s="224"/>
      <c r="BM171" s="224"/>
      <c r="BN171" s="225"/>
      <c r="BO171" s="223"/>
      <c r="BP171" s="224"/>
      <c r="BQ171" s="224"/>
      <c r="BR171" s="224"/>
      <c r="BS171" s="224"/>
      <c r="BT171" s="224"/>
      <c r="BU171" s="224"/>
      <c r="BV171" s="224"/>
      <c r="BW171" s="224"/>
      <c r="BX171" s="225"/>
      <c r="BY171" s="223"/>
      <c r="BZ171" s="224"/>
      <c r="CA171" s="224"/>
      <c r="CB171" s="224"/>
      <c r="CC171" s="224"/>
      <c r="CD171" s="224"/>
      <c r="CE171" s="224"/>
      <c r="CF171" s="224"/>
      <c r="CG171" s="224"/>
      <c r="CH171" s="225"/>
    </row>
    <row r="172" spans="1:86" ht="54">
      <c r="A172" s="359">
        <f>Summary!A172</f>
        <v>0</v>
      </c>
      <c r="B172" s="378">
        <f>Summary!B172</f>
        <v>0</v>
      </c>
      <c r="C172" s="379" t="str">
        <f>Summary!C172</f>
        <v>4.8.5.1</v>
      </c>
      <c r="D172" s="380">
        <f>Summary!D172</f>
        <v>0</v>
      </c>
      <c r="E172" s="381">
        <f>Summary!E172</f>
        <v>0</v>
      </c>
      <c r="F172" s="382" t="str">
        <f>Summary!F172</f>
        <v>Undertake amenity cut of amenity grass areas, including gate way features, village verges and special landscape features</v>
      </c>
      <c r="G172" s="375">
        <f>Summary!G172</f>
        <v>0</v>
      </c>
      <c r="H172" s="243"/>
      <c r="I172" s="244"/>
      <c r="J172" s="244"/>
      <c r="K172" s="244"/>
      <c r="L172" s="244"/>
      <c r="M172" s="244"/>
      <c r="N172" s="244"/>
      <c r="O172" s="263"/>
      <c r="P172" s="537"/>
      <c r="Q172" s="243"/>
      <c r="R172" s="244"/>
      <c r="S172" s="244"/>
      <c r="T172" s="244"/>
      <c r="U172" s="244"/>
      <c r="V172" s="244"/>
      <c r="W172" s="244"/>
      <c r="X172" s="244"/>
      <c r="Y172" s="244"/>
      <c r="Z172" s="263"/>
      <c r="AA172" s="243"/>
      <c r="AB172" s="244"/>
      <c r="AC172" s="244"/>
      <c r="AD172" s="244"/>
      <c r="AE172" s="244"/>
      <c r="AF172" s="244"/>
      <c r="AG172" s="244"/>
      <c r="AH172" s="244"/>
      <c r="AI172" s="244"/>
      <c r="AJ172" s="263"/>
      <c r="AK172" s="243"/>
      <c r="AL172" s="244"/>
      <c r="AM172" s="244"/>
      <c r="AN172" s="244"/>
      <c r="AO172" s="244"/>
      <c r="AP172" s="244"/>
      <c r="AQ172" s="244"/>
      <c r="AR172" s="244"/>
      <c r="AS172" s="244"/>
      <c r="AT172" s="263"/>
      <c r="AU172" s="243"/>
      <c r="AV172" s="244"/>
      <c r="AW172" s="244"/>
      <c r="AX172" s="244"/>
      <c r="AY172" s="244"/>
      <c r="AZ172" s="244"/>
      <c r="BA172" s="244"/>
      <c r="BB172" s="244"/>
      <c r="BC172" s="244"/>
      <c r="BD172" s="263"/>
      <c r="BE172" s="243"/>
      <c r="BF172" s="244"/>
      <c r="BG172" s="244"/>
      <c r="BH172" s="244"/>
      <c r="BI172" s="244"/>
      <c r="BJ172" s="244"/>
      <c r="BK172" s="244"/>
      <c r="BL172" s="244"/>
      <c r="BM172" s="244"/>
      <c r="BN172" s="263"/>
      <c r="BO172" s="243"/>
      <c r="BP172" s="244"/>
      <c r="BQ172" s="244"/>
      <c r="BR172" s="244"/>
      <c r="BS172" s="244"/>
      <c r="BT172" s="244"/>
      <c r="BU172" s="244"/>
      <c r="BV172" s="244"/>
      <c r="BW172" s="244"/>
      <c r="BX172" s="263"/>
      <c r="BY172" s="243"/>
      <c r="BZ172" s="244"/>
      <c r="CA172" s="244"/>
      <c r="CB172" s="244"/>
      <c r="CC172" s="244"/>
      <c r="CD172" s="244"/>
      <c r="CE172" s="244"/>
      <c r="CF172" s="244"/>
      <c r="CG172" s="244"/>
      <c r="CH172" s="263"/>
    </row>
    <row r="173" spans="1:86" ht="72">
      <c r="A173" s="359">
        <f>Summary!A173</f>
        <v>0</v>
      </c>
      <c r="B173" s="378">
        <f>Summary!B173</f>
        <v>0</v>
      </c>
      <c r="C173" s="379" t="str">
        <f>Summary!C173</f>
        <v>4.8.5.2</v>
      </c>
      <c r="D173" s="380">
        <f>Summary!D173</f>
        <v>0</v>
      </c>
      <c r="E173" s="381">
        <f>Summary!E173</f>
        <v>0</v>
      </c>
      <c r="F173" s="382" t="str">
        <f>Summary!F173</f>
        <v>Undertake 2m wide swathe cut of all highway verges to ensure strip remains unobstructed by vegetation throughout the year (in addition to visibility splay maintenance)</v>
      </c>
      <c r="G173" s="375">
        <f>Summary!G173</f>
        <v>0</v>
      </c>
      <c r="H173" s="243"/>
      <c r="I173" s="244"/>
      <c r="J173" s="244"/>
      <c r="K173" s="244"/>
      <c r="L173" s="244"/>
      <c r="M173" s="244"/>
      <c r="N173" s="244"/>
      <c r="O173" s="263"/>
      <c r="P173" s="537"/>
      <c r="Q173" s="243"/>
      <c r="R173" s="244"/>
      <c r="S173" s="244"/>
      <c r="T173" s="244"/>
      <c r="U173" s="244"/>
      <c r="V173" s="244"/>
      <c r="W173" s="244"/>
      <c r="X173" s="244"/>
      <c r="Y173" s="244"/>
      <c r="Z173" s="263"/>
      <c r="AA173" s="243"/>
      <c r="AB173" s="244"/>
      <c r="AC173" s="244"/>
      <c r="AD173" s="244"/>
      <c r="AE173" s="244"/>
      <c r="AF173" s="244"/>
      <c r="AG173" s="244"/>
      <c r="AH173" s="244"/>
      <c r="AI173" s="244"/>
      <c r="AJ173" s="263"/>
      <c r="AK173" s="243"/>
      <c r="AL173" s="244"/>
      <c r="AM173" s="244"/>
      <c r="AN173" s="244"/>
      <c r="AO173" s="244"/>
      <c r="AP173" s="244"/>
      <c r="AQ173" s="244"/>
      <c r="AR173" s="244"/>
      <c r="AS173" s="244"/>
      <c r="AT173" s="263"/>
      <c r="AU173" s="243"/>
      <c r="AV173" s="244"/>
      <c r="AW173" s="244"/>
      <c r="AX173" s="244"/>
      <c r="AY173" s="244"/>
      <c r="AZ173" s="244"/>
      <c r="BA173" s="244"/>
      <c r="BB173" s="244"/>
      <c r="BC173" s="244"/>
      <c r="BD173" s="263"/>
      <c r="BE173" s="243"/>
      <c r="BF173" s="244"/>
      <c r="BG173" s="244"/>
      <c r="BH173" s="244"/>
      <c r="BI173" s="244"/>
      <c r="BJ173" s="244"/>
      <c r="BK173" s="244"/>
      <c r="BL173" s="244"/>
      <c r="BM173" s="244"/>
      <c r="BN173" s="263"/>
      <c r="BO173" s="243"/>
      <c r="BP173" s="244"/>
      <c r="BQ173" s="244"/>
      <c r="BR173" s="244"/>
      <c r="BS173" s="244"/>
      <c r="BT173" s="244"/>
      <c r="BU173" s="244"/>
      <c r="BV173" s="244"/>
      <c r="BW173" s="244"/>
      <c r="BX173" s="263"/>
      <c r="BY173" s="243"/>
      <c r="BZ173" s="244"/>
      <c r="CA173" s="244"/>
      <c r="CB173" s="244"/>
      <c r="CC173" s="244"/>
      <c r="CD173" s="244"/>
      <c r="CE173" s="244"/>
      <c r="CF173" s="244"/>
      <c r="CG173" s="244"/>
      <c r="CH173" s="263"/>
    </row>
    <row r="174" spans="1:86">
      <c r="A174" s="359">
        <f>Summary!A174</f>
        <v>0</v>
      </c>
      <c r="B174" s="378">
        <f>Summary!B174</f>
        <v>0</v>
      </c>
      <c r="C174" s="379" t="str">
        <f>Summary!C174</f>
        <v>4.8.5.3</v>
      </c>
      <c r="D174" s="380">
        <f>Summary!D174</f>
        <v>0</v>
      </c>
      <c r="E174" s="381">
        <f>Summary!E174</f>
        <v>0</v>
      </c>
      <c r="F174" s="382" t="str">
        <f>Summary!F174</f>
        <v>Grass cut the central reserve</v>
      </c>
      <c r="G174" s="375">
        <f>Summary!G174</f>
        <v>0</v>
      </c>
      <c r="H174" s="243"/>
      <c r="I174" s="244"/>
      <c r="J174" s="244"/>
      <c r="K174" s="244"/>
      <c r="L174" s="244"/>
      <c r="M174" s="244"/>
      <c r="N174" s="244"/>
      <c r="O174" s="263"/>
      <c r="P174" s="537"/>
      <c r="Q174" s="243"/>
      <c r="R174" s="244"/>
      <c r="S174" s="244"/>
      <c r="T174" s="244"/>
      <c r="U174" s="244"/>
      <c r="V174" s="244"/>
      <c r="W174" s="244"/>
      <c r="X174" s="244"/>
      <c r="Y174" s="244"/>
      <c r="Z174" s="263"/>
      <c r="AA174" s="243"/>
      <c r="AB174" s="244"/>
      <c r="AC174" s="244"/>
      <c r="AD174" s="244"/>
      <c r="AE174" s="244"/>
      <c r="AF174" s="244"/>
      <c r="AG174" s="244"/>
      <c r="AH174" s="244"/>
      <c r="AI174" s="244"/>
      <c r="AJ174" s="263"/>
      <c r="AK174" s="243"/>
      <c r="AL174" s="244"/>
      <c r="AM174" s="244"/>
      <c r="AN174" s="244"/>
      <c r="AO174" s="244"/>
      <c r="AP174" s="244"/>
      <c r="AQ174" s="244"/>
      <c r="AR174" s="244"/>
      <c r="AS174" s="244"/>
      <c r="AT174" s="263"/>
      <c r="AU174" s="243"/>
      <c r="AV174" s="244"/>
      <c r="AW174" s="244"/>
      <c r="AX174" s="244"/>
      <c r="AY174" s="244"/>
      <c r="AZ174" s="244"/>
      <c r="BA174" s="244"/>
      <c r="BB174" s="244"/>
      <c r="BC174" s="244"/>
      <c r="BD174" s="263"/>
      <c r="BE174" s="243"/>
      <c r="BF174" s="244"/>
      <c r="BG174" s="244"/>
      <c r="BH174" s="244"/>
      <c r="BI174" s="244"/>
      <c r="BJ174" s="244"/>
      <c r="BK174" s="244"/>
      <c r="BL174" s="244"/>
      <c r="BM174" s="244"/>
      <c r="BN174" s="263"/>
      <c r="BO174" s="243"/>
      <c r="BP174" s="244"/>
      <c r="BQ174" s="244"/>
      <c r="BR174" s="244"/>
      <c r="BS174" s="244"/>
      <c r="BT174" s="244"/>
      <c r="BU174" s="244"/>
      <c r="BV174" s="244"/>
      <c r="BW174" s="244"/>
      <c r="BX174" s="263"/>
      <c r="BY174" s="243"/>
      <c r="BZ174" s="244"/>
      <c r="CA174" s="244"/>
      <c r="CB174" s="244"/>
      <c r="CC174" s="244"/>
      <c r="CD174" s="244"/>
      <c r="CE174" s="244"/>
      <c r="CF174" s="244"/>
      <c r="CG174" s="244"/>
      <c r="CH174" s="263"/>
    </row>
    <row r="175" spans="1:86" ht="36">
      <c r="A175" s="359">
        <f>Summary!A175</f>
        <v>0</v>
      </c>
      <c r="B175" s="378">
        <f>Summary!B175</f>
        <v>0</v>
      </c>
      <c r="C175" s="379" t="str">
        <f>Summary!C175</f>
        <v>4.8.6</v>
      </c>
      <c r="D175" s="380" t="str">
        <f>Summary!D175</f>
        <v>3000 - Landscape and ecology</v>
      </c>
      <c r="E175" s="381" t="str">
        <f>Summary!E175</f>
        <v>Grass and vegetation</v>
      </c>
      <c r="F175" s="382">
        <f>Summary!F175</f>
        <v>0</v>
      </c>
      <c r="G175" s="375">
        <f>Summary!G175</f>
        <v>0</v>
      </c>
      <c r="H175" s="223"/>
      <c r="I175" s="224"/>
      <c r="J175" s="224"/>
      <c r="K175" s="224"/>
      <c r="L175" s="224"/>
      <c r="M175" s="224"/>
      <c r="N175" s="224"/>
      <c r="O175" s="225"/>
      <c r="P175" s="531"/>
      <c r="Q175" s="223"/>
      <c r="R175" s="224"/>
      <c r="S175" s="224"/>
      <c r="T175" s="224"/>
      <c r="U175" s="224"/>
      <c r="V175" s="224"/>
      <c r="W175" s="224"/>
      <c r="X175" s="224"/>
      <c r="Y175" s="224"/>
      <c r="Z175" s="225"/>
      <c r="AA175" s="223"/>
      <c r="AB175" s="224"/>
      <c r="AC175" s="224"/>
      <c r="AD175" s="224"/>
      <c r="AE175" s="224"/>
      <c r="AF175" s="224"/>
      <c r="AG175" s="224"/>
      <c r="AH175" s="224"/>
      <c r="AI175" s="224"/>
      <c r="AJ175" s="225"/>
      <c r="AK175" s="223"/>
      <c r="AL175" s="224"/>
      <c r="AM175" s="224"/>
      <c r="AN175" s="224"/>
      <c r="AO175" s="224"/>
      <c r="AP175" s="224"/>
      <c r="AQ175" s="224"/>
      <c r="AR175" s="224"/>
      <c r="AS175" s="224"/>
      <c r="AT175" s="225"/>
      <c r="AU175" s="223"/>
      <c r="AV175" s="224"/>
      <c r="AW175" s="224"/>
      <c r="AX175" s="224"/>
      <c r="AY175" s="224"/>
      <c r="AZ175" s="224"/>
      <c r="BA175" s="224"/>
      <c r="BB175" s="224"/>
      <c r="BC175" s="224"/>
      <c r="BD175" s="225"/>
      <c r="BE175" s="223"/>
      <c r="BF175" s="224"/>
      <c r="BG175" s="224"/>
      <c r="BH175" s="224"/>
      <c r="BI175" s="224"/>
      <c r="BJ175" s="224"/>
      <c r="BK175" s="224"/>
      <c r="BL175" s="224"/>
      <c r="BM175" s="224"/>
      <c r="BN175" s="225"/>
      <c r="BO175" s="223"/>
      <c r="BP175" s="224"/>
      <c r="BQ175" s="224"/>
      <c r="BR175" s="224"/>
      <c r="BS175" s="224"/>
      <c r="BT175" s="224"/>
      <c r="BU175" s="224"/>
      <c r="BV175" s="224"/>
      <c r="BW175" s="224"/>
      <c r="BX175" s="225"/>
      <c r="BY175" s="223"/>
      <c r="BZ175" s="224"/>
      <c r="CA175" s="224"/>
      <c r="CB175" s="224"/>
      <c r="CC175" s="224"/>
      <c r="CD175" s="224"/>
      <c r="CE175" s="224"/>
      <c r="CF175" s="224"/>
      <c r="CG175" s="224"/>
      <c r="CH175" s="225"/>
    </row>
    <row r="176" spans="1:86" ht="72">
      <c r="A176" s="359">
        <f>Summary!A176</f>
        <v>0</v>
      </c>
      <c r="B176" s="378">
        <f>Summary!B176</f>
        <v>0</v>
      </c>
      <c r="C176" s="379" t="str">
        <f>Summary!C176</f>
        <v>4.8.6.1</v>
      </c>
      <c r="D176" s="380">
        <f>Summary!D176</f>
        <v>0</v>
      </c>
      <c r="E176" s="381">
        <f>Summary!E176</f>
        <v>0</v>
      </c>
      <c r="F176" s="382" t="str">
        <f>Summary!F176</f>
        <v>Remove obstructions and/or maintain vegetation to facilitate safe use of customer facilities. This includes but not limited to emergency roadside telephones and emergency refuge areas.</v>
      </c>
      <c r="G176" s="375">
        <f>Summary!G176</f>
        <v>0</v>
      </c>
      <c r="H176" s="243"/>
      <c r="I176" s="244"/>
      <c r="J176" s="244"/>
      <c r="K176" s="244"/>
      <c r="L176" s="244"/>
      <c r="M176" s="244"/>
      <c r="N176" s="244"/>
      <c r="O176" s="263"/>
      <c r="P176" s="537"/>
      <c r="Q176" s="243"/>
      <c r="R176" s="244"/>
      <c r="S176" s="244"/>
      <c r="T176" s="244"/>
      <c r="U176" s="244"/>
      <c r="V176" s="244"/>
      <c r="W176" s="244"/>
      <c r="X176" s="244"/>
      <c r="Y176" s="244"/>
      <c r="Z176" s="263"/>
      <c r="AA176" s="243"/>
      <c r="AB176" s="244"/>
      <c r="AC176" s="244"/>
      <c r="AD176" s="244"/>
      <c r="AE176" s="244"/>
      <c r="AF176" s="244"/>
      <c r="AG176" s="244"/>
      <c r="AH176" s="244"/>
      <c r="AI176" s="244"/>
      <c r="AJ176" s="263"/>
      <c r="AK176" s="243"/>
      <c r="AL176" s="244"/>
      <c r="AM176" s="244"/>
      <c r="AN176" s="244"/>
      <c r="AO176" s="244"/>
      <c r="AP176" s="244"/>
      <c r="AQ176" s="244"/>
      <c r="AR176" s="244"/>
      <c r="AS176" s="244"/>
      <c r="AT176" s="263"/>
      <c r="AU176" s="243"/>
      <c r="AV176" s="244"/>
      <c r="AW176" s="244"/>
      <c r="AX176" s="244"/>
      <c r="AY176" s="244"/>
      <c r="AZ176" s="244"/>
      <c r="BA176" s="244"/>
      <c r="BB176" s="244"/>
      <c r="BC176" s="244"/>
      <c r="BD176" s="263"/>
      <c r="BE176" s="243"/>
      <c r="BF176" s="244"/>
      <c r="BG176" s="244"/>
      <c r="BH176" s="244"/>
      <c r="BI176" s="244"/>
      <c r="BJ176" s="244"/>
      <c r="BK176" s="244"/>
      <c r="BL176" s="244"/>
      <c r="BM176" s="244"/>
      <c r="BN176" s="263"/>
      <c r="BO176" s="243"/>
      <c r="BP176" s="244"/>
      <c r="BQ176" s="244"/>
      <c r="BR176" s="244"/>
      <c r="BS176" s="244"/>
      <c r="BT176" s="244"/>
      <c r="BU176" s="244"/>
      <c r="BV176" s="244"/>
      <c r="BW176" s="244"/>
      <c r="BX176" s="263"/>
      <c r="BY176" s="243"/>
      <c r="BZ176" s="244"/>
      <c r="CA176" s="244"/>
      <c r="CB176" s="244"/>
      <c r="CC176" s="244"/>
      <c r="CD176" s="244"/>
      <c r="CE176" s="244"/>
      <c r="CF176" s="244"/>
      <c r="CG176" s="244"/>
      <c r="CH176" s="263"/>
    </row>
    <row r="177" spans="1:86" ht="54">
      <c r="A177" s="359">
        <f>Summary!A177</f>
        <v>0</v>
      </c>
      <c r="B177" s="378">
        <f>Summary!B177</f>
        <v>0</v>
      </c>
      <c r="C177" s="379" t="str">
        <f>Summary!C177</f>
        <v>4.8.6.2</v>
      </c>
      <c r="D177" s="380">
        <f>Summary!D177</f>
        <v>0</v>
      </c>
      <c r="E177" s="381">
        <f>Summary!E177</f>
        <v>0</v>
      </c>
      <c r="F177" s="382" t="str">
        <f>Summary!F177</f>
        <v>Remove vegetation affecting the stability, integrity or operation of structures or other affected property assets.</v>
      </c>
      <c r="G177" s="375">
        <f>Summary!G177</f>
        <v>0</v>
      </c>
      <c r="H177" s="243"/>
      <c r="I177" s="244"/>
      <c r="J177" s="244"/>
      <c r="K177" s="244"/>
      <c r="L177" s="244"/>
      <c r="M177" s="244"/>
      <c r="N177" s="244"/>
      <c r="O177" s="263"/>
      <c r="P177" s="537"/>
      <c r="Q177" s="243"/>
      <c r="R177" s="244"/>
      <c r="S177" s="244"/>
      <c r="T177" s="244"/>
      <c r="U177" s="244"/>
      <c r="V177" s="244"/>
      <c r="W177" s="244"/>
      <c r="X177" s="244"/>
      <c r="Y177" s="244"/>
      <c r="Z177" s="263"/>
      <c r="AA177" s="243"/>
      <c r="AB177" s="244"/>
      <c r="AC177" s="244"/>
      <c r="AD177" s="244"/>
      <c r="AE177" s="244"/>
      <c r="AF177" s="244"/>
      <c r="AG177" s="244"/>
      <c r="AH177" s="244"/>
      <c r="AI177" s="244"/>
      <c r="AJ177" s="263"/>
      <c r="AK177" s="243"/>
      <c r="AL177" s="244"/>
      <c r="AM177" s="244"/>
      <c r="AN177" s="244"/>
      <c r="AO177" s="244"/>
      <c r="AP177" s="244"/>
      <c r="AQ177" s="244"/>
      <c r="AR177" s="244"/>
      <c r="AS177" s="244"/>
      <c r="AT177" s="263"/>
      <c r="AU177" s="243"/>
      <c r="AV177" s="244"/>
      <c r="AW177" s="244"/>
      <c r="AX177" s="244"/>
      <c r="AY177" s="244"/>
      <c r="AZ177" s="244"/>
      <c r="BA177" s="244"/>
      <c r="BB177" s="244"/>
      <c r="BC177" s="244"/>
      <c r="BD177" s="263"/>
      <c r="BE177" s="243"/>
      <c r="BF177" s="244"/>
      <c r="BG177" s="244"/>
      <c r="BH177" s="244"/>
      <c r="BI177" s="244"/>
      <c r="BJ177" s="244"/>
      <c r="BK177" s="244"/>
      <c r="BL177" s="244"/>
      <c r="BM177" s="244"/>
      <c r="BN177" s="263"/>
      <c r="BO177" s="243"/>
      <c r="BP177" s="244"/>
      <c r="BQ177" s="244"/>
      <c r="BR177" s="244"/>
      <c r="BS177" s="244"/>
      <c r="BT177" s="244"/>
      <c r="BU177" s="244"/>
      <c r="BV177" s="244"/>
      <c r="BW177" s="244"/>
      <c r="BX177" s="263"/>
      <c r="BY177" s="243"/>
      <c r="BZ177" s="244"/>
      <c r="CA177" s="244"/>
      <c r="CB177" s="244"/>
      <c r="CC177" s="244"/>
      <c r="CD177" s="244"/>
      <c r="CE177" s="244"/>
      <c r="CF177" s="244"/>
      <c r="CG177" s="244"/>
      <c r="CH177" s="263"/>
    </row>
    <row r="178" spans="1:86" ht="36">
      <c r="A178" s="359">
        <f>Summary!A178</f>
        <v>0</v>
      </c>
      <c r="B178" s="378">
        <f>Summary!B178</f>
        <v>0</v>
      </c>
      <c r="C178" s="379" t="str">
        <f>Summary!C178</f>
        <v>4.8.7</v>
      </c>
      <c r="D178" s="380" t="str">
        <f>Summary!D178</f>
        <v>3000 - Landscape and ecology</v>
      </c>
      <c r="E178" s="381" t="str">
        <f>Summary!E178</f>
        <v>Injurious weeds</v>
      </c>
      <c r="F178" s="382" t="str">
        <f>Summary!F178</f>
        <v>Maintain affected property to control the spread or increase of identified instances of injurious weeds</v>
      </c>
      <c r="G178" s="375">
        <f>Summary!G178</f>
        <v>0</v>
      </c>
      <c r="H178" s="243"/>
      <c r="I178" s="244"/>
      <c r="J178" s="244"/>
      <c r="K178" s="244"/>
      <c r="L178" s="244"/>
      <c r="M178" s="244"/>
      <c r="N178" s="244"/>
      <c r="O178" s="263"/>
      <c r="P178" s="537"/>
      <c r="Q178" s="243"/>
      <c r="R178" s="244"/>
      <c r="S178" s="244"/>
      <c r="T178" s="244"/>
      <c r="U178" s="244"/>
      <c r="V178" s="244"/>
      <c r="W178" s="244"/>
      <c r="X178" s="244"/>
      <c r="Y178" s="244"/>
      <c r="Z178" s="263"/>
      <c r="AA178" s="243"/>
      <c r="AB178" s="244"/>
      <c r="AC178" s="244"/>
      <c r="AD178" s="244"/>
      <c r="AE178" s="244"/>
      <c r="AF178" s="244"/>
      <c r="AG178" s="244"/>
      <c r="AH178" s="244"/>
      <c r="AI178" s="244"/>
      <c r="AJ178" s="263"/>
      <c r="AK178" s="243"/>
      <c r="AL178" s="244"/>
      <c r="AM178" s="244"/>
      <c r="AN178" s="244"/>
      <c r="AO178" s="244"/>
      <c r="AP178" s="244"/>
      <c r="AQ178" s="244"/>
      <c r="AR178" s="244"/>
      <c r="AS178" s="244"/>
      <c r="AT178" s="263"/>
      <c r="AU178" s="243"/>
      <c r="AV178" s="244"/>
      <c r="AW178" s="244"/>
      <c r="AX178" s="244"/>
      <c r="AY178" s="244"/>
      <c r="AZ178" s="244"/>
      <c r="BA178" s="244"/>
      <c r="BB178" s="244"/>
      <c r="BC178" s="244"/>
      <c r="BD178" s="263"/>
      <c r="BE178" s="243"/>
      <c r="BF178" s="244"/>
      <c r="BG178" s="244"/>
      <c r="BH178" s="244"/>
      <c r="BI178" s="244"/>
      <c r="BJ178" s="244"/>
      <c r="BK178" s="244"/>
      <c r="BL178" s="244"/>
      <c r="BM178" s="244"/>
      <c r="BN178" s="263"/>
      <c r="BO178" s="243"/>
      <c r="BP178" s="244"/>
      <c r="BQ178" s="244"/>
      <c r="BR178" s="244"/>
      <c r="BS178" s="244"/>
      <c r="BT178" s="244"/>
      <c r="BU178" s="244"/>
      <c r="BV178" s="244"/>
      <c r="BW178" s="244"/>
      <c r="BX178" s="263"/>
      <c r="BY178" s="243"/>
      <c r="BZ178" s="244"/>
      <c r="CA178" s="244"/>
      <c r="CB178" s="244"/>
      <c r="CC178" s="244"/>
      <c r="CD178" s="244"/>
      <c r="CE178" s="244"/>
      <c r="CF178" s="244"/>
      <c r="CG178" s="244"/>
      <c r="CH178" s="263"/>
    </row>
    <row r="179" spans="1:86" ht="54">
      <c r="A179" s="359">
        <f>Summary!A179</f>
        <v>0</v>
      </c>
      <c r="B179" s="378">
        <f>Summary!B179</f>
        <v>0</v>
      </c>
      <c r="C179" s="379" t="str">
        <f>Summary!C179</f>
        <v>4.8.8</v>
      </c>
      <c r="D179" s="380" t="str">
        <f>Summary!D179</f>
        <v>3000 - Landscape and ecology</v>
      </c>
      <c r="E179" s="381" t="str">
        <f>Summary!E179</f>
        <v>Invasive plant species</v>
      </c>
      <c r="F179" s="382" t="str">
        <f>Summary!F179</f>
        <v>Maintain affected property to control the spread or increase of identified instances of invasive plant species</v>
      </c>
      <c r="G179" s="375">
        <f>Summary!G179</f>
        <v>0</v>
      </c>
      <c r="H179" s="243"/>
      <c r="I179" s="244"/>
      <c r="J179" s="244"/>
      <c r="K179" s="244"/>
      <c r="L179" s="244"/>
      <c r="M179" s="244"/>
      <c r="N179" s="244"/>
      <c r="O179" s="263"/>
      <c r="P179" s="537"/>
      <c r="Q179" s="243"/>
      <c r="R179" s="244"/>
      <c r="S179" s="244"/>
      <c r="T179" s="244"/>
      <c r="U179" s="244"/>
      <c r="V179" s="244"/>
      <c r="W179" s="244"/>
      <c r="X179" s="244"/>
      <c r="Y179" s="244"/>
      <c r="Z179" s="263"/>
      <c r="AA179" s="243"/>
      <c r="AB179" s="244"/>
      <c r="AC179" s="244"/>
      <c r="AD179" s="244"/>
      <c r="AE179" s="244"/>
      <c r="AF179" s="244"/>
      <c r="AG179" s="244"/>
      <c r="AH179" s="244"/>
      <c r="AI179" s="244"/>
      <c r="AJ179" s="263"/>
      <c r="AK179" s="243"/>
      <c r="AL179" s="244"/>
      <c r="AM179" s="244"/>
      <c r="AN179" s="244"/>
      <c r="AO179" s="244"/>
      <c r="AP179" s="244"/>
      <c r="AQ179" s="244"/>
      <c r="AR179" s="244"/>
      <c r="AS179" s="244"/>
      <c r="AT179" s="263"/>
      <c r="AU179" s="243"/>
      <c r="AV179" s="244"/>
      <c r="AW179" s="244"/>
      <c r="AX179" s="244"/>
      <c r="AY179" s="244"/>
      <c r="AZ179" s="244"/>
      <c r="BA179" s="244"/>
      <c r="BB179" s="244"/>
      <c r="BC179" s="244"/>
      <c r="BD179" s="263"/>
      <c r="BE179" s="243"/>
      <c r="BF179" s="244"/>
      <c r="BG179" s="244"/>
      <c r="BH179" s="244"/>
      <c r="BI179" s="244"/>
      <c r="BJ179" s="244"/>
      <c r="BK179" s="244"/>
      <c r="BL179" s="244"/>
      <c r="BM179" s="244"/>
      <c r="BN179" s="263"/>
      <c r="BO179" s="243"/>
      <c r="BP179" s="244"/>
      <c r="BQ179" s="244"/>
      <c r="BR179" s="244"/>
      <c r="BS179" s="244"/>
      <c r="BT179" s="244"/>
      <c r="BU179" s="244"/>
      <c r="BV179" s="244"/>
      <c r="BW179" s="244"/>
      <c r="BX179" s="263"/>
      <c r="BY179" s="243"/>
      <c r="BZ179" s="244"/>
      <c r="CA179" s="244"/>
      <c r="CB179" s="244"/>
      <c r="CC179" s="244"/>
      <c r="CD179" s="244"/>
      <c r="CE179" s="244"/>
      <c r="CF179" s="244"/>
      <c r="CG179" s="244"/>
      <c r="CH179" s="263"/>
    </row>
    <row r="180" spans="1:86" ht="36">
      <c r="A180" s="359">
        <f>Summary!A180</f>
        <v>0</v>
      </c>
      <c r="B180" s="378">
        <f>Summary!B180</f>
        <v>0</v>
      </c>
      <c r="C180" s="379" t="str">
        <f>Summary!C180</f>
        <v>4.8.9</v>
      </c>
      <c r="D180" s="380" t="str">
        <f>Summary!D180</f>
        <v>3000 - Landscape and ecology</v>
      </c>
      <c r="E180" s="381" t="str">
        <f>Summary!E180</f>
        <v>Grassland (Open Grassland)</v>
      </c>
      <c r="F180" s="382" t="str">
        <f>Summary!F180</f>
        <v xml:space="preserve">Maintain habitat integrity, including removal of scrub encroachment </v>
      </c>
      <c r="G180" s="375">
        <f>Summary!G180</f>
        <v>0</v>
      </c>
      <c r="H180" s="243"/>
      <c r="I180" s="244"/>
      <c r="J180" s="244"/>
      <c r="K180" s="244"/>
      <c r="L180" s="244"/>
      <c r="M180" s="244"/>
      <c r="N180" s="244"/>
      <c r="O180" s="263"/>
      <c r="P180" s="537"/>
      <c r="Q180" s="243"/>
      <c r="R180" s="244"/>
      <c r="S180" s="244"/>
      <c r="T180" s="244"/>
      <c r="U180" s="244"/>
      <c r="V180" s="244"/>
      <c r="W180" s="244"/>
      <c r="X180" s="244"/>
      <c r="Y180" s="244"/>
      <c r="Z180" s="263"/>
      <c r="AA180" s="243"/>
      <c r="AB180" s="244"/>
      <c r="AC180" s="244"/>
      <c r="AD180" s="244"/>
      <c r="AE180" s="244"/>
      <c r="AF180" s="244"/>
      <c r="AG180" s="244"/>
      <c r="AH180" s="244"/>
      <c r="AI180" s="244"/>
      <c r="AJ180" s="263"/>
      <c r="AK180" s="243"/>
      <c r="AL180" s="244"/>
      <c r="AM180" s="244"/>
      <c r="AN180" s="244"/>
      <c r="AO180" s="244"/>
      <c r="AP180" s="244"/>
      <c r="AQ180" s="244"/>
      <c r="AR180" s="244"/>
      <c r="AS180" s="244"/>
      <c r="AT180" s="263"/>
      <c r="AU180" s="243"/>
      <c r="AV180" s="244"/>
      <c r="AW180" s="244"/>
      <c r="AX180" s="244"/>
      <c r="AY180" s="244"/>
      <c r="AZ180" s="244"/>
      <c r="BA180" s="244"/>
      <c r="BB180" s="244"/>
      <c r="BC180" s="244"/>
      <c r="BD180" s="263"/>
      <c r="BE180" s="243"/>
      <c r="BF180" s="244"/>
      <c r="BG180" s="244"/>
      <c r="BH180" s="244"/>
      <c r="BI180" s="244"/>
      <c r="BJ180" s="244"/>
      <c r="BK180" s="244"/>
      <c r="BL180" s="244"/>
      <c r="BM180" s="244"/>
      <c r="BN180" s="263"/>
      <c r="BO180" s="243"/>
      <c r="BP180" s="244"/>
      <c r="BQ180" s="244"/>
      <c r="BR180" s="244"/>
      <c r="BS180" s="244"/>
      <c r="BT180" s="244"/>
      <c r="BU180" s="244"/>
      <c r="BV180" s="244"/>
      <c r="BW180" s="244"/>
      <c r="BX180" s="263"/>
      <c r="BY180" s="243"/>
      <c r="BZ180" s="244"/>
      <c r="CA180" s="244"/>
      <c r="CB180" s="244"/>
      <c r="CC180" s="244"/>
      <c r="CD180" s="244"/>
      <c r="CE180" s="244"/>
      <c r="CF180" s="244"/>
      <c r="CG180" s="244"/>
      <c r="CH180" s="263"/>
    </row>
    <row r="181" spans="1:86" ht="36">
      <c r="A181" s="359">
        <f>Summary!A181</f>
        <v>0</v>
      </c>
      <c r="B181" s="378">
        <f>Summary!B181</f>
        <v>0</v>
      </c>
      <c r="C181" s="379" t="str">
        <f>Summary!C181</f>
        <v>4.8.10</v>
      </c>
      <c r="D181" s="380" t="str">
        <f>Summary!D181</f>
        <v>3000 - Landscape and ecology</v>
      </c>
      <c r="E181" s="381" t="str">
        <f>Summary!E181</f>
        <v>Heath and moorland</v>
      </c>
      <c r="F181" s="382" t="str">
        <f>Summary!F181</f>
        <v>Maintain habitat integrity, including removal of scrub encroachment and tree saplings throughout</v>
      </c>
      <c r="G181" s="375">
        <f>Summary!G181</f>
        <v>0</v>
      </c>
      <c r="H181" s="243"/>
      <c r="I181" s="244"/>
      <c r="J181" s="244"/>
      <c r="K181" s="244"/>
      <c r="L181" s="244"/>
      <c r="M181" s="244"/>
      <c r="N181" s="244"/>
      <c r="O181" s="263"/>
      <c r="P181" s="537"/>
      <c r="Q181" s="243"/>
      <c r="R181" s="244"/>
      <c r="S181" s="244"/>
      <c r="T181" s="244"/>
      <c r="U181" s="244"/>
      <c r="V181" s="244"/>
      <c r="W181" s="244"/>
      <c r="X181" s="244"/>
      <c r="Y181" s="244"/>
      <c r="Z181" s="263"/>
      <c r="AA181" s="243"/>
      <c r="AB181" s="244"/>
      <c r="AC181" s="244"/>
      <c r="AD181" s="244"/>
      <c r="AE181" s="244"/>
      <c r="AF181" s="244"/>
      <c r="AG181" s="244"/>
      <c r="AH181" s="244"/>
      <c r="AI181" s="244"/>
      <c r="AJ181" s="263"/>
      <c r="AK181" s="243"/>
      <c r="AL181" s="244"/>
      <c r="AM181" s="244"/>
      <c r="AN181" s="244"/>
      <c r="AO181" s="244"/>
      <c r="AP181" s="244"/>
      <c r="AQ181" s="244"/>
      <c r="AR181" s="244"/>
      <c r="AS181" s="244"/>
      <c r="AT181" s="263"/>
      <c r="AU181" s="243"/>
      <c r="AV181" s="244"/>
      <c r="AW181" s="244"/>
      <c r="AX181" s="244"/>
      <c r="AY181" s="244"/>
      <c r="AZ181" s="244"/>
      <c r="BA181" s="244"/>
      <c r="BB181" s="244"/>
      <c r="BC181" s="244"/>
      <c r="BD181" s="263"/>
      <c r="BE181" s="243"/>
      <c r="BF181" s="244"/>
      <c r="BG181" s="244"/>
      <c r="BH181" s="244"/>
      <c r="BI181" s="244"/>
      <c r="BJ181" s="244"/>
      <c r="BK181" s="244"/>
      <c r="BL181" s="244"/>
      <c r="BM181" s="244"/>
      <c r="BN181" s="263"/>
      <c r="BO181" s="243"/>
      <c r="BP181" s="244"/>
      <c r="BQ181" s="244"/>
      <c r="BR181" s="244"/>
      <c r="BS181" s="244"/>
      <c r="BT181" s="244"/>
      <c r="BU181" s="244"/>
      <c r="BV181" s="244"/>
      <c r="BW181" s="244"/>
      <c r="BX181" s="263"/>
      <c r="BY181" s="243"/>
      <c r="BZ181" s="244"/>
      <c r="CA181" s="244"/>
      <c r="CB181" s="244"/>
      <c r="CC181" s="244"/>
      <c r="CD181" s="244"/>
      <c r="CE181" s="244"/>
      <c r="CF181" s="244"/>
      <c r="CG181" s="244"/>
      <c r="CH181" s="263"/>
    </row>
    <row r="182" spans="1:86" ht="72">
      <c r="A182" s="359">
        <f>Summary!A182</f>
        <v>0</v>
      </c>
      <c r="B182" s="378">
        <f>Summary!B182</f>
        <v>0</v>
      </c>
      <c r="C182" s="379" t="str">
        <f>Summary!C182</f>
        <v>4.8.11</v>
      </c>
      <c r="D182" s="380" t="str">
        <f>Summary!D182</f>
        <v>3000 - Landscape and ecology</v>
      </c>
      <c r="E182" s="381" t="str">
        <f>Summary!E182</f>
        <v>Conservation grassland / wildflower grassland</v>
      </c>
      <c r="F182" s="382" t="str">
        <f>Summary!F182</f>
        <v>Maintain habitat integrity, including removal of scrub encroachment and undesirable weed species</v>
      </c>
      <c r="G182" s="375">
        <f>Summary!G182</f>
        <v>0</v>
      </c>
      <c r="H182" s="243"/>
      <c r="I182" s="244"/>
      <c r="J182" s="244"/>
      <c r="K182" s="244"/>
      <c r="L182" s="244"/>
      <c r="M182" s="244"/>
      <c r="N182" s="244"/>
      <c r="O182" s="263"/>
      <c r="P182" s="537"/>
      <c r="Q182" s="243"/>
      <c r="R182" s="244"/>
      <c r="S182" s="244"/>
      <c r="T182" s="244"/>
      <c r="U182" s="244"/>
      <c r="V182" s="244"/>
      <c r="W182" s="244"/>
      <c r="X182" s="244"/>
      <c r="Y182" s="244"/>
      <c r="Z182" s="263"/>
      <c r="AA182" s="243"/>
      <c r="AB182" s="244"/>
      <c r="AC182" s="244"/>
      <c r="AD182" s="244"/>
      <c r="AE182" s="244"/>
      <c r="AF182" s="244"/>
      <c r="AG182" s="244"/>
      <c r="AH182" s="244"/>
      <c r="AI182" s="244"/>
      <c r="AJ182" s="263"/>
      <c r="AK182" s="243"/>
      <c r="AL182" s="244"/>
      <c r="AM182" s="244"/>
      <c r="AN182" s="244"/>
      <c r="AO182" s="244"/>
      <c r="AP182" s="244"/>
      <c r="AQ182" s="244"/>
      <c r="AR182" s="244"/>
      <c r="AS182" s="244"/>
      <c r="AT182" s="263"/>
      <c r="AU182" s="243"/>
      <c r="AV182" s="244"/>
      <c r="AW182" s="244"/>
      <c r="AX182" s="244"/>
      <c r="AY182" s="244"/>
      <c r="AZ182" s="244"/>
      <c r="BA182" s="244"/>
      <c r="BB182" s="244"/>
      <c r="BC182" s="244"/>
      <c r="BD182" s="263"/>
      <c r="BE182" s="243"/>
      <c r="BF182" s="244"/>
      <c r="BG182" s="244"/>
      <c r="BH182" s="244"/>
      <c r="BI182" s="244"/>
      <c r="BJ182" s="244"/>
      <c r="BK182" s="244"/>
      <c r="BL182" s="244"/>
      <c r="BM182" s="244"/>
      <c r="BN182" s="263"/>
      <c r="BO182" s="243"/>
      <c r="BP182" s="244"/>
      <c r="BQ182" s="244"/>
      <c r="BR182" s="244"/>
      <c r="BS182" s="244"/>
      <c r="BT182" s="244"/>
      <c r="BU182" s="244"/>
      <c r="BV182" s="244"/>
      <c r="BW182" s="244"/>
      <c r="BX182" s="263"/>
      <c r="BY182" s="243"/>
      <c r="BZ182" s="244"/>
      <c r="CA182" s="244"/>
      <c r="CB182" s="244"/>
      <c r="CC182" s="244"/>
      <c r="CD182" s="244"/>
      <c r="CE182" s="244"/>
      <c r="CF182" s="244"/>
      <c r="CG182" s="244"/>
      <c r="CH182" s="263"/>
    </row>
    <row r="183" spans="1:86" ht="36">
      <c r="A183" s="359">
        <f>Summary!A183</f>
        <v>0</v>
      </c>
      <c r="B183" s="378">
        <f>Summary!B183</f>
        <v>0</v>
      </c>
      <c r="C183" s="379" t="str">
        <f>Summary!C183</f>
        <v>4.8.12</v>
      </c>
      <c r="D183" s="380" t="str">
        <f>Summary!D183</f>
        <v>3000 - Landscape and ecology</v>
      </c>
      <c r="E183" s="381" t="str">
        <f>Summary!E183</f>
        <v>Rock scree</v>
      </c>
      <c r="F183" s="382" t="str">
        <f>Summary!F183</f>
        <v>Removal of scrub encroachment</v>
      </c>
      <c r="G183" s="375">
        <f>Summary!G183</f>
        <v>0</v>
      </c>
      <c r="H183" s="243"/>
      <c r="I183" s="244"/>
      <c r="J183" s="244"/>
      <c r="K183" s="244"/>
      <c r="L183" s="244"/>
      <c r="M183" s="244"/>
      <c r="N183" s="244"/>
      <c r="O183" s="263"/>
      <c r="P183" s="537"/>
      <c r="Q183" s="243"/>
      <c r="R183" s="244"/>
      <c r="S183" s="244"/>
      <c r="T183" s="244"/>
      <c r="U183" s="244"/>
      <c r="V183" s="244"/>
      <c r="W183" s="244"/>
      <c r="X183" s="244"/>
      <c r="Y183" s="244"/>
      <c r="Z183" s="263"/>
      <c r="AA183" s="243"/>
      <c r="AB183" s="244"/>
      <c r="AC183" s="244"/>
      <c r="AD183" s="244"/>
      <c r="AE183" s="244"/>
      <c r="AF183" s="244"/>
      <c r="AG183" s="244"/>
      <c r="AH183" s="244"/>
      <c r="AI183" s="244"/>
      <c r="AJ183" s="263"/>
      <c r="AK183" s="243"/>
      <c r="AL183" s="244"/>
      <c r="AM183" s="244"/>
      <c r="AN183" s="244"/>
      <c r="AO183" s="244"/>
      <c r="AP183" s="244"/>
      <c r="AQ183" s="244"/>
      <c r="AR183" s="244"/>
      <c r="AS183" s="244"/>
      <c r="AT183" s="263"/>
      <c r="AU183" s="243"/>
      <c r="AV183" s="244"/>
      <c r="AW183" s="244"/>
      <c r="AX183" s="244"/>
      <c r="AY183" s="244"/>
      <c r="AZ183" s="244"/>
      <c r="BA183" s="244"/>
      <c r="BB183" s="244"/>
      <c r="BC183" s="244"/>
      <c r="BD183" s="263"/>
      <c r="BE183" s="243"/>
      <c r="BF183" s="244"/>
      <c r="BG183" s="244"/>
      <c r="BH183" s="244"/>
      <c r="BI183" s="244"/>
      <c r="BJ183" s="244"/>
      <c r="BK183" s="244"/>
      <c r="BL183" s="244"/>
      <c r="BM183" s="244"/>
      <c r="BN183" s="263"/>
      <c r="BO183" s="243"/>
      <c r="BP183" s="244"/>
      <c r="BQ183" s="244"/>
      <c r="BR183" s="244"/>
      <c r="BS183" s="244"/>
      <c r="BT183" s="244"/>
      <c r="BU183" s="244"/>
      <c r="BV183" s="244"/>
      <c r="BW183" s="244"/>
      <c r="BX183" s="263"/>
      <c r="BY183" s="243"/>
      <c r="BZ183" s="244"/>
      <c r="CA183" s="244"/>
      <c r="CB183" s="244"/>
      <c r="CC183" s="244"/>
      <c r="CD183" s="244"/>
      <c r="CE183" s="244"/>
      <c r="CF183" s="244"/>
      <c r="CG183" s="244"/>
      <c r="CH183" s="263"/>
    </row>
    <row r="184" spans="1:86" ht="36">
      <c r="A184" s="359">
        <f>Summary!A184</f>
        <v>0</v>
      </c>
      <c r="B184" s="378">
        <f>Summary!B184</f>
        <v>0</v>
      </c>
      <c r="C184" s="379" t="str">
        <f>Summary!C184</f>
        <v>4.8.13</v>
      </c>
      <c r="D184" s="380" t="str">
        <f>Summary!D184</f>
        <v>3000 - Landscape and ecology</v>
      </c>
      <c r="E184" s="381" t="str">
        <f>Summary!E184</f>
        <v>Shrubs (General)</v>
      </c>
      <c r="F184" s="382" t="str">
        <f>Summary!F184</f>
        <v xml:space="preserve">Maintain habitat integrity, including removal of scrub encroachment </v>
      </c>
      <c r="G184" s="375">
        <f>Summary!G184</f>
        <v>0</v>
      </c>
      <c r="H184" s="243"/>
      <c r="I184" s="244"/>
      <c r="J184" s="244"/>
      <c r="K184" s="244"/>
      <c r="L184" s="244"/>
      <c r="M184" s="244"/>
      <c r="N184" s="244"/>
      <c r="O184" s="263"/>
      <c r="P184" s="537"/>
      <c r="Q184" s="243"/>
      <c r="R184" s="244"/>
      <c r="S184" s="244"/>
      <c r="T184" s="244"/>
      <c r="U184" s="244"/>
      <c r="V184" s="244"/>
      <c r="W184" s="244"/>
      <c r="X184" s="244"/>
      <c r="Y184" s="244"/>
      <c r="Z184" s="263"/>
      <c r="AA184" s="243"/>
      <c r="AB184" s="244"/>
      <c r="AC184" s="244"/>
      <c r="AD184" s="244"/>
      <c r="AE184" s="244"/>
      <c r="AF184" s="244"/>
      <c r="AG184" s="244"/>
      <c r="AH184" s="244"/>
      <c r="AI184" s="244"/>
      <c r="AJ184" s="263"/>
      <c r="AK184" s="243"/>
      <c r="AL184" s="244"/>
      <c r="AM184" s="244"/>
      <c r="AN184" s="244"/>
      <c r="AO184" s="244"/>
      <c r="AP184" s="244"/>
      <c r="AQ184" s="244"/>
      <c r="AR184" s="244"/>
      <c r="AS184" s="244"/>
      <c r="AT184" s="263"/>
      <c r="AU184" s="243"/>
      <c r="AV184" s="244"/>
      <c r="AW184" s="244"/>
      <c r="AX184" s="244"/>
      <c r="AY184" s="244"/>
      <c r="AZ184" s="244"/>
      <c r="BA184" s="244"/>
      <c r="BB184" s="244"/>
      <c r="BC184" s="244"/>
      <c r="BD184" s="263"/>
      <c r="BE184" s="243"/>
      <c r="BF184" s="244"/>
      <c r="BG184" s="244"/>
      <c r="BH184" s="244"/>
      <c r="BI184" s="244"/>
      <c r="BJ184" s="244"/>
      <c r="BK184" s="244"/>
      <c r="BL184" s="244"/>
      <c r="BM184" s="244"/>
      <c r="BN184" s="263"/>
      <c r="BO184" s="243"/>
      <c r="BP184" s="244"/>
      <c r="BQ184" s="244"/>
      <c r="BR184" s="244"/>
      <c r="BS184" s="244"/>
      <c r="BT184" s="244"/>
      <c r="BU184" s="244"/>
      <c r="BV184" s="244"/>
      <c r="BW184" s="244"/>
      <c r="BX184" s="263"/>
      <c r="BY184" s="243"/>
      <c r="BZ184" s="244"/>
      <c r="CA184" s="244"/>
      <c r="CB184" s="244"/>
      <c r="CC184" s="244"/>
      <c r="CD184" s="244"/>
      <c r="CE184" s="244"/>
      <c r="CF184" s="244"/>
      <c r="CG184" s="244"/>
      <c r="CH184" s="263"/>
    </row>
    <row r="185" spans="1:86" ht="36">
      <c r="A185" s="359">
        <f>Summary!A185</f>
        <v>0</v>
      </c>
      <c r="B185" s="378">
        <f>Summary!B185</f>
        <v>0</v>
      </c>
      <c r="C185" s="379" t="str">
        <f>Summary!C185</f>
        <v>4.8.14</v>
      </c>
      <c r="D185" s="380" t="str">
        <f>Summary!D185</f>
        <v>3000 - Landscape and ecology</v>
      </c>
      <c r="E185" s="381" t="str">
        <f>Summary!E185</f>
        <v>Shrubs (Ornamental)</v>
      </c>
      <c r="F185" s="382" t="str">
        <f>Summary!F185</f>
        <v>Maintain design requirements / amenity function</v>
      </c>
      <c r="G185" s="375">
        <f>Summary!G185</f>
        <v>0</v>
      </c>
      <c r="H185" s="243"/>
      <c r="I185" s="244"/>
      <c r="J185" s="244"/>
      <c r="K185" s="244"/>
      <c r="L185" s="244"/>
      <c r="M185" s="244"/>
      <c r="N185" s="244"/>
      <c r="O185" s="263"/>
      <c r="P185" s="537"/>
      <c r="Q185" s="243"/>
      <c r="R185" s="244"/>
      <c r="S185" s="244"/>
      <c r="T185" s="244"/>
      <c r="U185" s="244"/>
      <c r="V185" s="244"/>
      <c r="W185" s="244"/>
      <c r="X185" s="244"/>
      <c r="Y185" s="244"/>
      <c r="Z185" s="263"/>
      <c r="AA185" s="243"/>
      <c r="AB185" s="244"/>
      <c r="AC185" s="244"/>
      <c r="AD185" s="244"/>
      <c r="AE185" s="244"/>
      <c r="AF185" s="244"/>
      <c r="AG185" s="244"/>
      <c r="AH185" s="244"/>
      <c r="AI185" s="244"/>
      <c r="AJ185" s="263"/>
      <c r="AK185" s="243"/>
      <c r="AL185" s="244"/>
      <c r="AM185" s="244"/>
      <c r="AN185" s="244"/>
      <c r="AO185" s="244"/>
      <c r="AP185" s="244"/>
      <c r="AQ185" s="244"/>
      <c r="AR185" s="244"/>
      <c r="AS185" s="244"/>
      <c r="AT185" s="263"/>
      <c r="AU185" s="243"/>
      <c r="AV185" s="244"/>
      <c r="AW185" s="244"/>
      <c r="AX185" s="244"/>
      <c r="AY185" s="244"/>
      <c r="AZ185" s="244"/>
      <c r="BA185" s="244"/>
      <c r="BB185" s="244"/>
      <c r="BC185" s="244"/>
      <c r="BD185" s="263"/>
      <c r="BE185" s="243"/>
      <c r="BF185" s="244"/>
      <c r="BG185" s="244"/>
      <c r="BH185" s="244"/>
      <c r="BI185" s="244"/>
      <c r="BJ185" s="244"/>
      <c r="BK185" s="244"/>
      <c r="BL185" s="244"/>
      <c r="BM185" s="244"/>
      <c r="BN185" s="263"/>
      <c r="BO185" s="243"/>
      <c r="BP185" s="244"/>
      <c r="BQ185" s="244"/>
      <c r="BR185" s="244"/>
      <c r="BS185" s="244"/>
      <c r="BT185" s="244"/>
      <c r="BU185" s="244"/>
      <c r="BV185" s="244"/>
      <c r="BW185" s="244"/>
      <c r="BX185" s="263"/>
      <c r="BY185" s="243"/>
      <c r="BZ185" s="244"/>
      <c r="CA185" s="244"/>
      <c r="CB185" s="244"/>
      <c r="CC185" s="244"/>
      <c r="CD185" s="244"/>
      <c r="CE185" s="244"/>
      <c r="CF185" s="244"/>
      <c r="CG185" s="244"/>
      <c r="CH185" s="263"/>
    </row>
    <row r="186" spans="1:86" ht="54">
      <c r="A186" s="359">
        <f>Summary!A186</f>
        <v>0</v>
      </c>
      <c r="B186" s="378">
        <f>Summary!B186</f>
        <v>0</v>
      </c>
      <c r="C186" s="379" t="str">
        <f>Summary!C186</f>
        <v>4.8.15</v>
      </c>
      <c r="D186" s="380" t="str">
        <f>Summary!D186</f>
        <v>3000 - Landscape and ecology</v>
      </c>
      <c r="E186" s="381" t="str">
        <f>Summary!E186</f>
        <v>Woodlands and trees, including veteran trees</v>
      </c>
      <c r="F186" s="382" t="str">
        <f>Summary!F186</f>
        <v xml:space="preserve">Maintain habitat integrity, including removal of scrub encroachment </v>
      </c>
      <c r="G186" s="375">
        <f>Summary!G186</f>
        <v>0</v>
      </c>
      <c r="H186" s="243"/>
      <c r="I186" s="244"/>
      <c r="J186" s="244"/>
      <c r="K186" s="244"/>
      <c r="L186" s="244"/>
      <c r="M186" s="244"/>
      <c r="N186" s="244"/>
      <c r="O186" s="263"/>
      <c r="P186" s="537"/>
      <c r="Q186" s="243"/>
      <c r="R186" s="244"/>
      <c r="S186" s="244"/>
      <c r="T186" s="244"/>
      <c r="U186" s="244"/>
      <c r="V186" s="244"/>
      <c r="W186" s="244"/>
      <c r="X186" s="244"/>
      <c r="Y186" s="244"/>
      <c r="Z186" s="263"/>
      <c r="AA186" s="243"/>
      <c r="AB186" s="244"/>
      <c r="AC186" s="244"/>
      <c r="AD186" s="244"/>
      <c r="AE186" s="244"/>
      <c r="AF186" s="244"/>
      <c r="AG186" s="244"/>
      <c r="AH186" s="244"/>
      <c r="AI186" s="244"/>
      <c r="AJ186" s="263"/>
      <c r="AK186" s="243"/>
      <c r="AL186" s="244"/>
      <c r="AM186" s="244"/>
      <c r="AN186" s="244"/>
      <c r="AO186" s="244"/>
      <c r="AP186" s="244"/>
      <c r="AQ186" s="244"/>
      <c r="AR186" s="244"/>
      <c r="AS186" s="244"/>
      <c r="AT186" s="263"/>
      <c r="AU186" s="243"/>
      <c r="AV186" s="244"/>
      <c r="AW186" s="244"/>
      <c r="AX186" s="244"/>
      <c r="AY186" s="244"/>
      <c r="AZ186" s="244"/>
      <c r="BA186" s="244"/>
      <c r="BB186" s="244"/>
      <c r="BC186" s="244"/>
      <c r="BD186" s="263"/>
      <c r="BE186" s="243"/>
      <c r="BF186" s="244"/>
      <c r="BG186" s="244"/>
      <c r="BH186" s="244"/>
      <c r="BI186" s="244"/>
      <c r="BJ186" s="244"/>
      <c r="BK186" s="244"/>
      <c r="BL186" s="244"/>
      <c r="BM186" s="244"/>
      <c r="BN186" s="263"/>
      <c r="BO186" s="243"/>
      <c r="BP186" s="244"/>
      <c r="BQ186" s="244"/>
      <c r="BR186" s="244"/>
      <c r="BS186" s="244"/>
      <c r="BT186" s="244"/>
      <c r="BU186" s="244"/>
      <c r="BV186" s="244"/>
      <c r="BW186" s="244"/>
      <c r="BX186" s="263"/>
      <c r="BY186" s="243"/>
      <c r="BZ186" s="244"/>
      <c r="CA186" s="244"/>
      <c r="CB186" s="244"/>
      <c r="CC186" s="244"/>
      <c r="CD186" s="244"/>
      <c r="CE186" s="244"/>
      <c r="CF186" s="244"/>
      <c r="CG186" s="244"/>
      <c r="CH186" s="263"/>
    </row>
    <row r="187" spans="1:86" ht="36">
      <c r="A187" s="359">
        <f>Summary!A187</f>
        <v>0</v>
      </c>
      <c r="B187" s="378">
        <f>Summary!B187</f>
        <v>0</v>
      </c>
      <c r="C187" s="379" t="str">
        <f>Summary!C187</f>
        <v>4.8.16</v>
      </c>
      <c r="D187" s="380" t="str">
        <f>Summary!D187</f>
        <v>3000 - Landscape and ecology</v>
      </c>
      <c r="E187" s="381" t="str">
        <f>Summary!E187</f>
        <v>Hedgerows (Habitat)</v>
      </c>
      <c r="F187" s="382" t="str">
        <f>Summary!F187</f>
        <v>Maintain habitat integrity, including removal of undesirable species</v>
      </c>
      <c r="G187" s="375">
        <f>Summary!G187</f>
        <v>0</v>
      </c>
      <c r="H187" s="243"/>
      <c r="I187" s="244"/>
      <c r="J187" s="244"/>
      <c r="K187" s="244"/>
      <c r="L187" s="244"/>
      <c r="M187" s="244"/>
      <c r="N187" s="244"/>
      <c r="O187" s="263"/>
      <c r="P187" s="537"/>
      <c r="Q187" s="243"/>
      <c r="R187" s="244"/>
      <c r="S187" s="244"/>
      <c r="T187" s="244"/>
      <c r="U187" s="244"/>
      <c r="V187" s="244"/>
      <c r="W187" s="244"/>
      <c r="X187" s="244"/>
      <c r="Y187" s="244"/>
      <c r="Z187" s="263"/>
      <c r="AA187" s="243"/>
      <c r="AB187" s="244"/>
      <c r="AC187" s="244"/>
      <c r="AD187" s="244"/>
      <c r="AE187" s="244"/>
      <c r="AF187" s="244"/>
      <c r="AG187" s="244"/>
      <c r="AH187" s="244"/>
      <c r="AI187" s="244"/>
      <c r="AJ187" s="263"/>
      <c r="AK187" s="243"/>
      <c r="AL187" s="244"/>
      <c r="AM187" s="244"/>
      <c r="AN187" s="244"/>
      <c r="AO187" s="244"/>
      <c r="AP187" s="244"/>
      <c r="AQ187" s="244"/>
      <c r="AR187" s="244"/>
      <c r="AS187" s="244"/>
      <c r="AT187" s="263"/>
      <c r="AU187" s="243"/>
      <c r="AV187" s="244"/>
      <c r="AW187" s="244"/>
      <c r="AX187" s="244"/>
      <c r="AY187" s="244"/>
      <c r="AZ187" s="244"/>
      <c r="BA187" s="244"/>
      <c r="BB187" s="244"/>
      <c r="BC187" s="244"/>
      <c r="BD187" s="263"/>
      <c r="BE187" s="243"/>
      <c r="BF187" s="244"/>
      <c r="BG187" s="244"/>
      <c r="BH187" s="244"/>
      <c r="BI187" s="244"/>
      <c r="BJ187" s="244"/>
      <c r="BK187" s="244"/>
      <c r="BL187" s="244"/>
      <c r="BM187" s="244"/>
      <c r="BN187" s="263"/>
      <c r="BO187" s="243"/>
      <c r="BP187" s="244"/>
      <c r="BQ187" s="244"/>
      <c r="BR187" s="244"/>
      <c r="BS187" s="244"/>
      <c r="BT187" s="244"/>
      <c r="BU187" s="244"/>
      <c r="BV187" s="244"/>
      <c r="BW187" s="244"/>
      <c r="BX187" s="263"/>
      <c r="BY187" s="243"/>
      <c r="BZ187" s="244"/>
      <c r="CA187" s="244"/>
      <c r="CB187" s="244"/>
      <c r="CC187" s="244"/>
      <c r="CD187" s="244"/>
      <c r="CE187" s="244"/>
      <c r="CF187" s="244"/>
      <c r="CG187" s="244"/>
      <c r="CH187" s="263"/>
    </row>
    <row r="188" spans="1:86" ht="36">
      <c r="A188" s="359">
        <f>Summary!A188</f>
        <v>0</v>
      </c>
      <c r="B188" s="378">
        <f>Summary!B188</f>
        <v>0</v>
      </c>
      <c r="C188" s="379" t="str">
        <f>Summary!C188</f>
        <v>4.8.17</v>
      </c>
      <c r="D188" s="380" t="str">
        <f>Summary!D188</f>
        <v>3000 - Landscape and ecology</v>
      </c>
      <c r="E188" s="381" t="str">
        <f>Summary!E188</f>
        <v>Wildlife structures and tunnels</v>
      </c>
      <c r="F188" s="382" t="str">
        <f>Summary!F188</f>
        <v>Remove all material that could impair operation</v>
      </c>
      <c r="G188" s="375">
        <f>Summary!G188</f>
        <v>0</v>
      </c>
      <c r="H188" s="243"/>
      <c r="I188" s="244"/>
      <c r="J188" s="244"/>
      <c r="K188" s="244"/>
      <c r="L188" s="244"/>
      <c r="M188" s="244"/>
      <c r="N188" s="244"/>
      <c r="O188" s="263"/>
      <c r="P188" s="537"/>
      <c r="Q188" s="243"/>
      <c r="R188" s="244"/>
      <c r="S188" s="244"/>
      <c r="T188" s="244"/>
      <c r="U188" s="244"/>
      <c r="V188" s="244"/>
      <c r="W188" s="244"/>
      <c r="X188" s="244"/>
      <c r="Y188" s="244"/>
      <c r="Z188" s="263"/>
      <c r="AA188" s="243"/>
      <c r="AB188" s="244"/>
      <c r="AC188" s="244"/>
      <c r="AD188" s="244"/>
      <c r="AE188" s="244"/>
      <c r="AF188" s="244"/>
      <c r="AG188" s="244"/>
      <c r="AH188" s="244"/>
      <c r="AI188" s="244"/>
      <c r="AJ188" s="263"/>
      <c r="AK188" s="243"/>
      <c r="AL188" s="244"/>
      <c r="AM188" s="244"/>
      <c r="AN188" s="244"/>
      <c r="AO188" s="244"/>
      <c r="AP188" s="244"/>
      <c r="AQ188" s="244"/>
      <c r="AR188" s="244"/>
      <c r="AS188" s="244"/>
      <c r="AT188" s="263"/>
      <c r="AU188" s="243"/>
      <c r="AV188" s="244"/>
      <c r="AW188" s="244"/>
      <c r="AX188" s="244"/>
      <c r="AY188" s="244"/>
      <c r="AZ188" s="244"/>
      <c r="BA188" s="244"/>
      <c r="BB188" s="244"/>
      <c r="BC188" s="244"/>
      <c r="BD188" s="263"/>
      <c r="BE188" s="243"/>
      <c r="BF188" s="244"/>
      <c r="BG188" s="244"/>
      <c r="BH188" s="244"/>
      <c r="BI188" s="244"/>
      <c r="BJ188" s="244"/>
      <c r="BK188" s="244"/>
      <c r="BL188" s="244"/>
      <c r="BM188" s="244"/>
      <c r="BN188" s="263"/>
      <c r="BO188" s="243"/>
      <c r="BP188" s="244"/>
      <c r="BQ188" s="244"/>
      <c r="BR188" s="244"/>
      <c r="BS188" s="244"/>
      <c r="BT188" s="244"/>
      <c r="BU188" s="244"/>
      <c r="BV188" s="244"/>
      <c r="BW188" s="244"/>
      <c r="BX188" s="263"/>
      <c r="BY188" s="243"/>
      <c r="BZ188" s="244"/>
      <c r="CA188" s="244"/>
      <c r="CB188" s="244"/>
      <c r="CC188" s="244"/>
      <c r="CD188" s="244"/>
      <c r="CE188" s="244"/>
      <c r="CF188" s="244"/>
      <c r="CG188" s="244"/>
      <c r="CH188" s="263"/>
    </row>
    <row r="189" spans="1:86" ht="36">
      <c r="A189" s="359" t="str">
        <f>Summary!A189</f>
        <v>18.14.1</v>
      </c>
      <c r="B189" s="378" t="str">
        <f>Summary!B189</f>
        <v>4.9</v>
      </c>
      <c r="C189" s="379">
        <f>Summary!C189</f>
        <v>0</v>
      </c>
      <c r="D189" s="380" t="str">
        <f>Summary!D189</f>
        <v>4000 - Sweeping and Cleaning</v>
      </c>
      <c r="E189" s="381" t="str">
        <f>Summary!E189</f>
        <v>Sweeping and Cleaning</v>
      </c>
      <c r="F189" s="382">
        <f>Summary!F189</f>
        <v>0</v>
      </c>
      <c r="G189" s="375">
        <f>Summary!G189</f>
        <v>0</v>
      </c>
      <c r="H189" s="223"/>
      <c r="I189" s="224"/>
      <c r="J189" s="224"/>
      <c r="K189" s="224"/>
      <c r="L189" s="224"/>
      <c r="M189" s="224"/>
      <c r="N189" s="224"/>
      <c r="O189" s="225"/>
      <c r="P189" s="531"/>
      <c r="Q189" s="223"/>
      <c r="R189" s="224"/>
      <c r="S189" s="224"/>
      <c r="T189" s="224"/>
      <c r="U189" s="224"/>
      <c r="V189" s="224"/>
      <c r="W189" s="224"/>
      <c r="X189" s="224"/>
      <c r="Y189" s="224"/>
      <c r="Z189" s="225"/>
      <c r="AA189" s="223"/>
      <c r="AB189" s="224"/>
      <c r="AC189" s="224"/>
      <c r="AD189" s="224"/>
      <c r="AE189" s="224"/>
      <c r="AF189" s="224"/>
      <c r="AG189" s="224"/>
      <c r="AH189" s="224"/>
      <c r="AI189" s="224"/>
      <c r="AJ189" s="225"/>
      <c r="AK189" s="223"/>
      <c r="AL189" s="224"/>
      <c r="AM189" s="224"/>
      <c r="AN189" s="224"/>
      <c r="AO189" s="224"/>
      <c r="AP189" s="224"/>
      <c r="AQ189" s="224"/>
      <c r="AR189" s="224"/>
      <c r="AS189" s="224"/>
      <c r="AT189" s="225"/>
      <c r="AU189" s="223"/>
      <c r="AV189" s="224"/>
      <c r="AW189" s="224"/>
      <c r="AX189" s="224"/>
      <c r="AY189" s="224"/>
      <c r="AZ189" s="224"/>
      <c r="BA189" s="224"/>
      <c r="BB189" s="224"/>
      <c r="BC189" s="224"/>
      <c r="BD189" s="225"/>
      <c r="BE189" s="223"/>
      <c r="BF189" s="224"/>
      <c r="BG189" s="224"/>
      <c r="BH189" s="224"/>
      <c r="BI189" s="224"/>
      <c r="BJ189" s="224"/>
      <c r="BK189" s="224"/>
      <c r="BL189" s="224"/>
      <c r="BM189" s="224"/>
      <c r="BN189" s="225"/>
      <c r="BO189" s="223"/>
      <c r="BP189" s="224"/>
      <c r="BQ189" s="224"/>
      <c r="BR189" s="224"/>
      <c r="BS189" s="224"/>
      <c r="BT189" s="224"/>
      <c r="BU189" s="224"/>
      <c r="BV189" s="224"/>
      <c r="BW189" s="224"/>
      <c r="BX189" s="225"/>
      <c r="BY189" s="223"/>
      <c r="BZ189" s="224"/>
      <c r="CA189" s="224"/>
      <c r="CB189" s="224"/>
      <c r="CC189" s="224"/>
      <c r="CD189" s="224"/>
      <c r="CE189" s="224"/>
      <c r="CF189" s="224"/>
      <c r="CG189" s="224"/>
      <c r="CH189" s="225"/>
    </row>
    <row r="190" spans="1:86">
      <c r="A190" s="359">
        <f>Summary!A190</f>
        <v>0</v>
      </c>
      <c r="B190" s="378">
        <f>Summary!B190</f>
        <v>0</v>
      </c>
      <c r="C190" s="379" t="str">
        <f>Summary!C190</f>
        <v>4.9.1</v>
      </c>
      <c r="D190" s="380">
        <f>Summary!D190</f>
        <v>0</v>
      </c>
      <c r="E190" s="381" t="str">
        <f>Summary!E190</f>
        <v>Running lanes</v>
      </c>
      <c r="F190" s="382" t="str">
        <f>Summary!F190</f>
        <v>Full sweep</v>
      </c>
      <c r="G190" s="375">
        <f>Summary!G190</f>
        <v>0</v>
      </c>
      <c r="H190" s="243"/>
      <c r="I190" s="244"/>
      <c r="J190" s="244"/>
      <c r="K190" s="244"/>
      <c r="L190" s="244"/>
      <c r="M190" s="244"/>
      <c r="N190" s="244"/>
      <c r="O190" s="263"/>
      <c r="P190" s="537"/>
      <c r="Q190" s="243"/>
      <c r="R190" s="244"/>
      <c r="S190" s="244"/>
      <c r="T190" s="244"/>
      <c r="U190" s="244"/>
      <c r="V190" s="244"/>
      <c r="W190" s="244"/>
      <c r="X190" s="244"/>
      <c r="Y190" s="244"/>
      <c r="Z190" s="263"/>
      <c r="AA190" s="243"/>
      <c r="AB190" s="244"/>
      <c r="AC190" s="244"/>
      <c r="AD190" s="244"/>
      <c r="AE190" s="244"/>
      <c r="AF190" s="244"/>
      <c r="AG190" s="244"/>
      <c r="AH190" s="244"/>
      <c r="AI190" s="244"/>
      <c r="AJ190" s="263"/>
      <c r="AK190" s="243"/>
      <c r="AL190" s="244"/>
      <c r="AM190" s="244"/>
      <c r="AN190" s="244"/>
      <c r="AO190" s="244"/>
      <c r="AP190" s="244"/>
      <c r="AQ190" s="244"/>
      <c r="AR190" s="244"/>
      <c r="AS190" s="244"/>
      <c r="AT190" s="263"/>
      <c r="AU190" s="243"/>
      <c r="AV190" s="244"/>
      <c r="AW190" s="244"/>
      <c r="AX190" s="244"/>
      <c r="AY190" s="244"/>
      <c r="AZ190" s="244"/>
      <c r="BA190" s="244"/>
      <c r="BB190" s="244"/>
      <c r="BC190" s="244"/>
      <c r="BD190" s="263"/>
      <c r="BE190" s="243"/>
      <c r="BF190" s="244"/>
      <c r="BG190" s="244"/>
      <c r="BH190" s="244"/>
      <c r="BI190" s="244"/>
      <c r="BJ190" s="244"/>
      <c r="BK190" s="244"/>
      <c r="BL190" s="244"/>
      <c r="BM190" s="244"/>
      <c r="BN190" s="263"/>
      <c r="BO190" s="243"/>
      <c r="BP190" s="244"/>
      <c r="BQ190" s="244"/>
      <c r="BR190" s="244"/>
      <c r="BS190" s="244"/>
      <c r="BT190" s="244"/>
      <c r="BU190" s="244"/>
      <c r="BV190" s="244"/>
      <c r="BW190" s="244"/>
      <c r="BX190" s="263"/>
      <c r="BY190" s="243"/>
      <c r="BZ190" s="244"/>
      <c r="CA190" s="244"/>
      <c r="CB190" s="244"/>
      <c r="CC190" s="244"/>
      <c r="CD190" s="244"/>
      <c r="CE190" s="244"/>
      <c r="CF190" s="244"/>
      <c r="CG190" s="244"/>
      <c r="CH190" s="263"/>
    </row>
    <row r="191" spans="1:86" ht="36">
      <c r="A191" s="359">
        <f>Summary!A191</f>
        <v>0</v>
      </c>
      <c r="B191" s="378">
        <f>Summary!B191</f>
        <v>0</v>
      </c>
      <c r="C191" s="379" t="str">
        <f>Summary!C191</f>
        <v>4.9.2</v>
      </c>
      <c r="D191" s="380">
        <f>Summary!D191</f>
        <v>0</v>
      </c>
      <c r="E191" s="381" t="str">
        <f>Summary!E191</f>
        <v>Paved non-running areas</v>
      </c>
      <c r="F191" s="382" t="str">
        <f>Summary!F191</f>
        <v>Full sweep</v>
      </c>
      <c r="G191" s="375">
        <f>Summary!G191</f>
        <v>0</v>
      </c>
      <c r="H191" s="243"/>
      <c r="I191" s="244"/>
      <c r="J191" s="244"/>
      <c r="K191" s="244"/>
      <c r="L191" s="244"/>
      <c r="M191" s="244"/>
      <c r="N191" s="244"/>
      <c r="O191" s="263"/>
      <c r="P191" s="537"/>
      <c r="Q191" s="243"/>
      <c r="R191" s="244"/>
      <c r="S191" s="244"/>
      <c r="T191" s="244"/>
      <c r="U191" s="244"/>
      <c r="V191" s="244"/>
      <c r="W191" s="244"/>
      <c r="X191" s="244"/>
      <c r="Y191" s="244"/>
      <c r="Z191" s="263"/>
      <c r="AA191" s="243"/>
      <c r="AB191" s="244"/>
      <c r="AC191" s="244"/>
      <c r="AD191" s="244"/>
      <c r="AE191" s="244"/>
      <c r="AF191" s="244"/>
      <c r="AG191" s="244"/>
      <c r="AH191" s="244"/>
      <c r="AI191" s="244"/>
      <c r="AJ191" s="263"/>
      <c r="AK191" s="243"/>
      <c r="AL191" s="244"/>
      <c r="AM191" s="244"/>
      <c r="AN191" s="244"/>
      <c r="AO191" s="244"/>
      <c r="AP191" s="244"/>
      <c r="AQ191" s="244"/>
      <c r="AR191" s="244"/>
      <c r="AS191" s="244"/>
      <c r="AT191" s="263"/>
      <c r="AU191" s="243"/>
      <c r="AV191" s="244"/>
      <c r="AW191" s="244"/>
      <c r="AX191" s="244"/>
      <c r="AY191" s="244"/>
      <c r="AZ191" s="244"/>
      <c r="BA191" s="244"/>
      <c r="BB191" s="244"/>
      <c r="BC191" s="244"/>
      <c r="BD191" s="263"/>
      <c r="BE191" s="243"/>
      <c r="BF191" s="244"/>
      <c r="BG191" s="244"/>
      <c r="BH191" s="244"/>
      <c r="BI191" s="244"/>
      <c r="BJ191" s="244"/>
      <c r="BK191" s="244"/>
      <c r="BL191" s="244"/>
      <c r="BM191" s="244"/>
      <c r="BN191" s="263"/>
      <c r="BO191" s="243"/>
      <c r="BP191" s="244"/>
      <c r="BQ191" s="244"/>
      <c r="BR191" s="244"/>
      <c r="BS191" s="244"/>
      <c r="BT191" s="244"/>
      <c r="BU191" s="244"/>
      <c r="BV191" s="244"/>
      <c r="BW191" s="244"/>
      <c r="BX191" s="263"/>
      <c r="BY191" s="243"/>
      <c r="BZ191" s="244"/>
      <c r="CA191" s="244"/>
      <c r="CB191" s="244"/>
      <c r="CC191" s="244"/>
      <c r="CD191" s="244"/>
      <c r="CE191" s="244"/>
      <c r="CF191" s="244"/>
      <c r="CG191" s="244"/>
      <c r="CH191" s="263"/>
    </row>
    <row r="192" spans="1:86" ht="108">
      <c r="A192" s="359">
        <f>Summary!A192</f>
        <v>0</v>
      </c>
      <c r="B192" s="378">
        <f>Summary!B192</f>
        <v>0</v>
      </c>
      <c r="C192" s="379" t="str">
        <f>Summary!C192</f>
        <v>4.9.3</v>
      </c>
      <c r="D192" s="380">
        <f>Summary!D192</f>
        <v>0</v>
      </c>
      <c r="E192" s="381" t="str">
        <f>Summary!E192</f>
        <v>Carriageway, paved verges and paved central reservations of motorways and APTRs</v>
      </c>
      <c r="F192" s="382" t="str">
        <f>Summary!F192</f>
        <v>Litter pick to maintain to grade A</v>
      </c>
      <c r="G192" s="375">
        <f>Summary!G192</f>
        <v>0</v>
      </c>
      <c r="H192" s="243"/>
      <c r="I192" s="244"/>
      <c r="J192" s="244"/>
      <c r="K192" s="244"/>
      <c r="L192" s="244"/>
      <c r="M192" s="244"/>
      <c r="N192" s="244"/>
      <c r="O192" s="263"/>
      <c r="P192" s="537"/>
      <c r="Q192" s="243"/>
      <c r="R192" s="244"/>
      <c r="S192" s="244"/>
      <c r="T192" s="244"/>
      <c r="U192" s="244"/>
      <c r="V192" s="244"/>
      <c r="W192" s="244"/>
      <c r="X192" s="244"/>
      <c r="Y192" s="244"/>
      <c r="Z192" s="263"/>
      <c r="AA192" s="243"/>
      <c r="AB192" s="244"/>
      <c r="AC192" s="244"/>
      <c r="AD192" s="244"/>
      <c r="AE192" s="244"/>
      <c r="AF192" s="244"/>
      <c r="AG192" s="244"/>
      <c r="AH192" s="244"/>
      <c r="AI192" s="244"/>
      <c r="AJ192" s="263"/>
      <c r="AK192" s="243"/>
      <c r="AL192" s="244"/>
      <c r="AM192" s="244"/>
      <c r="AN192" s="244"/>
      <c r="AO192" s="244"/>
      <c r="AP192" s="244"/>
      <c r="AQ192" s="244"/>
      <c r="AR192" s="244"/>
      <c r="AS192" s="244"/>
      <c r="AT192" s="263"/>
      <c r="AU192" s="243"/>
      <c r="AV192" s="244"/>
      <c r="AW192" s="244"/>
      <c r="AX192" s="244"/>
      <c r="AY192" s="244"/>
      <c r="AZ192" s="244"/>
      <c r="BA192" s="244"/>
      <c r="BB192" s="244"/>
      <c r="BC192" s="244"/>
      <c r="BD192" s="263"/>
      <c r="BE192" s="243"/>
      <c r="BF192" s="244"/>
      <c r="BG192" s="244"/>
      <c r="BH192" s="244"/>
      <c r="BI192" s="244"/>
      <c r="BJ192" s="244"/>
      <c r="BK192" s="244"/>
      <c r="BL192" s="244"/>
      <c r="BM192" s="244"/>
      <c r="BN192" s="263"/>
      <c r="BO192" s="243"/>
      <c r="BP192" s="244"/>
      <c r="BQ192" s="244"/>
      <c r="BR192" s="244"/>
      <c r="BS192" s="244"/>
      <c r="BT192" s="244"/>
      <c r="BU192" s="244"/>
      <c r="BV192" s="244"/>
      <c r="BW192" s="244"/>
      <c r="BX192" s="263"/>
      <c r="BY192" s="243"/>
      <c r="BZ192" s="244"/>
      <c r="CA192" s="244"/>
      <c r="CB192" s="244"/>
      <c r="CC192" s="244"/>
      <c r="CD192" s="244"/>
      <c r="CE192" s="244"/>
      <c r="CF192" s="244"/>
      <c r="CG192" s="244"/>
      <c r="CH192" s="263"/>
    </row>
    <row r="193" spans="1:86" ht="90">
      <c r="A193" s="359">
        <f>Summary!A193</f>
        <v>0</v>
      </c>
      <c r="B193" s="378">
        <f>Summary!B193</f>
        <v>0</v>
      </c>
      <c r="C193" s="379" t="str">
        <f>Summary!C193</f>
        <v>4.9.4</v>
      </c>
      <c r="D193" s="380">
        <f>Summary!D193</f>
        <v>0</v>
      </c>
      <c r="E193" s="381" t="str">
        <f>Summary!E193</f>
        <v>Motorway and APTR roundabouts and lay-bys, approach and slip roads</v>
      </c>
      <c r="F193" s="382" t="str">
        <f>Summary!F193</f>
        <v>Litter pick to maintain to grade A</v>
      </c>
      <c r="G193" s="375">
        <f>Summary!G193</f>
        <v>0</v>
      </c>
      <c r="H193" s="243"/>
      <c r="I193" s="244"/>
      <c r="J193" s="244"/>
      <c r="K193" s="244"/>
      <c r="L193" s="244"/>
      <c r="M193" s="244"/>
      <c r="N193" s="244"/>
      <c r="O193" s="263"/>
      <c r="P193" s="537"/>
      <c r="Q193" s="243"/>
      <c r="R193" s="244"/>
      <c r="S193" s="244"/>
      <c r="T193" s="244"/>
      <c r="U193" s="244"/>
      <c r="V193" s="244"/>
      <c r="W193" s="244"/>
      <c r="X193" s="244"/>
      <c r="Y193" s="244"/>
      <c r="Z193" s="263"/>
      <c r="AA193" s="243"/>
      <c r="AB193" s="244"/>
      <c r="AC193" s="244"/>
      <c r="AD193" s="244"/>
      <c r="AE193" s="244"/>
      <c r="AF193" s="244"/>
      <c r="AG193" s="244"/>
      <c r="AH193" s="244"/>
      <c r="AI193" s="244"/>
      <c r="AJ193" s="263"/>
      <c r="AK193" s="243"/>
      <c r="AL193" s="244"/>
      <c r="AM193" s="244"/>
      <c r="AN193" s="244"/>
      <c r="AO193" s="244"/>
      <c r="AP193" s="244"/>
      <c r="AQ193" s="244"/>
      <c r="AR193" s="244"/>
      <c r="AS193" s="244"/>
      <c r="AT193" s="263"/>
      <c r="AU193" s="243"/>
      <c r="AV193" s="244"/>
      <c r="AW193" s="244"/>
      <c r="AX193" s="244"/>
      <c r="AY193" s="244"/>
      <c r="AZ193" s="244"/>
      <c r="BA193" s="244"/>
      <c r="BB193" s="244"/>
      <c r="BC193" s="244"/>
      <c r="BD193" s="263"/>
      <c r="BE193" s="243"/>
      <c r="BF193" s="244"/>
      <c r="BG193" s="244"/>
      <c r="BH193" s="244"/>
      <c r="BI193" s="244"/>
      <c r="BJ193" s="244"/>
      <c r="BK193" s="244"/>
      <c r="BL193" s="244"/>
      <c r="BM193" s="244"/>
      <c r="BN193" s="263"/>
      <c r="BO193" s="243"/>
      <c r="BP193" s="244"/>
      <c r="BQ193" s="244"/>
      <c r="BR193" s="244"/>
      <c r="BS193" s="244"/>
      <c r="BT193" s="244"/>
      <c r="BU193" s="244"/>
      <c r="BV193" s="244"/>
      <c r="BW193" s="244"/>
      <c r="BX193" s="263"/>
      <c r="BY193" s="243"/>
      <c r="BZ193" s="244"/>
      <c r="CA193" s="244"/>
      <c r="CB193" s="244"/>
      <c r="CC193" s="244"/>
      <c r="CD193" s="244"/>
      <c r="CE193" s="244"/>
      <c r="CF193" s="244"/>
      <c r="CG193" s="244"/>
      <c r="CH193" s="263"/>
    </row>
    <row r="194" spans="1:86" ht="162">
      <c r="A194" s="359">
        <f>Summary!A194</f>
        <v>0</v>
      </c>
      <c r="B194" s="378">
        <f>Summary!B194</f>
        <v>0</v>
      </c>
      <c r="C194" s="379" t="str">
        <f>Summary!C194</f>
        <v>4.9.5</v>
      </c>
      <c r="D194" s="380">
        <f>Summary!D194</f>
        <v>0</v>
      </c>
      <c r="E194" s="381" t="str">
        <f>Summary!E194</f>
        <v>Verges, non-paved central reservations and amenity grass areas, including gate way features, village verges and special landscape features</v>
      </c>
      <c r="F194" s="382" t="str">
        <f>Summary!F194</f>
        <v>Litter pick to maintain to grade A</v>
      </c>
      <c r="G194" s="375">
        <f>Summary!G194</f>
        <v>0</v>
      </c>
      <c r="H194" s="243"/>
      <c r="I194" s="244"/>
      <c r="J194" s="244"/>
      <c r="K194" s="244"/>
      <c r="L194" s="244"/>
      <c r="M194" s="244"/>
      <c r="N194" s="244"/>
      <c r="O194" s="263"/>
      <c r="P194" s="537"/>
      <c r="Q194" s="243"/>
      <c r="R194" s="244"/>
      <c r="S194" s="244"/>
      <c r="T194" s="244"/>
      <c r="U194" s="244"/>
      <c r="V194" s="244"/>
      <c r="W194" s="244"/>
      <c r="X194" s="244"/>
      <c r="Y194" s="244"/>
      <c r="Z194" s="263"/>
      <c r="AA194" s="243"/>
      <c r="AB194" s="244"/>
      <c r="AC194" s="244"/>
      <c r="AD194" s="244"/>
      <c r="AE194" s="244"/>
      <c r="AF194" s="244"/>
      <c r="AG194" s="244"/>
      <c r="AH194" s="244"/>
      <c r="AI194" s="244"/>
      <c r="AJ194" s="263"/>
      <c r="AK194" s="243"/>
      <c r="AL194" s="244"/>
      <c r="AM194" s="244"/>
      <c r="AN194" s="244"/>
      <c r="AO194" s="244"/>
      <c r="AP194" s="244"/>
      <c r="AQ194" s="244"/>
      <c r="AR194" s="244"/>
      <c r="AS194" s="244"/>
      <c r="AT194" s="263"/>
      <c r="AU194" s="243"/>
      <c r="AV194" s="244"/>
      <c r="AW194" s="244"/>
      <c r="AX194" s="244"/>
      <c r="AY194" s="244"/>
      <c r="AZ194" s="244"/>
      <c r="BA194" s="244"/>
      <c r="BB194" s="244"/>
      <c r="BC194" s="244"/>
      <c r="BD194" s="263"/>
      <c r="BE194" s="243"/>
      <c r="BF194" s="244"/>
      <c r="BG194" s="244"/>
      <c r="BH194" s="244"/>
      <c r="BI194" s="244"/>
      <c r="BJ194" s="244"/>
      <c r="BK194" s="244"/>
      <c r="BL194" s="244"/>
      <c r="BM194" s="244"/>
      <c r="BN194" s="263"/>
      <c r="BO194" s="243"/>
      <c r="BP194" s="244"/>
      <c r="BQ194" s="244"/>
      <c r="BR194" s="244"/>
      <c r="BS194" s="244"/>
      <c r="BT194" s="244"/>
      <c r="BU194" s="244"/>
      <c r="BV194" s="244"/>
      <c r="BW194" s="244"/>
      <c r="BX194" s="263"/>
      <c r="BY194" s="243"/>
      <c r="BZ194" s="244"/>
      <c r="CA194" s="244"/>
      <c r="CB194" s="244"/>
      <c r="CC194" s="244"/>
      <c r="CD194" s="244"/>
      <c r="CE194" s="244"/>
      <c r="CF194" s="244"/>
      <c r="CG194" s="244"/>
      <c r="CH194" s="263"/>
    </row>
    <row r="195" spans="1:86" ht="90">
      <c r="A195" s="359">
        <f>Summary!A195</f>
        <v>0</v>
      </c>
      <c r="B195" s="378">
        <f>Summary!B195</f>
        <v>0</v>
      </c>
      <c r="C195" s="379" t="str">
        <f>Summary!C195</f>
        <v>4.9.6</v>
      </c>
      <c r="D195" s="380">
        <f>Summary!D195</f>
        <v>0</v>
      </c>
      <c r="E195" s="381" t="str">
        <f>Summary!E195</f>
        <v>All other parts of the Affected Property (non-paved, excluding amenity areas)</v>
      </c>
      <c r="F195" s="382" t="str">
        <f>Summary!F195</f>
        <v>Litter pick to maintain to grade B</v>
      </c>
      <c r="G195" s="375">
        <f>Summary!G195</f>
        <v>0</v>
      </c>
      <c r="H195" s="243"/>
      <c r="I195" s="244"/>
      <c r="J195" s="244"/>
      <c r="K195" s="244"/>
      <c r="L195" s="244"/>
      <c r="M195" s="244"/>
      <c r="N195" s="244"/>
      <c r="O195" s="263"/>
      <c r="P195" s="537"/>
      <c r="Q195" s="243"/>
      <c r="R195" s="244"/>
      <c r="S195" s="244"/>
      <c r="T195" s="244"/>
      <c r="U195" s="244"/>
      <c r="V195" s="244"/>
      <c r="W195" s="244"/>
      <c r="X195" s="244"/>
      <c r="Y195" s="244"/>
      <c r="Z195" s="263"/>
      <c r="AA195" s="243"/>
      <c r="AB195" s="244"/>
      <c r="AC195" s="244"/>
      <c r="AD195" s="244"/>
      <c r="AE195" s="244"/>
      <c r="AF195" s="244"/>
      <c r="AG195" s="244"/>
      <c r="AH195" s="244"/>
      <c r="AI195" s="244"/>
      <c r="AJ195" s="263"/>
      <c r="AK195" s="243"/>
      <c r="AL195" s="244"/>
      <c r="AM195" s="244"/>
      <c r="AN195" s="244"/>
      <c r="AO195" s="244"/>
      <c r="AP195" s="244"/>
      <c r="AQ195" s="244"/>
      <c r="AR195" s="244"/>
      <c r="AS195" s="244"/>
      <c r="AT195" s="263"/>
      <c r="AU195" s="243"/>
      <c r="AV195" s="244"/>
      <c r="AW195" s="244"/>
      <c r="AX195" s="244"/>
      <c r="AY195" s="244"/>
      <c r="AZ195" s="244"/>
      <c r="BA195" s="244"/>
      <c r="BB195" s="244"/>
      <c r="BC195" s="244"/>
      <c r="BD195" s="263"/>
      <c r="BE195" s="243"/>
      <c r="BF195" s="244"/>
      <c r="BG195" s="244"/>
      <c r="BH195" s="244"/>
      <c r="BI195" s="244"/>
      <c r="BJ195" s="244"/>
      <c r="BK195" s="244"/>
      <c r="BL195" s="244"/>
      <c r="BM195" s="244"/>
      <c r="BN195" s="263"/>
      <c r="BO195" s="243"/>
      <c r="BP195" s="244"/>
      <c r="BQ195" s="244"/>
      <c r="BR195" s="244"/>
      <c r="BS195" s="244"/>
      <c r="BT195" s="244"/>
      <c r="BU195" s="244"/>
      <c r="BV195" s="244"/>
      <c r="BW195" s="244"/>
      <c r="BX195" s="263"/>
      <c r="BY195" s="243"/>
      <c r="BZ195" s="244"/>
      <c r="CA195" s="244"/>
      <c r="CB195" s="244"/>
      <c r="CC195" s="244"/>
      <c r="CD195" s="244"/>
      <c r="CE195" s="244"/>
      <c r="CF195" s="244"/>
      <c r="CG195" s="244"/>
      <c r="CH195" s="263"/>
    </row>
    <row r="196" spans="1:86">
      <c r="A196" s="359">
        <f>Summary!A196</f>
        <v>0</v>
      </c>
      <c r="B196" s="378">
        <f>Summary!B196</f>
        <v>0</v>
      </c>
      <c r="C196" s="379" t="str">
        <f>Summary!C196</f>
        <v>4.9.7</v>
      </c>
      <c r="D196" s="380">
        <f>Summary!D196</f>
        <v>0</v>
      </c>
      <c r="E196" s="381" t="str">
        <f>Summary!E196</f>
        <v>Amenity areas</v>
      </c>
      <c r="F196" s="382" t="str">
        <f>Summary!F196</f>
        <v>Litter pick to maintain to grade A</v>
      </c>
      <c r="G196" s="375">
        <f>Summary!G196</f>
        <v>0</v>
      </c>
      <c r="H196" s="243"/>
      <c r="I196" s="244"/>
      <c r="J196" s="244"/>
      <c r="K196" s="244"/>
      <c r="L196" s="244"/>
      <c r="M196" s="244"/>
      <c r="N196" s="244"/>
      <c r="O196" s="263"/>
      <c r="P196" s="537"/>
      <c r="Q196" s="243"/>
      <c r="R196" s="244"/>
      <c r="S196" s="244"/>
      <c r="T196" s="244"/>
      <c r="U196" s="244"/>
      <c r="V196" s="244"/>
      <c r="W196" s="244"/>
      <c r="X196" s="244"/>
      <c r="Y196" s="244"/>
      <c r="Z196" s="263"/>
      <c r="AA196" s="243"/>
      <c r="AB196" s="244"/>
      <c r="AC196" s="244"/>
      <c r="AD196" s="244"/>
      <c r="AE196" s="244"/>
      <c r="AF196" s="244"/>
      <c r="AG196" s="244"/>
      <c r="AH196" s="244"/>
      <c r="AI196" s="244"/>
      <c r="AJ196" s="263"/>
      <c r="AK196" s="243"/>
      <c r="AL196" s="244"/>
      <c r="AM196" s="244"/>
      <c r="AN196" s="244"/>
      <c r="AO196" s="244"/>
      <c r="AP196" s="244"/>
      <c r="AQ196" s="244"/>
      <c r="AR196" s="244"/>
      <c r="AS196" s="244"/>
      <c r="AT196" s="263"/>
      <c r="AU196" s="243"/>
      <c r="AV196" s="244"/>
      <c r="AW196" s="244"/>
      <c r="AX196" s="244"/>
      <c r="AY196" s="244"/>
      <c r="AZ196" s="244"/>
      <c r="BA196" s="244"/>
      <c r="BB196" s="244"/>
      <c r="BC196" s="244"/>
      <c r="BD196" s="263"/>
      <c r="BE196" s="243"/>
      <c r="BF196" s="244"/>
      <c r="BG196" s="244"/>
      <c r="BH196" s="244"/>
      <c r="BI196" s="244"/>
      <c r="BJ196" s="244"/>
      <c r="BK196" s="244"/>
      <c r="BL196" s="244"/>
      <c r="BM196" s="244"/>
      <c r="BN196" s="263"/>
      <c r="BO196" s="243"/>
      <c r="BP196" s="244"/>
      <c r="BQ196" s="244"/>
      <c r="BR196" s="244"/>
      <c r="BS196" s="244"/>
      <c r="BT196" s="244"/>
      <c r="BU196" s="244"/>
      <c r="BV196" s="244"/>
      <c r="BW196" s="244"/>
      <c r="BX196" s="263"/>
      <c r="BY196" s="243"/>
      <c r="BZ196" s="244"/>
      <c r="CA196" s="244"/>
      <c r="CB196" s="244"/>
      <c r="CC196" s="244"/>
      <c r="CD196" s="244"/>
      <c r="CE196" s="244"/>
      <c r="CF196" s="244"/>
      <c r="CG196" s="244"/>
      <c r="CH196" s="263"/>
    </row>
    <row r="197" spans="1:86">
      <c r="A197" s="359">
        <f>Summary!A197</f>
        <v>0</v>
      </c>
      <c r="B197" s="378">
        <f>Summary!B197</f>
        <v>0</v>
      </c>
      <c r="C197" s="379" t="str">
        <f>Summary!C197</f>
        <v>4.9.8</v>
      </c>
      <c r="D197" s="380">
        <f>Summary!D197</f>
        <v>0</v>
      </c>
      <c r="E197" s="381" t="str">
        <f>Summary!E197</f>
        <v>Toilet blocks</v>
      </c>
      <c r="F197" s="382" t="str">
        <f>Summary!F197</f>
        <v>Clean and maintain toilet blocks</v>
      </c>
      <c r="G197" s="375">
        <f>Summary!G197</f>
        <v>0</v>
      </c>
      <c r="H197" s="243"/>
      <c r="I197" s="244"/>
      <c r="J197" s="244"/>
      <c r="K197" s="244"/>
      <c r="L197" s="244"/>
      <c r="M197" s="244"/>
      <c r="N197" s="244"/>
      <c r="O197" s="263"/>
      <c r="P197" s="537"/>
      <c r="Q197" s="243"/>
      <c r="R197" s="244"/>
      <c r="S197" s="244"/>
      <c r="T197" s="244"/>
      <c r="U197" s="244"/>
      <c r="V197" s="244"/>
      <c r="W197" s="244"/>
      <c r="X197" s="244"/>
      <c r="Y197" s="244"/>
      <c r="Z197" s="263"/>
      <c r="AA197" s="243"/>
      <c r="AB197" s="244"/>
      <c r="AC197" s="244"/>
      <c r="AD197" s="244"/>
      <c r="AE197" s="244"/>
      <c r="AF197" s="244"/>
      <c r="AG197" s="244"/>
      <c r="AH197" s="244"/>
      <c r="AI197" s="244"/>
      <c r="AJ197" s="263"/>
      <c r="AK197" s="243"/>
      <c r="AL197" s="244"/>
      <c r="AM197" s="244"/>
      <c r="AN197" s="244"/>
      <c r="AO197" s="244"/>
      <c r="AP197" s="244"/>
      <c r="AQ197" s="244"/>
      <c r="AR197" s="244"/>
      <c r="AS197" s="244"/>
      <c r="AT197" s="263"/>
      <c r="AU197" s="243"/>
      <c r="AV197" s="244"/>
      <c r="AW197" s="244"/>
      <c r="AX197" s="244"/>
      <c r="AY197" s="244"/>
      <c r="AZ197" s="244"/>
      <c r="BA197" s="244"/>
      <c r="BB197" s="244"/>
      <c r="BC197" s="244"/>
      <c r="BD197" s="263"/>
      <c r="BE197" s="243"/>
      <c r="BF197" s="244"/>
      <c r="BG197" s="244"/>
      <c r="BH197" s="244"/>
      <c r="BI197" s="244"/>
      <c r="BJ197" s="244"/>
      <c r="BK197" s="244"/>
      <c r="BL197" s="244"/>
      <c r="BM197" s="244"/>
      <c r="BN197" s="263"/>
      <c r="BO197" s="243"/>
      <c r="BP197" s="244"/>
      <c r="BQ197" s="244"/>
      <c r="BR197" s="244"/>
      <c r="BS197" s="244"/>
      <c r="BT197" s="244"/>
      <c r="BU197" s="244"/>
      <c r="BV197" s="244"/>
      <c r="BW197" s="244"/>
      <c r="BX197" s="263"/>
      <c r="BY197" s="243"/>
      <c r="BZ197" s="244"/>
      <c r="CA197" s="244"/>
      <c r="CB197" s="244"/>
      <c r="CC197" s="244"/>
      <c r="CD197" s="244"/>
      <c r="CE197" s="244"/>
      <c r="CF197" s="244"/>
      <c r="CG197" s="244"/>
      <c r="CH197" s="263"/>
    </row>
    <row r="198" spans="1:86">
      <c r="A198" s="359">
        <f>Summary!A198</f>
        <v>0</v>
      </c>
      <c r="B198" s="378">
        <f>Summary!B198</f>
        <v>0</v>
      </c>
      <c r="C198" s="379">
        <f>Summary!C198</f>
        <v>0</v>
      </c>
      <c r="D198" s="380">
        <f>Summary!D198</f>
        <v>0</v>
      </c>
      <c r="E198" s="381">
        <f>Summary!E198</f>
        <v>0</v>
      </c>
      <c r="F198" s="382">
        <f>Summary!F198</f>
        <v>0</v>
      </c>
      <c r="G198" s="375">
        <f>Summary!G198</f>
        <v>0</v>
      </c>
      <c r="H198" s="223"/>
      <c r="I198" s="224"/>
      <c r="J198" s="224"/>
      <c r="K198" s="224"/>
      <c r="L198" s="224"/>
      <c r="M198" s="224"/>
      <c r="N198" s="224"/>
      <c r="O198" s="225"/>
      <c r="P198" s="531"/>
      <c r="Q198" s="223"/>
      <c r="R198" s="224"/>
      <c r="S198" s="224"/>
      <c r="T198" s="224"/>
      <c r="U198" s="224"/>
      <c r="V198" s="224"/>
      <c r="W198" s="224"/>
      <c r="X198" s="224"/>
      <c r="Y198" s="224"/>
      <c r="Z198" s="225"/>
      <c r="AA198" s="223"/>
      <c r="AB198" s="224"/>
      <c r="AC198" s="224"/>
      <c r="AD198" s="224"/>
      <c r="AE198" s="224"/>
      <c r="AF198" s="224"/>
      <c r="AG198" s="224"/>
      <c r="AH198" s="224"/>
      <c r="AI198" s="224"/>
      <c r="AJ198" s="225"/>
      <c r="AK198" s="223"/>
      <c r="AL198" s="224"/>
      <c r="AM198" s="224"/>
      <c r="AN198" s="224"/>
      <c r="AO198" s="224"/>
      <c r="AP198" s="224"/>
      <c r="AQ198" s="224"/>
      <c r="AR198" s="224"/>
      <c r="AS198" s="224"/>
      <c r="AT198" s="225"/>
      <c r="AU198" s="223"/>
      <c r="AV198" s="224"/>
      <c r="AW198" s="224"/>
      <c r="AX198" s="224"/>
      <c r="AY198" s="224"/>
      <c r="AZ198" s="224"/>
      <c r="BA198" s="224"/>
      <c r="BB198" s="224"/>
      <c r="BC198" s="224"/>
      <c r="BD198" s="225"/>
      <c r="BE198" s="223"/>
      <c r="BF198" s="224"/>
      <c r="BG198" s="224"/>
      <c r="BH198" s="224"/>
      <c r="BI198" s="224"/>
      <c r="BJ198" s="224"/>
      <c r="BK198" s="224"/>
      <c r="BL198" s="224"/>
      <c r="BM198" s="224"/>
      <c r="BN198" s="225"/>
      <c r="BO198" s="223"/>
      <c r="BP198" s="224"/>
      <c r="BQ198" s="224"/>
      <c r="BR198" s="224"/>
      <c r="BS198" s="224"/>
      <c r="BT198" s="224"/>
      <c r="BU198" s="224"/>
      <c r="BV198" s="224"/>
      <c r="BW198" s="224"/>
      <c r="BX198" s="225"/>
      <c r="BY198" s="223"/>
      <c r="BZ198" s="224"/>
      <c r="CA198" s="224"/>
      <c r="CB198" s="224"/>
      <c r="CC198" s="224"/>
      <c r="CD198" s="224"/>
      <c r="CE198" s="224"/>
      <c r="CF198" s="224"/>
      <c r="CG198" s="224"/>
      <c r="CH198" s="225"/>
    </row>
    <row r="199" spans="1:86">
      <c r="A199" s="358">
        <f>Summary!A199</f>
        <v>0</v>
      </c>
      <c r="B199" s="360" t="str">
        <f>Summary!B199</f>
        <v>5</v>
      </c>
      <c r="C199" s="360">
        <f>Summary!C199</f>
        <v>0</v>
      </c>
      <c r="D199" s="385" t="str">
        <f>Summary!D199</f>
        <v>Manage Premises</v>
      </c>
      <c r="E199" s="386">
        <f>Summary!E199</f>
        <v>0</v>
      </c>
      <c r="F199" s="387">
        <f>Summary!F199</f>
        <v>0</v>
      </c>
      <c r="G199" s="374">
        <f>Summary!G199</f>
        <v>0</v>
      </c>
      <c r="H199" s="164"/>
      <c r="I199" s="165"/>
      <c r="J199" s="165"/>
      <c r="K199" s="165"/>
      <c r="L199" s="165"/>
      <c r="M199" s="165"/>
      <c r="N199" s="165"/>
      <c r="O199" s="173"/>
      <c r="P199" s="531"/>
      <c r="Q199" s="164"/>
      <c r="R199" s="165"/>
      <c r="S199" s="165"/>
      <c r="T199" s="165"/>
      <c r="U199" s="165"/>
      <c r="V199" s="165"/>
      <c r="W199" s="165"/>
      <c r="X199" s="165"/>
      <c r="Y199" s="165"/>
      <c r="Z199" s="173"/>
      <c r="AA199" s="164"/>
      <c r="AB199" s="165"/>
      <c r="AC199" s="165"/>
      <c r="AD199" s="165"/>
      <c r="AE199" s="165"/>
      <c r="AF199" s="165"/>
      <c r="AG199" s="165"/>
      <c r="AH199" s="165"/>
      <c r="AI199" s="165"/>
      <c r="AJ199" s="173"/>
      <c r="AK199" s="164"/>
      <c r="AL199" s="165"/>
      <c r="AM199" s="165"/>
      <c r="AN199" s="165"/>
      <c r="AO199" s="165"/>
      <c r="AP199" s="165"/>
      <c r="AQ199" s="165"/>
      <c r="AR199" s="165"/>
      <c r="AS199" s="165"/>
      <c r="AT199" s="173"/>
      <c r="AU199" s="164"/>
      <c r="AV199" s="165"/>
      <c r="AW199" s="165"/>
      <c r="AX199" s="165"/>
      <c r="AY199" s="165"/>
      <c r="AZ199" s="165"/>
      <c r="BA199" s="165"/>
      <c r="BB199" s="165"/>
      <c r="BC199" s="165"/>
      <c r="BD199" s="173"/>
      <c r="BE199" s="164"/>
      <c r="BF199" s="165"/>
      <c r="BG199" s="165"/>
      <c r="BH199" s="165"/>
      <c r="BI199" s="165"/>
      <c r="BJ199" s="165"/>
      <c r="BK199" s="165"/>
      <c r="BL199" s="165"/>
      <c r="BM199" s="165"/>
      <c r="BN199" s="173"/>
      <c r="BO199" s="164"/>
      <c r="BP199" s="165"/>
      <c r="BQ199" s="165"/>
      <c r="BR199" s="165"/>
      <c r="BS199" s="165"/>
      <c r="BT199" s="165"/>
      <c r="BU199" s="165"/>
      <c r="BV199" s="165"/>
      <c r="BW199" s="165"/>
      <c r="BX199" s="173"/>
      <c r="BY199" s="164"/>
      <c r="BZ199" s="165"/>
      <c r="CA199" s="165"/>
      <c r="CB199" s="165"/>
      <c r="CC199" s="165"/>
      <c r="CD199" s="165"/>
      <c r="CE199" s="165"/>
      <c r="CF199" s="165"/>
      <c r="CG199" s="165"/>
      <c r="CH199" s="173"/>
    </row>
    <row r="200" spans="1:86">
      <c r="A200" s="359">
        <f>Summary!A200</f>
        <v>0</v>
      </c>
      <c r="B200" s="378" t="str">
        <f>Summary!B200</f>
        <v>5.1</v>
      </c>
      <c r="C200" s="379">
        <f>Summary!C200</f>
        <v>0</v>
      </c>
      <c r="D200" s="380">
        <f>Summary!D200</f>
        <v>0</v>
      </c>
      <c r="E200" s="381">
        <f>Summary!E200</f>
        <v>0</v>
      </c>
      <c r="F200" s="382">
        <f>Summary!F200</f>
        <v>0</v>
      </c>
      <c r="G200" s="375">
        <f>Summary!G200</f>
        <v>0</v>
      </c>
      <c r="H200" s="223"/>
      <c r="I200" s="224"/>
      <c r="J200" s="224"/>
      <c r="K200" s="224"/>
      <c r="L200" s="224"/>
      <c r="M200" s="224"/>
      <c r="N200" s="224"/>
      <c r="O200" s="225"/>
      <c r="P200" s="531"/>
      <c r="Q200" s="223"/>
      <c r="R200" s="224"/>
      <c r="S200" s="224"/>
      <c r="T200" s="224"/>
      <c r="U200" s="224"/>
      <c r="V200" s="224"/>
      <c r="W200" s="224"/>
      <c r="X200" s="224"/>
      <c r="Y200" s="224"/>
      <c r="Z200" s="225"/>
      <c r="AA200" s="223"/>
      <c r="AB200" s="224"/>
      <c r="AC200" s="224"/>
      <c r="AD200" s="224"/>
      <c r="AE200" s="224"/>
      <c r="AF200" s="224"/>
      <c r="AG200" s="224"/>
      <c r="AH200" s="224"/>
      <c r="AI200" s="224"/>
      <c r="AJ200" s="225"/>
      <c r="AK200" s="223"/>
      <c r="AL200" s="224"/>
      <c r="AM200" s="224"/>
      <c r="AN200" s="224"/>
      <c r="AO200" s="224"/>
      <c r="AP200" s="224"/>
      <c r="AQ200" s="224"/>
      <c r="AR200" s="224"/>
      <c r="AS200" s="224"/>
      <c r="AT200" s="225"/>
      <c r="AU200" s="223"/>
      <c r="AV200" s="224"/>
      <c r="AW200" s="224"/>
      <c r="AX200" s="224"/>
      <c r="AY200" s="224"/>
      <c r="AZ200" s="224"/>
      <c r="BA200" s="224"/>
      <c r="BB200" s="224"/>
      <c r="BC200" s="224"/>
      <c r="BD200" s="225"/>
      <c r="BE200" s="223"/>
      <c r="BF200" s="224"/>
      <c r="BG200" s="224"/>
      <c r="BH200" s="224"/>
      <c r="BI200" s="224"/>
      <c r="BJ200" s="224"/>
      <c r="BK200" s="224"/>
      <c r="BL200" s="224"/>
      <c r="BM200" s="224"/>
      <c r="BN200" s="225"/>
      <c r="BO200" s="223"/>
      <c r="BP200" s="224"/>
      <c r="BQ200" s="224"/>
      <c r="BR200" s="224"/>
      <c r="BS200" s="224"/>
      <c r="BT200" s="224"/>
      <c r="BU200" s="224"/>
      <c r="BV200" s="224"/>
      <c r="BW200" s="224"/>
      <c r="BX200" s="225"/>
      <c r="BY200" s="223"/>
      <c r="BZ200" s="224"/>
      <c r="CA200" s="224"/>
      <c r="CB200" s="224"/>
      <c r="CC200" s="224"/>
      <c r="CD200" s="224"/>
      <c r="CE200" s="224"/>
      <c r="CF200" s="224"/>
      <c r="CG200" s="224"/>
      <c r="CH200" s="225"/>
    </row>
    <row r="201" spans="1:86" ht="36">
      <c r="A201" s="359" t="str">
        <f>Summary!A201</f>
        <v>9.1.1 &amp; 9.1.3</v>
      </c>
      <c r="B201" s="378">
        <f>Summary!B201</f>
        <v>0</v>
      </c>
      <c r="C201" s="379" t="str">
        <f>Summary!C201</f>
        <v>5.1.1</v>
      </c>
      <c r="D201" s="380">
        <f>Summary!D201</f>
        <v>0</v>
      </c>
      <c r="E201" s="381" t="str">
        <f>Summary!E201</f>
        <v>Premises Management</v>
      </c>
      <c r="F201" s="382" t="str">
        <f>Summary!F201</f>
        <v xml:space="preserve">Manage the Clients premises </v>
      </c>
      <c r="G201" s="375" t="str">
        <f>Summary!G201</f>
        <v>Schedule Ref 25 to 41</v>
      </c>
      <c r="H201" s="243"/>
      <c r="I201" s="244"/>
      <c r="J201" s="244"/>
      <c r="K201" s="244"/>
      <c r="L201" s="244"/>
      <c r="M201" s="244"/>
      <c r="N201" s="244"/>
      <c r="O201" s="263"/>
      <c r="P201" s="537"/>
      <c r="Q201" s="243"/>
      <c r="R201" s="244"/>
      <c r="S201" s="244"/>
      <c r="T201" s="244"/>
      <c r="U201" s="244"/>
      <c r="V201" s="244"/>
      <c r="W201" s="244"/>
      <c r="X201" s="244"/>
      <c r="Y201" s="244"/>
      <c r="Z201" s="263"/>
      <c r="AA201" s="243"/>
      <c r="AB201" s="244"/>
      <c r="AC201" s="244"/>
      <c r="AD201" s="244"/>
      <c r="AE201" s="244"/>
      <c r="AF201" s="244"/>
      <c r="AG201" s="244"/>
      <c r="AH201" s="244"/>
      <c r="AI201" s="244"/>
      <c r="AJ201" s="263"/>
      <c r="AK201" s="243"/>
      <c r="AL201" s="244"/>
      <c r="AM201" s="244"/>
      <c r="AN201" s="244"/>
      <c r="AO201" s="244"/>
      <c r="AP201" s="244"/>
      <c r="AQ201" s="244"/>
      <c r="AR201" s="244"/>
      <c r="AS201" s="244"/>
      <c r="AT201" s="263"/>
      <c r="AU201" s="243"/>
      <c r="AV201" s="244"/>
      <c r="AW201" s="244"/>
      <c r="AX201" s="244"/>
      <c r="AY201" s="244"/>
      <c r="AZ201" s="244"/>
      <c r="BA201" s="244"/>
      <c r="BB201" s="244"/>
      <c r="BC201" s="244"/>
      <c r="BD201" s="263"/>
      <c r="BE201" s="243"/>
      <c r="BF201" s="244"/>
      <c r="BG201" s="244"/>
      <c r="BH201" s="244"/>
      <c r="BI201" s="244"/>
      <c r="BJ201" s="244"/>
      <c r="BK201" s="244"/>
      <c r="BL201" s="244"/>
      <c r="BM201" s="244"/>
      <c r="BN201" s="263"/>
      <c r="BO201" s="243"/>
      <c r="BP201" s="244"/>
      <c r="BQ201" s="244"/>
      <c r="BR201" s="244"/>
      <c r="BS201" s="244"/>
      <c r="BT201" s="244"/>
      <c r="BU201" s="244"/>
      <c r="BV201" s="244"/>
      <c r="BW201" s="244"/>
      <c r="BX201" s="263"/>
      <c r="BY201" s="243"/>
      <c r="BZ201" s="244"/>
      <c r="CA201" s="244"/>
      <c r="CB201" s="244"/>
      <c r="CC201" s="244"/>
      <c r="CD201" s="244"/>
      <c r="CE201" s="244"/>
      <c r="CF201" s="244"/>
      <c r="CG201" s="244"/>
      <c r="CH201" s="263"/>
    </row>
    <row r="202" spans="1:86">
      <c r="A202" s="359">
        <f>Summary!A202</f>
        <v>0</v>
      </c>
      <c r="B202" s="378">
        <f>Summary!B202</f>
        <v>0</v>
      </c>
      <c r="C202" s="379">
        <f>Summary!C202</f>
        <v>0</v>
      </c>
      <c r="D202" s="380">
        <f>Summary!D202</f>
        <v>0</v>
      </c>
      <c r="E202" s="381">
        <f>Summary!E202</f>
        <v>0</v>
      </c>
      <c r="F202" s="382">
        <f>Summary!F202</f>
        <v>0</v>
      </c>
      <c r="G202" s="375">
        <f>Summary!G202</f>
        <v>0</v>
      </c>
      <c r="H202" s="223"/>
      <c r="I202" s="224"/>
      <c r="J202" s="224"/>
      <c r="K202" s="224"/>
      <c r="L202" s="224"/>
      <c r="M202" s="224"/>
      <c r="N202" s="224"/>
      <c r="O202" s="225"/>
      <c r="P202" s="531"/>
      <c r="Q202" s="223"/>
      <c r="R202" s="224"/>
      <c r="S202" s="224"/>
      <c r="T202" s="224"/>
      <c r="U202" s="224"/>
      <c r="V202" s="224"/>
      <c r="W202" s="224"/>
      <c r="X202" s="224"/>
      <c r="Y202" s="224"/>
      <c r="Z202" s="225"/>
      <c r="AA202" s="223"/>
      <c r="AB202" s="224"/>
      <c r="AC202" s="224"/>
      <c r="AD202" s="224"/>
      <c r="AE202" s="224"/>
      <c r="AF202" s="224"/>
      <c r="AG202" s="224"/>
      <c r="AH202" s="224"/>
      <c r="AI202" s="224"/>
      <c r="AJ202" s="225"/>
      <c r="AK202" s="223"/>
      <c r="AL202" s="224"/>
      <c r="AM202" s="224"/>
      <c r="AN202" s="224"/>
      <c r="AO202" s="224"/>
      <c r="AP202" s="224"/>
      <c r="AQ202" s="224"/>
      <c r="AR202" s="224"/>
      <c r="AS202" s="224"/>
      <c r="AT202" s="225"/>
      <c r="AU202" s="223"/>
      <c r="AV202" s="224"/>
      <c r="AW202" s="224"/>
      <c r="AX202" s="224"/>
      <c r="AY202" s="224"/>
      <c r="AZ202" s="224"/>
      <c r="BA202" s="224"/>
      <c r="BB202" s="224"/>
      <c r="BC202" s="224"/>
      <c r="BD202" s="225"/>
      <c r="BE202" s="223"/>
      <c r="BF202" s="224"/>
      <c r="BG202" s="224"/>
      <c r="BH202" s="224"/>
      <c r="BI202" s="224"/>
      <c r="BJ202" s="224"/>
      <c r="BK202" s="224"/>
      <c r="BL202" s="224"/>
      <c r="BM202" s="224"/>
      <c r="BN202" s="225"/>
      <c r="BO202" s="223"/>
      <c r="BP202" s="224"/>
      <c r="BQ202" s="224"/>
      <c r="BR202" s="224"/>
      <c r="BS202" s="224"/>
      <c r="BT202" s="224"/>
      <c r="BU202" s="224"/>
      <c r="BV202" s="224"/>
      <c r="BW202" s="224"/>
      <c r="BX202" s="225"/>
      <c r="BY202" s="223"/>
      <c r="BZ202" s="224"/>
      <c r="CA202" s="224"/>
      <c r="CB202" s="224"/>
      <c r="CC202" s="224"/>
      <c r="CD202" s="224"/>
      <c r="CE202" s="224"/>
      <c r="CF202" s="224"/>
      <c r="CG202" s="224"/>
      <c r="CH202" s="225"/>
    </row>
    <row r="203" spans="1:86" ht="18.75" thickBot="1">
      <c r="A203" s="388">
        <f>Summary!A203</f>
        <v>0</v>
      </c>
      <c r="B203" s="389">
        <f>Summary!B203</f>
        <v>0</v>
      </c>
      <c r="C203" s="389">
        <f>Summary!C203</f>
        <v>0</v>
      </c>
      <c r="D203" s="389">
        <f>Summary!D203</f>
        <v>0</v>
      </c>
      <c r="E203" s="390">
        <f>Summary!E203</f>
        <v>0</v>
      </c>
      <c r="F203" s="390">
        <f>Summary!F203</f>
        <v>0</v>
      </c>
      <c r="G203" s="391">
        <f>Summary!G203</f>
        <v>0</v>
      </c>
      <c r="H203" s="697">
        <f>SUM(H11:H202)</f>
        <v>0</v>
      </c>
      <c r="I203" s="698">
        <f>SUM(I11:I202)</f>
        <v>0</v>
      </c>
      <c r="J203" s="698">
        <f>SUM(J11:J202)</f>
        <v>0</v>
      </c>
      <c r="K203" s="698">
        <f t="shared" ref="K203:M203" si="1">SUM(K11:K202)</f>
        <v>0</v>
      </c>
      <c r="L203" s="698">
        <f t="shared" si="1"/>
        <v>0</v>
      </c>
      <c r="M203" s="698">
        <f t="shared" si="1"/>
        <v>0</v>
      </c>
      <c r="N203" s="698">
        <f t="shared" ref="N203" si="2">SUM(N11:N202)</f>
        <v>0</v>
      </c>
      <c r="O203" s="699">
        <f>SUM(O11:O202)</f>
        <v>0</v>
      </c>
      <c r="P203" s="531"/>
      <c r="Q203" s="392"/>
      <c r="R203" s="393"/>
      <c r="S203" s="393"/>
      <c r="T203" s="393"/>
      <c r="U203" s="393"/>
      <c r="V203" s="393"/>
      <c r="W203" s="393"/>
      <c r="X203" s="393"/>
      <c r="Y203" s="393"/>
      <c r="Z203" s="394"/>
      <c r="AA203" s="392"/>
      <c r="AB203" s="393"/>
      <c r="AC203" s="393"/>
      <c r="AD203" s="393"/>
      <c r="AE203" s="393"/>
      <c r="AF203" s="393"/>
      <c r="AG203" s="393"/>
      <c r="AH203" s="393"/>
      <c r="AI203" s="393"/>
      <c r="AJ203" s="394"/>
      <c r="AK203" s="392"/>
      <c r="AL203" s="393"/>
      <c r="AM203" s="393"/>
      <c r="AN203" s="393"/>
      <c r="AO203" s="393"/>
      <c r="AP203" s="393"/>
      <c r="AQ203" s="393"/>
      <c r="AR203" s="393"/>
      <c r="AS203" s="393"/>
      <c r="AT203" s="394"/>
      <c r="AU203" s="392"/>
      <c r="AV203" s="393"/>
      <c r="AW203" s="393"/>
      <c r="AX203" s="393"/>
      <c r="AY203" s="393"/>
      <c r="AZ203" s="393"/>
      <c r="BA203" s="393"/>
      <c r="BB203" s="393"/>
      <c r="BC203" s="393"/>
      <c r="BD203" s="394"/>
      <c r="BE203" s="392"/>
      <c r="BF203" s="393"/>
      <c r="BG203" s="393"/>
      <c r="BH203" s="393"/>
      <c r="BI203" s="393"/>
      <c r="BJ203" s="393"/>
      <c r="BK203" s="393"/>
      <c r="BL203" s="393"/>
      <c r="BM203" s="393"/>
      <c r="BN203" s="394"/>
      <c r="BO203" s="392"/>
      <c r="BP203" s="393"/>
      <c r="BQ203" s="393"/>
      <c r="BR203" s="393"/>
      <c r="BS203" s="393"/>
      <c r="BT203" s="393"/>
      <c r="BU203" s="393"/>
      <c r="BV203" s="393"/>
      <c r="BW203" s="393"/>
      <c r="BX203" s="394"/>
      <c r="BY203" s="392"/>
      <c r="BZ203" s="393"/>
      <c r="CA203" s="393"/>
      <c r="CB203" s="393"/>
      <c r="CC203" s="393"/>
      <c r="CD203" s="393"/>
      <c r="CE203" s="393"/>
      <c r="CF203" s="393"/>
      <c r="CG203" s="393"/>
      <c r="CH203" s="394"/>
    </row>
  </sheetData>
  <sheetProtection algorithmName="SHA-512" hashValue="zmAwfzH7FmQ2wFKBjHpwifFaiTNTLz3LrXcGft/EsIUhGRuC88bNWxmXAZZdUg0ElgGqcirLGvwuhYWiA8JdCg==" saltValue="il64RyqEAuyd+dzy0l+krA==" spinCount="100000" sheet="1" objects="1" scenarios="1"/>
  <mergeCells count="17">
    <mergeCell ref="A1:O1"/>
    <mergeCell ref="A4:A7"/>
    <mergeCell ref="B4:C7"/>
    <mergeCell ref="D4:F5"/>
    <mergeCell ref="G4:G5"/>
    <mergeCell ref="H4:O5"/>
    <mergeCell ref="BY4:CH5"/>
    <mergeCell ref="D6:D7"/>
    <mergeCell ref="E6:E7"/>
    <mergeCell ref="F6:F7"/>
    <mergeCell ref="G6:G7"/>
    <mergeCell ref="AU4:BD5"/>
    <mergeCell ref="BE4:BN5"/>
    <mergeCell ref="BO4:BX5"/>
    <mergeCell ref="Q4:Z5"/>
    <mergeCell ref="AA4:AJ5"/>
    <mergeCell ref="AK4:AT5"/>
  </mergeCells>
  <conditionalFormatting sqref="A8:G8 A17:G27 B16 B13 B10 D13 D16 B29 D29 B64 B60 A57:G59 B56 D56 D60 D64 A9 A28 A55:G55 A30:G53 A61:G63 A11:G12 A14:G15 A200:G203 A65:G88 A90:G148 A153:G198">
    <cfRule type="cellIs" dxfId="80" priority="18" operator="equal">
      <formula>0</formula>
    </cfRule>
  </conditionalFormatting>
  <conditionalFormatting sqref="A64 A60 A56 C64 C60 C56 E56:G56 E60:G60 E64:G64 E29:G29 C29 A29 A10 A13 C13 C10:G10 E13:G13 A16:A20 C16:C20 E16:G20">
    <cfRule type="cellIs" dxfId="79" priority="16" operator="equal">
      <formula>0</formula>
    </cfRule>
  </conditionalFormatting>
  <conditionalFormatting sqref="B28:G28 B9:G9">
    <cfRule type="cellIs" dxfId="78" priority="15" operator="equal">
      <formula>0</formula>
    </cfRule>
  </conditionalFormatting>
  <conditionalFormatting sqref="A54:G54">
    <cfRule type="cellIs" dxfId="77" priority="12" operator="equal">
      <formula>0</formula>
    </cfRule>
  </conditionalFormatting>
  <conditionalFormatting sqref="E199:G199 C199 A199">
    <cfRule type="cellIs" dxfId="76" priority="4" operator="equal">
      <formula>0</formula>
    </cfRule>
  </conditionalFormatting>
  <conditionalFormatting sqref="B199 D199">
    <cfRule type="cellIs" dxfId="75" priority="5" operator="equal">
      <formula>0</formula>
    </cfRule>
  </conditionalFormatting>
  <conditionalFormatting sqref="A89:G89">
    <cfRule type="cellIs" dxfId="74" priority="3" operator="equal">
      <formula>0</formula>
    </cfRule>
  </conditionalFormatting>
  <conditionalFormatting sqref="A149:B152">
    <cfRule type="cellIs" dxfId="73" priority="2" operator="equal">
      <formula>0</formula>
    </cfRule>
  </conditionalFormatting>
  <conditionalFormatting sqref="C149:G152">
    <cfRule type="cellIs" dxfId="72" priority="1" operator="equal">
      <formula>0</formula>
    </cfRule>
  </conditionalFormatting>
  <pageMargins left="0.7" right="0.7" top="0.75" bottom="0.75" header="0.3" footer="0.3"/>
  <pageSetup paperSize="9" scale="2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EP203"/>
  <sheetViews>
    <sheetView topLeftCell="M143" zoomScale="40" zoomScaleNormal="40" workbookViewId="0">
      <selection activeCell="AC154" sqref="AC154"/>
    </sheetView>
  </sheetViews>
  <sheetFormatPr defaultColWidth="9.140625" defaultRowHeight="18"/>
  <cols>
    <col min="1" max="1" width="23.5703125" style="141" customWidth="1"/>
    <col min="2" max="2" width="10" style="136" bestFit="1" customWidth="1"/>
    <col min="3" max="3" width="12.5703125" style="136" customWidth="1"/>
    <col min="4" max="4" width="29.140625" style="136" customWidth="1"/>
    <col min="5" max="5" width="33.5703125" style="135" customWidth="1"/>
    <col min="6" max="6" width="67.42578125" style="776" customWidth="1"/>
    <col min="7" max="7" width="45.5703125" style="138" bestFit="1" customWidth="1"/>
    <col min="8" max="19" width="20.5703125" style="138" customWidth="1"/>
    <col min="20" max="20" width="23.5703125" style="138" customWidth="1"/>
    <col min="21" max="21" width="9.140625" style="175"/>
    <col min="22" max="30" width="26.5703125" style="139" customWidth="1"/>
    <col min="31" max="31" width="33.42578125" style="139" customWidth="1"/>
    <col min="32" max="40" width="26.5703125" style="139" customWidth="1"/>
    <col min="41" max="41" width="33.5703125" style="139" customWidth="1"/>
    <col min="42" max="50" width="26.5703125" style="139" customWidth="1"/>
    <col min="51" max="51" width="33.5703125" style="139" customWidth="1"/>
    <col min="52" max="60" width="26.5703125" style="139" customWidth="1"/>
    <col min="61" max="61" width="33.5703125" style="139" customWidth="1"/>
    <col min="62" max="70" width="26.5703125" style="139" customWidth="1"/>
    <col min="71" max="71" width="33.5703125" style="139" customWidth="1"/>
    <col min="72" max="80" width="26.5703125" style="139" customWidth="1"/>
    <col min="81" max="81" width="33.5703125" style="139" customWidth="1"/>
    <col min="82" max="90" width="26.5703125" style="139" customWidth="1"/>
    <col min="91" max="91" width="33.5703125" style="139" customWidth="1"/>
    <col min="92" max="100" width="26.5703125" style="139" customWidth="1"/>
    <col min="101" max="101" width="33.5703125" style="139" customWidth="1"/>
    <col min="102" max="110" width="26.5703125" style="139" customWidth="1"/>
    <col min="111" max="111" width="33.5703125" style="139" customWidth="1"/>
    <col min="112" max="120" width="26.5703125" style="139" customWidth="1"/>
    <col min="121" max="121" width="33.5703125" style="139" customWidth="1"/>
    <col min="122" max="130" width="26.5703125" style="139" customWidth="1"/>
    <col min="131" max="131" width="33.5703125" style="139" customWidth="1"/>
    <col min="132" max="140" width="26.5703125" style="139" customWidth="1"/>
    <col min="141" max="141" width="33.5703125" style="139" customWidth="1"/>
    <col min="142" max="16384" width="9.140625" style="135"/>
  </cols>
  <sheetData>
    <row r="1" spans="1:146" ht="102" customHeight="1" thickBot="1">
      <c r="A1" s="1007" t="s">
        <v>275</v>
      </c>
      <c r="B1" s="1007"/>
      <c r="C1" s="1007"/>
      <c r="D1" s="1007"/>
      <c r="E1" s="1007"/>
      <c r="F1" s="1007"/>
      <c r="G1" s="1007"/>
      <c r="H1" s="1007"/>
      <c r="I1" s="1007"/>
      <c r="J1" s="1007"/>
      <c r="K1" s="1007"/>
      <c r="L1" s="1007"/>
      <c r="M1" s="1007"/>
      <c r="N1" s="1007"/>
      <c r="O1" s="1007"/>
      <c r="P1" s="1007"/>
      <c r="Q1" s="1007"/>
      <c r="R1" s="1007"/>
      <c r="S1" s="1007"/>
      <c r="T1" s="1007"/>
      <c r="U1" s="174"/>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4"/>
      <c r="EM1" s="134"/>
      <c r="EN1" s="134"/>
      <c r="EO1" s="134"/>
      <c r="EP1" s="134"/>
    </row>
    <row r="2" spans="1:146" ht="45" hidden="1">
      <c r="A2" s="187"/>
      <c r="B2" s="187"/>
      <c r="C2" s="187"/>
      <c r="D2" s="187"/>
      <c r="E2" s="187"/>
      <c r="F2" s="771"/>
      <c r="G2" s="453"/>
      <c r="H2" s="187"/>
      <c r="I2" s="187"/>
      <c r="J2" s="187"/>
      <c r="K2" s="500"/>
      <c r="L2" s="500"/>
      <c r="M2" s="500"/>
      <c r="N2" s="500"/>
      <c r="O2" s="500"/>
      <c r="P2" s="500"/>
      <c r="Q2" s="581"/>
      <c r="R2" s="581"/>
      <c r="S2" s="581"/>
      <c r="T2" s="187"/>
      <c r="U2" s="174"/>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4"/>
      <c r="EM2" s="134"/>
      <c r="EN2" s="134"/>
      <c r="EO2" s="134"/>
      <c r="EP2" s="134"/>
    </row>
    <row r="3" spans="1:146" ht="24" hidden="1" customHeight="1" thickBot="1">
      <c r="A3" s="854">
        <f>Mobilisation!A3+1</f>
        <v>2021</v>
      </c>
      <c r="G3" s="137"/>
    </row>
    <row r="4" spans="1:146" ht="22.35" customHeight="1">
      <c r="A4" s="1008" t="s">
        <v>483</v>
      </c>
      <c r="B4" s="1011" t="s">
        <v>259</v>
      </c>
      <c r="C4" s="1011"/>
      <c r="D4" s="1012" t="s">
        <v>274</v>
      </c>
      <c r="E4" s="1012"/>
      <c r="F4" s="1012"/>
      <c r="G4" s="1013" t="s">
        <v>289</v>
      </c>
      <c r="H4" s="1014" t="str">
        <f ca="1">MID(CELL("filename",A1),FIND("]",CELL("filename",A1))+1,255)</f>
        <v>Year 1</v>
      </c>
      <c r="I4" s="1015"/>
      <c r="J4" s="1015"/>
      <c r="K4" s="1015"/>
      <c r="L4" s="1015"/>
      <c r="M4" s="1015"/>
      <c r="N4" s="1015"/>
      <c r="O4" s="1015"/>
      <c r="P4" s="1015"/>
      <c r="Q4" s="1015"/>
      <c r="R4" s="1015"/>
      <c r="S4" s="1015"/>
      <c r="T4" s="1016"/>
      <c r="V4" s="995" t="str">
        <f>CONCATENATE($H$7," ",$A$3)</f>
        <v>June 2021</v>
      </c>
      <c r="W4" s="996"/>
      <c r="X4" s="996"/>
      <c r="Y4" s="996"/>
      <c r="Z4" s="996"/>
      <c r="AA4" s="996"/>
      <c r="AB4" s="996"/>
      <c r="AC4" s="996"/>
      <c r="AD4" s="996"/>
      <c r="AE4" s="997"/>
      <c r="AF4" s="995" t="str">
        <f>CONCATENATE($I$7," ",$A$3)</f>
        <v>July 2021</v>
      </c>
      <c r="AG4" s="996"/>
      <c r="AH4" s="996"/>
      <c r="AI4" s="996"/>
      <c r="AJ4" s="996"/>
      <c r="AK4" s="996"/>
      <c r="AL4" s="996"/>
      <c r="AM4" s="996"/>
      <c r="AN4" s="996"/>
      <c r="AO4" s="997"/>
      <c r="AP4" s="995" t="str">
        <f>CONCATENATE($J$7," ",$A$3)</f>
        <v>August 2021</v>
      </c>
      <c r="AQ4" s="996"/>
      <c r="AR4" s="996"/>
      <c r="AS4" s="996"/>
      <c r="AT4" s="996"/>
      <c r="AU4" s="996"/>
      <c r="AV4" s="996"/>
      <c r="AW4" s="996"/>
      <c r="AX4" s="996"/>
      <c r="AY4" s="997"/>
      <c r="AZ4" s="995" t="str">
        <f>CONCATENATE($K$7," ",$A$3)</f>
        <v>September 2021</v>
      </c>
      <c r="BA4" s="996"/>
      <c r="BB4" s="996"/>
      <c r="BC4" s="996"/>
      <c r="BD4" s="996"/>
      <c r="BE4" s="996"/>
      <c r="BF4" s="996"/>
      <c r="BG4" s="996"/>
      <c r="BH4" s="996"/>
      <c r="BI4" s="997"/>
      <c r="BJ4" s="995" t="str">
        <f>CONCATENATE($L$7," ",$A$3)</f>
        <v>October 2021</v>
      </c>
      <c r="BK4" s="996"/>
      <c r="BL4" s="996"/>
      <c r="BM4" s="996"/>
      <c r="BN4" s="996"/>
      <c r="BO4" s="996"/>
      <c r="BP4" s="996"/>
      <c r="BQ4" s="996"/>
      <c r="BR4" s="996"/>
      <c r="BS4" s="997"/>
      <c r="BT4" s="995" t="str">
        <f>CONCATENATE($M$7," ",$A$3)</f>
        <v>November 2021</v>
      </c>
      <c r="BU4" s="996"/>
      <c r="BV4" s="996"/>
      <c r="BW4" s="996"/>
      <c r="BX4" s="996"/>
      <c r="BY4" s="996"/>
      <c r="BZ4" s="996"/>
      <c r="CA4" s="996"/>
      <c r="CB4" s="996"/>
      <c r="CC4" s="997"/>
      <c r="CD4" s="995" t="str">
        <f>CONCATENATE($N$7," ",$A$3)</f>
        <v>December 2021</v>
      </c>
      <c r="CE4" s="996"/>
      <c r="CF4" s="996"/>
      <c r="CG4" s="996"/>
      <c r="CH4" s="996"/>
      <c r="CI4" s="996"/>
      <c r="CJ4" s="996"/>
      <c r="CK4" s="996"/>
      <c r="CL4" s="996"/>
      <c r="CM4" s="997"/>
      <c r="CN4" s="995" t="str">
        <f>CONCATENATE($O$7," ",$A$3+1)</f>
        <v>January 2022</v>
      </c>
      <c r="CO4" s="996"/>
      <c r="CP4" s="996"/>
      <c r="CQ4" s="996"/>
      <c r="CR4" s="996"/>
      <c r="CS4" s="996"/>
      <c r="CT4" s="996"/>
      <c r="CU4" s="996"/>
      <c r="CV4" s="996"/>
      <c r="CW4" s="997"/>
      <c r="CX4" s="995" t="str">
        <f>CONCATENATE($P$7," ",$A$3+1)</f>
        <v>February 2022</v>
      </c>
      <c r="CY4" s="996"/>
      <c r="CZ4" s="996"/>
      <c r="DA4" s="996"/>
      <c r="DB4" s="996"/>
      <c r="DC4" s="996"/>
      <c r="DD4" s="996"/>
      <c r="DE4" s="996"/>
      <c r="DF4" s="996"/>
      <c r="DG4" s="997"/>
      <c r="DH4" s="995" t="str">
        <f>CONCATENATE($Q$7," ",$A$3+1)</f>
        <v>March 2022</v>
      </c>
      <c r="DI4" s="996"/>
      <c r="DJ4" s="996"/>
      <c r="DK4" s="996"/>
      <c r="DL4" s="996"/>
      <c r="DM4" s="996"/>
      <c r="DN4" s="996"/>
      <c r="DO4" s="996"/>
      <c r="DP4" s="996"/>
      <c r="DQ4" s="997"/>
      <c r="DR4" s="995" t="str">
        <f>CONCATENATE($R$7," ",$A$3+1)</f>
        <v>April 2022</v>
      </c>
      <c r="DS4" s="996"/>
      <c r="DT4" s="996"/>
      <c r="DU4" s="996"/>
      <c r="DV4" s="996"/>
      <c r="DW4" s="996"/>
      <c r="DX4" s="996"/>
      <c r="DY4" s="996"/>
      <c r="DZ4" s="996"/>
      <c r="EA4" s="997"/>
      <c r="EB4" s="995" t="str">
        <f>CONCATENATE($S$7," ",$A$3+1)</f>
        <v>May 2022</v>
      </c>
      <c r="EC4" s="996"/>
      <c r="ED4" s="996"/>
      <c r="EE4" s="996"/>
      <c r="EF4" s="996"/>
      <c r="EG4" s="996"/>
      <c r="EH4" s="996"/>
      <c r="EI4" s="996"/>
      <c r="EJ4" s="996"/>
      <c r="EK4" s="997"/>
    </row>
    <row r="5" spans="1:146" ht="22.35" customHeight="1" thickBot="1">
      <c r="A5" s="1009"/>
      <c r="B5" s="1001"/>
      <c r="C5" s="1001"/>
      <c r="D5" s="1003"/>
      <c r="E5" s="1003"/>
      <c r="F5" s="1003"/>
      <c r="G5" s="1005"/>
      <c r="H5" s="1017"/>
      <c r="I5" s="1018"/>
      <c r="J5" s="1018"/>
      <c r="K5" s="1018"/>
      <c r="L5" s="1018"/>
      <c r="M5" s="1018"/>
      <c r="N5" s="1018"/>
      <c r="O5" s="1018"/>
      <c r="P5" s="1018"/>
      <c r="Q5" s="1018"/>
      <c r="R5" s="1018"/>
      <c r="S5" s="1018"/>
      <c r="T5" s="1019"/>
      <c r="V5" s="998"/>
      <c r="W5" s="999"/>
      <c r="X5" s="999"/>
      <c r="Y5" s="999"/>
      <c r="Z5" s="999"/>
      <c r="AA5" s="999"/>
      <c r="AB5" s="999"/>
      <c r="AC5" s="999"/>
      <c r="AD5" s="999"/>
      <c r="AE5" s="1000"/>
      <c r="AF5" s="998"/>
      <c r="AG5" s="999"/>
      <c r="AH5" s="999"/>
      <c r="AI5" s="999"/>
      <c r="AJ5" s="999"/>
      <c r="AK5" s="999"/>
      <c r="AL5" s="999"/>
      <c r="AM5" s="999"/>
      <c r="AN5" s="999"/>
      <c r="AO5" s="1000"/>
      <c r="AP5" s="998"/>
      <c r="AQ5" s="999"/>
      <c r="AR5" s="999"/>
      <c r="AS5" s="999"/>
      <c r="AT5" s="999"/>
      <c r="AU5" s="999"/>
      <c r="AV5" s="999"/>
      <c r="AW5" s="999"/>
      <c r="AX5" s="999"/>
      <c r="AY5" s="1000"/>
      <c r="AZ5" s="998"/>
      <c r="BA5" s="999"/>
      <c r="BB5" s="999"/>
      <c r="BC5" s="999"/>
      <c r="BD5" s="999"/>
      <c r="BE5" s="999"/>
      <c r="BF5" s="999"/>
      <c r="BG5" s="999"/>
      <c r="BH5" s="999"/>
      <c r="BI5" s="1000"/>
      <c r="BJ5" s="998"/>
      <c r="BK5" s="999"/>
      <c r="BL5" s="999"/>
      <c r="BM5" s="999"/>
      <c r="BN5" s="999"/>
      <c r="BO5" s="999"/>
      <c r="BP5" s="999"/>
      <c r="BQ5" s="999"/>
      <c r="BR5" s="999"/>
      <c r="BS5" s="1000"/>
      <c r="BT5" s="998"/>
      <c r="BU5" s="999"/>
      <c r="BV5" s="999"/>
      <c r="BW5" s="999"/>
      <c r="BX5" s="999"/>
      <c r="BY5" s="999"/>
      <c r="BZ5" s="999"/>
      <c r="CA5" s="999"/>
      <c r="CB5" s="999"/>
      <c r="CC5" s="1000"/>
      <c r="CD5" s="998"/>
      <c r="CE5" s="999"/>
      <c r="CF5" s="999"/>
      <c r="CG5" s="999"/>
      <c r="CH5" s="999"/>
      <c r="CI5" s="999"/>
      <c r="CJ5" s="999"/>
      <c r="CK5" s="999"/>
      <c r="CL5" s="999"/>
      <c r="CM5" s="1000"/>
      <c r="CN5" s="998"/>
      <c r="CO5" s="999"/>
      <c r="CP5" s="999"/>
      <c r="CQ5" s="999"/>
      <c r="CR5" s="999"/>
      <c r="CS5" s="999"/>
      <c r="CT5" s="999"/>
      <c r="CU5" s="999"/>
      <c r="CV5" s="999"/>
      <c r="CW5" s="1000"/>
      <c r="CX5" s="998"/>
      <c r="CY5" s="999"/>
      <c r="CZ5" s="999"/>
      <c r="DA5" s="999"/>
      <c r="DB5" s="999"/>
      <c r="DC5" s="999"/>
      <c r="DD5" s="999"/>
      <c r="DE5" s="999"/>
      <c r="DF5" s="999"/>
      <c r="DG5" s="1000"/>
      <c r="DH5" s="998"/>
      <c r="DI5" s="999"/>
      <c r="DJ5" s="999"/>
      <c r="DK5" s="999"/>
      <c r="DL5" s="999"/>
      <c r="DM5" s="999"/>
      <c r="DN5" s="999"/>
      <c r="DO5" s="999"/>
      <c r="DP5" s="999"/>
      <c r="DQ5" s="1000"/>
      <c r="DR5" s="998"/>
      <c r="DS5" s="999"/>
      <c r="DT5" s="999"/>
      <c r="DU5" s="999"/>
      <c r="DV5" s="999"/>
      <c r="DW5" s="999"/>
      <c r="DX5" s="999"/>
      <c r="DY5" s="999"/>
      <c r="DZ5" s="999"/>
      <c r="EA5" s="1000"/>
      <c r="EB5" s="998"/>
      <c r="EC5" s="999"/>
      <c r="ED5" s="999"/>
      <c r="EE5" s="999"/>
      <c r="EF5" s="999"/>
      <c r="EG5" s="999"/>
      <c r="EH5" s="999"/>
      <c r="EI5" s="999"/>
      <c r="EJ5" s="999"/>
      <c r="EK5" s="1000"/>
    </row>
    <row r="6" spans="1:146" ht="46.35" customHeight="1">
      <c r="A6" s="1009"/>
      <c r="B6" s="1001"/>
      <c r="C6" s="1001"/>
      <c r="D6" s="1001" t="s">
        <v>278</v>
      </c>
      <c r="E6" s="1003" t="s">
        <v>227</v>
      </c>
      <c r="F6" s="1003" t="s">
        <v>279</v>
      </c>
      <c r="G6" s="1005" t="str">
        <f>Summary!G6</f>
        <v>Schedule Reference
(Refer to Cost Reimbursable Table in the Price List)</v>
      </c>
      <c r="H6" s="841">
        <f t="shared" ref="H6:N6" si="0">$A$3</f>
        <v>2021</v>
      </c>
      <c r="I6" s="842">
        <f t="shared" si="0"/>
        <v>2021</v>
      </c>
      <c r="J6" s="842">
        <f t="shared" si="0"/>
        <v>2021</v>
      </c>
      <c r="K6" s="842">
        <f t="shared" si="0"/>
        <v>2021</v>
      </c>
      <c r="L6" s="842">
        <f t="shared" si="0"/>
        <v>2021</v>
      </c>
      <c r="M6" s="842">
        <f t="shared" si="0"/>
        <v>2021</v>
      </c>
      <c r="N6" s="842">
        <f t="shared" si="0"/>
        <v>2021</v>
      </c>
      <c r="O6" s="842">
        <f t="shared" ref="O6:S6" si="1">$A$3+1</f>
        <v>2022</v>
      </c>
      <c r="P6" s="842">
        <f t="shared" si="1"/>
        <v>2022</v>
      </c>
      <c r="Q6" s="842">
        <f t="shared" si="1"/>
        <v>2022</v>
      </c>
      <c r="R6" s="842">
        <f t="shared" si="1"/>
        <v>2022</v>
      </c>
      <c r="S6" s="842">
        <f t="shared" si="1"/>
        <v>2022</v>
      </c>
      <c r="T6" s="186"/>
      <c r="V6" s="269" t="s">
        <v>435</v>
      </c>
      <c r="W6" s="270" t="s">
        <v>435</v>
      </c>
      <c r="X6" s="270" t="s">
        <v>435</v>
      </c>
      <c r="Y6" s="270" t="s">
        <v>436</v>
      </c>
      <c r="Z6" s="270" t="s">
        <v>437</v>
      </c>
      <c r="AA6" s="270" t="s">
        <v>437</v>
      </c>
      <c r="AB6" s="270" t="s">
        <v>438</v>
      </c>
      <c r="AC6" s="270" t="s">
        <v>439</v>
      </c>
      <c r="AD6" s="670" t="s">
        <v>420</v>
      </c>
      <c r="AE6" s="271" t="s">
        <v>427</v>
      </c>
      <c r="AF6" s="269" t="s">
        <v>435</v>
      </c>
      <c r="AG6" s="270" t="s">
        <v>435</v>
      </c>
      <c r="AH6" s="270" t="s">
        <v>435</v>
      </c>
      <c r="AI6" s="270" t="s">
        <v>436</v>
      </c>
      <c r="AJ6" s="270" t="s">
        <v>437</v>
      </c>
      <c r="AK6" s="270" t="s">
        <v>437</v>
      </c>
      <c r="AL6" s="270" t="s">
        <v>438</v>
      </c>
      <c r="AM6" s="270" t="s">
        <v>439</v>
      </c>
      <c r="AN6" s="670" t="s">
        <v>420</v>
      </c>
      <c r="AO6" s="271" t="s">
        <v>427</v>
      </c>
      <c r="AP6" s="269" t="s">
        <v>435</v>
      </c>
      <c r="AQ6" s="270" t="s">
        <v>435</v>
      </c>
      <c r="AR6" s="270" t="s">
        <v>435</v>
      </c>
      <c r="AS6" s="270" t="s">
        <v>436</v>
      </c>
      <c r="AT6" s="270" t="s">
        <v>437</v>
      </c>
      <c r="AU6" s="270" t="s">
        <v>437</v>
      </c>
      <c r="AV6" s="270" t="s">
        <v>438</v>
      </c>
      <c r="AW6" s="270" t="s">
        <v>439</v>
      </c>
      <c r="AX6" s="670" t="s">
        <v>420</v>
      </c>
      <c r="AY6" s="271" t="s">
        <v>427</v>
      </c>
      <c r="AZ6" s="269" t="s">
        <v>435</v>
      </c>
      <c r="BA6" s="270" t="s">
        <v>435</v>
      </c>
      <c r="BB6" s="270" t="s">
        <v>435</v>
      </c>
      <c r="BC6" s="270" t="s">
        <v>436</v>
      </c>
      <c r="BD6" s="270" t="s">
        <v>437</v>
      </c>
      <c r="BE6" s="270" t="s">
        <v>437</v>
      </c>
      <c r="BF6" s="270" t="s">
        <v>438</v>
      </c>
      <c r="BG6" s="270" t="s">
        <v>439</v>
      </c>
      <c r="BH6" s="670" t="s">
        <v>420</v>
      </c>
      <c r="BI6" s="271" t="s">
        <v>427</v>
      </c>
      <c r="BJ6" s="269" t="s">
        <v>435</v>
      </c>
      <c r="BK6" s="270" t="s">
        <v>435</v>
      </c>
      <c r="BL6" s="270" t="s">
        <v>435</v>
      </c>
      <c r="BM6" s="270" t="s">
        <v>436</v>
      </c>
      <c r="BN6" s="270" t="s">
        <v>437</v>
      </c>
      <c r="BO6" s="270" t="s">
        <v>437</v>
      </c>
      <c r="BP6" s="270" t="s">
        <v>438</v>
      </c>
      <c r="BQ6" s="270" t="s">
        <v>439</v>
      </c>
      <c r="BR6" s="670" t="s">
        <v>420</v>
      </c>
      <c r="BS6" s="271" t="s">
        <v>427</v>
      </c>
      <c r="BT6" s="269" t="s">
        <v>435</v>
      </c>
      <c r="BU6" s="270" t="s">
        <v>435</v>
      </c>
      <c r="BV6" s="270" t="s">
        <v>435</v>
      </c>
      <c r="BW6" s="270" t="s">
        <v>436</v>
      </c>
      <c r="BX6" s="270" t="s">
        <v>437</v>
      </c>
      <c r="BY6" s="270" t="s">
        <v>437</v>
      </c>
      <c r="BZ6" s="270" t="s">
        <v>438</v>
      </c>
      <c r="CA6" s="270" t="s">
        <v>439</v>
      </c>
      <c r="CB6" s="670" t="s">
        <v>420</v>
      </c>
      <c r="CC6" s="271" t="s">
        <v>427</v>
      </c>
      <c r="CD6" s="269" t="s">
        <v>435</v>
      </c>
      <c r="CE6" s="270" t="s">
        <v>435</v>
      </c>
      <c r="CF6" s="270" t="s">
        <v>435</v>
      </c>
      <c r="CG6" s="270" t="s">
        <v>436</v>
      </c>
      <c r="CH6" s="270" t="s">
        <v>437</v>
      </c>
      <c r="CI6" s="270" t="s">
        <v>437</v>
      </c>
      <c r="CJ6" s="270" t="s">
        <v>438</v>
      </c>
      <c r="CK6" s="270" t="s">
        <v>439</v>
      </c>
      <c r="CL6" s="670" t="s">
        <v>420</v>
      </c>
      <c r="CM6" s="271" t="s">
        <v>427</v>
      </c>
      <c r="CN6" s="269" t="s">
        <v>435</v>
      </c>
      <c r="CO6" s="270" t="s">
        <v>435</v>
      </c>
      <c r="CP6" s="270" t="s">
        <v>435</v>
      </c>
      <c r="CQ6" s="270" t="s">
        <v>436</v>
      </c>
      <c r="CR6" s="270" t="s">
        <v>437</v>
      </c>
      <c r="CS6" s="270" t="s">
        <v>437</v>
      </c>
      <c r="CT6" s="270" t="s">
        <v>438</v>
      </c>
      <c r="CU6" s="270" t="s">
        <v>439</v>
      </c>
      <c r="CV6" s="670" t="s">
        <v>420</v>
      </c>
      <c r="CW6" s="271" t="s">
        <v>427</v>
      </c>
      <c r="CX6" s="269" t="s">
        <v>435</v>
      </c>
      <c r="CY6" s="270" t="s">
        <v>435</v>
      </c>
      <c r="CZ6" s="270" t="s">
        <v>435</v>
      </c>
      <c r="DA6" s="270" t="s">
        <v>436</v>
      </c>
      <c r="DB6" s="270" t="s">
        <v>437</v>
      </c>
      <c r="DC6" s="270" t="s">
        <v>437</v>
      </c>
      <c r="DD6" s="270" t="s">
        <v>438</v>
      </c>
      <c r="DE6" s="270" t="s">
        <v>439</v>
      </c>
      <c r="DF6" s="670" t="s">
        <v>420</v>
      </c>
      <c r="DG6" s="271" t="s">
        <v>427</v>
      </c>
      <c r="DH6" s="269" t="s">
        <v>435</v>
      </c>
      <c r="DI6" s="270" t="s">
        <v>435</v>
      </c>
      <c r="DJ6" s="270" t="s">
        <v>435</v>
      </c>
      <c r="DK6" s="270" t="s">
        <v>436</v>
      </c>
      <c r="DL6" s="270" t="s">
        <v>437</v>
      </c>
      <c r="DM6" s="270" t="s">
        <v>437</v>
      </c>
      <c r="DN6" s="270" t="s">
        <v>438</v>
      </c>
      <c r="DO6" s="270" t="s">
        <v>439</v>
      </c>
      <c r="DP6" s="670" t="s">
        <v>420</v>
      </c>
      <c r="DQ6" s="271" t="s">
        <v>427</v>
      </c>
      <c r="DR6" s="269" t="s">
        <v>435</v>
      </c>
      <c r="DS6" s="270" t="s">
        <v>435</v>
      </c>
      <c r="DT6" s="270" t="s">
        <v>435</v>
      </c>
      <c r="DU6" s="270" t="s">
        <v>436</v>
      </c>
      <c r="DV6" s="270" t="s">
        <v>437</v>
      </c>
      <c r="DW6" s="270" t="s">
        <v>437</v>
      </c>
      <c r="DX6" s="270" t="s">
        <v>438</v>
      </c>
      <c r="DY6" s="270" t="s">
        <v>439</v>
      </c>
      <c r="DZ6" s="670" t="s">
        <v>420</v>
      </c>
      <c r="EA6" s="271" t="s">
        <v>427</v>
      </c>
      <c r="EB6" s="269" t="s">
        <v>435</v>
      </c>
      <c r="EC6" s="270" t="s">
        <v>435</v>
      </c>
      <c r="ED6" s="270" t="s">
        <v>435</v>
      </c>
      <c r="EE6" s="270" t="s">
        <v>436</v>
      </c>
      <c r="EF6" s="270" t="s">
        <v>437</v>
      </c>
      <c r="EG6" s="270" t="s">
        <v>437</v>
      </c>
      <c r="EH6" s="270" t="s">
        <v>438</v>
      </c>
      <c r="EI6" s="270" t="s">
        <v>439</v>
      </c>
      <c r="EJ6" s="670" t="s">
        <v>420</v>
      </c>
      <c r="EK6" s="271" t="s">
        <v>427</v>
      </c>
    </row>
    <row r="7" spans="1:146" ht="53.45" customHeight="1" thickBot="1">
      <c r="A7" s="1010"/>
      <c r="B7" s="1002"/>
      <c r="C7" s="1002"/>
      <c r="D7" s="1002"/>
      <c r="E7" s="1004"/>
      <c r="F7" s="1004"/>
      <c r="G7" s="1006"/>
      <c r="H7" s="856" t="s">
        <v>772</v>
      </c>
      <c r="I7" s="855" t="s">
        <v>773</v>
      </c>
      <c r="J7" s="855" t="s">
        <v>774</v>
      </c>
      <c r="K7" s="855" t="s">
        <v>775</v>
      </c>
      <c r="L7" s="855" t="s">
        <v>776</v>
      </c>
      <c r="M7" s="855" t="s">
        <v>777</v>
      </c>
      <c r="N7" s="855" t="s">
        <v>769</v>
      </c>
      <c r="O7" s="855" t="s">
        <v>770</v>
      </c>
      <c r="P7" s="855" t="s">
        <v>771</v>
      </c>
      <c r="Q7" s="855" t="s">
        <v>273</v>
      </c>
      <c r="R7" s="855" t="s">
        <v>277</v>
      </c>
      <c r="S7" s="855" t="s">
        <v>272</v>
      </c>
      <c r="T7" s="268" t="s">
        <v>29</v>
      </c>
      <c r="V7" s="272" t="s">
        <v>430</v>
      </c>
      <c r="W7" s="267" t="s">
        <v>431</v>
      </c>
      <c r="X7" s="267" t="s">
        <v>293</v>
      </c>
      <c r="Y7" s="267"/>
      <c r="Z7" s="267" t="s">
        <v>295</v>
      </c>
      <c r="AA7" s="267" t="s">
        <v>296</v>
      </c>
      <c r="AB7" s="267"/>
      <c r="AC7" s="267"/>
      <c r="AD7" s="267"/>
      <c r="AE7" s="273"/>
      <c r="AF7" s="344" t="str">
        <f>V7</f>
        <v>Staff (Office)</v>
      </c>
      <c r="AG7" s="345" t="str">
        <f>W7</f>
        <v>Staff(Site)</v>
      </c>
      <c r="AH7" s="345" t="str">
        <f>X7</f>
        <v>Labour</v>
      </c>
      <c r="AI7" s="274"/>
      <c r="AJ7" s="274" t="str">
        <f>Z7</f>
        <v>Plant</v>
      </c>
      <c r="AK7" s="274" t="str">
        <f>AA7</f>
        <v>Material</v>
      </c>
      <c r="AL7" s="274"/>
      <c r="AM7" s="274"/>
      <c r="AN7" s="274"/>
      <c r="AO7" s="273"/>
      <c r="AP7" s="344" t="str">
        <f>V7</f>
        <v>Staff (Office)</v>
      </c>
      <c r="AQ7" s="345" t="str">
        <f>W7</f>
        <v>Staff(Site)</v>
      </c>
      <c r="AR7" s="345" t="str">
        <f>X7</f>
        <v>Labour</v>
      </c>
      <c r="AS7" s="274"/>
      <c r="AT7" s="274" t="str">
        <f>AJ7</f>
        <v>Plant</v>
      </c>
      <c r="AU7" s="274" t="str">
        <f>AK7</f>
        <v>Material</v>
      </c>
      <c r="AV7" s="274"/>
      <c r="AW7" s="274"/>
      <c r="AX7" s="274"/>
      <c r="AY7" s="273"/>
      <c r="AZ7" s="344" t="str">
        <f>AF7</f>
        <v>Staff (Office)</v>
      </c>
      <c r="BA7" s="345" t="str">
        <f>AG7</f>
        <v>Staff(Site)</v>
      </c>
      <c r="BB7" s="345" t="str">
        <f>AH7</f>
        <v>Labour</v>
      </c>
      <c r="BC7" s="274"/>
      <c r="BD7" s="274" t="str">
        <f>AT7</f>
        <v>Plant</v>
      </c>
      <c r="BE7" s="274" t="str">
        <f>AU7</f>
        <v>Material</v>
      </c>
      <c r="BF7" s="274"/>
      <c r="BG7" s="274"/>
      <c r="BH7" s="274"/>
      <c r="BI7" s="273"/>
      <c r="BJ7" s="344" t="str">
        <f>AP7</f>
        <v>Staff (Office)</v>
      </c>
      <c r="BK7" s="345" t="str">
        <f>AQ7</f>
        <v>Staff(Site)</v>
      </c>
      <c r="BL7" s="345" t="str">
        <f>AR7</f>
        <v>Labour</v>
      </c>
      <c r="BM7" s="274"/>
      <c r="BN7" s="274" t="str">
        <f>BD7</f>
        <v>Plant</v>
      </c>
      <c r="BO7" s="274" t="str">
        <f>BE7</f>
        <v>Material</v>
      </c>
      <c r="BP7" s="274"/>
      <c r="BQ7" s="274"/>
      <c r="BR7" s="274"/>
      <c r="BS7" s="273"/>
      <c r="BT7" s="344" t="str">
        <f>AZ7</f>
        <v>Staff (Office)</v>
      </c>
      <c r="BU7" s="345" t="str">
        <f>BA7</f>
        <v>Staff(Site)</v>
      </c>
      <c r="BV7" s="345" t="str">
        <f>BB7</f>
        <v>Labour</v>
      </c>
      <c r="BW7" s="274"/>
      <c r="BX7" s="274" t="str">
        <f>BN7</f>
        <v>Plant</v>
      </c>
      <c r="BY7" s="274" t="str">
        <f>BO7</f>
        <v>Material</v>
      </c>
      <c r="BZ7" s="274"/>
      <c r="CA7" s="274"/>
      <c r="CB7" s="274"/>
      <c r="CC7" s="273"/>
      <c r="CD7" s="344" t="str">
        <f>BJ7</f>
        <v>Staff (Office)</v>
      </c>
      <c r="CE7" s="345" t="str">
        <f>BK7</f>
        <v>Staff(Site)</v>
      </c>
      <c r="CF7" s="345" t="str">
        <f>BL7</f>
        <v>Labour</v>
      </c>
      <c r="CG7" s="274"/>
      <c r="CH7" s="274" t="str">
        <f>BX7</f>
        <v>Plant</v>
      </c>
      <c r="CI7" s="274" t="str">
        <f>BY7</f>
        <v>Material</v>
      </c>
      <c r="CJ7" s="274"/>
      <c r="CK7" s="274"/>
      <c r="CL7" s="274"/>
      <c r="CM7" s="273"/>
      <c r="CN7" s="344" t="str">
        <f>BT7</f>
        <v>Staff (Office)</v>
      </c>
      <c r="CO7" s="345" t="str">
        <f>BU7</f>
        <v>Staff(Site)</v>
      </c>
      <c r="CP7" s="345" t="str">
        <f>BV7</f>
        <v>Labour</v>
      </c>
      <c r="CQ7" s="274"/>
      <c r="CR7" s="274" t="str">
        <f>CH7</f>
        <v>Plant</v>
      </c>
      <c r="CS7" s="274" t="str">
        <f>CI7</f>
        <v>Material</v>
      </c>
      <c r="CT7" s="274"/>
      <c r="CU7" s="274"/>
      <c r="CV7" s="274"/>
      <c r="CW7" s="273"/>
      <c r="CX7" s="344" t="str">
        <f>CD7</f>
        <v>Staff (Office)</v>
      </c>
      <c r="CY7" s="345" t="str">
        <f>CE7</f>
        <v>Staff(Site)</v>
      </c>
      <c r="CZ7" s="345" t="str">
        <f>CF7</f>
        <v>Labour</v>
      </c>
      <c r="DA7" s="274"/>
      <c r="DB7" s="274" t="str">
        <f>CR7</f>
        <v>Plant</v>
      </c>
      <c r="DC7" s="274" t="str">
        <f>CS7</f>
        <v>Material</v>
      </c>
      <c r="DD7" s="274"/>
      <c r="DE7" s="274"/>
      <c r="DF7" s="274"/>
      <c r="DG7" s="273"/>
      <c r="DH7" s="344" t="str">
        <f>CN7</f>
        <v>Staff (Office)</v>
      </c>
      <c r="DI7" s="345" t="str">
        <f>CO7</f>
        <v>Staff(Site)</v>
      </c>
      <c r="DJ7" s="345" t="str">
        <f>CP7</f>
        <v>Labour</v>
      </c>
      <c r="DK7" s="274"/>
      <c r="DL7" s="274" t="str">
        <f>DB7</f>
        <v>Plant</v>
      </c>
      <c r="DM7" s="274" t="str">
        <f>DC7</f>
        <v>Material</v>
      </c>
      <c r="DN7" s="274"/>
      <c r="DO7" s="274"/>
      <c r="DP7" s="274"/>
      <c r="DQ7" s="273"/>
      <c r="DR7" s="344" t="str">
        <f>CX7</f>
        <v>Staff (Office)</v>
      </c>
      <c r="DS7" s="345" t="str">
        <f>CY7</f>
        <v>Staff(Site)</v>
      </c>
      <c r="DT7" s="345" t="str">
        <f>CZ7</f>
        <v>Labour</v>
      </c>
      <c r="DU7" s="274"/>
      <c r="DV7" s="274" t="str">
        <f>DL7</f>
        <v>Plant</v>
      </c>
      <c r="DW7" s="274" t="str">
        <f>DM7</f>
        <v>Material</v>
      </c>
      <c r="DX7" s="274"/>
      <c r="DY7" s="274"/>
      <c r="DZ7" s="274"/>
      <c r="EA7" s="273"/>
      <c r="EB7" s="344" t="str">
        <f>DH7</f>
        <v>Staff (Office)</v>
      </c>
      <c r="EC7" s="345" t="str">
        <f>DI7</f>
        <v>Staff(Site)</v>
      </c>
      <c r="ED7" s="345" t="str">
        <f>DJ7</f>
        <v>Labour</v>
      </c>
      <c r="EE7" s="274"/>
      <c r="EF7" s="274" t="str">
        <f>DV7</f>
        <v>Plant</v>
      </c>
      <c r="EG7" s="274" t="str">
        <f>DW7</f>
        <v>Material</v>
      </c>
      <c r="EH7" s="274"/>
      <c r="EI7" s="274"/>
      <c r="EJ7" s="274"/>
      <c r="EK7" s="273"/>
    </row>
    <row r="8" spans="1:146">
      <c r="A8" s="356">
        <f>Summary!A8</f>
        <v>0</v>
      </c>
      <c r="B8" s="346">
        <f>Summary!B8</f>
        <v>0</v>
      </c>
      <c r="C8" s="346">
        <f>Summary!C8</f>
        <v>0</v>
      </c>
      <c r="D8" s="346">
        <f>Summary!D8</f>
        <v>0</v>
      </c>
      <c r="E8" s="347">
        <f>Summary!E8</f>
        <v>0</v>
      </c>
      <c r="F8" s="347">
        <f>Summary!F8</f>
        <v>0</v>
      </c>
      <c r="G8" s="490">
        <f>Summary!G8</f>
        <v>0</v>
      </c>
      <c r="H8" s="152"/>
      <c r="I8" s="153"/>
      <c r="J8" s="153"/>
      <c r="K8" s="153"/>
      <c r="L8" s="153"/>
      <c r="M8" s="153"/>
      <c r="N8" s="153"/>
      <c r="O8" s="153"/>
      <c r="P8" s="153"/>
      <c r="Q8" s="153"/>
      <c r="R8" s="153"/>
      <c r="S8" s="153"/>
      <c r="T8" s="166"/>
      <c r="V8" s="211"/>
      <c r="W8" s="212"/>
      <c r="X8" s="212"/>
      <c r="Y8" s="212"/>
      <c r="Z8" s="212"/>
      <c r="AA8" s="212"/>
      <c r="AB8" s="212"/>
      <c r="AC8" s="212"/>
      <c r="AD8" s="212"/>
      <c r="AE8" s="213"/>
      <c r="AF8" s="211"/>
      <c r="AG8" s="212"/>
      <c r="AH8" s="212"/>
      <c r="AI8" s="212"/>
      <c r="AJ8" s="212"/>
      <c r="AK8" s="212"/>
      <c r="AL8" s="212"/>
      <c r="AM8" s="212"/>
      <c r="AN8" s="212"/>
      <c r="AO8" s="213"/>
      <c r="AP8" s="211"/>
      <c r="AQ8" s="212"/>
      <c r="AR8" s="212"/>
      <c r="AS8" s="212"/>
      <c r="AT8" s="212"/>
      <c r="AU8" s="212"/>
      <c r="AV8" s="212"/>
      <c r="AW8" s="212"/>
      <c r="AX8" s="212"/>
      <c r="AY8" s="213"/>
      <c r="AZ8" s="211"/>
      <c r="BA8" s="212"/>
      <c r="BB8" s="212"/>
      <c r="BC8" s="212"/>
      <c r="BD8" s="212"/>
      <c r="BE8" s="212"/>
      <c r="BF8" s="212"/>
      <c r="BG8" s="212"/>
      <c r="BH8" s="212"/>
      <c r="BI8" s="213"/>
      <c r="BJ8" s="211"/>
      <c r="BK8" s="212"/>
      <c r="BL8" s="212"/>
      <c r="BM8" s="212"/>
      <c r="BN8" s="212"/>
      <c r="BO8" s="212"/>
      <c r="BP8" s="212"/>
      <c r="BQ8" s="212"/>
      <c r="BR8" s="212"/>
      <c r="BS8" s="213"/>
      <c r="BT8" s="211"/>
      <c r="BU8" s="212"/>
      <c r="BV8" s="212"/>
      <c r="BW8" s="212"/>
      <c r="BX8" s="212"/>
      <c r="BY8" s="212"/>
      <c r="BZ8" s="212"/>
      <c r="CA8" s="212"/>
      <c r="CB8" s="212"/>
      <c r="CC8" s="213"/>
      <c r="CD8" s="211"/>
      <c r="CE8" s="212"/>
      <c r="CF8" s="212"/>
      <c r="CG8" s="212"/>
      <c r="CH8" s="212"/>
      <c r="CI8" s="212"/>
      <c r="CJ8" s="212"/>
      <c r="CK8" s="212"/>
      <c r="CL8" s="212"/>
      <c r="CM8" s="213"/>
      <c r="CN8" s="211"/>
      <c r="CO8" s="212"/>
      <c r="CP8" s="212"/>
      <c r="CQ8" s="212"/>
      <c r="CR8" s="212"/>
      <c r="CS8" s="212"/>
      <c r="CT8" s="212"/>
      <c r="CU8" s="212"/>
      <c r="CV8" s="212"/>
      <c r="CW8" s="213"/>
      <c r="CX8" s="211"/>
      <c r="CY8" s="212"/>
      <c r="CZ8" s="212"/>
      <c r="DA8" s="212"/>
      <c r="DB8" s="212"/>
      <c r="DC8" s="212"/>
      <c r="DD8" s="212"/>
      <c r="DE8" s="212"/>
      <c r="DF8" s="212"/>
      <c r="DG8" s="213"/>
      <c r="DH8" s="211"/>
      <c r="DI8" s="212"/>
      <c r="DJ8" s="212"/>
      <c r="DK8" s="212"/>
      <c r="DL8" s="212"/>
      <c r="DM8" s="212"/>
      <c r="DN8" s="212"/>
      <c r="DO8" s="212"/>
      <c r="DP8" s="212"/>
      <c r="DQ8" s="213"/>
      <c r="DR8" s="211"/>
      <c r="DS8" s="212"/>
      <c r="DT8" s="212"/>
      <c r="DU8" s="212"/>
      <c r="DV8" s="212"/>
      <c r="DW8" s="212"/>
      <c r="DX8" s="212"/>
      <c r="DY8" s="212"/>
      <c r="DZ8" s="212"/>
      <c r="EA8" s="213"/>
      <c r="EB8" s="211"/>
      <c r="EC8" s="212"/>
      <c r="ED8" s="212"/>
      <c r="EE8" s="212"/>
      <c r="EF8" s="212"/>
      <c r="EG8" s="212"/>
      <c r="EH8" s="212"/>
      <c r="EI8" s="212"/>
      <c r="EJ8" s="212"/>
      <c r="EK8" s="213"/>
    </row>
    <row r="9" spans="1:146" s="209" customFormat="1">
      <c r="A9" s="357" t="str">
        <f>Summary!A9</f>
        <v xml:space="preserve">  NON OPERATIONAL ITEMS</v>
      </c>
      <c r="B9" s="207">
        <f>Summary!B9</f>
        <v>0</v>
      </c>
      <c r="C9" s="207">
        <f>Summary!C9</f>
        <v>0</v>
      </c>
      <c r="D9" s="207">
        <f>Summary!D9</f>
        <v>0</v>
      </c>
      <c r="E9" s="348">
        <f>Summary!E9</f>
        <v>0</v>
      </c>
      <c r="F9" s="777">
        <f>Summary!F9</f>
        <v>0</v>
      </c>
      <c r="G9" s="371">
        <f>Summary!G9</f>
        <v>0</v>
      </c>
      <c r="H9" s="154"/>
      <c r="I9" s="155"/>
      <c r="J9" s="155"/>
      <c r="K9" s="155"/>
      <c r="L9" s="155"/>
      <c r="M9" s="155"/>
      <c r="N9" s="155"/>
      <c r="O9" s="155"/>
      <c r="P9" s="155"/>
      <c r="Q9" s="155"/>
      <c r="R9" s="155"/>
      <c r="S9" s="155"/>
      <c r="T9" s="167"/>
      <c r="U9" s="175"/>
      <c r="V9" s="154"/>
      <c r="W9" s="155"/>
      <c r="X9" s="155"/>
      <c r="Y9" s="155"/>
      <c r="Z9" s="155"/>
      <c r="AA9" s="155"/>
      <c r="AB9" s="155"/>
      <c r="AC9" s="155"/>
      <c r="AD9" s="155"/>
      <c r="AE9" s="167"/>
      <c r="AF9" s="154"/>
      <c r="AG9" s="155"/>
      <c r="AH9" s="155"/>
      <c r="AI9" s="155"/>
      <c r="AJ9" s="155"/>
      <c r="AK9" s="155"/>
      <c r="AL9" s="155"/>
      <c r="AM9" s="155"/>
      <c r="AN9" s="155"/>
      <c r="AO9" s="167"/>
      <c r="AP9" s="154"/>
      <c r="AQ9" s="155"/>
      <c r="AR9" s="155"/>
      <c r="AS9" s="155"/>
      <c r="AT9" s="155"/>
      <c r="AU9" s="155"/>
      <c r="AV9" s="155"/>
      <c r="AW9" s="155"/>
      <c r="AX9" s="155"/>
      <c r="AY9" s="167"/>
      <c r="AZ9" s="154"/>
      <c r="BA9" s="155"/>
      <c r="BB9" s="155"/>
      <c r="BC9" s="155"/>
      <c r="BD9" s="155"/>
      <c r="BE9" s="155"/>
      <c r="BF9" s="155"/>
      <c r="BG9" s="155"/>
      <c r="BH9" s="155"/>
      <c r="BI9" s="167"/>
      <c r="BJ9" s="154"/>
      <c r="BK9" s="155"/>
      <c r="BL9" s="155"/>
      <c r="BM9" s="155"/>
      <c r="BN9" s="155"/>
      <c r="BO9" s="155"/>
      <c r="BP9" s="155"/>
      <c r="BQ9" s="155"/>
      <c r="BR9" s="155"/>
      <c r="BS9" s="167"/>
      <c r="BT9" s="154"/>
      <c r="BU9" s="155"/>
      <c r="BV9" s="155"/>
      <c r="BW9" s="155"/>
      <c r="BX9" s="155"/>
      <c r="BY9" s="155"/>
      <c r="BZ9" s="155"/>
      <c r="CA9" s="155"/>
      <c r="CB9" s="155"/>
      <c r="CC9" s="167"/>
      <c r="CD9" s="154"/>
      <c r="CE9" s="155"/>
      <c r="CF9" s="155"/>
      <c r="CG9" s="155"/>
      <c r="CH9" s="155"/>
      <c r="CI9" s="155"/>
      <c r="CJ9" s="155"/>
      <c r="CK9" s="155"/>
      <c r="CL9" s="155"/>
      <c r="CM9" s="167"/>
      <c r="CN9" s="154"/>
      <c r="CO9" s="155"/>
      <c r="CP9" s="155"/>
      <c r="CQ9" s="155"/>
      <c r="CR9" s="155"/>
      <c r="CS9" s="155"/>
      <c r="CT9" s="155"/>
      <c r="CU9" s="155"/>
      <c r="CV9" s="155"/>
      <c r="CW9" s="167"/>
      <c r="CX9" s="154"/>
      <c r="CY9" s="155"/>
      <c r="CZ9" s="155"/>
      <c r="DA9" s="155"/>
      <c r="DB9" s="155"/>
      <c r="DC9" s="155"/>
      <c r="DD9" s="155"/>
      <c r="DE9" s="155"/>
      <c r="DF9" s="155"/>
      <c r="DG9" s="167"/>
      <c r="DH9" s="154"/>
      <c r="DI9" s="155"/>
      <c r="DJ9" s="155"/>
      <c r="DK9" s="155"/>
      <c r="DL9" s="155"/>
      <c r="DM9" s="155"/>
      <c r="DN9" s="155"/>
      <c r="DO9" s="155"/>
      <c r="DP9" s="155"/>
      <c r="DQ9" s="167"/>
      <c r="DR9" s="154"/>
      <c r="DS9" s="155"/>
      <c r="DT9" s="155"/>
      <c r="DU9" s="155"/>
      <c r="DV9" s="155"/>
      <c r="DW9" s="155"/>
      <c r="DX9" s="155"/>
      <c r="DY9" s="155"/>
      <c r="DZ9" s="155"/>
      <c r="EA9" s="167"/>
      <c r="EB9" s="154"/>
      <c r="EC9" s="155"/>
      <c r="ED9" s="155"/>
      <c r="EE9" s="155"/>
      <c r="EF9" s="155"/>
      <c r="EG9" s="155"/>
      <c r="EH9" s="155"/>
      <c r="EI9" s="155"/>
      <c r="EJ9" s="155"/>
      <c r="EK9" s="167"/>
    </row>
    <row r="10" spans="1:146" s="209" customFormat="1" ht="18" customHeight="1">
      <c r="A10" s="358">
        <f>Summary!A10</f>
        <v>0</v>
      </c>
      <c r="B10" s="349" t="str">
        <f>Summary!B10</f>
        <v>1.1</v>
      </c>
      <c r="C10" s="349">
        <f>Summary!C10</f>
        <v>0</v>
      </c>
      <c r="D10" s="350" t="str">
        <f>Summary!D10</f>
        <v>Mobilisation and Demobilisation</v>
      </c>
      <c r="E10" s="198">
        <f>Summary!E10</f>
        <v>0</v>
      </c>
      <c r="F10" s="778">
        <f>Summary!F10</f>
        <v>0</v>
      </c>
      <c r="G10" s="372">
        <f>Summary!G10</f>
        <v>0</v>
      </c>
      <c r="H10" s="264"/>
      <c r="I10" s="265"/>
      <c r="J10" s="265"/>
      <c r="K10" s="265"/>
      <c r="L10" s="265"/>
      <c r="M10" s="265"/>
      <c r="N10" s="265"/>
      <c r="O10" s="265"/>
      <c r="P10" s="265"/>
      <c r="Q10" s="265"/>
      <c r="R10" s="265"/>
      <c r="S10" s="265"/>
      <c r="T10" s="266"/>
      <c r="U10" s="531"/>
      <c r="V10" s="293"/>
      <c r="W10" s="294"/>
      <c r="X10" s="294"/>
      <c r="Y10" s="294"/>
      <c r="Z10" s="294"/>
      <c r="AA10" s="294"/>
      <c r="AB10" s="294"/>
      <c r="AC10" s="294"/>
      <c r="AD10" s="294"/>
      <c r="AE10" s="539"/>
      <c r="AF10" s="293"/>
      <c r="AG10" s="294"/>
      <c r="AH10" s="294"/>
      <c r="AI10" s="294"/>
      <c r="AJ10" s="294"/>
      <c r="AK10" s="294"/>
      <c r="AL10" s="294"/>
      <c r="AM10" s="294"/>
      <c r="AN10" s="294"/>
      <c r="AO10" s="660"/>
      <c r="AP10" s="293"/>
      <c r="AQ10" s="294"/>
      <c r="AR10" s="294"/>
      <c r="AS10" s="294"/>
      <c r="AT10" s="294"/>
      <c r="AU10" s="294"/>
      <c r="AV10" s="294"/>
      <c r="AW10" s="294"/>
      <c r="AX10" s="294"/>
      <c r="AY10" s="660"/>
      <c r="AZ10" s="293"/>
      <c r="BA10" s="294"/>
      <c r="BB10" s="294"/>
      <c r="BC10" s="294"/>
      <c r="BD10" s="294"/>
      <c r="BE10" s="294"/>
      <c r="BF10" s="294"/>
      <c r="BG10" s="294"/>
      <c r="BH10" s="294"/>
      <c r="BI10" s="660"/>
      <c r="BJ10" s="293"/>
      <c r="BK10" s="294"/>
      <c r="BL10" s="294"/>
      <c r="BM10" s="294"/>
      <c r="BN10" s="294"/>
      <c r="BO10" s="294"/>
      <c r="BP10" s="294"/>
      <c r="BQ10" s="294"/>
      <c r="BR10" s="294"/>
      <c r="BS10" s="660"/>
      <c r="BT10" s="293"/>
      <c r="BU10" s="294"/>
      <c r="BV10" s="294"/>
      <c r="BW10" s="294"/>
      <c r="BX10" s="294"/>
      <c r="BY10" s="294"/>
      <c r="BZ10" s="294"/>
      <c r="CA10" s="294"/>
      <c r="CB10" s="294"/>
      <c r="CC10" s="660"/>
      <c r="CD10" s="293"/>
      <c r="CE10" s="294"/>
      <c r="CF10" s="294"/>
      <c r="CG10" s="294"/>
      <c r="CH10" s="294"/>
      <c r="CI10" s="294"/>
      <c r="CJ10" s="294"/>
      <c r="CK10" s="294"/>
      <c r="CL10" s="294"/>
      <c r="CM10" s="660"/>
      <c r="CN10" s="293"/>
      <c r="CO10" s="294"/>
      <c r="CP10" s="294"/>
      <c r="CQ10" s="294"/>
      <c r="CR10" s="294"/>
      <c r="CS10" s="294"/>
      <c r="CT10" s="294"/>
      <c r="CU10" s="294"/>
      <c r="CV10" s="294"/>
      <c r="CW10" s="660"/>
      <c r="CX10" s="293"/>
      <c r="CY10" s="294"/>
      <c r="CZ10" s="294"/>
      <c r="DA10" s="294"/>
      <c r="DB10" s="294"/>
      <c r="DC10" s="294"/>
      <c r="DD10" s="294"/>
      <c r="DE10" s="294"/>
      <c r="DF10" s="294"/>
      <c r="DG10" s="660"/>
      <c r="DH10" s="293"/>
      <c r="DI10" s="294"/>
      <c r="DJ10" s="294"/>
      <c r="DK10" s="294"/>
      <c r="DL10" s="294"/>
      <c r="DM10" s="294"/>
      <c r="DN10" s="294"/>
      <c r="DO10" s="294"/>
      <c r="DP10" s="294"/>
      <c r="DQ10" s="660"/>
      <c r="DR10" s="293"/>
      <c r="DS10" s="294"/>
      <c r="DT10" s="294"/>
      <c r="DU10" s="294"/>
      <c r="DV10" s="294"/>
      <c r="DW10" s="294"/>
      <c r="DX10" s="294"/>
      <c r="DY10" s="294"/>
      <c r="DZ10" s="294"/>
      <c r="EA10" s="660"/>
      <c r="EB10" s="293"/>
      <c r="EC10" s="294"/>
      <c r="ED10" s="294"/>
      <c r="EE10" s="294"/>
      <c r="EF10" s="294"/>
      <c r="EG10" s="294"/>
      <c r="EH10" s="294"/>
      <c r="EI10" s="294"/>
      <c r="EJ10" s="294"/>
      <c r="EK10" s="660"/>
    </row>
    <row r="11" spans="1:146" ht="20.25">
      <c r="A11" s="359">
        <f>Summary!A11</f>
        <v>16</v>
      </c>
      <c r="B11" s="351">
        <f>Summary!B11</f>
        <v>0</v>
      </c>
      <c r="C11" s="351" t="str">
        <f>Summary!C11</f>
        <v>1.1.1</v>
      </c>
      <c r="D11" s="351">
        <f>Summary!D11</f>
        <v>0</v>
      </c>
      <c r="E11" s="352">
        <f>Summary!E11</f>
        <v>0</v>
      </c>
      <c r="F11" s="352" t="str">
        <f>Summary!F11</f>
        <v>Mobilisation</v>
      </c>
      <c r="G11" s="373" t="str">
        <f>Summary!G11</f>
        <v>Schedule Ref 61</v>
      </c>
      <c r="H11" s="247"/>
      <c r="I11" s="248"/>
      <c r="J11" s="248"/>
      <c r="K11" s="248"/>
      <c r="L11" s="248"/>
      <c r="M11" s="248"/>
      <c r="N11" s="248"/>
      <c r="O11" s="248"/>
      <c r="P11" s="248"/>
      <c r="Q11" s="248"/>
      <c r="R11" s="248"/>
      <c r="S11" s="248"/>
      <c r="T11" s="255"/>
      <c r="U11" s="531"/>
      <c r="V11" s="295"/>
      <c r="W11" s="296"/>
      <c r="X11" s="296"/>
      <c r="Y11" s="296"/>
      <c r="Z11" s="296"/>
      <c r="AA11" s="296"/>
      <c r="AB11" s="296"/>
      <c r="AC11" s="296"/>
      <c r="AD11" s="296"/>
      <c r="AE11" s="639"/>
      <c r="AF11" s="295"/>
      <c r="AG11" s="296"/>
      <c r="AH11" s="296"/>
      <c r="AI11" s="296"/>
      <c r="AJ11" s="296"/>
      <c r="AK11" s="296"/>
      <c r="AL11" s="296"/>
      <c r="AM11" s="296"/>
      <c r="AN11" s="296"/>
      <c r="AO11" s="639"/>
      <c r="AP11" s="295"/>
      <c r="AQ11" s="296"/>
      <c r="AR11" s="296"/>
      <c r="AS11" s="296"/>
      <c r="AT11" s="296"/>
      <c r="AU11" s="296"/>
      <c r="AV11" s="296"/>
      <c r="AW11" s="296"/>
      <c r="AX11" s="296"/>
      <c r="AY11" s="639"/>
      <c r="AZ11" s="295"/>
      <c r="BA11" s="296"/>
      <c r="BB11" s="296"/>
      <c r="BC11" s="296"/>
      <c r="BD11" s="296"/>
      <c r="BE11" s="296"/>
      <c r="BF11" s="296"/>
      <c r="BG11" s="296"/>
      <c r="BH11" s="296"/>
      <c r="BI11" s="639"/>
      <c r="BJ11" s="295"/>
      <c r="BK11" s="296"/>
      <c r="BL11" s="296"/>
      <c r="BM11" s="296"/>
      <c r="BN11" s="296"/>
      <c r="BO11" s="296"/>
      <c r="BP11" s="296"/>
      <c r="BQ11" s="296"/>
      <c r="BR11" s="296"/>
      <c r="BS11" s="639"/>
      <c r="BT11" s="295"/>
      <c r="BU11" s="296"/>
      <c r="BV11" s="296"/>
      <c r="BW11" s="296"/>
      <c r="BX11" s="296"/>
      <c r="BY11" s="296"/>
      <c r="BZ11" s="296"/>
      <c r="CA11" s="296"/>
      <c r="CB11" s="296"/>
      <c r="CC11" s="639"/>
      <c r="CD11" s="295"/>
      <c r="CE11" s="296"/>
      <c r="CF11" s="296"/>
      <c r="CG11" s="296"/>
      <c r="CH11" s="296"/>
      <c r="CI11" s="296"/>
      <c r="CJ11" s="296"/>
      <c r="CK11" s="296"/>
      <c r="CL11" s="296"/>
      <c r="CM11" s="639"/>
      <c r="CN11" s="295"/>
      <c r="CO11" s="296"/>
      <c r="CP11" s="296"/>
      <c r="CQ11" s="296"/>
      <c r="CR11" s="296"/>
      <c r="CS11" s="296"/>
      <c r="CT11" s="296"/>
      <c r="CU11" s="296"/>
      <c r="CV11" s="296"/>
      <c r="CW11" s="639"/>
      <c r="CX11" s="295"/>
      <c r="CY11" s="296"/>
      <c r="CZ11" s="296"/>
      <c r="DA11" s="296"/>
      <c r="DB11" s="296"/>
      <c r="DC11" s="296"/>
      <c r="DD11" s="296"/>
      <c r="DE11" s="296"/>
      <c r="DF11" s="296"/>
      <c r="DG11" s="639"/>
      <c r="DH11" s="295"/>
      <c r="DI11" s="296"/>
      <c r="DJ11" s="296"/>
      <c r="DK11" s="296"/>
      <c r="DL11" s="296"/>
      <c r="DM11" s="296"/>
      <c r="DN11" s="296"/>
      <c r="DO11" s="296"/>
      <c r="DP11" s="296"/>
      <c r="DQ11" s="639"/>
      <c r="DR11" s="295"/>
      <c r="DS11" s="296"/>
      <c r="DT11" s="296"/>
      <c r="DU11" s="296"/>
      <c r="DV11" s="296"/>
      <c r="DW11" s="296"/>
      <c r="DX11" s="296"/>
      <c r="DY11" s="296"/>
      <c r="DZ11" s="296"/>
      <c r="EA11" s="639"/>
      <c r="EB11" s="295"/>
      <c r="EC11" s="296"/>
      <c r="ED11" s="296"/>
      <c r="EE11" s="296"/>
      <c r="EF11" s="296"/>
      <c r="EG11" s="296"/>
      <c r="EH11" s="296"/>
      <c r="EI11" s="296"/>
      <c r="EJ11" s="296"/>
      <c r="EK11" s="639"/>
    </row>
    <row r="12" spans="1:146" ht="20.25">
      <c r="A12" s="359">
        <f>Summary!A12</f>
        <v>17</v>
      </c>
      <c r="B12" s="351">
        <f>Summary!B12</f>
        <v>0</v>
      </c>
      <c r="C12" s="351" t="str">
        <f>Summary!C12</f>
        <v>1.1.2</v>
      </c>
      <c r="D12" s="351">
        <f>Summary!D12</f>
        <v>0</v>
      </c>
      <c r="E12" s="352">
        <f>Summary!E12</f>
        <v>0</v>
      </c>
      <c r="F12" s="352" t="str">
        <f>Summary!F12</f>
        <v>Demobilisation</v>
      </c>
      <c r="G12" s="373">
        <f>Summary!G12</f>
        <v>0</v>
      </c>
      <c r="H12" s="247"/>
      <c r="I12" s="248"/>
      <c r="J12" s="248"/>
      <c r="K12" s="248"/>
      <c r="L12" s="248"/>
      <c r="M12" s="248"/>
      <c r="N12" s="248"/>
      <c r="O12" s="248"/>
      <c r="P12" s="248"/>
      <c r="Q12" s="248"/>
      <c r="R12" s="248"/>
      <c r="S12" s="248"/>
      <c r="T12" s="255"/>
      <c r="U12" s="531"/>
      <c r="V12" s="295"/>
      <c r="W12" s="296"/>
      <c r="X12" s="296"/>
      <c r="Y12" s="296"/>
      <c r="Z12" s="296"/>
      <c r="AA12" s="296"/>
      <c r="AB12" s="296"/>
      <c r="AC12" s="296"/>
      <c r="AD12" s="296"/>
      <c r="AE12" s="639"/>
      <c r="AF12" s="295"/>
      <c r="AG12" s="296"/>
      <c r="AH12" s="296"/>
      <c r="AI12" s="296"/>
      <c r="AJ12" s="296"/>
      <c r="AK12" s="296"/>
      <c r="AL12" s="296"/>
      <c r="AM12" s="296"/>
      <c r="AN12" s="296"/>
      <c r="AO12" s="639"/>
      <c r="AP12" s="295"/>
      <c r="AQ12" s="296"/>
      <c r="AR12" s="296"/>
      <c r="AS12" s="296"/>
      <c r="AT12" s="296"/>
      <c r="AU12" s="296"/>
      <c r="AV12" s="296"/>
      <c r="AW12" s="296"/>
      <c r="AX12" s="296"/>
      <c r="AY12" s="639"/>
      <c r="AZ12" s="295"/>
      <c r="BA12" s="296"/>
      <c r="BB12" s="296"/>
      <c r="BC12" s="296"/>
      <c r="BD12" s="296"/>
      <c r="BE12" s="296"/>
      <c r="BF12" s="296"/>
      <c r="BG12" s="296"/>
      <c r="BH12" s="296"/>
      <c r="BI12" s="639"/>
      <c r="BJ12" s="295"/>
      <c r="BK12" s="296"/>
      <c r="BL12" s="296"/>
      <c r="BM12" s="296"/>
      <c r="BN12" s="296"/>
      <c r="BO12" s="296"/>
      <c r="BP12" s="296"/>
      <c r="BQ12" s="296"/>
      <c r="BR12" s="296"/>
      <c r="BS12" s="639"/>
      <c r="BT12" s="295"/>
      <c r="BU12" s="296"/>
      <c r="BV12" s="296"/>
      <c r="BW12" s="296"/>
      <c r="BX12" s="296"/>
      <c r="BY12" s="296"/>
      <c r="BZ12" s="296"/>
      <c r="CA12" s="296"/>
      <c r="CB12" s="296"/>
      <c r="CC12" s="639"/>
      <c r="CD12" s="295"/>
      <c r="CE12" s="296"/>
      <c r="CF12" s="296"/>
      <c r="CG12" s="296"/>
      <c r="CH12" s="296"/>
      <c r="CI12" s="296"/>
      <c r="CJ12" s="296"/>
      <c r="CK12" s="296"/>
      <c r="CL12" s="296"/>
      <c r="CM12" s="639"/>
      <c r="CN12" s="295"/>
      <c r="CO12" s="296"/>
      <c r="CP12" s="296"/>
      <c r="CQ12" s="296"/>
      <c r="CR12" s="296"/>
      <c r="CS12" s="296"/>
      <c r="CT12" s="296"/>
      <c r="CU12" s="296"/>
      <c r="CV12" s="296"/>
      <c r="CW12" s="639"/>
      <c r="CX12" s="295"/>
      <c r="CY12" s="296"/>
      <c r="CZ12" s="296"/>
      <c r="DA12" s="296"/>
      <c r="DB12" s="296"/>
      <c r="DC12" s="296"/>
      <c r="DD12" s="296"/>
      <c r="DE12" s="296"/>
      <c r="DF12" s="296"/>
      <c r="DG12" s="639"/>
      <c r="DH12" s="295"/>
      <c r="DI12" s="296"/>
      <c r="DJ12" s="296"/>
      <c r="DK12" s="296"/>
      <c r="DL12" s="296"/>
      <c r="DM12" s="296"/>
      <c r="DN12" s="296"/>
      <c r="DO12" s="296"/>
      <c r="DP12" s="296"/>
      <c r="DQ12" s="639"/>
      <c r="DR12" s="295"/>
      <c r="DS12" s="296"/>
      <c r="DT12" s="296"/>
      <c r="DU12" s="296"/>
      <c r="DV12" s="296"/>
      <c r="DW12" s="296"/>
      <c r="DX12" s="296"/>
      <c r="DY12" s="296"/>
      <c r="DZ12" s="296"/>
      <c r="EA12" s="639"/>
      <c r="EB12" s="295"/>
      <c r="EC12" s="296"/>
      <c r="ED12" s="296"/>
      <c r="EE12" s="296"/>
      <c r="EF12" s="296"/>
      <c r="EG12" s="296"/>
      <c r="EH12" s="296"/>
      <c r="EI12" s="296"/>
      <c r="EJ12" s="296"/>
      <c r="EK12" s="639"/>
    </row>
    <row r="13" spans="1:146" s="209" customFormat="1" ht="20.25">
      <c r="A13" s="358">
        <f>Summary!A13</f>
        <v>0</v>
      </c>
      <c r="B13" s="349" t="str">
        <f>Summary!B13</f>
        <v>1.2</v>
      </c>
      <c r="C13" s="349">
        <f>Summary!C13</f>
        <v>0</v>
      </c>
      <c r="D13" s="350" t="str">
        <f>Summary!D13</f>
        <v>Overheads</v>
      </c>
      <c r="E13" s="231">
        <f>Summary!E13</f>
        <v>0</v>
      </c>
      <c r="F13" s="779">
        <f>Summary!F13</f>
        <v>0</v>
      </c>
      <c r="G13" s="372">
        <f>Summary!G13</f>
        <v>0</v>
      </c>
      <c r="H13" s="156"/>
      <c r="I13" s="157"/>
      <c r="J13" s="157"/>
      <c r="K13" s="157"/>
      <c r="L13" s="157"/>
      <c r="M13" s="157"/>
      <c r="N13" s="157"/>
      <c r="O13" s="157"/>
      <c r="P13" s="157"/>
      <c r="Q13" s="157"/>
      <c r="R13" s="157"/>
      <c r="S13" s="157"/>
      <c r="T13" s="168"/>
      <c r="U13" s="531"/>
      <c r="V13" s="297"/>
      <c r="W13" s="298"/>
      <c r="X13" s="298"/>
      <c r="Y13" s="298"/>
      <c r="Z13" s="298"/>
      <c r="AA13" s="298"/>
      <c r="AB13" s="298"/>
      <c r="AC13" s="298"/>
      <c r="AD13" s="298"/>
      <c r="AE13" s="640"/>
      <c r="AF13" s="297"/>
      <c r="AG13" s="298"/>
      <c r="AH13" s="298"/>
      <c r="AI13" s="298"/>
      <c r="AJ13" s="298"/>
      <c r="AK13" s="298"/>
      <c r="AL13" s="298"/>
      <c r="AM13" s="298"/>
      <c r="AN13" s="298"/>
      <c r="AO13" s="640"/>
      <c r="AP13" s="297"/>
      <c r="AQ13" s="298"/>
      <c r="AR13" s="298"/>
      <c r="AS13" s="298"/>
      <c r="AT13" s="298"/>
      <c r="AU13" s="298"/>
      <c r="AV13" s="298"/>
      <c r="AW13" s="298"/>
      <c r="AX13" s="298"/>
      <c r="AY13" s="640"/>
      <c r="AZ13" s="297"/>
      <c r="BA13" s="298"/>
      <c r="BB13" s="298"/>
      <c r="BC13" s="298"/>
      <c r="BD13" s="298"/>
      <c r="BE13" s="298"/>
      <c r="BF13" s="298"/>
      <c r="BG13" s="298"/>
      <c r="BH13" s="298"/>
      <c r="BI13" s="640"/>
      <c r="BJ13" s="297"/>
      <c r="BK13" s="298"/>
      <c r="BL13" s="298"/>
      <c r="BM13" s="298"/>
      <c r="BN13" s="298"/>
      <c r="BO13" s="298"/>
      <c r="BP13" s="298"/>
      <c r="BQ13" s="298"/>
      <c r="BR13" s="298"/>
      <c r="BS13" s="640"/>
      <c r="BT13" s="297"/>
      <c r="BU13" s="298"/>
      <c r="BV13" s="298"/>
      <c r="BW13" s="298"/>
      <c r="BX13" s="298"/>
      <c r="BY13" s="298"/>
      <c r="BZ13" s="298"/>
      <c r="CA13" s="298"/>
      <c r="CB13" s="298"/>
      <c r="CC13" s="640"/>
      <c r="CD13" s="297"/>
      <c r="CE13" s="298"/>
      <c r="CF13" s="298"/>
      <c r="CG13" s="298"/>
      <c r="CH13" s="298"/>
      <c r="CI13" s="298"/>
      <c r="CJ13" s="298"/>
      <c r="CK13" s="298"/>
      <c r="CL13" s="298"/>
      <c r="CM13" s="640"/>
      <c r="CN13" s="297"/>
      <c r="CO13" s="298"/>
      <c r="CP13" s="298"/>
      <c r="CQ13" s="298"/>
      <c r="CR13" s="298"/>
      <c r="CS13" s="298"/>
      <c r="CT13" s="298"/>
      <c r="CU13" s="298"/>
      <c r="CV13" s="298"/>
      <c r="CW13" s="640"/>
      <c r="CX13" s="297"/>
      <c r="CY13" s="298"/>
      <c r="CZ13" s="298"/>
      <c r="DA13" s="298"/>
      <c r="DB13" s="298"/>
      <c r="DC13" s="298"/>
      <c r="DD13" s="298"/>
      <c r="DE13" s="298"/>
      <c r="DF13" s="298"/>
      <c r="DG13" s="640"/>
      <c r="DH13" s="297"/>
      <c r="DI13" s="298"/>
      <c r="DJ13" s="298"/>
      <c r="DK13" s="298"/>
      <c r="DL13" s="298"/>
      <c r="DM13" s="298"/>
      <c r="DN13" s="298"/>
      <c r="DO13" s="298"/>
      <c r="DP13" s="298"/>
      <c r="DQ13" s="640"/>
      <c r="DR13" s="297"/>
      <c r="DS13" s="298"/>
      <c r="DT13" s="298"/>
      <c r="DU13" s="298"/>
      <c r="DV13" s="298"/>
      <c r="DW13" s="298"/>
      <c r="DX13" s="298"/>
      <c r="DY13" s="298"/>
      <c r="DZ13" s="298"/>
      <c r="EA13" s="640"/>
      <c r="EB13" s="297"/>
      <c r="EC13" s="298"/>
      <c r="ED13" s="298"/>
      <c r="EE13" s="298"/>
      <c r="EF13" s="298"/>
      <c r="EG13" s="298"/>
      <c r="EH13" s="298"/>
      <c r="EI13" s="298"/>
      <c r="EJ13" s="298"/>
      <c r="EK13" s="640"/>
    </row>
    <row r="14" spans="1:146" ht="36">
      <c r="A14" s="786">
        <f>Summary!A14</f>
        <v>0</v>
      </c>
      <c r="B14" s="196">
        <f>Summary!B14</f>
        <v>0</v>
      </c>
      <c r="C14" s="196" t="str">
        <f>Summary!C14</f>
        <v>Not Used</v>
      </c>
      <c r="D14" s="196">
        <f>Summary!D14</f>
        <v>0</v>
      </c>
      <c r="E14" s="197">
        <f>Summary!E14</f>
        <v>0</v>
      </c>
      <c r="F14" s="197">
        <f>Summary!F14</f>
        <v>0</v>
      </c>
      <c r="G14" s="787">
        <f>Summary!G14</f>
        <v>0</v>
      </c>
      <c r="H14" s="131"/>
      <c r="I14" s="132"/>
      <c r="J14" s="132"/>
      <c r="K14" s="132"/>
      <c r="L14" s="132"/>
      <c r="M14" s="132"/>
      <c r="N14" s="132"/>
      <c r="O14" s="132"/>
      <c r="P14" s="132"/>
      <c r="Q14" s="132"/>
      <c r="R14" s="132"/>
      <c r="S14" s="132"/>
      <c r="T14" s="169"/>
      <c r="U14" s="531"/>
      <c r="V14" s="299"/>
      <c r="W14" s="300"/>
      <c r="X14" s="300"/>
      <c r="Y14" s="300"/>
      <c r="Z14" s="300"/>
      <c r="AA14" s="300"/>
      <c r="AB14" s="300"/>
      <c r="AC14" s="300"/>
      <c r="AD14" s="300"/>
      <c r="AE14" s="641"/>
      <c r="AF14" s="299"/>
      <c r="AG14" s="300"/>
      <c r="AH14" s="300"/>
      <c r="AI14" s="300"/>
      <c r="AJ14" s="300"/>
      <c r="AK14" s="300"/>
      <c r="AL14" s="300"/>
      <c r="AM14" s="300"/>
      <c r="AN14" s="300"/>
      <c r="AO14" s="641"/>
      <c r="AP14" s="299"/>
      <c r="AQ14" s="300"/>
      <c r="AR14" s="300"/>
      <c r="AS14" s="300"/>
      <c r="AT14" s="300"/>
      <c r="AU14" s="300"/>
      <c r="AV14" s="300"/>
      <c r="AW14" s="300"/>
      <c r="AX14" s="300"/>
      <c r="AY14" s="641"/>
      <c r="AZ14" s="299"/>
      <c r="BA14" s="300"/>
      <c r="BB14" s="300"/>
      <c r="BC14" s="300"/>
      <c r="BD14" s="300"/>
      <c r="BE14" s="300"/>
      <c r="BF14" s="300"/>
      <c r="BG14" s="300"/>
      <c r="BH14" s="300"/>
      <c r="BI14" s="641"/>
      <c r="BJ14" s="299"/>
      <c r="BK14" s="300"/>
      <c r="BL14" s="300"/>
      <c r="BM14" s="300"/>
      <c r="BN14" s="300"/>
      <c r="BO14" s="300"/>
      <c r="BP14" s="300"/>
      <c r="BQ14" s="300"/>
      <c r="BR14" s="300"/>
      <c r="BS14" s="641"/>
      <c r="BT14" s="299"/>
      <c r="BU14" s="300"/>
      <c r="BV14" s="300"/>
      <c r="BW14" s="300"/>
      <c r="BX14" s="300"/>
      <c r="BY14" s="300"/>
      <c r="BZ14" s="300"/>
      <c r="CA14" s="300"/>
      <c r="CB14" s="300"/>
      <c r="CC14" s="641"/>
      <c r="CD14" s="299"/>
      <c r="CE14" s="300"/>
      <c r="CF14" s="300"/>
      <c r="CG14" s="300"/>
      <c r="CH14" s="300"/>
      <c r="CI14" s="300"/>
      <c r="CJ14" s="300"/>
      <c r="CK14" s="300"/>
      <c r="CL14" s="300"/>
      <c r="CM14" s="641"/>
      <c r="CN14" s="299"/>
      <c r="CO14" s="300"/>
      <c r="CP14" s="300"/>
      <c r="CQ14" s="300"/>
      <c r="CR14" s="300"/>
      <c r="CS14" s="300"/>
      <c r="CT14" s="300"/>
      <c r="CU14" s="300"/>
      <c r="CV14" s="300"/>
      <c r="CW14" s="641"/>
      <c r="CX14" s="299"/>
      <c r="CY14" s="300"/>
      <c r="CZ14" s="300"/>
      <c r="DA14" s="300"/>
      <c r="DB14" s="300"/>
      <c r="DC14" s="300"/>
      <c r="DD14" s="300"/>
      <c r="DE14" s="300"/>
      <c r="DF14" s="300"/>
      <c r="DG14" s="641"/>
      <c r="DH14" s="299"/>
      <c r="DI14" s="300"/>
      <c r="DJ14" s="300"/>
      <c r="DK14" s="300"/>
      <c r="DL14" s="300"/>
      <c r="DM14" s="300"/>
      <c r="DN14" s="300"/>
      <c r="DO14" s="300"/>
      <c r="DP14" s="300"/>
      <c r="DQ14" s="641"/>
      <c r="DR14" s="299"/>
      <c r="DS14" s="300"/>
      <c r="DT14" s="300"/>
      <c r="DU14" s="300"/>
      <c r="DV14" s="300"/>
      <c r="DW14" s="300"/>
      <c r="DX14" s="300"/>
      <c r="DY14" s="300"/>
      <c r="DZ14" s="300"/>
      <c r="EA14" s="641"/>
      <c r="EB14" s="299"/>
      <c r="EC14" s="300"/>
      <c r="ED14" s="300"/>
      <c r="EE14" s="300"/>
      <c r="EF14" s="300"/>
      <c r="EG14" s="300"/>
      <c r="EH14" s="300"/>
      <c r="EI14" s="300"/>
      <c r="EJ14" s="300"/>
      <c r="EK14" s="641"/>
    </row>
    <row r="15" spans="1:146" ht="36">
      <c r="A15" s="786">
        <f>Summary!A15</f>
        <v>0</v>
      </c>
      <c r="B15" s="196">
        <f>Summary!B15</f>
        <v>0</v>
      </c>
      <c r="C15" s="196" t="str">
        <f>Summary!C15</f>
        <v>Not Used</v>
      </c>
      <c r="D15" s="196">
        <f>Summary!D15</f>
        <v>0</v>
      </c>
      <c r="E15" s="197">
        <f>Summary!E15</f>
        <v>0</v>
      </c>
      <c r="F15" s="197">
        <f>Summary!F15</f>
        <v>0</v>
      </c>
      <c r="G15" s="787">
        <f>Summary!G15</f>
        <v>0</v>
      </c>
      <c r="H15" s="131"/>
      <c r="I15" s="132"/>
      <c r="J15" s="132"/>
      <c r="K15" s="132"/>
      <c r="L15" s="132"/>
      <c r="M15" s="132"/>
      <c r="N15" s="132"/>
      <c r="O15" s="132"/>
      <c r="P15" s="132"/>
      <c r="Q15" s="132"/>
      <c r="R15" s="132"/>
      <c r="S15" s="132"/>
      <c r="T15" s="169"/>
      <c r="U15" s="531"/>
      <c r="V15" s="299"/>
      <c r="W15" s="300"/>
      <c r="X15" s="300"/>
      <c r="Y15" s="300"/>
      <c r="Z15" s="300"/>
      <c r="AA15" s="300"/>
      <c r="AB15" s="300"/>
      <c r="AC15" s="300"/>
      <c r="AD15" s="300"/>
      <c r="AE15" s="641"/>
      <c r="AF15" s="299"/>
      <c r="AG15" s="300"/>
      <c r="AH15" s="300"/>
      <c r="AI15" s="300"/>
      <c r="AJ15" s="300"/>
      <c r="AK15" s="300"/>
      <c r="AL15" s="300"/>
      <c r="AM15" s="300"/>
      <c r="AN15" s="300"/>
      <c r="AO15" s="641"/>
      <c r="AP15" s="299"/>
      <c r="AQ15" s="300"/>
      <c r="AR15" s="300"/>
      <c r="AS15" s="300"/>
      <c r="AT15" s="300"/>
      <c r="AU15" s="300"/>
      <c r="AV15" s="300"/>
      <c r="AW15" s="300"/>
      <c r="AX15" s="300"/>
      <c r="AY15" s="641"/>
      <c r="AZ15" s="299"/>
      <c r="BA15" s="300"/>
      <c r="BB15" s="300"/>
      <c r="BC15" s="300"/>
      <c r="BD15" s="300"/>
      <c r="BE15" s="300"/>
      <c r="BF15" s="300"/>
      <c r="BG15" s="300"/>
      <c r="BH15" s="300"/>
      <c r="BI15" s="641"/>
      <c r="BJ15" s="299"/>
      <c r="BK15" s="300"/>
      <c r="BL15" s="300"/>
      <c r="BM15" s="300"/>
      <c r="BN15" s="300"/>
      <c r="BO15" s="300"/>
      <c r="BP15" s="300"/>
      <c r="BQ15" s="300"/>
      <c r="BR15" s="300"/>
      <c r="BS15" s="641"/>
      <c r="BT15" s="299"/>
      <c r="BU15" s="300"/>
      <c r="BV15" s="300"/>
      <c r="BW15" s="300"/>
      <c r="BX15" s="300"/>
      <c r="BY15" s="300"/>
      <c r="BZ15" s="300"/>
      <c r="CA15" s="300"/>
      <c r="CB15" s="300"/>
      <c r="CC15" s="641"/>
      <c r="CD15" s="299"/>
      <c r="CE15" s="300"/>
      <c r="CF15" s="300"/>
      <c r="CG15" s="300"/>
      <c r="CH15" s="300"/>
      <c r="CI15" s="300"/>
      <c r="CJ15" s="300"/>
      <c r="CK15" s="300"/>
      <c r="CL15" s="300"/>
      <c r="CM15" s="641"/>
      <c r="CN15" s="299"/>
      <c r="CO15" s="300"/>
      <c r="CP15" s="300"/>
      <c r="CQ15" s="300"/>
      <c r="CR15" s="300"/>
      <c r="CS15" s="300"/>
      <c r="CT15" s="300"/>
      <c r="CU15" s="300"/>
      <c r="CV15" s="300"/>
      <c r="CW15" s="641"/>
      <c r="CX15" s="299"/>
      <c r="CY15" s="300"/>
      <c r="CZ15" s="300"/>
      <c r="DA15" s="300"/>
      <c r="DB15" s="300"/>
      <c r="DC15" s="300"/>
      <c r="DD15" s="300"/>
      <c r="DE15" s="300"/>
      <c r="DF15" s="300"/>
      <c r="DG15" s="641"/>
      <c r="DH15" s="299"/>
      <c r="DI15" s="300"/>
      <c r="DJ15" s="300"/>
      <c r="DK15" s="300"/>
      <c r="DL15" s="300"/>
      <c r="DM15" s="300"/>
      <c r="DN15" s="300"/>
      <c r="DO15" s="300"/>
      <c r="DP15" s="300"/>
      <c r="DQ15" s="641"/>
      <c r="DR15" s="299"/>
      <c r="DS15" s="300"/>
      <c r="DT15" s="300"/>
      <c r="DU15" s="300"/>
      <c r="DV15" s="300"/>
      <c r="DW15" s="300"/>
      <c r="DX15" s="300"/>
      <c r="DY15" s="300"/>
      <c r="DZ15" s="300"/>
      <c r="EA15" s="641"/>
      <c r="EB15" s="299"/>
      <c r="EC15" s="300"/>
      <c r="ED15" s="300"/>
      <c r="EE15" s="300"/>
      <c r="EF15" s="300"/>
      <c r="EG15" s="300"/>
      <c r="EH15" s="300"/>
      <c r="EI15" s="300"/>
      <c r="EJ15" s="300"/>
      <c r="EK15" s="641"/>
    </row>
    <row r="16" spans="1:146" s="209" customFormat="1" ht="20.25">
      <c r="A16" s="358">
        <f>Summary!A16</f>
        <v>0</v>
      </c>
      <c r="B16" s="349" t="str">
        <f>Summary!B16</f>
        <v>1.3</v>
      </c>
      <c r="C16" s="349">
        <f>Summary!C16</f>
        <v>0</v>
      </c>
      <c r="D16" s="350" t="str">
        <f>Summary!D16</f>
        <v>Management and Systems</v>
      </c>
      <c r="E16" s="198">
        <f>Summary!E16</f>
        <v>0</v>
      </c>
      <c r="F16" s="778">
        <f>Summary!F16</f>
        <v>0</v>
      </c>
      <c r="G16" s="372">
        <f>Summary!G16</f>
        <v>0</v>
      </c>
      <c r="H16" s="275"/>
      <c r="I16" s="276"/>
      <c r="J16" s="276"/>
      <c r="K16" s="276"/>
      <c r="L16" s="276"/>
      <c r="M16" s="276"/>
      <c r="N16" s="276"/>
      <c r="O16" s="276"/>
      <c r="P16" s="276"/>
      <c r="Q16" s="276"/>
      <c r="R16" s="276"/>
      <c r="S16" s="276"/>
      <c r="T16" s="277"/>
      <c r="U16" s="531"/>
      <c r="V16" s="275"/>
      <c r="W16" s="276"/>
      <c r="X16" s="276"/>
      <c r="Y16" s="276"/>
      <c r="Z16" s="276"/>
      <c r="AA16" s="276"/>
      <c r="AB16" s="276"/>
      <c r="AC16" s="276"/>
      <c r="AD16" s="276"/>
      <c r="AE16" s="642"/>
      <c r="AF16" s="275"/>
      <c r="AG16" s="276"/>
      <c r="AH16" s="276"/>
      <c r="AI16" s="276"/>
      <c r="AJ16" s="276"/>
      <c r="AK16" s="276"/>
      <c r="AL16" s="276"/>
      <c r="AM16" s="276"/>
      <c r="AN16" s="276"/>
      <c r="AO16" s="642"/>
      <c r="AP16" s="275"/>
      <c r="AQ16" s="276"/>
      <c r="AR16" s="276"/>
      <c r="AS16" s="276"/>
      <c r="AT16" s="276"/>
      <c r="AU16" s="276"/>
      <c r="AV16" s="276"/>
      <c r="AW16" s="276"/>
      <c r="AX16" s="276"/>
      <c r="AY16" s="642"/>
      <c r="AZ16" s="275"/>
      <c r="BA16" s="276"/>
      <c r="BB16" s="276"/>
      <c r="BC16" s="276"/>
      <c r="BD16" s="276"/>
      <c r="BE16" s="276"/>
      <c r="BF16" s="276"/>
      <c r="BG16" s="276"/>
      <c r="BH16" s="276"/>
      <c r="BI16" s="642"/>
      <c r="BJ16" s="275"/>
      <c r="BK16" s="276"/>
      <c r="BL16" s="276"/>
      <c r="BM16" s="276"/>
      <c r="BN16" s="276"/>
      <c r="BO16" s="276"/>
      <c r="BP16" s="276"/>
      <c r="BQ16" s="276"/>
      <c r="BR16" s="276"/>
      <c r="BS16" s="642"/>
      <c r="BT16" s="275"/>
      <c r="BU16" s="276"/>
      <c r="BV16" s="276"/>
      <c r="BW16" s="276"/>
      <c r="BX16" s="276"/>
      <c r="BY16" s="276"/>
      <c r="BZ16" s="276"/>
      <c r="CA16" s="276"/>
      <c r="CB16" s="276"/>
      <c r="CC16" s="642"/>
      <c r="CD16" s="275"/>
      <c r="CE16" s="276"/>
      <c r="CF16" s="276"/>
      <c r="CG16" s="276"/>
      <c r="CH16" s="276"/>
      <c r="CI16" s="276"/>
      <c r="CJ16" s="276"/>
      <c r="CK16" s="276"/>
      <c r="CL16" s="276"/>
      <c r="CM16" s="642"/>
      <c r="CN16" s="275"/>
      <c r="CO16" s="276"/>
      <c r="CP16" s="276"/>
      <c r="CQ16" s="276"/>
      <c r="CR16" s="276"/>
      <c r="CS16" s="276"/>
      <c r="CT16" s="276"/>
      <c r="CU16" s="276"/>
      <c r="CV16" s="276"/>
      <c r="CW16" s="642"/>
      <c r="CX16" s="275"/>
      <c r="CY16" s="276"/>
      <c r="CZ16" s="276"/>
      <c r="DA16" s="276"/>
      <c r="DB16" s="276"/>
      <c r="DC16" s="276"/>
      <c r="DD16" s="276"/>
      <c r="DE16" s="276"/>
      <c r="DF16" s="276"/>
      <c r="DG16" s="642"/>
      <c r="DH16" s="275"/>
      <c r="DI16" s="276"/>
      <c r="DJ16" s="276"/>
      <c r="DK16" s="276"/>
      <c r="DL16" s="276"/>
      <c r="DM16" s="276"/>
      <c r="DN16" s="276"/>
      <c r="DO16" s="276"/>
      <c r="DP16" s="276"/>
      <c r="DQ16" s="642"/>
      <c r="DR16" s="275"/>
      <c r="DS16" s="276"/>
      <c r="DT16" s="276"/>
      <c r="DU16" s="276"/>
      <c r="DV16" s="276"/>
      <c r="DW16" s="276"/>
      <c r="DX16" s="276"/>
      <c r="DY16" s="276"/>
      <c r="DZ16" s="276"/>
      <c r="EA16" s="642"/>
      <c r="EB16" s="275"/>
      <c r="EC16" s="276"/>
      <c r="ED16" s="276"/>
      <c r="EE16" s="276"/>
      <c r="EF16" s="276"/>
      <c r="EG16" s="276"/>
      <c r="EH16" s="276"/>
      <c r="EI16" s="276"/>
      <c r="EJ16" s="276"/>
      <c r="EK16" s="642"/>
    </row>
    <row r="17" spans="1:141" ht="20.25">
      <c r="A17" s="359">
        <f>Summary!A17</f>
        <v>2</v>
      </c>
      <c r="B17" s="351">
        <f>Summary!B17</f>
        <v>0</v>
      </c>
      <c r="C17" s="351" t="str">
        <f>Summary!C17</f>
        <v>1.3.1</v>
      </c>
      <c r="D17" s="351">
        <f>Summary!D17</f>
        <v>0</v>
      </c>
      <c r="E17" s="352">
        <f>Summary!E17</f>
        <v>0</v>
      </c>
      <c r="F17" s="352" t="str">
        <f>Summary!F17</f>
        <v>Information Technology</v>
      </c>
      <c r="G17" s="373">
        <f>Summary!G17</f>
        <v>0</v>
      </c>
      <c r="H17" s="540">
        <f t="shared" ref="H17:H26" si="2">SUM(V17:AD17)</f>
        <v>0</v>
      </c>
      <c r="I17" s="541">
        <f t="shared" ref="I17:I26" si="3">SUM(AF17:AN17)</f>
        <v>0</v>
      </c>
      <c r="J17" s="541">
        <f t="shared" ref="J17:J26" si="4">SUM(AP17:AX17)</f>
        <v>0</v>
      </c>
      <c r="K17" s="541">
        <f t="shared" ref="K17:K26" si="5">SUM(AZ17:BH17)</f>
        <v>0</v>
      </c>
      <c r="L17" s="541">
        <f t="shared" ref="L17:L26" si="6">SUM(BJ17:BR17)</f>
        <v>0</v>
      </c>
      <c r="M17" s="541">
        <f t="shared" ref="M17:M26" si="7">SUM(BT17:CB17)</f>
        <v>0</v>
      </c>
      <c r="N17" s="541">
        <f t="shared" ref="N17:N26" si="8">SUM(CD17:CL17)</f>
        <v>0</v>
      </c>
      <c r="O17" s="541">
        <f t="shared" ref="O17:O26" si="9">SUM(CN17:CV17)</f>
        <v>0</v>
      </c>
      <c r="P17" s="541">
        <f t="shared" ref="P17:P26" si="10">SUM(CX17:DF17)</f>
        <v>0</v>
      </c>
      <c r="Q17" s="541">
        <f t="shared" ref="Q17:Q26" si="11">SUM(DH17:DP17)</f>
        <v>0</v>
      </c>
      <c r="R17" s="541">
        <f t="shared" ref="R17:R26" si="12">SUM(DR17:DZ17)</f>
        <v>0</v>
      </c>
      <c r="S17" s="541">
        <f t="shared" ref="S17:S26" si="13">SUM(EB17:EJ17)</f>
        <v>0</v>
      </c>
      <c r="T17" s="542">
        <f>SUM(H17:S17)</f>
        <v>0</v>
      </c>
      <c r="U17" s="531"/>
      <c r="V17" s="543"/>
      <c r="W17" s="544"/>
      <c r="X17" s="544"/>
      <c r="Y17" s="544"/>
      <c r="Z17" s="544"/>
      <c r="AA17" s="544"/>
      <c r="AB17" s="544"/>
      <c r="AC17" s="544"/>
      <c r="AD17" s="544"/>
      <c r="AE17" s="643"/>
      <c r="AF17" s="543"/>
      <c r="AG17" s="544"/>
      <c r="AH17" s="544"/>
      <c r="AI17" s="544"/>
      <c r="AJ17" s="544"/>
      <c r="AK17" s="544"/>
      <c r="AL17" s="544"/>
      <c r="AM17" s="544"/>
      <c r="AN17" s="544"/>
      <c r="AO17" s="643"/>
      <c r="AP17" s="543"/>
      <c r="AQ17" s="544"/>
      <c r="AR17" s="544"/>
      <c r="AS17" s="544"/>
      <c r="AT17" s="544"/>
      <c r="AU17" s="544"/>
      <c r="AV17" s="544"/>
      <c r="AW17" s="544"/>
      <c r="AX17" s="544"/>
      <c r="AY17" s="643"/>
      <c r="AZ17" s="543"/>
      <c r="BA17" s="544"/>
      <c r="BB17" s="544"/>
      <c r="BC17" s="544"/>
      <c r="BD17" s="544"/>
      <c r="BE17" s="544"/>
      <c r="BF17" s="544"/>
      <c r="BG17" s="544"/>
      <c r="BH17" s="544"/>
      <c r="BI17" s="643"/>
      <c r="BJ17" s="543"/>
      <c r="BK17" s="544"/>
      <c r="BL17" s="544"/>
      <c r="BM17" s="544"/>
      <c r="BN17" s="544"/>
      <c r="BO17" s="544"/>
      <c r="BP17" s="544"/>
      <c r="BQ17" s="544"/>
      <c r="BR17" s="544"/>
      <c r="BS17" s="643"/>
      <c r="BT17" s="543"/>
      <c r="BU17" s="544"/>
      <c r="BV17" s="544"/>
      <c r="BW17" s="544"/>
      <c r="BX17" s="544"/>
      <c r="BY17" s="544"/>
      <c r="BZ17" s="544"/>
      <c r="CA17" s="544"/>
      <c r="CB17" s="544"/>
      <c r="CC17" s="643"/>
      <c r="CD17" s="543"/>
      <c r="CE17" s="544"/>
      <c r="CF17" s="544"/>
      <c r="CG17" s="544"/>
      <c r="CH17" s="544"/>
      <c r="CI17" s="544"/>
      <c r="CJ17" s="544"/>
      <c r="CK17" s="544"/>
      <c r="CL17" s="544"/>
      <c r="CM17" s="643"/>
      <c r="CN17" s="543"/>
      <c r="CO17" s="544"/>
      <c r="CP17" s="544"/>
      <c r="CQ17" s="544"/>
      <c r="CR17" s="544"/>
      <c r="CS17" s="544"/>
      <c r="CT17" s="544"/>
      <c r="CU17" s="544"/>
      <c r="CV17" s="544"/>
      <c r="CW17" s="643"/>
      <c r="CX17" s="543"/>
      <c r="CY17" s="544"/>
      <c r="CZ17" s="544"/>
      <c r="DA17" s="544"/>
      <c r="DB17" s="544"/>
      <c r="DC17" s="544"/>
      <c r="DD17" s="544"/>
      <c r="DE17" s="544"/>
      <c r="DF17" s="544"/>
      <c r="DG17" s="643"/>
      <c r="DH17" s="543"/>
      <c r="DI17" s="544"/>
      <c r="DJ17" s="544"/>
      <c r="DK17" s="544"/>
      <c r="DL17" s="544"/>
      <c r="DM17" s="544"/>
      <c r="DN17" s="544"/>
      <c r="DO17" s="544"/>
      <c r="DP17" s="544"/>
      <c r="DQ17" s="643"/>
      <c r="DR17" s="543"/>
      <c r="DS17" s="544"/>
      <c r="DT17" s="544"/>
      <c r="DU17" s="544"/>
      <c r="DV17" s="544"/>
      <c r="DW17" s="544"/>
      <c r="DX17" s="544"/>
      <c r="DY17" s="544"/>
      <c r="DZ17" s="544"/>
      <c r="EA17" s="643"/>
      <c r="EB17" s="543"/>
      <c r="EC17" s="544"/>
      <c r="ED17" s="544"/>
      <c r="EE17" s="544"/>
      <c r="EF17" s="544"/>
      <c r="EG17" s="544"/>
      <c r="EH17" s="544"/>
      <c r="EI17" s="544"/>
      <c r="EJ17" s="544"/>
      <c r="EK17" s="643"/>
    </row>
    <row r="18" spans="1:141" ht="20.25">
      <c r="A18" s="359">
        <f>Summary!A18</f>
        <v>3</v>
      </c>
      <c r="B18" s="351">
        <f>Summary!B18</f>
        <v>0</v>
      </c>
      <c r="C18" s="351" t="str">
        <f>Summary!C18</f>
        <v>1.3.2</v>
      </c>
      <c r="D18" s="351">
        <f>Summary!D18</f>
        <v>0</v>
      </c>
      <c r="E18" s="352">
        <f>Summary!E18</f>
        <v>0</v>
      </c>
      <c r="F18" s="352" t="str">
        <f>Summary!F18</f>
        <v>Confidentiality, Security and Conflict of Interest</v>
      </c>
      <c r="G18" s="373" t="str">
        <f>Summary!G18</f>
        <v>Schedule Ref 19 to 22</v>
      </c>
      <c r="H18" s="540">
        <f t="shared" si="2"/>
        <v>0</v>
      </c>
      <c r="I18" s="541">
        <f t="shared" si="3"/>
        <v>0</v>
      </c>
      <c r="J18" s="541">
        <f t="shared" si="4"/>
        <v>0</v>
      </c>
      <c r="K18" s="541">
        <f t="shared" si="5"/>
        <v>0</v>
      </c>
      <c r="L18" s="541">
        <f t="shared" si="6"/>
        <v>0</v>
      </c>
      <c r="M18" s="541">
        <f t="shared" si="7"/>
        <v>0</v>
      </c>
      <c r="N18" s="541">
        <f t="shared" si="8"/>
        <v>0</v>
      </c>
      <c r="O18" s="541">
        <f t="shared" si="9"/>
        <v>0</v>
      </c>
      <c r="P18" s="541">
        <f t="shared" si="10"/>
        <v>0</v>
      </c>
      <c r="Q18" s="541">
        <f t="shared" si="11"/>
        <v>0</v>
      </c>
      <c r="R18" s="541">
        <f t="shared" si="12"/>
        <v>0</v>
      </c>
      <c r="S18" s="541">
        <f t="shared" si="13"/>
        <v>0</v>
      </c>
      <c r="T18" s="542">
        <f t="shared" ref="T18:T26" si="14">SUM(H18:S18)</f>
        <v>0</v>
      </c>
      <c r="U18" s="531"/>
      <c r="V18" s="543"/>
      <c r="W18" s="544"/>
      <c r="X18" s="544"/>
      <c r="Y18" s="544"/>
      <c r="Z18" s="544"/>
      <c r="AA18" s="544"/>
      <c r="AB18" s="544"/>
      <c r="AC18" s="544"/>
      <c r="AD18" s="544"/>
      <c r="AE18" s="644"/>
      <c r="AF18" s="543"/>
      <c r="AG18" s="544"/>
      <c r="AH18" s="544"/>
      <c r="AI18" s="544"/>
      <c r="AJ18" s="544"/>
      <c r="AK18" s="544"/>
      <c r="AL18" s="544"/>
      <c r="AM18" s="544"/>
      <c r="AN18" s="544"/>
      <c r="AO18" s="644"/>
      <c r="AP18" s="543"/>
      <c r="AQ18" s="544"/>
      <c r="AR18" s="544"/>
      <c r="AS18" s="544"/>
      <c r="AT18" s="544"/>
      <c r="AU18" s="544"/>
      <c r="AV18" s="544"/>
      <c r="AW18" s="544"/>
      <c r="AX18" s="544"/>
      <c r="AY18" s="644"/>
      <c r="AZ18" s="543"/>
      <c r="BA18" s="544"/>
      <c r="BB18" s="544"/>
      <c r="BC18" s="544"/>
      <c r="BD18" s="544"/>
      <c r="BE18" s="544"/>
      <c r="BF18" s="544"/>
      <c r="BG18" s="544"/>
      <c r="BH18" s="544"/>
      <c r="BI18" s="644"/>
      <c r="BJ18" s="543"/>
      <c r="BK18" s="544"/>
      <c r="BL18" s="544"/>
      <c r="BM18" s="544"/>
      <c r="BN18" s="544"/>
      <c r="BO18" s="544"/>
      <c r="BP18" s="544"/>
      <c r="BQ18" s="544"/>
      <c r="BR18" s="544"/>
      <c r="BS18" s="644"/>
      <c r="BT18" s="543"/>
      <c r="BU18" s="544"/>
      <c r="BV18" s="544"/>
      <c r="BW18" s="544"/>
      <c r="BX18" s="544"/>
      <c r="BY18" s="544"/>
      <c r="BZ18" s="544"/>
      <c r="CA18" s="544"/>
      <c r="CB18" s="544"/>
      <c r="CC18" s="644"/>
      <c r="CD18" s="543"/>
      <c r="CE18" s="544"/>
      <c r="CF18" s="544"/>
      <c r="CG18" s="544"/>
      <c r="CH18" s="544"/>
      <c r="CI18" s="544"/>
      <c r="CJ18" s="544"/>
      <c r="CK18" s="544"/>
      <c r="CL18" s="544"/>
      <c r="CM18" s="644"/>
      <c r="CN18" s="543"/>
      <c r="CO18" s="544"/>
      <c r="CP18" s="544"/>
      <c r="CQ18" s="544"/>
      <c r="CR18" s="544"/>
      <c r="CS18" s="544"/>
      <c r="CT18" s="544"/>
      <c r="CU18" s="544"/>
      <c r="CV18" s="544"/>
      <c r="CW18" s="644"/>
      <c r="CX18" s="543"/>
      <c r="CY18" s="544"/>
      <c r="CZ18" s="544"/>
      <c r="DA18" s="544"/>
      <c r="DB18" s="544"/>
      <c r="DC18" s="544"/>
      <c r="DD18" s="544"/>
      <c r="DE18" s="544"/>
      <c r="DF18" s="544"/>
      <c r="DG18" s="644"/>
      <c r="DH18" s="543"/>
      <c r="DI18" s="544"/>
      <c r="DJ18" s="544"/>
      <c r="DK18" s="544"/>
      <c r="DL18" s="544"/>
      <c r="DM18" s="544"/>
      <c r="DN18" s="544"/>
      <c r="DO18" s="544"/>
      <c r="DP18" s="544"/>
      <c r="DQ18" s="644"/>
      <c r="DR18" s="543"/>
      <c r="DS18" s="544"/>
      <c r="DT18" s="544"/>
      <c r="DU18" s="544"/>
      <c r="DV18" s="544"/>
      <c r="DW18" s="544"/>
      <c r="DX18" s="544"/>
      <c r="DY18" s="544"/>
      <c r="DZ18" s="544"/>
      <c r="EA18" s="644"/>
      <c r="EB18" s="543"/>
      <c r="EC18" s="544"/>
      <c r="ED18" s="544"/>
      <c r="EE18" s="544"/>
      <c r="EF18" s="544"/>
      <c r="EG18" s="544"/>
      <c r="EH18" s="544"/>
      <c r="EI18" s="544"/>
      <c r="EJ18" s="544"/>
      <c r="EK18" s="644"/>
    </row>
    <row r="19" spans="1:141" ht="24.75" customHeight="1">
      <c r="A19" s="359" t="str">
        <f>Summary!A19</f>
        <v>4 &amp; 12</v>
      </c>
      <c r="B19" s="351">
        <f>Summary!B19</f>
        <v>0</v>
      </c>
      <c r="C19" s="351" t="str">
        <f>Summary!C19</f>
        <v>1.3.3</v>
      </c>
      <c r="D19" s="196">
        <f>Summary!D19</f>
        <v>0</v>
      </c>
      <c r="E19" s="197">
        <f>Summary!E19</f>
        <v>0</v>
      </c>
      <c r="F19" s="352" t="str">
        <f>Summary!F19</f>
        <v>Commercial Management  and Contract Plan</v>
      </c>
      <c r="G19" s="373">
        <f>Summary!G19</f>
        <v>0</v>
      </c>
      <c r="H19" s="540">
        <f t="shared" si="2"/>
        <v>0</v>
      </c>
      <c r="I19" s="541">
        <f t="shared" si="3"/>
        <v>0</v>
      </c>
      <c r="J19" s="541">
        <f t="shared" si="4"/>
        <v>0</v>
      </c>
      <c r="K19" s="541">
        <f t="shared" si="5"/>
        <v>0</v>
      </c>
      <c r="L19" s="541">
        <f t="shared" si="6"/>
        <v>0</v>
      </c>
      <c r="M19" s="541">
        <f t="shared" si="7"/>
        <v>0</v>
      </c>
      <c r="N19" s="541">
        <f t="shared" si="8"/>
        <v>0</v>
      </c>
      <c r="O19" s="541">
        <f t="shared" si="9"/>
        <v>0</v>
      </c>
      <c r="P19" s="541">
        <f t="shared" si="10"/>
        <v>0</v>
      </c>
      <c r="Q19" s="541">
        <f t="shared" si="11"/>
        <v>0</v>
      </c>
      <c r="R19" s="541">
        <f t="shared" si="12"/>
        <v>0</v>
      </c>
      <c r="S19" s="541">
        <f t="shared" si="13"/>
        <v>0</v>
      </c>
      <c r="T19" s="542">
        <f t="shared" si="14"/>
        <v>0</v>
      </c>
      <c r="U19" s="531"/>
      <c r="V19" s="543"/>
      <c r="W19" s="544"/>
      <c r="X19" s="544"/>
      <c r="Y19" s="544"/>
      <c r="Z19" s="544"/>
      <c r="AA19" s="544"/>
      <c r="AB19" s="544"/>
      <c r="AC19" s="544"/>
      <c r="AD19" s="544"/>
      <c r="AE19" s="644"/>
      <c r="AF19" s="543"/>
      <c r="AG19" s="544"/>
      <c r="AH19" s="544"/>
      <c r="AI19" s="544"/>
      <c r="AJ19" s="544"/>
      <c r="AK19" s="544"/>
      <c r="AL19" s="544"/>
      <c r="AM19" s="544"/>
      <c r="AN19" s="544"/>
      <c r="AO19" s="644"/>
      <c r="AP19" s="543"/>
      <c r="AQ19" s="544"/>
      <c r="AR19" s="544"/>
      <c r="AS19" s="544"/>
      <c r="AT19" s="544"/>
      <c r="AU19" s="544"/>
      <c r="AV19" s="544"/>
      <c r="AW19" s="544"/>
      <c r="AX19" s="544"/>
      <c r="AY19" s="644"/>
      <c r="AZ19" s="543"/>
      <c r="BA19" s="544"/>
      <c r="BB19" s="544"/>
      <c r="BC19" s="544"/>
      <c r="BD19" s="544"/>
      <c r="BE19" s="544"/>
      <c r="BF19" s="544"/>
      <c r="BG19" s="544"/>
      <c r="BH19" s="544"/>
      <c r="BI19" s="644"/>
      <c r="BJ19" s="543"/>
      <c r="BK19" s="544"/>
      <c r="BL19" s="544"/>
      <c r="BM19" s="544"/>
      <c r="BN19" s="544"/>
      <c r="BO19" s="544"/>
      <c r="BP19" s="544"/>
      <c r="BQ19" s="544"/>
      <c r="BR19" s="544"/>
      <c r="BS19" s="644"/>
      <c r="BT19" s="543"/>
      <c r="BU19" s="544"/>
      <c r="BV19" s="544"/>
      <c r="BW19" s="544"/>
      <c r="BX19" s="544"/>
      <c r="BY19" s="544"/>
      <c r="BZ19" s="544"/>
      <c r="CA19" s="544"/>
      <c r="CB19" s="544"/>
      <c r="CC19" s="644"/>
      <c r="CD19" s="543"/>
      <c r="CE19" s="544"/>
      <c r="CF19" s="544"/>
      <c r="CG19" s="544"/>
      <c r="CH19" s="544"/>
      <c r="CI19" s="544"/>
      <c r="CJ19" s="544"/>
      <c r="CK19" s="544"/>
      <c r="CL19" s="544"/>
      <c r="CM19" s="644"/>
      <c r="CN19" s="543"/>
      <c r="CO19" s="544"/>
      <c r="CP19" s="544"/>
      <c r="CQ19" s="544"/>
      <c r="CR19" s="544"/>
      <c r="CS19" s="544"/>
      <c r="CT19" s="544"/>
      <c r="CU19" s="544"/>
      <c r="CV19" s="544"/>
      <c r="CW19" s="644"/>
      <c r="CX19" s="543"/>
      <c r="CY19" s="544"/>
      <c r="CZ19" s="544"/>
      <c r="DA19" s="544"/>
      <c r="DB19" s="544"/>
      <c r="DC19" s="544"/>
      <c r="DD19" s="544"/>
      <c r="DE19" s="544"/>
      <c r="DF19" s="544"/>
      <c r="DG19" s="644"/>
      <c r="DH19" s="543"/>
      <c r="DI19" s="544"/>
      <c r="DJ19" s="544"/>
      <c r="DK19" s="544"/>
      <c r="DL19" s="544"/>
      <c r="DM19" s="544"/>
      <c r="DN19" s="544"/>
      <c r="DO19" s="544"/>
      <c r="DP19" s="544"/>
      <c r="DQ19" s="644"/>
      <c r="DR19" s="543"/>
      <c r="DS19" s="544"/>
      <c r="DT19" s="544"/>
      <c r="DU19" s="544"/>
      <c r="DV19" s="544"/>
      <c r="DW19" s="544"/>
      <c r="DX19" s="544"/>
      <c r="DY19" s="544"/>
      <c r="DZ19" s="544"/>
      <c r="EA19" s="644"/>
      <c r="EB19" s="543"/>
      <c r="EC19" s="544"/>
      <c r="ED19" s="544"/>
      <c r="EE19" s="544"/>
      <c r="EF19" s="544"/>
      <c r="EG19" s="544"/>
      <c r="EH19" s="544"/>
      <c r="EI19" s="544"/>
      <c r="EJ19" s="544"/>
      <c r="EK19" s="644"/>
    </row>
    <row r="20" spans="1:141" ht="20.25">
      <c r="A20" s="359" t="str">
        <f>Summary!A20</f>
        <v>5 &amp; 11</v>
      </c>
      <c r="B20" s="353">
        <f>Summary!B20</f>
        <v>0</v>
      </c>
      <c r="C20" s="351" t="str">
        <f>Summary!C20</f>
        <v>1.3.4</v>
      </c>
      <c r="D20" s="351">
        <f>Summary!D20</f>
        <v>0</v>
      </c>
      <c r="E20" s="355">
        <f>Summary!E20</f>
        <v>0</v>
      </c>
      <c r="F20" s="352" t="str">
        <f>Summary!F20</f>
        <v>Risk Management and Business Continuity</v>
      </c>
      <c r="G20" s="373" t="str">
        <f>Summary!G20</f>
        <v>Schedule Ref 4</v>
      </c>
      <c r="H20" s="540">
        <f t="shared" si="2"/>
        <v>0</v>
      </c>
      <c r="I20" s="541">
        <f t="shared" si="3"/>
        <v>0</v>
      </c>
      <c r="J20" s="541">
        <f t="shared" si="4"/>
        <v>0</v>
      </c>
      <c r="K20" s="541">
        <f t="shared" si="5"/>
        <v>0</v>
      </c>
      <c r="L20" s="541">
        <f t="shared" si="6"/>
        <v>0</v>
      </c>
      <c r="M20" s="541">
        <f t="shared" si="7"/>
        <v>0</v>
      </c>
      <c r="N20" s="541">
        <f t="shared" si="8"/>
        <v>0</v>
      </c>
      <c r="O20" s="541">
        <f t="shared" si="9"/>
        <v>0</v>
      </c>
      <c r="P20" s="541">
        <f t="shared" si="10"/>
        <v>0</v>
      </c>
      <c r="Q20" s="541">
        <f t="shared" si="11"/>
        <v>0</v>
      </c>
      <c r="R20" s="541">
        <f t="shared" si="12"/>
        <v>0</v>
      </c>
      <c r="S20" s="541">
        <f t="shared" si="13"/>
        <v>0</v>
      </c>
      <c r="T20" s="542">
        <f t="shared" si="14"/>
        <v>0</v>
      </c>
      <c r="U20" s="531"/>
      <c r="V20" s="543"/>
      <c r="W20" s="544"/>
      <c r="X20" s="544"/>
      <c r="Y20" s="544"/>
      <c r="Z20" s="544"/>
      <c r="AA20" s="544"/>
      <c r="AB20" s="544"/>
      <c r="AC20" s="544"/>
      <c r="AD20" s="544"/>
      <c r="AE20" s="644"/>
      <c r="AF20" s="543"/>
      <c r="AG20" s="544"/>
      <c r="AH20" s="544"/>
      <c r="AI20" s="544"/>
      <c r="AJ20" s="544"/>
      <c r="AK20" s="544"/>
      <c r="AL20" s="544"/>
      <c r="AM20" s="544"/>
      <c r="AN20" s="544"/>
      <c r="AO20" s="644"/>
      <c r="AP20" s="543"/>
      <c r="AQ20" s="544"/>
      <c r="AR20" s="544"/>
      <c r="AS20" s="544"/>
      <c r="AT20" s="544"/>
      <c r="AU20" s="544"/>
      <c r="AV20" s="544"/>
      <c r="AW20" s="544"/>
      <c r="AX20" s="544"/>
      <c r="AY20" s="644"/>
      <c r="AZ20" s="543"/>
      <c r="BA20" s="544"/>
      <c r="BB20" s="544"/>
      <c r="BC20" s="544"/>
      <c r="BD20" s="544"/>
      <c r="BE20" s="544"/>
      <c r="BF20" s="544"/>
      <c r="BG20" s="544"/>
      <c r="BH20" s="544"/>
      <c r="BI20" s="644"/>
      <c r="BJ20" s="543"/>
      <c r="BK20" s="544"/>
      <c r="BL20" s="544"/>
      <c r="BM20" s="544"/>
      <c r="BN20" s="544"/>
      <c r="BO20" s="544"/>
      <c r="BP20" s="544"/>
      <c r="BQ20" s="544"/>
      <c r="BR20" s="544"/>
      <c r="BS20" s="644"/>
      <c r="BT20" s="543"/>
      <c r="BU20" s="544"/>
      <c r="BV20" s="544"/>
      <c r="BW20" s="544"/>
      <c r="BX20" s="544"/>
      <c r="BY20" s="544"/>
      <c r="BZ20" s="544"/>
      <c r="CA20" s="544"/>
      <c r="CB20" s="544"/>
      <c r="CC20" s="644"/>
      <c r="CD20" s="543"/>
      <c r="CE20" s="544"/>
      <c r="CF20" s="544"/>
      <c r="CG20" s="544"/>
      <c r="CH20" s="544"/>
      <c r="CI20" s="544"/>
      <c r="CJ20" s="544"/>
      <c r="CK20" s="544"/>
      <c r="CL20" s="544"/>
      <c r="CM20" s="644"/>
      <c r="CN20" s="543"/>
      <c r="CO20" s="544"/>
      <c r="CP20" s="544"/>
      <c r="CQ20" s="544"/>
      <c r="CR20" s="544"/>
      <c r="CS20" s="544"/>
      <c r="CT20" s="544"/>
      <c r="CU20" s="544"/>
      <c r="CV20" s="544"/>
      <c r="CW20" s="644"/>
      <c r="CX20" s="543"/>
      <c r="CY20" s="544"/>
      <c r="CZ20" s="544"/>
      <c r="DA20" s="544"/>
      <c r="DB20" s="544"/>
      <c r="DC20" s="544"/>
      <c r="DD20" s="544"/>
      <c r="DE20" s="544"/>
      <c r="DF20" s="544"/>
      <c r="DG20" s="644"/>
      <c r="DH20" s="543"/>
      <c r="DI20" s="544"/>
      <c r="DJ20" s="544"/>
      <c r="DK20" s="544"/>
      <c r="DL20" s="544"/>
      <c r="DM20" s="544"/>
      <c r="DN20" s="544"/>
      <c r="DO20" s="544"/>
      <c r="DP20" s="544"/>
      <c r="DQ20" s="644"/>
      <c r="DR20" s="543"/>
      <c r="DS20" s="544"/>
      <c r="DT20" s="544"/>
      <c r="DU20" s="544"/>
      <c r="DV20" s="544"/>
      <c r="DW20" s="544"/>
      <c r="DX20" s="544"/>
      <c r="DY20" s="544"/>
      <c r="DZ20" s="544"/>
      <c r="EA20" s="644"/>
      <c r="EB20" s="543"/>
      <c r="EC20" s="544"/>
      <c r="ED20" s="544"/>
      <c r="EE20" s="544"/>
      <c r="EF20" s="544"/>
      <c r="EG20" s="544"/>
      <c r="EH20" s="544"/>
      <c r="EI20" s="544"/>
      <c r="EJ20" s="544"/>
      <c r="EK20" s="644"/>
    </row>
    <row r="21" spans="1:141" ht="20.25">
      <c r="A21" s="359">
        <f>Summary!A21</f>
        <v>6</v>
      </c>
      <c r="B21" s="353">
        <f>Summary!B21</f>
        <v>0</v>
      </c>
      <c r="C21" s="351" t="str">
        <f>Summary!C21</f>
        <v>1.3.5</v>
      </c>
      <c r="D21" s="351">
        <f>Summary!D21</f>
        <v>0</v>
      </c>
      <c r="E21" s="355">
        <f>Summary!E21</f>
        <v>0</v>
      </c>
      <c r="F21" s="352" t="str">
        <f>Summary!F21</f>
        <v>Community</v>
      </c>
      <c r="G21" s="373">
        <f>Summary!G21</f>
        <v>0</v>
      </c>
      <c r="H21" s="540">
        <f t="shared" si="2"/>
        <v>0</v>
      </c>
      <c r="I21" s="541">
        <f t="shared" si="3"/>
        <v>0</v>
      </c>
      <c r="J21" s="541">
        <f t="shared" si="4"/>
        <v>0</v>
      </c>
      <c r="K21" s="541">
        <f t="shared" si="5"/>
        <v>0</v>
      </c>
      <c r="L21" s="541">
        <f t="shared" si="6"/>
        <v>0</v>
      </c>
      <c r="M21" s="541">
        <f t="shared" si="7"/>
        <v>0</v>
      </c>
      <c r="N21" s="541">
        <f t="shared" si="8"/>
        <v>0</v>
      </c>
      <c r="O21" s="541">
        <f t="shared" si="9"/>
        <v>0</v>
      </c>
      <c r="P21" s="541">
        <f t="shared" si="10"/>
        <v>0</v>
      </c>
      <c r="Q21" s="541">
        <f t="shared" si="11"/>
        <v>0</v>
      </c>
      <c r="R21" s="541">
        <f t="shared" si="12"/>
        <v>0</v>
      </c>
      <c r="S21" s="541">
        <f t="shared" si="13"/>
        <v>0</v>
      </c>
      <c r="T21" s="542">
        <f t="shared" si="14"/>
        <v>0</v>
      </c>
      <c r="U21" s="531"/>
      <c r="V21" s="543"/>
      <c r="W21" s="544"/>
      <c r="X21" s="544"/>
      <c r="Y21" s="544"/>
      <c r="Z21" s="544"/>
      <c r="AA21" s="544"/>
      <c r="AB21" s="544"/>
      <c r="AC21" s="544"/>
      <c r="AD21" s="544"/>
      <c r="AE21" s="644"/>
      <c r="AF21" s="543"/>
      <c r="AG21" s="544"/>
      <c r="AH21" s="544"/>
      <c r="AI21" s="544"/>
      <c r="AJ21" s="544"/>
      <c r="AK21" s="544"/>
      <c r="AL21" s="544"/>
      <c r="AM21" s="544"/>
      <c r="AN21" s="544"/>
      <c r="AO21" s="644"/>
      <c r="AP21" s="543"/>
      <c r="AQ21" s="544"/>
      <c r="AR21" s="544"/>
      <c r="AS21" s="544"/>
      <c r="AT21" s="544"/>
      <c r="AU21" s="544"/>
      <c r="AV21" s="544"/>
      <c r="AW21" s="544"/>
      <c r="AX21" s="544"/>
      <c r="AY21" s="644"/>
      <c r="AZ21" s="543"/>
      <c r="BA21" s="544"/>
      <c r="BB21" s="544"/>
      <c r="BC21" s="544"/>
      <c r="BD21" s="544"/>
      <c r="BE21" s="544"/>
      <c r="BF21" s="544"/>
      <c r="BG21" s="544"/>
      <c r="BH21" s="544"/>
      <c r="BI21" s="644"/>
      <c r="BJ21" s="543"/>
      <c r="BK21" s="544"/>
      <c r="BL21" s="544"/>
      <c r="BM21" s="544"/>
      <c r="BN21" s="544"/>
      <c r="BO21" s="544"/>
      <c r="BP21" s="544"/>
      <c r="BQ21" s="544"/>
      <c r="BR21" s="544"/>
      <c r="BS21" s="644"/>
      <c r="BT21" s="543"/>
      <c r="BU21" s="544"/>
      <c r="BV21" s="544"/>
      <c r="BW21" s="544"/>
      <c r="BX21" s="544"/>
      <c r="BY21" s="544"/>
      <c r="BZ21" s="544"/>
      <c r="CA21" s="544"/>
      <c r="CB21" s="544"/>
      <c r="CC21" s="644"/>
      <c r="CD21" s="543"/>
      <c r="CE21" s="544"/>
      <c r="CF21" s="544"/>
      <c r="CG21" s="544"/>
      <c r="CH21" s="544"/>
      <c r="CI21" s="544"/>
      <c r="CJ21" s="544"/>
      <c r="CK21" s="544"/>
      <c r="CL21" s="544"/>
      <c r="CM21" s="644"/>
      <c r="CN21" s="543"/>
      <c r="CO21" s="544"/>
      <c r="CP21" s="544"/>
      <c r="CQ21" s="544"/>
      <c r="CR21" s="544"/>
      <c r="CS21" s="544"/>
      <c r="CT21" s="544"/>
      <c r="CU21" s="544"/>
      <c r="CV21" s="544"/>
      <c r="CW21" s="644"/>
      <c r="CX21" s="543"/>
      <c r="CY21" s="544"/>
      <c r="CZ21" s="544"/>
      <c r="DA21" s="544"/>
      <c r="DB21" s="544"/>
      <c r="DC21" s="544"/>
      <c r="DD21" s="544"/>
      <c r="DE21" s="544"/>
      <c r="DF21" s="544"/>
      <c r="DG21" s="644"/>
      <c r="DH21" s="543"/>
      <c r="DI21" s="544"/>
      <c r="DJ21" s="544"/>
      <c r="DK21" s="544"/>
      <c r="DL21" s="544"/>
      <c r="DM21" s="544"/>
      <c r="DN21" s="544"/>
      <c r="DO21" s="544"/>
      <c r="DP21" s="544"/>
      <c r="DQ21" s="644"/>
      <c r="DR21" s="543"/>
      <c r="DS21" s="544"/>
      <c r="DT21" s="544"/>
      <c r="DU21" s="544"/>
      <c r="DV21" s="544"/>
      <c r="DW21" s="544"/>
      <c r="DX21" s="544"/>
      <c r="DY21" s="544"/>
      <c r="DZ21" s="544"/>
      <c r="EA21" s="644"/>
      <c r="EB21" s="543"/>
      <c r="EC21" s="544"/>
      <c r="ED21" s="544"/>
      <c r="EE21" s="544"/>
      <c r="EF21" s="544"/>
      <c r="EG21" s="544"/>
      <c r="EH21" s="544"/>
      <c r="EI21" s="544"/>
      <c r="EJ21" s="544"/>
      <c r="EK21" s="644"/>
    </row>
    <row r="22" spans="1:141" ht="20.25">
      <c r="A22" s="359" t="str">
        <f>Summary!A22</f>
        <v>7 &amp; 23</v>
      </c>
      <c r="B22" s="353">
        <f>Summary!B22</f>
        <v>0</v>
      </c>
      <c r="C22" s="351" t="str">
        <f>Summary!C22</f>
        <v>1.3.6</v>
      </c>
      <c r="D22" s="351">
        <f>Summary!D22</f>
        <v>0</v>
      </c>
      <c r="E22" s="355">
        <f>Summary!E22</f>
        <v>0</v>
      </c>
      <c r="F22" s="355" t="str">
        <f>Summary!F22</f>
        <v>Customer and Stakeholder Liaison</v>
      </c>
      <c r="G22" s="373" t="str">
        <f>Summary!G22</f>
        <v>Schedule Ref 5 &amp; 6</v>
      </c>
      <c r="H22" s="540">
        <f t="shared" si="2"/>
        <v>0</v>
      </c>
      <c r="I22" s="541">
        <f t="shared" si="3"/>
        <v>0</v>
      </c>
      <c r="J22" s="541">
        <f t="shared" si="4"/>
        <v>0</v>
      </c>
      <c r="K22" s="541">
        <f t="shared" si="5"/>
        <v>0</v>
      </c>
      <c r="L22" s="541">
        <f t="shared" si="6"/>
        <v>0</v>
      </c>
      <c r="M22" s="541">
        <f t="shared" si="7"/>
        <v>0</v>
      </c>
      <c r="N22" s="541">
        <f t="shared" si="8"/>
        <v>0</v>
      </c>
      <c r="O22" s="541">
        <f t="shared" si="9"/>
        <v>0</v>
      </c>
      <c r="P22" s="541">
        <f t="shared" si="10"/>
        <v>0</v>
      </c>
      <c r="Q22" s="541">
        <f t="shared" si="11"/>
        <v>0</v>
      </c>
      <c r="R22" s="541">
        <f t="shared" si="12"/>
        <v>0</v>
      </c>
      <c r="S22" s="541">
        <f t="shared" si="13"/>
        <v>0</v>
      </c>
      <c r="T22" s="542">
        <f t="shared" si="14"/>
        <v>0</v>
      </c>
      <c r="U22" s="531"/>
      <c r="V22" s="543"/>
      <c r="W22" s="544"/>
      <c r="X22" s="544"/>
      <c r="Y22" s="544"/>
      <c r="Z22" s="544"/>
      <c r="AA22" s="544"/>
      <c r="AB22" s="544"/>
      <c r="AC22" s="544"/>
      <c r="AD22" s="544"/>
      <c r="AE22" s="644"/>
      <c r="AF22" s="543"/>
      <c r="AG22" s="544"/>
      <c r="AH22" s="544"/>
      <c r="AI22" s="544"/>
      <c r="AJ22" s="544"/>
      <c r="AK22" s="544"/>
      <c r="AL22" s="544"/>
      <c r="AM22" s="544"/>
      <c r="AN22" s="544"/>
      <c r="AO22" s="644"/>
      <c r="AP22" s="543"/>
      <c r="AQ22" s="544"/>
      <c r="AR22" s="544"/>
      <c r="AS22" s="544"/>
      <c r="AT22" s="544"/>
      <c r="AU22" s="544"/>
      <c r="AV22" s="544"/>
      <c r="AW22" s="544"/>
      <c r="AX22" s="544"/>
      <c r="AY22" s="644"/>
      <c r="AZ22" s="543"/>
      <c r="BA22" s="544"/>
      <c r="BB22" s="544"/>
      <c r="BC22" s="544"/>
      <c r="BD22" s="544"/>
      <c r="BE22" s="544"/>
      <c r="BF22" s="544"/>
      <c r="BG22" s="544"/>
      <c r="BH22" s="544"/>
      <c r="BI22" s="644"/>
      <c r="BJ22" s="543"/>
      <c r="BK22" s="544"/>
      <c r="BL22" s="544"/>
      <c r="BM22" s="544"/>
      <c r="BN22" s="544"/>
      <c r="BO22" s="544"/>
      <c r="BP22" s="544"/>
      <c r="BQ22" s="544"/>
      <c r="BR22" s="544"/>
      <c r="BS22" s="644"/>
      <c r="BT22" s="543"/>
      <c r="BU22" s="544"/>
      <c r="BV22" s="544"/>
      <c r="BW22" s="544"/>
      <c r="BX22" s="544"/>
      <c r="BY22" s="544"/>
      <c r="BZ22" s="544"/>
      <c r="CA22" s="544"/>
      <c r="CB22" s="544"/>
      <c r="CC22" s="644"/>
      <c r="CD22" s="543"/>
      <c r="CE22" s="544"/>
      <c r="CF22" s="544"/>
      <c r="CG22" s="544"/>
      <c r="CH22" s="544"/>
      <c r="CI22" s="544"/>
      <c r="CJ22" s="544"/>
      <c r="CK22" s="544"/>
      <c r="CL22" s="544"/>
      <c r="CM22" s="644"/>
      <c r="CN22" s="543"/>
      <c r="CO22" s="544"/>
      <c r="CP22" s="544"/>
      <c r="CQ22" s="544"/>
      <c r="CR22" s="544"/>
      <c r="CS22" s="544"/>
      <c r="CT22" s="544"/>
      <c r="CU22" s="544"/>
      <c r="CV22" s="544"/>
      <c r="CW22" s="644"/>
      <c r="CX22" s="543"/>
      <c r="CY22" s="544"/>
      <c r="CZ22" s="544"/>
      <c r="DA22" s="544"/>
      <c r="DB22" s="544"/>
      <c r="DC22" s="544"/>
      <c r="DD22" s="544"/>
      <c r="DE22" s="544"/>
      <c r="DF22" s="544"/>
      <c r="DG22" s="644"/>
      <c r="DH22" s="543"/>
      <c r="DI22" s="544"/>
      <c r="DJ22" s="544"/>
      <c r="DK22" s="544"/>
      <c r="DL22" s="544"/>
      <c r="DM22" s="544"/>
      <c r="DN22" s="544"/>
      <c r="DO22" s="544"/>
      <c r="DP22" s="544"/>
      <c r="DQ22" s="644"/>
      <c r="DR22" s="543"/>
      <c r="DS22" s="544"/>
      <c r="DT22" s="544"/>
      <c r="DU22" s="544"/>
      <c r="DV22" s="544"/>
      <c r="DW22" s="544"/>
      <c r="DX22" s="544"/>
      <c r="DY22" s="544"/>
      <c r="DZ22" s="544"/>
      <c r="EA22" s="644"/>
      <c r="EB22" s="543"/>
      <c r="EC22" s="544"/>
      <c r="ED22" s="544"/>
      <c r="EE22" s="544"/>
      <c r="EF22" s="544"/>
      <c r="EG22" s="544"/>
      <c r="EH22" s="544"/>
      <c r="EI22" s="544"/>
      <c r="EJ22" s="544"/>
      <c r="EK22" s="644"/>
    </row>
    <row r="23" spans="1:141" s="614" customFormat="1" ht="20.25">
      <c r="A23" s="611">
        <f>Summary!A23</f>
        <v>8</v>
      </c>
      <c r="B23" s="612">
        <f>Summary!B23</f>
        <v>0</v>
      </c>
      <c r="C23" s="383" t="str">
        <f>Summary!C23</f>
        <v>1.3.7</v>
      </c>
      <c r="D23" s="383">
        <f>Summary!D23</f>
        <v>0</v>
      </c>
      <c r="E23" s="381">
        <f>Summary!E23</f>
        <v>0</v>
      </c>
      <c r="F23" s="363" t="str">
        <f>Summary!F23</f>
        <v xml:space="preserve">Health and Safety </v>
      </c>
      <c r="G23" s="493" t="str">
        <f>Summary!G23</f>
        <v>Schedule Ref 23, 24 &amp; 48</v>
      </c>
      <c r="H23" s="553">
        <f t="shared" si="2"/>
        <v>0</v>
      </c>
      <c r="I23" s="554">
        <f t="shared" si="3"/>
        <v>0</v>
      </c>
      <c r="J23" s="554">
        <f t="shared" si="4"/>
        <v>0</v>
      </c>
      <c r="K23" s="554">
        <f t="shared" si="5"/>
        <v>0</v>
      </c>
      <c r="L23" s="554">
        <f t="shared" si="6"/>
        <v>0</v>
      </c>
      <c r="M23" s="554">
        <f t="shared" si="7"/>
        <v>0</v>
      </c>
      <c r="N23" s="554">
        <f t="shared" si="8"/>
        <v>0</v>
      </c>
      <c r="O23" s="554">
        <f t="shared" si="9"/>
        <v>0</v>
      </c>
      <c r="P23" s="554">
        <f t="shared" si="10"/>
        <v>0</v>
      </c>
      <c r="Q23" s="541">
        <f t="shared" si="11"/>
        <v>0</v>
      </c>
      <c r="R23" s="541">
        <f t="shared" si="12"/>
        <v>0</v>
      </c>
      <c r="S23" s="541">
        <f t="shared" si="13"/>
        <v>0</v>
      </c>
      <c r="T23" s="542">
        <f t="shared" si="14"/>
        <v>0</v>
      </c>
      <c r="U23" s="613"/>
      <c r="V23" s="543"/>
      <c r="W23" s="544"/>
      <c r="X23" s="544"/>
      <c r="Y23" s="544"/>
      <c r="Z23" s="544"/>
      <c r="AA23" s="544"/>
      <c r="AB23" s="544"/>
      <c r="AC23" s="544"/>
      <c r="AD23" s="544"/>
      <c r="AE23" s="645"/>
      <c r="AF23" s="543"/>
      <c r="AG23" s="544"/>
      <c r="AH23" s="544"/>
      <c r="AI23" s="544"/>
      <c r="AJ23" s="544"/>
      <c r="AK23" s="544"/>
      <c r="AL23" s="544"/>
      <c r="AM23" s="544"/>
      <c r="AN23" s="544"/>
      <c r="AO23" s="645"/>
      <c r="AP23" s="543"/>
      <c r="AQ23" s="544"/>
      <c r="AR23" s="544"/>
      <c r="AS23" s="544"/>
      <c r="AT23" s="544"/>
      <c r="AU23" s="544"/>
      <c r="AV23" s="544"/>
      <c r="AW23" s="544"/>
      <c r="AX23" s="544"/>
      <c r="AY23" s="645"/>
      <c r="AZ23" s="543"/>
      <c r="BA23" s="544"/>
      <c r="BB23" s="544"/>
      <c r="BC23" s="544"/>
      <c r="BD23" s="544"/>
      <c r="BE23" s="544"/>
      <c r="BF23" s="544"/>
      <c r="BG23" s="544"/>
      <c r="BH23" s="544"/>
      <c r="BI23" s="645"/>
      <c r="BJ23" s="543"/>
      <c r="BK23" s="544"/>
      <c r="BL23" s="544"/>
      <c r="BM23" s="544"/>
      <c r="BN23" s="544"/>
      <c r="BO23" s="544"/>
      <c r="BP23" s="544"/>
      <c r="BQ23" s="544"/>
      <c r="BR23" s="544"/>
      <c r="BS23" s="645"/>
      <c r="BT23" s="543"/>
      <c r="BU23" s="544"/>
      <c r="BV23" s="544"/>
      <c r="BW23" s="544"/>
      <c r="BX23" s="544"/>
      <c r="BY23" s="544"/>
      <c r="BZ23" s="544"/>
      <c r="CA23" s="544"/>
      <c r="CB23" s="544"/>
      <c r="CC23" s="645"/>
      <c r="CD23" s="543"/>
      <c r="CE23" s="544"/>
      <c r="CF23" s="544"/>
      <c r="CG23" s="544"/>
      <c r="CH23" s="544"/>
      <c r="CI23" s="544"/>
      <c r="CJ23" s="544"/>
      <c r="CK23" s="544"/>
      <c r="CL23" s="544"/>
      <c r="CM23" s="645"/>
      <c r="CN23" s="543"/>
      <c r="CO23" s="544"/>
      <c r="CP23" s="544"/>
      <c r="CQ23" s="544"/>
      <c r="CR23" s="544"/>
      <c r="CS23" s="544"/>
      <c r="CT23" s="544"/>
      <c r="CU23" s="544"/>
      <c r="CV23" s="544"/>
      <c r="CW23" s="645"/>
      <c r="CX23" s="543"/>
      <c r="CY23" s="544"/>
      <c r="CZ23" s="544"/>
      <c r="DA23" s="544"/>
      <c r="DB23" s="544"/>
      <c r="DC23" s="544"/>
      <c r="DD23" s="544"/>
      <c r="DE23" s="544"/>
      <c r="DF23" s="544"/>
      <c r="DG23" s="645"/>
      <c r="DH23" s="543"/>
      <c r="DI23" s="544"/>
      <c r="DJ23" s="544"/>
      <c r="DK23" s="544"/>
      <c r="DL23" s="544"/>
      <c r="DM23" s="544"/>
      <c r="DN23" s="544"/>
      <c r="DO23" s="544"/>
      <c r="DP23" s="544"/>
      <c r="DQ23" s="645"/>
      <c r="DR23" s="543"/>
      <c r="DS23" s="544"/>
      <c r="DT23" s="544"/>
      <c r="DU23" s="544"/>
      <c r="DV23" s="544"/>
      <c r="DW23" s="544"/>
      <c r="DX23" s="544"/>
      <c r="DY23" s="544"/>
      <c r="DZ23" s="544"/>
      <c r="EA23" s="645"/>
      <c r="EB23" s="543"/>
      <c r="EC23" s="544"/>
      <c r="ED23" s="544"/>
      <c r="EE23" s="544"/>
      <c r="EF23" s="544"/>
      <c r="EG23" s="544"/>
      <c r="EH23" s="544"/>
      <c r="EI23" s="544"/>
      <c r="EJ23" s="544"/>
      <c r="EK23" s="645"/>
    </row>
    <row r="24" spans="1:141" ht="20.25">
      <c r="A24" s="359">
        <f>Summary!A24</f>
        <v>10</v>
      </c>
      <c r="B24" s="353">
        <f>Summary!B24</f>
        <v>0</v>
      </c>
      <c r="C24" s="351" t="str">
        <f>Summary!C24</f>
        <v>1.3.8</v>
      </c>
      <c r="D24" s="351">
        <f>Summary!D24</f>
        <v>0</v>
      </c>
      <c r="E24" s="355">
        <f>Summary!E24</f>
        <v>0</v>
      </c>
      <c r="F24" s="355" t="str">
        <f>Summary!F24</f>
        <v>Managing Network Occupancy</v>
      </c>
      <c r="G24" s="373">
        <f>Summary!G24</f>
        <v>0</v>
      </c>
      <c r="H24" s="540">
        <f t="shared" si="2"/>
        <v>0</v>
      </c>
      <c r="I24" s="541">
        <f t="shared" si="3"/>
        <v>0</v>
      </c>
      <c r="J24" s="541">
        <f t="shared" si="4"/>
        <v>0</v>
      </c>
      <c r="K24" s="541">
        <f t="shared" si="5"/>
        <v>0</v>
      </c>
      <c r="L24" s="541">
        <f t="shared" si="6"/>
        <v>0</v>
      </c>
      <c r="M24" s="541">
        <f t="shared" si="7"/>
        <v>0</v>
      </c>
      <c r="N24" s="541">
        <f t="shared" si="8"/>
        <v>0</v>
      </c>
      <c r="O24" s="541">
        <f t="shared" si="9"/>
        <v>0</v>
      </c>
      <c r="P24" s="541">
        <f t="shared" si="10"/>
        <v>0</v>
      </c>
      <c r="Q24" s="541">
        <f t="shared" si="11"/>
        <v>0</v>
      </c>
      <c r="R24" s="541">
        <f t="shared" si="12"/>
        <v>0</v>
      </c>
      <c r="S24" s="541">
        <f t="shared" si="13"/>
        <v>0</v>
      </c>
      <c r="T24" s="542">
        <f t="shared" si="14"/>
        <v>0</v>
      </c>
      <c r="U24" s="531"/>
      <c r="V24" s="543"/>
      <c r="W24" s="544"/>
      <c r="X24" s="544"/>
      <c r="Y24" s="544"/>
      <c r="Z24" s="544"/>
      <c r="AA24" s="544"/>
      <c r="AB24" s="544"/>
      <c r="AC24" s="544"/>
      <c r="AD24" s="544"/>
      <c r="AE24" s="644"/>
      <c r="AF24" s="543"/>
      <c r="AG24" s="544"/>
      <c r="AH24" s="544"/>
      <c r="AI24" s="544"/>
      <c r="AJ24" s="544"/>
      <c r="AK24" s="544"/>
      <c r="AL24" s="544"/>
      <c r="AM24" s="544"/>
      <c r="AN24" s="544"/>
      <c r="AO24" s="644"/>
      <c r="AP24" s="543"/>
      <c r="AQ24" s="544"/>
      <c r="AR24" s="544"/>
      <c r="AS24" s="544"/>
      <c r="AT24" s="544"/>
      <c r="AU24" s="544"/>
      <c r="AV24" s="544"/>
      <c r="AW24" s="544"/>
      <c r="AX24" s="544"/>
      <c r="AY24" s="644"/>
      <c r="AZ24" s="543"/>
      <c r="BA24" s="544"/>
      <c r="BB24" s="544"/>
      <c r="BC24" s="544"/>
      <c r="BD24" s="544"/>
      <c r="BE24" s="544"/>
      <c r="BF24" s="544"/>
      <c r="BG24" s="544"/>
      <c r="BH24" s="544"/>
      <c r="BI24" s="644"/>
      <c r="BJ24" s="543"/>
      <c r="BK24" s="544"/>
      <c r="BL24" s="544"/>
      <c r="BM24" s="544"/>
      <c r="BN24" s="544"/>
      <c r="BO24" s="544"/>
      <c r="BP24" s="544"/>
      <c r="BQ24" s="544"/>
      <c r="BR24" s="544"/>
      <c r="BS24" s="644"/>
      <c r="BT24" s="543"/>
      <c r="BU24" s="544"/>
      <c r="BV24" s="544"/>
      <c r="BW24" s="544"/>
      <c r="BX24" s="544"/>
      <c r="BY24" s="544"/>
      <c r="BZ24" s="544"/>
      <c r="CA24" s="544"/>
      <c r="CB24" s="544"/>
      <c r="CC24" s="644"/>
      <c r="CD24" s="543"/>
      <c r="CE24" s="544"/>
      <c r="CF24" s="544"/>
      <c r="CG24" s="544"/>
      <c r="CH24" s="544"/>
      <c r="CI24" s="544"/>
      <c r="CJ24" s="544"/>
      <c r="CK24" s="544"/>
      <c r="CL24" s="544"/>
      <c r="CM24" s="644"/>
      <c r="CN24" s="543"/>
      <c r="CO24" s="544"/>
      <c r="CP24" s="544"/>
      <c r="CQ24" s="544"/>
      <c r="CR24" s="544"/>
      <c r="CS24" s="544"/>
      <c r="CT24" s="544"/>
      <c r="CU24" s="544"/>
      <c r="CV24" s="544"/>
      <c r="CW24" s="644"/>
      <c r="CX24" s="543"/>
      <c r="CY24" s="544"/>
      <c r="CZ24" s="544"/>
      <c r="DA24" s="544"/>
      <c r="DB24" s="544"/>
      <c r="DC24" s="544"/>
      <c r="DD24" s="544"/>
      <c r="DE24" s="544"/>
      <c r="DF24" s="544"/>
      <c r="DG24" s="644"/>
      <c r="DH24" s="543"/>
      <c r="DI24" s="544"/>
      <c r="DJ24" s="544"/>
      <c r="DK24" s="544"/>
      <c r="DL24" s="544"/>
      <c r="DM24" s="544"/>
      <c r="DN24" s="544"/>
      <c r="DO24" s="544"/>
      <c r="DP24" s="544"/>
      <c r="DQ24" s="644"/>
      <c r="DR24" s="543"/>
      <c r="DS24" s="544"/>
      <c r="DT24" s="544"/>
      <c r="DU24" s="544"/>
      <c r="DV24" s="544"/>
      <c r="DW24" s="544"/>
      <c r="DX24" s="544"/>
      <c r="DY24" s="544"/>
      <c r="DZ24" s="544"/>
      <c r="EA24" s="644"/>
      <c r="EB24" s="543"/>
      <c r="EC24" s="544"/>
      <c r="ED24" s="544"/>
      <c r="EE24" s="544"/>
      <c r="EF24" s="544"/>
      <c r="EG24" s="544"/>
      <c r="EH24" s="544"/>
      <c r="EI24" s="544"/>
      <c r="EJ24" s="544"/>
      <c r="EK24" s="644"/>
    </row>
    <row r="25" spans="1:141" ht="36">
      <c r="A25" s="359" t="str">
        <f>Summary!A25</f>
        <v>13, 14 &amp; 15</v>
      </c>
      <c r="B25" s="353">
        <f>Summary!B25</f>
        <v>0</v>
      </c>
      <c r="C25" s="354" t="str">
        <f>Summary!C25</f>
        <v>1.3.9</v>
      </c>
      <c r="D25" s="351">
        <f>Summary!D25</f>
        <v>0</v>
      </c>
      <c r="E25" s="355">
        <f>Summary!E25</f>
        <v>0</v>
      </c>
      <c r="F25" s="355" t="str">
        <f>Summary!F25</f>
        <v>Quality Management, Performance Management and Continual Improvement</v>
      </c>
      <c r="G25" s="373" t="str">
        <f>Summary!G25</f>
        <v>Schedule Ref 17 &amp; 18</v>
      </c>
      <c r="H25" s="540">
        <f t="shared" si="2"/>
        <v>0</v>
      </c>
      <c r="I25" s="541">
        <f t="shared" si="3"/>
        <v>0</v>
      </c>
      <c r="J25" s="541">
        <f t="shared" si="4"/>
        <v>0</v>
      </c>
      <c r="K25" s="541">
        <f t="shared" si="5"/>
        <v>0</v>
      </c>
      <c r="L25" s="541">
        <f t="shared" si="6"/>
        <v>0</v>
      </c>
      <c r="M25" s="541">
        <f t="shared" si="7"/>
        <v>0</v>
      </c>
      <c r="N25" s="541">
        <f t="shared" si="8"/>
        <v>0</v>
      </c>
      <c r="O25" s="541">
        <f t="shared" si="9"/>
        <v>0</v>
      </c>
      <c r="P25" s="541">
        <f t="shared" si="10"/>
        <v>0</v>
      </c>
      <c r="Q25" s="541">
        <f t="shared" si="11"/>
        <v>0</v>
      </c>
      <c r="R25" s="541">
        <f t="shared" si="12"/>
        <v>0</v>
      </c>
      <c r="S25" s="541">
        <f t="shared" si="13"/>
        <v>0</v>
      </c>
      <c r="T25" s="542">
        <f t="shared" si="14"/>
        <v>0</v>
      </c>
      <c r="U25" s="531"/>
      <c r="V25" s="543"/>
      <c r="W25" s="544"/>
      <c r="X25" s="544"/>
      <c r="Y25" s="544"/>
      <c r="Z25" s="544"/>
      <c r="AA25" s="544"/>
      <c r="AB25" s="544"/>
      <c r="AC25" s="544"/>
      <c r="AD25" s="544"/>
      <c r="AE25" s="644"/>
      <c r="AF25" s="543"/>
      <c r="AG25" s="544"/>
      <c r="AH25" s="544"/>
      <c r="AI25" s="544"/>
      <c r="AJ25" s="544"/>
      <c r="AK25" s="544"/>
      <c r="AL25" s="544"/>
      <c r="AM25" s="544"/>
      <c r="AN25" s="544"/>
      <c r="AO25" s="644"/>
      <c r="AP25" s="543"/>
      <c r="AQ25" s="544"/>
      <c r="AR25" s="544"/>
      <c r="AS25" s="544"/>
      <c r="AT25" s="544"/>
      <c r="AU25" s="544"/>
      <c r="AV25" s="544"/>
      <c r="AW25" s="544"/>
      <c r="AX25" s="544"/>
      <c r="AY25" s="644"/>
      <c r="AZ25" s="543"/>
      <c r="BA25" s="544"/>
      <c r="BB25" s="544"/>
      <c r="BC25" s="544"/>
      <c r="BD25" s="544"/>
      <c r="BE25" s="544"/>
      <c r="BF25" s="544"/>
      <c r="BG25" s="544"/>
      <c r="BH25" s="544"/>
      <c r="BI25" s="644"/>
      <c r="BJ25" s="543"/>
      <c r="BK25" s="544"/>
      <c r="BL25" s="544"/>
      <c r="BM25" s="544"/>
      <c r="BN25" s="544"/>
      <c r="BO25" s="544"/>
      <c r="BP25" s="544"/>
      <c r="BQ25" s="544"/>
      <c r="BR25" s="544"/>
      <c r="BS25" s="644"/>
      <c r="BT25" s="543"/>
      <c r="BU25" s="544"/>
      <c r="BV25" s="544"/>
      <c r="BW25" s="544"/>
      <c r="BX25" s="544"/>
      <c r="BY25" s="544"/>
      <c r="BZ25" s="544"/>
      <c r="CA25" s="544"/>
      <c r="CB25" s="544"/>
      <c r="CC25" s="644"/>
      <c r="CD25" s="543"/>
      <c r="CE25" s="544"/>
      <c r="CF25" s="544"/>
      <c r="CG25" s="544"/>
      <c r="CH25" s="544"/>
      <c r="CI25" s="544"/>
      <c r="CJ25" s="544"/>
      <c r="CK25" s="544"/>
      <c r="CL25" s="544"/>
      <c r="CM25" s="644"/>
      <c r="CN25" s="543"/>
      <c r="CO25" s="544"/>
      <c r="CP25" s="544"/>
      <c r="CQ25" s="544"/>
      <c r="CR25" s="544"/>
      <c r="CS25" s="544"/>
      <c r="CT25" s="544"/>
      <c r="CU25" s="544"/>
      <c r="CV25" s="544"/>
      <c r="CW25" s="644"/>
      <c r="CX25" s="543"/>
      <c r="CY25" s="544"/>
      <c r="CZ25" s="544"/>
      <c r="DA25" s="544"/>
      <c r="DB25" s="544"/>
      <c r="DC25" s="544"/>
      <c r="DD25" s="544"/>
      <c r="DE25" s="544"/>
      <c r="DF25" s="544"/>
      <c r="DG25" s="644"/>
      <c r="DH25" s="543"/>
      <c r="DI25" s="544"/>
      <c r="DJ25" s="544"/>
      <c r="DK25" s="544"/>
      <c r="DL25" s="544"/>
      <c r="DM25" s="544"/>
      <c r="DN25" s="544"/>
      <c r="DO25" s="544"/>
      <c r="DP25" s="544"/>
      <c r="DQ25" s="644"/>
      <c r="DR25" s="543"/>
      <c r="DS25" s="544"/>
      <c r="DT25" s="544"/>
      <c r="DU25" s="544"/>
      <c r="DV25" s="544"/>
      <c r="DW25" s="544"/>
      <c r="DX25" s="544"/>
      <c r="DY25" s="544"/>
      <c r="DZ25" s="544"/>
      <c r="EA25" s="644"/>
      <c r="EB25" s="543"/>
      <c r="EC25" s="544"/>
      <c r="ED25" s="544"/>
      <c r="EE25" s="544"/>
      <c r="EF25" s="544"/>
      <c r="EG25" s="544"/>
      <c r="EH25" s="544"/>
      <c r="EI25" s="544"/>
      <c r="EJ25" s="544"/>
      <c r="EK25" s="644"/>
    </row>
    <row r="26" spans="1:141" ht="20.25">
      <c r="A26" s="359">
        <f>Summary!A26</f>
        <v>24</v>
      </c>
      <c r="B26" s="353">
        <f>Summary!B26</f>
        <v>0</v>
      </c>
      <c r="C26" s="353" t="str">
        <f>Summary!C26</f>
        <v>1.3.10</v>
      </c>
      <c r="D26" s="353">
        <f>Summary!D26</f>
        <v>0</v>
      </c>
      <c r="E26" s="355">
        <f>Summary!E26</f>
        <v>0</v>
      </c>
      <c r="F26" s="355" t="str">
        <f>Summary!F26</f>
        <v>Sustainability</v>
      </c>
      <c r="G26" s="375">
        <f>Summary!G26</f>
        <v>0</v>
      </c>
      <c r="H26" s="540">
        <f t="shared" si="2"/>
        <v>0</v>
      </c>
      <c r="I26" s="541">
        <f t="shared" si="3"/>
        <v>0</v>
      </c>
      <c r="J26" s="541">
        <f t="shared" si="4"/>
        <v>0</v>
      </c>
      <c r="K26" s="541">
        <f t="shared" si="5"/>
        <v>0</v>
      </c>
      <c r="L26" s="541">
        <f t="shared" si="6"/>
        <v>0</v>
      </c>
      <c r="M26" s="541">
        <f t="shared" si="7"/>
        <v>0</v>
      </c>
      <c r="N26" s="541">
        <f t="shared" si="8"/>
        <v>0</v>
      </c>
      <c r="O26" s="541">
        <f t="shared" si="9"/>
        <v>0</v>
      </c>
      <c r="P26" s="541">
        <f t="shared" si="10"/>
        <v>0</v>
      </c>
      <c r="Q26" s="541">
        <f t="shared" si="11"/>
        <v>0</v>
      </c>
      <c r="R26" s="541">
        <f t="shared" si="12"/>
        <v>0</v>
      </c>
      <c r="S26" s="541">
        <f t="shared" si="13"/>
        <v>0</v>
      </c>
      <c r="T26" s="542">
        <f t="shared" si="14"/>
        <v>0</v>
      </c>
      <c r="U26" s="531"/>
      <c r="V26" s="543"/>
      <c r="W26" s="544"/>
      <c r="X26" s="544"/>
      <c r="Y26" s="544"/>
      <c r="Z26" s="544"/>
      <c r="AA26" s="544"/>
      <c r="AB26" s="544"/>
      <c r="AC26" s="544"/>
      <c r="AD26" s="544"/>
      <c r="AE26" s="646"/>
      <c r="AF26" s="543"/>
      <c r="AG26" s="544"/>
      <c r="AH26" s="544"/>
      <c r="AI26" s="544"/>
      <c r="AJ26" s="544"/>
      <c r="AK26" s="544"/>
      <c r="AL26" s="544"/>
      <c r="AM26" s="544"/>
      <c r="AN26" s="544"/>
      <c r="AO26" s="646"/>
      <c r="AP26" s="543"/>
      <c r="AQ26" s="544"/>
      <c r="AR26" s="544"/>
      <c r="AS26" s="544"/>
      <c r="AT26" s="544"/>
      <c r="AU26" s="544"/>
      <c r="AV26" s="544"/>
      <c r="AW26" s="544"/>
      <c r="AX26" s="544"/>
      <c r="AY26" s="646"/>
      <c r="AZ26" s="543"/>
      <c r="BA26" s="544"/>
      <c r="BB26" s="544"/>
      <c r="BC26" s="544"/>
      <c r="BD26" s="544"/>
      <c r="BE26" s="544"/>
      <c r="BF26" s="544"/>
      <c r="BG26" s="544"/>
      <c r="BH26" s="544"/>
      <c r="BI26" s="646"/>
      <c r="BJ26" s="543"/>
      <c r="BK26" s="544"/>
      <c r="BL26" s="544"/>
      <c r="BM26" s="544"/>
      <c r="BN26" s="544"/>
      <c r="BO26" s="544"/>
      <c r="BP26" s="544"/>
      <c r="BQ26" s="544"/>
      <c r="BR26" s="544"/>
      <c r="BS26" s="646"/>
      <c r="BT26" s="543"/>
      <c r="BU26" s="544"/>
      <c r="BV26" s="544"/>
      <c r="BW26" s="544"/>
      <c r="BX26" s="544"/>
      <c r="BY26" s="544"/>
      <c r="BZ26" s="544"/>
      <c r="CA26" s="544"/>
      <c r="CB26" s="544"/>
      <c r="CC26" s="646"/>
      <c r="CD26" s="543"/>
      <c r="CE26" s="544"/>
      <c r="CF26" s="544"/>
      <c r="CG26" s="544"/>
      <c r="CH26" s="544"/>
      <c r="CI26" s="544"/>
      <c r="CJ26" s="544"/>
      <c r="CK26" s="544"/>
      <c r="CL26" s="544"/>
      <c r="CM26" s="646"/>
      <c r="CN26" s="543"/>
      <c r="CO26" s="544"/>
      <c r="CP26" s="544"/>
      <c r="CQ26" s="544"/>
      <c r="CR26" s="544"/>
      <c r="CS26" s="544"/>
      <c r="CT26" s="544"/>
      <c r="CU26" s="544"/>
      <c r="CV26" s="544"/>
      <c r="CW26" s="646"/>
      <c r="CX26" s="543"/>
      <c r="CY26" s="544"/>
      <c r="CZ26" s="544"/>
      <c r="DA26" s="544"/>
      <c r="DB26" s="544"/>
      <c r="DC26" s="544"/>
      <c r="DD26" s="544"/>
      <c r="DE26" s="544"/>
      <c r="DF26" s="544"/>
      <c r="DG26" s="646"/>
      <c r="DH26" s="543"/>
      <c r="DI26" s="544"/>
      <c r="DJ26" s="544"/>
      <c r="DK26" s="544"/>
      <c r="DL26" s="544"/>
      <c r="DM26" s="544"/>
      <c r="DN26" s="544"/>
      <c r="DO26" s="544"/>
      <c r="DP26" s="544"/>
      <c r="DQ26" s="646"/>
      <c r="DR26" s="543"/>
      <c r="DS26" s="544"/>
      <c r="DT26" s="544"/>
      <c r="DU26" s="544"/>
      <c r="DV26" s="544"/>
      <c r="DW26" s="544"/>
      <c r="DX26" s="544"/>
      <c r="DY26" s="544"/>
      <c r="DZ26" s="544"/>
      <c r="EA26" s="646"/>
      <c r="EB26" s="543"/>
      <c r="EC26" s="544"/>
      <c r="ED26" s="544"/>
      <c r="EE26" s="544"/>
      <c r="EF26" s="544"/>
      <c r="EG26" s="544"/>
      <c r="EH26" s="544"/>
      <c r="EI26" s="544"/>
      <c r="EJ26" s="544"/>
      <c r="EK26" s="646"/>
    </row>
    <row r="27" spans="1:141" ht="20.25">
      <c r="A27" s="788">
        <f>Summary!A27</f>
        <v>0</v>
      </c>
      <c r="B27" s="789">
        <f>Summary!B27</f>
        <v>0</v>
      </c>
      <c r="C27" s="789">
        <f>Summary!C27</f>
        <v>0</v>
      </c>
      <c r="D27" s="789">
        <f>Summary!D27</f>
        <v>0</v>
      </c>
      <c r="E27" s="790">
        <f>Summary!E27</f>
        <v>0</v>
      </c>
      <c r="F27" s="790">
        <f>Summary!F27</f>
        <v>0</v>
      </c>
      <c r="G27" s="791">
        <f>Summary!G27</f>
        <v>0</v>
      </c>
      <c r="H27" s="575"/>
      <c r="I27" s="576"/>
      <c r="J27" s="576"/>
      <c r="K27" s="576"/>
      <c r="L27" s="576"/>
      <c r="M27" s="576"/>
      <c r="N27" s="576"/>
      <c r="O27" s="576"/>
      <c r="P27" s="576"/>
      <c r="Q27" s="576"/>
      <c r="R27" s="576"/>
      <c r="S27" s="576"/>
      <c r="T27" s="577"/>
      <c r="U27" s="531"/>
      <c r="V27" s="575"/>
      <c r="W27" s="576"/>
      <c r="X27" s="576"/>
      <c r="Y27" s="576"/>
      <c r="Z27" s="576"/>
      <c r="AA27" s="576"/>
      <c r="AB27" s="576"/>
      <c r="AC27" s="576"/>
      <c r="AD27" s="576"/>
      <c r="AE27" s="647"/>
      <c r="AF27" s="575"/>
      <c r="AG27" s="576"/>
      <c r="AH27" s="576"/>
      <c r="AI27" s="576"/>
      <c r="AJ27" s="576"/>
      <c r="AK27" s="576"/>
      <c r="AL27" s="576"/>
      <c r="AM27" s="576"/>
      <c r="AN27" s="576"/>
      <c r="AO27" s="647"/>
      <c r="AP27" s="575"/>
      <c r="AQ27" s="576"/>
      <c r="AR27" s="576"/>
      <c r="AS27" s="576"/>
      <c r="AT27" s="576"/>
      <c r="AU27" s="576"/>
      <c r="AV27" s="576"/>
      <c r="AW27" s="576"/>
      <c r="AX27" s="576"/>
      <c r="AY27" s="647"/>
      <c r="AZ27" s="575"/>
      <c r="BA27" s="576"/>
      <c r="BB27" s="576"/>
      <c r="BC27" s="576"/>
      <c r="BD27" s="576"/>
      <c r="BE27" s="576"/>
      <c r="BF27" s="576"/>
      <c r="BG27" s="576"/>
      <c r="BH27" s="576"/>
      <c r="BI27" s="647"/>
      <c r="BJ27" s="575"/>
      <c r="BK27" s="576"/>
      <c r="BL27" s="576"/>
      <c r="BM27" s="576"/>
      <c r="BN27" s="576"/>
      <c r="BO27" s="576"/>
      <c r="BP27" s="576"/>
      <c r="BQ27" s="576"/>
      <c r="BR27" s="576"/>
      <c r="BS27" s="647"/>
      <c r="BT27" s="575"/>
      <c r="BU27" s="576"/>
      <c r="BV27" s="576"/>
      <c r="BW27" s="576"/>
      <c r="BX27" s="576"/>
      <c r="BY27" s="576"/>
      <c r="BZ27" s="576"/>
      <c r="CA27" s="576"/>
      <c r="CB27" s="576"/>
      <c r="CC27" s="647"/>
      <c r="CD27" s="575"/>
      <c r="CE27" s="576"/>
      <c r="CF27" s="576"/>
      <c r="CG27" s="576"/>
      <c r="CH27" s="576"/>
      <c r="CI27" s="576"/>
      <c r="CJ27" s="576"/>
      <c r="CK27" s="576"/>
      <c r="CL27" s="576"/>
      <c r="CM27" s="647"/>
      <c r="CN27" s="575"/>
      <c r="CO27" s="576"/>
      <c r="CP27" s="576"/>
      <c r="CQ27" s="576"/>
      <c r="CR27" s="576"/>
      <c r="CS27" s="576"/>
      <c r="CT27" s="576"/>
      <c r="CU27" s="576"/>
      <c r="CV27" s="576"/>
      <c r="CW27" s="647"/>
      <c r="CX27" s="575"/>
      <c r="CY27" s="576"/>
      <c r="CZ27" s="576"/>
      <c r="DA27" s="576"/>
      <c r="DB27" s="576"/>
      <c r="DC27" s="576"/>
      <c r="DD27" s="576"/>
      <c r="DE27" s="576"/>
      <c r="DF27" s="576"/>
      <c r="DG27" s="647"/>
      <c r="DH27" s="575"/>
      <c r="DI27" s="576"/>
      <c r="DJ27" s="576"/>
      <c r="DK27" s="576"/>
      <c r="DL27" s="576"/>
      <c r="DM27" s="576"/>
      <c r="DN27" s="576"/>
      <c r="DO27" s="576"/>
      <c r="DP27" s="576"/>
      <c r="DQ27" s="647"/>
      <c r="DR27" s="575"/>
      <c r="DS27" s="576"/>
      <c r="DT27" s="576"/>
      <c r="DU27" s="576"/>
      <c r="DV27" s="576"/>
      <c r="DW27" s="576"/>
      <c r="DX27" s="576"/>
      <c r="DY27" s="576"/>
      <c r="DZ27" s="576"/>
      <c r="EA27" s="647"/>
      <c r="EB27" s="575"/>
      <c r="EC27" s="576"/>
      <c r="ED27" s="576"/>
      <c r="EE27" s="576"/>
      <c r="EF27" s="576"/>
      <c r="EG27" s="576"/>
      <c r="EH27" s="576"/>
      <c r="EI27" s="576"/>
      <c r="EJ27" s="576"/>
      <c r="EK27" s="647"/>
    </row>
    <row r="28" spans="1:141" s="209" customFormat="1" ht="20.25">
      <c r="A28" s="357" t="str">
        <f>Summary!A28</f>
        <v xml:space="preserve"> OPERATIONAL ITEMS</v>
      </c>
      <c r="B28" s="207">
        <f>Summary!B28</f>
        <v>0</v>
      </c>
      <c r="C28" s="207">
        <f>Summary!C28</f>
        <v>0</v>
      </c>
      <c r="D28" s="348">
        <f>Summary!D28</f>
        <v>0</v>
      </c>
      <c r="E28" s="348">
        <f>Summary!E28</f>
        <v>0</v>
      </c>
      <c r="F28" s="777">
        <f>Summary!F28</f>
        <v>0</v>
      </c>
      <c r="G28" s="371">
        <f>Summary!G28</f>
        <v>0</v>
      </c>
      <c r="H28" s="278"/>
      <c r="I28" s="279"/>
      <c r="J28" s="279"/>
      <c r="K28" s="279"/>
      <c r="L28" s="279"/>
      <c r="M28" s="279"/>
      <c r="N28" s="279"/>
      <c r="O28" s="279"/>
      <c r="P28" s="279"/>
      <c r="Q28" s="279"/>
      <c r="R28" s="279"/>
      <c r="S28" s="279"/>
      <c r="T28" s="545"/>
      <c r="U28" s="531"/>
      <c r="V28" s="278"/>
      <c r="W28" s="279"/>
      <c r="X28" s="279"/>
      <c r="Y28" s="279"/>
      <c r="Z28" s="279"/>
      <c r="AA28" s="279"/>
      <c r="AB28" s="279"/>
      <c r="AC28" s="279"/>
      <c r="AD28" s="279"/>
      <c r="AE28" s="648"/>
      <c r="AF28" s="278"/>
      <c r="AG28" s="279"/>
      <c r="AH28" s="279"/>
      <c r="AI28" s="279"/>
      <c r="AJ28" s="279"/>
      <c r="AK28" s="279"/>
      <c r="AL28" s="279"/>
      <c r="AM28" s="279"/>
      <c r="AN28" s="279"/>
      <c r="AO28" s="648"/>
      <c r="AP28" s="278"/>
      <c r="AQ28" s="279"/>
      <c r="AR28" s="279"/>
      <c r="AS28" s="279"/>
      <c r="AT28" s="279"/>
      <c r="AU28" s="279"/>
      <c r="AV28" s="279"/>
      <c r="AW28" s="279"/>
      <c r="AX28" s="279"/>
      <c r="AY28" s="648"/>
      <c r="AZ28" s="278"/>
      <c r="BA28" s="279"/>
      <c r="BB28" s="279"/>
      <c r="BC28" s="279"/>
      <c r="BD28" s="279"/>
      <c r="BE28" s="279"/>
      <c r="BF28" s="279"/>
      <c r="BG28" s="279"/>
      <c r="BH28" s="279"/>
      <c r="BI28" s="648"/>
      <c r="BJ28" s="278"/>
      <c r="BK28" s="279"/>
      <c r="BL28" s="279"/>
      <c r="BM28" s="279"/>
      <c r="BN28" s="279"/>
      <c r="BO28" s="279"/>
      <c r="BP28" s="279"/>
      <c r="BQ28" s="279"/>
      <c r="BR28" s="279"/>
      <c r="BS28" s="648"/>
      <c r="BT28" s="278"/>
      <c r="BU28" s="279"/>
      <c r="BV28" s="279"/>
      <c r="BW28" s="279"/>
      <c r="BX28" s="279"/>
      <c r="BY28" s="279"/>
      <c r="BZ28" s="279"/>
      <c r="CA28" s="279"/>
      <c r="CB28" s="279"/>
      <c r="CC28" s="648"/>
      <c r="CD28" s="278"/>
      <c r="CE28" s="279"/>
      <c r="CF28" s="279"/>
      <c r="CG28" s="279"/>
      <c r="CH28" s="279"/>
      <c r="CI28" s="279"/>
      <c r="CJ28" s="279"/>
      <c r="CK28" s="279"/>
      <c r="CL28" s="279"/>
      <c r="CM28" s="648"/>
      <c r="CN28" s="278"/>
      <c r="CO28" s="279"/>
      <c r="CP28" s="279"/>
      <c r="CQ28" s="279"/>
      <c r="CR28" s="279"/>
      <c r="CS28" s="279"/>
      <c r="CT28" s="279"/>
      <c r="CU28" s="279"/>
      <c r="CV28" s="279"/>
      <c r="CW28" s="648"/>
      <c r="CX28" s="278"/>
      <c r="CY28" s="279"/>
      <c r="CZ28" s="279"/>
      <c r="DA28" s="279"/>
      <c r="DB28" s="279"/>
      <c r="DC28" s="279"/>
      <c r="DD28" s="279"/>
      <c r="DE28" s="279"/>
      <c r="DF28" s="279"/>
      <c r="DG28" s="648"/>
      <c r="DH28" s="278"/>
      <c r="DI28" s="279"/>
      <c r="DJ28" s="279"/>
      <c r="DK28" s="279"/>
      <c r="DL28" s="279"/>
      <c r="DM28" s="279"/>
      <c r="DN28" s="279"/>
      <c r="DO28" s="279"/>
      <c r="DP28" s="279"/>
      <c r="DQ28" s="648"/>
      <c r="DR28" s="278"/>
      <c r="DS28" s="279"/>
      <c r="DT28" s="279"/>
      <c r="DU28" s="279"/>
      <c r="DV28" s="279"/>
      <c r="DW28" s="279"/>
      <c r="DX28" s="279"/>
      <c r="DY28" s="279"/>
      <c r="DZ28" s="279"/>
      <c r="EA28" s="648"/>
      <c r="EB28" s="278"/>
      <c r="EC28" s="279"/>
      <c r="ED28" s="279"/>
      <c r="EE28" s="279"/>
      <c r="EF28" s="279"/>
      <c r="EG28" s="279"/>
      <c r="EH28" s="279"/>
      <c r="EI28" s="279"/>
      <c r="EJ28" s="279"/>
      <c r="EK28" s="648"/>
    </row>
    <row r="29" spans="1:141" s="209" customFormat="1" ht="20.25">
      <c r="A29" s="358">
        <f>Summary!A29</f>
        <v>19</v>
      </c>
      <c r="B29" s="360" t="str">
        <f>Summary!B29</f>
        <v>2.0</v>
      </c>
      <c r="C29" s="360">
        <f>Summary!C29</f>
        <v>0</v>
      </c>
      <c r="D29" s="370" t="str">
        <f>Summary!D29</f>
        <v>Deliver Severe Weather Plan</v>
      </c>
      <c r="E29" s="199">
        <f>Summary!E29</f>
        <v>0</v>
      </c>
      <c r="F29" s="780">
        <f>Summary!F29</f>
        <v>0</v>
      </c>
      <c r="G29" s="374">
        <f>Summary!G29</f>
        <v>0</v>
      </c>
      <c r="H29" s="280"/>
      <c r="I29" s="281"/>
      <c r="J29" s="281"/>
      <c r="K29" s="281"/>
      <c r="L29" s="281"/>
      <c r="M29" s="281"/>
      <c r="N29" s="281"/>
      <c r="O29" s="281"/>
      <c r="P29" s="281"/>
      <c r="Q29" s="281"/>
      <c r="R29" s="281"/>
      <c r="S29" s="281"/>
      <c r="T29" s="546"/>
      <c r="U29" s="531"/>
      <c r="V29" s="280"/>
      <c r="W29" s="281"/>
      <c r="X29" s="281"/>
      <c r="Y29" s="281"/>
      <c r="Z29" s="281"/>
      <c r="AA29" s="281"/>
      <c r="AB29" s="281"/>
      <c r="AC29" s="281"/>
      <c r="AD29" s="281"/>
      <c r="AE29" s="649"/>
      <c r="AF29" s="280"/>
      <c r="AG29" s="281"/>
      <c r="AH29" s="281"/>
      <c r="AI29" s="281"/>
      <c r="AJ29" s="281"/>
      <c r="AK29" s="281"/>
      <c r="AL29" s="281"/>
      <c r="AM29" s="281"/>
      <c r="AN29" s="281"/>
      <c r="AO29" s="649"/>
      <c r="AP29" s="280"/>
      <c r="AQ29" s="281"/>
      <c r="AR29" s="281"/>
      <c r="AS29" s="281"/>
      <c r="AT29" s="281"/>
      <c r="AU29" s="281"/>
      <c r="AV29" s="281"/>
      <c r="AW29" s="281"/>
      <c r="AX29" s="281"/>
      <c r="AY29" s="649"/>
      <c r="AZ29" s="280"/>
      <c r="BA29" s="281"/>
      <c r="BB29" s="281"/>
      <c r="BC29" s="281"/>
      <c r="BD29" s="281"/>
      <c r="BE29" s="281"/>
      <c r="BF29" s="281"/>
      <c r="BG29" s="281"/>
      <c r="BH29" s="281"/>
      <c r="BI29" s="649"/>
      <c r="BJ29" s="280"/>
      <c r="BK29" s="281"/>
      <c r="BL29" s="281"/>
      <c r="BM29" s="281"/>
      <c r="BN29" s="281"/>
      <c r="BO29" s="281"/>
      <c r="BP29" s="281"/>
      <c r="BQ29" s="281"/>
      <c r="BR29" s="281"/>
      <c r="BS29" s="649"/>
      <c r="BT29" s="280"/>
      <c r="BU29" s="281"/>
      <c r="BV29" s="281"/>
      <c r="BW29" s="281"/>
      <c r="BX29" s="281"/>
      <c r="BY29" s="281"/>
      <c r="BZ29" s="281"/>
      <c r="CA29" s="281"/>
      <c r="CB29" s="281"/>
      <c r="CC29" s="649"/>
      <c r="CD29" s="280"/>
      <c r="CE29" s="281"/>
      <c r="CF29" s="281"/>
      <c r="CG29" s="281"/>
      <c r="CH29" s="281"/>
      <c r="CI29" s="281"/>
      <c r="CJ29" s="281"/>
      <c r="CK29" s="281"/>
      <c r="CL29" s="281"/>
      <c r="CM29" s="649"/>
      <c r="CN29" s="280"/>
      <c r="CO29" s="281"/>
      <c r="CP29" s="281"/>
      <c r="CQ29" s="281"/>
      <c r="CR29" s="281"/>
      <c r="CS29" s="281"/>
      <c r="CT29" s="281"/>
      <c r="CU29" s="281"/>
      <c r="CV29" s="281"/>
      <c r="CW29" s="649"/>
      <c r="CX29" s="280"/>
      <c r="CY29" s="281"/>
      <c r="CZ29" s="281"/>
      <c r="DA29" s="281"/>
      <c r="DB29" s="281"/>
      <c r="DC29" s="281"/>
      <c r="DD29" s="281"/>
      <c r="DE29" s="281"/>
      <c r="DF29" s="281"/>
      <c r="DG29" s="649"/>
      <c r="DH29" s="280"/>
      <c r="DI29" s="281"/>
      <c r="DJ29" s="281"/>
      <c r="DK29" s="281"/>
      <c r="DL29" s="281"/>
      <c r="DM29" s="281"/>
      <c r="DN29" s="281"/>
      <c r="DO29" s="281"/>
      <c r="DP29" s="281"/>
      <c r="DQ29" s="649"/>
      <c r="DR29" s="280"/>
      <c r="DS29" s="281"/>
      <c r="DT29" s="281"/>
      <c r="DU29" s="281"/>
      <c r="DV29" s="281"/>
      <c r="DW29" s="281"/>
      <c r="DX29" s="281"/>
      <c r="DY29" s="281"/>
      <c r="DZ29" s="281"/>
      <c r="EA29" s="649"/>
      <c r="EB29" s="280"/>
      <c r="EC29" s="281"/>
      <c r="ED29" s="281"/>
      <c r="EE29" s="281"/>
      <c r="EF29" s="281"/>
      <c r="EG29" s="281"/>
      <c r="EH29" s="281"/>
      <c r="EI29" s="281"/>
      <c r="EJ29" s="281"/>
      <c r="EK29" s="649"/>
    </row>
    <row r="30" spans="1:141" ht="20.25">
      <c r="A30" s="786">
        <f>Summary!A30</f>
        <v>0</v>
      </c>
      <c r="B30" s="196">
        <f>Summary!B30</f>
        <v>0</v>
      </c>
      <c r="C30" s="196">
        <f>Summary!C30</f>
        <v>0</v>
      </c>
      <c r="D30" s="196">
        <f>Summary!D30</f>
        <v>0</v>
      </c>
      <c r="E30" s="792">
        <f>Summary!E30</f>
        <v>0</v>
      </c>
      <c r="F30" s="793">
        <f>Summary!F30</f>
        <v>0</v>
      </c>
      <c r="G30" s="794">
        <f>Summary!G30</f>
        <v>0</v>
      </c>
      <c r="H30" s="282"/>
      <c r="I30" s="283"/>
      <c r="J30" s="283"/>
      <c r="K30" s="283"/>
      <c r="L30" s="283"/>
      <c r="M30" s="283"/>
      <c r="N30" s="283"/>
      <c r="O30" s="283"/>
      <c r="P30" s="283"/>
      <c r="Q30" s="283"/>
      <c r="R30" s="283"/>
      <c r="S30" s="283"/>
      <c r="T30" s="547"/>
      <c r="U30" s="531"/>
      <c r="V30" s="282"/>
      <c r="W30" s="283"/>
      <c r="X30" s="283"/>
      <c r="Y30" s="283"/>
      <c r="Z30" s="283"/>
      <c r="AA30" s="283"/>
      <c r="AB30" s="283"/>
      <c r="AC30" s="283"/>
      <c r="AD30" s="283"/>
      <c r="AE30" s="650"/>
      <c r="AF30" s="282"/>
      <c r="AG30" s="283"/>
      <c r="AH30" s="283"/>
      <c r="AI30" s="283"/>
      <c r="AJ30" s="283"/>
      <c r="AK30" s="283"/>
      <c r="AL30" s="283"/>
      <c r="AM30" s="283"/>
      <c r="AN30" s="283"/>
      <c r="AO30" s="650"/>
      <c r="AP30" s="282"/>
      <c r="AQ30" s="283"/>
      <c r="AR30" s="283"/>
      <c r="AS30" s="283"/>
      <c r="AT30" s="283"/>
      <c r="AU30" s="283"/>
      <c r="AV30" s="283"/>
      <c r="AW30" s="283"/>
      <c r="AX30" s="283"/>
      <c r="AY30" s="650"/>
      <c r="AZ30" s="282"/>
      <c r="BA30" s="283"/>
      <c r="BB30" s="283"/>
      <c r="BC30" s="283"/>
      <c r="BD30" s="283"/>
      <c r="BE30" s="283"/>
      <c r="BF30" s="283"/>
      <c r="BG30" s="283"/>
      <c r="BH30" s="283"/>
      <c r="BI30" s="650"/>
      <c r="BJ30" s="282"/>
      <c r="BK30" s="283"/>
      <c r="BL30" s="283"/>
      <c r="BM30" s="283"/>
      <c r="BN30" s="283"/>
      <c r="BO30" s="283"/>
      <c r="BP30" s="283"/>
      <c r="BQ30" s="283"/>
      <c r="BR30" s="283"/>
      <c r="BS30" s="650"/>
      <c r="BT30" s="282"/>
      <c r="BU30" s="283"/>
      <c r="BV30" s="283"/>
      <c r="BW30" s="283"/>
      <c r="BX30" s="283"/>
      <c r="BY30" s="283"/>
      <c r="BZ30" s="283"/>
      <c r="CA30" s="283"/>
      <c r="CB30" s="283"/>
      <c r="CC30" s="650"/>
      <c r="CD30" s="282"/>
      <c r="CE30" s="283"/>
      <c r="CF30" s="283"/>
      <c r="CG30" s="283"/>
      <c r="CH30" s="283"/>
      <c r="CI30" s="283"/>
      <c r="CJ30" s="283"/>
      <c r="CK30" s="283"/>
      <c r="CL30" s="283"/>
      <c r="CM30" s="650"/>
      <c r="CN30" s="282"/>
      <c r="CO30" s="283"/>
      <c r="CP30" s="283"/>
      <c r="CQ30" s="283"/>
      <c r="CR30" s="283"/>
      <c r="CS30" s="283"/>
      <c r="CT30" s="283"/>
      <c r="CU30" s="283"/>
      <c r="CV30" s="283"/>
      <c r="CW30" s="650"/>
      <c r="CX30" s="282"/>
      <c r="CY30" s="283"/>
      <c r="CZ30" s="283"/>
      <c r="DA30" s="283"/>
      <c r="DB30" s="283"/>
      <c r="DC30" s="283"/>
      <c r="DD30" s="283"/>
      <c r="DE30" s="283"/>
      <c r="DF30" s="283"/>
      <c r="DG30" s="650"/>
      <c r="DH30" s="282"/>
      <c r="DI30" s="283"/>
      <c r="DJ30" s="283"/>
      <c r="DK30" s="283"/>
      <c r="DL30" s="283"/>
      <c r="DM30" s="283"/>
      <c r="DN30" s="283"/>
      <c r="DO30" s="283"/>
      <c r="DP30" s="283"/>
      <c r="DQ30" s="650"/>
      <c r="DR30" s="282"/>
      <c r="DS30" s="283"/>
      <c r="DT30" s="283"/>
      <c r="DU30" s="283"/>
      <c r="DV30" s="283"/>
      <c r="DW30" s="283"/>
      <c r="DX30" s="283"/>
      <c r="DY30" s="283"/>
      <c r="DZ30" s="283"/>
      <c r="EA30" s="650"/>
      <c r="EB30" s="282"/>
      <c r="EC30" s="283"/>
      <c r="ED30" s="283"/>
      <c r="EE30" s="283"/>
      <c r="EF30" s="283"/>
      <c r="EG30" s="283"/>
      <c r="EH30" s="283"/>
      <c r="EI30" s="283"/>
      <c r="EJ30" s="283"/>
      <c r="EK30" s="650"/>
    </row>
    <row r="31" spans="1:141" ht="20.25">
      <c r="A31" s="359">
        <f>Summary!A31</f>
        <v>19.100000000000001</v>
      </c>
      <c r="B31" s="362">
        <f>Summary!B31</f>
        <v>0</v>
      </c>
      <c r="C31" s="351" t="str">
        <f>Summary!C31</f>
        <v>2.1.1</v>
      </c>
      <c r="D31" s="351">
        <f>Summary!D31</f>
        <v>0</v>
      </c>
      <c r="E31" s="355">
        <f>Summary!E31</f>
        <v>0</v>
      </c>
      <c r="F31" s="363" t="str">
        <f>Summary!F31</f>
        <v>Take delivery of salt</v>
      </c>
      <c r="G31" s="491">
        <f>Summary!G31</f>
        <v>0</v>
      </c>
      <c r="H31" s="540">
        <f t="shared" ref="H31:H38" si="15">SUM(V31:AD31)</f>
        <v>0</v>
      </c>
      <c r="I31" s="541">
        <f t="shared" ref="I31:I38" si="16">SUM(AF31:AN31)</f>
        <v>0</v>
      </c>
      <c r="J31" s="541">
        <f t="shared" ref="J31:J38" si="17">SUM(AP31:AX31)</f>
        <v>0</v>
      </c>
      <c r="K31" s="541">
        <f t="shared" ref="K31:K38" si="18">SUM(AZ31:BH31)</f>
        <v>0</v>
      </c>
      <c r="L31" s="541">
        <f t="shared" ref="L31:L38" si="19">SUM(BJ31:BR31)</f>
        <v>0</v>
      </c>
      <c r="M31" s="541">
        <f t="shared" ref="M31:M38" si="20">SUM(BT31:CB31)</f>
        <v>0</v>
      </c>
      <c r="N31" s="541">
        <f t="shared" ref="N31:N38" si="21">SUM(CD31:CL31)</f>
        <v>0</v>
      </c>
      <c r="O31" s="541">
        <f t="shared" ref="O31:O38" si="22">SUM(CN31:CV31)</f>
        <v>0</v>
      </c>
      <c r="P31" s="541">
        <f t="shared" ref="P31:P38" si="23">SUM(CX31:DF31)</f>
        <v>0</v>
      </c>
      <c r="Q31" s="541">
        <f t="shared" ref="Q31:Q38" si="24">SUM(DH31:DP31)</f>
        <v>0</v>
      </c>
      <c r="R31" s="541">
        <f t="shared" ref="R31:R38" si="25">SUM(DR31:DZ31)</f>
        <v>0</v>
      </c>
      <c r="S31" s="541">
        <f t="shared" ref="S31:S38" si="26">SUM(EB31:EJ31)</f>
        <v>0</v>
      </c>
      <c r="T31" s="542">
        <f t="shared" ref="T31:T38" si="27">SUM(H31:S31)</f>
        <v>0</v>
      </c>
      <c r="U31" s="531"/>
      <c r="V31" s="543"/>
      <c r="W31" s="544"/>
      <c r="X31" s="544"/>
      <c r="Y31" s="544"/>
      <c r="Z31" s="544"/>
      <c r="AA31" s="544"/>
      <c r="AB31" s="544"/>
      <c r="AC31" s="544"/>
      <c r="AD31" s="544"/>
      <c r="AE31" s="643"/>
      <c r="AF31" s="543"/>
      <c r="AG31" s="544"/>
      <c r="AH31" s="544"/>
      <c r="AI31" s="544"/>
      <c r="AJ31" s="544"/>
      <c r="AK31" s="544"/>
      <c r="AL31" s="544"/>
      <c r="AM31" s="544"/>
      <c r="AN31" s="544"/>
      <c r="AO31" s="643"/>
      <c r="AP31" s="543"/>
      <c r="AQ31" s="544"/>
      <c r="AR31" s="544"/>
      <c r="AS31" s="544"/>
      <c r="AT31" s="544"/>
      <c r="AU31" s="544"/>
      <c r="AV31" s="544"/>
      <c r="AW31" s="544"/>
      <c r="AX31" s="544"/>
      <c r="AY31" s="643"/>
      <c r="AZ31" s="543"/>
      <c r="BA31" s="544"/>
      <c r="BB31" s="544"/>
      <c r="BC31" s="544"/>
      <c r="BD31" s="544"/>
      <c r="BE31" s="544"/>
      <c r="BF31" s="544"/>
      <c r="BG31" s="544"/>
      <c r="BH31" s="544"/>
      <c r="BI31" s="643"/>
      <c r="BJ31" s="543"/>
      <c r="BK31" s="544"/>
      <c r="BL31" s="544"/>
      <c r="BM31" s="544"/>
      <c r="BN31" s="544"/>
      <c r="BO31" s="544"/>
      <c r="BP31" s="544"/>
      <c r="BQ31" s="544"/>
      <c r="BR31" s="544"/>
      <c r="BS31" s="643"/>
      <c r="BT31" s="543"/>
      <c r="BU31" s="544"/>
      <c r="BV31" s="544"/>
      <c r="BW31" s="544"/>
      <c r="BX31" s="544"/>
      <c r="BY31" s="544"/>
      <c r="BZ31" s="544"/>
      <c r="CA31" s="544"/>
      <c r="CB31" s="544"/>
      <c r="CC31" s="643"/>
      <c r="CD31" s="543"/>
      <c r="CE31" s="544"/>
      <c r="CF31" s="544"/>
      <c r="CG31" s="544"/>
      <c r="CH31" s="544"/>
      <c r="CI31" s="544"/>
      <c r="CJ31" s="544"/>
      <c r="CK31" s="544"/>
      <c r="CL31" s="544"/>
      <c r="CM31" s="643"/>
      <c r="CN31" s="543"/>
      <c r="CO31" s="544"/>
      <c r="CP31" s="544"/>
      <c r="CQ31" s="544"/>
      <c r="CR31" s="544"/>
      <c r="CS31" s="544"/>
      <c r="CT31" s="544"/>
      <c r="CU31" s="544"/>
      <c r="CV31" s="544"/>
      <c r="CW31" s="643"/>
      <c r="CX31" s="543"/>
      <c r="CY31" s="544"/>
      <c r="CZ31" s="544"/>
      <c r="DA31" s="544"/>
      <c r="DB31" s="544"/>
      <c r="DC31" s="544"/>
      <c r="DD31" s="544"/>
      <c r="DE31" s="544"/>
      <c r="DF31" s="544"/>
      <c r="DG31" s="643"/>
      <c r="DH31" s="543"/>
      <c r="DI31" s="544"/>
      <c r="DJ31" s="544"/>
      <c r="DK31" s="544"/>
      <c r="DL31" s="544"/>
      <c r="DM31" s="544"/>
      <c r="DN31" s="544"/>
      <c r="DO31" s="544"/>
      <c r="DP31" s="544"/>
      <c r="DQ31" s="643"/>
      <c r="DR31" s="543"/>
      <c r="DS31" s="544"/>
      <c r="DT31" s="544"/>
      <c r="DU31" s="544"/>
      <c r="DV31" s="544"/>
      <c r="DW31" s="544"/>
      <c r="DX31" s="544"/>
      <c r="DY31" s="544"/>
      <c r="DZ31" s="544"/>
      <c r="EA31" s="643"/>
      <c r="EB31" s="543"/>
      <c r="EC31" s="544"/>
      <c r="ED31" s="544"/>
      <c r="EE31" s="544"/>
      <c r="EF31" s="544"/>
      <c r="EG31" s="544"/>
      <c r="EH31" s="544"/>
      <c r="EI31" s="544"/>
      <c r="EJ31" s="544"/>
      <c r="EK31" s="643"/>
    </row>
    <row r="32" spans="1:141" s="140" customFormat="1" ht="20.25">
      <c r="A32" s="359" t="str">
        <f>Summary!A32</f>
        <v>19.2.1 &amp; 19.2.2</v>
      </c>
      <c r="B32" s="362">
        <f>Summary!B32</f>
        <v>0</v>
      </c>
      <c r="C32" s="351" t="str">
        <f>Summary!C32</f>
        <v>2.1.2</v>
      </c>
      <c r="D32" s="351">
        <f>Summary!D32</f>
        <v>0</v>
      </c>
      <c r="E32" s="355">
        <f>Summary!E32</f>
        <v>0</v>
      </c>
      <c r="F32" s="363" t="str">
        <f>Summary!F32</f>
        <v>Salt management</v>
      </c>
      <c r="G32" s="491" t="str">
        <f>Summary!G32</f>
        <v>Schedule Ref 12</v>
      </c>
      <c r="H32" s="540">
        <f t="shared" si="15"/>
        <v>0</v>
      </c>
      <c r="I32" s="541">
        <f t="shared" si="16"/>
        <v>0</v>
      </c>
      <c r="J32" s="541">
        <f t="shared" si="17"/>
        <v>0</v>
      </c>
      <c r="K32" s="541">
        <f t="shared" si="18"/>
        <v>0</v>
      </c>
      <c r="L32" s="541">
        <f t="shared" si="19"/>
        <v>0</v>
      </c>
      <c r="M32" s="541">
        <f t="shared" si="20"/>
        <v>0</v>
      </c>
      <c r="N32" s="541">
        <f t="shared" si="21"/>
        <v>0</v>
      </c>
      <c r="O32" s="541">
        <f t="shared" si="22"/>
        <v>0</v>
      </c>
      <c r="P32" s="541">
        <f t="shared" si="23"/>
        <v>0</v>
      </c>
      <c r="Q32" s="541">
        <f t="shared" si="24"/>
        <v>0</v>
      </c>
      <c r="R32" s="541">
        <f t="shared" si="25"/>
        <v>0</v>
      </c>
      <c r="S32" s="541">
        <f t="shared" si="26"/>
        <v>0</v>
      </c>
      <c r="T32" s="542">
        <f t="shared" si="27"/>
        <v>0</v>
      </c>
      <c r="U32" s="535"/>
      <c r="V32" s="543"/>
      <c r="W32" s="544"/>
      <c r="X32" s="544"/>
      <c r="Y32" s="544"/>
      <c r="Z32" s="544"/>
      <c r="AA32" s="544"/>
      <c r="AB32" s="544"/>
      <c r="AC32" s="544"/>
      <c r="AD32" s="544"/>
      <c r="AE32" s="644"/>
      <c r="AF32" s="543"/>
      <c r="AG32" s="544"/>
      <c r="AH32" s="544"/>
      <c r="AI32" s="544"/>
      <c r="AJ32" s="544"/>
      <c r="AK32" s="544"/>
      <c r="AL32" s="544"/>
      <c r="AM32" s="544"/>
      <c r="AN32" s="544"/>
      <c r="AO32" s="644"/>
      <c r="AP32" s="543"/>
      <c r="AQ32" s="544"/>
      <c r="AR32" s="544"/>
      <c r="AS32" s="544"/>
      <c r="AT32" s="544"/>
      <c r="AU32" s="544"/>
      <c r="AV32" s="544"/>
      <c r="AW32" s="544"/>
      <c r="AX32" s="544"/>
      <c r="AY32" s="644"/>
      <c r="AZ32" s="543"/>
      <c r="BA32" s="544"/>
      <c r="BB32" s="544"/>
      <c r="BC32" s="544"/>
      <c r="BD32" s="544"/>
      <c r="BE32" s="544"/>
      <c r="BF32" s="544"/>
      <c r="BG32" s="544"/>
      <c r="BH32" s="544"/>
      <c r="BI32" s="644"/>
      <c r="BJ32" s="543"/>
      <c r="BK32" s="544"/>
      <c r="BL32" s="544"/>
      <c r="BM32" s="544"/>
      <c r="BN32" s="544"/>
      <c r="BO32" s="544"/>
      <c r="BP32" s="544"/>
      <c r="BQ32" s="544"/>
      <c r="BR32" s="544"/>
      <c r="BS32" s="644"/>
      <c r="BT32" s="543"/>
      <c r="BU32" s="544"/>
      <c r="BV32" s="544"/>
      <c r="BW32" s="544"/>
      <c r="BX32" s="544"/>
      <c r="BY32" s="544"/>
      <c r="BZ32" s="544"/>
      <c r="CA32" s="544"/>
      <c r="CB32" s="544"/>
      <c r="CC32" s="644"/>
      <c r="CD32" s="543"/>
      <c r="CE32" s="544"/>
      <c r="CF32" s="544"/>
      <c r="CG32" s="544"/>
      <c r="CH32" s="544"/>
      <c r="CI32" s="544"/>
      <c r="CJ32" s="544"/>
      <c r="CK32" s="544"/>
      <c r="CL32" s="544"/>
      <c r="CM32" s="644"/>
      <c r="CN32" s="543"/>
      <c r="CO32" s="544"/>
      <c r="CP32" s="544"/>
      <c r="CQ32" s="544"/>
      <c r="CR32" s="544"/>
      <c r="CS32" s="544"/>
      <c r="CT32" s="544"/>
      <c r="CU32" s="544"/>
      <c r="CV32" s="544"/>
      <c r="CW32" s="644"/>
      <c r="CX32" s="543"/>
      <c r="CY32" s="544"/>
      <c r="CZ32" s="544"/>
      <c r="DA32" s="544"/>
      <c r="DB32" s="544"/>
      <c r="DC32" s="544"/>
      <c r="DD32" s="544"/>
      <c r="DE32" s="544"/>
      <c r="DF32" s="544"/>
      <c r="DG32" s="644"/>
      <c r="DH32" s="543"/>
      <c r="DI32" s="544"/>
      <c r="DJ32" s="544"/>
      <c r="DK32" s="544"/>
      <c r="DL32" s="544"/>
      <c r="DM32" s="544"/>
      <c r="DN32" s="544"/>
      <c r="DO32" s="544"/>
      <c r="DP32" s="544"/>
      <c r="DQ32" s="644"/>
      <c r="DR32" s="543"/>
      <c r="DS32" s="544"/>
      <c r="DT32" s="544"/>
      <c r="DU32" s="544"/>
      <c r="DV32" s="544"/>
      <c r="DW32" s="544"/>
      <c r="DX32" s="544"/>
      <c r="DY32" s="544"/>
      <c r="DZ32" s="544"/>
      <c r="EA32" s="644"/>
      <c r="EB32" s="543"/>
      <c r="EC32" s="544"/>
      <c r="ED32" s="544"/>
      <c r="EE32" s="544"/>
      <c r="EF32" s="544"/>
      <c r="EG32" s="544"/>
      <c r="EH32" s="544"/>
      <c r="EI32" s="544"/>
      <c r="EJ32" s="544"/>
      <c r="EK32" s="644"/>
    </row>
    <row r="33" spans="1:141" ht="20.25">
      <c r="A33" s="615">
        <f>Summary!A33</f>
        <v>19.3</v>
      </c>
      <c r="B33" s="556">
        <f>Summary!B33</f>
        <v>0</v>
      </c>
      <c r="C33" s="383" t="str">
        <f>Summary!C33</f>
        <v>2.1.3</v>
      </c>
      <c r="D33" s="555">
        <f>Summary!D33</f>
        <v>0</v>
      </c>
      <c r="E33" s="384">
        <f>Summary!E33</f>
        <v>0</v>
      </c>
      <c r="F33" s="363" t="str">
        <f>Summary!F33</f>
        <v>Drivers on standby</v>
      </c>
      <c r="G33" s="493">
        <f>Summary!G33</f>
        <v>0</v>
      </c>
      <c r="H33" s="540">
        <f t="shared" si="15"/>
        <v>0</v>
      </c>
      <c r="I33" s="541">
        <f t="shared" si="16"/>
        <v>0</v>
      </c>
      <c r="J33" s="541">
        <f t="shared" si="17"/>
        <v>0</v>
      </c>
      <c r="K33" s="541">
        <f t="shared" si="18"/>
        <v>0</v>
      </c>
      <c r="L33" s="541">
        <f t="shared" si="19"/>
        <v>0</v>
      </c>
      <c r="M33" s="541">
        <f t="shared" si="20"/>
        <v>0</v>
      </c>
      <c r="N33" s="541">
        <f t="shared" si="21"/>
        <v>0</v>
      </c>
      <c r="O33" s="541">
        <f t="shared" si="22"/>
        <v>0</v>
      </c>
      <c r="P33" s="541">
        <f t="shared" si="23"/>
        <v>0</v>
      </c>
      <c r="Q33" s="541">
        <f t="shared" si="24"/>
        <v>0</v>
      </c>
      <c r="R33" s="541">
        <f t="shared" si="25"/>
        <v>0</v>
      </c>
      <c r="S33" s="541">
        <f t="shared" si="26"/>
        <v>0</v>
      </c>
      <c r="T33" s="542">
        <f t="shared" si="27"/>
        <v>0</v>
      </c>
      <c r="U33" s="531"/>
      <c r="V33" s="543"/>
      <c r="W33" s="544"/>
      <c r="X33" s="544"/>
      <c r="Y33" s="544"/>
      <c r="Z33" s="544"/>
      <c r="AA33" s="544"/>
      <c r="AB33" s="544"/>
      <c r="AC33" s="544"/>
      <c r="AD33" s="544"/>
      <c r="AE33" s="644"/>
      <c r="AF33" s="543"/>
      <c r="AG33" s="544"/>
      <c r="AH33" s="544"/>
      <c r="AI33" s="544"/>
      <c r="AJ33" s="544"/>
      <c r="AK33" s="544"/>
      <c r="AL33" s="544"/>
      <c r="AM33" s="544"/>
      <c r="AN33" s="544"/>
      <c r="AO33" s="644"/>
      <c r="AP33" s="543"/>
      <c r="AQ33" s="544"/>
      <c r="AR33" s="544"/>
      <c r="AS33" s="544"/>
      <c r="AT33" s="544"/>
      <c r="AU33" s="544"/>
      <c r="AV33" s="544"/>
      <c r="AW33" s="544"/>
      <c r="AX33" s="544"/>
      <c r="AY33" s="644"/>
      <c r="AZ33" s="543"/>
      <c r="BA33" s="544"/>
      <c r="BB33" s="544"/>
      <c r="BC33" s="544"/>
      <c r="BD33" s="544"/>
      <c r="BE33" s="544"/>
      <c r="BF33" s="544"/>
      <c r="BG33" s="544"/>
      <c r="BH33" s="544"/>
      <c r="BI33" s="644"/>
      <c r="BJ33" s="543"/>
      <c r="BK33" s="544"/>
      <c r="BL33" s="544"/>
      <c r="BM33" s="544"/>
      <c r="BN33" s="544"/>
      <c r="BO33" s="544"/>
      <c r="BP33" s="544"/>
      <c r="BQ33" s="544"/>
      <c r="BR33" s="544"/>
      <c r="BS33" s="644"/>
      <c r="BT33" s="543"/>
      <c r="BU33" s="544"/>
      <c r="BV33" s="544"/>
      <c r="BW33" s="544"/>
      <c r="BX33" s="544"/>
      <c r="BY33" s="544"/>
      <c r="BZ33" s="544"/>
      <c r="CA33" s="544"/>
      <c r="CB33" s="544"/>
      <c r="CC33" s="644"/>
      <c r="CD33" s="543"/>
      <c r="CE33" s="544"/>
      <c r="CF33" s="544"/>
      <c r="CG33" s="544"/>
      <c r="CH33" s="544"/>
      <c r="CI33" s="544"/>
      <c r="CJ33" s="544"/>
      <c r="CK33" s="544"/>
      <c r="CL33" s="544"/>
      <c r="CM33" s="644"/>
      <c r="CN33" s="543"/>
      <c r="CO33" s="544"/>
      <c r="CP33" s="544"/>
      <c r="CQ33" s="544"/>
      <c r="CR33" s="544"/>
      <c r="CS33" s="544"/>
      <c r="CT33" s="544"/>
      <c r="CU33" s="544"/>
      <c r="CV33" s="544"/>
      <c r="CW33" s="644"/>
      <c r="CX33" s="543"/>
      <c r="CY33" s="544"/>
      <c r="CZ33" s="544"/>
      <c r="DA33" s="544"/>
      <c r="DB33" s="544"/>
      <c r="DC33" s="544"/>
      <c r="DD33" s="544"/>
      <c r="DE33" s="544"/>
      <c r="DF33" s="544"/>
      <c r="DG33" s="644"/>
      <c r="DH33" s="543"/>
      <c r="DI33" s="544"/>
      <c r="DJ33" s="544"/>
      <c r="DK33" s="544"/>
      <c r="DL33" s="544"/>
      <c r="DM33" s="544"/>
      <c r="DN33" s="544"/>
      <c r="DO33" s="544"/>
      <c r="DP33" s="544"/>
      <c r="DQ33" s="644"/>
      <c r="DR33" s="543"/>
      <c r="DS33" s="544"/>
      <c r="DT33" s="544"/>
      <c r="DU33" s="544"/>
      <c r="DV33" s="544"/>
      <c r="DW33" s="544"/>
      <c r="DX33" s="544"/>
      <c r="DY33" s="544"/>
      <c r="DZ33" s="544"/>
      <c r="EA33" s="644"/>
      <c r="EB33" s="543"/>
      <c r="EC33" s="544"/>
      <c r="ED33" s="544"/>
      <c r="EE33" s="544"/>
      <c r="EF33" s="544"/>
      <c r="EG33" s="544"/>
      <c r="EH33" s="544"/>
      <c r="EI33" s="544"/>
      <c r="EJ33" s="544"/>
      <c r="EK33" s="644"/>
    </row>
    <row r="34" spans="1:141" ht="20.25">
      <c r="A34" s="616">
        <f>Summary!A34</f>
        <v>19.399999999999999</v>
      </c>
      <c r="B34" s="362">
        <f>Summary!B34</f>
        <v>0</v>
      </c>
      <c r="C34" s="351" t="str">
        <f>Summary!C34</f>
        <v>2.1.4</v>
      </c>
      <c r="D34" s="351">
        <f>Summary!D34</f>
        <v>0</v>
      </c>
      <c r="E34" s="355">
        <f>Summary!E34</f>
        <v>0</v>
      </c>
      <c r="F34" s="363" t="str">
        <f>Summary!F34</f>
        <v>Maintain winter fleet</v>
      </c>
      <c r="G34" s="493" t="str">
        <f>Summary!G34</f>
        <v>Schedule Ref 13, 58</v>
      </c>
      <c r="H34" s="540">
        <f t="shared" si="15"/>
        <v>0</v>
      </c>
      <c r="I34" s="541">
        <f t="shared" si="16"/>
        <v>0</v>
      </c>
      <c r="J34" s="541">
        <f t="shared" si="17"/>
        <v>0</v>
      </c>
      <c r="K34" s="541">
        <f t="shared" si="18"/>
        <v>0</v>
      </c>
      <c r="L34" s="541">
        <f t="shared" si="19"/>
        <v>0</v>
      </c>
      <c r="M34" s="541">
        <f t="shared" si="20"/>
        <v>0</v>
      </c>
      <c r="N34" s="541">
        <f t="shared" si="21"/>
        <v>0</v>
      </c>
      <c r="O34" s="541">
        <f t="shared" si="22"/>
        <v>0</v>
      </c>
      <c r="P34" s="541">
        <f t="shared" si="23"/>
        <v>0</v>
      </c>
      <c r="Q34" s="541">
        <f t="shared" si="24"/>
        <v>0</v>
      </c>
      <c r="R34" s="541">
        <f t="shared" si="25"/>
        <v>0</v>
      </c>
      <c r="S34" s="541">
        <f t="shared" si="26"/>
        <v>0</v>
      </c>
      <c r="T34" s="542">
        <f t="shared" si="27"/>
        <v>0</v>
      </c>
      <c r="U34" s="531"/>
      <c r="V34" s="543"/>
      <c r="W34" s="544"/>
      <c r="X34" s="544"/>
      <c r="Y34" s="544"/>
      <c r="Z34" s="544"/>
      <c r="AA34" s="544"/>
      <c r="AB34" s="544"/>
      <c r="AC34" s="544"/>
      <c r="AD34" s="544"/>
      <c r="AE34" s="644"/>
      <c r="AF34" s="543"/>
      <c r="AG34" s="544"/>
      <c r="AH34" s="544"/>
      <c r="AI34" s="544"/>
      <c r="AJ34" s="544"/>
      <c r="AK34" s="544"/>
      <c r="AL34" s="544"/>
      <c r="AM34" s="544"/>
      <c r="AN34" s="544"/>
      <c r="AO34" s="644"/>
      <c r="AP34" s="543"/>
      <c r="AQ34" s="544"/>
      <c r="AR34" s="544"/>
      <c r="AS34" s="544"/>
      <c r="AT34" s="544"/>
      <c r="AU34" s="544"/>
      <c r="AV34" s="544"/>
      <c r="AW34" s="544"/>
      <c r="AX34" s="544"/>
      <c r="AY34" s="644"/>
      <c r="AZ34" s="543"/>
      <c r="BA34" s="544"/>
      <c r="BB34" s="544"/>
      <c r="BC34" s="544"/>
      <c r="BD34" s="544"/>
      <c r="BE34" s="544"/>
      <c r="BF34" s="544"/>
      <c r="BG34" s="544"/>
      <c r="BH34" s="544"/>
      <c r="BI34" s="644"/>
      <c r="BJ34" s="543"/>
      <c r="BK34" s="544"/>
      <c r="BL34" s="544"/>
      <c r="BM34" s="544"/>
      <c r="BN34" s="544"/>
      <c r="BO34" s="544"/>
      <c r="BP34" s="544"/>
      <c r="BQ34" s="544"/>
      <c r="BR34" s="544"/>
      <c r="BS34" s="644"/>
      <c r="BT34" s="543"/>
      <c r="BU34" s="544"/>
      <c r="BV34" s="544"/>
      <c r="BW34" s="544"/>
      <c r="BX34" s="544"/>
      <c r="BY34" s="544"/>
      <c r="BZ34" s="544"/>
      <c r="CA34" s="544"/>
      <c r="CB34" s="544"/>
      <c r="CC34" s="644"/>
      <c r="CD34" s="543"/>
      <c r="CE34" s="544"/>
      <c r="CF34" s="544"/>
      <c r="CG34" s="544"/>
      <c r="CH34" s="544"/>
      <c r="CI34" s="544"/>
      <c r="CJ34" s="544"/>
      <c r="CK34" s="544"/>
      <c r="CL34" s="544"/>
      <c r="CM34" s="644"/>
      <c r="CN34" s="543"/>
      <c r="CO34" s="544"/>
      <c r="CP34" s="544"/>
      <c r="CQ34" s="544"/>
      <c r="CR34" s="544"/>
      <c r="CS34" s="544"/>
      <c r="CT34" s="544"/>
      <c r="CU34" s="544"/>
      <c r="CV34" s="544"/>
      <c r="CW34" s="644"/>
      <c r="CX34" s="543"/>
      <c r="CY34" s="544"/>
      <c r="CZ34" s="544"/>
      <c r="DA34" s="544"/>
      <c r="DB34" s="544"/>
      <c r="DC34" s="544"/>
      <c r="DD34" s="544"/>
      <c r="DE34" s="544"/>
      <c r="DF34" s="544"/>
      <c r="DG34" s="644"/>
      <c r="DH34" s="543"/>
      <c r="DI34" s="544"/>
      <c r="DJ34" s="544"/>
      <c r="DK34" s="544"/>
      <c r="DL34" s="544"/>
      <c r="DM34" s="544"/>
      <c r="DN34" s="544"/>
      <c r="DO34" s="544"/>
      <c r="DP34" s="544"/>
      <c r="DQ34" s="644"/>
      <c r="DR34" s="543"/>
      <c r="DS34" s="544"/>
      <c r="DT34" s="544"/>
      <c r="DU34" s="544"/>
      <c r="DV34" s="544"/>
      <c r="DW34" s="544"/>
      <c r="DX34" s="544"/>
      <c r="DY34" s="544"/>
      <c r="DZ34" s="544"/>
      <c r="EA34" s="644"/>
      <c r="EB34" s="543"/>
      <c r="EC34" s="544"/>
      <c r="ED34" s="544"/>
      <c r="EE34" s="544"/>
      <c r="EF34" s="544"/>
      <c r="EG34" s="544"/>
      <c r="EH34" s="544"/>
      <c r="EI34" s="544"/>
      <c r="EJ34" s="544"/>
      <c r="EK34" s="644"/>
    </row>
    <row r="35" spans="1:141" ht="20.25">
      <c r="A35" s="359" t="str">
        <f>Summary!A35</f>
        <v>NOT USED</v>
      </c>
      <c r="B35" s="362">
        <f>Summary!B35</f>
        <v>0</v>
      </c>
      <c r="C35" s="351" t="str">
        <f>Summary!C35</f>
        <v>2.1.5</v>
      </c>
      <c r="D35" s="351">
        <f>Summary!D35</f>
        <v>0</v>
      </c>
      <c r="E35" s="355">
        <f>Summary!E35</f>
        <v>0</v>
      </c>
      <c r="F35" s="363" t="str">
        <f>Summary!F35</f>
        <v>NOT USED</v>
      </c>
      <c r="G35" s="373">
        <f>Summary!G35</f>
        <v>0</v>
      </c>
      <c r="H35" s="540">
        <f t="shared" si="15"/>
        <v>0</v>
      </c>
      <c r="I35" s="541">
        <f t="shared" si="16"/>
        <v>0</v>
      </c>
      <c r="J35" s="541">
        <f t="shared" si="17"/>
        <v>0</v>
      </c>
      <c r="K35" s="541">
        <f t="shared" si="18"/>
        <v>0</v>
      </c>
      <c r="L35" s="541">
        <f t="shared" si="19"/>
        <v>0</v>
      </c>
      <c r="M35" s="541">
        <f t="shared" si="20"/>
        <v>0</v>
      </c>
      <c r="N35" s="541">
        <f t="shared" si="21"/>
        <v>0</v>
      </c>
      <c r="O35" s="541">
        <f t="shared" si="22"/>
        <v>0</v>
      </c>
      <c r="P35" s="541">
        <f t="shared" si="23"/>
        <v>0</v>
      </c>
      <c r="Q35" s="541">
        <f t="shared" si="24"/>
        <v>0</v>
      </c>
      <c r="R35" s="541">
        <f t="shared" si="25"/>
        <v>0</v>
      </c>
      <c r="S35" s="541">
        <f t="shared" si="26"/>
        <v>0</v>
      </c>
      <c r="T35" s="542">
        <f t="shared" si="27"/>
        <v>0</v>
      </c>
      <c r="U35" s="531"/>
      <c r="V35" s="543"/>
      <c r="W35" s="544"/>
      <c r="X35" s="544"/>
      <c r="Y35" s="544"/>
      <c r="Z35" s="544"/>
      <c r="AA35" s="544"/>
      <c r="AB35" s="544"/>
      <c r="AC35" s="544"/>
      <c r="AD35" s="544"/>
      <c r="AE35" s="644"/>
      <c r="AF35" s="543"/>
      <c r="AG35" s="544"/>
      <c r="AH35" s="544"/>
      <c r="AI35" s="544"/>
      <c r="AJ35" s="544"/>
      <c r="AK35" s="544"/>
      <c r="AL35" s="544"/>
      <c r="AM35" s="544"/>
      <c r="AN35" s="544"/>
      <c r="AO35" s="644"/>
      <c r="AP35" s="543"/>
      <c r="AQ35" s="544"/>
      <c r="AR35" s="544"/>
      <c r="AS35" s="544"/>
      <c r="AT35" s="544"/>
      <c r="AU35" s="544"/>
      <c r="AV35" s="544"/>
      <c r="AW35" s="544"/>
      <c r="AX35" s="544"/>
      <c r="AY35" s="644"/>
      <c r="AZ35" s="543"/>
      <c r="BA35" s="544"/>
      <c r="BB35" s="544"/>
      <c r="BC35" s="544"/>
      <c r="BD35" s="544"/>
      <c r="BE35" s="544"/>
      <c r="BF35" s="544"/>
      <c r="BG35" s="544"/>
      <c r="BH35" s="544"/>
      <c r="BI35" s="644"/>
      <c r="BJ35" s="543"/>
      <c r="BK35" s="544"/>
      <c r="BL35" s="544"/>
      <c r="BM35" s="544"/>
      <c r="BN35" s="544"/>
      <c r="BO35" s="544"/>
      <c r="BP35" s="544"/>
      <c r="BQ35" s="544"/>
      <c r="BR35" s="544"/>
      <c r="BS35" s="644"/>
      <c r="BT35" s="543"/>
      <c r="BU35" s="544"/>
      <c r="BV35" s="544"/>
      <c r="BW35" s="544"/>
      <c r="BX35" s="544"/>
      <c r="BY35" s="544"/>
      <c r="BZ35" s="544"/>
      <c r="CA35" s="544"/>
      <c r="CB35" s="544"/>
      <c r="CC35" s="644"/>
      <c r="CD35" s="543"/>
      <c r="CE35" s="544"/>
      <c r="CF35" s="544"/>
      <c r="CG35" s="544"/>
      <c r="CH35" s="544"/>
      <c r="CI35" s="544"/>
      <c r="CJ35" s="544"/>
      <c r="CK35" s="544"/>
      <c r="CL35" s="544"/>
      <c r="CM35" s="644"/>
      <c r="CN35" s="543"/>
      <c r="CO35" s="544"/>
      <c r="CP35" s="544"/>
      <c r="CQ35" s="544"/>
      <c r="CR35" s="544"/>
      <c r="CS35" s="544"/>
      <c r="CT35" s="544"/>
      <c r="CU35" s="544"/>
      <c r="CV35" s="544"/>
      <c r="CW35" s="644"/>
      <c r="CX35" s="543"/>
      <c r="CY35" s="544"/>
      <c r="CZ35" s="544"/>
      <c r="DA35" s="544"/>
      <c r="DB35" s="544"/>
      <c r="DC35" s="544"/>
      <c r="DD35" s="544"/>
      <c r="DE35" s="544"/>
      <c r="DF35" s="544"/>
      <c r="DG35" s="644"/>
      <c r="DH35" s="543"/>
      <c r="DI35" s="544"/>
      <c r="DJ35" s="544"/>
      <c r="DK35" s="544"/>
      <c r="DL35" s="544"/>
      <c r="DM35" s="544"/>
      <c r="DN35" s="544"/>
      <c r="DO35" s="544"/>
      <c r="DP35" s="544"/>
      <c r="DQ35" s="644"/>
      <c r="DR35" s="543"/>
      <c r="DS35" s="544"/>
      <c r="DT35" s="544"/>
      <c r="DU35" s="544"/>
      <c r="DV35" s="544"/>
      <c r="DW35" s="544"/>
      <c r="DX35" s="544"/>
      <c r="DY35" s="544"/>
      <c r="DZ35" s="544"/>
      <c r="EA35" s="644"/>
      <c r="EB35" s="543"/>
      <c r="EC35" s="544"/>
      <c r="ED35" s="544"/>
      <c r="EE35" s="544"/>
      <c r="EF35" s="544"/>
      <c r="EG35" s="544"/>
      <c r="EH35" s="544"/>
      <c r="EI35" s="544"/>
      <c r="EJ35" s="544"/>
      <c r="EK35" s="644"/>
    </row>
    <row r="36" spans="1:141" ht="20.25">
      <c r="A36" s="359">
        <f>Summary!A36</f>
        <v>19.5</v>
      </c>
      <c r="B36" s="362">
        <f>Summary!B36</f>
        <v>0</v>
      </c>
      <c r="C36" s="351" t="str">
        <f>Summary!C36</f>
        <v>2.1.6</v>
      </c>
      <c r="D36" s="351">
        <f>Summary!D36</f>
        <v>0</v>
      </c>
      <c r="E36" s="355">
        <f>Summary!E36</f>
        <v>0</v>
      </c>
      <c r="F36" s="363" t="str">
        <f>Summary!F36</f>
        <v>Manage brine</v>
      </c>
      <c r="G36" s="373" t="str">
        <f>Summary!G36</f>
        <v>Schedule Ref 34</v>
      </c>
      <c r="H36" s="540">
        <f t="shared" si="15"/>
        <v>0</v>
      </c>
      <c r="I36" s="541">
        <f t="shared" si="16"/>
        <v>0</v>
      </c>
      <c r="J36" s="541">
        <f t="shared" si="17"/>
        <v>0</v>
      </c>
      <c r="K36" s="541">
        <f t="shared" si="18"/>
        <v>0</v>
      </c>
      <c r="L36" s="541">
        <f t="shared" si="19"/>
        <v>0</v>
      </c>
      <c r="M36" s="541">
        <f t="shared" si="20"/>
        <v>0</v>
      </c>
      <c r="N36" s="541">
        <f t="shared" si="21"/>
        <v>0</v>
      </c>
      <c r="O36" s="541">
        <f t="shared" si="22"/>
        <v>0</v>
      </c>
      <c r="P36" s="541">
        <f t="shared" si="23"/>
        <v>0</v>
      </c>
      <c r="Q36" s="541">
        <f t="shared" si="24"/>
        <v>0</v>
      </c>
      <c r="R36" s="541">
        <f t="shared" si="25"/>
        <v>0</v>
      </c>
      <c r="S36" s="541">
        <f t="shared" si="26"/>
        <v>0</v>
      </c>
      <c r="T36" s="542">
        <f t="shared" si="27"/>
        <v>0</v>
      </c>
      <c r="U36" s="531"/>
      <c r="V36" s="543"/>
      <c r="W36" s="544"/>
      <c r="X36" s="544"/>
      <c r="Y36" s="544"/>
      <c r="Z36" s="544"/>
      <c r="AA36" s="544"/>
      <c r="AB36" s="544"/>
      <c r="AC36" s="544"/>
      <c r="AD36" s="544"/>
      <c r="AE36" s="644"/>
      <c r="AF36" s="543"/>
      <c r="AG36" s="544"/>
      <c r="AH36" s="544"/>
      <c r="AI36" s="544"/>
      <c r="AJ36" s="544"/>
      <c r="AK36" s="544"/>
      <c r="AL36" s="544"/>
      <c r="AM36" s="544"/>
      <c r="AN36" s="544"/>
      <c r="AO36" s="644"/>
      <c r="AP36" s="543"/>
      <c r="AQ36" s="544"/>
      <c r="AR36" s="544"/>
      <c r="AS36" s="544"/>
      <c r="AT36" s="544"/>
      <c r="AU36" s="544"/>
      <c r="AV36" s="544"/>
      <c r="AW36" s="544"/>
      <c r="AX36" s="544"/>
      <c r="AY36" s="644"/>
      <c r="AZ36" s="543"/>
      <c r="BA36" s="544"/>
      <c r="BB36" s="544"/>
      <c r="BC36" s="544"/>
      <c r="BD36" s="544"/>
      <c r="BE36" s="544"/>
      <c r="BF36" s="544"/>
      <c r="BG36" s="544"/>
      <c r="BH36" s="544"/>
      <c r="BI36" s="644"/>
      <c r="BJ36" s="543"/>
      <c r="BK36" s="544"/>
      <c r="BL36" s="544"/>
      <c r="BM36" s="544"/>
      <c r="BN36" s="544"/>
      <c r="BO36" s="544"/>
      <c r="BP36" s="544"/>
      <c r="BQ36" s="544"/>
      <c r="BR36" s="544"/>
      <c r="BS36" s="644"/>
      <c r="BT36" s="543"/>
      <c r="BU36" s="544"/>
      <c r="BV36" s="544"/>
      <c r="BW36" s="544"/>
      <c r="BX36" s="544"/>
      <c r="BY36" s="544"/>
      <c r="BZ36" s="544"/>
      <c r="CA36" s="544"/>
      <c r="CB36" s="544"/>
      <c r="CC36" s="644"/>
      <c r="CD36" s="543"/>
      <c r="CE36" s="544"/>
      <c r="CF36" s="544"/>
      <c r="CG36" s="544"/>
      <c r="CH36" s="544"/>
      <c r="CI36" s="544"/>
      <c r="CJ36" s="544"/>
      <c r="CK36" s="544"/>
      <c r="CL36" s="544"/>
      <c r="CM36" s="644"/>
      <c r="CN36" s="543"/>
      <c r="CO36" s="544"/>
      <c r="CP36" s="544"/>
      <c r="CQ36" s="544"/>
      <c r="CR36" s="544"/>
      <c r="CS36" s="544"/>
      <c r="CT36" s="544"/>
      <c r="CU36" s="544"/>
      <c r="CV36" s="544"/>
      <c r="CW36" s="644"/>
      <c r="CX36" s="543"/>
      <c r="CY36" s="544"/>
      <c r="CZ36" s="544"/>
      <c r="DA36" s="544"/>
      <c r="DB36" s="544"/>
      <c r="DC36" s="544"/>
      <c r="DD36" s="544"/>
      <c r="DE36" s="544"/>
      <c r="DF36" s="544"/>
      <c r="DG36" s="644"/>
      <c r="DH36" s="543"/>
      <c r="DI36" s="544"/>
      <c r="DJ36" s="544"/>
      <c r="DK36" s="544"/>
      <c r="DL36" s="544"/>
      <c r="DM36" s="544"/>
      <c r="DN36" s="544"/>
      <c r="DO36" s="544"/>
      <c r="DP36" s="544"/>
      <c r="DQ36" s="644"/>
      <c r="DR36" s="543"/>
      <c r="DS36" s="544"/>
      <c r="DT36" s="544"/>
      <c r="DU36" s="544"/>
      <c r="DV36" s="544"/>
      <c r="DW36" s="544"/>
      <c r="DX36" s="544"/>
      <c r="DY36" s="544"/>
      <c r="DZ36" s="544"/>
      <c r="EA36" s="644"/>
      <c r="EB36" s="543"/>
      <c r="EC36" s="544"/>
      <c r="ED36" s="544"/>
      <c r="EE36" s="544"/>
      <c r="EF36" s="544"/>
      <c r="EG36" s="544"/>
      <c r="EH36" s="544"/>
      <c r="EI36" s="544"/>
      <c r="EJ36" s="544"/>
      <c r="EK36" s="644"/>
    </row>
    <row r="37" spans="1:141" ht="20.25">
      <c r="A37" s="359">
        <f>Summary!A37</f>
        <v>19.600000000000001</v>
      </c>
      <c r="B37" s="362">
        <f>Summary!B37</f>
        <v>0</v>
      </c>
      <c r="C37" s="351" t="str">
        <f>Summary!C37</f>
        <v>2.1.7</v>
      </c>
      <c r="D37" s="351">
        <f>Summary!D37</f>
        <v>0</v>
      </c>
      <c r="E37" s="355">
        <f>Summary!E37</f>
        <v>0</v>
      </c>
      <c r="F37" s="363" t="str">
        <f>Summary!F37</f>
        <v>Maintain saturator</v>
      </c>
      <c r="G37" s="373" t="str">
        <f>Summary!G37</f>
        <v>Schedule Ref 34, 64</v>
      </c>
      <c r="H37" s="540">
        <f t="shared" si="15"/>
        <v>0</v>
      </c>
      <c r="I37" s="541">
        <f t="shared" si="16"/>
        <v>0</v>
      </c>
      <c r="J37" s="541">
        <f t="shared" si="17"/>
        <v>0</v>
      </c>
      <c r="K37" s="541">
        <f t="shared" si="18"/>
        <v>0</v>
      </c>
      <c r="L37" s="541">
        <f t="shared" si="19"/>
        <v>0</v>
      </c>
      <c r="M37" s="541">
        <f t="shared" si="20"/>
        <v>0</v>
      </c>
      <c r="N37" s="541">
        <f t="shared" si="21"/>
        <v>0</v>
      </c>
      <c r="O37" s="541">
        <f t="shared" si="22"/>
        <v>0</v>
      </c>
      <c r="P37" s="541">
        <f t="shared" si="23"/>
        <v>0</v>
      </c>
      <c r="Q37" s="541">
        <f t="shared" si="24"/>
        <v>0</v>
      </c>
      <c r="R37" s="541">
        <f t="shared" si="25"/>
        <v>0</v>
      </c>
      <c r="S37" s="541">
        <f t="shared" si="26"/>
        <v>0</v>
      </c>
      <c r="T37" s="542">
        <f t="shared" si="27"/>
        <v>0</v>
      </c>
      <c r="U37" s="531"/>
      <c r="V37" s="543"/>
      <c r="W37" s="544"/>
      <c r="X37" s="544"/>
      <c r="Y37" s="544"/>
      <c r="Z37" s="544"/>
      <c r="AA37" s="544"/>
      <c r="AB37" s="544"/>
      <c r="AC37" s="544"/>
      <c r="AD37" s="544"/>
      <c r="AE37" s="644"/>
      <c r="AF37" s="543"/>
      <c r="AG37" s="544"/>
      <c r="AH37" s="544"/>
      <c r="AI37" s="544"/>
      <c r="AJ37" s="544"/>
      <c r="AK37" s="544"/>
      <c r="AL37" s="544"/>
      <c r="AM37" s="544"/>
      <c r="AN37" s="544"/>
      <c r="AO37" s="644"/>
      <c r="AP37" s="543"/>
      <c r="AQ37" s="544"/>
      <c r="AR37" s="544"/>
      <c r="AS37" s="544"/>
      <c r="AT37" s="544"/>
      <c r="AU37" s="544"/>
      <c r="AV37" s="544"/>
      <c r="AW37" s="544"/>
      <c r="AX37" s="544"/>
      <c r="AY37" s="644"/>
      <c r="AZ37" s="543"/>
      <c r="BA37" s="544"/>
      <c r="BB37" s="544"/>
      <c r="BC37" s="544"/>
      <c r="BD37" s="544"/>
      <c r="BE37" s="544"/>
      <c r="BF37" s="544"/>
      <c r="BG37" s="544"/>
      <c r="BH37" s="544"/>
      <c r="BI37" s="644"/>
      <c r="BJ37" s="543"/>
      <c r="BK37" s="544"/>
      <c r="BL37" s="544"/>
      <c r="BM37" s="544"/>
      <c r="BN37" s="544"/>
      <c r="BO37" s="544"/>
      <c r="BP37" s="544"/>
      <c r="BQ37" s="544"/>
      <c r="BR37" s="544"/>
      <c r="BS37" s="644"/>
      <c r="BT37" s="543"/>
      <c r="BU37" s="544"/>
      <c r="BV37" s="544"/>
      <c r="BW37" s="544"/>
      <c r="BX37" s="544"/>
      <c r="BY37" s="544"/>
      <c r="BZ37" s="544"/>
      <c r="CA37" s="544"/>
      <c r="CB37" s="544"/>
      <c r="CC37" s="644"/>
      <c r="CD37" s="543"/>
      <c r="CE37" s="544"/>
      <c r="CF37" s="544"/>
      <c r="CG37" s="544"/>
      <c r="CH37" s="544"/>
      <c r="CI37" s="544"/>
      <c r="CJ37" s="544"/>
      <c r="CK37" s="544"/>
      <c r="CL37" s="544"/>
      <c r="CM37" s="644"/>
      <c r="CN37" s="543"/>
      <c r="CO37" s="544"/>
      <c r="CP37" s="544"/>
      <c r="CQ37" s="544"/>
      <c r="CR37" s="544"/>
      <c r="CS37" s="544"/>
      <c r="CT37" s="544"/>
      <c r="CU37" s="544"/>
      <c r="CV37" s="544"/>
      <c r="CW37" s="644"/>
      <c r="CX37" s="543"/>
      <c r="CY37" s="544"/>
      <c r="CZ37" s="544"/>
      <c r="DA37" s="544"/>
      <c r="DB37" s="544"/>
      <c r="DC37" s="544"/>
      <c r="DD37" s="544"/>
      <c r="DE37" s="544"/>
      <c r="DF37" s="544"/>
      <c r="DG37" s="644"/>
      <c r="DH37" s="543"/>
      <c r="DI37" s="544"/>
      <c r="DJ37" s="544"/>
      <c r="DK37" s="544"/>
      <c r="DL37" s="544"/>
      <c r="DM37" s="544"/>
      <c r="DN37" s="544"/>
      <c r="DO37" s="544"/>
      <c r="DP37" s="544"/>
      <c r="DQ37" s="644"/>
      <c r="DR37" s="543"/>
      <c r="DS37" s="544"/>
      <c r="DT37" s="544"/>
      <c r="DU37" s="544"/>
      <c r="DV37" s="544"/>
      <c r="DW37" s="544"/>
      <c r="DX37" s="544"/>
      <c r="DY37" s="544"/>
      <c r="DZ37" s="544"/>
      <c r="EA37" s="644"/>
      <c r="EB37" s="543"/>
      <c r="EC37" s="544"/>
      <c r="ED37" s="544"/>
      <c r="EE37" s="544"/>
      <c r="EF37" s="544"/>
      <c r="EG37" s="544"/>
      <c r="EH37" s="544"/>
      <c r="EI37" s="544"/>
      <c r="EJ37" s="544"/>
      <c r="EK37" s="644"/>
    </row>
    <row r="38" spans="1:141" ht="20.25">
      <c r="A38" s="359">
        <f>Summary!A38</f>
        <v>19.7</v>
      </c>
      <c r="B38" s="362">
        <f>Summary!B38</f>
        <v>0</v>
      </c>
      <c r="C38" s="351" t="str">
        <f>Summary!C38</f>
        <v>2.1.8</v>
      </c>
      <c r="D38" s="351">
        <f>Summary!D38</f>
        <v>0</v>
      </c>
      <c r="E38" s="355">
        <f>Summary!E38</f>
        <v>0</v>
      </c>
      <c r="F38" s="363" t="str">
        <f>Summary!F38</f>
        <v>Reporting</v>
      </c>
      <c r="G38" s="373">
        <f>Summary!G38</f>
        <v>0</v>
      </c>
      <c r="H38" s="540">
        <f t="shared" si="15"/>
        <v>0</v>
      </c>
      <c r="I38" s="541">
        <f t="shared" si="16"/>
        <v>0</v>
      </c>
      <c r="J38" s="541">
        <f t="shared" si="17"/>
        <v>0</v>
      </c>
      <c r="K38" s="541">
        <f t="shared" si="18"/>
        <v>0</v>
      </c>
      <c r="L38" s="541">
        <f t="shared" si="19"/>
        <v>0</v>
      </c>
      <c r="M38" s="541">
        <f t="shared" si="20"/>
        <v>0</v>
      </c>
      <c r="N38" s="541">
        <f t="shared" si="21"/>
        <v>0</v>
      </c>
      <c r="O38" s="541">
        <f t="shared" si="22"/>
        <v>0</v>
      </c>
      <c r="P38" s="541">
        <f t="shared" si="23"/>
        <v>0</v>
      </c>
      <c r="Q38" s="541">
        <f t="shared" si="24"/>
        <v>0</v>
      </c>
      <c r="R38" s="541">
        <f t="shared" si="25"/>
        <v>0</v>
      </c>
      <c r="S38" s="541">
        <f t="shared" si="26"/>
        <v>0</v>
      </c>
      <c r="T38" s="542">
        <f t="shared" si="27"/>
        <v>0</v>
      </c>
      <c r="U38" s="531"/>
      <c r="V38" s="543"/>
      <c r="W38" s="544"/>
      <c r="X38" s="544"/>
      <c r="Y38" s="544"/>
      <c r="Z38" s="544"/>
      <c r="AA38" s="544"/>
      <c r="AB38" s="544"/>
      <c r="AC38" s="544"/>
      <c r="AD38" s="544"/>
      <c r="AE38" s="644"/>
      <c r="AF38" s="543"/>
      <c r="AG38" s="544"/>
      <c r="AH38" s="544"/>
      <c r="AI38" s="544"/>
      <c r="AJ38" s="544"/>
      <c r="AK38" s="544"/>
      <c r="AL38" s="544"/>
      <c r="AM38" s="544"/>
      <c r="AN38" s="544"/>
      <c r="AO38" s="644"/>
      <c r="AP38" s="543"/>
      <c r="AQ38" s="544"/>
      <c r="AR38" s="544"/>
      <c r="AS38" s="544"/>
      <c r="AT38" s="544"/>
      <c r="AU38" s="544"/>
      <c r="AV38" s="544"/>
      <c r="AW38" s="544"/>
      <c r="AX38" s="544"/>
      <c r="AY38" s="644"/>
      <c r="AZ38" s="543"/>
      <c r="BA38" s="544"/>
      <c r="BB38" s="544"/>
      <c r="BC38" s="544"/>
      <c r="BD38" s="544"/>
      <c r="BE38" s="544"/>
      <c r="BF38" s="544"/>
      <c r="BG38" s="544"/>
      <c r="BH38" s="544"/>
      <c r="BI38" s="644"/>
      <c r="BJ38" s="543"/>
      <c r="BK38" s="544"/>
      <c r="BL38" s="544"/>
      <c r="BM38" s="544"/>
      <c r="BN38" s="544"/>
      <c r="BO38" s="544"/>
      <c r="BP38" s="544"/>
      <c r="BQ38" s="544"/>
      <c r="BR38" s="544"/>
      <c r="BS38" s="644"/>
      <c r="BT38" s="543"/>
      <c r="BU38" s="544"/>
      <c r="BV38" s="544"/>
      <c r="BW38" s="544"/>
      <c r="BX38" s="544"/>
      <c r="BY38" s="544"/>
      <c r="BZ38" s="544"/>
      <c r="CA38" s="544"/>
      <c r="CB38" s="544"/>
      <c r="CC38" s="644"/>
      <c r="CD38" s="543"/>
      <c r="CE38" s="544"/>
      <c r="CF38" s="544"/>
      <c r="CG38" s="544"/>
      <c r="CH38" s="544"/>
      <c r="CI38" s="544"/>
      <c r="CJ38" s="544"/>
      <c r="CK38" s="544"/>
      <c r="CL38" s="544"/>
      <c r="CM38" s="644"/>
      <c r="CN38" s="543"/>
      <c r="CO38" s="544"/>
      <c r="CP38" s="544"/>
      <c r="CQ38" s="544"/>
      <c r="CR38" s="544"/>
      <c r="CS38" s="544"/>
      <c r="CT38" s="544"/>
      <c r="CU38" s="544"/>
      <c r="CV38" s="544"/>
      <c r="CW38" s="644"/>
      <c r="CX38" s="543"/>
      <c r="CY38" s="544"/>
      <c r="CZ38" s="544"/>
      <c r="DA38" s="544"/>
      <c r="DB38" s="544"/>
      <c r="DC38" s="544"/>
      <c r="DD38" s="544"/>
      <c r="DE38" s="544"/>
      <c r="DF38" s="544"/>
      <c r="DG38" s="644"/>
      <c r="DH38" s="543"/>
      <c r="DI38" s="544"/>
      <c r="DJ38" s="544"/>
      <c r="DK38" s="544"/>
      <c r="DL38" s="544"/>
      <c r="DM38" s="544"/>
      <c r="DN38" s="544"/>
      <c r="DO38" s="544"/>
      <c r="DP38" s="544"/>
      <c r="DQ38" s="644"/>
      <c r="DR38" s="543"/>
      <c r="DS38" s="544"/>
      <c r="DT38" s="544"/>
      <c r="DU38" s="544"/>
      <c r="DV38" s="544"/>
      <c r="DW38" s="544"/>
      <c r="DX38" s="544"/>
      <c r="DY38" s="544"/>
      <c r="DZ38" s="544"/>
      <c r="EA38" s="644"/>
      <c r="EB38" s="543"/>
      <c r="EC38" s="544"/>
      <c r="ED38" s="544"/>
      <c r="EE38" s="544"/>
      <c r="EF38" s="544"/>
      <c r="EG38" s="544"/>
      <c r="EH38" s="544"/>
      <c r="EI38" s="544"/>
      <c r="EJ38" s="544"/>
      <c r="EK38" s="644"/>
    </row>
    <row r="39" spans="1:141" ht="36">
      <c r="A39" s="786">
        <f>Summary!A39</f>
        <v>19.8</v>
      </c>
      <c r="B39" s="795">
        <f>Summary!B39</f>
        <v>0</v>
      </c>
      <c r="C39" s="196" t="str">
        <f>Summary!C39</f>
        <v>2.1.9</v>
      </c>
      <c r="D39" s="196">
        <f>Summary!D39</f>
        <v>0</v>
      </c>
      <c r="E39" s="792">
        <f>Summary!E39</f>
        <v>0</v>
      </c>
      <c r="F39" s="796" t="str">
        <f>Summary!F39</f>
        <v>Other Severe Weather Duties (including but not limited to the following items)</v>
      </c>
      <c r="G39" s="787" t="str">
        <f>Summary!G39</f>
        <v>Schedule Ref 50, 51, 52, 53, 54, 55, 56, 57 and 62.</v>
      </c>
      <c r="H39" s="282"/>
      <c r="I39" s="283"/>
      <c r="J39" s="283"/>
      <c r="K39" s="283"/>
      <c r="L39" s="283"/>
      <c r="M39" s="283"/>
      <c r="N39" s="283"/>
      <c r="O39" s="283"/>
      <c r="P39" s="283"/>
      <c r="Q39" s="283"/>
      <c r="R39" s="283"/>
      <c r="S39" s="283"/>
      <c r="T39" s="547"/>
      <c r="U39" s="531"/>
      <c r="V39" s="282"/>
      <c r="W39" s="283"/>
      <c r="X39" s="283"/>
      <c r="Y39" s="283"/>
      <c r="Z39" s="283"/>
      <c r="AA39" s="283"/>
      <c r="AB39" s="283"/>
      <c r="AC39" s="283"/>
      <c r="AD39" s="283"/>
      <c r="AE39" s="650"/>
      <c r="AF39" s="282"/>
      <c r="AG39" s="283"/>
      <c r="AH39" s="283"/>
      <c r="AI39" s="283"/>
      <c r="AJ39" s="283"/>
      <c r="AK39" s="283"/>
      <c r="AL39" s="283"/>
      <c r="AM39" s="283"/>
      <c r="AN39" s="283"/>
      <c r="AO39" s="650"/>
      <c r="AP39" s="282"/>
      <c r="AQ39" s="283"/>
      <c r="AR39" s="283"/>
      <c r="AS39" s="283"/>
      <c r="AT39" s="283"/>
      <c r="AU39" s="283"/>
      <c r="AV39" s="283"/>
      <c r="AW39" s="283"/>
      <c r="AX39" s="283"/>
      <c r="AY39" s="650"/>
      <c r="AZ39" s="282"/>
      <c r="BA39" s="283"/>
      <c r="BB39" s="283"/>
      <c r="BC39" s="283"/>
      <c r="BD39" s="283"/>
      <c r="BE39" s="283"/>
      <c r="BF39" s="283"/>
      <c r="BG39" s="283"/>
      <c r="BH39" s="283"/>
      <c r="BI39" s="650"/>
      <c r="BJ39" s="282"/>
      <c r="BK39" s="283"/>
      <c r="BL39" s="283"/>
      <c r="BM39" s="283"/>
      <c r="BN39" s="283"/>
      <c r="BO39" s="283"/>
      <c r="BP39" s="283"/>
      <c r="BQ39" s="283"/>
      <c r="BR39" s="283"/>
      <c r="BS39" s="650"/>
      <c r="BT39" s="282"/>
      <c r="BU39" s="283"/>
      <c r="BV39" s="283"/>
      <c r="BW39" s="283"/>
      <c r="BX39" s="283"/>
      <c r="BY39" s="283"/>
      <c r="BZ39" s="283"/>
      <c r="CA39" s="283"/>
      <c r="CB39" s="283"/>
      <c r="CC39" s="650"/>
      <c r="CD39" s="282"/>
      <c r="CE39" s="283"/>
      <c r="CF39" s="283"/>
      <c r="CG39" s="283"/>
      <c r="CH39" s="283"/>
      <c r="CI39" s="283"/>
      <c r="CJ39" s="283"/>
      <c r="CK39" s="283"/>
      <c r="CL39" s="283"/>
      <c r="CM39" s="650"/>
      <c r="CN39" s="282"/>
      <c r="CO39" s="283"/>
      <c r="CP39" s="283"/>
      <c r="CQ39" s="283"/>
      <c r="CR39" s="283"/>
      <c r="CS39" s="283"/>
      <c r="CT39" s="283"/>
      <c r="CU39" s="283"/>
      <c r="CV39" s="283"/>
      <c r="CW39" s="650"/>
      <c r="CX39" s="282"/>
      <c r="CY39" s="283"/>
      <c r="CZ39" s="283"/>
      <c r="DA39" s="283"/>
      <c r="DB39" s="283"/>
      <c r="DC39" s="283"/>
      <c r="DD39" s="283"/>
      <c r="DE39" s="283"/>
      <c r="DF39" s="283"/>
      <c r="DG39" s="650"/>
      <c r="DH39" s="282"/>
      <c r="DI39" s="283"/>
      <c r="DJ39" s="283"/>
      <c r="DK39" s="283"/>
      <c r="DL39" s="283"/>
      <c r="DM39" s="283"/>
      <c r="DN39" s="283"/>
      <c r="DO39" s="283"/>
      <c r="DP39" s="283"/>
      <c r="DQ39" s="650"/>
      <c r="DR39" s="282"/>
      <c r="DS39" s="283"/>
      <c r="DT39" s="283"/>
      <c r="DU39" s="283"/>
      <c r="DV39" s="283"/>
      <c r="DW39" s="283"/>
      <c r="DX39" s="283"/>
      <c r="DY39" s="283"/>
      <c r="DZ39" s="283"/>
      <c r="EA39" s="650"/>
      <c r="EB39" s="282"/>
      <c r="EC39" s="283"/>
      <c r="ED39" s="283"/>
      <c r="EE39" s="283"/>
      <c r="EF39" s="283"/>
      <c r="EG39" s="283"/>
      <c r="EH39" s="283"/>
      <c r="EI39" s="283"/>
      <c r="EJ39" s="283"/>
      <c r="EK39" s="650"/>
    </row>
    <row r="40" spans="1:141" ht="20.25">
      <c r="A40" s="359">
        <f>Summary!A40</f>
        <v>19.8</v>
      </c>
      <c r="B40" s="362">
        <f>Summary!B40</f>
        <v>0</v>
      </c>
      <c r="C40" s="351" t="str">
        <f>Summary!C40</f>
        <v>2.1.9.1</v>
      </c>
      <c r="D40" s="351">
        <f>Summary!D40</f>
        <v>0</v>
      </c>
      <c r="E40" s="355">
        <f>Summary!E40</f>
        <v>0</v>
      </c>
      <c r="F40" s="363" t="str">
        <f>Summary!F40</f>
        <v>Key Personnel</v>
      </c>
      <c r="G40" s="373">
        <f>Summary!G40</f>
        <v>0</v>
      </c>
      <c r="H40" s="540">
        <f t="shared" ref="H40:H53" si="28">SUM(V40:AD40)</f>
        <v>0</v>
      </c>
      <c r="I40" s="541">
        <f t="shared" ref="I40:I53" si="29">SUM(AF40:AN40)</f>
        <v>0</v>
      </c>
      <c r="J40" s="541">
        <f t="shared" ref="J40:J53" si="30">SUM(AP40:AX40)</f>
        <v>0</v>
      </c>
      <c r="K40" s="541">
        <f t="shared" ref="K40:K53" si="31">SUM(AZ40:BH40)</f>
        <v>0</v>
      </c>
      <c r="L40" s="541">
        <f t="shared" ref="L40:L53" si="32">SUM(BJ40:BR40)</f>
        <v>0</v>
      </c>
      <c r="M40" s="541">
        <f t="shared" ref="M40:M53" si="33">SUM(BT40:CB40)</f>
        <v>0</v>
      </c>
      <c r="N40" s="541">
        <f t="shared" ref="N40:N53" si="34">SUM(CD40:CL40)</f>
        <v>0</v>
      </c>
      <c r="O40" s="541">
        <f t="shared" ref="O40:O53" si="35">SUM(CN40:CV40)</f>
        <v>0</v>
      </c>
      <c r="P40" s="541">
        <f t="shared" ref="P40:P53" si="36">SUM(CX40:DF40)</f>
        <v>0</v>
      </c>
      <c r="Q40" s="541">
        <f t="shared" ref="Q40:Q53" si="37">SUM(DH40:DP40)</f>
        <v>0</v>
      </c>
      <c r="R40" s="541">
        <f t="shared" ref="R40:R53" si="38">SUM(DR40:DZ40)</f>
        <v>0</v>
      </c>
      <c r="S40" s="541">
        <f t="shared" ref="S40:S53" si="39">SUM(EB40:EJ40)</f>
        <v>0</v>
      </c>
      <c r="T40" s="542">
        <f t="shared" ref="T40:T53" si="40">SUM(H40:S40)</f>
        <v>0</v>
      </c>
      <c r="U40" s="531"/>
      <c r="V40" s="543"/>
      <c r="W40" s="544"/>
      <c r="X40" s="544"/>
      <c r="Y40" s="544"/>
      <c r="Z40" s="544"/>
      <c r="AA40" s="544"/>
      <c r="AB40" s="544"/>
      <c r="AC40" s="544"/>
      <c r="AD40" s="544"/>
      <c r="AE40" s="644"/>
      <c r="AF40" s="543"/>
      <c r="AG40" s="544"/>
      <c r="AH40" s="544"/>
      <c r="AI40" s="544"/>
      <c r="AJ40" s="544"/>
      <c r="AK40" s="544"/>
      <c r="AL40" s="544"/>
      <c r="AM40" s="544"/>
      <c r="AN40" s="544"/>
      <c r="AO40" s="644"/>
      <c r="AP40" s="543"/>
      <c r="AQ40" s="544"/>
      <c r="AR40" s="544"/>
      <c r="AS40" s="544"/>
      <c r="AT40" s="544"/>
      <c r="AU40" s="544"/>
      <c r="AV40" s="544"/>
      <c r="AW40" s="544"/>
      <c r="AX40" s="544"/>
      <c r="AY40" s="644"/>
      <c r="AZ40" s="543"/>
      <c r="BA40" s="544"/>
      <c r="BB40" s="544"/>
      <c r="BC40" s="544"/>
      <c r="BD40" s="544"/>
      <c r="BE40" s="544"/>
      <c r="BF40" s="544"/>
      <c r="BG40" s="544"/>
      <c r="BH40" s="544"/>
      <c r="BI40" s="644"/>
      <c r="BJ40" s="543"/>
      <c r="BK40" s="544"/>
      <c r="BL40" s="544"/>
      <c r="BM40" s="544"/>
      <c r="BN40" s="544"/>
      <c r="BO40" s="544"/>
      <c r="BP40" s="544"/>
      <c r="BQ40" s="544"/>
      <c r="BR40" s="544"/>
      <c r="BS40" s="644"/>
      <c r="BT40" s="543"/>
      <c r="BU40" s="544"/>
      <c r="BV40" s="544"/>
      <c r="BW40" s="544"/>
      <c r="BX40" s="544"/>
      <c r="BY40" s="544"/>
      <c r="BZ40" s="544"/>
      <c r="CA40" s="544"/>
      <c r="CB40" s="544"/>
      <c r="CC40" s="644"/>
      <c r="CD40" s="543"/>
      <c r="CE40" s="544"/>
      <c r="CF40" s="544"/>
      <c r="CG40" s="544"/>
      <c r="CH40" s="544"/>
      <c r="CI40" s="544"/>
      <c r="CJ40" s="544"/>
      <c r="CK40" s="544"/>
      <c r="CL40" s="544"/>
      <c r="CM40" s="644"/>
      <c r="CN40" s="543"/>
      <c r="CO40" s="544"/>
      <c r="CP40" s="544"/>
      <c r="CQ40" s="544"/>
      <c r="CR40" s="544"/>
      <c r="CS40" s="544"/>
      <c r="CT40" s="544"/>
      <c r="CU40" s="544"/>
      <c r="CV40" s="544"/>
      <c r="CW40" s="644"/>
      <c r="CX40" s="543"/>
      <c r="CY40" s="544"/>
      <c r="CZ40" s="544"/>
      <c r="DA40" s="544"/>
      <c r="DB40" s="544"/>
      <c r="DC40" s="544"/>
      <c r="DD40" s="544"/>
      <c r="DE40" s="544"/>
      <c r="DF40" s="544"/>
      <c r="DG40" s="644"/>
      <c r="DH40" s="543"/>
      <c r="DI40" s="544"/>
      <c r="DJ40" s="544"/>
      <c r="DK40" s="544"/>
      <c r="DL40" s="544"/>
      <c r="DM40" s="544"/>
      <c r="DN40" s="544"/>
      <c r="DO40" s="544"/>
      <c r="DP40" s="544"/>
      <c r="DQ40" s="644"/>
      <c r="DR40" s="543"/>
      <c r="DS40" s="544"/>
      <c r="DT40" s="544"/>
      <c r="DU40" s="544"/>
      <c r="DV40" s="544"/>
      <c r="DW40" s="544"/>
      <c r="DX40" s="544"/>
      <c r="DY40" s="544"/>
      <c r="DZ40" s="544"/>
      <c r="EA40" s="644"/>
      <c r="EB40" s="543"/>
      <c r="EC40" s="544"/>
      <c r="ED40" s="544"/>
      <c r="EE40" s="544"/>
      <c r="EF40" s="544"/>
      <c r="EG40" s="544"/>
      <c r="EH40" s="544"/>
      <c r="EI40" s="544"/>
      <c r="EJ40" s="544"/>
      <c r="EK40" s="644"/>
    </row>
    <row r="41" spans="1:141" ht="20.25">
      <c r="A41" s="359">
        <f>Summary!A41</f>
        <v>19.8</v>
      </c>
      <c r="B41" s="362">
        <f>Summary!B41</f>
        <v>0</v>
      </c>
      <c r="C41" s="351" t="str">
        <f>Summary!C41</f>
        <v>2.1.9.2</v>
      </c>
      <c r="D41" s="351">
        <f>Summary!D41</f>
        <v>0</v>
      </c>
      <c r="E41" s="355">
        <f>Summary!E41</f>
        <v>0</v>
      </c>
      <c r="F41" s="363" t="str">
        <f>Summary!F41</f>
        <v>Staffing levels</v>
      </c>
      <c r="G41" s="373">
        <f>Summary!G41</f>
        <v>0</v>
      </c>
      <c r="H41" s="540">
        <f t="shared" si="28"/>
        <v>0</v>
      </c>
      <c r="I41" s="541">
        <f t="shared" si="29"/>
        <v>0</v>
      </c>
      <c r="J41" s="541">
        <f t="shared" si="30"/>
        <v>0</v>
      </c>
      <c r="K41" s="541">
        <f t="shared" si="31"/>
        <v>0</v>
      </c>
      <c r="L41" s="541">
        <f t="shared" si="32"/>
        <v>0</v>
      </c>
      <c r="M41" s="541">
        <f t="shared" si="33"/>
        <v>0</v>
      </c>
      <c r="N41" s="541">
        <f t="shared" si="34"/>
        <v>0</v>
      </c>
      <c r="O41" s="541">
        <f t="shared" si="35"/>
        <v>0</v>
      </c>
      <c r="P41" s="541">
        <f t="shared" si="36"/>
        <v>0</v>
      </c>
      <c r="Q41" s="541">
        <f t="shared" si="37"/>
        <v>0</v>
      </c>
      <c r="R41" s="541">
        <f t="shared" si="38"/>
        <v>0</v>
      </c>
      <c r="S41" s="541">
        <f t="shared" si="39"/>
        <v>0</v>
      </c>
      <c r="T41" s="542">
        <f t="shared" si="40"/>
        <v>0</v>
      </c>
      <c r="U41" s="531"/>
      <c r="V41" s="543"/>
      <c r="W41" s="544"/>
      <c r="X41" s="544"/>
      <c r="Y41" s="544"/>
      <c r="Z41" s="544"/>
      <c r="AA41" s="544"/>
      <c r="AB41" s="544"/>
      <c r="AC41" s="544"/>
      <c r="AD41" s="544"/>
      <c r="AE41" s="644"/>
      <c r="AF41" s="543"/>
      <c r="AG41" s="544"/>
      <c r="AH41" s="544"/>
      <c r="AI41" s="544"/>
      <c r="AJ41" s="544"/>
      <c r="AK41" s="544"/>
      <c r="AL41" s="544"/>
      <c r="AM41" s="544"/>
      <c r="AN41" s="544"/>
      <c r="AO41" s="644"/>
      <c r="AP41" s="543"/>
      <c r="AQ41" s="544"/>
      <c r="AR41" s="544"/>
      <c r="AS41" s="544"/>
      <c r="AT41" s="544"/>
      <c r="AU41" s="544"/>
      <c r="AV41" s="544"/>
      <c r="AW41" s="544"/>
      <c r="AX41" s="544"/>
      <c r="AY41" s="644"/>
      <c r="AZ41" s="543"/>
      <c r="BA41" s="544"/>
      <c r="BB41" s="544"/>
      <c r="BC41" s="544"/>
      <c r="BD41" s="544"/>
      <c r="BE41" s="544"/>
      <c r="BF41" s="544"/>
      <c r="BG41" s="544"/>
      <c r="BH41" s="544"/>
      <c r="BI41" s="644"/>
      <c r="BJ41" s="543"/>
      <c r="BK41" s="544"/>
      <c r="BL41" s="544"/>
      <c r="BM41" s="544"/>
      <c r="BN41" s="544"/>
      <c r="BO41" s="544"/>
      <c r="BP41" s="544"/>
      <c r="BQ41" s="544"/>
      <c r="BR41" s="544"/>
      <c r="BS41" s="644"/>
      <c r="BT41" s="543"/>
      <c r="BU41" s="544"/>
      <c r="BV41" s="544"/>
      <c r="BW41" s="544"/>
      <c r="BX41" s="544"/>
      <c r="BY41" s="544"/>
      <c r="BZ41" s="544"/>
      <c r="CA41" s="544"/>
      <c r="CB41" s="544"/>
      <c r="CC41" s="644"/>
      <c r="CD41" s="543"/>
      <c r="CE41" s="544"/>
      <c r="CF41" s="544"/>
      <c r="CG41" s="544"/>
      <c r="CH41" s="544"/>
      <c r="CI41" s="544"/>
      <c r="CJ41" s="544"/>
      <c r="CK41" s="544"/>
      <c r="CL41" s="544"/>
      <c r="CM41" s="644"/>
      <c r="CN41" s="543"/>
      <c r="CO41" s="544"/>
      <c r="CP41" s="544"/>
      <c r="CQ41" s="544"/>
      <c r="CR41" s="544"/>
      <c r="CS41" s="544"/>
      <c r="CT41" s="544"/>
      <c r="CU41" s="544"/>
      <c r="CV41" s="544"/>
      <c r="CW41" s="644"/>
      <c r="CX41" s="543"/>
      <c r="CY41" s="544"/>
      <c r="CZ41" s="544"/>
      <c r="DA41" s="544"/>
      <c r="DB41" s="544"/>
      <c r="DC41" s="544"/>
      <c r="DD41" s="544"/>
      <c r="DE41" s="544"/>
      <c r="DF41" s="544"/>
      <c r="DG41" s="644"/>
      <c r="DH41" s="543"/>
      <c r="DI41" s="544"/>
      <c r="DJ41" s="544"/>
      <c r="DK41" s="544"/>
      <c r="DL41" s="544"/>
      <c r="DM41" s="544"/>
      <c r="DN41" s="544"/>
      <c r="DO41" s="544"/>
      <c r="DP41" s="544"/>
      <c r="DQ41" s="644"/>
      <c r="DR41" s="543"/>
      <c r="DS41" s="544"/>
      <c r="DT41" s="544"/>
      <c r="DU41" s="544"/>
      <c r="DV41" s="544"/>
      <c r="DW41" s="544"/>
      <c r="DX41" s="544"/>
      <c r="DY41" s="544"/>
      <c r="DZ41" s="544"/>
      <c r="EA41" s="644"/>
      <c r="EB41" s="543"/>
      <c r="EC41" s="544"/>
      <c r="ED41" s="544"/>
      <c r="EE41" s="544"/>
      <c r="EF41" s="544"/>
      <c r="EG41" s="544"/>
      <c r="EH41" s="544"/>
      <c r="EI41" s="544"/>
      <c r="EJ41" s="544"/>
      <c r="EK41" s="644"/>
    </row>
    <row r="42" spans="1:141" ht="20.25">
      <c r="A42" s="359">
        <f>Summary!A42</f>
        <v>19.8</v>
      </c>
      <c r="B42" s="362">
        <f>Summary!B42</f>
        <v>0</v>
      </c>
      <c r="C42" s="351" t="str">
        <f>Summary!C42</f>
        <v>2.1.9.3</v>
      </c>
      <c r="D42" s="351">
        <f>Summary!D42</f>
        <v>0</v>
      </c>
      <c r="E42" s="355">
        <f>Summary!E42</f>
        <v>0</v>
      </c>
      <c r="F42" s="363" t="str">
        <f>Summary!F42</f>
        <v>Training</v>
      </c>
      <c r="G42" s="373">
        <f>Summary!G42</f>
        <v>0</v>
      </c>
      <c r="H42" s="540">
        <f t="shared" si="28"/>
        <v>0</v>
      </c>
      <c r="I42" s="541">
        <f t="shared" si="29"/>
        <v>0</v>
      </c>
      <c r="J42" s="541">
        <f t="shared" si="30"/>
        <v>0</v>
      </c>
      <c r="K42" s="541">
        <f t="shared" si="31"/>
        <v>0</v>
      </c>
      <c r="L42" s="541">
        <f t="shared" si="32"/>
        <v>0</v>
      </c>
      <c r="M42" s="541">
        <f t="shared" si="33"/>
        <v>0</v>
      </c>
      <c r="N42" s="541">
        <f t="shared" si="34"/>
        <v>0</v>
      </c>
      <c r="O42" s="541">
        <f t="shared" si="35"/>
        <v>0</v>
      </c>
      <c r="P42" s="541">
        <f t="shared" si="36"/>
        <v>0</v>
      </c>
      <c r="Q42" s="541">
        <f t="shared" si="37"/>
        <v>0</v>
      </c>
      <c r="R42" s="541">
        <f t="shared" si="38"/>
        <v>0</v>
      </c>
      <c r="S42" s="541">
        <f t="shared" si="39"/>
        <v>0</v>
      </c>
      <c r="T42" s="542">
        <f t="shared" si="40"/>
        <v>0</v>
      </c>
      <c r="U42" s="531"/>
      <c r="V42" s="543"/>
      <c r="W42" s="544"/>
      <c r="X42" s="544"/>
      <c r="Y42" s="544"/>
      <c r="Z42" s="544"/>
      <c r="AA42" s="544"/>
      <c r="AB42" s="544"/>
      <c r="AC42" s="544"/>
      <c r="AD42" s="544"/>
      <c r="AE42" s="644"/>
      <c r="AF42" s="543"/>
      <c r="AG42" s="544"/>
      <c r="AH42" s="544"/>
      <c r="AI42" s="544"/>
      <c r="AJ42" s="544"/>
      <c r="AK42" s="544"/>
      <c r="AL42" s="544"/>
      <c r="AM42" s="544"/>
      <c r="AN42" s="544"/>
      <c r="AO42" s="644"/>
      <c r="AP42" s="543"/>
      <c r="AQ42" s="544"/>
      <c r="AR42" s="544"/>
      <c r="AS42" s="544"/>
      <c r="AT42" s="544"/>
      <c r="AU42" s="544"/>
      <c r="AV42" s="544"/>
      <c r="AW42" s="544"/>
      <c r="AX42" s="544"/>
      <c r="AY42" s="644"/>
      <c r="AZ42" s="543"/>
      <c r="BA42" s="544"/>
      <c r="BB42" s="544"/>
      <c r="BC42" s="544"/>
      <c r="BD42" s="544"/>
      <c r="BE42" s="544"/>
      <c r="BF42" s="544"/>
      <c r="BG42" s="544"/>
      <c r="BH42" s="544"/>
      <c r="BI42" s="644"/>
      <c r="BJ42" s="543"/>
      <c r="BK42" s="544"/>
      <c r="BL42" s="544"/>
      <c r="BM42" s="544"/>
      <c r="BN42" s="544"/>
      <c r="BO42" s="544"/>
      <c r="BP42" s="544"/>
      <c r="BQ42" s="544"/>
      <c r="BR42" s="544"/>
      <c r="BS42" s="644"/>
      <c r="BT42" s="543"/>
      <c r="BU42" s="544"/>
      <c r="BV42" s="544"/>
      <c r="BW42" s="544"/>
      <c r="BX42" s="544"/>
      <c r="BY42" s="544"/>
      <c r="BZ42" s="544"/>
      <c r="CA42" s="544"/>
      <c r="CB42" s="544"/>
      <c r="CC42" s="644"/>
      <c r="CD42" s="543"/>
      <c r="CE42" s="544"/>
      <c r="CF42" s="544"/>
      <c r="CG42" s="544"/>
      <c r="CH42" s="544"/>
      <c r="CI42" s="544"/>
      <c r="CJ42" s="544"/>
      <c r="CK42" s="544"/>
      <c r="CL42" s="544"/>
      <c r="CM42" s="644"/>
      <c r="CN42" s="543"/>
      <c r="CO42" s="544"/>
      <c r="CP42" s="544"/>
      <c r="CQ42" s="544"/>
      <c r="CR42" s="544"/>
      <c r="CS42" s="544"/>
      <c r="CT42" s="544"/>
      <c r="CU42" s="544"/>
      <c r="CV42" s="544"/>
      <c r="CW42" s="644"/>
      <c r="CX42" s="543"/>
      <c r="CY42" s="544"/>
      <c r="CZ42" s="544"/>
      <c r="DA42" s="544"/>
      <c r="DB42" s="544"/>
      <c r="DC42" s="544"/>
      <c r="DD42" s="544"/>
      <c r="DE42" s="544"/>
      <c r="DF42" s="544"/>
      <c r="DG42" s="644"/>
      <c r="DH42" s="543"/>
      <c r="DI42" s="544"/>
      <c r="DJ42" s="544"/>
      <c r="DK42" s="544"/>
      <c r="DL42" s="544"/>
      <c r="DM42" s="544"/>
      <c r="DN42" s="544"/>
      <c r="DO42" s="544"/>
      <c r="DP42" s="544"/>
      <c r="DQ42" s="644"/>
      <c r="DR42" s="543"/>
      <c r="DS42" s="544"/>
      <c r="DT42" s="544"/>
      <c r="DU42" s="544"/>
      <c r="DV42" s="544"/>
      <c r="DW42" s="544"/>
      <c r="DX42" s="544"/>
      <c r="DY42" s="544"/>
      <c r="DZ42" s="544"/>
      <c r="EA42" s="644"/>
      <c r="EB42" s="543"/>
      <c r="EC42" s="544"/>
      <c r="ED42" s="544"/>
      <c r="EE42" s="544"/>
      <c r="EF42" s="544"/>
      <c r="EG42" s="544"/>
      <c r="EH42" s="544"/>
      <c r="EI42" s="544"/>
      <c r="EJ42" s="544"/>
      <c r="EK42" s="644"/>
    </row>
    <row r="43" spans="1:141" ht="20.25">
      <c r="A43" s="359">
        <f>Summary!A43</f>
        <v>19.8</v>
      </c>
      <c r="B43" s="362">
        <f>Summary!B43</f>
        <v>0</v>
      </c>
      <c r="C43" s="351" t="str">
        <f>Summary!C43</f>
        <v>2.1.9.4</v>
      </c>
      <c r="D43" s="351">
        <f>Summary!D43</f>
        <v>0</v>
      </c>
      <c r="E43" s="355">
        <f>Summary!E43</f>
        <v>0</v>
      </c>
      <c r="F43" s="363" t="str">
        <f>Summary!F43</f>
        <v>Health and Safety</v>
      </c>
      <c r="G43" s="373">
        <f>Summary!G43</f>
        <v>0</v>
      </c>
      <c r="H43" s="540">
        <f t="shared" si="28"/>
        <v>0</v>
      </c>
      <c r="I43" s="541">
        <f t="shared" si="29"/>
        <v>0</v>
      </c>
      <c r="J43" s="541">
        <f t="shared" si="30"/>
        <v>0</v>
      </c>
      <c r="K43" s="541">
        <f t="shared" si="31"/>
        <v>0</v>
      </c>
      <c r="L43" s="541">
        <f t="shared" si="32"/>
        <v>0</v>
      </c>
      <c r="M43" s="541">
        <f t="shared" si="33"/>
        <v>0</v>
      </c>
      <c r="N43" s="541">
        <f t="shared" si="34"/>
        <v>0</v>
      </c>
      <c r="O43" s="541">
        <f t="shared" si="35"/>
        <v>0</v>
      </c>
      <c r="P43" s="541">
        <f t="shared" si="36"/>
        <v>0</v>
      </c>
      <c r="Q43" s="541">
        <f t="shared" si="37"/>
        <v>0</v>
      </c>
      <c r="R43" s="541">
        <f t="shared" si="38"/>
        <v>0</v>
      </c>
      <c r="S43" s="541">
        <f t="shared" si="39"/>
        <v>0</v>
      </c>
      <c r="T43" s="542">
        <f t="shared" si="40"/>
        <v>0</v>
      </c>
      <c r="U43" s="531"/>
      <c r="V43" s="543"/>
      <c r="W43" s="544"/>
      <c r="X43" s="544"/>
      <c r="Y43" s="544"/>
      <c r="Z43" s="544"/>
      <c r="AA43" s="544"/>
      <c r="AB43" s="544"/>
      <c r="AC43" s="544"/>
      <c r="AD43" s="544"/>
      <c r="AE43" s="644"/>
      <c r="AF43" s="543"/>
      <c r="AG43" s="544"/>
      <c r="AH43" s="544"/>
      <c r="AI43" s="544"/>
      <c r="AJ43" s="544"/>
      <c r="AK43" s="544"/>
      <c r="AL43" s="544"/>
      <c r="AM43" s="544"/>
      <c r="AN43" s="544"/>
      <c r="AO43" s="644"/>
      <c r="AP43" s="543"/>
      <c r="AQ43" s="544"/>
      <c r="AR43" s="544"/>
      <c r="AS43" s="544"/>
      <c r="AT43" s="544"/>
      <c r="AU43" s="544"/>
      <c r="AV43" s="544"/>
      <c r="AW43" s="544"/>
      <c r="AX43" s="544"/>
      <c r="AY43" s="644"/>
      <c r="AZ43" s="543"/>
      <c r="BA43" s="544"/>
      <c r="BB43" s="544"/>
      <c r="BC43" s="544"/>
      <c r="BD43" s="544"/>
      <c r="BE43" s="544"/>
      <c r="BF43" s="544"/>
      <c r="BG43" s="544"/>
      <c r="BH43" s="544"/>
      <c r="BI43" s="644"/>
      <c r="BJ43" s="543"/>
      <c r="BK43" s="544"/>
      <c r="BL43" s="544"/>
      <c r="BM43" s="544"/>
      <c r="BN43" s="544"/>
      <c r="BO43" s="544"/>
      <c r="BP43" s="544"/>
      <c r="BQ43" s="544"/>
      <c r="BR43" s="544"/>
      <c r="BS43" s="644"/>
      <c r="BT43" s="543"/>
      <c r="BU43" s="544"/>
      <c r="BV43" s="544"/>
      <c r="BW43" s="544"/>
      <c r="BX43" s="544"/>
      <c r="BY43" s="544"/>
      <c r="BZ43" s="544"/>
      <c r="CA43" s="544"/>
      <c r="CB43" s="544"/>
      <c r="CC43" s="644"/>
      <c r="CD43" s="543"/>
      <c r="CE43" s="544"/>
      <c r="CF43" s="544"/>
      <c r="CG43" s="544"/>
      <c r="CH43" s="544"/>
      <c r="CI43" s="544"/>
      <c r="CJ43" s="544"/>
      <c r="CK43" s="544"/>
      <c r="CL43" s="544"/>
      <c r="CM43" s="644"/>
      <c r="CN43" s="543"/>
      <c r="CO43" s="544"/>
      <c r="CP43" s="544"/>
      <c r="CQ43" s="544"/>
      <c r="CR43" s="544"/>
      <c r="CS43" s="544"/>
      <c r="CT43" s="544"/>
      <c r="CU43" s="544"/>
      <c r="CV43" s="544"/>
      <c r="CW43" s="644"/>
      <c r="CX43" s="543"/>
      <c r="CY43" s="544"/>
      <c r="CZ43" s="544"/>
      <c r="DA43" s="544"/>
      <c r="DB43" s="544"/>
      <c r="DC43" s="544"/>
      <c r="DD43" s="544"/>
      <c r="DE43" s="544"/>
      <c r="DF43" s="544"/>
      <c r="DG43" s="644"/>
      <c r="DH43" s="543"/>
      <c r="DI43" s="544"/>
      <c r="DJ43" s="544"/>
      <c r="DK43" s="544"/>
      <c r="DL43" s="544"/>
      <c r="DM43" s="544"/>
      <c r="DN43" s="544"/>
      <c r="DO43" s="544"/>
      <c r="DP43" s="544"/>
      <c r="DQ43" s="644"/>
      <c r="DR43" s="543"/>
      <c r="DS43" s="544"/>
      <c r="DT43" s="544"/>
      <c r="DU43" s="544"/>
      <c r="DV43" s="544"/>
      <c r="DW43" s="544"/>
      <c r="DX43" s="544"/>
      <c r="DY43" s="544"/>
      <c r="DZ43" s="544"/>
      <c r="EA43" s="644"/>
      <c r="EB43" s="543"/>
      <c r="EC43" s="544"/>
      <c r="ED43" s="544"/>
      <c r="EE43" s="544"/>
      <c r="EF43" s="544"/>
      <c r="EG43" s="544"/>
      <c r="EH43" s="544"/>
      <c r="EI43" s="544"/>
      <c r="EJ43" s="544"/>
      <c r="EK43" s="644"/>
    </row>
    <row r="44" spans="1:141" ht="20.25">
      <c r="A44" s="359">
        <f>Summary!A44</f>
        <v>19.8</v>
      </c>
      <c r="B44" s="362">
        <f>Summary!B44</f>
        <v>0</v>
      </c>
      <c r="C44" s="351" t="str">
        <f>Summary!C44</f>
        <v>2.1.9.5</v>
      </c>
      <c r="D44" s="351">
        <f>Summary!D44</f>
        <v>0</v>
      </c>
      <c r="E44" s="355">
        <f>Summary!E44</f>
        <v>0</v>
      </c>
      <c r="F44" s="363" t="str">
        <f>Summary!F44</f>
        <v>Command and Control process</v>
      </c>
      <c r="G44" s="373">
        <f>Summary!G44</f>
        <v>0</v>
      </c>
      <c r="H44" s="540">
        <f t="shared" si="28"/>
        <v>0</v>
      </c>
      <c r="I44" s="541">
        <f t="shared" si="29"/>
        <v>0</v>
      </c>
      <c r="J44" s="541">
        <f t="shared" si="30"/>
        <v>0</v>
      </c>
      <c r="K44" s="541">
        <f t="shared" si="31"/>
        <v>0</v>
      </c>
      <c r="L44" s="541">
        <f t="shared" si="32"/>
        <v>0</v>
      </c>
      <c r="M44" s="541">
        <f t="shared" si="33"/>
        <v>0</v>
      </c>
      <c r="N44" s="541">
        <f t="shared" si="34"/>
        <v>0</v>
      </c>
      <c r="O44" s="541">
        <f t="shared" si="35"/>
        <v>0</v>
      </c>
      <c r="P44" s="541">
        <f t="shared" si="36"/>
        <v>0</v>
      </c>
      <c r="Q44" s="541">
        <f t="shared" si="37"/>
        <v>0</v>
      </c>
      <c r="R44" s="541">
        <f t="shared" si="38"/>
        <v>0</v>
      </c>
      <c r="S44" s="541">
        <f t="shared" si="39"/>
        <v>0</v>
      </c>
      <c r="T44" s="542">
        <f t="shared" si="40"/>
        <v>0</v>
      </c>
      <c r="U44" s="531"/>
      <c r="V44" s="543"/>
      <c r="W44" s="544"/>
      <c r="X44" s="544"/>
      <c r="Y44" s="544"/>
      <c r="Z44" s="544"/>
      <c r="AA44" s="544"/>
      <c r="AB44" s="544"/>
      <c r="AC44" s="544"/>
      <c r="AD44" s="544"/>
      <c r="AE44" s="644"/>
      <c r="AF44" s="543"/>
      <c r="AG44" s="544"/>
      <c r="AH44" s="544"/>
      <c r="AI44" s="544"/>
      <c r="AJ44" s="544"/>
      <c r="AK44" s="544"/>
      <c r="AL44" s="544"/>
      <c r="AM44" s="544"/>
      <c r="AN44" s="544"/>
      <c r="AO44" s="644"/>
      <c r="AP44" s="543"/>
      <c r="AQ44" s="544"/>
      <c r="AR44" s="544"/>
      <c r="AS44" s="544"/>
      <c r="AT44" s="544"/>
      <c r="AU44" s="544"/>
      <c r="AV44" s="544"/>
      <c r="AW44" s="544"/>
      <c r="AX44" s="544"/>
      <c r="AY44" s="644"/>
      <c r="AZ44" s="543"/>
      <c r="BA44" s="544"/>
      <c r="BB44" s="544"/>
      <c r="BC44" s="544"/>
      <c r="BD44" s="544"/>
      <c r="BE44" s="544"/>
      <c r="BF44" s="544"/>
      <c r="BG44" s="544"/>
      <c r="BH44" s="544"/>
      <c r="BI44" s="644"/>
      <c r="BJ44" s="543"/>
      <c r="BK44" s="544"/>
      <c r="BL44" s="544"/>
      <c r="BM44" s="544"/>
      <c r="BN44" s="544"/>
      <c r="BO44" s="544"/>
      <c r="BP44" s="544"/>
      <c r="BQ44" s="544"/>
      <c r="BR44" s="544"/>
      <c r="BS44" s="644"/>
      <c r="BT44" s="543"/>
      <c r="BU44" s="544"/>
      <c r="BV44" s="544"/>
      <c r="BW44" s="544"/>
      <c r="BX44" s="544"/>
      <c r="BY44" s="544"/>
      <c r="BZ44" s="544"/>
      <c r="CA44" s="544"/>
      <c r="CB44" s="544"/>
      <c r="CC44" s="644"/>
      <c r="CD44" s="543"/>
      <c r="CE44" s="544"/>
      <c r="CF44" s="544"/>
      <c r="CG44" s="544"/>
      <c r="CH44" s="544"/>
      <c r="CI44" s="544"/>
      <c r="CJ44" s="544"/>
      <c r="CK44" s="544"/>
      <c r="CL44" s="544"/>
      <c r="CM44" s="644"/>
      <c r="CN44" s="543"/>
      <c r="CO44" s="544"/>
      <c r="CP44" s="544"/>
      <c r="CQ44" s="544"/>
      <c r="CR44" s="544"/>
      <c r="CS44" s="544"/>
      <c r="CT44" s="544"/>
      <c r="CU44" s="544"/>
      <c r="CV44" s="544"/>
      <c r="CW44" s="644"/>
      <c r="CX44" s="543"/>
      <c r="CY44" s="544"/>
      <c r="CZ44" s="544"/>
      <c r="DA44" s="544"/>
      <c r="DB44" s="544"/>
      <c r="DC44" s="544"/>
      <c r="DD44" s="544"/>
      <c r="DE44" s="544"/>
      <c r="DF44" s="544"/>
      <c r="DG44" s="644"/>
      <c r="DH44" s="543"/>
      <c r="DI44" s="544"/>
      <c r="DJ44" s="544"/>
      <c r="DK44" s="544"/>
      <c r="DL44" s="544"/>
      <c r="DM44" s="544"/>
      <c r="DN44" s="544"/>
      <c r="DO44" s="544"/>
      <c r="DP44" s="544"/>
      <c r="DQ44" s="644"/>
      <c r="DR44" s="543"/>
      <c r="DS44" s="544"/>
      <c r="DT44" s="544"/>
      <c r="DU44" s="544"/>
      <c r="DV44" s="544"/>
      <c r="DW44" s="544"/>
      <c r="DX44" s="544"/>
      <c r="DY44" s="544"/>
      <c r="DZ44" s="544"/>
      <c r="EA44" s="644"/>
      <c r="EB44" s="543"/>
      <c r="EC44" s="544"/>
      <c r="ED44" s="544"/>
      <c r="EE44" s="544"/>
      <c r="EF44" s="544"/>
      <c r="EG44" s="544"/>
      <c r="EH44" s="544"/>
      <c r="EI44" s="544"/>
      <c r="EJ44" s="544"/>
      <c r="EK44" s="644"/>
    </row>
    <row r="45" spans="1:141" ht="20.25">
      <c r="A45" s="359">
        <f>Summary!A45</f>
        <v>19.8</v>
      </c>
      <c r="B45" s="362">
        <f>Summary!B45</f>
        <v>0</v>
      </c>
      <c r="C45" s="351" t="str">
        <f>Summary!C45</f>
        <v>2.1.9.6</v>
      </c>
      <c r="D45" s="351">
        <f>Summary!D45</f>
        <v>0</v>
      </c>
      <c r="E45" s="355">
        <f>Summary!E45</f>
        <v>0</v>
      </c>
      <c r="F45" s="363" t="str">
        <f>Summary!F45</f>
        <v>Liaison and Arrangements</v>
      </c>
      <c r="G45" s="373">
        <f>Summary!G45</f>
        <v>0</v>
      </c>
      <c r="H45" s="540">
        <f t="shared" si="28"/>
        <v>0</v>
      </c>
      <c r="I45" s="541">
        <f t="shared" si="29"/>
        <v>0</v>
      </c>
      <c r="J45" s="541">
        <f t="shared" si="30"/>
        <v>0</v>
      </c>
      <c r="K45" s="541">
        <f t="shared" si="31"/>
        <v>0</v>
      </c>
      <c r="L45" s="541">
        <f t="shared" si="32"/>
        <v>0</v>
      </c>
      <c r="M45" s="541">
        <f t="shared" si="33"/>
        <v>0</v>
      </c>
      <c r="N45" s="541">
        <f t="shared" si="34"/>
        <v>0</v>
      </c>
      <c r="O45" s="541">
        <f t="shared" si="35"/>
        <v>0</v>
      </c>
      <c r="P45" s="541">
        <f t="shared" si="36"/>
        <v>0</v>
      </c>
      <c r="Q45" s="541">
        <f t="shared" si="37"/>
        <v>0</v>
      </c>
      <c r="R45" s="541">
        <f t="shared" si="38"/>
        <v>0</v>
      </c>
      <c r="S45" s="541">
        <f t="shared" si="39"/>
        <v>0</v>
      </c>
      <c r="T45" s="542">
        <f t="shared" si="40"/>
        <v>0</v>
      </c>
      <c r="U45" s="531"/>
      <c r="V45" s="543"/>
      <c r="W45" s="544"/>
      <c r="X45" s="544"/>
      <c r="Y45" s="544"/>
      <c r="Z45" s="544"/>
      <c r="AA45" s="544"/>
      <c r="AB45" s="544"/>
      <c r="AC45" s="544"/>
      <c r="AD45" s="544"/>
      <c r="AE45" s="644"/>
      <c r="AF45" s="543"/>
      <c r="AG45" s="544"/>
      <c r="AH45" s="544"/>
      <c r="AI45" s="544"/>
      <c r="AJ45" s="544"/>
      <c r="AK45" s="544"/>
      <c r="AL45" s="544"/>
      <c r="AM45" s="544"/>
      <c r="AN45" s="544"/>
      <c r="AO45" s="644"/>
      <c r="AP45" s="543"/>
      <c r="AQ45" s="544"/>
      <c r="AR45" s="544"/>
      <c r="AS45" s="544"/>
      <c r="AT45" s="544"/>
      <c r="AU45" s="544"/>
      <c r="AV45" s="544"/>
      <c r="AW45" s="544"/>
      <c r="AX45" s="544"/>
      <c r="AY45" s="644"/>
      <c r="AZ45" s="543"/>
      <c r="BA45" s="544"/>
      <c r="BB45" s="544"/>
      <c r="BC45" s="544"/>
      <c r="BD45" s="544"/>
      <c r="BE45" s="544"/>
      <c r="BF45" s="544"/>
      <c r="BG45" s="544"/>
      <c r="BH45" s="544"/>
      <c r="BI45" s="644"/>
      <c r="BJ45" s="543"/>
      <c r="BK45" s="544"/>
      <c r="BL45" s="544"/>
      <c r="BM45" s="544"/>
      <c r="BN45" s="544"/>
      <c r="BO45" s="544"/>
      <c r="BP45" s="544"/>
      <c r="BQ45" s="544"/>
      <c r="BR45" s="544"/>
      <c r="BS45" s="644"/>
      <c r="BT45" s="543"/>
      <c r="BU45" s="544"/>
      <c r="BV45" s="544"/>
      <c r="BW45" s="544"/>
      <c r="BX45" s="544"/>
      <c r="BY45" s="544"/>
      <c r="BZ45" s="544"/>
      <c r="CA45" s="544"/>
      <c r="CB45" s="544"/>
      <c r="CC45" s="644"/>
      <c r="CD45" s="543"/>
      <c r="CE45" s="544"/>
      <c r="CF45" s="544"/>
      <c r="CG45" s="544"/>
      <c r="CH45" s="544"/>
      <c r="CI45" s="544"/>
      <c r="CJ45" s="544"/>
      <c r="CK45" s="544"/>
      <c r="CL45" s="544"/>
      <c r="CM45" s="644"/>
      <c r="CN45" s="543"/>
      <c r="CO45" s="544"/>
      <c r="CP45" s="544"/>
      <c r="CQ45" s="544"/>
      <c r="CR45" s="544"/>
      <c r="CS45" s="544"/>
      <c r="CT45" s="544"/>
      <c r="CU45" s="544"/>
      <c r="CV45" s="544"/>
      <c r="CW45" s="644"/>
      <c r="CX45" s="543"/>
      <c r="CY45" s="544"/>
      <c r="CZ45" s="544"/>
      <c r="DA45" s="544"/>
      <c r="DB45" s="544"/>
      <c r="DC45" s="544"/>
      <c r="DD45" s="544"/>
      <c r="DE45" s="544"/>
      <c r="DF45" s="544"/>
      <c r="DG45" s="644"/>
      <c r="DH45" s="543"/>
      <c r="DI45" s="544"/>
      <c r="DJ45" s="544"/>
      <c r="DK45" s="544"/>
      <c r="DL45" s="544"/>
      <c r="DM45" s="544"/>
      <c r="DN45" s="544"/>
      <c r="DO45" s="544"/>
      <c r="DP45" s="544"/>
      <c r="DQ45" s="644"/>
      <c r="DR45" s="543"/>
      <c r="DS45" s="544"/>
      <c r="DT45" s="544"/>
      <c r="DU45" s="544"/>
      <c r="DV45" s="544"/>
      <c r="DW45" s="544"/>
      <c r="DX45" s="544"/>
      <c r="DY45" s="544"/>
      <c r="DZ45" s="544"/>
      <c r="EA45" s="644"/>
      <c r="EB45" s="543"/>
      <c r="EC45" s="544"/>
      <c r="ED45" s="544"/>
      <c r="EE45" s="544"/>
      <c r="EF45" s="544"/>
      <c r="EG45" s="544"/>
      <c r="EH45" s="544"/>
      <c r="EI45" s="544"/>
      <c r="EJ45" s="544"/>
      <c r="EK45" s="644"/>
    </row>
    <row r="46" spans="1:141" ht="36">
      <c r="A46" s="359">
        <f>Summary!A46</f>
        <v>19.8</v>
      </c>
      <c r="B46" s="362">
        <f>Summary!B46</f>
        <v>0</v>
      </c>
      <c r="C46" s="351" t="str">
        <f>Summary!C46</f>
        <v>2.1.9.7</v>
      </c>
      <c r="D46" s="351">
        <f>Summary!D46</f>
        <v>0</v>
      </c>
      <c r="E46" s="355">
        <f>Summary!E46</f>
        <v>0</v>
      </c>
      <c r="F46" s="363" t="str">
        <f>Summary!F46</f>
        <v>Materials, storage and vehicles (excluding Salt Management in 2.1.2 and Manage brine in 2.1.6)</v>
      </c>
      <c r="G46" s="373">
        <f>Summary!G46</f>
        <v>0</v>
      </c>
      <c r="H46" s="540">
        <f t="shared" si="28"/>
        <v>0</v>
      </c>
      <c r="I46" s="541">
        <f t="shared" si="29"/>
        <v>0</v>
      </c>
      <c r="J46" s="541">
        <f t="shared" si="30"/>
        <v>0</v>
      </c>
      <c r="K46" s="541">
        <f t="shared" si="31"/>
        <v>0</v>
      </c>
      <c r="L46" s="541">
        <f t="shared" si="32"/>
        <v>0</v>
      </c>
      <c r="M46" s="541">
        <f t="shared" si="33"/>
        <v>0</v>
      </c>
      <c r="N46" s="541">
        <f t="shared" si="34"/>
        <v>0</v>
      </c>
      <c r="O46" s="541">
        <f t="shared" si="35"/>
        <v>0</v>
      </c>
      <c r="P46" s="541">
        <f t="shared" si="36"/>
        <v>0</v>
      </c>
      <c r="Q46" s="541">
        <f t="shared" si="37"/>
        <v>0</v>
      </c>
      <c r="R46" s="541">
        <f t="shared" si="38"/>
        <v>0</v>
      </c>
      <c r="S46" s="541">
        <f t="shared" si="39"/>
        <v>0</v>
      </c>
      <c r="T46" s="542">
        <f t="shared" si="40"/>
        <v>0</v>
      </c>
      <c r="U46" s="531"/>
      <c r="V46" s="543"/>
      <c r="W46" s="544"/>
      <c r="X46" s="544"/>
      <c r="Y46" s="544"/>
      <c r="Z46" s="544"/>
      <c r="AA46" s="544"/>
      <c r="AB46" s="544"/>
      <c r="AC46" s="544"/>
      <c r="AD46" s="544"/>
      <c r="AE46" s="644"/>
      <c r="AF46" s="543"/>
      <c r="AG46" s="544"/>
      <c r="AH46" s="544"/>
      <c r="AI46" s="544"/>
      <c r="AJ46" s="544"/>
      <c r="AK46" s="544"/>
      <c r="AL46" s="544"/>
      <c r="AM46" s="544"/>
      <c r="AN46" s="544"/>
      <c r="AO46" s="644"/>
      <c r="AP46" s="543"/>
      <c r="AQ46" s="544"/>
      <c r="AR46" s="544"/>
      <c r="AS46" s="544"/>
      <c r="AT46" s="544"/>
      <c r="AU46" s="544"/>
      <c r="AV46" s="544"/>
      <c r="AW46" s="544"/>
      <c r="AX46" s="544"/>
      <c r="AY46" s="644"/>
      <c r="AZ46" s="543"/>
      <c r="BA46" s="544"/>
      <c r="BB46" s="544"/>
      <c r="BC46" s="544"/>
      <c r="BD46" s="544"/>
      <c r="BE46" s="544"/>
      <c r="BF46" s="544"/>
      <c r="BG46" s="544"/>
      <c r="BH46" s="544"/>
      <c r="BI46" s="644"/>
      <c r="BJ46" s="543"/>
      <c r="BK46" s="544"/>
      <c r="BL46" s="544"/>
      <c r="BM46" s="544"/>
      <c r="BN46" s="544"/>
      <c r="BO46" s="544"/>
      <c r="BP46" s="544"/>
      <c r="BQ46" s="544"/>
      <c r="BR46" s="544"/>
      <c r="BS46" s="644"/>
      <c r="BT46" s="543"/>
      <c r="BU46" s="544"/>
      <c r="BV46" s="544"/>
      <c r="BW46" s="544"/>
      <c r="BX46" s="544"/>
      <c r="BY46" s="544"/>
      <c r="BZ46" s="544"/>
      <c r="CA46" s="544"/>
      <c r="CB46" s="544"/>
      <c r="CC46" s="644"/>
      <c r="CD46" s="543"/>
      <c r="CE46" s="544"/>
      <c r="CF46" s="544"/>
      <c r="CG46" s="544"/>
      <c r="CH46" s="544"/>
      <c r="CI46" s="544"/>
      <c r="CJ46" s="544"/>
      <c r="CK46" s="544"/>
      <c r="CL46" s="544"/>
      <c r="CM46" s="644"/>
      <c r="CN46" s="543"/>
      <c r="CO46" s="544"/>
      <c r="CP46" s="544"/>
      <c r="CQ46" s="544"/>
      <c r="CR46" s="544"/>
      <c r="CS46" s="544"/>
      <c r="CT46" s="544"/>
      <c r="CU46" s="544"/>
      <c r="CV46" s="544"/>
      <c r="CW46" s="644"/>
      <c r="CX46" s="543"/>
      <c r="CY46" s="544"/>
      <c r="CZ46" s="544"/>
      <c r="DA46" s="544"/>
      <c r="DB46" s="544"/>
      <c r="DC46" s="544"/>
      <c r="DD46" s="544"/>
      <c r="DE46" s="544"/>
      <c r="DF46" s="544"/>
      <c r="DG46" s="644"/>
      <c r="DH46" s="543"/>
      <c r="DI46" s="544"/>
      <c r="DJ46" s="544"/>
      <c r="DK46" s="544"/>
      <c r="DL46" s="544"/>
      <c r="DM46" s="544"/>
      <c r="DN46" s="544"/>
      <c r="DO46" s="544"/>
      <c r="DP46" s="544"/>
      <c r="DQ46" s="644"/>
      <c r="DR46" s="543"/>
      <c r="DS46" s="544"/>
      <c r="DT46" s="544"/>
      <c r="DU46" s="544"/>
      <c r="DV46" s="544"/>
      <c r="DW46" s="544"/>
      <c r="DX46" s="544"/>
      <c r="DY46" s="544"/>
      <c r="DZ46" s="544"/>
      <c r="EA46" s="644"/>
      <c r="EB46" s="543"/>
      <c r="EC46" s="544"/>
      <c r="ED46" s="544"/>
      <c r="EE46" s="544"/>
      <c r="EF46" s="544"/>
      <c r="EG46" s="544"/>
      <c r="EH46" s="544"/>
      <c r="EI46" s="544"/>
      <c r="EJ46" s="544"/>
      <c r="EK46" s="644"/>
    </row>
    <row r="47" spans="1:141" ht="54">
      <c r="A47" s="359">
        <f>Summary!A47</f>
        <v>19.8</v>
      </c>
      <c r="B47" s="362">
        <f>Summary!B47</f>
        <v>0</v>
      </c>
      <c r="C47" s="351" t="str">
        <f>Summary!C47</f>
        <v>2.1.9.8</v>
      </c>
      <c r="D47" s="351">
        <f>Summary!D47</f>
        <v>0</v>
      </c>
      <c r="E47" s="355">
        <f>Summary!E47</f>
        <v>0</v>
      </c>
      <c r="F47" s="363" t="str">
        <f>Summary!F47</f>
        <v>Vehicles and Plant (excluding Winter Fleet maintenance and Brine Production Plant which falls under Maintain winter fleet and Maintain saturator)</v>
      </c>
      <c r="G47" s="373">
        <f>Summary!G47</f>
        <v>0</v>
      </c>
      <c r="H47" s="540">
        <f t="shared" si="28"/>
        <v>0</v>
      </c>
      <c r="I47" s="541">
        <f t="shared" si="29"/>
        <v>0</v>
      </c>
      <c r="J47" s="541">
        <f t="shared" si="30"/>
        <v>0</v>
      </c>
      <c r="K47" s="541">
        <f t="shared" si="31"/>
        <v>0</v>
      </c>
      <c r="L47" s="541">
        <f t="shared" si="32"/>
        <v>0</v>
      </c>
      <c r="M47" s="541">
        <f t="shared" si="33"/>
        <v>0</v>
      </c>
      <c r="N47" s="541">
        <f t="shared" si="34"/>
        <v>0</v>
      </c>
      <c r="O47" s="541">
        <f t="shared" si="35"/>
        <v>0</v>
      </c>
      <c r="P47" s="541">
        <f t="shared" si="36"/>
        <v>0</v>
      </c>
      <c r="Q47" s="541">
        <f t="shared" si="37"/>
        <v>0</v>
      </c>
      <c r="R47" s="541">
        <f t="shared" si="38"/>
        <v>0</v>
      </c>
      <c r="S47" s="541">
        <f t="shared" si="39"/>
        <v>0</v>
      </c>
      <c r="T47" s="542">
        <f t="shared" si="40"/>
        <v>0</v>
      </c>
      <c r="U47" s="531"/>
      <c r="V47" s="543"/>
      <c r="W47" s="544"/>
      <c r="X47" s="544"/>
      <c r="Y47" s="544"/>
      <c r="Z47" s="544"/>
      <c r="AA47" s="544"/>
      <c r="AB47" s="544"/>
      <c r="AC47" s="544"/>
      <c r="AD47" s="544"/>
      <c r="AE47" s="644"/>
      <c r="AF47" s="543"/>
      <c r="AG47" s="544"/>
      <c r="AH47" s="544"/>
      <c r="AI47" s="544"/>
      <c r="AJ47" s="544"/>
      <c r="AK47" s="544"/>
      <c r="AL47" s="544"/>
      <c r="AM47" s="544"/>
      <c r="AN47" s="544"/>
      <c r="AO47" s="644"/>
      <c r="AP47" s="543"/>
      <c r="AQ47" s="544"/>
      <c r="AR47" s="544"/>
      <c r="AS47" s="544"/>
      <c r="AT47" s="544"/>
      <c r="AU47" s="544"/>
      <c r="AV47" s="544"/>
      <c r="AW47" s="544"/>
      <c r="AX47" s="544"/>
      <c r="AY47" s="644"/>
      <c r="AZ47" s="543"/>
      <c r="BA47" s="544"/>
      <c r="BB47" s="544"/>
      <c r="BC47" s="544"/>
      <c r="BD47" s="544"/>
      <c r="BE47" s="544"/>
      <c r="BF47" s="544"/>
      <c r="BG47" s="544"/>
      <c r="BH47" s="544"/>
      <c r="BI47" s="644"/>
      <c r="BJ47" s="543"/>
      <c r="BK47" s="544"/>
      <c r="BL47" s="544"/>
      <c r="BM47" s="544"/>
      <c r="BN47" s="544"/>
      <c r="BO47" s="544"/>
      <c r="BP47" s="544"/>
      <c r="BQ47" s="544"/>
      <c r="BR47" s="544"/>
      <c r="BS47" s="644"/>
      <c r="BT47" s="543"/>
      <c r="BU47" s="544"/>
      <c r="BV47" s="544"/>
      <c r="BW47" s="544"/>
      <c r="BX47" s="544"/>
      <c r="BY47" s="544"/>
      <c r="BZ47" s="544"/>
      <c r="CA47" s="544"/>
      <c r="CB47" s="544"/>
      <c r="CC47" s="644"/>
      <c r="CD47" s="543"/>
      <c r="CE47" s="544"/>
      <c r="CF47" s="544"/>
      <c r="CG47" s="544"/>
      <c r="CH47" s="544"/>
      <c r="CI47" s="544"/>
      <c r="CJ47" s="544"/>
      <c r="CK47" s="544"/>
      <c r="CL47" s="544"/>
      <c r="CM47" s="644"/>
      <c r="CN47" s="543"/>
      <c r="CO47" s="544"/>
      <c r="CP47" s="544"/>
      <c r="CQ47" s="544"/>
      <c r="CR47" s="544"/>
      <c r="CS47" s="544"/>
      <c r="CT47" s="544"/>
      <c r="CU47" s="544"/>
      <c r="CV47" s="544"/>
      <c r="CW47" s="644"/>
      <c r="CX47" s="543"/>
      <c r="CY47" s="544"/>
      <c r="CZ47" s="544"/>
      <c r="DA47" s="544"/>
      <c r="DB47" s="544"/>
      <c r="DC47" s="544"/>
      <c r="DD47" s="544"/>
      <c r="DE47" s="544"/>
      <c r="DF47" s="544"/>
      <c r="DG47" s="644"/>
      <c r="DH47" s="543"/>
      <c r="DI47" s="544"/>
      <c r="DJ47" s="544"/>
      <c r="DK47" s="544"/>
      <c r="DL47" s="544"/>
      <c r="DM47" s="544"/>
      <c r="DN47" s="544"/>
      <c r="DO47" s="544"/>
      <c r="DP47" s="544"/>
      <c r="DQ47" s="644"/>
      <c r="DR47" s="543"/>
      <c r="DS47" s="544"/>
      <c r="DT47" s="544"/>
      <c r="DU47" s="544"/>
      <c r="DV47" s="544"/>
      <c r="DW47" s="544"/>
      <c r="DX47" s="544"/>
      <c r="DY47" s="544"/>
      <c r="DZ47" s="544"/>
      <c r="EA47" s="644"/>
      <c r="EB47" s="543"/>
      <c r="EC47" s="544"/>
      <c r="ED47" s="544"/>
      <c r="EE47" s="544"/>
      <c r="EF47" s="544"/>
      <c r="EG47" s="544"/>
      <c r="EH47" s="544"/>
      <c r="EI47" s="544"/>
      <c r="EJ47" s="544"/>
      <c r="EK47" s="644"/>
    </row>
    <row r="48" spans="1:141" ht="20.25">
      <c r="A48" s="359">
        <f>Summary!A48</f>
        <v>19.8</v>
      </c>
      <c r="B48" s="362">
        <f>Summary!B48</f>
        <v>0</v>
      </c>
      <c r="C48" s="351" t="str">
        <f>Summary!C48</f>
        <v>2.1.9.9</v>
      </c>
      <c r="D48" s="351">
        <f>Summary!D48</f>
        <v>0</v>
      </c>
      <c r="E48" s="355">
        <f>Summary!E48</f>
        <v>0</v>
      </c>
      <c r="F48" s="363" t="str">
        <f>Summary!F48</f>
        <v>Winter decision making</v>
      </c>
      <c r="G48" s="373">
        <f>Summary!G48</f>
        <v>0</v>
      </c>
      <c r="H48" s="540">
        <f t="shared" si="28"/>
        <v>0</v>
      </c>
      <c r="I48" s="541">
        <f t="shared" si="29"/>
        <v>0</v>
      </c>
      <c r="J48" s="541">
        <f t="shared" si="30"/>
        <v>0</v>
      </c>
      <c r="K48" s="541">
        <f t="shared" si="31"/>
        <v>0</v>
      </c>
      <c r="L48" s="541">
        <f t="shared" si="32"/>
        <v>0</v>
      </c>
      <c r="M48" s="541">
        <f t="shared" si="33"/>
        <v>0</v>
      </c>
      <c r="N48" s="541">
        <f t="shared" si="34"/>
        <v>0</v>
      </c>
      <c r="O48" s="541">
        <f t="shared" si="35"/>
        <v>0</v>
      </c>
      <c r="P48" s="541">
        <f t="shared" si="36"/>
        <v>0</v>
      </c>
      <c r="Q48" s="541">
        <f t="shared" si="37"/>
        <v>0</v>
      </c>
      <c r="R48" s="541">
        <f t="shared" si="38"/>
        <v>0</v>
      </c>
      <c r="S48" s="541">
        <f t="shared" si="39"/>
        <v>0</v>
      </c>
      <c r="T48" s="542">
        <f t="shared" si="40"/>
        <v>0</v>
      </c>
      <c r="U48" s="531"/>
      <c r="V48" s="543"/>
      <c r="W48" s="544"/>
      <c r="X48" s="544"/>
      <c r="Y48" s="544"/>
      <c r="Z48" s="544"/>
      <c r="AA48" s="544"/>
      <c r="AB48" s="544"/>
      <c r="AC48" s="544"/>
      <c r="AD48" s="544"/>
      <c r="AE48" s="644"/>
      <c r="AF48" s="543"/>
      <c r="AG48" s="544"/>
      <c r="AH48" s="544"/>
      <c r="AI48" s="544"/>
      <c r="AJ48" s="544"/>
      <c r="AK48" s="544"/>
      <c r="AL48" s="544"/>
      <c r="AM48" s="544"/>
      <c r="AN48" s="544"/>
      <c r="AO48" s="644"/>
      <c r="AP48" s="543"/>
      <c r="AQ48" s="544"/>
      <c r="AR48" s="544"/>
      <c r="AS48" s="544"/>
      <c r="AT48" s="544"/>
      <c r="AU48" s="544"/>
      <c r="AV48" s="544"/>
      <c r="AW48" s="544"/>
      <c r="AX48" s="544"/>
      <c r="AY48" s="644"/>
      <c r="AZ48" s="543"/>
      <c r="BA48" s="544"/>
      <c r="BB48" s="544"/>
      <c r="BC48" s="544"/>
      <c r="BD48" s="544"/>
      <c r="BE48" s="544"/>
      <c r="BF48" s="544"/>
      <c r="BG48" s="544"/>
      <c r="BH48" s="544"/>
      <c r="BI48" s="644"/>
      <c r="BJ48" s="543"/>
      <c r="BK48" s="544"/>
      <c r="BL48" s="544"/>
      <c r="BM48" s="544"/>
      <c r="BN48" s="544"/>
      <c r="BO48" s="544"/>
      <c r="BP48" s="544"/>
      <c r="BQ48" s="544"/>
      <c r="BR48" s="544"/>
      <c r="BS48" s="644"/>
      <c r="BT48" s="543"/>
      <c r="BU48" s="544"/>
      <c r="BV48" s="544"/>
      <c r="BW48" s="544"/>
      <c r="BX48" s="544"/>
      <c r="BY48" s="544"/>
      <c r="BZ48" s="544"/>
      <c r="CA48" s="544"/>
      <c r="CB48" s="544"/>
      <c r="CC48" s="644"/>
      <c r="CD48" s="543"/>
      <c r="CE48" s="544"/>
      <c r="CF48" s="544"/>
      <c r="CG48" s="544"/>
      <c r="CH48" s="544"/>
      <c r="CI48" s="544"/>
      <c r="CJ48" s="544"/>
      <c r="CK48" s="544"/>
      <c r="CL48" s="544"/>
      <c r="CM48" s="644"/>
      <c r="CN48" s="543"/>
      <c r="CO48" s="544"/>
      <c r="CP48" s="544"/>
      <c r="CQ48" s="544"/>
      <c r="CR48" s="544"/>
      <c r="CS48" s="544"/>
      <c r="CT48" s="544"/>
      <c r="CU48" s="544"/>
      <c r="CV48" s="544"/>
      <c r="CW48" s="644"/>
      <c r="CX48" s="543"/>
      <c r="CY48" s="544"/>
      <c r="CZ48" s="544"/>
      <c r="DA48" s="544"/>
      <c r="DB48" s="544"/>
      <c r="DC48" s="544"/>
      <c r="DD48" s="544"/>
      <c r="DE48" s="544"/>
      <c r="DF48" s="544"/>
      <c r="DG48" s="644"/>
      <c r="DH48" s="543"/>
      <c r="DI48" s="544"/>
      <c r="DJ48" s="544"/>
      <c r="DK48" s="544"/>
      <c r="DL48" s="544"/>
      <c r="DM48" s="544"/>
      <c r="DN48" s="544"/>
      <c r="DO48" s="544"/>
      <c r="DP48" s="544"/>
      <c r="DQ48" s="644"/>
      <c r="DR48" s="543"/>
      <c r="DS48" s="544"/>
      <c r="DT48" s="544"/>
      <c r="DU48" s="544"/>
      <c r="DV48" s="544"/>
      <c r="DW48" s="544"/>
      <c r="DX48" s="544"/>
      <c r="DY48" s="544"/>
      <c r="DZ48" s="544"/>
      <c r="EA48" s="644"/>
      <c r="EB48" s="543"/>
      <c r="EC48" s="544"/>
      <c r="ED48" s="544"/>
      <c r="EE48" s="544"/>
      <c r="EF48" s="544"/>
      <c r="EG48" s="544"/>
      <c r="EH48" s="544"/>
      <c r="EI48" s="544"/>
      <c r="EJ48" s="544"/>
      <c r="EK48" s="644"/>
    </row>
    <row r="49" spans="1:141" ht="20.25">
      <c r="A49" s="359">
        <f>Summary!A49</f>
        <v>19.8</v>
      </c>
      <c r="B49" s="362">
        <f>Summary!B49</f>
        <v>0</v>
      </c>
      <c r="C49" s="351" t="str">
        <f>Summary!C49</f>
        <v>2.1.9.10</v>
      </c>
      <c r="D49" s="351">
        <f>Summary!D49</f>
        <v>0</v>
      </c>
      <c r="E49" s="355">
        <f>Summary!E49</f>
        <v>0</v>
      </c>
      <c r="F49" s="363" t="str">
        <f>Summary!F49</f>
        <v>Operational considerations - Advanced Planning</v>
      </c>
      <c r="G49" s="373">
        <f>Summary!G49</f>
        <v>0</v>
      </c>
      <c r="H49" s="540">
        <f t="shared" si="28"/>
        <v>0</v>
      </c>
      <c r="I49" s="541">
        <f t="shared" si="29"/>
        <v>0</v>
      </c>
      <c r="J49" s="541">
        <f t="shared" si="30"/>
        <v>0</v>
      </c>
      <c r="K49" s="541">
        <f t="shared" si="31"/>
        <v>0</v>
      </c>
      <c r="L49" s="541">
        <f t="shared" si="32"/>
        <v>0</v>
      </c>
      <c r="M49" s="541">
        <f t="shared" si="33"/>
        <v>0</v>
      </c>
      <c r="N49" s="541">
        <f t="shared" si="34"/>
        <v>0</v>
      </c>
      <c r="O49" s="541">
        <f t="shared" si="35"/>
        <v>0</v>
      </c>
      <c r="P49" s="541">
        <f t="shared" si="36"/>
        <v>0</v>
      </c>
      <c r="Q49" s="541">
        <f t="shared" si="37"/>
        <v>0</v>
      </c>
      <c r="R49" s="541">
        <f t="shared" si="38"/>
        <v>0</v>
      </c>
      <c r="S49" s="541">
        <f t="shared" si="39"/>
        <v>0</v>
      </c>
      <c r="T49" s="542">
        <f t="shared" si="40"/>
        <v>0</v>
      </c>
      <c r="U49" s="531"/>
      <c r="V49" s="543"/>
      <c r="W49" s="544"/>
      <c r="X49" s="544"/>
      <c r="Y49" s="544"/>
      <c r="Z49" s="544"/>
      <c r="AA49" s="544"/>
      <c r="AB49" s="544"/>
      <c r="AC49" s="544"/>
      <c r="AD49" s="544"/>
      <c r="AE49" s="644"/>
      <c r="AF49" s="543"/>
      <c r="AG49" s="544"/>
      <c r="AH49" s="544"/>
      <c r="AI49" s="544"/>
      <c r="AJ49" s="544"/>
      <c r="AK49" s="544"/>
      <c r="AL49" s="544"/>
      <c r="AM49" s="544"/>
      <c r="AN49" s="544"/>
      <c r="AO49" s="644"/>
      <c r="AP49" s="543"/>
      <c r="AQ49" s="544"/>
      <c r="AR49" s="544"/>
      <c r="AS49" s="544"/>
      <c r="AT49" s="544"/>
      <c r="AU49" s="544"/>
      <c r="AV49" s="544"/>
      <c r="AW49" s="544"/>
      <c r="AX49" s="544"/>
      <c r="AY49" s="644"/>
      <c r="AZ49" s="543"/>
      <c r="BA49" s="544"/>
      <c r="BB49" s="544"/>
      <c r="BC49" s="544"/>
      <c r="BD49" s="544"/>
      <c r="BE49" s="544"/>
      <c r="BF49" s="544"/>
      <c r="BG49" s="544"/>
      <c r="BH49" s="544"/>
      <c r="BI49" s="644"/>
      <c r="BJ49" s="543"/>
      <c r="BK49" s="544"/>
      <c r="BL49" s="544"/>
      <c r="BM49" s="544"/>
      <c r="BN49" s="544"/>
      <c r="BO49" s="544"/>
      <c r="BP49" s="544"/>
      <c r="BQ49" s="544"/>
      <c r="BR49" s="544"/>
      <c r="BS49" s="644"/>
      <c r="BT49" s="543"/>
      <c r="BU49" s="544"/>
      <c r="BV49" s="544"/>
      <c r="BW49" s="544"/>
      <c r="BX49" s="544"/>
      <c r="BY49" s="544"/>
      <c r="BZ49" s="544"/>
      <c r="CA49" s="544"/>
      <c r="CB49" s="544"/>
      <c r="CC49" s="644"/>
      <c r="CD49" s="543"/>
      <c r="CE49" s="544"/>
      <c r="CF49" s="544"/>
      <c r="CG49" s="544"/>
      <c r="CH49" s="544"/>
      <c r="CI49" s="544"/>
      <c r="CJ49" s="544"/>
      <c r="CK49" s="544"/>
      <c r="CL49" s="544"/>
      <c r="CM49" s="644"/>
      <c r="CN49" s="543"/>
      <c r="CO49" s="544"/>
      <c r="CP49" s="544"/>
      <c r="CQ49" s="544"/>
      <c r="CR49" s="544"/>
      <c r="CS49" s="544"/>
      <c r="CT49" s="544"/>
      <c r="CU49" s="544"/>
      <c r="CV49" s="544"/>
      <c r="CW49" s="644"/>
      <c r="CX49" s="543"/>
      <c r="CY49" s="544"/>
      <c r="CZ49" s="544"/>
      <c r="DA49" s="544"/>
      <c r="DB49" s="544"/>
      <c r="DC49" s="544"/>
      <c r="DD49" s="544"/>
      <c r="DE49" s="544"/>
      <c r="DF49" s="544"/>
      <c r="DG49" s="644"/>
      <c r="DH49" s="543"/>
      <c r="DI49" s="544"/>
      <c r="DJ49" s="544"/>
      <c r="DK49" s="544"/>
      <c r="DL49" s="544"/>
      <c r="DM49" s="544"/>
      <c r="DN49" s="544"/>
      <c r="DO49" s="544"/>
      <c r="DP49" s="544"/>
      <c r="DQ49" s="644"/>
      <c r="DR49" s="543"/>
      <c r="DS49" s="544"/>
      <c r="DT49" s="544"/>
      <c r="DU49" s="544"/>
      <c r="DV49" s="544"/>
      <c r="DW49" s="544"/>
      <c r="DX49" s="544"/>
      <c r="DY49" s="544"/>
      <c r="DZ49" s="544"/>
      <c r="EA49" s="644"/>
      <c r="EB49" s="543"/>
      <c r="EC49" s="544"/>
      <c r="ED49" s="544"/>
      <c r="EE49" s="544"/>
      <c r="EF49" s="544"/>
      <c r="EG49" s="544"/>
      <c r="EH49" s="544"/>
      <c r="EI49" s="544"/>
      <c r="EJ49" s="544"/>
      <c r="EK49" s="644"/>
    </row>
    <row r="50" spans="1:141" ht="20.25">
      <c r="A50" s="359">
        <f>Summary!A50</f>
        <v>19.8</v>
      </c>
      <c r="B50" s="362">
        <f>Summary!B50</f>
        <v>0</v>
      </c>
      <c r="C50" s="351" t="str">
        <f>Summary!C50</f>
        <v>2.1.9.11</v>
      </c>
      <c r="D50" s="351">
        <f>Summary!D50</f>
        <v>0</v>
      </c>
      <c r="E50" s="355">
        <f>Summary!E50</f>
        <v>0</v>
      </c>
      <c r="F50" s="363" t="str">
        <f>Summary!F50</f>
        <v>Operational considerations - High winds</v>
      </c>
      <c r="G50" s="373">
        <f>Summary!G50</f>
        <v>0</v>
      </c>
      <c r="H50" s="540">
        <f t="shared" si="28"/>
        <v>0</v>
      </c>
      <c r="I50" s="541">
        <f t="shared" si="29"/>
        <v>0</v>
      </c>
      <c r="J50" s="541">
        <f t="shared" si="30"/>
        <v>0</v>
      </c>
      <c r="K50" s="541">
        <f t="shared" si="31"/>
        <v>0</v>
      </c>
      <c r="L50" s="541">
        <f t="shared" si="32"/>
        <v>0</v>
      </c>
      <c r="M50" s="541">
        <f t="shared" si="33"/>
        <v>0</v>
      </c>
      <c r="N50" s="541">
        <f t="shared" si="34"/>
        <v>0</v>
      </c>
      <c r="O50" s="541">
        <f t="shared" si="35"/>
        <v>0</v>
      </c>
      <c r="P50" s="541">
        <f t="shared" si="36"/>
        <v>0</v>
      </c>
      <c r="Q50" s="541">
        <f t="shared" si="37"/>
        <v>0</v>
      </c>
      <c r="R50" s="541">
        <f t="shared" si="38"/>
        <v>0</v>
      </c>
      <c r="S50" s="541">
        <f t="shared" si="39"/>
        <v>0</v>
      </c>
      <c r="T50" s="542">
        <f t="shared" si="40"/>
        <v>0</v>
      </c>
      <c r="U50" s="531"/>
      <c r="V50" s="543"/>
      <c r="W50" s="544"/>
      <c r="X50" s="544"/>
      <c r="Y50" s="544"/>
      <c r="Z50" s="544"/>
      <c r="AA50" s="544"/>
      <c r="AB50" s="544"/>
      <c r="AC50" s="544"/>
      <c r="AD50" s="544"/>
      <c r="AE50" s="644"/>
      <c r="AF50" s="543"/>
      <c r="AG50" s="544"/>
      <c r="AH50" s="544"/>
      <c r="AI50" s="544"/>
      <c r="AJ50" s="544"/>
      <c r="AK50" s="544"/>
      <c r="AL50" s="544"/>
      <c r="AM50" s="544"/>
      <c r="AN50" s="544"/>
      <c r="AO50" s="644"/>
      <c r="AP50" s="543"/>
      <c r="AQ50" s="544"/>
      <c r="AR50" s="544"/>
      <c r="AS50" s="544"/>
      <c r="AT50" s="544"/>
      <c r="AU50" s="544"/>
      <c r="AV50" s="544"/>
      <c r="AW50" s="544"/>
      <c r="AX50" s="544"/>
      <c r="AY50" s="644"/>
      <c r="AZ50" s="543"/>
      <c r="BA50" s="544"/>
      <c r="BB50" s="544"/>
      <c r="BC50" s="544"/>
      <c r="BD50" s="544"/>
      <c r="BE50" s="544"/>
      <c r="BF50" s="544"/>
      <c r="BG50" s="544"/>
      <c r="BH50" s="544"/>
      <c r="BI50" s="644"/>
      <c r="BJ50" s="543"/>
      <c r="BK50" s="544"/>
      <c r="BL50" s="544"/>
      <c r="BM50" s="544"/>
      <c r="BN50" s="544"/>
      <c r="BO50" s="544"/>
      <c r="BP50" s="544"/>
      <c r="BQ50" s="544"/>
      <c r="BR50" s="544"/>
      <c r="BS50" s="644"/>
      <c r="BT50" s="543"/>
      <c r="BU50" s="544"/>
      <c r="BV50" s="544"/>
      <c r="BW50" s="544"/>
      <c r="BX50" s="544"/>
      <c r="BY50" s="544"/>
      <c r="BZ50" s="544"/>
      <c r="CA50" s="544"/>
      <c r="CB50" s="544"/>
      <c r="CC50" s="644"/>
      <c r="CD50" s="543"/>
      <c r="CE50" s="544"/>
      <c r="CF50" s="544"/>
      <c r="CG50" s="544"/>
      <c r="CH50" s="544"/>
      <c r="CI50" s="544"/>
      <c r="CJ50" s="544"/>
      <c r="CK50" s="544"/>
      <c r="CL50" s="544"/>
      <c r="CM50" s="644"/>
      <c r="CN50" s="543"/>
      <c r="CO50" s="544"/>
      <c r="CP50" s="544"/>
      <c r="CQ50" s="544"/>
      <c r="CR50" s="544"/>
      <c r="CS50" s="544"/>
      <c r="CT50" s="544"/>
      <c r="CU50" s="544"/>
      <c r="CV50" s="544"/>
      <c r="CW50" s="644"/>
      <c r="CX50" s="543"/>
      <c r="CY50" s="544"/>
      <c r="CZ50" s="544"/>
      <c r="DA50" s="544"/>
      <c r="DB50" s="544"/>
      <c r="DC50" s="544"/>
      <c r="DD50" s="544"/>
      <c r="DE50" s="544"/>
      <c r="DF50" s="544"/>
      <c r="DG50" s="644"/>
      <c r="DH50" s="543"/>
      <c r="DI50" s="544"/>
      <c r="DJ50" s="544"/>
      <c r="DK50" s="544"/>
      <c r="DL50" s="544"/>
      <c r="DM50" s="544"/>
      <c r="DN50" s="544"/>
      <c r="DO50" s="544"/>
      <c r="DP50" s="544"/>
      <c r="DQ50" s="644"/>
      <c r="DR50" s="543"/>
      <c r="DS50" s="544"/>
      <c r="DT50" s="544"/>
      <c r="DU50" s="544"/>
      <c r="DV50" s="544"/>
      <c r="DW50" s="544"/>
      <c r="DX50" s="544"/>
      <c r="DY50" s="544"/>
      <c r="DZ50" s="544"/>
      <c r="EA50" s="644"/>
      <c r="EB50" s="543"/>
      <c r="EC50" s="544"/>
      <c r="ED50" s="544"/>
      <c r="EE50" s="544"/>
      <c r="EF50" s="544"/>
      <c r="EG50" s="544"/>
      <c r="EH50" s="544"/>
      <c r="EI50" s="544"/>
      <c r="EJ50" s="544"/>
      <c r="EK50" s="644"/>
    </row>
    <row r="51" spans="1:141" ht="54">
      <c r="A51" s="359">
        <f>Summary!A51</f>
        <v>19.8</v>
      </c>
      <c r="B51" s="362">
        <f>Summary!B51</f>
        <v>0</v>
      </c>
      <c r="C51" s="351" t="str">
        <f>Summary!C51</f>
        <v>2.1.9.12</v>
      </c>
      <c r="D51" s="351">
        <f>Summary!D51</f>
        <v>0</v>
      </c>
      <c r="E51" s="355">
        <f>Summary!E51</f>
        <v>0</v>
      </c>
      <c r="F51" s="363" t="str">
        <f>Summary!F51</f>
        <v>Operational considerations - Heavy rain (excluding ref 56 &amp; 57 in the Cost Reimbursable Table of the Price List)</v>
      </c>
      <c r="G51" s="373" t="str">
        <f>Summary!G51</f>
        <v>Schedule 56 &amp; 57</v>
      </c>
      <c r="H51" s="540">
        <f t="shared" si="28"/>
        <v>0</v>
      </c>
      <c r="I51" s="541">
        <f t="shared" si="29"/>
        <v>0</v>
      </c>
      <c r="J51" s="541">
        <f t="shared" si="30"/>
        <v>0</v>
      </c>
      <c r="K51" s="541">
        <f t="shared" si="31"/>
        <v>0</v>
      </c>
      <c r="L51" s="541">
        <f t="shared" si="32"/>
        <v>0</v>
      </c>
      <c r="M51" s="541">
        <f t="shared" si="33"/>
        <v>0</v>
      </c>
      <c r="N51" s="541">
        <f t="shared" si="34"/>
        <v>0</v>
      </c>
      <c r="O51" s="541">
        <f t="shared" si="35"/>
        <v>0</v>
      </c>
      <c r="P51" s="541">
        <f t="shared" si="36"/>
        <v>0</v>
      </c>
      <c r="Q51" s="541">
        <f t="shared" si="37"/>
        <v>0</v>
      </c>
      <c r="R51" s="541">
        <f t="shared" si="38"/>
        <v>0</v>
      </c>
      <c r="S51" s="541">
        <f t="shared" si="39"/>
        <v>0</v>
      </c>
      <c r="T51" s="542">
        <f t="shared" si="40"/>
        <v>0</v>
      </c>
      <c r="U51" s="531"/>
      <c r="V51" s="543"/>
      <c r="W51" s="544"/>
      <c r="X51" s="544"/>
      <c r="Y51" s="544"/>
      <c r="Z51" s="544"/>
      <c r="AA51" s="544"/>
      <c r="AB51" s="544"/>
      <c r="AC51" s="544"/>
      <c r="AD51" s="544"/>
      <c r="AE51" s="644"/>
      <c r="AF51" s="543"/>
      <c r="AG51" s="544"/>
      <c r="AH51" s="544"/>
      <c r="AI51" s="544"/>
      <c r="AJ51" s="544"/>
      <c r="AK51" s="544"/>
      <c r="AL51" s="544"/>
      <c r="AM51" s="544"/>
      <c r="AN51" s="544"/>
      <c r="AO51" s="644"/>
      <c r="AP51" s="543"/>
      <c r="AQ51" s="544"/>
      <c r="AR51" s="544"/>
      <c r="AS51" s="544"/>
      <c r="AT51" s="544"/>
      <c r="AU51" s="544"/>
      <c r="AV51" s="544"/>
      <c r="AW51" s="544"/>
      <c r="AX51" s="544"/>
      <c r="AY51" s="644"/>
      <c r="AZ51" s="543"/>
      <c r="BA51" s="544"/>
      <c r="BB51" s="544"/>
      <c r="BC51" s="544"/>
      <c r="BD51" s="544"/>
      <c r="BE51" s="544"/>
      <c r="BF51" s="544"/>
      <c r="BG51" s="544"/>
      <c r="BH51" s="544"/>
      <c r="BI51" s="644"/>
      <c r="BJ51" s="543"/>
      <c r="BK51" s="544"/>
      <c r="BL51" s="544"/>
      <c r="BM51" s="544"/>
      <c r="BN51" s="544"/>
      <c r="BO51" s="544"/>
      <c r="BP51" s="544"/>
      <c r="BQ51" s="544"/>
      <c r="BR51" s="544"/>
      <c r="BS51" s="644"/>
      <c r="BT51" s="543"/>
      <c r="BU51" s="544"/>
      <c r="BV51" s="544"/>
      <c r="BW51" s="544"/>
      <c r="BX51" s="544"/>
      <c r="BY51" s="544"/>
      <c r="BZ51" s="544"/>
      <c r="CA51" s="544"/>
      <c r="CB51" s="544"/>
      <c r="CC51" s="644"/>
      <c r="CD51" s="543"/>
      <c r="CE51" s="544"/>
      <c r="CF51" s="544"/>
      <c r="CG51" s="544"/>
      <c r="CH51" s="544"/>
      <c r="CI51" s="544"/>
      <c r="CJ51" s="544"/>
      <c r="CK51" s="544"/>
      <c r="CL51" s="544"/>
      <c r="CM51" s="644"/>
      <c r="CN51" s="543"/>
      <c r="CO51" s="544"/>
      <c r="CP51" s="544"/>
      <c r="CQ51" s="544"/>
      <c r="CR51" s="544"/>
      <c r="CS51" s="544"/>
      <c r="CT51" s="544"/>
      <c r="CU51" s="544"/>
      <c r="CV51" s="544"/>
      <c r="CW51" s="644"/>
      <c r="CX51" s="543"/>
      <c r="CY51" s="544"/>
      <c r="CZ51" s="544"/>
      <c r="DA51" s="544"/>
      <c r="DB51" s="544"/>
      <c r="DC51" s="544"/>
      <c r="DD51" s="544"/>
      <c r="DE51" s="544"/>
      <c r="DF51" s="544"/>
      <c r="DG51" s="644"/>
      <c r="DH51" s="543"/>
      <c r="DI51" s="544"/>
      <c r="DJ51" s="544"/>
      <c r="DK51" s="544"/>
      <c r="DL51" s="544"/>
      <c r="DM51" s="544"/>
      <c r="DN51" s="544"/>
      <c r="DO51" s="544"/>
      <c r="DP51" s="544"/>
      <c r="DQ51" s="644"/>
      <c r="DR51" s="543"/>
      <c r="DS51" s="544"/>
      <c r="DT51" s="544"/>
      <c r="DU51" s="544"/>
      <c r="DV51" s="544"/>
      <c r="DW51" s="544"/>
      <c r="DX51" s="544"/>
      <c r="DY51" s="544"/>
      <c r="DZ51" s="544"/>
      <c r="EA51" s="644"/>
      <c r="EB51" s="543"/>
      <c r="EC51" s="544"/>
      <c r="ED51" s="544"/>
      <c r="EE51" s="544"/>
      <c r="EF51" s="544"/>
      <c r="EG51" s="544"/>
      <c r="EH51" s="544"/>
      <c r="EI51" s="544"/>
      <c r="EJ51" s="544"/>
      <c r="EK51" s="644"/>
    </row>
    <row r="52" spans="1:141" ht="20.25">
      <c r="A52" s="359">
        <f>Summary!A52</f>
        <v>19.8</v>
      </c>
      <c r="B52" s="362">
        <f>Summary!B52</f>
        <v>0</v>
      </c>
      <c r="C52" s="351" t="str">
        <f>Summary!C52</f>
        <v>2.1.9.13</v>
      </c>
      <c r="D52" s="351">
        <f>Summary!D52</f>
        <v>0</v>
      </c>
      <c r="E52" s="355">
        <f>Summary!E52</f>
        <v>0</v>
      </c>
      <c r="F52" s="363" t="str">
        <f>Summary!F52</f>
        <v>Fog</v>
      </c>
      <c r="G52" s="373">
        <f>Summary!G52</f>
        <v>0</v>
      </c>
      <c r="H52" s="540">
        <f t="shared" si="28"/>
        <v>0</v>
      </c>
      <c r="I52" s="541">
        <f t="shared" si="29"/>
        <v>0</v>
      </c>
      <c r="J52" s="541">
        <f t="shared" si="30"/>
        <v>0</v>
      </c>
      <c r="K52" s="541">
        <f t="shared" si="31"/>
        <v>0</v>
      </c>
      <c r="L52" s="541">
        <f t="shared" si="32"/>
        <v>0</v>
      </c>
      <c r="M52" s="541">
        <f t="shared" si="33"/>
        <v>0</v>
      </c>
      <c r="N52" s="541">
        <f t="shared" si="34"/>
        <v>0</v>
      </c>
      <c r="O52" s="541">
        <f t="shared" si="35"/>
        <v>0</v>
      </c>
      <c r="P52" s="541">
        <f t="shared" si="36"/>
        <v>0</v>
      </c>
      <c r="Q52" s="541">
        <f t="shared" si="37"/>
        <v>0</v>
      </c>
      <c r="R52" s="541">
        <f t="shared" si="38"/>
        <v>0</v>
      </c>
      <c r="S52" s="541">
        <f t="shared" si="39"/>
        <v>0</v>
      </c>
      <c r="T52" s="542">
        <f t="shared" si="40"/>
        <v>0</v>
      </c>
      <c r="U52" s="531"/>
      <c r="V52" s="543"/>
      <c r="W52" s="544"/>
      <c r="X52" s="544"/>
      <c r="Y52" s="544"/>
      <c r="Z52" s="544"/>
      <c r="AA52" s="544"/>
      <c r="AB52" s="544"/>
      <c r="AC52" s="544"/>
      <c r="AD52" s="544"/>
      <c r="AE52" s="644"/>
      <c r="AF52" s="543"/>
      <c r="AG52" s="544"/>
      <c r="AH52" s="544"/>
      <c r="AI52" s="544"/>
      <c r="AJ52" s="544"/>
      <c r="AK52" s="544"/>
      <c r="AL52" s="544"/>
      <c r="AM52" s="544"/>
      <c r="AN52" s="544"/>
      <c r="AO52" s="644"/>
      <c r="AP52" s="543"/>
      <c r="AQ52" s="544"/>
      <c r="AR52" s="544"/>
      <c r="AS52" s="544"/>
      <c r="AT52" s="544"/>
      <c r="AU52" s="544"/>
      <c r="AV52" s="544"/>
      <c r="AW52" s="544"/>
      <c r="AX52" s="544"/>
      <c r="AY52" s="644"/>
      <c r="AZ52" s="543"/>
      <c r="BA52" s="544"/>
      <c r="BB52" s="544"/>
      <c r="BC52" s="544"/>
      <c r="BD52" s="544"/>
      <c r="BE52" s="544"/>
      <c r="BF52" s="544"/>
      <c r="BG52" s="544"/>
      <c r="BH52" s="544"/>
      <c r="BI52" s="644"/>
      <c r="BJ52" s="543"/>
      <c r="BK52" s="544"/>
      <c r="BL52" s="544"/>
      <c r="BM52" s="544"/>
      <c r="BN52" s="544"/>
      <c r="BO52" s="544"/>
      <c r="BP52" s="544"/>
      <c r="BQ52" s="544"/>
      <c r="BR52" s="544"/>
      <c r="BS52" s="644"/>
      <c r="BT52" s="543"/>
      <c r="BU52" s="544"/>
      <c r="BV52" s="544"/>
      <c r="BW52" s="544"/>
      <c r="BX52" s="544"/>
      <c r="BY52" s="544"/>
      <c r="BZ52" s="544"/>
      <c r="CA52" s="544"/>
      <c r="CB52" s="544"/>
      <c r="CC52" s="644"/>
      <c r="CD52" s="543"/>
      <c r="CE52" s="544"/>
      <c r="CF52" s="544"/>
      <c r="CG52" s="544"/>
      <c r="CH52" s="544"/>
      <c r="CI52" s="544"/>
      <c r="CJ52" s="544"/>
      <c r="CK52" s="544"/>
      <c r="CL52" s="544"/>
      <c r="CM52" s="644"/>
      <c r="CN52" s="543"/>
      <c r="CO52" s="544"/>
      <c r="CP52" s="544"/>
      <c r="CQ52" s="544"/>
      <c r="CR52" s="544"/>
      <c r="CS52" s="544"/>
      <c r="CT52" s="544"/>
      <c r="CU52" s="544"/>
      <c r="CV52" s="544"/>
      <c r="CW52" s="644"/>
      <c r="CX52" s="543"/>
      <c r="CY52" s="544"/>
      <c r="CZ52" s="544"/>
      <c r="DA52" s="544"/>
      <c r="DB52" s="544"/>
      <c r="DC52" s="544"/>
      <c r="DD52" s="544"/>
      <c r="DE52" s="544"/>
      <c r="DF52" s="544"/>
      <c r="DG52" s="644"/>
      <c r="DH52" s="543"/>
      <c r="DI52" s="544"/>
      <c r="DJ52" s="544"/>
      <c r="DK52" s="544"/>
      <c r="DL52" s="544"/>
      <c r="DM52" s="544"/>
      <c r="DN52" s="544"/>
      <c r="DO52" s="544"/>
      <c r="DP52" s="544"/>
      <c r="DQ52" s="644"/>
      <c r="DR52" s="543"/>
      <c r="DS52" s="544"/>
      <c r="DT52" s="544"/>
      <c r="DU52" s="544"/>
      <c r="DV52" s="544"/>
      <c r="DW52" s="544"/>
      <c r="DX52" s="544"/>
      <c r="DY52" s="544"/>
      <c r="DZ52" s="544"/>
      <c r="EA52" s="644"/>
      <c r="EB52" s="543"/>
      <c r="EC52" s="544"/>
      <c r="ED52" s="544"/>
      <c r="EE52" s="544"/>
      <c r="EF52" s="544"/>
      <c r="EG52" s="544"/>
      <c r="EH52" s="544"/>
      <c r="EI52" s="544"/>
      <c r="EJ52" s="544"/>
      <c r="EK52" s="644"/>
    </row>
    <row r="53" spans="1:141" ht="20.25">
      <c r="A53" s="359">
        <f>Summary!A53</f>
        <v>19.8</v>
      </c>
      <c r="B53" s="362">
        <f>Summary!B53</f>
        <v>0</v>
      </c>
      <c r="C53" s="351" t="str">
        <f>Summary!C53</f>
        <v>2.1.9.14</v>
      </c>
      <c r="D53" s="351">
        <f>Summary!D53</f>
        <v>0</v>
      </c>
      <c r="E53" s="355">
        <f>Summary!E53</f>
        <v>0</v>
      </c>
      <c r="F53" s="363" t="str">
        <f>Summary!F53</f>
        <v>High temperatures</v>
      </c>
      <c r="G53" s="373">
        <f>Summary!G53</f>
        <v>0</v>
      </c>
      <c r="H53" s="540">
        <f t="shared" si="28"/>
        <v>0</v>
      </c>
      <c r="I53" s="541">
        <f t="shared" si="29"/>
        <v>0</v>
      </c>
      <c r="J53" s="541">
        <f t="shared" si="30"/>
        <v>0</v>
      </c>
      <c r="K53" s="541">
        <f t="shared" si="31"/>
        <v>0</v>
      </c>
      <c r="L53" s="541">
        <f t="shared" si="32"/>
        <v>0</v>
      </c>
      <c r="M53" s="541">
        <f t="shared" si="33"/>
        <v>0</v>
      </c>
      <c r="N53" s="541">
        <f t="shared" si="34"/>
        <v>0</v>
      </c>
      <c r="O53" s="541">
        <f t="shared" si="35"/>
        <v>0</v>
      </c>
      <c r="P53" s="541">
        <f t="shared" si="36"/>
        <v>0</v>
      </c>
      <c r="Q53" s="541">
        <f t="shared" si="37"/>
        <v>0</v>
      </c>
      <c r="R53" s="541">
        <f t="shared" si="38"/>
        <v>0</v>
      </c>
      <c r="S53" s="541">
        <f t="shared" si="39"/>
        <v>0</v>
      </c>
      <c r="T53" s="542">
        <f t="shared" si="40"/>
        <v>0</v>
      </c>
      <c r="U53" s="531"/>
      <c r="V53" s="543"/>
      <c r="W53" s="544"/>
      <c r="X53" s="544"/>
      <c r="Y53" s="544"/>
      <c r="Z53" s="544"/>
      <c r="AA53" s="544"/>
      <c r="AB53" s="544"/>
      <c r="AC53" s="544"/>
      <c r="AD53" s="544"/>
      <c r="AE53" s="644"/>
      <c r="AF53" s="543"/>
      <c r="AG53" s="544"/>
      <c r="AH53" s="544"/>
      <c r="AI53" s="544"/>
      <c r="AJ53" s="544"/>
      <c r="AK53" s="544"/>
      <c r="AL53" s="544"/>
      <c r="AM53" s="544"/>
      <c r="AN53" s="544"/>
      <c r="AO53" s="644"/>
      <c r="AP53" s="543"/>
      <c r="AQ53" s="544"/>
      <c r="AR53" s="544"/>
      <c r="AS53" s="544"/>
      <c r="AT53" s="544"/>
      <c r="AU53" s="544"/>
      <c r="AV53" s="544"/>
      <c r="AW53" s="544"/>
      <c r="AX53" s="544"/>
      <c r="AY53" s="644"/>
      <c r="AZ53" s="543"/>
      <c r="BA53" s="544"/>
      <c r="BB53" s="544"/>
      <c r="BC53" s="544"/>
      <c r="BD53" s="544"/>
      <c r="BE53" s="544"/>
      <c r="BF53" s="544"/>
      <c r="BG53" s="544"/>
      <c r="BH53" s="544"/>
      <c r="BI53" s="644"/>
      <c r="BJ53" s="543"/>
      <c r="BK53" s="544"/>
      <c r="BL53" s="544"/>
      <c r="BM53" s="544"/>
      <c r="BN53" s="544"/>
      <c r="BO53" s="544"/>
      <c r="BP53" s="544"/>
      <c r="BQ53" s="544"/>
      <c r="BR53" s="544"/>
      <c r="BS53" s="644"/>
      <c r="BT53" s="543"/>
      <c r="BU53" s="544"/>
      <c r="BV53" s="544"/>
      <c r="BW53" s="544"/>
      <c r="BX53" s="544"/>
      <c r="BY53" s="544"/>
      <c r="BZ53" s="544"/>
      <c r="CA53" s="544"/>
      <c r="CB53" s="544"/>
      <c r="CC53" s="644"/>
      <c r="CD53" s="543"/>
      <c r="CE53" s="544"/>
      <c r="CF53" s="544"/>
      <c r="CG53" s="544"/>
      <c r="CH53" s="544"/>
      <c r="CI53" s="544"/>
      <c r="CJ53" s="544"/>
      <c r="CK53" s="544"/>
      <c r="CL53" s="544"/>
      <c r="CM53" s="644"/>
      <c r="CN53" s="543"/>
      <c r="CO53" s="544"/>
      <c r="CP53" s="544"/>
      <c r="CQ53" s="544"/>
      <c r="CR53" s="544"/>
      <c r="CS53" s="544"/>
      <c r="CT53" s="544"/>
      <c r="CU53" s="544"/>
      <c r="CV53" s="544"/>
      <c r="CW53" s="644"/>
      <c r="CX53" s="543"/>
      <c r="CY53" s="544"/>
      <c r="CZ53" s="544"/>
      <c r="DA53" s="544"/>
      <c r="DB53" s="544"/>
      <c r="DC53" s="544"/>
      <c r="DD53" s="544"/>
      <c r="DE53" s="544"/>
      <c r="DF53" s="544"/>
      <c r="DG53" s="644"/>
      <c r="DH53" s="543"/>
      <c r="DI53" s="544"/>
      <c r="DJ53" s="544"/>
      <c r="DK53" s="544"/>
      <c r="DL53" s="544"/>
      <c r="DM53" s="544"/>
      <c r="DN53" s="544"/>
      <c r="DO53" s="544"/>
      <c r="DP53" s="544"/>
      <c r="DQ53" s="644"/>
      <c r="DR53" s="543"/>
      <c r="DS53" s="544"/>
      <c r="DT53" s="544"/>
      <c r="DU53" s="544"/>
      <c r="DV53" s="544"/>
      <c r="DW53" s="544"/>
      <c r="DX53" s="544"/>
      <c r="DY53" s="544"/>
      <c r="DZ53" s="544"/>
      <c r="EA53" s="644"/>
      <c r="EB53" s="543"/>
      <c r="EC53" s="544"/>
      <c r="ED53" s="544"/>
      <c r="EE53" s="544"/>
      <c r="EF53" s="544"/>
      <c r="EG53" s="544"/>
      <c r="EH53" s="544"/>
      <c r="EI53" s="544"/>
      <c r="EJ53" s="544"/>
      <c r="EK53" s="644"/>
    </row>
    <row r="54" spans="1:141" ht="20.25">
      <c r="A54" s="786">
        <f>Summary!A54</f>
        <v>0</v>
      </c>
      <c r="B54" s="795">
        <f>Summary!B54</f>
        <v>0</v>
      </c>
      <c r="C54" s="196">
        <f>Summary!C54</f>
        <v>0</v>
      </c>
      <c r="D54" s="196">
        <f>Summary!D54</f>
        <v>0</v>
      </c>
      <c r="E54" s="792">
        <f>Summary!E54</f>
        <v>0</v>
      </c>
      <c r="F54" s="796">
        <f>Summary!F54</f>
        <v>0</v>
      </c>
      <c r="G54" s="787">
        <f>Summary!G54</f>
        <v>0</v>
      </c>
      <c r="H54" s="299"/>
      <c r="I54" s="300"/>
      <c r="J54" s="300"/>
      <c r="K54" s="300"/>
      <c r="L54" s="300"/>
      <c r="M54" s="300"/>
      <c r="N54" s="300"/>
      <c r="O54" s="300"/>
      <c r="P54" s="300"/>
      <c r="Q54" s="300"/>
      <c r="R54" s="300"/>
      <c r="S54" s="300"/>
      <c r="T54" s="797"/>
      <c r="U54" s="531"/>
      <c r="V54" s="299"/>
      <c r="W54" s="300"/>
      <c r="X54" s="300"/>
      <c r="Y54" s="300"/>
      <c r="Z54" s="300"/>
      <c r="AA54" s="300"/>
      <c r="AB54" s="300"/>
      <c r="AC54" s="300"/>
      <c r="AD54" s="300"/>
      <c r="AE54" s="703"/>
      <c r="AF54" s="299"/>
      <c r="AG54" s="300"/>
      <c r="AH54" s="300"/>
      <c r="AI54" s="300"/>
      <c r="AJ54" s="300"/>
      <c r="AK54" s="300"/>
      <c r="AL54" s="300"/>
      <c r="AM54" s="300"/>
      <c r="AN54" s="300"/>
      <c r="AO54" s="703"/>
      <c r="AP54" s="299"/>
      <c r="AQ54" s="300"/>
      <c r="AR54" s="300"/>
      <c r="AS54" s="300"/>
      <c r="AT54" s="300"/>
      <c r="AU54" s="300"/>
      <c r="AV54" s="300"/>
      <c r="AW54" s="300"/>
      <c r="AX54" s="300"/>
      <c r="AY54" s="703"/>
      <c r="AZ54" s="299"/>
      <c r="BA54" s="300"/>
      <c r="BB54" s="300"/>
      <c r="BC54" s="300"/>
      <c r="BD54" s="300"/>
      <c r="BE54" s="300"/>
      <c r="BF54" s="300"/>
      <c r="BG54" s="300"/>
      <c r="BH54" s="300"/>
      <c r="BI54" s="703"/>
      <c r="BJ54" s="299"/>
      <c r="BK54" s="300"/>
      <c r="BL54" s="300"/>
      <c r="BM54" s="300"/>
      <c r="BN54" s="300"/>
      <c r="BO54" s="300"/>
      <c r="BP54" s="300"/>
      <c r="BQ54" s="300"/>
      <c r="BR54" s="300"/>
      <c r="BS54" s="703"/>
      <c r="BT54" s="299"/>
      <c r="BU54" s="300"/>
      <c r="BV54" s="300"/>
      <c r="BW54" s="300"/>
      <c r="BX54" s="300"/>
      <c r="BY54" s="300"/>
      <c r="BZ54" s="300"/>
      <c r="CA54" s="300"/>
      <c r="CB54" s="300"/>
      <c r="CC54" s="703"/>
      <c r="CD54" s="299"/>
      <c r="CE54" s="300"/>
      <c r="CF54" s="300"/>
      <c r="CG54" s="300"/>
      <c r="CH54" s="300"/>
      <c r="CI54" s="300"/>
      <c r="CJ54" s="300"/>
      <c r="CK54" s="300"/>
      <c r="CL54" s="300"/>
      <c r="CM54" s="703"/>
      <c r="CN54" s="299"/>
      <c r="CO54" s="300"/>
      <c r="CP54" s="300"/>
      <c r="CQ54" s="300"/>
      <c r="CR54" s="300"/>
      <c r="CS54" s="300"/>
      <c r="CT54" s="300"/>
      <c r="CU54" s="300"/>
      <c r="CV54" s="300"/>
      <c r="CW54" s="703"/>
      <c r="CX54" s="299"/>
      <c r="CY54" s="300"/>
      <c r="CZ54" s="300"/>
      <c r="DA54" s="300"/>
      <c r="DB54" s="300"/>
      <c r="DC54" s="300"/>
      <c r="DD54" s="300"/>
      <c r="DE54" s="300"/>
      <c r="DF54" s="300"/>
      <c r="DG54" s="703"/>
      <c r="DH54" s="299"/>
      <c r="DI54" s="300"/>
      <c r="DJ54" s="300"/>
      <c r="DK54" s="300"/>
      <c r="DL54" s="300"/>
      <c r="DM54" s="300"/>
      <c r="DN54" s="300"/>
      <c r="DO54" s="300"/>
      <c r="DP54" s="300"/>
      <c r="DQ54" s="703"/>
      <c r="DR54" s="299"/>
      <c r="DS54" s="300"/>
      <c r="DT54" s="300"/>
      <c r="DU54" s="300"/>
      <c r="DV54" s="300"/>
      <c r="DW54" s="300"/>
      <c r="DX54" s="300"/>
      <c r="DY54" s="300"/>
      <c r="DZ54" s="300"/>
      <c r="EA54" s="703"/>
      <c r="EB54" s="299"/>
      <c r="EC54" s="300"/>
      <c r="ED54" s="300"/>
      <c r="EE54" s="300"/>
      <c r="EF54" s="300"/>
      <c r="EG54" s="300"/>
      <c r="EH54" s="300"/>
      <c r="EI54" s="300"/>
      <c r="EJ54" s="300"/>
      <c r="EK54" s="703"/>
    </row>
    <row r="55" spans="1:141" ht="20.25">
      <c r="A55" s="786">
        <f>Summary!A55</f>
        <v>0</v>
      </c>
      <c r="B55" s="795">
        <f>Summary!B55</f>
        <v>0</v>
      </c>
      <c r="C55" s="196">
        <f>Summary!C55</f>
        <v>0</v>
      </c>
      <c r="D55" s="196">
        <f>Summary!D55</f>
        <v>0</v>
      </c>
      <c r="E55" s="792">
        <f>Summary!E55</f>
        <v>0</v>
      </c>
      <c r="F55" s="798">
        <f>Summary!F55</f>
        <v>0</v>
      </c>
      <c r="G55" s="799">
        <f>Summary!G55</f>
        <v>0</v>
      </c>
      <c r="H55" s="562"/>
      <c r="I55" s="563"/>
      <c r="J55" s="563"/>
      <c r="K55" s="563"/>
      <c r="L55" s="563"/>
      <c r="M55" s="563"/>
      <c r="N55" s="563"/>
      <c r="O55" s="563"/>
      <c r="P55" s="563"/>
      <c r="Q55" s="563"/>
      <c r="R55" s="563"/>
      <c r="S55" s="563"/>
      <c r="T55" s="564"/>
      <c r="U55" s="531"/>
      <c r="V55" s="562"/>
      <c r="W55" s="563"/>
      <c r="X55" s="563"/>
      <c r="Y55" s="563"/>
      <c r="Z55" s="563"/>
      <c r="AA55" s="563"/>
      <c r="AB55" s="563"/>
      <c r="AC55" s="563"/>
      <c r="AD55" s="563"/>
      <c r="AE55" s="651"/>
      <c r="AF55" s="562"/>
      <c r="AG55" s="563"/>
      <c r="AH55" s="563"/>
      <c r="AI55" s="563"/>
      <c r="AJ55" s="563"/>
      <c r="AK55" s="563"/>
      <c r="AL55" s="563"/>
      <c r="AM55" s="563"/>
      <c r="AN55" s="563"/>
      <c r="AO55" s="651"/>
      <c r="AP55" s="562"/>
      <c r="AQ55" s="563"/>
      <c r="AR55" s="563"/>
      <c r="AS55" s="563"/>
      <c r="AT55" s="563"/>
      <c r="AU55" s="563"/>
      <c r="AV55" s="563"/>
      <c r="AW55" s="563"/>
      <c r="AX55" s="563"/>
      <c r="AY55" s="651"/>
      <c r="AZ55" s="562"/>
      <c r="BA55" s="563"/>
      <c r="BB55" s="563"/>
      <c r="BC55" s="563"/>
      <c r="BD55" s="563"/>
      <c r="BE55" s="563"/>
      <c r="BF55" s="563"/>
      <c r="BG55" s="563"/>
      <c r="BH55" s="563"/>
      <c r="BI55" s="651"/>
      <c r="BJ55" s="562"/>
      <c r="BK55" s="563"/>
      <c r="BL55" s="563"/>
      <c r="BM55" s="563"/>
      <c r="BN55" s="563"/>
      <c r="BO55" s="563"/>
      <c r="BP55" s="563"/>
      <c r="BQ55" s="563"/>
      <c r="BR55" s="563"/>
      <c r="BS55" s="651"/>
      <c r="BT55" s="562"/>
      <c r="BU55" s="563"/>
      <c r="BV55" s="563"/>
      <c r="BW55" s="563"/>
      <c r="BX55" s="563"/>
      <c r="BY55" s="563"/>
      <c r="BZ55" s="563"/>
      <c r="CA55" s="563"/>
      <c r="CB55" s="563"/>
      <c r="CC55" s="651"/>
      <c r="CD55" s="562"/>
      <c r="CE55" s="563"/>
      <c r="CF55" s="563"/>
      <c r="CG55" s="563"/>
      <c r="CH55" s="563"/>
      <c r="CI55" s="563"/>
      <c r="CJ55" s="563"/>
      <c r="CK55" s="563"/>
      <c r="CL55" s="563"/>
      <c r="CM55" s="651"/>
      <c r="CN55" s="562"/>
      <c r="CO55" s="563"/>
      <c r="CP55" s="563"/>
      <c r="CQ55" s="563"/>
      <c r="CR55" s="563"/>
      <c r="CS55" s="563"/>
      <c r="CT55" s="563"/>
      <c r="CU55" s="563"/>
      <c r="CV55" s="563"/>
      <c r="CW55" s="651"/>
      <c r="CX55" s="562"/>
      <c r="CY55" s="563"/>
      <c r="CZ55" s="563"/>
      <c r="DA55" s="563"/>
      <c r="DB55" s="563"/>
      <c r="DC55" s="563"/>
      <c r="DD55" s="563"/>
      <c r="DE55" s="563"/>
      <c r="DF55" s="563"/>
      <c r="DG55" s="651"/>
      <c r="DH55" s="562"/>
      <c r="DI55" s="563"/>
      <c r="DJ55" s="563"/>
      <c r="DK55" s="563"/>
      <c r="DL55" s="563"/>
      <c r="DM55" s="563"/>
      <c r="DN55" s="563"/>
      <c r="DO55" s="563"/>
      <c r="DP55" s="563"/>
      <c r="DQ55" s="651"/>
      <c r="DR55" s="562"/>
      <c r="DS55" s="563"/>
      <c r="DT55" s="563"/>
      <c r="DU55" s="563"/>
      <c r="DV55" s="563"/>
      <c r="DW55" s="563"/>
      <c r="DX55" s="563"/>
      <c r="DY55" s="563"/>
      <c r="DZ55" s="563"/>
      <c r="EA55" s="651"/>
      <c r="EB55" s="562"/>
      <c r="EC55" s="563"/>
      <c r="ED55" s="563"/>
      <c r="EE55" s="563"/>
      <c r="EF55" s="563"/>
      <c r="EG55" s="563"/>
      <c r="EH55" s="563"/>
      <c r="EI55" s="563"/>
      <c r="EJ55" s="563"/>
      <c r="EK55" s="651"/>
    </row>
    <row r="56" spans="1:141" s="209" customFormat="1" ht="20.25">
      <c r="A56" s="358">
        <f>Summary!A56</f>
        <v>20</v>
      </c>
      <c r="B56" s="360" t="str">
        <f>Summary!B56</f>
        <v>3.0</v>
      </c>
      <c r="C56" s="360">
        <f>Summary!C56</f>
        <v>0</v>
      </c>
      <c r="D56" s="350" t="str">
        <f>Summary!D56</f>
        <v>Deliver Incident Response</v>
      </c>
      <c r="E56" s="199">
        <f>Summary!E56</f>
        <v>0</v>
      </c>
      <c r="F56" s="780">
        <f>Summary!F56</f>
        <v>0</v>
      </c>
      <c r="G56" s="374">
        <f>Summary!G56</f>
        <v>0</v>
      </c>
      <c r="H56" s="284"/>
      <c r="I56" s="285"/>
      <c r="J56" s="285"/>
      <c r="K56" s="285"/>
      <c r="L56" s="285"/>
      <c r="M56" s="285"/>
      <c r="N56" s="285"/>
      <c r="O56" s="285"/>
      <c r="P56" s="285"/>
      <c r="Q56" s="285"/>
      <c r="R56" s="285"/>
      <c r="S56" s="285"/>
      <c r="T56" s="548"/>
      <c r="U56" s="531"/>
      <c r="V56" s="284"/>
      <c r="W56" s="285"/>
      <c r="X56" s="285"/>
      <c r="Y56" s="285"/>
      <c r="Z56" s="285"/>
      <c r="AA56" s="285"/>
      <c r="AB56" s="285"/>
      <c r="AC56" s="285"/>
      <c r="AD56" s="285"/>
      <c r="AE56" s="652"/>
      <c r="AF56" s="284"/>
      <c r="AG56" s="285"/>
      <c r="AH56" s="285"/>
      <c r="AI56" s="285"/>
      <c r="AJ56" s="285"/>
      <c r="AK56" s="285"/>
      <c r="AL56" s="285"/>
      <c r="AM56" s="285"/>
      <c r="AN56" s="285"/>
      <c r="AO56" s="652"/>
      <c r="AP56" s="284"/>
      <c r="AQ56" s="285"/>
      <c r="AR56" s="285"/>
      <c r="AS56" s="285"/>
      <c r="AT56" s="285"/>
      <c r="AU56" s="285"/>
      <c r="AV56" s="285"/>
      <c r="AW56" s="285"/>
      <c r="AX56" s="285"/>
      <c r="AY56" s="652"/>
      <c r="AZ56" s="284"/>
      <c r="BA56" s="285"/>
      <c r="BB56" s="285"/>
      <c r="BC56" s="285"/>
      <c r="BD56" s="285"/>
      <c r="BE56" s="285"/>
      <c r="BF56" s="285"/>
      <c r="BG56" s="285"/>
      <c r="BH56" s="285"/>
      <c r="BI56" s="652"/>
      <c r="BJ56" s="284"/>
      <c r="BK56" s="285"/>
      <c r="BL56" s="285"/>
      <c r="BM56" s="285"/>
      <c r="BN56" s="285"/>
      <c r="BO56" s="285"/>
      <c r="BP56" s="285"/>
      <c r="BQ56" s="285"/>
      <c r="BR56" s="285"/>
      <c r="BS56" s="652"/>
      <c r="BT56" s="284"/>
      <c r="BU56" s="285"/>
      <c r="BV56" s="285"/>
      <c r="BW56" s="285"/>
      <c r="BX56" s="285"/>
      <c r="BY56" s="285"/>
      <c r="BZ56" s="285"/>
      <c r="CA56" s="285"/>
      <c r="CB56" s="285"/>
      <c r="CC56" s="652"/>
      <c r="CD56" s="284"/>
      <c r="CE56" s="285"/>
      <c r="CF56" s="285"/>
      <c r="CG56" s="285"/>
      <c r="CH56" s="285"/>
      <c r="CI56" s="285"/>
      <c r="CJ56" s="285"/>
      <c r="CK56" s="285"/>
      <c r="CL56" s="285"/>
      <c r="CM56" s="652"/>
      <c r="CN56" s="284"/>
      <c r="CO56" s="285"/>
      <c r="CP56" s="285"/>
      <c r="CQ56" s="285"/>
      <c r="CR56" s="285"/>
      <c r="CS56" s="285"/>
      <c r="CT56" s="285"/>
      <c r="CU56" s="285"/>
      <c r="CV56" s="285"/>
      <c r="CW56" s="652"/>
      <c r="CX56" s="284"/>
      <c r="CY56" s="285"/>
      <c r="CZ56" s="285"/>
      <c r="DA56" s="285"/>
      <c r="DB56" s="285"/>
      <c r="DC56" s="285"/>
      <c r="DD56" s="285"/>
      <c r="DE56" s="285"/>
      <c r="DF56" s="285"/>
      <c r="DG56" s="652"/>
      <c r="DH56" s="284"/>
      <c r="DI56" s="285"/>
      <c r="DJ56" s="285"/>
      <c r="DK56" s="285"/>
      <c r="DL56" s="285"/>
      <c r="DM56" s="285"/>
      <c r="DN56" s="285"/>
      <c r="DO56" s="285"/>
      <c r="DP56" s="285"/>
      <c r="DQ56" s="652"/>
      <c r="DR56" s="284"/>
      <c r="DS56" s="285"/>
      <c r="DT56" s="285"/>
      <c r="DU56" s="285"/>
      <c r="DV56" s="285"/>
      <c r="DW56" s="285"/>
      <c r="DX56" s="285"/>
      <c r="DY56" s="285"/>
      <c r="DZ56" s="285"/>
      <c r="EA56" s="652"/>
      <c r="EB56" s="284"/>
      <c r="EC56" s="285"/>
      <c r="ED56" s="285"/>
      <c r="EE56" s="285"/>
      <c r="EF56" s="285"/>
      <c r="EG56" s="285"/>
      <c r="EH56" s="285"/>
      <c r="EI56" s="285"/>
      <c r="EJ56" s="285"/>
      <c r="EK56" s="652"/>
    </row>
    <row r="57" spans="1:141" ht="20.25">
      <c r="A57" s="786">
        <f>Summary!A57</f>
        <v>0</v>
      </c>
      <c r="B57" s="196" t="str">
        <f>Summary!B57</f>
        <v>3.1</v>
      </c>
      <c r="C57" s="800">
        <f>Summary!C57</f>
        <v>0</v>
      </c>
      <c r="D57" s="800">
        <f>Summary!D57</f>
        <v>0</v>
      </c>
      <c r="E57" s="792">
        <f>Summary!E57</f>
        <v>0</v>
      </c>
      <c r="F57" s="792">
        <f>Summary!F57</f>
        <v>0</v>
      </c>
      <c r="G57" s="801">
        <f>Summary!G57</f>
        <v>0</v>
      </c>
      <c r="H57" s="282"/>
      <c r="I57" s="283"/>
      <c r="J57" s="283"/>
      <c r="K57" s="283"/>
      <c r="L57" s="283"/>
      <c r="M57" s="283"/>
      <c r="N57" s="283"/>
      <c r="O57" s="283"/>
      <c r="P57" s="283"/>
      <c r="Q57" s="283"/>
      <c r="R57" s="283"/>
      <c r="S57" s="283"/>
      <c r="T57" s="547"/>
      <c r="U57" s="531"/>
      <c r="V57" s="282"/>
      <c r="W57" s="283"/>
      <c r="X57" s="283"/>
      <c r="Y57" s="283"/>
      <c r="Z57" s="283"/>
      <c r="AA57" s="283"/>
      <c r="AB57" s="283"/>
      <c r="AC57" s="283"/>
      <c r="AD57" s="283"/>
      <c r="AE57" s="650"/>
      <c r="AF57" s="282"/>
      <c r="AG57" s="283"/>
      <c r="AH57" s="283"/>
      <c r="AI57" s="283"/>
      <c r="AJ57" s="283"/>
      <c r="AK57" s="283"/>
      <c r="AL57" s="283"/>
      <c r="AM57" s="283"/>
      <c r="AN57" s="283"/>
      <c r="AO57" s="650"/>
      <c r="AP57" s="282"/>
      <c r="AQ57" s="283"/>
      <c r="AR57" s="283"/>
      <c r="AS57" s="283"/>
      <c r="AT57" s="283"/>
      <c r="AU57" s="283"/>
      <c r="AV57" s="283"/>
      <c r="AW57" s="283"/>
      <c r="AX57" s="283"/>
      <c r="AY57" s="650"/>
      <c r="AZ57" s="282"/>
      <c r="BA57" s="283"/>
      <c r="BB57" s="283"/>
      <c r="BC57" s="283"/>
      <c r="BD57" s="283"/>
      <c r="BE57" s="283"/>
      <c r="BF57" s="283"/>
      <c r="BG57" s="283"/>
      <c r="BH57" s="283"/>
      <c r="BI57" s="650"/>
      <c r="BJ57" s="282"/>
      <c r="BK57" s="283"/>
      <c r="BL57" s="283"/>
      <c r="BM57" s="283"/>
      <c r="BN57" s="283"/>
      <c r="BO57" s="283"/>
      <c r="BP57" s="283"/>
      <c r="BQ57" s="283"/>
      <c r="BR57" s="283"/>
      <c r="BS57" s="650"/>
      <c r="BT57" s="282"/>
      <c r="BU57" s="283"/>
      <c r="BV57" s="283"/>
      <c r="BW57" s="283"/>
      <c r="BX57" s="283"/>
      <c r="BY57" s="283"/>
      <c r="BZ57" s="283"/>
      <c r="CA57" s="283"/>
      <c r="CB57" s="283"/>
      <c r="CC57" s="650"/>
      <c r="CD57" s="282"/>
      <c r="CE57" s="283"/>
      <c r="CF57" s="283"/>
      <c r="CG57" s="283"/>
      <c r="CH57" s="283"/>
      <c r="CI57" s="283"/>
      <c r="CJ57" s="283"/>
      <c r="CK57" s="283"/>
      <c r="CL57" s="283"/>
      <c r="CM57" s="650"/>
      <c r="CN57" s="282"/>
      <c r="CO57" s="283"/>
      <c r="CP57" s="283"/>
      <c r="CQ57" s="283"/>
      <c r="CR57" s="283"/>
      <c r="CS57" s="283"/>
      <c r="CT57" s="283"/>
      <c r="CU57" s="283"/>
      <c r="CV57" s="283"/>
      <c r="CW57" s="650"/>
      <c r="CX57" s="282"/>
      <c r="CY57" s="283"/>
      <c r="CZ57" s="283"/>
      <c r="DA57" s="283"/>
      <c r="DB57" s="283"/>
      <c r="DC57" s="283"/>
      <c r="DD57" s="283"/>
      <c r="DE57" s="283"/>
      <c r="DF57" s="283"/>
      <c r="DG57" s="650"/>
      <c r="DH57" s="282"/>
      <c r="DI57" s="283"/>
      <c r="DJ57" s="283"/>
      <c r="DK57" s="283"/>
      <c r="DL57" s="283"/>
      <c r="DM57" s="283"/>
      <c r="DN57" s="283"/>
      <c r="DO57" s="283"/>
      <c r="DP57" s="283"/>
      <c r="DQ57" s="650"/>
      <c r="DR57" s="282"/>
      <c r="DS57" s="283"/>
      <c r="DT57" s="283"/>
      <c r="DU57" s="283"/>
      <c r="DV57" s="283"/>
      <c r="DW57" s="283"/>
      <c r="DX57" s="283"/>
      <c r="DY57" s="283"/>
      <c r="DZ57" s="283"/>
      <c r="EA57" s="650"/>
      <c r="EB57" s="282"/>
      <c r="EC57" s="283"/>
      <c r="ED57" s="283"/>
      <c r="EE57" s="283"/>
      <c r="EF57" s="283"/>
      <c r="EG57" s="283"/>
      <c r="EH57" s="283"/>
      <c r="EI57" s="283"/>
      <c r="EJ57" s="283"/>
      <c r="EK57" s="650"/>
    </row>
    <row r="58" spans="1:141" ht="36">
      <c r="A58" s="359" t="str">
        <f>Summary!A58</f>
        <v>20.1 and 20.2</v>
      </c>
      <c r="B58" s="351">
        <f>Summary!B58</f>
        <v>0</v>
      </c>
      <c r="C58" s="351" t="str">
        <f>Summary!C58</f>
        <v>3.1.1</v>
      </c>
      <c r="D58" s="351">
        <f>Summary!D58</f>
        <v>0</v>
      </c>
      <c r="E58" s="355">
        <f>Summary!E58</f>
        <v>0</v>
      </c>
      <c r="F58" s="363" t="str">
        <f>Summary!F58</f>
        <v>Incident response (attend, 3rd party reporting and advise repair) and Green Claims</v>
      </c>
      <c r="G58" s="375" t="str">
        <f>Summary!G58</f>
        <v xml:space="preserve">Schedule Ref 15 </v>
      </c>
      <c r="H58" s="540">
        <f>SUM(V58:AD58)</f>
        <v>0</v>
      </c>
      <c r="I58" s="541">
        <f>SUM(AF58:AN58)</f>
        <v>0</v>
      </c>
      <c r="J58" s="541">
        <f>SUM(AP58:AX58)</f>
        <v>0</v>
      </c>
      <c r="K58" s="541">
        <f>SUM(AZ58:BH58)</f>
        <v>0</v>
      </c>
      <c r="L58" s="541">
        <f>SUM(BJ58:BR58)</f>
        <v>0</v>
      </c>
      <c r="M58" s="541">
        <f>SUM(BT58:CB58)</f>
        <v>0</v>
      </c>
      <c r="N58" s="541">
        <f>SUM(CD58:CL58)</f>
        <v>0</v>
      </c>
      <c r="O58" s="541">
        <f>SUM(CN58:CV58)</f>
        <v>0</v>
      </c>
      <c r="P58" s="541">
        <f>SUM(CX58:DF58)</f>
        <v>0</v>
      </c>
      <c r="Q58" s="541">
        <f>SUM(DH58:DP58)</f>
        <v>0</v>
      </c>
      <c r="R58" s="541">
        <f>SUM(DR58:DZ58)</f>
        <v>0</v>
      </c>
      <c r="S58" s="541">
        <f>SUM(EB58:EJ58)</f>
        <v>0</v>
      </c>
      <c r="T58" s="542">
        <f>SUM(H58:S58)</f>
        <v>0</v>
      </c>
      <c r="U58" s="531"/>
      <c r="V58" s="543"/>
      <c r="W58" s="544"/>
      <c r="X58" s="544"/>
      <c r="Y58" s="544"/>
      <c r="Z58" s="544"/>
      <c r="AA58" s="544"/>
      <c r="AB58" s="544"/>
      <c r="AC58" s="544"/>
      <c r="AD58" s="544"/>
      <c r="AE58" s="653"/>
      <c r="AF58" s="543"/>
      <c r="AG58" s="544"/>
      <c r="AH58" s="544"/>
      <c r="AI58" s="544"/>
      <c r="AJ58" s="544"/>
      <c r="AK58" s="544"/>
      <c r="AL58" s="544"/>
      <c r="AM58" s="544"/>
      <c r="AN58" s="544"/>
      <c r="AO58" s="653"/>
      <c r="AP58" s="543"/>
      <c r="AQ58" s="544"/>
      <c r="AR58" s="544"/>
      <c r="AS58" s="544"/>
      <c r="AT58" s="544"/>
      <c r="AU58" s="544"/>
      <c r="AV58" s="544"/>
      <c r="AW58" s="544"/>
      <c r="AX58" s="544"/>
      <c r="AY58" s="653"/>
      <c r="AZ58" s="543"/>
      <c r="BA58" s="544"/>
      <c r="BB58" s="544"/>
      <c r="BC58" s="544"/>
      <c r="BD58" s="544"/>
      <c r="BE58" s="544"/>
      <c r="BF58" s="544"/>
      <c r="BG58" s="544"/>
      <c r="BH58" s="544"/>
      <c r="BI58" s="653"/>
      <c r="BJ58" s="543"/>
      <c r="BK58" s="544"/>
      <c r="BL58" s="544"/>
      <c r="BM58" s="544"/>
      <c r="BN58" s="544"/>
      <c r="BO58" s="544"/>
      <c r="BP58" s="544"/>
      <c r="BQ58" s="544"/>
      <c r="BR58" s="544"/>
      <c r="BS58" s="653"/>
      <c r="BT58" s="543"/>
      <c r="BU58" s="544"/>
      <c r="BV58" s="544"/>
      <c r="BW58" s="544"/>
      <c r="BX58" s="544"/>
      <c r="BY58" s="544"/>
      <c r="BZ58" s="544"/>
      <c r="CA58" s="544"/>
      <c r="CB58" s="544"/>
      <c r="CC58" s="653"/>
      <c r="CD58" s="543"/>
      <c r="CE58" s="544"/>
      <c r="CF58" s="544"/>
      <c r="CG58" s="544"/>
      <c r="CH58" s="544"/>
      <c r="CI58" s="544"/>
      <c r="CJ58" s="544"/>
      <c r="CK58" s="544"/>
      <c r="CL58" s="544"/>
      <c r="CM58" s="653"/>
      <c r="CN58" s="543"/>
      <c r="CO58" s="544"/>
      <c r="CP58" s="544"/>
      <c r="CQ58" s="544"/>
      <c r="CR58" s="544"/>
      <c r="CS58" s="544"/>
      <c r="CT58" s="544"/>
      <c r="CU58" s="544"/>
      <c r="CV58" s="544"/>
      <c r="CW58" s="653"/>
      <c r="CX58" s="543"/>
      <c r="CY58" s="544"/>
      <c r="CZ58" s="544"/>
      <c r="DA58" s="544"/>
      <c r="DB58" s="544"/>
      <c r="DC58" s="544"/>
      <c r="DD58" s="544"/>
      <c r="DE58" s="544"/>
      <c r="DF58" s="544"/>
      <c r="DG58" s="653"/>
      <c r="DH58" s="543"/>
      <c r="DI58" s="544"/>
      <c r="DJ58" s="544"/>
      <c r="DK58" s="544"/>
      <c r="DL58" s="544"/>
      <c r="DM58" s="544"/>
      <c r="DN58" s="544"/>
      <c r="DO58" s="544"/>
      <c r="DP58" s="544"/>
      <c r="DQ58" s="653"/>
      <c r="DR58" s="543"/>
      <c r="DS58" s="544"/>
      <c r="DT58" s="544"/>
      <c r="DU58" s="544"/>
      <c r="DV58" s="544"/>
      <c r="DW58" s="544"/>
      <c r="DX58" s="544"/>
      <c r="DY58" s="544"/>
      <c r="DZ58" s="544"/>
      <c r="EA58" s="653"/>
      <c r="EB58" s="543"/>
      <c r="EC58" s="544"/>
      <c r="ED58" s="544"/>
      <c r="EE58" s="544"/>
      <c r="EF58" s="544"/>
      <c r="EG58" s="544"/>
      <c r="EH58" s="544"/>
      <c r="EI58" s="544"/>
      <c r="EJ58" s="544"/>
      <c r="EK58" s="653"/>
    </row>
    <row r="59" spans="1:141" s="140" customFormat="1" ht="20.25">
      <c r="A59" s="786">
        <f>Summary!A59</f>
        <v>0</v>
      </c>
      <c r="B59" s="196">
        <f>Summary!B59</f>
        <v>0</v>
      </c>
      <c r="C59" s="196">
        <f>Summary!C59</f>
        <v>0</v>
      </c>
      <c r="D59" s="196">
        <f>Summary!D59</f>
        <v>0</v>
      </c>
      <c r="E59" s="792">
        <f>Summary!E59</f>
        <v>0</v>
      </c>
      <c r="F59" s="792">
        <f>Summary!F59</f>
        <v>0</v>
      </c>
      <c r="G59" s="801">
        <f>Summary!G59</f>
        <v>0</v>
      </c>
      <c r="H59" s="282"/>
      <c r="I59" s="283"/>
      <c r="J59" s="283"/>
      <c r="K59" s="283"/>
      <c r="L59" s="283"/>
      <c r="M59" s="283"/>
      <c r="N59" s="283"/>
      <c r="O59" s="283"/>
      <c r="P59" s="283"/>
      <c r="Q59" s="283"/>
      <c r="R59" s="283"/>
      <c r="S59" s="283"/>
      <c r="T59" s="547"/>
      <c r="U59" s="535"/>
      <c r="V59" s="282"/>
      <c r="W59" s="283"/>
      <c r="X59" s="283"/>
      <c r="Y59" s="283"/>
      <c r="Z59" s="283"/>
      <c r="AA59" s="283"/>
      <c r="AB59" s="283"/>
      <c r="AC59" s="283"/>
      <c r="AD59" s="283"/>
      <c r="AE59" s="650"/>
      <c r="AF59" s="282"/>
      <c r="AG59" s="283"/>
      <c r="AH59" s="283"/>
      <c r="AI59" s="283"/>
      <c r="AJ59" s="283"/>
      <c r="AK59" s="283"/>
      <c r="AL59" s="283"/>
      <c r="AM59" s="283"/>
      <c r="AN59" s="283"/>
      <c r="AO59" s="650"/>
      <c r="AP59" s="282"/>
      <c r="AQ59" s="283"/>
      <c r="AR59" s="283"/>
      <c r="AS59" s="283"/>
      <c r="AT59" s="283"/>
      <c r="AU59" s="283"/>
      <c r="AV59" s="283"/>
      <c r="AW59" s="283"/>
      <c r="AX59" s="283"/>
      <c r="AY59" s="650"/>
      <c r="AZ59" s="282"/>
      <c r="BA59" s="283"/>
      <c r="BB59" s="283"/>
      <c r="BC59" s="283"/>
      <c r="BD59" s="283"/>
      <c r="BE59" s="283"/>
      <c r="BF59" s="283"/>
      <c r="BG59" s="283"/>
      <c r="BH59" s="283"/>
      <c r="BI59" s="650"/>
      <c r="BJ59" s="282"/>
      <c r="BK59" s="283"/>
      <c r="BL59" s="283"/>
      <c r="BM59" s="283"/>
      <c r="BN59" s="283"/>
      <c r="BO59" s="283"/>
      <c r="BP59" s="283"/>
      <c r="BQ59" s="283"/>
      <c r="BR59" s="283"/>
      <c r="BS59" s="650"/>
      <c r="BT59" s="282"/>
      <c r="BU59" s="283"/>
      <c r="BV59" s="283"/>
      <c r="BW59" s="283"/>
      <c r="BX59" s="283"/>
      <c r="BY59" s="283"/>
      <c r="BZ59" s="283"/>
      <c r="CA59" s="283"/>
      <c r="CB59" s="283"/>
      <c r="CC59" s="650"/>
      <c r="CD59" s="282"/>
      <c r="CE59" s="283"/>
      <c r="CF59" s="283"/>
      <c r="CG59" s="283"/>
      <c r="CH59" s="283"/>
      <c r="CI59" s="283"/>
      <c r="CJ59" s="283"/>
      <c r="CK59" s="283"/>
      <c r="CL59" s="283"/>
      <c r="CM59" s="650"/>
      <c r="CN59" s="282"/>
      <c r="CO59" s="283"/>
      <c r="CP59" s="283"/>
      <c r="CQ59" s="283"/>
      <c r="CR59" s="283"/>
      <c r="CS59" s="283"/>
      <c r="CT59" s="283"/>
      <c r="CU59" s="283"/>
      <c r="CV59" s="283"/>
      <c r="CW59" s="650"/>
      <c r="CX59" s="282"/>
      <c r="CY59" s="283"/>
      <c r="CZ59" s="283"/>
      <c r="DA59" s="283"/>
      <c r="DB59" s="283"/>
      <c r="DC59" s="283"/>
      <c r="DD59" s="283"/>
      <c r="DE59" s="283"/>
      <c r="DF59" s="283"/>
      <c r="DG59" s="650"/>
      <c r="DH59" s="282"/>
      <c r="DI59" s="283"/>
      <c r="DJ59" s="283"/>
      <c r="DK59" s="283"/>
      <c r="DL59" s="283"/>
      <c r="DM59" s="283"/>
      <c r="DN59" s="283"/>
      <c r="DO59" s="283"/>
      <c r="DP59" s="283"/>
      <c r="DQ59" s="650"/>
      <c r="DR59" s="282"/>
      <c r="DS59" s="283"/>
      <c r="DT59" s="283"/>
      <c r="DU59" s="283"/>
      <c r="DV59" s="283"/>
      <c r="DW59" s="283"/>
      <c r="DX59" s="283"/>
      <c r="DY59" s="283"/>
      <c r="DZ59" s="283"/>
      <c r="EA59" s="650"/>
      <c r="EB59" s="282"/>
      <c r="EC59" s="283"/>
      <c r="ED59" s="283"/>
      <c r="EE59" s="283"/>
      <c r="EF59" s="283"/>
      <c r="EG59" s="283"/>
      <c r="EH59" s="283"/>
      <c r="EI59" s="283"/>
      <c r="EJ59" s="283"/>
      <c r="EK59" s="650"/>
    </row>
    <row r="60" spans="1:141" s="210" customFormat="1" ht="20.25">
      <c r="A60" s="358">
        <f>Summary!A60</f>
        <v>18</v>
      </c>
      <c r="B60" s="360" t="str">
        <f>Summary!B60</f>
        <v>4</v>
      </c>
      <c r="C60" s="360">
        <f>Summary!C60</f>
        <v>0</v>
      </c>
      <c r="D60" s="350" t="str">
        <f>Summary!D60</f>
        <v>Deliver Maintenance Solutions (Cyclic Items)</v>
      </c>
      <c r="E60" s="199">
        <f>Summary!E60</f>
        <v>0</v>
      </c>
      <c r="F60" s="781">
        <f>Summary!F60</f>
        <v>0</v>
      </c>
      <c r="G60" s="376">
        <f>Summary!G60</f>
        <v>0</v>
      </c>
      <c r="H60" s="284"/>
      <c r="I60" s="285"/>
      <c r="J60" s="285"/>
      <c r="K60" s="285"/>
      <c r="L60" s="285"/>
      <c r="M60" s="285"/>
      <c r="N60" s="285"/>
      <c r="O60" s="285"/>
      <c r="P60" s="285"/>
      <c r="Q60" s="285"/>
      <c r="R60" s="285"/>
      <c r="S60" s="285"/>
      <c r="T60" s="548"/>
      <c r="U60" s="535"/>
      <c r="V60" s="284"/>
      <c r="W60" s="285"/>
      <c r="X60" s="285"/>
      <c r="Y60" s="285"/>
      <c r="Z60" s="285"/>
      <c r="AA60" s="285"/>
      <c r="AB60" s="285"/>
      <c r="AC60" s="285"/>
      <c r="AD60" s="285"/>
      <c r="AE60" s="652"/>
      <c r="AF60" s="284"/>
      <c r="AG60" s="285"/>
      <c r="AH60" s="285"/>
      <c r="AI60" s="285"/>
      <c r="AJ60" s="285"/>
      <c r="AK60" s="285"/>
      <c r="AL60" s="285"/>
      <c r="AM60" s="285"/>
      <c r="AN60" s="285"/>
      <c r="AO60" s="652"/>
      <c r="AP60" s="284"/>
      <c r="AQ60" s="285"/>
      <c r="AR60" s="285"/>
      <c r="AS60" s="285"/>
      <c r="AT60" s="285"/>
      <c r="AU60" s="285"/>
      <c r="AV60" s="285"/>
      <c r="AW60" s="285"/>
      <c r="AX60" s="285"/>
      <c r="AY60" s="652"/>
      <c r="AZ60" s="284"/>
      <c r="BA60" s="285"/>
      <c r="BB60" s="285"/>
      <c r="BC60" s="285"/>
      <c r="BD60" s="285"/>
      <c r="BE60" s="285"/>
      <c r="BF60" s="285"/>
      <c r="BG60" s="285"/>
      <c r="BH60" s="285"/>
      <c r="BI60" s="652"/>
      <c r="BJ60" s="284"/>
      <c r="BK60" s="285"/>
      <c r="BL60" s="285"/>
      <c r="BM60" s="285"/>
      <c r="BN60" s="285"/>
      <c r="BO60" s="285"/>
      <c r="BP60" s="285"/>
      <c r="BQ60" s="285"/>
      <c r="BR60" s="285"/>
      <c r="BS60" s="652"/>
      <c r="BT60" s="284"/>
      <c r="BU60" s="285"/>
      <c r="BV60" s="285"/>
      <c r="BW60" s="285"/>
      <c r="BX60" s="285"/>
      <c r="BY60" s="285"/>
      <c r="BZ60" s="285"/>
      <c r="CA60" s="285"/>
      <c r="CB60" s="285"/>
      <c r="CC60" s="652"/>
      <c r="CD60" s="284"/>
      <c r="CE60" s="285"/>
      <c r="CF60" s="285"/>
      <c r="CG60" s="285"/>
      <c r="CH60" s="285"/>
      <c r="CI60" s="285"/>
      <c r="CJ60" s="285"/>
      <c r="CK60" s="285"/>
      <c r="CL60" s="285"/>
      <c r="CM60" s="652"/>
      <c r="CN60" s="284"/>
      <c r="CO60" s="285"/>
      <c r="CP60" s="285"/>
      <c r="CQ60" s="285"/>
      <c r="CR60" s="285"/>
      <c r="CS60" s="285"/>
      <c r="CT60" s="285"/>
      <c r="CU60" s="285"/>
      <c r="CV60" s="285"/>
      <c r="CW60" s="652"/>
      <c r="CX60" s="284"/>
      <c r="CY60" s="285"/>
      <c r="CZ60" s="285"/>
      <c r="DA60" s="285"/>
      <c r="DB60" s="285"/>
      <c r="DC60" s="285"/>
      <c r="DD60" s="285"/>
      <c r="DE60" s="285"/>
      <c r="DF60" s="285"/>
      <c r="DG60" s="652"/>
      <c r="DH60" s="284"/>
      <c r="DI60" s="285"/>
      <c r="DJ60" s="285"/>
      <c r="DK60" s="285"/>
      <c r="DL60" s="285"/>
      <c r="DM60" s="285"/>
      <c r="DN60" s="285"/>
      <c r="DO60" s="285"/>
      <c r="DP60" s="285"/>
      <c r="DQ60" s="652"/>
      <c r="DR60" s="284"/>
      <c r="DS60" s="285"/>
      <c r="DT60" s="285"/>
      <c r="DU60" s="285"/>
      <c r="DV60" s="285"/>
      <c r="DW60" s="285"/>
      <c r="DX60" s="285"/>
      <c r="DY60" s="285"/>
      <c r="DZ60" s="285"/>
      <c r="EA60" s="652"/>
      <c r="EB60" s="284"/>
      <c r="EC60" s="285"/>
      <c r="ED60" s="285"/>
      <c r="EE60" s="285"/>
      <c r="EF60" s="285"/>
      <c r="EG60" s="285"/>
      <c r="EH60" s="285"/>
      <c r="EI60" s="285"/>
      <c r="EJ60" s="285"/>
      <c r="EK60" s="652"/>
    </row>
    <row r="61" spans="1:141" ht="20.25">
      <c r="A61" s="802">
        <f>Summary!A61</f>
        <v>0</v>
      </c>
      <c r="B61" s="803" t="str">
        <f>Summary!B61</f>
        <v>4.1</v>
      </c>
      <c r="C61" s="803">
        <f>Summary!C61</f>
        <v>0</v>
      </c>
      <c r="D61" s="800">
        <f>Summary!D61</f>
        <v>0</v>
      </c>
      <c r="E61" s="804">
        <f>Summary!E61</f>
        <v>0</v>
      </c>
      <c r="F61" s="805">
        <f>Summary!F61</f>
        <v>0</v>
      </c>
      <c r="G61" s="787">
        <f>Summary!G61</f>
        <v>0</v>
      </c>
      <c r="H61" s="282"/>
      <c r="I61" s="283"/>
      <c r="J61" s="283"/>
      <c r="K61" s="283"/>
      <c r="L61" s="283"/>
      <c r="M61" s="283"/>
      <c r="N61" s="283"/>
      <c r="O61" s="283"/>
      <c r="P61" s="283"/>
      <c r="Q61" s="283"/>
      <c r="R61" s="283"/>
      <c r="S61" s="283"/>
      <c r="T61" s="549"/>
      <c r="U61" s="531"/>
      <c r="V61" s="301"/>
      <c r="W61" s="286"/>
      <c r="X61" s="286"/>
      <c r="Y61" s="286"/>
      <c r="Z61" s="286"/>
      <c r="AA61" s="286"/>
      <c r="AB61" s="286"/>
      <c r="AC61" s="286"/>
      <c r="AD61" s="286"/>
      <c r="AE61" s="654"/>
      <c r="AF61" s="301"/>
      <c r="AG61" s="286"/>
      <c r="AH61" s="286"/>
      <c r="AI61" s="286"/>
      <c r="AJ61" s="286"/>
      <c r="AK61" s="286"/>
      <c r="AL61" s="286"/>
      <c r="AM61" s="286"/>
      <c r="AN61" s="286"/>
      <c r="AO61" s="654"/>
      <c r="AP61" s="301"/>
      <c r="AQ61" s="286"/>
      <c r="AR61" s="286"/>
      <c r="AS61" s="286"/>
      <c r="AT61" s="286"/>
      <c r="AU61" s="286"/>
      <c r="AV61" s="286"/>
      <c r="AW61" s="286"/>
      <c r="AX61" s="286"/>
      <c r="AY61" s="654"/>
      <c r="AZ61" s="301"/>
      <c r="BA61" s="286"/>
      <c r="BB61" s="286"/>
      <c r="BC61" s="286"/>
      <c r="BD61" s="286"/>
      <c r="BE61" s="286"/>
      <c r="BF61" s="286"/>
      <c r="BG61" s="286"/>
      <c r="BH61" s="286"/>
      <c r="BI61" s="654"/>
      <c r="BJ61" s="301"/>
      <c r="BK61" s="286"/>
      <c r="BL61" s="286"/>
      <c r="BM61" s="286"/>
      <c r="BN61" s="286"/>
      <c r="BO61" s="286"/>
      <c r="BP61" s="286"/>
      <c r="BQ61" s="286"/>
      <c r="BR61" s="286"/>
      <c r="BS61" s="654"/>
      <c r="BT61" s="301"/>
      <c r="BU61" s="286"/>
      <c r="BV61" s="286"/>
      <c r="BW61" s="286"/>
      <c r="BX61" s="286"/>
      <c r="BY61" s="286"/>
      <c r="BZ61" s="286"/>
      <c r="CA61" s="286"/>
      <c r="CB61" s="286"/>
      <c r="CC61" s="654"/>
      <c r="CD61" s="301"/>
      <c r="CE61" s="286"/>
      <c r="CF61" s="286"/>
      <c r="CG61" s="286"/>
      <c r="CH61" s="286"/>
      <c r="CI61" s="286"/>
      <c r="CJ61" s="286"/>
      <c r="CK61" s="286"/>
      <c r="CL61" s="286"/>
      <c r="CM61" s="654"/>
      <c r="CN61" s="301"/>
      <c r="CO61" s="286"/>
      <c r="CP61" s="286"/>
      <c r="CQ61" s="286"/>
      <c r="CR61" s="286"/>
      <c r="CS61" s="286"/>
      <c r="CT61" s="286"/>
      <c r="CU61" s="286"/>
      <c r="CV61" s="286"/>
      <c r="CW61" s="654"/>
      <c r="CX61" s="301"/>
      <c r="CY61" s="286"/>
      <c r="CZ61" s="286"/>
      <c r="DA61" s="286"/>
      <c r="DB61" s="286"/>
      <c r="DC61" s="286"/>
      <c r="DD61" s="286"/>
      <c r="DE61" s="286"/>
      <c r="DF61" s="286"/>
      <c r="DG61" s="654"/>
      <c r="DH61" s="301"/>
      <c r="DI61" s="286"/>
      <c r="DJ61" s="286"/>
      <c r="DK61" s="286"/>
      <c r="DL61" s="286"/>
      <c r="DM61" s="286"/>
      <c r="DN61" s="286"/>
      <c r="DO61" s="286"/>
      <c r="DP61" s="286"/>
      <c r="DQ61" s="654"/>
      <c r="DR61" s="301"/>
      <c r="DS61" s="286"/>
      <c r="DT61" s="286"/>
      <c r="DU61" s="286"/>
      <c r="DV61" s="286"/>
      <c r="DW61" s="286"/>
      <c r="DX61" s="286"/>
      <c r="DY61" s="286"/>
      <c r="DZ61" s="286"/>
      <c r="EA61" s="654"/>
      <c r="EB61" s="301"/>
      <c r="EC61" s="286"/>
      <c r="ED61" s="286"/>
      <c r="EE61" s="286"/>
      <c r="EF61" s="286"/>
      <c r="EG61" s="286"/>
      <c r="EH61" s="286"/>
      <c r="EI61" s="286"/>
      <c r="EJ61" s="286"/>
      <c r="EK61" s="654"/>
    </row>
    <row r="62" spans="1:141" ht="20.25">
      <c r="A62" s="359" t="str">
        <f>Summary!A62</f>
        <v>18.1.1</v>
      </c>
      <c r="B62" s="354">
        <f>Summary!B62</f>
        <v>0</v>
      </c>
      <c r="C62" s="351" t="str">
        <f>Summary!C62</f>
        <v>4.1.1</v>
      </c>
      <c r="D62" s="364">
        <f>Summary!D62</f>
        <v>0</v>
      </c>
      <c r="E62" s="367">
        <f>Summary!E62</f>
        <v>0</v>
      </c>
      <c r="F62" s="368" t="str">
        <f>Summary!F62</f>
        <v>Stock maintenance</v>
      </c>
      <c r="G62" s="377">
        <f>Summary!G62</f>
        <v>0</v>
      </c>
      <c r="H62" s="540">
        <f>SUM(V62:AD62)</f>
        <v>0</v>
      </c>
      <c r="I62" s="541">
        <f>SUM(AF62:AN62)</f>
        <v>0</v>
      </c>
      <c r="J62" s="541">
        <f>SUM(AP62:AX62)</f>
        <v>0</v>
      </c>
      <c r="K62" s="541">
        <f>SUM(AZ62:BH62)</f>
        <v>0</v>
      </c>
      <c r="L62" s="541">
        <f>SUM(BJ62:BR62)</f>
        <v>0</v>
      </c>
      <c r="M62" s="541">
        <f>SUM(BT62:CB62)</f>
        <v>0</v>
      </c>
      <c r="N62" s="541">
        <f>SUM(CD62:CL62)</f>
        <v>0</v>
      </c>
      <c r="O62" s="541">
        <f>SUM(CN62:CV62)</f>
        <v>0</v>
      </c>
      <c r="P62" s="541">
        <f>SUM(CX62:DF62)</f>
        <v>0</v>
      </c>
      <c r="Q62" s="541">
        <f>SUM(DH62:DP62)</f>
        <v>0</v>
      </c>
      <c r="R62" s="541">
        <f>SUM(DR62:DZ62)</f>
        <v>0</v>
      </c>
      <c r="S62" s="541">
        <f>SUM(EB62:EJ62)</f>
        <v>0</v>
      </c>
      <c r="T62" s="542">
        <f>SUM(H62:S62)</f>
        <v>0</v>
      </c>
      <c r="U62" s="531"/>
      <c r="V62" s="543"/>
      <c r="W62" s="544"/>
      <c r="X62" s="544"/>
      <c r="Y62" s="544"/>
      <c r="Z62" s="544"/>
      <c r="AA62" s="544"/>
      <c r="AB62" s="544"/>
      <c r="AC62" s="544"/>
      <c r="AD62" s="544"/>
      <c r="AE62" s="653"/>
      <c r="AF62" s="543"/>
      <c r="AG62" s="544"/>
      <c r="AH62" s="544"/>
      <c r="AI62" s="544"/>
      <c r="AJ62" s="544"/>
      <c r="AK62" s="544"/>
      <c r="AL62" s="544"/>
      <c r="AM62" s="544"/>
      <c r="AN62" s="544"/>
      <c r="AO62" s="653"/>
      <c r="AP62" s="543"/>
      <c r="AQ62" s="544"/>
      <c r="AR62" s="544"/>
      <c r="AS62" s="544"/>
      <c r="AT62" s="544"/>
      <c r="AU62" s="544"/>
      <c r="AV62" s="544"/>
      <c r="AW62" s="544"/>
      <c r="AX62" s="544"/>
      <c r="AY62" s="653"/>
      <c r="AZ62" s="543"/>
      <c r="BA62" s="544"/>
      <c r="BB62" s="544"/>
      <c r="BC62" s="544"/>
      <c r="BD62" s="544"/>
      <c r="BE62" s="544"/>
      <c r="BF62" s="544"/>
      <c r="BG62" s="544"/>
      <c r="BH62" s="544"/>
      <c r="BI62" s="653"/>
      <c r="BJ62" s="543"/>
      <c r="BK62" s="544"/>
      <c r="BL62" s="544"/>
      <c r="BM62" s="544"/>
      <c r="BN62" s="544"/>
      <c r="BO62" s="544"/>
      <c r="BP62" s="544"/>
      <c r="BQ62" s="544"/>
      <c r="BR62" s="544"/>
      <c r="BS62" s="653"/>
      <c r="BT62" s="543"/>
      <c r="BU62" s="544"/>
      <c r="BV62" s="544"/>
      <c r="BW62" s="544"/>
      <c r="BX62" s="544"/>
      <c r="BY62" s="544"/>
      <c r="BZ62" s="544"/>
      <c r="CA62" s="544"/>
      <c r="CB62" s="544"/>
      <c r="CC62" s="653"/>
      <c r="CD62" s="543"/>
      <c r="CE62" s="544"/>
      <c r="CF62" s="544"/>
      <c r="CG62" s="544"/>
      <c r="CH62" s="544"/>
      <c r="CI62" s="544"/>
      <c r="CJ62" s="544"/>
      <c r="CK62" s="544"/>
      <c r="CL62" s="544"/>
      <c r="CM62" s="653"/>
      <c r="CN62" s="543"/>
      <c r="CO62" s="544"/>
      <c r="CP62" s="544"/>
      <c r="CQ62" s="544"/>
      <c r="CR62" s="544"/>
      <c r="CS62" s="544"/>
      <c r="CT62" s="544"/>
      <c r="CU62" s="544"/>
      <c r="CV62" s="544"/>
      <c r="CW62" s="653"/>
      <c r="CX62" s="543"/>
      <c r="CY62" s="544"/>
      <c r="CZ62" s="544"/>
      <c r="DA62" s="544"/>
      <c r="DB62" s="544"/>
      <c r="DC62" s="544"/>
      <c r="DD62" s="544"/>
      <c r="DE62" s="544"/>
      <c r="DF62" s="544"/>
      <c r="DG62" s="653"/>
      <c r="DH62" s="543"/>
      <c r="DI62" s="544"/>
      <c r="DJ62" s="544"/>
      <c r="DK62" s="544"/>
      <c r="DL62" s="544"/>
      <c r="DM62" s="544"/>
      <c r="DN62" s="544"/>
      <c r="DO62" s="544"/>
      <c r="DP62" s="544"/>
      <c r="DQ62" s="653"/>
      <c r="DR62" s="543"/>
      <c r="DS62" s="544"/>
      <c r="DT62" s="544"/>
      <c r="DU62" s="544"/>
      <c r="DV62" s="544"/>
      <c r="DW62" s="544"/>
      <c r="DX62" s="544"/>
      <c r="DY62" s="544"/>
      <c r="DZ62" s="544"/>
      <c r="EA62" s="653"/>
      <c r="EB62" s="543"/>
      <c r="EC62" s="544"/>
      <c r="ED62" s="544"/>
      <c r="EE62" s="544"/>
      <c r="EF62" s="544"/>
      <c r="EG62" s="544"/>
      <c r="EH62" s="544"/>
      <c r="EI62" s="544"/>
      <c r="EJ62" s="544"/>
      <c r="EK62" s="653"/>
    </row>
    <row r="63" spans="1:141" ht="20.25">
      <c r="A63" s="806">
        <f>Summary!A63</f>
        <v>0</v>
      </c>
      <c r="B63" s="807">
        <f>Summary!B63</f>
        <v>0</v>
      </c>
      <c r="C63" s="808">
        <f>Summary!C63</f>
        <v>0</v>
      </c>
      <c r="D63" s="809">
        <f>Summary!D63</f>
        <v>0</v>
      </c>
      <c r="E63" s="810">
        <f>Summary!E63</f>
        <v>0</v>
      </c>
      <c r="F63" s="796">
        <f>Summary!F63</f>
        <v>0</v>
      </c>
      <c r="G63" s="811">
        <f>Summary!G63</f>
        <v>0</v>
      </c>
      <c r="H63" s="282"/>
      <c r="I63" s="283"/>
      <c r="J63" s="283"/>
      <c r="K63" s="283"/>
      <c r="L63" s="283"/>
      <c r="M63" s="283"/>
      <c r="N63" s="283"/>
      <c r="O63" s="283"/>
      <c r="P63" s="283"/>
      <c r="Q63" s="283"/>
      <c r="R63" s="283"/>
      <c r="S63" s="283"/>
      <c r="T63" s="547"/>
      <c r="U63" s="531"/>
      <c r="V63" s="282"/>
      <c r="W63" s="283"/>
      <c r="X63" s="283"/>
      <c r="Y63" s="283"/>
      <c r="Z63" s="283"/>
      <c r="AA63" s="283"/>
      <c r="AB63" s="283"/>
      <c r="AC63" s="283"/>
      <c r="AD63" s="283"/>
      <c r="AE63" s="650"/>
      <c r="AF63" s="282"/>
      <c r="AG63" s="283"/>
      <c r="AH63" s="283"/>
      <c r="AI63" s="283"/>
      <c r="AJ63" s="283"/>
      <c r="AK63" s="283"/>
      <c r="AL63" s="283"/>
      <c r="AM63" s="283"/>
      <c r="AN63" s="283"/>
      <c r="AO63" s="650"/>
      <c r="AP63" s="282"/>
      <c r="AQ63" s="283"/>
      <c r="AR63" s="283"/>
      <c r="AS63" s="283"/>
      <c r="AT63" s="283"/>
      <c r="AU63" s="283"/>
      <c r="AV63" s="283"/>
      <c r="AW63" s="283"/>
      <c r="AX63" s="283"/>
      <c r="AY63" s="650"/>
      <c r="AZ63" s="282"/>
      <c r="BA63" s="283"/>
      <c r="BB63" s="283"/>
      <c r="BC63" s="283"/>
      <c r="BD63" s="283"/>
      <c r="BE63" s="283"/>
      <c r="BF63" s="283"/>
      <c r="BG63" s="283"/>
      <c r="BH63" s="283"/>
      <c r="BI63" s="650"/>
      <c r="BJ63" s="282"/>
      <c r="BK63" s="283"/>
      <c r="BL63" s="283"/>
      <c r="BM63" s="283"/>
      <c r="BN63" s="283"/>
      <c r="BO63" s="283"/>
      <c r="BP63" s="283"/>
      <c r="BQ63" s="283"/>
      <c r="BR63" s="283"/>
      <c r="BS63" s="650"/>
      <c r="BT63" s="282"/>
      <c r="BU63" s="283"/>
      <c r="BV63" s="283"/>
      <c r="BW63" s="283"/>
      <c r="BX63" s="283"/>
      <c r="BY63" s="283"/>
      <c r="BZ63" s="283"/>
      <c r="CA63" s="283"/>
      <c r="CB63" s="283"/>
      <c r="CC63" s="650"/>
      <c r="CD63" s="282"/>
      <c r="CE63" s="283"/>
      <c r="CF63" s="283"/>
      <c r="CG63" s="283"/>
      <c r="CH63" s="283"/>
      <c r="CI63" s="283"/>
      <c r="CJ63" s="283"/>
      <c r="CK63" s="283"/>
      <c r="CL63" s="283"/>
      <c r="CM63" s="650"/>
      <c r="CN63" s="282"/>
      <c r="CO63" s="283"/>
      <c r="CP63" s="283"/>
      <c r="CQ63" s="283"/>
      <c r="CR63" s="283"/>
      <c r="CS63" s="283"/>
      <c r="CT63" s="283"/>
      <c r="CU63" s="283"/>
      <c r="CV63" s="283"/>
      <c r="CW63" s="650"/>
      <c r="CX63" s="282"/>
      <c r="CY63" s="283"/>
      <c r="CZ63" s="283"/>
      <c r="DA63" s="283"/>
      <c r="DB63" s="283"/>
      <c r="DC63" s="283"/>
      <c r="DD63" s="283"/>
      <c r="DE63" s="283"/>
      <c r="DF63" s="283"/>
      <c r="DG63" s="650"/>
      <c r="DH63" s="282"/>
      <c r="DI63" s="283"/>
      <c r="DJ63" s="283"/>
      <c r="DK63" s="283"/>
      <c r="DL63" s="283"/>
      <c r="DM63" s="283"/>
      <c r="DN63" s="283"/>
      <c r="DO63" s="283"/>
      <c r="DP63" s="283"/>
      <c r="DQ63" s="650"/>
      <c r="DR63" s="282"/>
      <c r="DS63" s="283"/>
      <c r="DT63" s="283"/>
      <c r="DU63" s="283"/>
      <c r="DV63" s="283"/>
      <c r="DW63" s="283"/>
      <c r="DX63" s="283"/>
      <c r="DY63" s="283"/>
      <c r="DZ63" s="283"/>
      <c r="EA63" s="650"/>
      <c r="EB63" s="282"/>
      <c r="EC63" s="283"/>
      <c r="ED63" s="283"/>
      <c r="EE63" s="283"/>
      <c r="EF63" s="283"/>
      <c r="EG63" s="283"/>
      <c r="EH63" s="283"/>
      <c r="EI63" s="283"/>
      <c r="EJ63" s="283"/>
      <c r="EK63" s="650"/>
    </row>
    <row r="64" spans="1:141" s="209" customFormat="1" ht="20.25">
      <c r="A64" s="358">
        <f>Summary!A64</f>
        <v>0</v>
      </c>
      <c r="B64" s="369" t="str">
        <f>Summary!B64</f>
        <v>4</v>
      </c>
      <c r="C64" s="369">
        <f>Summary!C64</f>
        <v>0</v>
      </c>
      <c r="D64" s="370" t="str">
        <f>Summary!D64</f>
        <v>Deliver Maintenance Solutions (Cyclic Activities)</v>
      </c>
      <c r="E64" s="200">
        <f>Summary!E64</f>
        <v>0</v>
      </c>
      <c r="F64" s="200">
        <f>Summary!F64</f>
        <v>0</v>
      </c>
      <c r="G64" s="492">
        <f>Summary!G64</f>
        <v>0</v>
      </c>
      <c r="H64" s="287"/>
      <c r="I64" s="288"/>
      <c r="J64" s="288"/>
      <c r="K64" s="288"/>
      <c r="L64" s="288"/>
      <c r="M64" s="288"/>
      <c r="N64" s="288"/>
      <c r="O64" s="288"/>
      <c r="P64" s="288"/>
      <c r="Q64" s="288"/>
      <c r="R64" s="288"/>
      <c r="S64" s="288"/>
      <c r="T64" s="550"/>
      <c r="U64" s="531"/>
      <c r="V64" s="287"/>
      <c r="W64" s="288"/>
      <c r="X64" s="288"/>
      <c r="Y64" s="288"/>
      <c r="Z64" s="288"/>
      <c r="AA64" s="288"/>
      <c r="AB64" s="288"/>
      <c r="AC64" s="288"/>
      <c r="AD64" s="288"/>
      <c r="AE64" s="655"/>
      <c r="AF64" s="287"/>
      <c r="AG64" s="288"/>
      <c r="AH64" s="288"/>
      <c r="AI64" s="288"/>
      <c r="AJ64" s="288"/>
      <c r="AK64" s="288"/>
      <c r="AL64" s="288"/>
      <c r="AM64" s="288"/>
      <c r="AN64" s="288"/>
      <c r="AO64" s="655"/>
      <c r="AP64" s="287"/>
      <c r="AQ64" s="288"/>
      <c r="AR64" s="288"/>
      <c r="AS64" s="288"/>
      <c r="AT64" s="288"/>
      <c r="AU64" s="288"/>
      <c r="AV64" s="288"/>
      <c r="AW64" s="288"/>
      <c r="AX64" s="288"/>
      <c r="AY64" s="655"/>
      <c r="AZ64" s="287"/>
      <c r="BA64" s="288"/>
      <c r="BB64" s="288"/>
      <c r="BC64" s="288"/>
      <c r="BD64" s="288"/>
      <c r="BE64" s="288"/>
      <c r="BF64" s="288"/>
      <c r="BG64" s="288"/>
      <c r="BH64" s="288"/>
      <c r="BI64" s="655"/>
      <c r="BJ64" s="287"/>
      <c r="BK64" s="288"/>
      <c r="BL64" s="288"/>
      <c r="BM64" s="288"/>
      <c r="BN64" s="288"/>
      <c r="BO64" s="288"/>
      <c r="BP64" s="288"/>
      <c r="BQ64" s="288"/>
      <c r="BR64" s="288"/>
      <c r="BS64" s="655"/>
      <c r="BT64" s="287"/>
      <c r="BU64" s="288"/>
      <c r="BV64" s="288"/>
      <c r="BW64" s="288"/>
      <c r="BX64" s="288"/>
      <c r="BY64" s="288"/>
      <c r="BZ64" s="288"/>
      <c r="CA64" s="288"/>
      <c r="CB64" s="288"/>
      <c r="CC64" s="655"/>
      <c r="CD64" s="287"/>
      <c r="CE64" s="288"/>
      <c r="CF64" s="288"/>
      <c r="CG64" s="288"/>
      <c r="CH64" s="288"/>
      <c r="CI64" s="288"/>
      <c r="CJ64" s="288"/>
      <c r="CK64" s="288"/>
      <c r="CL64" s="288"/>
      <c r="CM64" s="655"/>
      <c r="CN64" s="287"/>
      <c r="CO64" s="288"/>
      <c r="CP64" s="288"/>
      <c r="CQ64" s="288"/>
      <c r="CR64" s="288"/>
      <c r="CS64" s="288"/>
      <c r="CT64" s="288"/>
      <c r="CU64" s="288"/>
      <c r="CV64" s="288"/>
      <c r="CW64" s="655"/>
      <c r="CX64" s="287"/>
      <c r="CY64" s="288"/>
      <c r="CZ64" s="288"/>
      <c r="DA64" s="288"/>
      <c r="DB64" s="288"/>
      <c r="DC64" s="288"/>
      <c r="DD64" s="288"/>
      <c r="DE64" s="288"/>
      <c r="DF64" s="288"/>
      <c r="DG64" s="655"/>
      <c r="DH64" s="287"/>
      <c r="DI64" s="288"/>
      <c r="DJ64" s="288"/>
      <c r="DK64" s="288"/>
      <c r="DL64" s="288"/>
      <c r="DM64" s="288"/>
      <c r="DN64" s="288"/>
      <c r="DO64" s="288"/>
      <c r="DP64" s="288"/>
      <c r="DQ64" s="655"/>
      <c r="DR64" s="287"/>
      <c r="DS64" s="288"/>
      <c r="DT64" s="288"/>
      <c r="DU64" s="288"/>
      <c r="DV64" s="288"/>
      <c r="DW64" s="288"/>
      <c r="DX64" s="288"/>
      <c r="DY64" s="288"/>
      <c r="DZ64" s="288"/>
      <c r="EA64" s="655"/>
      <c r="EB64" s="287"/>
      <c r="EC64" s="288"/>
      <c r="ED64" s="288"/>
      <c r="EE64" s="288"/>
      <c r="EF64" s="288"/>
      <c r="EG64" s="288"/>
      <c r="EH64" s="288"/>
      <c r="EI64" s="288"/>
      <c r="EJ64" s="288"/>
      <c r="EK64" s="655"/>
    </row>
    <row r="65" spans="1:141" ht="72">
      <c r="A65" s="786" t="str">
        <f>Summary!A65</f>
        <v>18.3.1</v>
      </c>
      <c r="B65" s="812">
        <f>Summary!B65</f>
        <v>4.2</v>
      </c>
      <c r="C65" s="813">
        <f>Summary!C65</f>
        <v>0</v>
      </c>
      <c r="D65" s="809" t="str">
        <f>Summary!D65</f>
        <v xml:space="preserve">400 - Road Restraint System </v>
      </c>
      <c r="E65" s="810" t="str">
        <f>Summary!E65</f>
        <v>Road restraint system, and all barrier systems (excluding concrete barriers)</v>
      </c>
      <c r="F65" s="814">
        <f>Summary!F65</f>
        <v>0</v>
      </c>
      <c r="G65" s="801">
        <f>Summary!G65</f>
        <v>0</v>
      </c>
      <c r="H65" s="289"/>
      <c r="I65" s="290"/>
      <c r="J65" s="290"/>
      <c r="K65" s="290"/>
      <c r="L65" s="290"/>
      <c r="M65" s="290"/>
      <c r="N65" s="290"/>
      <c r="O65" s="290"/>
      <c r="P65" s="290"/>
      <c r="Q65" s="290"/>
      <c r="R65" s="290"/>
      <c r="S65" s="290"/>
      <c r="T65" s="551"/>
      <c r="U65" s="531"/>
      <c r="V65" s="289"/>
      <c r="W65" s="290"/>
      <c r="X65" s="290"/>
      <c r="Y65" s="290"/>
      <c r="Z65" s="290"/>
      <c r="AA65" s="290"/>
      <c r="AB65" s="290"/>
      <c r="AC65" s="290"/>
      <c r="AD65" s="290"/>
      <c r="AE65" s="656"/>
      <c r="AF65" s="289"/>
      <c r="AG65" s="290"/>
      <c r="AH65" s="290"/>
      <c r="AI65" s="290"/>
      <c r="AJ65" s="290"/>
      <c r="AK65" s="290"/>
      <c r="AL65" s="290"/>
      <c r="AM65" s="290"/>
      <c r="AN65" s="290"/>
      <c r="AO65" s="656"/>
      <c r="AP65" s="289"/>
      <c r="AQ65" s="290"/>
      <c r="AR65" s="290"/>
      <c r="AS65" s="290"/>
      <c r="AT65" s="290"/>
      <c r="AU65" s="290"/>
      <c r="AV65" s="290"/>
      <c r="AW65" s="290"/>
      <c r="AX65" s="290"/>
      <c r="AY65" s="656"/>
      <c r="AZ65" s="289"/>
      <c r="BA65" s="290"/>
      <c r="BB65" s="290"/>
      <c r="BC65" s="290"/>
      <c r="BD65" s="290"/>
      <c r="BE65" s="290"/>
      <c r="BF65" s="290"/>
      <c r="BG65" s="290"/>
      <c r="BH65" s="290"/>
      <c r="BI65" s="656"/>
      <c r="BJ65" s="289"/>
      <c r="BK65" s="290"/>
      <c r="BL65" s="290"/>
      <c r="BM65" s="290"/>
      <c r="BN65" s="290"/>
      <c r="BO65" s="290"/>
      <c r="BP65" s="290"/>
      <c r="BQ65" s="290"/>
      <c r="BR65" s="290"/>
      <c r="BS65" s="656"/>
      <c r="BT65" s="289"/>
      <c r="BU65" s="290"/>
      <c r="BV65" s="290"/>
      <c r="BW65" s="290"/>
      <c r="BX65" s="290"/>
      <c r="BY65" s="290"/>
      <c r="BZ65" s="290"/>
      <c r="CA65" s="290"/>
      <c r="CB65" s="290"/>
      <c r="CC65" s="656"/>
      <c r="CD65" s="289"/>
      <c r="CE65" s="290"/>
      <c r="CF65" s="290"/>
      <c r="CG65" s="290"/>
      <c r="CH65" s="290"/>
      <c r="CI65" s="290"/>
      <c r="CJ65" s="290"/>
      <c r="CK65" s="290"/>
      <c r="CL65" s="290"/>
      <c r="CM65" s="656"/>
      <c r="CN65" s="289"/>
      <c r="CO65" s="290"/>
      <c r="CP65" s="290"/>
      <c r="CQ65" s="290"/>
      <c r="CR65" s="290"/>
      <c r="CS65" s="290"/>
      <c r="CT65" s="290"/>
      <c r="CU65" s="290"/>
      <c r="CV65" s="290"/>
      <c r="CW65" s="656"/>
      <c r="CX65" s="289"/>
      <c r="CY65" s="290"/>
      <c r="CZ65" s="290"/>
      <c r="DA65" s="290"/>
      <c r="DB65" s="290"/>
      <c r="DC65" s="290"/>
      <c r="DD65" s="290"/>
      <c r="DE65" s="290"/>
      <c r="DF65" s="290"/>
      <c r="DG65" s="656"/>
      <c r="DH65" s="289"/>
      <c r="DI65" s="290"/>
      <c r="DJ65" s="290"/>
      <c r="DK65" s="290"/>
      <c r="DL65" s="290"/>
      <c r="DM65" s="290"/>
      <c r="DN65" s="290"/>
      <c r="DO65" s="290"/>
      <c r="DP65" s="290"/>
      <c r="DQ65" s="656"/>
      <c r="DR65" s="289"/>
      <c r="DS65" s="290"/>
      <c r="DT65" s="290"/>
      <c r="DU65" s="290"/>
      <c r="DV65" s="290"/>
      <c r="DW65" s="290"/>
      <c r="DX65" s="290"/>
      <c r="DY65" s="290"/>
      <c r="DZ65" s="290"/>
      <c r="EA65" s="656"/>
      <c r="EB65" s="289"/>
      <c r="EC65" s="290"/>
      <c r="ED65" s="290"/>
      <c r="EE65" s="290"/>
      <c r="EF65" s="290"/>
      <c r="EG65" s="290"/>
      <c r="EH65" s="290"/>
      <c r="EI65" s="290"/>
      <c r="EJ65" s="290"/>
      <c r="EK65" s="656"/>
    </row>
    <row r="66" spans="1:141" ht="20.25">
      <c r="A66" s="359">
        <f>Summary!A66</f>
        <v>0</v>
      </c>
      <c r="B66" s="378">
        <f>Summary!B66</f>
        <v>0</v>
      </c>
      <c r="C66" s="379" t="str">
        <f>Summary!C66</f>
        <v>4.2.1</v>
      </c>
      <c r="D66" s="380">
        <f>Summary!D66</f>
        <v>0</v>
      </c>
      <c r="E66" s="381">
        <f>Summary!E66</f>
        <v>0</v>
      </c>
      <c r="F66" s="382" t="str">
        <f>Summary!F66</f>
        <v xml:space="preserve">Check all Road Restraint System </v>
      </c>
      <c r="G66" s="375">
        <f>Summary!G66</f>
        <v>0</v>
      </c>
      <c r="H66" s="540">
        <f>SUM(V66:AD66)</f>
        <v>0</v>
      </c>
      <c r="I66" s="541">
        <f>SUM(AF66:AN66)</f>
        <v>0</v>
      </c>
      <c r="J66" s="541">
        <f>SUM(AP66:AX66)</f>
        <v>0</v>
      </c>
      <c r="K66" s="541">
        <f>SUM(AZ66:BH66)</f>
        <v>0</v>
      </c>
      <c r="L66" s="541">
        <f>SUM(BJ66:BR66)</f>
        <v>0</v>
      </c>
      <c r="M66" s="541">
        <f>SUM(BT66:CB66)</f>
        <v>0</v>
      </c>
      <c r="N66" s="541">
        <f>SUM(CD66:CL66)</f>
        <v>0</v>
      </c>
      <c r="O66" s="541">
        <f>SUM(CN66:CV66)</f>
        <v>0</v>
      </c>
      <c r="P66" s="541">
        <f>SUM(CX66:DF66)</f>
        <v>0</v>
      </c>
      <c r="Q66" s="541">
        <f>SUM(DH66:DP66)</f>
        <v>0</v>
      </c>
      <c r="R66" s="541">
        <f>SUM(DR66:DZ66)</f>
        <v>0</v>
      </c>
      <c r="S66" s="541">
        <f>SUM(EB66:EJ66)</f>
        <v>0</v>
      </c>
      <c r="T66" s="542">
        <f>SUM(H66:S66)</f>
        <v>0</v>
      </c>
      <c r="U66" s="531"/>
      <c r="V66" s="543"/>
      <c r="W66" s="544"/>
      <c r="X66" s="544"/>
      <c r="Y66" s="544"/>
      <c r="Z66" s="544"/>
      <c r="AA66" s="544"/>
      <c r="AB66" s="544"/>
      <c r="AC66" s="544"/>
      <c r="AD66" s="544"/>
      <c r="AE66" s="657"/>
      <c r="AF66" s="543"/>
      <c r="AG66" s="544"/>
      <c r="AH66" s="544"/>
      <c r="AI66" s="544"/>
      <c r="AJ66" s="544"/>
      <c r="AK66" s="544"/>
      <c r="AL66" s="544"/>
      <c r="AM66" s="544"/>
      <c r="AN66" s="544"/>
      <c r="AO66" s="657"/>
      <c r="AP66" s="543"/>
      <c r="AQ66" s="544"/>
      <c r="AR66" s="544"/>
      <c r="AS66" s="544"/>
      <c r="AT66" s="544"/>
      <c r="AU66" s="544"/>
      <c r="AV66" s="544"/>
      <c r="AW66" s="544"/>
      <c r="AX66" s="544"/>
      <c r="AY66" s="657"/>
      <c r="AZ66" s="543"/>
      <c r="BA66" s="544"/>
      <c r="BB66" s="544"/>
      <c r="BC66" s="544"/>
      <c r="BD66" s="544"/>
      <c r="BE66" s="544"/>
      <c r="BF66" s="544"/>
      <c r="BG66" s="544"/>
      <c r="BH66" s="544"/>
      <c r="BI66" s="657"/>
      <c r="BJ66" s="543"/>
      <c r="BK66" s="544"/>
      <c r="BL66" s="544"/>
      <c r="BM66" s="544"/>
      <c r="BN66" s="544"/>
      <c r="BO66" s="544"/>
      <c r="BP66" s="544"/>
      <c r="BQ66" s="544"/>
      <c r="BR66" s="544"/>
      <c r="BS66" s="657"/>
      <c r="BT66" s="543"/>
      <c r="BU66" s="544"/>
      <c r="BV66" s="544"/>
      <c r="BW66" s="544"/>
      <c r="BX66" s="544"/>
      <c r="BY66" s="544"/>
      <c r="BZ66" s="544"/>
      <c r="CA66" s="544"/>
      <c r="CB66" s="544"/>
      <c r="CC66" s="657"/>
      <c r="CD66" s="543"/>
      <c r="CE66" s="544"/>
      <c r="CF66" s="544"/>
      <c r="CG66" s="544"/>
      <c r="CH66" s="544"/>
      <c r="CI66" s="544"/>
      <c r="CJ66" s="544"/>
      <c r="CK66" s="544"/>
      <c r="CL66" s="544"/>
      <c r="CM66" s="657"/>
      <c r="CN66" s="543"/>
      <c r="CO66" s="544"/>
      <c r="CP66" s="544"/>
      <c r="CQ66" s="544"/>
      <c r="CR66" s="544"/>
      <c r="CS66" s="544"/>
      <c r="CT66" s="544"/>
      <c r="CU66" s="544"/>
      <c r="CV66" s="544"/>
      <c r="CW66" s="657"/>
      <c r="CX66" s="543"/>
      <c r="CY66" s="544"/>
      <c r="CZ66" s="544"/>
      <c r="DA66" s="544"/>
      <c r="DB66" s="544"/>
      <c r="DC66" s="544"/>
      <c r="DD66" s="544"/>
      <c r="DE66" s="544"/>
      <c r="DF66" s="544"/>
      <c r="DG66" s="657"/>
      <c r="DH66" s="543"/>
      <c r="DI66" s="544"/>
      <c r="DJ66" s="544"/>
      <c r="DK66" s="544"/>
      <c r="DL66" s="544"/>
      <c r="DM66" s="544"/>
      <c r="DN66" s="544"/>
      <c r="DO66" s="544"/>
      <c r="DP66" s="544"/>
      <c r="DQ66" s="657"/>
      <c r="DR66" s="543"/>
      <c r="DS66" s="544"/>
      <c r="DT66" s="544"/>
      <c r="DU66" s="544"/>
      <c r="DV66" s="544"/>
      <c r="DW66" s="544"/>
      <c r="DX66" s="544"/>
      <c r="DY66" s="544"/>
      <c r="DZ66" s="544"/>
      <c r="EA66" s="657"/>
      <c r="EB66" s="543"/>
      <c r="EC66" s="544"/>
      <c r="ED66" s="544"/>
      <c r="EE66" s="544"/>
      <c r="EF66" s="544"/>
      <c r="EG66" s="544"/>
      <c r="EH66" s="544"/>
      <c r="EI66" s="544"/>
      <c r="EJ66" s="544"/>
      <c r="EK66" s="657"/>
    </row>
    <row r="67" spans="1:141" ht="90">
      <c r="A67" s="359">
        <f>Summary!A67</f>
        <v>0</v>
      </c>
      <c r="B67" s="378">
        <f>Summary!B67</f>
        <v>0</v>
      </c>
      <c r="C67" s="379" t="str">
        <f>Summary!C67</f>
        <v>4.2.2</v>
      </c>
      <c r="D67" s="380">
        <f>Summary!D67</f>
        <v>0</v>
      </c>
      <c r="E67" s="381" t="str">
        <f>Summary!E67</f>
        <v>Tighten or replace screws and bolts and re-tension Road Restraint System requiring re-tensioning.</v>
      </c>
      <c r="F67" s="382">
        <f>Summary!F67</f>
        <v>0</v>
      </c>
      <c r="G67" s="375">
        <f>Summary!G67</f>
        <v>0</v>
      </c>
      <c r="H67" s="700"/>
      <c r="I67" s="701"/>
      <c r="J67" s="701"/>
      <c r="K67" s="701"/>
      <c r="L67" s="701"/>
      <c r="M67" s="701"/>
      <c r="N67" s="701"/>
      <c r="O67" s="701"/>
      <c r="P67" s="701"/>
      <c r="Q67" s="701"/>
      <c r="R67" s="701"/>
      <c r="S67" s="701"/>
      <c r="T67" s="702"/>
      <c r="U67" s="823"/>
      <c r="V67" s="700"/>
      <c r="W67" s="701"/>
      <c r="X67" s="701"/>
      <c r="Y67" s="701"/>
      <c r="Z67" s="701"/>
      <c r="AA67" s="701"/>
      <c r="AB67" s="701"/>
      <c r="AC67" s="701"/>
      <c r="AD67" s="701"/>
      <c r="AE67" s="824"/>
      <c r="AF67" s="700"/>
      <c r="AG67" s="701"/>
      <c r="AH67" s="701"/>
      <c r="AI67" s="701"/>
      <c r="AJ67" s="701"/>
      <c r="AK67" s="701"/>
      <c r="AL67" s="701"/>
      <c r="AM67" s="701"/>
      <c r="AN67" s="701"/>
      <c r="AO67" s="824"/>
      <c r="AP67" s="700"/>
      <c r="AQ67" s="701"/>
      <c r="AR67" s="701"/>
      <c r="AS67" s="701"/>
      <c r="AT67" s="701"/>
      <c r="AU67" s="701"/>
      <c r="AV67" s="701"/>
      <c r="AW67" s="701"/>
      <c r="AX67" s="701"/>
      <c r="AY67" s="824"/>
      <c r="AZ67" s="700"/>
      <c r="BA67" s="701"/>
      <c r="BB67" s="701"/>
      <c r="BC67" s="701"/>
      <c r="BD67" s="701"/>
      <c r="BE67" s="701"/>
      <c r="BF67" s="701"/>
      <c r="BG67" s="701"/>
      <c r="BH67" s="701"/>
      <c r="BI67" s="824"/>
      <c r="BJ67" s="700"/>
      <c r="BK67" s="701"/>
      <c r="BL67" s="701"/>
      <c r="BM67" s="701"/>
      <c r="BN67" s="701"/>
      <c r="BO67" s="701"/>
      <c r="BP67" s="701"/>
      <c r="BQ67" s="701"/>
      <c r="BR67" s="701"/>
      <c r="BS67" s="824"/>
      <c r="BT67" s="700"/>
      <c r="BU67" s="701"/>
      <c r="BV67" s="701"/>
      <c r="BW67" s="701"/>
      <c r="BX67" s="701"/>
      <c r="BY67" s="701"/>
      <c r="BZ67" s="701"/>
      <c r="CA67" s="701"/>
      <c r="CB67" s="701"/>
      <c r="CC67" s="824"/>
      <c r="CD67" s="700"/>
      <c r="CE67" s="701"/>
      <c r="CF67" s="701"/>
      <c r="CG67" s="701"/>
      <c r="CH67" s="701"/>
      <c r="CI67" s="701"/>
      <c r="CJ67" s="701"/>
      <c r="CK67" s="701"/>
      <c r="CL67" s="701"/>
      <c r="CM67" s="824"/>
      <c r="CN67" s="700"/>
      <c r="CO67" s="701"/>
      <c r="CP67" s="701"/>
      <c r="CQ67" s="701"/>
      <c r="CR67" s="701"/>
      <c r="CS67" s="701"/>
      <c r="CT67" s="701"/>
      <c r="CU67" s="701"/>
      <c r="CV67" s="701"/>
      <c r="CW67" s="824"/>
      <c r="CX67" s="700"/>
      <c r="CY67" s="701"/>
      <c r="CZ67" s="701"/>
      <c r="DA67" s="701"/>
      <c r="DB67" s="701"/>
      <c r="DC67" s="701"/>
      <c r="DD67" s="701"/>
      <c r="DE67" s="701"/>
      <c r="DF67" s="701"/>
      <c r="DG67" s="824"/>
      <c r="DH67" s="700"/>
      <c r="DI67" s="701"/>
      <c r="DJ67" s="701"/>
      <c r="DK67" s="701"/>
      <c r="DL67" s="701"/>
      <c r="DM67" s="701"/>
      <c r="DN67" s="701"/>
      <c r="DO67" s="701"/>
      <c r="DP67" s="701"/>
      <c r="DQ67" s="824"/>
      <c r="DR67" s="700"/>
      <c r="DS67" s="701"/>
      <c r="DT67" s="701"/>
      <c r="DU67" s="701"/>
      <c r="DV67" s="701"/>
      <c r="DW67" s="701"/>
      <c r="DX67" s="701"/>
      <c r="DY67" s="701"/>
      <c r="DZ67" s="701"/>
      <c r="EA67" s="824"/>
      <c r="EB67" s="700"/>
      <c r="EC67" s="701"/>
      <c r="ED67" s="701"/>
      <c r="EE67" s="701"/>
      <c r="EF67" s="701"/>
      <c r="EG67" s="701"/>
      <c r="EH67" s="701"/>
      <c r="EI67" s="701"/>
      <c r="EJ67" s="701"/>
      <c r="EK67" s="824"/>
    </row>
    <row r="68" spans="1:141" ht="36">
      <c r="A68" s="359">
        <f>Summary!A68</f>
        <v>0</v>
      </c>
      <c r="B68" s="378">
        <f>Summary!B68</f>
        <v>0</v>
      </c>
      <c r="C68" s="379" t="str">
        <f>Summary!C68</f>
        <v>4.2.2.1</v>
      </c>
      <c r="D68" s="380">
        <f>Summary!D68</f>
        <v>0</v>
      </c>
      <c r="E68" s="381">
        <f>Summary!E68</f>
        <v>0</v>
      </c>
      <c r="F68" s="382" t="str">
        <f>Summary!F68</f>
        <v>RRS - Tensioned Corrugated Beam (includes barrier length, transitions and Terminals)</v>
      </c>
      <c r="G68" s="375">
        <f>Summary!G68</f>
        <v>0</v>
      </c>
      <c r="H68" s="540">
        <f t="shared" ref="H68:H123" si="41">SUM(V68:AD68)</f>
        <v>0</v>
      </c>
      <c r="I68" s="541">
        <f t="shared" ref="I68:I123" si="42">SUM(AF68:AN68)</f>
        <v>0</v>
      </c>
      <c r="J68" s="541">
        <f t="shared" ref="J68:J123" si="43">SUM(AP68:AX68)</f>
        <v>0</v>
      </c>
      <c r="K68" s="541">
        <f t="shared" ref="K68:K123" si="44">SUM(AZ68:BH68)</f>
        <v>0</v>
      </c>
      <c r="L68" s="541">
        <f t="shared" ref="L68:L123" si="45">SUM(BJ68:BR68)</f>
        <v>0</v>
      </c>
      <c r="M68" s="541">
        <f t="shared" ref="M68:M123" si="46">SUM(BT68:CB68)</f>
        <v>0</v>
      </c>
      <c r="N68" s="541">
        <f t="shared" ref="N68:N123" si="47">SUM(CD68:CL68)</f>
        <v>0</v>
      </c>
      <c r="O68" s="541">
        <f t="shared" ref="O68:O123" si="48">SUM(CN68:CV68)</f>
        <v>0</v>
      </c>
      <c r="P68" s="541">
        <f t="shared" ref="P68:P123" si="49">SUM(CX68:DF68)</f>
        <v>0</v>
      </c>
      <c r="Q68" s="541">
        <f t="shared" ref="Q68:Q123" si="50">SUM(DH68:DP68)</f>
        <v>0</v>
      </c>
      <c r="R68" s="541">
        <f t="shared" ref="R68:R123" si="51">SUM(DR68:DZ68)</f>
        <v>0</v>
      </c>
      <c r="S68" s="541">
        <f t="shared" ref="S68:S123" si="52">SUM(EB68:EJ68)</f>
        <v>0</v>
      </c>
      <c r="T68" s="542">
        <f t="shared" ref="T68:T123" si="53">SUM(H68:S68)</f>
        <v>0</v>
      </c>
      <c r="U68" s="531"/>
      <c r="V68" s="543"/>
      <c r="W68" s="544"/>
      <c r="X68" s="544"/>
      <c r="Y68" s="544"/>
      <c r="Z68" s="544"/>
      <c r="AA68" s="544"/>
      <c r="AB68" s="544"/>
      <c r="AC68" s="544"/>
      <c r="AD68" s="544"/>
      <c r="AE68" s="657"/>
      <c r="AF68" s="543"/>
      <c r="AG68" s="544"/>
      <c r="AH68" s="544"/>
      <c r="AI68" s="544"/>
      <c r="AJ68" s="544"/>
      <c r="AK68" s="544"/>
      <c r="AL68" s="544"/>
      <c r="AM68" s="544"/>
      <c r="AN68" s="544"/>
      <c r="AO68" s="657"/>
      <c r="AP68" s="543"/>
      <c r="AQ68" s="544"/>
      <c r="AR68" s="544"/>
      <c r="AS68" s="544"/>
      <c r="AT68" s="544"/>
      <c r="AU68" s="544"/>
      <c r="AV68" s="544"/>
      <c r="AW68" s="544"/>
      <c r="AX68" s="544"/>
      <c r="AY68" s="657"/>
      <c r="AZ68" s="543"/>
      <c r="BA68" s="544"/>
      <c r="BB68" s="544"/>
      <c r="BC68" s="544"/>
      <c r="BD68" s="544"/>
      <c r="BE68" s="544"/>
      <c r="BF68" s="544"/>
      <c r="BG68" s="544"/>
      <c r="BH68" s="544"/>
      <c r="BI68" s="657"/>
      <c r="BJ68" s="543"/>
      <c r="BK68" s="544"/>
      <c r="BL68" s="544"/>
      <c r="BM68" s="544"/>
      <c r="BN68" s="544"/>
      <c r="BO68" s="544"/>
      <c r="BP68" s="544"/>
      <c r="BQ68" s="544"/>
      <c r="BR68" s="544"/>
      <c r="BS68" s="657"/>
      <c r="BT68" s="543"/>
      <c r="BU68" s="544"/>
      <c r="BV68" s="544"/>
      <c r="BW68" s="544"/>
      <c r="BX68" s="544"/>
      <c r="BY68" s="544"/>
      <c r="BZ68" s="544"/>
      <c r="CA68" s="544"/>
      <c r="CB68" s="544"/>
      <c r="CC68" s="657"/>
      <c r="CD68" s="543"/>
      <c r="CE68" s="544"/>
      <c r="CF68" s="544"/>
      <c r="CG68" s="544"/>
      <c r="CH68" s="544"/>
      <c r="CI68" s="544"/>
      <c r="CJ68" s="544"/>
      <c r="CK68" s="544"/>
      <c r="CL68" s="544"/>
      <c r="CM68" s="657"/>
      <c r="CN68" s="543"/>
      <c r="CO68" s="544"/>
      <c r="CP68" s="544"/>
      <c r="CQ68" s="544"/>
      <c r="CR68" s="544"/>
      <c r="CS68" s="544"/>
      <c r="CT68" s="544"/>
      <c r="CU68" s="544"/>
      <c r="CV68" s="544"/>
      <c r="CW68" s="657"/>
      <c r="CX68" s="543"/>
      <c r="CY68" s="544"/>
      <c r="CZ68" s="544"/>
      <c r="DA68" s="544"/>
      <c r="DB68" s="544"/>
      <c r="DC68" s="544"/>
      <c r="DD68" s="544"/>
      <c r="DE68" s="544"/>
      <c r="DF68" s="544"/>
      <c r="DG68" s="657"/>
      <c r="DH68" s="543"/>
      <c r="DI68" s="544"/>
      <c r="DJ68" s="544"/>
      <c r="DK68" s="544"/>
      <c r="DL68" s="544"/>
      <c r="DM68" s="544"/>
      <c r="DN68" s="544"/>
      <c r="DO68" s="544"/>
      <c r="DP68" s="544"/>
      <c r="DQ68" s="657"/>
      <c r="DR68" s="543"/>
      <c r="DS68" s="544"/>
      <c r="DT68" s="544"/>
      <c r="DU68" s="544"/>
      <c r="DV68" s="544"/>
      <c r="DW68" s="544"/>
      <c r="DX68" s="544"/>
      <c r="DY68" s="544"/>
      <c r="DZ68" s="544"/>
      <c r="EA68" s="657"/>
      <c r="EB68" s="543"/>
      <c r="EC68" s="544"/>
      <c r="ED68" s="544"/>
      <c r="EE68" s="544"/>
      <c r="EF68" s="544"/>
      <c r="EG68" s="544"/>
      <c r="EH68" s="544"/>
      <c r="EI68" s="544"/>
      <c r="EJ68" s="544"/>
      <c r="EK68" s="657"/>
    </row>
    <row r="69" spans="1:141" ht="36">
      <c r="A69" s="359">
        <f>Summary!A69</f>
        <v>0</v>
      </c>
      <c r="B69" s="378">
        <f>Summary!B69</f>
        <v>0</v>
      </c>
      <c r="C69" s="379" t="str">
        <f>Summary!C69</f>
        <v>4.2.2.2</v>
      </c>
      <c r="D69" s="380">
        <f>Summary!D69</f>
        <v>0</v>
      </c>
      <c r="E69" s="381">
        <f>Summary!E69</f>
        <v>0</v>
      </c>
      <c r="F69" s="382" t="str">
        <f>Summary!F69</f>
        <v>RRS - Wire Rope Safety Barrier (includes barrier length, transitions and Terminals)</v>
      </c>
      <c r="G69" s="375">
        <f>Summary!G69</f>
        <v>0</v>
      </c>
      <c r="H69" s="540">
        <f t="shared" si="41"/>
        <v>0</v>
      </c>
      <c r="I69" s="541">
        <f t="shared" si="42"/>
        <v>0</v>
      </c>
      <c r="J69" s="541">
        <f t="shared" si="43"/>
        <v>0</v>
      </c>
      <c r="K69" s="541">
        <f t="shared" si="44"/>
        <v>0</v>
      </c>
      <c r="L69" s="541">
        <f t="shared" si="45"/>
        <v>0</v>
      </c>
      <c r="M69" s="541">
        <f t="shared" si="46"/>
        <v>0</v>
      </c>
      <c r="N69" s="541">
        <f t="shared" si="47"/>
        <v>0</v>
      </c>
      <c r="O69" s="541">
        <f t="shared" si="48"/>
        <v>0</v>
      </c>
      <c r="P69" s="541">
        <f t="shared" si="49"/>
        <v>0</v>
      </c>
      <c r="Q69" s="541">
        <f t="shared" si="50"/>
        <v>0</v>
      </c>
      <c r="R69" s="541">
        <f t="shared" si="51"/>
        <v>0</v>
      </c>
      <c r="S69" s="541">
        <f t="shared" si="52"/>
        <v>0</v>
      </c>
      <c r="T69" s="542">
        <f t="shared" si="53"/>
        <v>0</v>
      </c>
      <c r="U69" s="531"/>
      <c r="V69" s="543"/>
      <c r="W69" s="544"/>
      <c r="X69" s="544"/>
      <c r="Y69" s="544"/>
      <c r="Z69" s="544"/>
      <c r="AA69" s="544"/>
      <c r="AB69" s="544"/>
      <c r="AC69" s="544"/>
      <c r="AD69" s="544"/>
      <c r="AE69" s="657"/>
      <c r="AF69" s="543"/>
      <c r="AG69" s="544"/>
      <c r="AH69" s="544"/>
      <c r="AI69" s="544"/>
      <c r="AJ69" s="544"/>
      <c r="AK69" s="544"/>
      <c r="AL69" s="544"/>
      <c r="AM69" s="544"/>
      <c r="AN69" s="544"/>
      <c r="AO69" s="657"/>
      <c r="AP69" s="543"/>
      <c r="AQ69" s="544"/>
      <c r="AR69" s="544"/>
      <c r="AS69" s="544"/>
      <c r="AT69" s="544"/>
      <c r="AU69" s="544"/>
      <c r="AV69" s="544"/>
      <c r="AW69" s="544"/>
      <c r="AX69" s="544"/>
      <c r="AY69" s="657"/>
      <c r="AZ69" s="543"/>
      <c r="BA69" s="544"/>
      <c r="BB69" s="544"/>
      <c r="BC69" s="544"/>
      <c r="BD69" s="544"/>
      <c r="BE69" s="544"/>
      <c r="BF69" s="544"/>
      <c r="BG69" s="544"/>
      <c r="BH69" s="544"/>
      <c r="BI69" s="657"/>
      <c r="BJ69" s="543"/>
      <c r="BK69" s="544"/>
      <c r="BL69" s="544"/>
      <c r="BM69" s="544"/>
      <c r="BN69" s="544"/>
      <c r="BO69" s="544"/>
      <c r="BP69" s="544"/>
      <c r="BQ69" s="544"/>
      <c r="BR69" s="544"/>
      <c r="BS69" s="657"/>
      <c r="BT69" s="543"/>
      <c r="BU69" s="544"/>
      <c r="BV69" s="544"/>
      <c r="BW69" s="544"/>
      <c r="BX69" s="544"/>
      <c r="BY69" s="544"/>
      <c r="BZ69" s="544"/>
      <c r="CA69" s="544"/>
      <c r="CB69" s="544"/>
      <c r="CC69" s="657"/>
      <c r="CD69" s="543"/>
      <c r="CE69" s="544"/>
      <c r="CF69" s="544"/>
      <c r="CG69" s="544"/>
      <c r="CH69" s="544"/>
      <c r="CI69" s="544"/>
      <c r="CJ69" s="544"/>
      <c r="CK69" s="544"/>
      <c r="CL69" s="544"/>
      <c r="CM69" s="657"/>
      <c r="CN69" s="543"/>
      <c r="CO69" s="544"/>
      <c r="CP69" s="544"/>
      <c r="CQ69" s="544"/>
      <c r="CR69" s="544"/>
      <c r="CS69" s="544"/>
      <c r="CT69" s="544"/>
      <c r="CU69" s="544"/>
      <c r="CV69" s="544"/>
      <c r="CW69" s="657"/>
      <c r="CX69" s="543"/>
      <c r="CY69" s="544"/>
      <c r="CZ69" s="544"/>
      <c r="DA69" s="544"/>
      <c r="DB69" s="544"/>
      <c r="DC69" s="544"/>
      <c r="DD69" s="544"/>
      <c r="DE69" s="544"/>
      <c r="DF69" s="544"/>
      <c r="DG69" s="657"/>
      <c r="DH69" s="543"/>
      <c r="DI69" s="544"/>
      <c r="DJ69" s="544"/>
      <c r="DK69" s="544"/>
      <c r="DL69" s="544"/>
      <c r="DM69" s="544"/>
      <c r="DN69" s="544"/>
      <c r="DO69" s="544"/>
      <c r="DP69" s="544"/>
      <c r="DQ69" s="657"/>
      <c r="DR69" s="543"/>
      <c r="DS69" s="544"/>
      <c r="DT69" s="544"/>
      <c r="DU69" s="544"/>
      <c r="DV69" s="544"/>
      <c r="DW69" s="544"/>
      <c r="DX69" s="544"/>
      <c r="DY69" s="544"/>
      <c r="DZ69" s="544"/>
      <c r="EA69" s="657"/>
      <c r="EB69" s="543"/>
      <c r="EC69" s="544"/>
      <c r="ED69" s="544"/>
      <c r="EE69" s="544"/>
      <c r="EF69" s="544"/>
      <c r="EG69" s="544"/>
      <c r="EH69" s="544"/>
      <c r="EI69" s="544"/>
      <c r="EJ69" s="544"/>
      <c r="EK69" s="657"/>
    </row>
    <row r="70" spans="1:141" ht="36">
      <c r="A70" s="359">
        <f>Summary!A70</f>
        <v>0</v>
      </c>
      <c r="B70" s="378">
        <f>Summary!B70</f>
        <v>0</v>
      </c>
      <c r="C70" s="379" t="str">
        <f>Summary!C70</f>
        <v>4.2.3</v>
      </c>
      <c r="D70" s="380">
        <f>Summary!D70</f>
        <v>0</v>
      </c>
      <c r="E70" s="381" t="str">
        <f>Summary!E70</f>
        <v>Arrester beds</v>
      </c>
      <c r="F70" s="382" t="str">
        <f>Summary!F70</f>
        <v>Treatment of weeds, remove scattered aggregate from carriageway and reprofile gravel bed</v>
      </c>
      <c r="G70" s="375">
        <f>Summary!G70</f>
        <v>0</v>
      </c>
      <c r="H70" s="540">
        <f t="shared" si="41"/>
        <v>0</v>
      </c>
      <c r="I70" s="541">
        <f t="shared" si="42"/>
        <v>0</v>
      </c>
      <c r="J70" s="541">
        <f t="shared" si="43"/>
        <v>0</v>
      </c>
      <c r="K70" s="541">
        <f t="shared" si="44"/>
        <v>0</v>
      </c>
      <c r="L70" s="541">
        <f t="shared" si="45"/>
        <v>0</v>
      </c>
      <c r="M70" s="541">
        <f t="shared" si="46"/>
        <v>0</v>
      </c>
      <c r="N70" s="541">
        <f t="shared" si="47"/>
        <v>0</v>
      </c>
      <c r="O70" s="541">
        <f t="shared" si="48"/>
        <v>0</v>
      </c>
      <c r="P70" s="541">
        <f t="shared" si="49"/>
        <v>0</v>
      </c>
      <c r="Q70" s="541">
        <f t="shared" si="50"/>
        <v>0</v>
      </c>
      <c r="R70" s="541">
        <f t="shared" si="51"/>
        <v>0</v>
      </c>
      <c r="S70" s="541">
        <f t="shared" si="52"/>
        <v>0</v>
      </c>
      <c r="T70" s="542">
        <f t="shared" si="53"/>
        <v>0</v>
      </c>
      <c r="U70" s="531"/>
      <c r="V70" s="543"/>
      <c r="W70" s="544"/>
      <c r="X70" s="544"/>
      <c r="Y70" s="544"/>
      <c r="Z70" s="544"/>
      <c r="AA70" s="544"/>
      <c r="AB70" s="544"/>
      <c r="AC70" s="544"/>
      <c r="AD70" s="544"/>
      <c r="AE70" s="657"/>
      <c r="AF70" s="543"/>
      <c r="AG70" s="544"/>
      <c r="AH70" s="544"/>
      <c r="AI70" s="544"/>
      <c r="AJ70" s="544"/>
      <c r="AK70" s="544"/>
      <c r="AL70" s="544"/>
      <c r="AM70" s="544"/>
      <c r="AN70" s="544"/>
      <c r="AO70" s="657"/>
      <c r="AP70" s="543"/>
      <c r="AQ70" s="544"/>
      <c r="AR70" s="544"/>
      <c r="AS70" s="544"/>
      <c r="AT70" s="544"/>
      <c r="AU70" s="544"/>
      <c r="AV70" s="544"/>
      <c r="AW70" s="544"/>
      <c r="AX70" s="544"/>
      <c r="AY70" s="657"/>
      <c r="AZ70" s="543"/>
      <c r="BA70" s="544"/>
      <c r="BB70" s="544"/>
      <c r="BC70" s="544"/>
      <c r="BD70" s="544"/>
      <c r="BE70" s="544"/>
      <c r="BF70" s="544"/>
      <c r="BG70" s="544"/>
      <c r="BH70" s="544"/>
      <c r="BI70" s="657"/>
      <c r="BJ70" s="543"/>
      <c r="BK70" s="544"/>
      <c r="BL70" s="544"/>
      <c r="BM70" s="544"/>
      <c r="BN70" s="544"/>
      <c r="BO70" s="544"/>
      <c r="BP70" s="544"/>
      <c r="BQ70" s="544"/>
      <c r="BR70" s="544"/>
      <c r="BS70" s="657"/>
      <c r="BT70" s="543"/>
      <c r="BU70" s="544"/>
      <c r="BV70" s="544"/>
      <c r="BW70" s="544"/>
      <c r="BX70" s="544"/>
      <c r="BY70" s="544"/>
      <c r="BZ70" s="544"/>
      <c r="CA70" s="544"/>
      <c r="CB70" s="544"/>
      <c r="CC70" s="657"/>
      <c r="CD70" s="543"/>
      <c r="CE70" s="544"/>
      <c r="CF70" s="544"/>
      <c r="CG70" s="544"/>
      <c r="CH70" s="544"/>
      <c r="CI70" s="544"/>
      <c r="CJ70" s="544"/>
      <c r="CK70" s="544"/>
      <c r="CL70" s="544"/>
      <c r="CM70" s="657"/>
      <c r="CN70" s="543"/>
      <c r="CO70" s="544"/>
      <c r="CP70" s="544"/>
      <c r="CQ70" s="544"/>
      <c r="CR70" s="544"/>
      <c r="CS70" s="544"/>
      <c r="CT70" s="544"/>
      <c r="CU70" s="544"/>
      <c r="CV70" s="544"/>
      <c r="CW70" s="657"/>
      <c r="CX70" s="543"/>
      <c r="CY70" s="544"/>
      <c r="CZ70" s="544"/>
      <c r="DA70" s="544"/>
      <c r="DB70" s="544"/>
      <c r="DC70" s="544"/>
      <c r="DD70" s="544"/>
      <c r="DE70" s="544"/>
      <c r="DF70" s="544"/>
      <c r="DG70" s="657"/>
      <c r="DH70" s="543"/>
      <c r="DI70" s="544"/>
      <c r="DJ70" s="544"/>
      <c r="DK70" s="544"/>
      <c r="DL70" s="544"/>
      <c r="DM70" s="544"/>
      <c r="DN70" s="544"/>
      <c r="DO70" s="544"/>
      <c r="DP70" s="544"/>
      <c r="DQ70" s="657"/>
      <c r="DR70" s="543"/>
      <c r="DS70" s="544"/>
      <c r="DT70" s="544"/>
      <c r="DU70" s="544"/>
      <c r="DV70" s="544"/>
      <c r="DW70" s="544"/>
      <c r="DX70" s="544"/>
      <c r="DY70" s="544"/>
      <c r="DZ70" s="544"/>
      <c r="EA70" s="657"/>
      <c r="EB70" s="543"/>
      <c r="EC70" s="544"/>
      <c r="ED70" s="544"/>
      <c r="EE70" s="544"/>
      <c r="EF70" s="544"/>
      <c r="EG70" s="544"/>
      <c r="EH70" s="544"/>
      <c r="EI70" s="544"/>
      <c r="EJ70" s="544"/>
      <c r="EK70" s="657"/>
    </row>
    <row r="71" spans="1:141" s="139" customFormat="1" ht="36">
      <c r="A71" s="802" t="str">
        <f>Summary!A71</f>
        <v>18.4.1</v>
      </c>
      <c r="B71" s="815">
        <f>Summary!B71</f>
        <v>4.3</v>
      </c>
      <c r="C71" s="813">
        <f>Summary!C71</f>
        <v>0</v>
      </c>
      <c r="D71" s="816" t="str">
        <f>Summary!D71</f>
        <v>0500 - Drainage and Service Ducts</v>
      </c>
      <c r="E71" s="796" t="str">
        <f>Summary!E71</f>
        <v xml:space="preserve">Drainage </v>
      </c>
      <c r="F71" s="796">
        <f>Summary!F71</f>
        <v>0</v>
      </c>
      <c r="G71" s="787" t="str">
        <f>Summary!G71</f>
        <v>Schedule Ref 7</v>
      </c>
      <c r="H71" s="299"/>
      <c r="I71" s="300"/>
      <c r="J71" s="300"/>
      <c r="K71" s="300"/>
      <c r="L71" s="300"/>
      <c r="M71" s="300"/>
      <c r="N71" s="300"/>
      <c r="O71" s="300"/>
      <c r="P71" s="300"/>
      <c r="Q71" s="300"/>
      <c r="R71" s="300"/>
      <c r="S71" s="300"/>
      <c r="T71" s="797"/>
      <c r="U71" s="531"/>
      <c r="V71" s="299"/>
      <c r="W71" s="300"/>
      <c r="X71" s="300"/>
      <c r="Y71" s="300"/>
      <c r="Z71" s="300"/>
      <c r="AA71" s="300"/>
      <c r="AB71" s="300"/>
      <c r="AC71" s="300"/>
      <c r="AD71" s="300"/>
      <c r="AE71" s="817"/>
      <c r="AF71" s="299"/>
      <c r="AG71" s="300"/>
      <c r="AH71" s="300"/>
      <c r="AI71" s="300"/>
      <c r="AJ71" s="300"/>
      <c r="AK71" s="300"/>
      <c r="AL71" s="300"/>
      <c r="AM71" s="300"/>
      <c r="AN71" s="300"/>
      <c r="AO71" s="817"/>
      <c r="AP71" s="299"/>
      <c r="AQ71" s="300"/>
      <c r="AR71" s="300"/>
      <c r="AS71" s="300"/>
      <c r="AT71" s="300"/>
      <c r="AU71" s="300"/>
      <c r="AV71" s="300"/>
      <c r="AW71" s="300"/>
      <c r="AX71" s="300"/>
      <c r="AY71" s="817"/>
      <c r="AZ71" s="299"/>
      <c r="BA71" s="300"/>
      <c r="BB71" s="300"/>
      <c r="BC71" s="300"/>
      <c r="BD71" s="300"/>
      <c r="BE71" s="300"/>
      <c r="BF71" s="300"/>
      <c r="BG71" s="300"/>
      <c r="BH71" s="300"/>
      <c r="BI71" s="817"/>
      <c r="BJ71" s="299"/>
      <c r="BK71" s="300"/>
      <c r="BL71" s="300"/>
      <c r="BM71" s="300"/>
      <c r="BN71" s="300"/>
      <c r="BO71" s="300"/>
      <c r="BP71" s="300"/>
      <c r="BQ71" s="300"/>
      <c r="BR71" s="300"/>
      <c r="BS71" s="817"/>
      <c r="BT71" s="299"/>
      <c r="BU71" s="300"/>
      <c r="BV71" s="300"/>
      <c r="BW71" s="300"/>
      <c r="BX71" s="300"/>
      <c r="BY71" s="300"/>
      <c r="BZ71" s="300"/>
      <c r="CA71" s="300"/>
      <c r="CB71" s="300"/>
      <c r="CC71" s="817"/>
      <c r="CD71" s="299"/>
      <c r="CE71" s="300"/>
      <c r="CF71" s="300"/>
      <c r="CG71" s="300"/>
      <c r="CH71" s="300"/>
      <c r="CI71" s="300"/>
      <c r="CJ71" s="300"/>
      <c r="CK71" s="300"/>
      <c r="CL71" s="300"/>
      <c r="CM71" s="817"/>
      <c r="CN71" s="299"/>
      <c r="CO71" s="300"/>
      <c r="CP71" s="300"/>
      <c r="CQ71" s="300"/>
      <c r="CR71" s="300"/>
      <c r="CS71" s="300"/>
      <c r="CT71" s="300"/>
      <c r="CU71" s="300"/>
      <c r="CV71" s="300"/>
      <c r="CW71" s="817"/>
      <c r="CX71" s="299"/>
      <c r="CY71" s="300"/>
      <c r="CZ71" s="300"/>
      <c r="DA71" s="300"/>
      <c r="DB71" s="300"/>
      <c r="DC71" s="300"/>
      <c r="DD71" s="300"/>
      <c r="DE71" s="300"/>
      <c r="DF71" s="300"/>
      <c r="DG71" s="817"/>
      <c r="DH71" s="299"/>
      <c r="DI71" s="300"/>
      <c r="DJ71" s="300"/>
      <c r="DK71" s="300"/>
      <c r="DL71" s="300"/>
      <c r="DM71" s="300"/>
      <c r="DN71" s="300"/>
      <c r="DO71" s="300"/>
      <c r="DP71" s="300"/>
      <c r="DQ71" s="817"/>
      <c r="DR71" s="299"/>
      <c r="DS71" s="300"/>
      <c r="DT71" s="300"/>
      <c r="DU71" s="300"/>
      <c r="DV71" s="300"/>
      <c r="DW71" s="300"/>
      <c r="DX71" s="300"/>
      <c r="DY71" s="300"/>
      <c r="DZ71" s="300"/>
      <c r="EA71" s="817"/>
      <c r="EB71" s="299"/>
      <c r="EC71" s="300"/>
      <c r="ED71" s="300"/>
      <c r="EE71" s="300"/>
      <c r="EF71" s="300"/>
      <c r="EG71" s="300"/>
      <c r="EH71" s="300"/>
      <c r="EI71" s="300"/>
      <c r="EJ71" s="300"/>
      <c r="EK71" s="817"/>
    </row>
    <row r="72" spans="1:141" s="139" customFormat="1" ht="36">
      <c r="A72" s="802">
        <f>Summary!A72</f>
        <v>0</v>
      </c>
      <c r="B72" s="815">
        <f>Summary!B72</f>
        <v>0</v>
      </c>
      <c r="C72" s="813" t="str">
        <f>Summary!C72</f>
        <v>4.3.1</v>
      </c>
      <c r="D72" s="816" t="str">
        <f>Summary!D72</f>
        <v>500 - Drainage and Service Ducts</v>
      </c>
      <c r="E72" s="796" t="str">
        <f>Summary!E72</f>
        <v>Gullies</v>
      </c>
      <c r="F72" s="796">
        <f>Summary!F72</f>
        <v>0</v>
      </c>
      <c r="G72" s="787">
        <f>Summary!G72</f>
        <v>0</v>
      </c>
      <c r="H72" s="299"/>
      <c r="I72" s="300"/>
      <c r="J72" s="300"/>
      <c r="K72" s="300"/>
      <c r="L72" s="300"/>
      <c r="M72" s="300"/>
      <c r="N72" s="300"/>
      <c r="O72" s="300"/>
      <c r="P72" s="300"/>
      <c r="Q72" s="300"/>
      <c r="R72" s="300"/>
      <c r="S72" s="300"/>
      <c r="T72" s="797"/>
      <c r="U72" s="531"/>
      <c r="V72" s="299"/>
      <c r="W72" s="300"/>
      <c r="X72" s="300"/>
      <c r="Y72" s="300"/>
      <c r="Z72" s="300"/>
      <c r="AA72" s="300"/>
      <c r="AB72" s="300"/>
      <c r="AC72" s="300"/>
      <c r="AD72" s="300"/>
      <c r="AE72" s="817"/>
      <c r="AF72" s="299"/>
      <c r="AG72" s="300"/>
      <c r="AH72" s="300"/>
      <c r="AI72" s="300"/>
      <c r="AJ72" s="300"/>
      <c r="AK72" s="300"/>
      <c r="AL72" s="300"/>
      <c r="AM72" s="300"/>
      <c r="AN72" s="300"/>
      <c r="AO72" s="817"/>
      <c r="AP72" s="299"/>
      <c r="AQ72" s="300"/>
      <c r="AR72" s="300"/>
      <c r="AS72" s="300"/>
      <c r="AT72" s="300"/>
      <c r="AU72" s="300"/>
      <c r="AV72" s="300"/>
      <c r="AW72" s="300"/>
      <c r="AX72" s="300"/>
      <c r="AY72" s="817"/>
      <c r="AZ72" s="299"/>
      <c r="BA72" s="300"/>
      <c r="BB72" s="300"/>
      <c r="BC72" s="300"/>
      <c r="BD72" s="300"/>
      <c r="BE72" s="300"/>
      <c r="BF72" s="300"/>
      <c r="BG72" s="300"/>
      <c r="BH72" s="300"/>
      <c r="BI72" s="817"/>
      <c r="BJ72" s="299"/>
      <c r="BK72" s="300"/>
      <c r="BL72" s="300"/>
      <c r="BM72" s="300"/>
      <c r="BN72" s="300"/>
      <c r="BO72" s="300"/>
      <c r="BP72" s="300"/>
      <c r="BQ72" s="300"/>
      <c r="BR72" s="300"/>
      <c r="BS72" s="817"/>
      <c r="BT72" s="299"/>
      <c r="BU72" s="300"/>
      <c r="BV72" s="300"/>
      <c r="BW72" s="300"/>
      <c r="BX72" s="300"/>
      <c r="BY72" s="300"/>
      <c r="BZ72" s="300"/>
      <c r="CA72" s="300"/>
      <c r="CB72" s="300"/>
      <c r="CC72" s="817"/>
      <c r="CD72" s="299"/>
      <c r="CE72" s="300"/>
      <c r="CF72" s="300"/>
      <c r="CG72" s="300"/>
      <c r="CH72" s="300"/>
      <c r="CI72" s="300"/>
      <c r="CJ72" s="300"/>
      <c r="CK72" s="300"/>
      <c r="CL72" s="300"/>
      <c r="CM72" s="817"/>
      <c r="CN72" s="299"/>
      <c r="CO72" s="300"/>
      <c r="CP72" s="300"/>
      <c r="CQ72" s="300"/>
      <c r="CR72" s="300"/>
      <c r="CS72" s="300"/>
      <c r="CT72" s="300"/>
      <c r="CU72" s="300"/>
      <c r="CV72" s="300"/>
      <c r="CW72" s="817"/>
      <c r="CX72" s="299"/>
      <c r="CY72" s="300"/>
      <c r="CZ72" s="300"/>
      <c r="DA72" s="300"/>
      <c r="DB72" s="300"/>
      <c r="DC72" s="300"/>
      <c r="DD72" s="300"/>
      <c r="DE72" s="300"/>
      <c r="DF72" s="300"/>
      <c r="DG72" s="817"/>
      <c r="DH72" s="299"/>
      <c r="DI72" s="300"/>
      <c r="DJ72" s="300"/>
      <c r="DK72" s="300"/>
      <c r="DL72" s="300"/>
      <c r="DM72" s="300"/>
      <c r="DN72" s="300"/>
      <c r="DO72" s="300"/>
      <c r="DP72" s="300"/>
      <c r="DQ72" s="817"/>
      <c r="DR72" s="299"/>
      <c r="DS72" s="300"/>
      <c r="DT72" s="300"/>
      <c r="DU72" s="300"/>
      <c r="DV72" s="300"/>
      <c r="DW72" s="300"/>
      <c r="DX72" s="300"/>
      <c r="DY72" s="300"/>
      <c r="DZ72" s="300"/>
      <c r="EA72" s="817"/>
      <c r="EB72" s="299"/>
      <c r="EC72" s="300"/>
      <c r="ED72" s="300"/>
      <c r="EE72" s="300"/>
      <c r="EF72" s="300"/>
      <c r="EG72" s="300"/>
      <c r="EH72" s="300"/>
      <c r="EI72" s="300"/>
      <c r="EJ72" s="300"/>
      <c r="EK72" s="817"/>
    </row>
    <row r="73" spans="1:141" ht="36">
      <c r="A73" s="359">
        <f>Summary!A73</f>
        <v>0</v>
      </c>
      <c r="B73" s="378">
        <f>Summary!B73</f>
        <v>0</v>
      </c>
      <c r="C73" s="379" t="str">
        <f>Summary!C73</f>
        <v>4.3.1.1</v>
      </c>
      <c r="D73" s="380">
        <f>Summary!D73</f>
        <v>0</v>
      </c>
      <c r="E73" s="381">
        <f>Summary!E73</f>
        <v>0</v>
      </c>
      <c r="F73" s="382" t="str">
        <f>Summary!F73</f>
        <v>Gully Emptying, including clearing aprons, covers and obstructions</v>
      </c>
      <c r="G73" s="375">
        <f>Summary!G73</f>
        <v>0</v>
      </c>
      <c r="H73" s="540">
        <f t="shared" si="41"/>
        <v>0</v>
      </c>
      <c r="I73" s="541">
        <f t="shared" si="42"/>
        <v>0</v>
      </c>
      <c r="J73" s="541">
        <f t="shared" si="43"/>
        <v>0</v>
      </c>
      <c r="K73" s="541">
        <f t="shared" si="44"/>
        <v>0</v>
      </c>
      <c r="L73" s="541">
        <f t="shared" si="45"/>
        <v>0</v>
      </c>
      <c r="M73" s="541">
        <f t="shared" si="46"/>
        <v>0</v>
      </c>
      <c r="N73" s="541">
        <f t="shared" si="47"/>
        <v>0</v>
      </c>
      <c r="O73" s="541">
        <f t="shared" si="48"/>
        <v>0</v>
      </c>
      <c r="P73" s="541">
        <f t="shared" si="49"/>
        <v>0</v>
      </c>
      <c r="Q73" s="541">
        <f t="shared" si="50"/>
        <v>0</v>
      </c>
      <c r="R73" s="541">
        <f t="shared" si="51"/>
        <v>0</v>
      </c>
      <c r="S73" s="541">
        <f t="shared" si="52"/>
        <v>0</v>
      </c>
      <c r="T73" s="542">
        <f t="shared" si="53"/>
        <v>0</v>
      </c>
      <c r="U73" s="531"/>
      <c r="V73" s="543"/>
      <c r="W73" s="544"/>
      <c r="X73" s="544"/>
      <c r="Y73" s="544"/>
      <c r="Z73" s="544"/>
      <c r="AA73" s="544"/>
      <c r="AB73" s="544"/>
      <c r="AC73" s="544"/>
      <c r="AD73" s="544"/>
      <c r="AE73" s="657"/>
      <c r="AF73" s="543"/>
      <c r="AG73" s="544"/>
      <c r="AH73" s="544"/>
      <c r="AI73" s="544"/>
      <c r="AJ73" s="544"/>
      <c r="AK73" s="544"/>
      <c r="AL73" s="544"/>
      <c r="AM73" s="544"/>
      <c r="AN73" s="544"/>
      <c r="AO73" s="657"/>
      <c r="AP73" s="543"/>
      <c r="AQ73" s="544"/>
      <c r="AR73" s="544"/>
      <c r="AS73" s="544"/>
      <c r="AT73" s="544"/>
      <c r="AU73" s="544"/>
      <c r="AV73" s="544"/>
      <c r="AW73" s="544"/>
      <c r="AX73" s="544"/>
      <c r="AY73" s="657"/>
      <c r="AZ73" s="543"/>
      <c r="BA73" s="544"/>
      <c r="BB73" s="544"/>
      <c r="BC73" s="544"/>
      <c r="BD73" s="544"/>
      <c r="BE73" s="544"/>
      <c r="BF73" s="544"/>
      <c r="BG73" s="544"/>
      <c r="BH73" s="544"/>
      <c r="BI73" s="657"/>
      <c r="BJ73" s="543"/>
      <c r="BK73" s="544"/>
      <c r="BL73" s="544"/>
      <c r="BM73" s="544"/>
      <c r="BN73" s="544"/>
      <c r="BO73" s="544"/>
      <c r="BP73" s="544"/>
      <c r="BQ73" s="544"/>
      <c r="BR73" s="544"/>
      <c r="BS73" s="657"/>
      <c r="BT73" s="543"/>
      <c r="BU73" s="544"/>
      <c r="BV73" s="544"/>
      <c r="BW73" s="544"/>
      <c r="BX73" s="544"/>
      <c r="BY73" s="544"/>
      <c r="BZ73" s="544"/>
      <c r="CA73" s="544"/>
      <c r="CB73" s="544"/>
      <c r="CC73" s="657"/>
      <c r="CD73" s="543"/>
      <c r="CE73" s="544"/>
      <c r="CF73" s="544"/>
      <c r="CG73" s="544"/>
      <c r="CH73" s="544"/>
      <c r="CI73" s="544"/>
      <c r="CJ73" s="544"/>
      <c r="CK73" s="544"/>
      <c r="CL73" s="544"/>
      <c r="CM73" s="657"/>
      <c r="CN73" s="543"/>
      <c r="CO73" s="544"/>
      <c r="CP73" s="544"/>
      <c r="CQ73" s="544"/>
      <c r="CR73" s="544"/>
      <c r="CS73" s="544"/>
      <c r="CT73" s="544"/>
      <c r="CU73" s="544"/>
      <c r="CV73" s="544"/>
      <c r="CW73" s="657"/>
      <c r="CX73" s="543"/>
      <c r="CY73" s="544"/>
      <c r="CZ73" s="544"/>
      <c r="DA73" s="544"/>
      <c r="DB73" s="544"/>
      <c r="DC73" s="544"/>
      <c r="DD73" s="544"/>
      <c r="DE73" s="544"/>
      <c r="DF73" s="544"/>
      <c r="DG73" s="657"/>
      <c r="DH73" s="543"/>
      <c r="DI73" s="544"/>
      <c r="DJ73" s="544"/>
      <c r="DK73" s="544"/>
      <c r="DL73" s="544"/>
      <c r="DM73" s="544"/>
      <c r="DN73" s="544"/>
      <c r="DO73" s="544"/>
      <c r="DP73" s="544"/>
      <c r="DQ73" s="657"/>
      <c r="DR73" s="543"/>
      <c r="DS73" s="544"/>
      <c r="DT73" s="544"/>
      <c r="DU73" s="544"/>
      <c r="DV73" s="544"/>
      <c r="DW73" s="544"/>
      <c r="DX73" s="544"/>
      <c r="DY73" s="544"/>
      <c r="DZ73" s="544"/>
      <c r="EA73" s="657"/>
      <c r="EB73" s="543"/>
      <c r="EC73" s="544"/>
      <c r="ED73" s="544"/>
      <c r="EE73" s="544"/>
      <c r="EF73" s="544"/>
      <c r="EG73" s="544"/>
      <c r="EH73" s="544"/>
      <c r="EI73" s="544"/>
      <c r="EJ73" s="544"/>
      <c r="EK73" s="657"/>
    </row>
    <row r="74" spans="1:141" ht="20.25">
      <c r="A74" s="359">
        <f>Summary!A74</f>
        <v>0</v>
      </c>
      <c r="B74" s="378">
        <f>Summary!B74</f>
        <v>0</v>
      </c>
      <c r="C74" s="379" t="str">
        <f>Summary!C74</f>
        <v>4.3.1.2</v>
      </c>
      <c r="D74" s="380">
        <f>Summary!D74</f>
        <v>0</v>
      </c>
      <c r="E74" s="381">
        <f>Summary!E74</f>
        <v>0</v>
      </c>
      <c r="F74" s="382" t="str">
        <f>Summary!F74</f>
        <v>Clear gully aprons, covers and obstructions</v>
      </c>
      <c r="G74" s="375">
        <f>Summary!G74</f>
        <v>0</v>
      </c>
      <c r="H74" s="540">
        <f t="shared" si="41"/>
        <v>0</v>
      </c>
      <c r="I74" s="541">
        <f t="shared" si="42"/>
        <v>0</v>
      </c>
      <c r="J74" s="541">
        <f t="shared" si="43"/>
        <v>0</v>
      </c>
      <c r="K74" s="541">
        <f t="shared" si="44"/>
        <v>0</v>
      </c>
      <c r="L74" s="541">
        <f t="shared" si="45"/>
        <v>0</v>
      </c>
      <c r="M74" s="541">
        <f t="shared" si="46"/>
        <v>0</v>
      </c>
      <c r="N74" s="541">
        <f t="shared" si="47"/>
        <v>0</v>
      </c>
      <c r="O74" s="541">
        <f t="shared" si="48"/>
        <v>0</v>
      </c>
      <c r="P74" s="541">
        <f t="shared" si="49"/>
        <v>0</v>
      </c>
      <c r="Q74" s="541">
        <f t="shared" si="50"/>
        <v>0</v>
      </c>
      <c r="R74" s="541">
        <f t="shared" si="51"/>
        <v>0</v>
      </c>
      <c r="S74" s="541">
        <f t="shared" si="52"/>
        <v>0</v>
      </c>
      <c r="T74" s="542">
        <f t="shared" si="53"/>
        <v>0</v>
      </c>
      <c r="U74" s="531"/>
      <c r="V74" s="543"/>
      <c r="W74" s="544"/>
      <c r="X74" s="544"/>
      <c r="Y74" s="544"/>
      <c r="Z74" s="544"/>
      <c r="AA74" s="544"/>
      <c r="AB74" s="544"/>
      <c r="AC74" s="544"/>
      <c r="AD74" s="544"/>
      <c r="AE74" s="657"/>
      <c r="AF74" s="543"/>
      <c r="AG74" s="544"/>
      <c r="AH74" s="544"/>
      <c r="AI74" s="544"/>
      <c r="AJ74" s="544"/>
      <c r="AK74" s="544"/>
      <c r="AL74" s="544"/>
      <c r="AM74" s="544"/>
      <c r="AN74" s="544"/>
      <c r="AO74" s="657"/>
      <c r="AP74" s="543"/>
      <c r="AQ74" s="544"/>
      <c r="AR74" s="544"/>
      <c r="AS74" s="544"/>
      <c r="AT74" s="544"/>
      <c r="AU74" s="544"/>
      <c r="AV74" s="544"/>
      <c r="AW74" s="544"/>
      <c r="AX74" s="544"/>
      <c r="AY74" s="657"/>
      <c r="AZ74" s="543"/>
      <c r="BA74" s="544"/>
      <c r="BB74" s="544"/>
      <c r="BC74" s="544"/>
      <c r="BD74" s="544"/>
      <c r="BE74" s="544"/>
      <c r="BF74" s="544"/>
      <c r="BG74" s="544"/>
      <c r="BH74" s="544"/>
      <c r="BI74" s="657"/>
      <c r="BJ74" s="543"/>
      <c r="BK74" s="544"/>
      <c r="BL74" s="544"/>
      <c r="BM74" s="544"/>
      <c r="BN74" s="544"/>
      <c r="BO74" s="544"/>
      <c r="BP74" s="544"/>
      <c r="BQ74" s="544"/>
      <c r="BR74" s="544"/>
      <c r="BS74" s="657"/>
      <c r="BT74" s="543"/>
      <c r="BU74" s="544"/>
      <c r="BV74" s="544"/>
      <c r="BW74" s="544"/>
      <c r="BX74" s="544"/>
      <c r="BY74" s="544"/>
      <c r="BZ74" s="544"/>
      <c r="CA74" s="544"/>
      <c r="CB74" s="544"/>
      <c r="CC74" s="657"/>
      <c r="CD74" s="543"/>
      <c r="CE74" s="544"/>
      <c r="CF74" s="544"/>
      <c r="CG74" s="544"/>
      <c r="CH74" s="544"/>
      <c r="CI74" s="544"/>
      <c r="CJ74" s="544"/>
      <c r="CK74" s="544"/>
      <c r="CL74" s="544"/>
      <c r="CM74" s="657"/>
      <c r="CN74" s="543"/>
      <c r="CO74" s="544"/>
      <c r="CP74" s="544"/>
      <c r="CQ74" s="544"/>
      <c r="CR74" s="544"/>
      <c r="CS74" s="544"/>
      <c r="CT74" s="544"/>
      <c r="CU74" s="544"/>
      <c r="CV74" s="544"/>
      <c r="CW74" s="657"/>
      <c r="CX74" s="543"/>
      <c r="CY74" s="544"/>
      <c r="CZ74" s="544"/>
      <c r="DA74" s="544"/>
      <c r="DB74" s="544"/>
      <c r="DC74" s="544"/>
      <c r="DD74" s="544"/>
      <c r="DE74" s="544"/>
      <c r="DF74" s="544"/>
      <c r="DG74" s="657"/>
      <c r="DH74" s="543"/>
      <c r="DI74" s="544"/>
      <c r="DJ74" s="544"/>
      <c r="DK74" s="544"/>
      <c r="DL74" s="544"/>
      <c r="DM74" s="544"/>
      <c r="DN74" s="544"/>
      <c r="DO74" s="544"/>
      <c r="DP74" s="544"/>
      <c r="DQ74" s="657"/>
      <c r="DR74" s="543"/>
      <c r="DS74" s="544"/>
      <c r="DT74" s="544"/>
      <c r="DU74" s="544"/>
      <c r="DV74" s="544"/>
      <c r="DW74" s="544"/>
      <c r="DX74" s="544"/>
      <c r="DY74" s="544"/>
      <c r="DZ74" s="544"/>
      <c r="EA74" s="657"/>
      <c r="EB74" s="543"/>
      <c r="EC74" s="544"/>
      <c r="ED74" s="544"/>
      <c r="EE74" s="544"/>
      <c r="EF74" s="544"/>
      <c r="EG74" s="544"/>
      <c r="EH74" s="544"/>
      <c r="EI74" s="544"/>
      <c r="EJ74" s="544"/>
      <c r="EK74" s="657"/>
    </row>
    <row r="75" spans="1:141" s="139" customFormat="1" ht="36">
      <c r="A75" s="802">
        <f>Summary!A75</f>
        <v>0</v>
      </c>
      <c r="B75" s="815">
        <f>Summary!B75</f>
        <v>0</v>
      </c>
      <c r="C75" s="813" t="str">
        <f>Summary!C75</f>
        <v>4.3.2</v>
      </c>
      <c r="D75" s="816" t="str">
        <f>Summary!D75</f>
        <v>500 - Drainage and Service Ducts</v>
      </c>
      <c r="E75" s="796" t="str">
        <f>Summary!E75</f>
        <v>Linear drainage systems</v>
      </c>
      <c r="F75" s="796">
        <f>Summary!F75</f>
        <v>0</v>
      </c>
      <c r="G75" s="787">
        <f>Summary!G75</f>
        <v>0</v>
      </c>
      <c r="H75" s="299"/>
      <c r="I75" s="300"/>
      <c r="J75" s="300"/>
      <c r="K75" s="300"/>
      <c r="L75" s="300"/>
      <c r="M75" s="300"/>
      <c r="N75" s="300"/>
      <c r="O75" s="300"/>
      <c r="P75" s="300"/>
      <c r="Q75" s="300"/>
      <c r="R75" s="300"/>
      <c r="S75" s="300"/>
      <c r="T75" s="797"/>
      <c r="U75" s="531"/>
      <c r="V75" s="299"/>
      <c r="W75" s="300"/>
      <c r="X75" s="300"/>
      <c r="Y75" s="300"/>
      <c r="Z75" s="300"/>
      <c r="AA75" s="300"/>
      <c r="AB75" s="300"/>
      <c r="AC75" s="300"/>
      <c r="AD75" s="300"/>
      <c r="AE75" s="817"/>
      <c r="AF75" s="299"/>
      <c r="AG75" s="300"/>
      <c r="AH75" s="300"/>
      <c r="AI75" s="300"/>
      <c r="AJ75" s="300"/>
      <c r="AK75" s="300"/>
      <c r="AL75" s="300"/>
      <c r="AM75" s="300"/>
      <c r="AN75" s="300"/>
      <c r="AO75" s="817"/>
      <c r="AP75" s="299"/>
      <c r="AQ75" s="300"/>
      <c r="AR75" s="300"/>
      <c r="AS75" s="300"/>
      <c r="AT75" s="300"/>
      <c r="AU75" s="300"/>
      <c r="AV75" s="300"/>
      <c r="AW75" s="300"/>
      <c r="AX75" s="300"/>
      <c r="AY75" s="817"/>
      <c r="AZ75" s="299"/>
      <c r="BA75" s="300"/>
      <c r="BB75" s="300"/>
      <c r="BC75" s="300"/>
      <c r="BD75" s="300"/>
      <c r="BE75" s="300"/>
      <c r="BF75" s="300"/>
      <c r="BG75" s="300"/>
      <c r="BH75" s="300"/>
      <c r="BI75" s="817"/>
      <c r="BJ75" s="299"/>
      <c r="BK75" s="300"/>
      <c r="BL75" s="300"/>
      <c r="BM75" s="300"/>
      <c r="BN75" s="300"/>
      <c r="BO75" s="300"/>
      <c r="BP75" s="300"/>
      <c r="BQ75" s="300"/>
      <c r="BR75" s="300"/>
      <c r="BS75" s="817"/>
      <c r="BT75" s="299"/>
      <c r="BU75" s="300"/>
      <c r="BV75" s="300"/>
      <c r="BW75" s="300"/>
      <c r="BX75" s="300"/>
      <c r="BY75" s="300"/>
      <c r="BZ75" s="300"/>
      <c r="CA75" s="300"/>
      <c r="CB75" s="300"/>
      <c r="CC75" s="817"/>
      <c r="CD75" s="299"/>
      <c r="CE75" s="300"/>
      <c r="CF75" s="300"/>
      <c r="CG75" s="300"/>
      <c r="CH75" s="300"/>
      <c r="CI75" s="300"/>
      <c r="CJ75" s="300"/>
      <c r="CK75" s="300"/>
      <c r="CL75" s="300"/>
      <c r="CM75" s="817"/>
      <c r="CN75" s="299"/>
      <c r="CO75" s="300"/>
      <c r="CP75" s="300"/>
      <c r="CQ75" s="300"/>
      <c r="CR75" s="300"/>
      <c r="CS75" s="300"/>
      <c r="CT75" s="300"/>
      <c r="CU75" s="300"/>
      <c r="CV75" s="300"/>
      <c r="CW75" s="817"/>
      <c r="CX75" s="299"/>
      <c r="CY75" s="300"/>
      <c r="CZ75" s="300"/>
      <c r="DA75" s="300"/>
      <c r="DB75" s="300"/>
      <c r="DC75" s="300"/>
      <c r="DD75" s="300"/>
      <c r="DE75" s="300"/>
      <c r="DF75" s="300"/>
      <c r="DG75" s="817"/>
      <c r="DH75" s="299"/>
      <c r="DI75" s="300"/>
      <c r="DJ75" s="300"/>
      <c r="DK75" s="300"/>
      <c r="DL75" s="300"/>
      <c r="DM75" s="300"/>
      <c r="DN75" s="300"/>
      <c r="DO75" s="300"/>
      <c r="DP75" s="300"/>
      <c r="DQ75" s="817"/>
      <c r="DR75" s="299"/>
      <c r="DS75" s="300"/>
      <c r="DT75" s="300"/>
      <c r="DU75" s="300"/>
      <c r="DV75" s="300"/>
      <c r="DW75" s="300"/>
      <c r="DX75" s="300"/>
      <c r="DY75" s="300"/>
      <c r="DZ75" s="300"/>
      <c r="EA75" s="817"/>
      <c r="EB75" s="299"/>
      <c r="EC75" s="300"/>
      <c r="ED75" s="300"/>
      <c r="EE75" s="300"/>
      <c r="EF75" s="300"/>
      <c r="EG75" s="300"/>
      <c r="EH75" s="300"/>
      <c r="EI75" s="300"/>
      <c r="EJ75" s="300"/>
      <c r="EK75" s="817"/>
    </row>
    <row r="76" spans="1:141" ht="54">
      <c r="A76" s="359">
        <f>Summary!A76</f>
        <v>0</v>
      </c>
      <c r="B76" s="378">
        <f>Summary!B76</f>
        <v>0</v>
      </c>
      <c r="C76" s="379" t="str">
        <f>Summary!C76</f>
        <v>4.3.2.1</v>
      </c>
      <c r="D76" s="380">
        <f>Summary!D76</f>
        <v>0</v>
      </c>
      <c r="E76" s="381">
        <f>Summary!E76</f>
        <v>0</v>
      </c>
      <c r="F76" s="382" t="str">
        <f>Summary!F76</f>
        <v>Clearing, rodding, low pressure / high volume jetting and proving Combined Kerb and Drainage System</v>
      </c>
      <c r="G76" s="375">
        <f>Summary!G76</f>
        <v>0</v>
      </c>
      <c r="H76" s="540">
        <f t="shared" si="41"/>
        <v>0</v>
      </c>
      <c r="I76" s="541">
        <f t="shared" si="42"/>
        <v>0</v>
      </c>
      <c r="J76" s="541">
        <f t="shared" si="43"/>
        <v>0</v>
      </c>
      <c r="K76" s="541">
        <f t="shared" si="44"/>
        <v>0</v>
      </c>
      <c r="L76" s="541">
        <f t="shared" si="45"/>
        <v>0</v>
      </c>
      <c r="M76" s="541">
        <f t="shared" si="46"/>
        <v>0</v>
      </c>
      <c r="N76" s="541">
        <f t="shared" si="47"/>
        <v>0</v>
      </c>
      <c r="O76" s="541">
        <f t="shared" si="48"/>
        <v>0</v>
      </c>
      <c r="P76" s="541">
        <f t="shared" si="49"/>
        <v>0</v>
      </c>
      <c r="Q76" s="541">
        <f t="shared" si="50"/>
        <v>0</v>
      </c>
      <c r="R76" s="541">
        <f t="shared" si="51"/>
        <v>0</v>
      </c>
      <c r="S76" s="541">
        <f t="shared" si="52"/>
        <v>0</v>
      </c>
      <c r="T76" s="542">
        <f t="shared" si="53"/>
        <v>0</v>
      </c>
      <c r="U76" s="531"/>
      <c r="V76" s="543"/>
      <c r="W76" s="544"/>
      <c r="X76" s="544"/>
      <c r="Y76" s="544"/>
      <c r="Z76" s="544"/>
      <c r="AA76" s="544"/>
      <c r="AB76" s="544"/>
      <c r="AC76" s="544"/>
      <c r="AD76" s="544"/>
      <c r="AE76" s="657"/>
      <c r="AF76" s="543"/>
      <c r="AG76" s="544"/>
      <c r="AH76" s="544"/>
      <c r="AI76" s="544"/>
      <c r="AJ76" s="544"/>
      <c r="AK76" s="544"/>
      <c r="AL76" s="544"/>
      <c r="AM76" s="544"/>
      <c r="AN76" s="544"/>
      <c r="AO76" s="657"/>
      <c r="AP76" s="543"/>
      <c r="AQ76" s="544"/>
      <c r="AR76" s="544"/>
      <c r="AS76" s="544"/>
      <c r="AT76" s="544"/>
      <c r="AU76" s="544"/>
      <c r="AV76" s="544"/>
      <c r="AW76" s="544"/>
      <c r="AX76" s="544"/>
      <c r="AY76" s="657"/>
      <c r="AZ76" s="543"/>
      <c r="BA76" s="544"/>
      <c r="BB76" s="544"/>
      <c r="BC76" s="544"/>
      <c r="BD76" s="544"/>
      <c r="BE76" s="544"/>
      <c r="BF76" s="544"/>
      <c r="BG76" s="544"/>
      <c r="BH76" s="544"/>
      <c r="BI76" s="657"/>
      <c r="BJ76" s="543"/>
      <c r="BK76" s="544"/>
      <c r="BL76" s="544"/>
      <c r="BM76" s="544"/>
      <c r="BN76" s="544"/>
      <c r="BO76" s="544"/>
      <c r="BP76" s="544"/>
      <c r="BQ76" s="544"/>
      <c r="BR76" s="544"/>
      <c r="BS76" s="657"/>
      <c r="BT76" s="543"/>
      <c r="BU76" s="544"/>
      <c r="BV76" s="544"/>
      <c r="BW76" s="544"/>
      <c r="BX76" s="544"/>
      <c r="BY76" s="544"/>
      <c r="BZ76" s="544"/>
      <c r="CA76" s="544"/>
      <c r="CB76" s="544"/>
      <c r="CC76" s="657"/>
      <c r="CD76" s="543"/>
      <c r="CE76" s="544"/>
      <c r="CF76" s="544"/>
      <c r="CG76" s="544"/>
      <c r="CH76" s="544"/>
      <c r="CI76" s="544"/>
      <c r="CJ76" s="544"/>
      <c r="CK76" s="544"/>
      <c r="CL76" s="544"/>
      <c r="CM76" s="657"/>
      <c r="CN76" s="543"/>
      <c r="CO76" s="544"/>
      <c r="CP76" s="544"/>
      <c r="CQ76" s="544"/>
      <c r="CR76" s="544"/>
      <c r="CS76" s="544"/>
      <c r="CT76" s="544"/>
      <c r="CU76" s="544"/>
      <c r="CV76" s="544"/>
      <c r="CW76" s="657"/>
      <c r="CX76" s="543"/>
      <c r="CY76" s="544"/>
      <c r="CZ76" s="544"/>
      <c r="DA76" s="544"/>
      <c r="DB76" s="544"/>
      <c r="DC76" s="544"/>
      <c r="DD76" s="544"/>
      <c r="DE76" s="544"/>
      <c r="DF76" s="544"/>
      <c r="DG76" s="657"/>
      <c r="DH76" s="543"/>
      <c r="DI76" s="544"/>
      <c r="DJ76" s="544"/>
      <c r="DK76" s="544"/>
      <c r="DL76" s="544"/>
      <c r="DM76" s="544"/>
      <c r="DN76" s="544"/>
      <c r="DO76" s="544"/>
      <c r="DP76" s="544"/>
      <c r="DQ76" s="657"/>
      <c r="DR76" s="543"/>
      <c r="DS76" s="544"/>
      <c r="DT76" s="544"/>
      <c r="DU76" s="544"/>
      <c r="DV76" s="544"/>
      <c r="DW76" s="544"/>
      <c r="DX76" s="544"/>
      <c r="DY76" s="544"/>
      <c r="DZ76" s="544"/>
      <c r="EA76" s="657"/>
      <c r="EB76" s="543"/>
      <c r="EC76" s="544"/>
      <c r="ED76" s="544"/>
      <c r="EE76" s="544"/>
      <c r="EF76" s="544"/>
      <c r="EG76" s="544"/>
      <c r="EH76" s="544"/>
      <c r="EI76" s="544"/>
      <c r="EJ76" s="544"/>
      <c r="EK76" s="657"/>
    </row>
    <row r="77" spans="1:141" ht="36">
      <c r="A77" s="359">
        <f>Summary!A77</f>
        <v>0</v>
      </c>
      <c r="B77" s="378">
        <f>Summary!B77</f>
        <v>0</v>
      </c>
      <c r="C77" s="379" t="str">
        <f>Summary!C77</f>
        <v>4.3.2.2</v>
      </c>
      <c r="D77" s="380">
        <f>Summary!D77</f>
        <v>0</v>
      </c>
      <c r="E77" s="381">
        <f>Summary!E77</f>
        <v>0</v>
      </c>
      <c r="F77" s="382" t="str">
        <f>Summary!F77</f>
        <v>Clearing, rodding, jetting and proving Linear Drainage Channels (slot drains)</v>
      </c>
      <c r="G77" s="375">
        <f>Summary!G77</f>
        <v>0</v>
      </c>
      <c r="H77" s="540">
        <f t="shared" si="41"/>
        <v>0</v>
      </c>
      <c r="I77" s="541">
        <f t="shared" si="42"/>
        <v>0</v>
      </c>
      <c r="J77" s="541">
        <f t="shared" si="43"/>
        <v>0</v>
      </c>
      <c r="K77" s="541">
        <f t="shared" si="44"/>
        <v>0</v>
      </c>
      <c r="L77" s="541">
        <f t="shared" si="45"/>
        <v>0</v>
      </c>
      <c r="M77" s="541">
        <f t="shared" si="46"/>
        <v>0</v>
      </c>
      <c r="N77" s="541">
        <f t="shared" si="47"/>
        <v>0</v>
      </c>
      <c r="O77" s="541">
        <f t="shared" si="48"/>
        <v>0</v>
      </c>
      <c r="P77" s="541">
        <f t="shared" si="49"/>
        <v>0</v>
      </c>
      <c r="Q77" s="541">
        <f t="shared" si="50"/>
        <v>0</v>
      </c>
      <c r="R77" s="541">
        <f t="shared" si="51"/>
        <v>0</v>
      </c>
      <c r="S77" s="541">
        <f t="shared" si="52"/>
        <v>0</v>
      </c>
      <c r="T77" s="542">
        <f t="shared" si="53"/>
        <v>0</v>
      </c>
      <c r="U77" s="531"/>
      <c r="V77" s="543"/>
      <c r="W77" s="544"/>
      <c r="X77" s="544"/>
      <c r="Y77" s="544"/>
      <c r="Z77" s="544"/>
      <c r="AA77" s="544"/>
      <c r="AB77" s="544"/>
      <c r="AC77" s="544"/>
      <c r="AD77" s="544"/>
      <c r="AE77" s="657"/>
      <c r="AF77" s="543"/>
      <c r="AG77" s="544"/>
      <c r="AH77" s="544"/>
      <c r="AI77" s="544"/>
      <c r="AJ77" s="544"/>
      <c r="AK77" s="544"/>
      <c r="AL77" s="544"/>
      <c r="AM77" s="544"/>
      <c r="AN77" s="544"/>
      <c r="AO77" s="657"/>
      <c r="AP77" s="543"/>
      <c r="AQ77" s="544"/>
      <c r="AR77" s="544"/>
      <c r="AS77" s="544"/>
      <c r="AT77" s="544"/>
      <c r="AU77" s="544"/>
      <c r="AV77" s="544"/>
      <c r="AW77" s="544"/>
      <c r="AX77" s="544"/>
      <c r="AY77" s="657"/>
      <c r="AZ77" s="543"/>
      <c r="BA77" s="544"/>
      <c r="BB77" s="544"/>
      <c r="BC77" s="544"/>
      <c r="BD77" s="544"/>
      <c r="BE77" s="544"/>
      <c r="BF77" s="544"/>
      <c r="BG77" s="544"/>
      <c r="BH77" s="544"/>
      <c r="BI77" s="657"/>
      <c r="BJ77" s="543"/>
      <c r="BK77" s="544"/>
      <c r="BL77" s="544"/>
      <c r="BM77" s="544"/>
      <c r="BN77" s="544"/>
      <c r="BO77" s="544"/>
      <c r="BP77" s="544"/>
      <c r="BQ77" s="544"/>
      <c r="BR77" s="544"/>
      <c r="BS77" s="657"/>
      <c r="BT77" s="543"/>
      <c r="BU77" s="544"/>
      <c r="BV77" s="544"/>
      <c r="BW77" s="544"/>
      <c r="BX77" s="544"/>
      <c r="BY77" s="544"/>
      <c r="BZ77" s="544"/>
      <c r="CA77" s="544"/>
      <c r="CB77" s="544"/>
      <c r="CC77" s="657"/>
      <c r="CD77" s="543"/>
      <c r="CE77" s="544"/>
      <c r="CF77" s="544"/>
      <c r="CG77" s="544"/>
      <c r="CH77" s="544"/>
      <c r="CI77" s="544"/>
      <c r="CJ77" s="544"/>
      <c r="CK77" s="544"/>
      <c r="CL77" s="544"/>
      <c r="CM77" s="657"/>
      <c r="CN77" s="543"/>
      <c r="CO77" s="544"/>
      <c r="CP77" s="544"/>
      <c r="CQ77" s="544"/>
      <c r="CR77" s="544"/>
      <c r="CS77" s="544"/>
      <c r="CT77" s="544"/>
      <c r="CU77" s="544"/>
      <c r="CV77" s="544"/>
      <c r="CW77" s="657"/>
      <c r="CX77" s="543"/>
      <c r="CY77" s="544"/>
      <c r="CZ77" s="544"/>
      <c r="DA77" s="544"/>
      <c r="DB77" s="544"/>
      <c r="DC77" s="544"/>
      <c r="DD77" s="544"/>
      <c r="DE77" s="544"/>
      <c r="DF77" s="544"/>
      <c r="DG77" s="657"/>
      <c r="DH77" s="543"/>
      <c r="DI77" s="544"/>
      <c r="DJ77" s="544"/>
      <c r="DK77" s="544"/>
      <c r="DL77" s="544"/>
      <c r="DM77" s="544"/>
      <c r="DN77" s="544"/>
      <c r="DO77" s="544"/>
      <c r="DP77" s="544"/>
      <c r="DQ77" s="657"/>
      <c r="DR77" s="543"/>
      <c r="DS77" s="544"/>
      <c r="DT77" s="544"/>
      <c r="DU77" s="544"/>
      <c r="DV77" s="544"/>
      <c r="DW77" s="544"/>
      <c r="DX77" s="544"/>
      <c r="DY77" s="544"/>
      <c r="DZ77" s="544"/>
      <c r="EA77" s="657"/>
      <c r="EB77" s="543"/>
      <c r="EC77" s="544"/>
      <c r="ED77" s="544"/>
      <c r="EE77" s="544"/>
      <c r="EF77" s="544"/>
      <c r="EG77" s="544"/>
      <c r="EH77" s="544"/>
      <c r="EI77" s="544"/>
      <c r="EJ77" s="544"/>
      <c r="EK77" s="657"/>
    </row>
    <row r="78" spans="1:141" ht="36">
      <c r="A78" s="359">
        <f>Summary!A78</f>
        <v>0</v>
      </c>
      <c r="B78" s="378">
        <f>Summary!B78</f>
        <v>0</v>
      </c>
      <c r="C78" s="379" t="str">
        <f>Summary!C78</f>
        <v>4.3.2.3</v>
      </c>
      <c r="D78" s="380">
        <f>Summary!D78</f>
        <v>0</v>
      </c>
      <c r="E78" s="381">
        <f>Summary!E78</f>
        <v>0</v>
      </c>
      <c r="F78" s="382" t="str">
        <f>Summary!F78</f>
        <v>Remove debris, obstructions and sweep formed concrete drainage channel (concrete 'V' channel)</v>
      </c>
      <c r="G78" s="375">
        <f>Summary!G78</f>
        <v>0</v>
      </c>
      <c r="H78" s="540">
        <f t="shared" si="41"/>
        <v>0</v>
      </c>
      <c r="I78" s="541">
        <f t="shared" si="42"/>
        <v>0</v>
      </c>
      <c r="J78" s="541">
        <f t="shared" si="43"/>
        <v>0</v>
      </c>
      <c r="K78" s="541">
        <f t="shared" si="44"/>
        <v>0</v>
      </c>
      <c r="L78" s="541">
        <f t="shared" si="45"/>
        <v>0</v>
      </c>
      <c r="M78" s="541">
        <f t="shared" si="46"/>
        <v>0</v>
      </c>
      <c r="N78" s="541">
        <f t="shared" si="47"/>
        <v>0</v>
      </c>
      <c r="O78" s="541">
        <f t="shared" si="48"/>
        <v>0</v>
      </c>
      <c r="P78" s="541">
        <f t="shared" si="49"/>
        <v>0</v>
      </c>
      <c r="Q78" s="541">
        <f t="shared" si="50"/>
        <v>0</v>
      </c>
      <c r="R78" s="541">
        <f t="shared" si="51"/>
        <v>0</v>
      </c>
      <c r="S78" s="541">
        <f t="shared" si="52"/>
        <v>0</v>
      </c>
      <c r="T78" s="542">
        <f t="shared" si="53"/>
        <v>0</v>
      </c>
      <c r="U78" s="531"/>
      <c r="V78" s="543"/>
      <c r="W78" s="544"/>
      <c r="X78" s="544"/>
      <c r="Y78" s="544"/>
      <c r="Z78" s="544"/>
      <c r="AA78" s="544"/>
      <c r="AB78" s="544"/>
      <c r="AC78" s="544"/>
      <c r="AD78" s="544"/>
      <c r="AE78" s="657"/>
      <c r="AF78" s="543"/>
      <c r="AG78" s="544"/>
      <c r="AH78" s="544"/>
      <c r="AI78" s="544"/>
      <c r="AJ78" s="544"/>
      <c r="AK78" s="544"/>
      <c r="AL78" s="544"/>
      <c r="AM78" s="544"/>
      <c r="AN78" s="544"/>
      <c r="AO78" s="657"/>
      <c r="AP78" s="543"/>
      <c r="AQ78" s="544"/>
      <c r="AR78" s="544"/>
      <c r="AS78" s="544"/>
      <c r="AT78" s="544"/>
      <c r="AU78" s="544"/>
      <c r="AV78" s="544"/>
      <c r="AW78" s="544"/>
      <c r="AX78" s="544"/>
      <c r="AY78" s="657"/>
      <c r="AZ78" s="543"/>
      <c r="BA78" s="544"/>
      <c r="BB78" s="544"/>
      <c r="BC78" s="544"/>
      <c r="BD78" s="544"/>
      <c r="BE78" s="544"/>
      <c r="BF78" s="544"/>
      <c r="BG78" s="544"/>
      <c r="BH78" s="544"/>
      <c r="BI78" s="657"/>
      <c r="BJ78" s="543"/>
      <c r="BK78" s="544"/>
      <c r="BL78" s="544"/>
      <c r="BM78" s="544"/>
      <c r="BN78" s="544"/>
      <c r="BO78" s="544"/>
      <c r="BP78" s="544"/>
      <c r="BQ78" s="544"/>
      <c r="BR78" s="544"/>
      <c r="BS78" s="657"/>
      <c r="BT78" s="543"/>
      <c r="BU78" s="544"/>
      <c r="BV78" s="544"/>
      <c r="BW78" s="544"/>
      <c r="BX78" s="544"/>
      <c r="BY78" s="544"/>
      <c r="BZ78" s="544"/>
      <c r="CA78" s="544"/>
      <c r="CB78" s="544"/>
      <c r="CC78" s="657"/>
      <c r="CD78" s="543"/>
      <c r="CE78" s="544"/>
      <c r="CF78" s="544"/>
      <c r="CG78" s="544"/>
      <c r="CH78" s="544"/>
      <c r="CI78" s="544"/>
      <c r="CJ78" s="544"/>
      <c r="CK78" s="544"/>
      <c r="CL78" s="544"/>
      <c r="CM78" s="657"/>
      <c r="CN78" s="543"/>
      <c r="CO78" s="544"/>
      <c r="CP78" s="544"/>
      <c r="CQ78" s="544"/>
      <c r="CR78" s="544"/>
      <c r="CS78" s="544"/>
      <c r="CT78" s="544"/>
      <c r="CU78" s="544"/>
      <c r="CV78" s="544"/>
      <c r="CW78" s="657"/>
      <c r="CX78" s="543"/>
      <c r="CY78" s="544"/>
      <c r="CZ78" s="544"/>
      <c r="DA78" s="544"/>
      <c r="DB78" s="544"/>
      <c r="DC78" s="544"/>
      <c r="DD78" s="544"/>
      <c r="DE78" s="544"/>
      <c r="DF78" s="544"/>
      <c r="DG78" s="657"/>
      <c r="DH78" s="543"/>
      <c r="DI78" s="544"/>
      <c r="DJ78" s="544"/>
      <c r="DK78" s="544"/>
      <c r="DL78" s="544"/>
      <c r="DM78" s="544"/>
      <c r="DN78" s="544"/>
      <c r="DO78" s="544"/>
      <c r="DP78" s="544"/>
      <c r="DQ78" s="657"/>
      <c r="DR78" s="543"/>
      <c r="DS78" s="544"/>
      <c r="DT78" s="544"/>
      <c r="DU78" s="544"/>
      <c r="DV78" s="544"/>
      <c r="DW78" s="544"/>
      <c r="DX78" s="544"/>
      <c r="DY78" s="544"/>
      <c r="DZ78" s="544"/>
      <c r="EA78" s="657"/>
      <c r="EB78" s="543"/>
      <c r="EC78" s="544"/>
      <c r="ED78" s="544"/>
      <c r="EE78" s="544"/>
      <c r="EF78" s="544"/>
      <c r="EG78" s="544"/>
      <c r="EH78" s="544"/>
      <c r="EI78" s="544"/>
      <c r="EJ78" s="544"/>
      <c r="EK78" s="657"/>
    </row>
    <row r="79" spans="1:141" s="139" customFormat="1" ht="36">
      <c r="A79" s="802">
        <f>Summary!A79</f>
        <v>0</v>
      </c>
      <c r="B79" s="815">
        <f>Summary!B79</f>
        <v>0</v>
      </c>
      <c r="C79" s="813" t="str">
        <f>Summary!C79</f>
        <v>4.3.3</v>
      </c>
      <c r="D79" s="816" t="str">
        <f>Summary!D79</f>
        <v>500 - Drainage and Service Ducts</v>
      </c>
      <c r="E79" s="796" t="str">
        <f>Summary!E79</f>
        <v>Grips and counterfort drains</v>
      </c>
      <c r="F79" s="796">
        <f>Summary!F79</f>
        <v>0</v>
      </c>
      <c r="G79" s="787">
        <f>Summary!G79</f>
        <v>0</v>
      </c>
      <c r="H79" s="299"/>
      <c r="I79" s="300"/>
      <c r="J79" s="300"/>
      <c r="K79" s="300"/>
      <c r="L79" s="300"/>
      <c r="M79" s="300"/>
      <c r="N79" s="300"/>
      <c r="O79" s="300"/>
      <c r="P79" s="300"/>
      <c r="Q79" s="300"/>
      <c r="R79" s="300"/>
      <c r="S79" s="300"/>
      <c r="T79" s="797"/>
      <c r="U79" s="531"/>
      <c r="V79" s="299"/>
      <c r="W79" s="300"/>
      <c r="X79" s="300"/>
      <c r="Y79" s="300"/>
      <c r="Z79" s="300"/>
      <c r="AA79" s="300"/>
      <c r="AB79" s="300"/>
      <c r="AC79" s="300"/>
      <c r="AD79" s="300"/>
      <c r="AE79" s="817"/>
      <c r="AF79" s="299"/>
      <c r="AG79" s="300"/>
      <c r="AH79" s="300"/>
      <c r="AI79" s="300"/>
      <c r="AJ79" s="300"/>
      <c r="AK79" s="300"/>
      <c r="AL79" s="300"/>
      <c r="AM79" s="300"/>
      <c r="AN79" s="300"/>
      <c r="AO79" s="817"/>
      <c r="AP79" s="299"/>
      <c r="AQ79" s="300"/>
      <c r="AR79" s="300"/>
      <c r="AS79" s="300"/>
      <c r="AT79" s="300"/>
      <c r="AU79" s="300"/>
      <c r="AV79" s="300"/>
      <c r="AW79" s="300"/>
      <c r="AX79" s="300"/>
      <c r="AY79" s="817"/>
      <c r="AZ79" s="299"/>
      <c r="BA79" s="300"/>
      <c r="BB79" s="300"/>
      <c r="BC79" s="300"/>
      <c r="BD79" s="300"/>
      <c r="BE79" s="300"/>
      <c r="BF79" s="300"/>
      <c r="BG79" s="300"/>
      <c r="BH79" s="300"/>
      <c r="BI79" s="817"/>
      <c r="BJ79" s="299"/>
      <c r="BK79" s="300"/>
      <c r="BL79" s="300"/>
      <c r="BM79" s="300"/>
      <c r="BN79" s="300"/>
      <c r="BO79" s="300"/>
      <c r="BP79" s="300"/>
      <c r="BQ79" s="300"/>
      <c r="BR79" s="300"/>
      <c r="BS79" s="817"/>
      <c r="BT79" s="299"/>
      <c r="BU79" s="300"/>
      <c r="BV79" s="300"/>
      <c r="BW79" s="300"/>
      <c r="BX79" s="300"/>
      <c r="BY79" s="300"/>
      <c r="BZ79" s="300"/>
      <c r="CA79" s="300"/>
      <c r="CB79" s="300"/>
      <c r="CC79" s="817"/>
      <c r="CD79" s="299"/>
      <c r="CE79" s="300"/>
      <c r="CF79" s="300"/>
      <c r="CG79" s="300"/>
      <c r="CH79" s="300"/>
      <c r="CI79" s="300"/>
      <c r="CJ79" s="300"/>
      <c r="CK79" s="300"/>
      <c r="CL79" s="300"/>
      <c r="CM79" s="817"/>
      <c r="CN79" s="299"/>
      <c r="CO79" s="300"/>
      <c r="CP79" s="300"/>
      <c r="CQ79" s="300"/>
      <c r="CR79" s="300"/>
      <c r="CS79" s="300"/>
      <c r="CT79" s="300"/>
      <c r="CU79" s="300"/>
      <c r="CV79" s="300"/>
      <c r="CW79" s="817"/>
      <c r="CX79" s="299"/>
      <c r="CY79" s="300"/>
      <c r="CZ79" s="300"/>
      <c r="DA79" s="300"/>
      <c r="DB79" s="300"/>
      <c r="DC79" s="300"/>
      <c r="DD79" s="300"/>
      <c r="DE79" s="300"/>
      <c r="DF79" s="300"/>
      <c r="DG79" s="817"/>
      <c r="DH79" s="299"/>
      <c r="DI79" s="300"/>
      <c r="DJ79" s="300"/>
      <c r="DK79" s="300"/>
      <c r="DL79" s="300"/>
      <c r="DM79" s="300"/>
      <c r="DN79" s="300"/>
      <c r="DO79" s="300"/>
      <c r="DP79" s="300"/>
      <c r="DQ79" s="817"/>
      <c r="DR79" s="299"/>
      <c r="DS79" s="300"/>
      <c r="DT79" s="300"/>
      <c r="DU79" s="300"/>
      <c r="DV79" s="300"/>
      <c r="DW79" s="300"/>
      <c r="DX79" s="300"/>
      <c r="DY79" s="300"/>
      <c r="DZ79" s="300"/>
      <c r="EA79" s="817"/>
      <c r="EB79" s="299"/>
      <c r="EC79" s="300"/>
      <c r="ED79" s="300"/>
      <c r="EE79" s="300"/>
      <c r="EF79" s="300"/>
      <c r="EG79" s="300"/>
      <c r="EH79" s="300"/>
      <c r="EI79" s="300"/>
      <c r="EJ79" s="300"/>
      <c r="EK79" s="817"/>
    </row>
    <row r="80" spans="1:141" ht="54">
      <c r="A80" s="359">
        <f>Summary!A80</f>
        <v>0</v>
      </c>
      <c r="B80" s="378">
        <f>Summary!B80</f>
        <v>0</v>
      </c>
      <c r="C80" s="379" t="str">
        <f>Summary!C80</f>
        <v>4.3.3.1</v>
      </c>
      <c r="D80" s="380">
        <f>Summary!D80</f>
        <v>0</v>
      </c>
      <c r="E80" s="381">
        <f>Summary!E80</f>
        <v>0</v>
      </c>
      <c r="F80" s="382" t="str">
        <f>Summary!F80</f>
        <v xml:space="preserve">Clear weed/vegetation growth and debris, clear, recut drainage Grip inlet and non piped drainage Grip </v>
      </c>
      <c r="G80" s="375">
        <f>Summary!G80</f>
        <v>0</v>
      </c>
      <c r="H80" s="540">
        <f t="shared" si="41"/>
        <v>0</v>
      </c>
      <c r="I80" s="541">
        <f t="shared" si="42"/>
        <v>0</v>
      </c>
      <c r="J80" s="541">
        <f t="shared" si="43"/>
        <v>0</v>
      </c>
      <c r="K80" s="541">
        <f t="shared" si="44"/>
        <v>0</v>
      </c>
      <c r="L80" s="541">
        <f t="shared" si="45"/>
        <v>0</v>
      </c>
      <c r="M80" s="541">
        <f t="shared" si="46"/>
        <v>0</v>
      </c>
      <c r="N80" s="541">
        <f t="shared" si="47"/>
        <v>0</v>
      </c>
      <c r="O80" s="541">
        <f t="shared" si="48"/>
        <v>0</v>
      </c>
      <c r="P80" s="541">
        <f t="shared" si="49"/>
        <v>0</v>
      </c>
      <c r="Q80" s="541">
        <f t="shared" si="50"/>
        <v>0</v>
      </c>
      <c r="R80" s="541">
        <f t="shared" si="51"/>
        <v>0</v>
      </c>
      <c r="S80" s="541">
        <f t="shared" si="52"/>
        <v>0</v>
      </c>
      <c r="T80" s="542">
        <f t="shared" si="53"/>
        <v>0</v>
      </c>
      <c r="U80" s="531"/>
      <c r="V80" s="543"/>
      <c r="W80" s="544"/>
      <c r="X80" s="544"/>
      <c r="Y80" s="544"/>
      <c r="Z80" s="544"/>
      <c r="AA80" s="544"/>
      <c r="AB80" s="544"/>
      <c r="AC80" s="544"/>
      <c r="AD80" s="544"/>
      <c r="AE80" s="657"/>
      <c r="AF80" s="543"/>
      <c r="AG80" s="544"/>
      <c r="AH80" s="544"/>
      <c r="AI80" s="544"/>
      <c r="AJ80" s="544"/>
      <c r="AK80" s="544"/>
      <c r="AL80" s="544"/>
      <c r="AM80" s="544"/>
      <c r="AN80" s="544"/>
      <c r="AO80" s="657"/>
      <c r="AP80" s="543"/>
      <c r="AQ80" s="544"/>
      <c r="AR80" s="544"/>
      <c r="AS80" s="544"/>
      <c r="AT80" s="544"/>
      <c r="AU80" s="544"/>
      <c r="AV80" s="544"/>
      <c r="AW80" s="544"/>
      <c r="AX80" s="544"/>
      <c r="AY80" s="657"/>
      <c r="AZ80" s="543"/>
      <c r="BA80" s="544"/>
      <c r="BB80" s="544"/>
      <c r="BC80" s="544"/>
      <c r="BD80" s="544"/>
      <c r="BE80" s="544"/>
      <c r="BF80" s="544"/>
      <c r="BG80" s="544"/>
      <c r="BH80" s="544"/>
      <c r="BI80" s="657"/>
      <c r="BJ80" s="543"/>
      <c r="BK80" s="544"/>
      <c r="BL80" s="544"/>
      <c r="BM80" s="544"/>
      <c r="BN80" s="544"/>
      <c r="BO80" s="544"/>
      <c r="BP80" s="544"/>
      <c r="BQ80" s="544"/>
      <c r="BR80" s="544"/>
      <c r="BS80" s="657"/>
      <c r="BT80" s="543"/>
      <c r="BU80" s="544"/>
      <c r="BV80" s="544"/>
      <c r="BW80" s="544"/>
      <c r="BX80" s="544"/>
      <c r="BY80" s="544"/>
      <c r="BZ80" s="544"/>
      <c r="CA80" s="544"/>
      <c r="CB80" s="544"/>
      <c r="CC80" s="657"/>
      <c r="CD80" s="543"/>
      <c r="CE80" s="544"/>
      <c r="CF80" s="544"/>
      <c r="CG80" s="544"/>
      <c r="CH80" s="544"/>
      <c r="CI80" s="544"/>
      <c r="CJ80" s="544"/>
      <c r="CK80" s="544"/>
      <c r="CL80" s="544"/>
      <c r="CM80" s="657"/>
      <c r="CN80" s="543"/>
      <c r="CO80" s="544"/>
      <c r="CP80" s="544"/>
      <c r="CQ80" s="544"/>
      <c r="CR80" s="544"/>
      <c r="CS80" s="544"/>
      <c r="CT80" s="544"/>
      <c r="CU80" s="544"/>
      <c r="CV80" s="544"/>
      <c r="CW80" s="657"/>
      <c r="CX80" s="543"/>
      <c r="CY80" s="544"/>
      <c r="CZ80" s="544"/>
      <c r="DA80" s="544"/>
      <c r="DB80" s="544"/>
      <c r="DC80" s="544"/>
      <c r="DD80" s="544"/>
      <c r="DE80" s="544"/>
      <c r="DF80" s="544"/>
      <c r="DG80" s="657"/>
      <c r="DH80" s="543"/>
      <c r="DI80" s="544"/>
      <c r="DJ80" s="544"/>
      <c r="DK80" s="544"/>
      <c r="DL80" s="544"/>
      <c r="DM80" s="544"/>
      <c r="DN80" s="544"/>
      <c r="DO80" s="544"/>
      <c r="DP80" s="544"/>
      <c r="DQ80" s="657"/>
      <c r="DR80" s="543"/>
      <c r="DS80" s="544"/>
      <c r="DT80" s="544"/>
      <c r="DU80" s="544"/>
      <c r="DV80" s="544"/>
      <c r="DW80" s="544"/>
      <c r="DX80" s="544"/>
      <c r="DY80" s="544"/>
      <c r="DZ80" s="544"/>
      <c r="EA80" s="657"/>
      <c r="EB80" s="543"/>
      <c r="EC80" s="544"/>
      <c r="ED80" s="544"/>
      <c r="EE80" s="544"/>
      <c r="EF80" s="544"/>
      <c r="EG80" s="544"/>
      <c r="EH80" s="544"/>
      <c r="EI80" s="544"/>
      <c r="EJ80" s="544"/>
      <c r="EK80" s="657"/>
    </row>
    <row r="81" spans="1:141" ht="54">
      <c r="A81" s="359">
        <f>Summary!A81</f>
        <v>0</v>
      </c>
      <c r="B81" s="378">
        <f>Summary!B81</f>
        <v>0</v>
      </c>
      <c r="C81" s="379" t="str">
        <f>Summary!C81</f>
        <v>4.3.3.2</v>
      </c>
      <c r="D81" s="380">
        <f>Summary!D81</f>
        <v>0</v>
      </c>
      <c r="E81" s="381">
        <f>Summary!E81</f>
        <v>0</v>
      </c>
      <c r="F81" s="382" t="str">
        <f>Summary!F81</f>
        <v>Clear weed/vegetation growth and debris clearing, rodding, jetting and proving of drainage Grip inlet and piped drainage Grip</v>
      </c>
      <c r="G81" s="375">
        <f>Summary!G81</f>
        <v>0</v>
      </c>
      <c r="H81" s="540">
        <f t="shared" si="41"/>
        <v>0</v>
      </c>
      <c r="I81" s="541">
        <f t="shared" si="42"/>
        <v>0</v>
      </c>
      <c r="J81" s="541">
        <f t="shared" si="43"/>
        <v>0</v>
      </c>
      <c r="K81" s="541">
        <f t="shared" si="44"/>
        <v>0</v>
      </c>
      <c r="L81" s="541">
        <f t="shared" si="45"/>
        <v>0</v>
      </c>
      <c r="M81" s="541">
        <f t="shared" si="46"/>
        <v>0</v>
      </c>
      <c r="N81" s="541">
        <f t="shared" si="47"/>
        <v>0</v>
      </c>
      <c r="O81" s="541">
        <f t="shared" si="48"/>
        <v>0</v>
      </c>
      <c r="P81" s="541">
        <f t="shared" si="49"/>
        <v>0</v>
      </c>
      <c r="Q81" s="541">
        <f t="shared" si="50"/>
        <v>0</v>
      </c>
      <c r="R81" s="541">
        <f t="shared" si="51"/>
        <v>0</v>
      </c>
      <c r="S81" s="541">
        <f t="shared" si="52"/>
        <v>0</v>
      </c>
      <c r="T81" s="542">
        <f t="shared" si="53"/>
        <v>0</v>
      </c>
      <c r="U81" s="531"/>
      <c r="V81" s="543"/>
      <c r="W81" s="544"/>
      <c r="X81" s="544"/>
      <c r="Y81" s="544"/>
      <c r="Z81" s="544"/>
      <c r="AA81" s="544"/>
      <c r="AB81" s="544"/>
      <c r="AC81" s="544"/>
      <c r="AD81" s="544"/>
      <c r="AE81" s="657"/>
      <c r="AF81" s="543"/>
      <c r="AG81" s="544"/>
      <c r="AH81" s="544"/>
      <c r="AI81" s="544"/>
      <c r="AJ81" s="544"/>
      <c r="AK81" s="544"/>
      <c r="AL81" s="544"/>
      <c r="AM81" s="544"/>
      <c r="AN81" s="544"/>
      <c r="AO81" s="657"/>
      <c r="AP81" s="543"/>
      <c r="AQ81" s="544"/>
      <c r="AR81" s="544"/>
      <c r="AS81" s="544"/>
      <c r="AT81" s="544"/>
      <c r="AU81" s="544"/>
      <c r="AV81" s="544"/>
      <c r="AW81" s="544"/>
      <c r="AX81" s="544"/>
      <c r="AY81" s="657"/>
      <c r="AZ81" s="543"/>
      <c r="BA81" s="544"/>
      <c r="BB81" s="544"/>
      <c r="BC81" s="544"/>
      <c r="BD81" s="544"/>
      <c r="BE81" s="544"/>
      <c r="BF81" s="544"/>
      <c r="BG81" s="544"/>
      <c r="BH81" s="544"/>
      <c r="BI81" s="657"/>
      <c r="BJ81" s="543"/>
      <c r="BK81" s="544"/>
      <c r="BL81" s="544"/>
      <c r="BM81" s="544"/>
      <c r="BN81" s="544"/>
      <c r="BO81" s="544"/>
      <c r="BP81" s="544"/>
      <c r="BQ81" s="544"/>
      <c r="BR81" s="544"/>
      <c r="BS81" s="657"/>
      <c r="BT81" s="543"/>
      <c r="BU81" s="544"/>
      <c r="BV81" s="544"/>
      <c r="BW81" s="544"/>
      <c r="BX81" s="544"/>
      <c r="BY81" s="544"/>
      <c r="BZ81" s="544"/>
      <c r="CA81" s="544"/>
      <c r="CB81" s="544"/>
      <c r="CC81" s="657"/>
      <c r="CD81" s="543"/>
      <c r="CE81" s="544"/>
      <c r="CF81" s="544"/>
      <c r="CG81" s="544"/>
      <c r="CH81" s="544"/>
      <c r="CI81" s="544"/>
      <c r="CJ81" s="544"/>
      <c r="CK81" s="544"/>
      <c r="CL81" s="544"/>
      <c r="CM81" s="657"/>
      <c r="CN81" s="543"/>
      <c r="CO81" s="544"/>
      <c r="CP81" s="544"/>
      <c r="CQ81" s="544"/>
      <c r="CR81" s="544"/>
      <c r="CS81" s="544"/>
      <c r="CT81" s="544"/>
      <c r="CU81" s="544"/>
      <c r="CV81" s="544"/>
      <c r="CW81" s="657"/>
      <c r="CX81" s="543"/>
      <c r="CY81" s="544"/>
      <c r="CZ81" s="544"/>
      <c r="DA81" s="544"/>
      <c r="DB81" s="544"/>
      <c r="DC81" s="544"/>
      <c r="DD81" s="544"/>
      <c r="DE81" s="544"/>
      <c r="DF81" s="544"/>
      <c r="DG81" s="657"/>
      <c r="DH81" s="543"/>
      <c r="DI81" s="544"/>
      <c r="DJ81" s="544"/>
      <c r="DK81" s="544"/>
      <c r="DL81" s="544"/>
      <c r="DM81" s="544"/>
      <c r="DN81" s="544"/>
      <c r="DO81" s="544"/>
      <c r="DP81" s="544"/>
      <c r="DQ81" s="657"/>
      <c r="DR81" s="543"/>
      <c r="DS81" s="544"/>
      <c r="DT81" s="544"/>
      <c r="DU81" s="544"/>
      <c r="DV81" s="544"/>
      <c r="DW81" s="544"/>
      <c r="DX81" s="544"/>
      <c r="DY81" s="544"/>
      <c r="DZ81" s="544"/>
      <c r="EA81" s="657"/>
      <c r="EB81" s="543"/>
      <c r="EC81" s="544"/>
      <c r="ED81" s="544"/>
      <c r="EE81" s="544"/>
      <c r="EF81" s="544"/>
      <c r="EG81" s="544"/>
      <c r="EH81" s="544"/>
      <c r="EI81" s="544"/>
      <c r="EJ81" s="544"/>
      <c r="EK81" s="657"/>
    </row>
    <row r="82" spans="1:141" ht="36">
      <c r="A82" s="359">
        <f>Summary!A82</f>
        <v>0</v>
      </c>
      <c r="B82" s="378">
        <f>Summary!B82</f>
        <v>0</v>
      </c>
      <c r="C82" s="379" t="str">
        <f>Summary!C82</f>
        <v>4.3.3.3</v>
      </c>
      <c r="D82" s="380">
        <f>Summary!D82</f>
        <v>0</v>
      </c>
      <c r="E82" s="381">
        <f>Summary!E82</f>
        <v>0</v>
      </c>
      <c r="F82" s="382" t="str">
        <f>Summary!F82</f>
        <v>Clear weed/vegetation growth and debris, clear, recut Counterfort drains</v>
      </c>
      <c r="G82" s="375">
        <f>Summary!G82</f>
        <v>0</v>
      </c>
      <c r="H82" s="540">
        <f t="shared" si="41"/>
        <v>0</v>
      </c>
      <c r="I82" s="541">
        <f t="shared" si="42"/>
        <v>0</v>
      </c>
      <c r="J82" s="541">
        <f t="shared" si="43"/>
        <v>0</v>
      </c>
      <c r="K82" s="541">
        <f t="shared" si="44"/>
        <v>0</v>
      </c>
      <c r="L82" s="541">
        <f t="shared" si="45"/>
        <v>0</v>
      </c>
      <c r="M82" s="541">
        <f t="shared" si="46"/>
        <v>0</v>
      </c>
      <c r="N82" s="541">
        <f t="shared" si="47"/>
        <v>0</v>
      </c>
      <c r="O82" s="541">
        <f t="shared" si="48"/>
        <v>0</v>
      </c>
      <c r="P82" s="541">
        <f t="shared" si="49"/>
        <v>0</v>
      </c>
      <c r="Q82" s="541">
        <f t="shared" si="50"/>
        <v>0</v>
      </c>
      <c r="R82" s="541">
        <f t="shared" si="51"/>
        <v>0</v>
      </c>
      <c r="S82" s="541">
        <f t="shared" si="52"/>
        <v>0</v>
      </c>
      <c r="T82" s="542">
        <f t="shared" si="53"/>
        <v>0</v>
      </c>
      <c r="U82" s="531"/>
      <c r="V82" s="543"/>
      <c r="W82" s="544"/>
      <c r="X82" s="544"/>
      <c r="Y82" s="544"/>
      <c r="Z82" s="544"/>
      <c r="AA82" s="544"/>
      <c r="AB82" s="544"/>
      <c r="AC82" s="544"/>
      <c r="AD82" s="544"/>
      <c r="AE82" s="657"/>
      <c r="AF82" s="543"/>
      <c r="AG82" s="544"/>
      <c r="AH82" s="544"/>
      <c r="AI82" s="544"/>
      <c r="AJ82" s="544"/>
      <c r="AK82" s="544"/>
      <c r="AL82" s="544"/>
      <c r="AM82" s="544"/>
      <c r="AN82" s="544"/>
      <c r="AO82" s="657"/>
      <c r="AP82" s="543"/>
      <c r="AQ82" s="544"/>
      <c r="AR82" s="544"/>
      <c r="AS82" s="544"/>
      <c r="AT82" s="544"/>
      <c r="AU82" s="544"/>
      <c r="AV82" s="544"/>
      <c r="AW82" s="544"/>
      <c r="AX82" s="544"/>
      <c r="AY82" s="657"/>
      <c r="AZ82" s="543"/>
      <c r="BA82" s="544"/>
      <c r="BB82" s="544"/>
      <c r="BC82" s="544"/>
      <c r="BD82" s="544"/>
      <c r="BE82" s="544"/>
      <c r="BF82" s="544"/>
      <c r="BG82" s="544"/>
      <c r="BH82" s="544"/>
      <c r="BI82" s="657"/>
      <c r="BJ82" s="543"/>
      <c r="BK82" s="544"/>
      <c r="BL82" s="544"/>
      <c r="BM82" s="544"/>
      <c r="BN82" s="544"/>
      <c r="BO82" s="544"/>
      <c r="BP82" s="544"/>
      <c r="BQ82" s="544"/>
      <c r="BR82" s="544"/>
      <c r="BS82" s="657"/>
      <c r="BT82" s="543"/>
      <c r="BU82" s="544"/>
      <c r="BV82" s="544"/>
      <c r="BW82" s="544"/>
      <c r="BX82" s="544"/>
      <c r="BY82" s="544"/>
      <c r="BZ82" s="544"/>
      <c r="CA82" s="544"/>
      <c r="CB82" s="544"/>
      <c r="CC82" s="657"/>
      <c r="CD82" s="543"/>
      <c r="CE82" s="544"/>
      <c r="CF82" s="544"/>
      <c r="CG82" s="544"/>
      <c r="CH82" s="544"/>
      <c r="CI82" s="544"/>
      <c r="CJ82" s="544"/>
      <c r="CK82" s="544"/>
      <c r="CL82" s="544"/>
      <c r="CM82" s="657"/>
      <c r="CN82" s="543"/>
      <c r="CO82" s="544"/>
      <c r="CP82" s="544"/>
      <c r="CQ82" s="544"/>
      <c r="CR82" s="544"/>
      <c r="CS82" s="544"/>
      <c r="CT82" s="544"/>
      <c r="CU82" s="544"/>
      <c r="CV82" s="544"/>
      <c r="CW82" s="657"/>
      <c r="CX82" s="543"/>
      <c r="CY82" s="544"/>
      <c r="CZ82" s="544"/>
      <c r="DA82" s="544"/>
      <c r="DB82" s="544"/>
      <c r="DC82" s="544"/>
      <c r="DD82" s="544"/>
      <c r="DE82" s="544"/>
      <c r="DF82" s="544"/>
      <c r="DG82" s="657"/>
      <c r="DH82" s="543"/>
      <c r="DI82" s="544"/>
      <c r="DJ82" s="544"/>
      <c r="DK82" s="544"/>
      <c r="DL82" s="544"/>
      <c r="DM82" s="544"/>
      <c r="DN82" s="544"/>
      <c r="DO82" s="544"/>
      <c r="DP82" s="544"/>
      <c r="DQ82" s="657"/>
      <c r="DR82" s="543"/>
      <c r="DS82" s="544"/>
      <c r="DT82" s="544"/>
      <c r="DU82" s="544"/>
      <c r="DV82" s="544"/>
      <c r="DW82" s="544"/>
      <c r="DX82" s="544"/>
      <c r="DY82" s="544"/>
      <c r="DZ82" s="544"/>
      <c r="EA82" s="657"/>
      <c r="EB82" s="543"/>
      <c r="EC82" s="544"/>
      <c r="ED82" s="544"/>
      <c r="EE82" s="544"/>
      <c r="EF82" s="544"/>
      <c r="EG82" s="544"/>
      <c r="EH82" s="544"/>
      <c r="EI82" s="544"/>
      <c r="EJ82" s="544"/>
      <c r="EK82" s="657"/>
    </row>
    <row r="83" spans="1:141" ht="36">
      <c r="A83" s="359">
        <f>Summary!A83</f>
        <v>0</v>
      </c>
      <c r="B83" s="378">
        <f>Summary!B83</f>
        <v>0</v>
      </c>
      <c r="C83" s="379" t="str">
        <f>Summary!C83</f>
        <v>4.3.4</v>
      </c>
      <c r="D83" s="380" t="str">
        <f>Summary!D83</f>
        <v>500 - Drainage and Service Ducts</v>
      </c>
      <c r="E83" s="381" t="str">
        <f>Summary!E83</f>
        <v>Catch Pits</v>
      </c>
      <c r="F83" s="382" t="str">
        <f>Summary!F83</f>
        <v>Clear weed / vegetation growth around frames, clear,  empty silt and debris from Catch Pits</v>
      </c>
      <c r="G83" s="375">
        <f>Summary!G83</f>
        <v>0</v>
      </c>
      <c r="H83" s="540">
        <f t="shared" si="41"/>
        <v>0</v>
      </c>
      <c r="I83" s="541">
        <f t="shared" si="42"/>
        <v>0</v>
      </c>
      <c r="J83" s="541">
        <f t="shared" si="43"/>
        <v>0</v>
      </c>
      <c r="K83" s="541">
        <f t="shared" si="44"/>
        <v>0</v>
      </c>
      <c r="L83" s="541">
        <f t="shared" si="45"/>
        <v>0</v>
      </c>
      <c r="M83" s="541">
        <f t="shared" si="46"/>
        <v>0</v>
      </c>
      <c r="N83" s="541">
        <f t="shared" si="47"/>
        <v>0</v>
      </c>
      <c r="O83" s="541">
        <f t="shared" si="48"/>
        <v>0</v>
      </c>
      <c r="P83" s="541">
        <f t="shared" si="49"/>
        <v>0</v>
      </c>
      <c r="Q83" s="541">
        <f t="shared" si="50"/>
        <v>0</v>
      </c>
      <c r="R83" s="541">
        <f t="shared" si="51"/>
        <v>0</v>
      </c>
      <c r="S83" s="541">
        <f t="shared" si="52"/>
        <v>0</v>
      </c>
      <c r="T83" s="542">
        <f t="shared" si="53"/>
        <v>0</v>
      </c>
      <c r="U83" s="531"/>
      <c r="V83" s="543"/>
      <c r="W83" s="544"/>
      <c r="X83" s="544"/>
      <c r="Y83" s="544"/>
      <c r="Z83" s="544"/>
      <c r="AA83" s="544"/>
      <c r="AB83" s="544"/>
      <c r="AC83" s="544"/>
      <c r="AD83" s="544"/>
      <c r="AE83" s="657"/>
      <c r="AF83" s="543"/>
      <c r="AG83" s="544"/>
      <c r="AH83" s="544"/>
      <c r="AI83" s="544"/>
      <c r="AJ83" s="544"/>
      <c r="AK83" s="544"/>
      <c r="AL83" s="544"/>
      <c r="AM83" s="544"/>
      <c r="AN83" s="544"/>
      <c r="AO83" s="657"/>
      <c r="AP83" s="543"/>
      <c r="AQ83" s="544"/>
      <c r="AR83" s="544"/>
      <c r="AS83" s="544"/>
      <c r="AT83" s="544"/>
      <c r="AU83" s="544"/>
      <c r="AV83" s="544"/>
      <c r="AW83" s="544"/>
      <c r="AX83" s="544"/>
      <c r="AY83" s="657"/>
      <c r="AZ83" s="543"/>
      <c r="BA83" s="544"/>
      <c r="BB83" s="544"/>
      <c r="BC83" s="544"/>
      <c r="BD83" s="544"/>
      <c r="BE83" s="544"/>
      <c r="BF83" s="544"/>
      <c r="BG83" s="544"/>
      <c r="BH83" s="544"/>
      <c r="BI83" s="657"/>
      <c r="BJ83" s="543"/>
      <c r="BK83" s="544"/>
      <c r="BL83" s="544"/>
      <c r="BM83" s="544"/>
      <c r="BN83" s="544"/>
      <c r="BO83" s="544"/>
      <c r="BP83" s="544"/>
      <c r="BQ83" s="544"/>
      <c r="BR83" s="544"/>
      <c r="BS83" s="657"/>
      <c r="BT83" s="543"/>
      <c r="BU83" s="544"/>
      <c r="BV83" s="544"/>
      <c r="BW83" s="544"/>
      <c r="BX83" s="544"/>
      <c r="BY83" s="544"/>
      <c r="BZ83" s="544"/>
      <c r="CA83" s="544"/>
      <c r="CB83" s="544"/>
      <c r="CC83" s="657"/>
      <c r="CD83" s="543"/>
      <c r="CE83" s="544"/>
      <c r="CF83" s="544"/>
      <c r="CG83" s="544"/>
      <c r="CH83" s="544"/>
      <c r="CI83" s="544"/>
      <c r="CJ83" s="544"/>
      <c r="CK83" s="544"/>
      <c r="CL83" s="544"/>
      <c r="CM83" s="657"/>
      <c r="CN83" s="543"/>
      <c r="CO83" s="544"/>
      <c r="CP83" s="544"/>
      <c r="CQ83" s="544"/>
      <c r="CR83" s="544"/>
      <c r="CS83" s="544"/>
      <c r="CT83" s="544"/>
      <c r="CU83" s="544"/>
      <c r="CV83" s="544"/>
      <c r="CW83" s="657"/>
      <c r="CX83" s="543"/>
      <c r="CY83" s="544"/>
      <c r="CZ83" s="544"/>
      <c r="DA83" s="544"/>
      <c r="DB83" s="544"/>
      <c r="DC83" s="544"/>
      <c r="DD83" s="544"/>
      <c r="DE83" s="544"/>
      <c r="DF83" s="544"/>
      <c r="DG83" s="657"/>
      <c r="DH83" s="543"/>
      <c r="DI83" s="544"/>
      <c r="DJ83" s="544"/>
      <c r="DK83" s="544"/>
      <c r="DL83" s="544"/>
      <c r="DM83" s="544"/>
      <c r="DN83" s="544"/>
      <c r="DO83" s="544"/>
      <c r="DP83" s="544"/>
      <c r="DQ83" s="657"/>
      <c r="DR83" s="543"/>
      <c r="DS83" s="544"/>
      <c r="DT83" s="544"/>
      <c r="DU83" s="544"/>
      <c r="DV83" s="544"/>
      <c r="DW83" s="544"/>
      <c r="DX83" s="544"/>
      <c r="DY83" s="544"/>
      <c r="DZ83" s="544"/>
      <c r="EA83" s="657"/>
      <c r="EB83" s="543"/>
      <c r="EC83" s="544"/>
      <c r="ED83" s="544"/>
      <c r="EE83" s="544"/>
      <c r="EF83" s="544"/>
      <c r="EG83" s="544"/>
      <c r="EH83" s="544"/>
      <c r="EI83" s="544"/>
      <c r="EJ83" s="544"/>
      <c r="EK83" s="657"/>
    </row>
    <row r="84" spans="1:141" ht="72">
      <c r="A84" s="359">
        <f>Summary!A84</f>
        <v>0</v>
      </c>
      <c r="B84" s="378">
        <f>Summary!B84</f>
        <v>0</v>
      </c>
      <c r="C84" s="379" t="str">
        <f>Summary!C84</f>
        <v>4.3.5</v>
      </c>
      <c r="D84" s="380" t="str">
        <f>Summary!D84</f>
        <v>500 - Drainage and Service Ducts</v>
      </c>
      <c r="E84" s="381" t="str">
        <f>Summary!E84</f>
        <v>Ditches</v>
      </c>
      <c r="F84" s="382" t="str">
        <f>Summary!F84</f>
        <v>Clear ditches by removing all material that could impair operation (weed / vegetation growth, silt, debris/rubbish, or eroded banks where present that impede flow and impair operation)</v>
      </c>
      <c r="G84" s="375">
        <f>Summary!G84</f>
        <v>0</v>
      </c>
      <c r="H84" s="540">
        <f t="shared" si="41"/>
        <v>0</v>
      </c>
      <c r="I84" s="541">
        <f t="shared" si="42"/>
        <v>0</v>
      </c>
      <c r="J84" s="541">
        <f t="shared" si="43"/>
        <v>0</v>
      </c>
      <c r="K84" s="541">
        <f t="shared" si="44"/>
        <v>0</v>
      </c>
      <c r="L84" s="541">
        <f t="shared" si="45"/>
        <v>0</v>
      </c>
      <c r="M84" s="541">
        <f t="shared" si="46"/>
        <v>0</v>
      </c>
      <c r="N84" s="541">
        <f t="shared" si="47"/>
        <v>0</v>
      </c>
      <c r="O84" s="541">
        <f t="shared" si="48"/>
        <v>0</v>
      </c>
      <c r="P84" s="541">
        <f t="shared" si="49"/>
        <v>0</v>
      </c>
      <c r="Q84" s="541">
        <f t="shared" si="50"/>
        <v>0</v>
      </c>
      <c r="R84" s="541">
        <f t="shared" si="51"/>
        <v>0</v>
      </c>
      <c r="S84" s="541">
        <f t="shared" si="52"/>
        <v>0</v>
      </c>
      <c r="T84" s="542">
        <f t="shared" si="53"/>
        <v>0</v>
      </c>
      <c r="U84" s="531"/>
      <c r="V84" s="543"/>
      <c r="W84" s="544"/>
      <c r="X84" s="544"/>
      <c r="Y84" s="544"/>
      <c r="Z84" s="544"/>
      <c r="AA84" s="544"/>
      <c r="AB84" s="544"/>
      <c r="AC84" s="544"/>
      <c r="AD84" s="544"/>
      <c r="AE84" s="657"/>
      <c r="AF84" s="543"/>
      <c r="AG84" s="544"/>
      <c r="AH84" s="544"/>
      <c r="AI84" s="544"/>
      <c r="AJ84" s="544"/>
      <c r="AK84" s="544"/>
      <c r="AL84" s="544"/>
      <c r="AM84" s="544"/>
      <c r="AN84" s="544"/>
      <c r="AO84" s="657"/>
      <c r="AP84" s="543"/>
      <c r="AQ84" s="544"/>
      <c r="AR84" s="544"/>
      <c r="AS84" s="544"/>
      <c r="AT84" s="544"/>
      <c r="AU84" s="544"/>
      <c r="AV84" s="544"/>
      <c r="AW84" s="544"/>
      <c r="AX84" s="544"/>
      <c r="AY84" s="657"/>
      <c r="AZ84" s="543"/>
      <c r="BA84" s="544"/>
      <c r="BB84" s="544"/>
      <c r="BC84" s="544"/>
      <c r="BD84" s="544"/>
      <c r="BE84" s="544"/>
      <c r="BF84" s="544"/>
      <c r="BG84" s="544"/>
      <c r="BH84" s="544"/>
      <c r="BI84" s="657"/>
      <c r="BJ84" s="543"/>
      <c r="BK84" s="544"/>
      <c r="BL84" s="544"/>
      <c r="BM84" s="544"/>
      <c r="BN84" s="544"/>
      <c r="BO84" s="544"/>
      <c r="BP84" s="544"/>
      <c r="BQ84" s="544"/>
      <c r="BR84" s="544"/>
      <c r="BS84" s="657"/>
      <c r="BT84" s="543"/>
      <c r="BU84" s="544"/>
      <c r="BV84" s="544"/>
      <c r="BW84" s="544"/>
      <c r="BX84" s="544"/>
      <c r="BY84" s="544"/>
      <c r="BZ84" s="544"/>
      <c r="CA84" s="544"/>
      <c r="CB84" s="544"/>
      <c r="CC84" s="657"/>
      <c r="CD84" s="543"/>
      <c r="CE84" s="544"/>
      <c r="CF84" s="544"/>
      <c r="CG84" s="544"/>
      <c r="CH84" s="544"/>
      <c r="CI84" s="544"/>
      <c r="CJ84" s="544"/>
      <c r="CK84" s="544"/>
      <c r="CL84" s="544"/>
      <c r="CM84" s="657"/>
      <c r="CN84" s="543"/>
      <c r="CO84" s="544"/>
      <c r="CP84" s="544"/>
      <c r="CQ84" s="544"/>
      <c r="CR84" s="544"/>
      <c r="CS84" s="544"/>
      <c r="CT84" s="544"/>
      <c r="CU84" s="544"/>
      <c r="CV84" s="544"/>
      <c r="CW84" s="657"/>
      <c r="CX84" s="543"/>
      <c r="CY84" s="544"/>
      <c r="CZ84" s="544"/>
      <c r="DA84" s="544"/>
      <c r="DB84" s="544"/>
      <c r="DC84" s="544"/>
      <c r="DD84" s="544"/>
      <c r="DE84" s="544"/>
      <c r="DF84" s="544"/>
      <c r="DG84" s="657"/>
      <c r="DH84" s="543"/>
      <c r="DI84" s="544"/>
      <c r="DJ84" s="544"/>
      <c r="DK84" s="544"/>
      <c r="DL84" s="544"/>
      <c r="DM84" s="544"/>
      <c r="DN84" s="544"/>
      <c r="DO84" s="544"/>
      <c r="DP84" s="544"/>
      <c r="DQ84" s="657"/>
      <c r="DR84" s="543"/>
      <c r="DS84" s="544"/>
      <c r="DT84" s="544"/>
      <c r="DU84" s="544"/>
      <c r="DV84" s="544"/>
      <c r="DW84" s="544"/>
      <c r="DX84" s="544"/>
      <c r="DY84" s="544"/>
      <c r="DZ84" s="544"/>
      <c r="EA84" s="657"/>
      <c r="EB84" s="543"/>
      <c r="EC84" s="544"/>
      <c r="ED84" s="544"/>
      <c r="EE84" s="544"/>
      <c r="EF84" s="544"/>
      <c r="EG84" s="544"/>
      <c r="EH84" s="544"/>
      <c r="EI84" s="544"/>
      <c r="EJ84" s="544"/>
      <c r="EK84" s="657"/>
    </row>
    <row r="85" spans="1:141" ht="72">
      <c r="A85" s="359">
        <f>Summary!A85</f>
        <v>0</v>
      </c>
      <c r="B85" s="378">
        <f>Summary!B85</f>
        <v>0</v>
      </c>
      <c r="C85" s="379" t="str">
        <f>Summary!C85</f>
        <v>4.3.6</v>
      </c>
      <c r="D85" s="380" t="str">
        <f>Summary!D85</f>
        <v>500 - Drainage and Service Ducts</v>
      </c>
      <c r="E85" s="381" t="str">
        <f>Summary!E85</f>
        <v>Outfalls, including infiltration tanks/stilling basins and/or settlement ponds</v>
      </c>
      <c r="F85" s="382" t="str">
        <f>Summary!F85</f>
        <v>Clear outfalls by removing all material that could impair operation (Headwalls, Pipe outfall)</v>
      </c>
      <c r="G85" s="375">
        <f>Summary!G85</f>
        <v>0</v>
      </c>
      <c r="H85" s="540">
        <f t="shared" si="41"/>
        <v>0</v>
      </c>
      <c r="I85" s="541">
        <f t="shared" si="42"/>
        <v>0</v>
      </c>
      <c r="J85" s="541">
        <f t="shared" si="43"/>
        <v>0</v>
      </c>
      <c r="K85" s="541">
        <f t="shared" si="44"/>
        <v>0</v>
      </c>
      <c r="L85" s="541">
        <f t="shared" si="45"/>
        <v>0</v>
      </c>
      <c r="M85" s="541">
        <f t="shared" si="46"/>
        <v>0</v>
      </c>
      <c r="N85" s="541">
        <f t="shared" si="47"/>
        <v>0</v>
      </c>
      <c r="O85" s="541">
        <f t="shared" si="48"/>
        <v>0</v>
      </c>
      <c r="P85" s="541">
        <f t="shared" si="49"/>
        <v>0</v>
      </c>
      <c r="Q85" s="541">
        <f t="shared" si="50"/>
        <v>0</v>
      </c>
      <c r="R85" s="541">
        <f t="shared" si="51"/>
        <v>0</v>
      </c>
      <c r="S85" s="541">
        <f t="shared" si="52"/>
        <v>0</v>
      </c>
      <c r="T85" s="542">
        <f t="shared" si="53"/>
        <v>0</v>
      </c>
      <c r="U85" s="531"/>
      <c r="V85" s="543"/>
      <c r="W85" s="544"/>
      <c r="X85" s="544"/>
      <c r="Y85" s="544"/>
      <c r="Z85" s="544"/>
      <c r="AA85" s="544"/>
      <c r="AB85" s="544"/>
      <c r="AC85" s="544"/>
      <c r="AD85" s="544"/>
      <c r="AE85" s="657"/>
      <c r="AF85" s="543"/>
      <c r="AG85" s="544"/>
      <c r="AH85" s="544"/>
      <c r="AI85" s="544"/>
      <c r="AJ85" s="544"/>
      <c r="AK85" s="544"/>
      <c r="AL85" s="544"/>
      <c r="AM85" s="544"/>
      <c r="AN85" s="544"/>
      <c r="AO85" s="657"/>
      <c r="AP85" s="543"/>
      <c r="AQ85" s="544"/>
      <c r="AR85" s="544"/>
      <c r="AS85" s="544"/>
      <c r="AT85" s="544"/>
      <c r="AU85" s="544"/>
      <c r="AV85" s="544"/>
      <c r="AW85" s="544"/>
      <c r="AX85" s="544"/>
      <c r="AY85" s="657"/>
      <c r="AZ85" s="543"/>
      <c r="BA85" s="544"/>
      <c r="BB85" s="544"/>
      <c r="BC85" s="544"/>
      <c r="BD85" s="544"/>
      <c r="BE85" s="544"/>
      <c r="BF85" s="544"/>
      <c r="BG85" s="544"/>
      <c r="BH85" s="544"/>
      <c r="BI85" s="657"/>
      <c r="BJ85" s="543"/>
      <c r="BK85" s="544"/>
      <c r="BL85" s="544"/>
      <c r="BM85" s="544"/>
      <c r="BN85" s="544"/>
      <c r="BO85" s="544"/>
      <c r="BP85" s="544"/>
      <c r="BQ85" s="544"/>
      <c r="BR85" s="544"/>
      <c r="BS85" s="657"/>
      <c r="BT85" s="543"/>
      <c r="BU85" s="544"/>
      <c r="BV85" s="544"/>
      <c r="BW85" s="544"/>
      <c r="BX85" s="544"/>
      <c r="BY85" s="544"/>
      <c r="BZ85" s="544"/>
      <c r="CA85" s="544"/>
      <c r="CB85" s="544"/>
      <c r="CC85" s="657"/>
      <c r="CD85" s="543"/>
      <c r="CE85" s="544"/>
      <c r="CF85" s="544"/>
      <c r="CG85" s="544"/>
      <c r="CH85" s="544"/>
      <c r="CI85" s="544"/>
      <c r="CJ85" s="544"/>
      <c r="CK85" s="544"/>
      <c r="CL85" s="544"/>
      <c r="CM85" s="657"/>
      <c r="CN85" s="543"/>
      <c r="CO85" s="544"/>
      <c r="CP85" s="544"/>
      <c r="CQ85" s="544"/>
      <c r="CR85" s="544"/>
      <c r="CS85" s="544"/>
      <c r="CT85" s="544"/>
      <c r="CU85" s="544"/>
      <c r="CV85" s="544"/>
      <c r="CW85" s="657"/>
      <c r="CX85" s="543"/>
      <c r="CY85" s="544"/>
      <c r="CZ85" s="544"/>
      <c r="DA85" s="544"/>
      <c r="DB85" s="544"/>
      <c r="DC85" s="544"/>
      <c r="DD85" s="544"/>
      <c r="DE85" s="544"/>
      <c r="DF85" s="544"/>
      <c r="DG85" s="657"/>
      <c r="DH85" s="543"/>
      <c r="DI85" s="544"/>
      <c r="DJ85" s="544"/>
      <c r="DK85" s="544"/>
      <c r="DL85" s="544"/>
      <c r="DM85" s="544"/>
      <c r="DN85" s="544"/>
      <c r="DO85" s="544"/>
      <c r="DP85" s="544"/>
      <c r="DQ85" s="657"/>
      <c r="DR85" s="543"/>
      <c r="DS85" s="544"/>
      <c r="DT85" s="544"/>
      <c r="DU85" s="544"/>
      <c r="DV85" s="544"/>
      <c r="DW85" s="544"/>
      <c r="DX85" s="544"/>
      <c r="DY85" s="544"/>
      <c r="DZ85" s="544"/>
      <c r="EA85" s="657"/>
      <c r="EB85" s="543"/>
      <c r="EC85" s="544"/>
      <c r="ED85" s="544"/>
      <c r="EE85" s="544"/>
      <c r="EF85" s="544"/>
      <c r="EG85" s="544"/>
      <c r="EH85" s="544"/>
      <c r="EI85" s="544"/>
      <c r="EJ85" s="544"/>
      <c r="EK85" s="657"/>
    </row>
    <row r="86" spans="1:141" s="139" customFormat="1" ht="36">
      <c r="A86" s="359">
        <f>Summary!A86</f>
        <v>0</v>
      </c>
      <c r="B86" s="378">
        <f>Summary!B86</f>
        <v>0</v>
      </c>
      <c r="C86" s="379" t="str">
        <f>Summary!C86</f>
        <v>4.3.7</v>
      </c>
      <c r="D86" s="380" t="str">
        <f>Summary!D86</f>
        <v>500 - Drainage and Service Ducts</v>
      </c>
      <c r="E86" s="381" t="str">
        <f>Summary!E86</f>
        <v>Interceptors</v>
      </c>
      <c r="F86" s="382" t="str">
        <f>Summary!F86</f>
        <v>Clear weed / vegetation growth, around frames, clear, empty trapped material from Interceptors</v>
      </c>
      <c r="G86" s="375">
        <f>Summary!G86</f>
        <v>0</v>
      </c>
      <c r="H86" s="540">
        <f t="shared" si="41"/>
        <v>0</v>
      </c>
      <c r="I86" s="541">
        <f t="shared" si="42"/>
        <v>0</v>
      </c>
      <c r="J86" s="541">
        <f t="shared" si="43"/>
        <v>0</v>
      </c>
      <c r="K86" s="541">
        <f t="shared" si="44"/>
        <v>0</v>
      </c>
      <c r="L86" s="541">
        <f t="shared" si="45"/>
        <v>0</v>
      </c>
      <c r="M86" s="541">
        <f t="shared" si="46"/>
        <v>0</v>
      </c>
      <c r="N86" s="541">
        <f t="shared" si="47"/>
        <v>0</v>
      </c>
      <c r="O86" s="541">
        <f t="shared" si="48"/>
        <v>0</v>
      </c>
      <c r="P86" s="541">
        <f t="shared" si="49"/>
        <v>0</v>
      </c>
      <c r="Q86" s="541">
        <f t="shared" si="50"/>
        <v>0</v>
      </c>
      <c r="R86" s="541">
        <f t="shared" si="51"/>
        <v>0</v>
      </c>
      <c r="S86" s="541">
        <f t="shared" si="52"/>
        <v>0</v>
      </c>
      <c r="T86" s="542">
        <f t="shared" si="53"/>
        <v>0</v>
      </c>
      <c r="U86" s="531"/>
      <c r="V86" s="543"/>
      <c r="W86" s="544"/>
      <c r="X86" s="544"/>
      <c r="Y86" s="544"/>
      <c r="Z86" s="544"/>
      <c r="AA86" s="544"/>
      <c r="AB86" s="544"/>
      <c r="AC86" s="544"/>
      <c r="AD86" s="544"/>
      <c r="AE86" s="657"/>
      <c r="AF86" s="543"/>
      <c r="AG86" s="544"/>
      <c r="AH86" s="544"/>
      <c r="AI86" s="544"/>
      <c r="AJ86" s="544"/>
      <c r="AK86" s="544"/>
      <c r="AL86" s="544"/>
      <c r="AM86" s="544"/>
      <c r="AN86" s="544"/>
      <c r="AO86" s="657"/>
      <c r="AP86" s="543"/>
      <c r="AQ86" s="544"/>
      <c r="AR86" s="544"/>
      <c r="AS86" s="544"/>
      <c r="AT86" s="544"/>
      <c r="AU86" s="544"/>
      <c r="AV86" s="544"/>
      <c r="AW86" s="544"/>
      <c r="AX86" s="544"/>
      <c r="AY86" s="657"/>
      <c r="AZ86" s="543"/>
      <c r="BA86" s="544"/>
      <c r="BB86" s="544"/>
      <c r="BC86" s="544"/>
      <c r="BD86" s="544"/>
      <c r="BE86" s="544"/>
      <c r="BF86" s="544"/>
      <c r="BG86" s="544"/>
      <c r="BH86" s="544"/>
      <c r="BI86" s="657"/>
      <c r="BJ86" s="543"/>
      <c r="BK86" s="544"/>
      <c r="BL86" s="544"/>
      <c r="BM86" s="544"/>
      <c r="BN86" s="544"/>
      <c r="BO86" s="544"/>
      <c r="BP86" s="544"/>
      <c r="BQ86" s="544"/>
      <c r="BR86" s="544"/>
      <c r="BS86" s="657"/>
      <c r="BT86" s="543"/>
      <c r="BU86" s="544"/>
      <c r="BV86" s="544"/>
      <c r="BW86" s="544"/>
      <c r="BX86" s="544"/>
      <c r="BY86" s="544"/>
      <c r="BZ86" s="544"/>
      <c r="CA86" s="544"/>
      <c r="CB86" s="544"/>
      <c r="CC86" s="657"/>
      <c r="CD86" s="543"/>
      <c r="CE86" s="544"/>
      <c r="CF86" s="544"/>
      <c r="CG86" s="544"/>
      <c r="CH86" s="544"/>
      <c r="CI86" s="544"/>
      <c r="CJ86" s="544"/>
      <c r="CK86" s="544"/>
      <c r="CL86" s="544"/>
      <c r="CM86" s="657"/>
      <c r="CN86" s="543"/>
      <c r="CO86" s="544"/>
      <c r="CP86" s="544"/>
      <c r="CQ86" s="544"/>
      <c r="CR86" s="544"/>
      <c r="CS86" s="544"/>
      <c r="CT86" s="544"/>
      <c r="CU86" s="544"/>
      <c r="CV86" s="544"/>
      <c r="CW86" s="657"/>
      <c r="CX86" s="543"/>
      <c r="CY86" s="544"/>
      <c r="CZ86" s="544"/>
      <c r="DA86" s="544"/>
      <c r="DB86" s="544"/>
      <c r="DC86" s="544"/>
      <c r="DD86" s="544"/>
      <c r="DE86" s="544"/>
      <c r="DF86" s="544"/>
      <c r="DG86" s="657"/>
      <c r="DH86" s="543"/>
      <c r="DI86" s="544"/>
      <c r="DJ86" s="544"/>
      <c r="DK86" s="544"/>
      <c r="DL86" s="544"/>
      <c r="DM86" s="544"/>
      <c r="DN86" s="544"/>
      <c r="DO86" s="544"/>
      <c r="DP86" s="544"/>
      <c r="DQ86" s="657"/>
      <c r="DR86" s="543"/>
      <c r="DS86" s="544"/>
      <c r="DT86" s="544"/>
      <c r="DU86" s="544"/>
      <c r="DV86" s="544"/>
      <c r="DW86" s="544"/>
      <c r="DX86" s="544"/>
      <c r="DY86" s="544"/>
      <c r="DZ86" s="544"/>
      <c r="EA86" s="657"/>
      <c r="EB86" s="543"/>
      <c r="EC86" s="544"/>
      <c r="ED86" s="544"/>
      <c r="EE86" s="544"/>
      <c r="EF86" s="544"/>
      <c r="EG86" s="544"/>
      <c r="EH86" s="544"/>
      <c r="EI86" s="544"/>
      <c r="EJ86" s="544"/>
      <c r="EK86" s="657"/>
    </row>
    <row r="87" spans="1:141" ht="54">
      <c r="A87" s="359">
        <f>Summary!A87</f>
        <v>0</v>
      </c>
      <c r="B87" s="378">
        <f>Summary!B87</f>
        <v>0</v>
      </c>
      <c r="C87" s="379" t="str">
        <f>Summary!C87</f>
        <v>4.3.8</v>
      </c>
      <c r="D87" s="380" t="str">
        <f>Summary!D87</f>
        <v>500 - Drainage and Service Ducts</v>
      </c>
      <c r="E87" s="381" t="str">
        <f>Summary!E87</f>
        <v>Manholes</v>
      </c>
      <c r="F87" s="382" t="str">
        <f>Summary!F87</f>
        <v>Clear manholes by removing all material that could impair operation (overgrown vegetation / weed, silt, debris / rubbish)</v>
      </c>
      <c r="G87" s="375">
        <f>Summary!G87</f>
        <v>0</v>
      </c>
      <c r="H87" s="540">
        <f t="shared" si="41"/>
        <v>0</v>
      </c>
      <c r="I87" s="541">
        <f t="shared" si="42"/>
        <v>0</v>
      </c>
      <c r="J87" s="541">
        <f t="shared" si="43"/>
        <v>0</v>
      </c>
      <c r="K87" s="541">
        <f t="shared" si="44"/>
        <v>0</v>
      </c>
      <c r="L87" s="541">
        <f t="shared" si="45"/>
        <v>0</v>
      </c>
      <c r="M87" s="541">
        <f t="shared" si="46"/>
        <v>0</v>
      </c>
      <c r="N87" s="541">
        <f t="shared" si="47"/>
        <v>0</v>
      </c>
      <c r="O87" s="541">
        <f t="shared" si="48"/>
        <v>0</v>
      </c>
      <c r="P87" s="541">
        <f t="shared" si="49"/>
        <v>0</v>
      </c>
      <c r="Q87" s="541">
        <f t="shared" si="50"/>
        <v>0</v>
      </c>
      <c r="R87" s="541">
        <f t="shared" si="51"/>
        <v>0</v>
      </c>
      <c r="S87" s="541">
        <f t="shared" si="52"/>
        <v>0</v>
      </c>
      <c r="T87" s="542">
        <f t="shared" si="53"/>
        <v>0</v>
      </c>
      <c r="U87" s="531"/>
      <c r="V87" s="543"/>
      <c r="W87" s="544"/>
      <c r="X87" s="544"/>
      <c r="Y87" s="544"/>
      <c r="Z87" s="544"/>
      <c r="AA87" s="544"/>
      <c r="AB87" s="544"/>
      <c r="AC87" s="544"/>
      <c r="AD87" s="544"/>
      <c r="AE87" s="657"/>
      <c r="AF87" s="543"/>
      <c r="AG87" s="544"/>
      <c r="AH87" s="544"/>
      <c r="AI87" s="544"/>
      <c r="AJ87" s="544"/>
      <c r="AK87" s="544"/>
      <c r="AL87" s="544"/>
      <c r="AM87" s="544"/>
      <c r="AN87" s="544"/>
      <c r="AO87" s="657"/>
      <c r="AP87" s="543"/>
      <c r="AQ87" s="544"/>
      <c r="AR87" s="544"/>
      <c r="AS87" s="544"/>
      <c r="AT87" s="544"/>
      <c r="AU87" s="544"/>
      <c r="AV87" s="544"/>
      <c r="AW87" s="544"/>
      <c r="AX87" s="544"/>
      <c r="AY87" s="657"/>
      <c r="AZ87" s="543"/>
      <c r="BA87" s="544"/>
      <c r="BB87" s="544"/>
      <c r="BC87" s="544"/>
      <c r="BD87" s="544"/>
      <c r="BE87" s="544"/>
      <c r="BF87" s="544"/>
      <c r="BG87" s="544"/>
      <c r="BH87" s="544"/>
      <c r="BI87" s="657"/>
      <c r="BJ87" s="543"/>
      <c r="BK87" s="544"/>
      <c r="BL87" s="544"/>
      <c r="BM87" s="544"/>
      <c r="BN87" s="544"/>
      <c r="BO87" s="544"/>
      <c r="BP87" s="544"/>
      <c r="BQ87" s="544"/>
      <c r="BR87" s="544"/>
      <c r="BS87" s="657"/>
      <c r="BT87" s="543"/>
      <c r="BU87" s="544"/>
      <c r="BV87" s="544"/>
      <c r="BW87" s="544"/>
      <c r="BX87" s="544"/>
      <c r="BY87" s="544"/>
      <c r="BZ87" s="544"/>
      <c r="CA87" s="544"/>
      <c r="CB87" s="544"/>
      <c r="CC87" s="657"/>
      <c r="CD87" s="543"/>
      <c r="CE87" s="544"/>
      <c r="CF87" s="544"/>
      <c r="CG87" s="544"/>
      <c r="CH87" s="544"/>
      <c r="CI87" s="544"/>
      <c r="CJ87" s="544"/>
      <c r="CK87" s="544"/>
      <c r="CL87" s="544"/>
      <c r="CM87" s="657"/>
      <c r="CN87" s="543"/>
      <c r="CO87" s="544"/>
      <c r="CP87" s="544"/>
      <c r="CQ87" s="544"/>
      <c r="CR87" s="544"/>
      <c r="CS87" s="544"/>
      <c r="CT87" s="544"/>
      <c r="CU87" s="544"/>
      <c r="CV87" s="544"/>
      <c r="CW87" s="657"/>
      <c r="CX87" s="543"/>
      <c r="CY87" s="544"/>
      <c r="CZ87" s="544"/>
      <c r="DA87" s="544"/>
      <c r="DB87" s="544"/>
      <c r="DC87" s="544"/>
      <c r="DD87" s="544"/>
      <c r="DE87" s="544"/>
      <c r="DF87" s="544"/>
      <c r="DG87" s="657"/>
      <c r="DH87" s="543"/>
      <c r="DI87" s="544"/>
      <c r="DJ87" s="544"/>
      <c r="DK87" s="544"/>
      <c r="DL87" s="544"/>
      <c r="DM87" s="544"/>
      <c r="DN87" s="544"/>
      <c r="DO87" s="544"/>
      <c r="DP87" s="544"/>
      <c r="DQ87" s="657"/>
      <c r="DR87" s="543"/>
      <c r="DS87" s="544"/>
      <c r="DT87" s="544"/>
      <c r="DU87" s="544"/>
      <c r="DV87" s="544"/>
      <c r="DW87" s="544"/>
      <c r="DX87" s="544"/>
      <c r="DY87" s="544"/>
      <c r="DZ87" s="544"/>
      <c r="EA87" s="657"/>
      <c r="EB87" s="543"/>
      <c r="EC87" s="544"/>
      <c r="ED87" s="544"/>
      <c r="EE87" s="544"/>
      <c r="EF87" s="544"/>
      <c r="EG87" s="544"/>
      <c r="EH87" s="544"/>
      <c r="EI87" s="544"/>
      <c r="EJ87" s="544"/>
      <c r="EK87" s="657"/>
    </row>
    <row r="88" spans="1:141" ht="72">
      <c r="A88" s="359">
        <f>Summary!A88</f>
        <v>0</v>
      </c>
      <c r="B88" s="378">
        <f>Summary!B88</f>
        <v>0</v>
      </c>
      <c r="C88" s="379" t="str">
        <f>Summary!C88</f>
        <v>4.3.9</v>
      </c>
      <c r="D88" s="380" t="str">
        <f>Summary!D88</f>
        <v>500 - Drainage and Service Ducts</v>
      </c>
      <c r="E88" s="381" t="str">
        <f>Summary!E88</f>
        <v>Culverts</v>
      </c>
      <c r="F88" s="382" t="str">
        <f>Summary!F88</f>
        <v>De-silt and remove all material that could impair operation (silt, weed / vegetation growth, debris / rubbish, eroded bank material restricting the free flow of water through the culvert)</v>
      </c>
      <c r="G88" s="375">
        <f>Summary!G88</f>
        <v>0</v>
      </c>
      <c r="H88" s="540">
        <f t="shared" si="41"/>
        <v>0</v>
      </c>
      <c r="I88" s="541">
        <f t="shared" si="42"/>
        <v>0</v>
      </c>
      <c r="J88" s="541">
        <f t="shared" si="43"/>
        <v>0</v>
      </c>
      <c r="K88" s="541">
        <f t="shared" si="44"/>
        <v>0</v>
      </c>
      <c r="L88" s="541">
        <f t="shared" si="45"/>
        <v>0</v>
      </c>
      <c r="M88" s="541">
        <f t="shared" si="46"/>
        <v>0</v>
      </c>
      <c r="N88" s="541">
        <f t="shared" si="47"/>
        <v>0</v>
      </c>
      <c r="O88" s="541">
        <f t="shared" si="48"/>
        <v>0</v>
      </c>
      <c r="P88" s="541">
        <f t="shared" si="49"/>
        <v>0</v>
      </c>
      <c r="Q88" s="541">
        <f t="shared" si="50"/>
        <v>0</v>
      </c>
      <c r="R88" s="541">
        <f t="shared" si="51"/>
        <v>0</v>
      </c>
      <c r="S88" s="541">
        <f t="shared" si="52"/>
        <v>0</v>
      </c>
      <c r="T88" s="542">
        <f t="shared" si="53"/>
        <v>0</v>
      </c>
      <c r="U88" s="531"/>
      <c r="V88" s="543"/>
      <c r="W88" s="544"/>
      <c r="X88" s="544"/>
      <c r="Y88" s="544"/>
      <c r="Z88" s="544"/>
      <c r="AA88" s="544"/>
      <c r="AB88" s="544"/>
      <c r="AC88" s="544"/>
      <c r="AD88" s="544"/>
      <c r="AE88" s="657"/>
      <c r="AF88" s="543"/>
      <c r="AG88" s="544"/>
      <c r="AH88" s="544"/>
      <c r="AI88" s="544"/>
      <c r="AJ88" s="544"/>
      <c r="AK88" s="544"/>
      <c r="AL88" s="544"/>
      <c r="AM88" s="544"/>
      <c r="AN88" s="544"/>
      <c r="AO88" s="657"/>
      <c r="AP88" s="543"/>
      <c r="AQ88" s="544"/>
      <c r="AR88" s="544"/>
      <c r="AS88" s="544"/>
      <c r="AT88" s="544"/>
      <c r="AU88" s="544"/>
      <c r="AV88" s="544"/>
      <c r="AW88" s="544"/>
      <c r="AX88" s="544"/>
      <c r="AY88" s="657"/>
      <c r="AZ88" s="543"/>
      <c r="BA88" s="544"/>
      <c r="BB88" s="544"/>
      <c r="BC88" s="544"/>
      <c r="BD88" s="544"/>
      <c r="BE88" s="544"/>
      <c r="BF88" s="544"/>
      <c r="BG88" s="544"/>
      <c r="BH88" s="544"/>
      <c r="BI88" s="657"/>
      <c r="BJ88" s="543"/>
      <c r="BK88" s="544"/>
      <c r="BL88" s="544"/>
      <c r="BM88" s="544"/>
      <c r="BN88" s="544"/>
      <c r="BO88" s="544"/>
      <c r="BP88" s="544"/>
      <c r="BQ88" s="544"/>
      <c r="BR88" s="544"/>
      <c r="BS88" s="657"/>
      <c r="BT88" s="543"/>
      <c r="BU88" s="544"/>
      <c r="BV88" s="544"/>
      <c r="BW88" s="544"/>
      <c r="BX88" s="544"/>
      <c r="BY88" s="544"/>
      <c r="BZ88" s="544"/>
      <c r="CA88" s="544"/>
      <c r="CB88" s="544"/>
      <c r="CC88" s="657"/>
      <c r="CD88" s="543"/>
      <c r="CE88" s="544"/>
      <c r="CF88" s="544"/>
      <c r="CG88" s="544"/>
      <c r="CH88" s="544"/>
      <c r="CI88" s="544"/>
      <c r="CJ88" s="544"/>
      <c r="CK88" s="544"/>
      <c r="CL88" s="544"/>
      <c r="CM88" s="657"/>
      <c r="CN88" s="543"/>
      <c r="CO88" s="544"/>
      <c r="CP88" s="544"/>
      <c r="CQ88" s="544"/>
      <c r="CR88" s="544"/>
      <c r="CS88" s="544"/>
      <c r="CT88" s="544"/>
      <c r="CU88" s="544"/>
      <c r="CV88" s="544"/>
      <c r="CW88" s="657"/>
      <c r="CX88" s="543"/>
      <c r="CY88" s="544"/>
      <c r="CZ88" s="544"/>
      <c r="DA88" s="544"/>
      <c r="DB88" s="544"/>
      <c r="DC88" s="544"/>
      <c r="DD88" s="544"/>
      <c r="DE88" s="544"/>
      <c r="DF88" s="544"/>
      <c r="DG88" s="657"/>
      <c r="DH88" s="543"/>
      <c r="DI88" s="544"/>
      <c r="DJ88" s="544"/>
      <c r="DK88" s="544"/>
      <c r="DL88" s="544"/>
      <c r="DM88" s="544"/>
      <c r="DN88" s="544"/>
      <c r="DO88" s="544"/>
      <c r="DP88" s="544"/>
      <c r="DQ88" s="657"/>
      <c r="DR88" s="543"/>
      <c r="DS88" s="544"/>
      <c r="DT88" s="544"/>
      <c r="DU88" s="544"/>
      <c r="DV88" s="544"/>
      <c r="DW88" s="544"/>
      <c r="DX88" s="544"/>
      <c r="DY88" s="544"/>
      <c r="DZ88" s="544"/>
      <c r="EA88" s="657"/>
      <c r="EB88" s="543"/>
      <c r="EC88" s="544"/>
      <c r="ED88" s="544"/>
      <c r="EE88" s="544"/>
      <c r="EF88" s="544"/>
      <c r="EG88" s="544"/>
      <c r="EH88" s="544"/>
      <c r="EI88" s="544"/>
      <c r="EJ88" s="544"/>
      <c r="EK88" s="657"/>
    </row>
    <row r="89" spans="1:141" s="825" customFormat="1" ht="20.25">
      <c r="A89" s="365">
        <f>Summary!A89</f>
        <v>0</v>
      </c>
      <c r="B89" s="692">
        <f>Summary!B89</f>
        <v>0</v>
      </c>
      <c r="C89" s="379" t="str">
        <f>Summary!C89</f>
        <v>4.3.10</v>
      </c>
      <c r="D89" s="693" t="str">
        <f>Summary!D89</f>
        <v>NOT USED</v>
      </c>
      <c r="E89" s="363">
        <f>Summary!E89</f>
        <v>0</v>
      </c>
      <c r="F89" s="363">
        <f>Summary!F89</f>
        <v>0</v>
      </c>
      <c r="G89" s="373">
        <f>Summary!G89</f>
        <v>0</v>
      </c>
      <c r="H89" s="700"/>
      <c r="I89" s="701"/>
      <c r="J89" s="701"/>
      <c r="K89" s="701"/>
      <c r="L89" s="701"/>
      <c r="M89" s="701"/>
      <c r="N89" s="701"/>
      <c r="O89" s="701"/>
      <c r="P89" s="701"/>
      <c r="Q89" s="701"/>
      <c r="R89" s="701"/>
      <c r="S89" s="701"/>
      <c r="T89" s="702"/>
      <c r="U89" s="823"/>
      <c r="V89" s="700"/>
      <c r="W89" s="701"/>
      <c r="X89" s="701"/>
      <c r="Y89" s="701"/>
      <c r="Z89" s="701"/>
      <c r="AA89" s="701"/>
      <c r="AB89" s="701"/>
      <c r="AC89" s="701"/>
      <c r="AD89" s="701"/>
      <c r="AE89" s="824"/>
      <c r="AF89" s="700"/>
      <c r="AG89" s="701"/>
      <c r="AH89" s="701"/>
      <c r="AI89" s="701"/>
      <c r="AJ89" s="701"/>
      <c r="AK89" s="701"/>
      <c r="AL89" s="701"/>
      <c r="AM89" s="701"/>
      <c r="AN89" s="701"/>
      <c r="AO89" s="824"/>
      <c r="AP89" s="700"/>
      <c r="AQ89" s="701"/>
      <c r="AR89" s="701"/>
      <c r="AS89" s="701"/>
      <c r="AT89" s="701"/>
      <c r="AU89" s="701"/>
      <c r="AV89" s="701"/>
      <c r="AW89" s="701"/>
      <c r="AX89" s="701"/>
      <c r="AY89" s="824"/>
      <c r="AZ89" s="700"/>
      <c r="BA89" s="701"/>
      <c r="BB89" s="701"/>
      <c r="BC89" s="701"/>
      <c r="BD89" s="701"/>
      <c r="BE89" s="701"/>
      <c r="BF89" s="701"/>
      <c r="BG89" s="701"/>
      <c r="BH89" s="701"/>
      <c r="BI89" s="824"/>
      <c r="BJ89" s="700"/>
      <c r="BK89" s="701"/>
      <c r="BL89" s="701"/>
      <c r="BM89" s="701"/>
      <c r="BN89" s="701"/>
      <c r="BO89" s="701"/>
      <c r="BP89" s="701"/>
      <c r="BQ89" s="701"/>
      <c r="BR89" s="701"/>
      <c r="BS89" s="824"/>
      <c r="BT89" s="700"/>
      <c r="BU89" s="701"/>
      <c r="BV89" s="701"/>
      <c r="BW89" s="701"/>
      <c r="BX89" s="701"/>
      <c r="BY89" s="701"/>
      <c r="BZ89" s="701"/>
      <c r="CA89" s="701"/>
      <c r="CB89" s="701"/>
      <c r="CC89" s="824"/>
      <c r="CD89" s="700"/>
      <c r="CE89" s="701"/>
      <c r="CF89" s="701"/>
      <c r="CG89" s="701"/>
      <c r="CH89" s="701"/>
      <c r="CI89" s="701"/>
      <c r="CJ89" s="701"/>
      <c r="CK89" s="701"/>
      <c r="CL89" s="701"/>
      <c r="CM89" s="824"/>
      <c r="CN89" s="700"/>
      <c r="CO89" s="701"/>
      <c r="CP89" s="701"/>
      <c r="CQ89" s="701"/>
      <c r="CR89" s="701"/>
      <c r="CS89" s="701"/>
      <c r="CT89" s="701"/>
      <c r="CU89" s="701"/>
      <c r="CV89" s="701"/>
      <c r="CW89" s="824"/>
      <c r="CX89" s="700"/>
      <c r="CY89" s="701"/>
      <c r="CZ89" s="701"/>
      <c r="DA89" s="701"/>
      <c r="DB89" s="701"/>
      <c r="DC89" s="701"/>
      <c r="DD89" s="701"/>
      <c r="DE89" s="701"/>
      <c r="DF89" s="701"/>
      <c r="DG89" s="824"/>
      <c r="DH89" s="700"/>
      <c r="DI89" s="701"/>
      <c r="DJ89" s="701"/>
      <c r="DK89" s="701"/>
      <c r="DL89" s="701"/>
      <c r="DM89" s="701"/>
      <c r="DN89" s="701"/>
      <c r="DO89" s="701"/>
      <c r="DP89" s="701"/>
      <c r="DQ89" s="824"/>
      <c r="DR89" s="700"/>
      <c r="DS89" s="701"/>
      <c r="DT89" s="701"/>
      <c r="DU89" s="701"/>
      <c r="DV89" s="701"/>
      <c r="DW89" s="701"/>
      <c r="DX89" s="701"/>
      <c r="DY89" s="701"/>
      <c r="DZ89" s="701"/>
      <c r="EA89" s="824"/>
      <c r="EB89" s="700"/>
      <c r="EC89" s="701"/>
      <c r="ED89" s="701"/>
      <c r="EE89" s="701"/>
      <c r="EF89" s="701"/>
      <c r="EG89" s="701"/>
      <c r="EH89" s="701"/>
      <c r="EI89" s="701"/>
      <c r="EJ89" s="701"/>
      <c r="EK89" s="824"/>
    </row>
    <row r="90" spans="1:141" s="825" customFormat="1" ht="36">
      <c r="A90" s="365">
        <f>Summary!A90</f>
        <v>0</v>
      </c>
      <c r="B90" s="692">
        <f>Summary!B90</f>
        <v>0</v>
      </c>
      <c r="C90" s="379" t="str">
        <f>Summary!C90</f>
        <v>4.3.11</v>
      </c>
      <c r="D90" s="693" t="str">
        <f>Summary!D90</f>
        <v>500 - Drainage and Service Ducts</v>
      </c>
      <c r="E90" s="363" t="str">
        <f>Summary!E90</f>
        <v>Filter drains</v>
      </c>
      <c r="F90" s="363">
        <f>Summary!F90</f>
        <v>0</v>
      </c>
      <c r="G90" s="373">
        <f>Summary!G90</f>
        <v>0</v>
      </c>
      <c r="H90" s="700"/>
      <c r="I90" s="701"/>
      <c r="J90" s="701"/>
      <c r="K90" s="701"/>
      <c r="L90" s="701"/>
      <c r="M90" s="701"/>
      <c r="N90" s="701"/>
      <c r="O90" s="701"/>
      <c r="P90" s="701"/>
      <c r="Q90" s="701"/>
      <c r="R90" s="701"/>
      <c r="S90" s="701"/>
      <c r="T90" s="702"/>
      <c r="U90" s="823"/>
      <c r="V90" s="700"/>
      <c r="W90" s="701"/>
      <c r="X90" s="701"/>
      <c r="Y90" s="701"/>
      <c r="Z90" s="701"/>
      <c r="AA90" s="701"/>
      <c r="AB90" s="701"/>
      <c r="AC90" s="701"/>
      <c r="AD90" s="701"/>
      <c r="AE90" s="824"/>
      <c r="AF90" s="700"/>
      <c r="AG90" s="701"/>
      <c r="AH90" s="701"/>
      <c r="AI90" s="701"/>
      <c r="AJ90" s="701"/>
      <c r="AK90" s="701"/>
      <c r="AL90" s="701"/>
      <c r="AM90" s="701"/>
      <c r="AN90" s="701"/>
      <c r="AO90" s="824"/>
      <c r="AP90" s="700"/>
      <c r="AQ90" s="701"/>
      <c r="AR90" s="701"/>
      <c r="AS90" s="701"/>
      <c r="AT90" s="701"/>
      <c r="AU90" s="701"/>
      <c r="AV90" s="701"/>
      <c r="AW90" s="701"/>
      <c r="AX90" s="701"/>
      <c r="AY90" s="824"/>
      <c r="AZ90" s="700"/>
      <c r="BA90" s="701"/>
      <c r="BB90" s="701"/>
      <c r="BC90" s="701"/>
      <c r="BD90" s="701"/>
      <c r="BE90" s="701"/>
      <c r="BF90" s="701"/>
      <c r="BG90" s="701"/>
      <c r="BH90" s="701"/>
      <c r="BI90" s="824"/>
      <c r="BJ90" s="700"/>
      <c r="BK90" s="701"/>
      <c r="BL90" s="701"/>
      <c r="BM90" s="701"/>
      <c r="BN90" s="701"/>
      <c r="BO90" s="701"/>
      <c r="BP90" s="701"/>
      <c r="BQ90" s="701"/>
      <c r="BR90" s="701"/>
      <c r="BS90" s="824"/>
      <c r="BT90" s="700"/>
      <c r="BU90" s="701"/>
      <c r="BV90" s="701"/>
      <c r="BW90" s="701"/>
      <c r="BX90" s="701"/>
      <c r="BY90" s="701"/>
      <c r="BZ90" s="701"/>
      <c r="CA90" s="701"/>
      <c r="CB90" s="701"/>
      <c r="CC90" s="824"/>
      <c r="CD90" s="700"/>
      <c r="CE90" s="701"/>
      <c r="CF90" s="701"/>
      <c r="CG90" s="701"/>
      <c r="CH90" s="701"/>
      <c r="CI90" s="701"/>
      <c r="CJ90" s="701"/>
      <c r="CK90" s="701"/>
      <c r="CL90" s="701"/>
      <c r="CM90" s="824"/>
      <c r="CN90" s="700"/>
      <c r="CO90" s="701"/>
      <c r="CP90" s="701"/>
      <c r="CQ90" s="701"/>
      <c r="CR90" s="701"/>
      <c r="CS90" s="701"/>
      <c r="CT90" s="701"/>
      <c r="CU90" s="701"/>
      <c r="CV90" s="701"/>
      <c r="CW90" s="824"/>
      <c r="CX90" s="700"/>
      <c r="CY90" s="701"/>
      <c r="CZ90" s="701"/>
      <c r="DA90" s="701"/>
      <c r="DB90" s="701"/>
      <c r="DC90" s="701"/>
      <c r="DD90" s="701"/>
      <c r="DE90" s="701"/>
      <c r="DF90" s="701"/>
      <c r="DG90" s="824"/>
      <c r="DH90" s="700"/>
      <c r="DI90" s="701"/>
      <c r="DJ90" s="701"/>
      <c r="DK90" s="701"/>
      <c r="DL90" s="701"/>
      <c r="DM90" s="701"/>
      <c r="DN90" s="701"/>
      <c r="DO90" s="701"/>
      <c r="DP90" s="701"/>
      <c r="DQ90" s="824"/>
      <c r="DR90" s="700"/>
      <c r="DS90" s="701"/>
      <c r="DT90" s="701"/>
      <c r="DU90" s="701"/>
      <c r="DV90" s="701"/>
      <c r="DW90" s="701"/>
      <c r="DX90" s="701"/>
      <c r="DY90" s="701"/>
      <c r="DZ90" s="701"/>
      <c r="EA90" s="824"/>
      <c r="EB90" s="700"/>
      <c r="EC90" s="701"/>
      <c r="ED90" s="701"/>
      <c r="EE90" s="701"/>
      <c r="EF90" s="701"/>
      <c r="EG90" s="701"/>
      <c r="EH90" s="701"/>
      <c r="EI90" s="701"/>
      <c r="EJ90" s="701"/>
      <c r="EK90" s="824"/>
    </row>
    <row r="91" spans="1:141" ht="90">
      <c r="A91" s="359">
        <f>Summary!A91</f>
        <v>0</v>
      </c>
      <c r="B91" s="378">
        <f>Summary!B91</f>
        <v>0</v>
      </c>
      <c r="C91" s="379" t="str">
        <f>Summary!C91</f>
        <v>4.3.11.1</v>
      </c>
      <c r="D91" s="380">
        <f>Summary!D91</f>
        <v>0</v>
      </c>
      <c r="E91" s="381">
        <f>Summary!E91</f>
        <v>0</v>
      </c>
      <c r="F91" s="382" t="str">
        <f>Summary!F91</f>
        <v xml:space="preserve">Edge scrape, clear weed / vegetation growth, cut back to remove build up of material from edge of carriage way through to filter material (Filter Drain and Combined carrier and Filter drain) that could impair operation </v>
      </c>
      <c r="G91" s="375">
        <f>Summary!G91</f>
        <v>0</v>
      </c>
      <c r="H91" s="540">
        <f t="shared" si="41"/>
        <v>0</v>
      </c>
      <c r="I91" s="541">
        <f t="shared" si="42"/>
        <v>0</v>
      </c>
      <c r="J91" s="541">
        <f t="shared" si="43"/>
        <v>0</v>
      </c>
      <c r="K91" s="541">
        <f t="shared" si="44"/>
        <v>0</v>
      </c>
      <c r="L91" s="541">
        <f t="shared" si="45"/>
        <v>0</v>
      </c>
      <c r="M91" s="541">
        <f t="shared" si="46"/>
        <v>0</v>
      </c>
      <c r="N91" s="541">
        <f t="shared" si="47"/>
        <v>0</v>
      </c>
      <c r="O91" s="541">
        <f t="shared" si="48"/>
        <v>0</v>
      </c>
      <c r="P91" s="541">
        <f t="shared" si="49"/>
        <v>0</v>
      </c>
      <c r="Q91" s="541">
        <f t="shared" si="50"/>
        <v>0</v>
      </c>
      <c r="R91" s="541">
        <f t="shared" si="51"/>
        <v>0</v>
      </c>
      <c r="S91" s="541">
        <f t="shared" si="52"/>
        <v>0</v>
      </c>
      <c r="T91" s="542">
        <f t="shared" si="53"/>
        <v>0</v>
      </c>
      <c r="U91" s="531"/>
      <c r="V91" s="543"/>
      <c r="W91" s="544"/>
      <c r="X91" s="544"/>
      <c r="Y91" s="544"/>
      <c r="Z91" s="544"/>
      <c r="AA91" s="544"/>
      <c r="AB91" s="544"/>
      <c r="AC91" s="544"/>
      <c r="AD91" s="544"/>
      <c r="AE91" s="657"/>
      <c r="AF91" s="543"/>
      <c r="AG91" s="544"/>
      <c r="AH91" s="544"/>
      <c r="AI91" s="544"/>
      <c r="AJ91" s="544"/>
      <c r="AK91" s="544"/>
      <c r="AL91" s="544"/>
      <c r="AM91" s="544"/>
      <c r="AN91" s="544"/>
      <c r="AO91" s="657"/>
      <c r="AP91" s="543"/>
      <c r="AQ91" s="544"/>
      <c r="AR91" s="544"/>
      <c r="AS91" s="544"/>
      <c r="AT91" s="544"/>
      <c r="AU91" s="544"/>
      <c r="AV91" s="544"/>
      <c r="AW91" s="544"/>
      <c r="AX91" s="544"/>
      <c r="AY91" s="657"/>
      <c r="AZ91" s="543"/>
      <c r="BA91" s="544"/>
      <c r="BB91" s="544"/>
      <c r="BC91" s="544"/>
      <c r="BD91" s="544"/>
      <c r="BE91" s="544"/>
      <c r="BF91" s="544"/>
      <c r="BG91" s="544"/>
      <c r="BH91" s="544"/>
      <c r="BI91" s="657"/>
      <c r="BJ91" s="543"/>
      <c r="BK91" s="544"/>
      <c r="BL91" s="544"/>
      <c r="BM91" s="544"/>
      <c r="BN91" s="544"/>
      <c r="BO91" s="544"/>
      <c r="BP91" s="544"/>
      <c r="BQ91" s="544"/>
      <c r="BR91" s="544"/>
      <c r="BS91" s="657"/>
      <c r="BT91" s="543"/>
      <c r="BU91" s="544"/>
      <c r="BV91" s="544"/>
      <c r="BW91" s="544"/>
      <c r="BX91" s="544"/>
      <c r="BY91" s="544"/>
      <c r="BZ91" s="544"/>
      <c r="CA91" s="544"/>
      <c r="CB91" s="544"/>
      <c r="CC91" s="657"/>
      <c r="CD91" s="543"/>
      <c r="CE91" s="544"/>
      <c r="CF91" s="544"/>
      <c r="CG91" s="544"/>
      <c r="CH91" s="544"/>
      <c r="CI91" s="544"/>
      <c r="CJ91" s="544"/>
      <c r="CK91" s="544"/>
      <c r="CL91" s="544"/>
      <c r="CM91" s="657"/>
      <c r="CN91" s="543"/>
      <c r="CO91" s="544"/>
      <c r="CP91" s="544"/>
      <c r="CQ91" s="544"/>
      <c r="CR91" s="544"/>
      <c r="CS91" s="544"/>
      <c r="CT91" s="544"/>
      <c r="CU91" s="544"/>
      <c r="CV91" s="544"/>
      <c r="CW91" s="657"/>
      <c r="CX91" s="543"/>
      <c r="CY91" s="544"/>
      <c r="CZ91" s="544"/>
      <c r="DA91" s="544"/>
      <c r="DB91" s="544"/>
      <c r="DC91" s="544"/>
      <c r="DD91" s="544"/>
      <c r="DE91" s="544"/>
      <c r="DF91" s="544"/>
      <c r="DG91" s="657"/>
      <c r="DH91" s="543"/>
      <c r="DI91" s="544"/>
      <c r="DJ91" s="544"/>
      <c r="DK91" s="544"/>
      <c r="DL91" s="544"/>
      <c r="DM91" s="544"/>
      <c r="DN91" s="544"/>
      <c r="DO91" s="544"/>
      <c r="DP91" s="544"/>
      <c r="DQ91" s="657"/>
      <c r="DR91" s="543"/>
      <c r="DS91" s="544"/>
      <c r="DT91" s="544"/>
      <c r="DU91" s="544"/>
      <c r="DV91" s="544"/>
      <c r="DW91" s="544"/>
      <c r="DX91" s="544"/>
      <c r="DY91" s="544"/>
      <c r="DZ91" s="544"/>
      <c r="EA91" s="657"/>
      <c r="EB91" s="543"/>
      <c r="EC91" s="544"/>
      <c r="ED91" s="544"/>
      <c r="EE91" s="544"/>
      <c r="EF91" s="544"/>
      <c r="EG91" s="544"/>
      <c r="EH91" s="544"/>
      <c r="EI91" s="544"/>
      <c r="EJ91" s="544"/>
      <c r="EK91" s="657"/>
    </row>
    <row r="92" spans="1:141" ht="36">
      <c r="A92" s="359">
        <f>Summary!A92</f>
        <v>0</v>
      </c>
      <c r="B92" s="378">
        <f>Summary!B92</f>
        <v>0</v>
      </c>
      <c r="C92" s="379" t="str">
        <f>Summary!C92</f>
        <v>4.3.11.2</v>
      </c>
      <c r="D92" s="380">
        <f>Summary!D92</f>
        <v>0</v>
      </c>
      <c r="E92" s="381">
        <f>Summary!E92</f>
        <v>0</v>
      </c>
      <c r="F92" s="382" t="str">
        <f>Summary!F92</f>
        <v>Weed spray along Filter Drain and Combined carrier and Filter drain</v>
      </c>
      <c r="G92" s="375">
        <f>Summary!G92</f>
        <v>0</v>
      </c>
      <c r="H92" s="540">
        <f t="shared" si="41"/>
        <v>0</v>
      </c>
      <c r="I92" s="541">
        <f t="shared" si="42"/>
        <v>0</v>
      </c>
      <c r="J92" s="541">
        <f t="shared" si="43"/>
        <v>0</v>
      </c>
      <c r="K92" s="541">
        <f t="shared" si="44"/>
        <v>0</v>
      </c>
      <c r="L92" s="541">
        <f t="shared" si="45"/>
        <v>0</v>
      </c>
      <c r="M92" s="541">
        <f t="shared" si="46"/>
        <v>0</v>
      </c>
      <c r="N92" s="541">
        <f t="shared" si="47"/>
        <v>0</v>
      </c>
      <c r="O92" s="541">
        <f t="shared" si="48"/>
        <v>0</v>
      </c>
      <c r="P92" s="541">
        <f t="shared" si="49"/>
        <v>0</v>
      </c>
      <c r="Q92" s="541">
        <f t="shared" si="50"/>
        <v>0</v>
      </c>
      <c r="R92" s="541">
        <f t="shared" si="51"/>
        <v>0</v>
      </c>
      <c r="S92" s="541">
        <f t="shared" si="52"/>
        <v>0</v>
      </c>
      <c r="T92" s="542">
        <f t="shared" si="53"/>
        <v>0</v>
      </c>
      <c r="U92" s="531"/>
      <c r="V92" s="543"/>
      <c r="W92" s="544"/>
      <c r="X92" s="544"/>
      <c r="Y92" s="544"/>
      <c r="Z92" s="544"/>
      <c r="AA92" s="544"/>
      <c r="AB92" s="544"/>
      <c r="AC92" s="544"/>
      <c r="AD92" s="544"/>
      <c r="AE92" s="657"/>
      <c r="AF92" s="543"/>
      <c r="AG92" s="544"/>
      <c r="AH92" s="544"/>
      <c r="AI92" s="544"/>
      <c r="AJ92" s="544"/>
      <c r="AK92" s="544"/>
      <c r="AL92" s="544"/>
      <c r="AM92" s="544"/>
      <c r="AN92" s="544"/>
      <c r="AO92" s="657"/>
      <c r="AP92" s="543"/>
      <c r="AQ92" s="544"/>
      <c r="AR92" s="544"/>
      <c r="AS92" s="544"/>
      <c r="AT92" s="544"/>
      <c r="AU92" s="544"/>
      <c r="AV92" s="544"/>
      <c r="AW92" s="544"/>
      <c r="AX92" s="544"/>
      <c r="AY92" s="657"/>
      <c r="AZ92" s="543"/>
      <c r="BA92" s="544"/>
      <c r="BB92" s="544"/>
      <c r="BC92" s="544"/>
      <c r="BD92" s="544"/>
      <c r="BE92" s="544"/>
      <c r="BF92" s="544"/>
      <c r="BG92" s="544"/>
      <c r="BH92" s="544"/>
      <c r="BI92" s="657"/>
      <c r="BJ92" s="543"/>
      <c r="BK92" s="544"/>
      <c r="BL92" s="544"/>
      <c r="BM92" s="544"/>
      <c r="BN92" s="544"/>
      <c r="BO92" s="544"/>
      <c r="BP92" s="544"/>
      <c r="BQ92" s="544"/>
      <c r="BR92" s="544"/>
      <c r="BS92" s="657"/>
      <c r="BT92" s="543"/>
      <c r="BU92" s="544"/>
      <c r="BV92" s="544"/>
      <c r="BW92" s="544"/>
      <c r="BX92" s="544"/>
      <c r="BY92" s="544"/>
      <c r="BZ92" s="544"/>
      <c r="CA92" s="544"/>
      <c r="CB92" s="544"/>
      <c r="CC92" s="657"/>
      <c r="CD92" s="543"/>
      <c r="CE92" s="544"/>
      <c r="CF92" s="544"/>
      <c r="CG92" s="544"/>
      <c r="CH92" s="544"/>
      <c r="CI92" s="544"/>
      <c r="CJ92" s="544"/>
      <c r="CK92" s="544"/>
      <c r="CL92" s="544"/>
      <c r="CM92" s="657"/>
      <c r="CN92" s="543"/>
      <c r="CO92" s="544"/>
      <c r="CP92" s="544"/>
      <c r="CQ92" s="544"/>
      <c r="CR92" s="544"/>
      <c r="CS92" s="544"/>
      <c r="CT92" s="544"/>
      <c r="CU92" s="544"/>
      <c r="CV92" s="544"/>
      <c r="CW92" s="657"/>
      <c r="CX92" s="543"/>
      <c r="CY92" s="544"/>
      <c r="CZ92" s="544"/>
      <c r="DA92" s="544"/>
      <c r="DB92" s="544"/>
      <c r="DC92" s="544"/>
      <c r="DD92" s="544"/>
      <c r="DE92" s="544"/>
      <c r="DF92" s="544"/>
      <c r="DG92" s="657"/>
      <c r="DH92" s="543"/>
      <c r="DI92" s="544"/>
      <c r="DJ92" s="544"/>
      <c r="DK92" s="544"/>
      <c r="DL92" s="544"/>
      <c r="DM92" s="544"/>
      <c r="DN92" s="544"/>
      <c r="DO92" s="544"/>
      <c r="DP92" s="544"/>
      <c r="DQ92" s="657"/>
      <c r="DR92" s="543"/>
      <c r="DS92" s="544"/>
      <c r="DT92" s="544"/>
      <c r="DU92" s="544"/>
      <c r="DV92" s="544"/>
      <c r="DW92" s="544"/>
      <c r="DX92" s="544"/>
      <c r="DY92" s="544"/>
      <c r="DZ92" s="544"/>
      <c r="EA92" s="657"/>
      <c r="EB92" s="543"/>
      <c r="EC92" s="544"/>
      <c r="ED92" s="544"/>
      <c r="EE92" s="544"/>
      <c r="EF92" s="544"/>
      <c r="EG92" s="544"/>
      <c r="EH92" s="544"/>
      <c r="EI92" s="544"/>
      <c r="EJ92" s="544"/>
      <c r="EK92" s="657"/>
    </row>
    <row r="93" spans="1:141" ht="36">
      <c r="A93" s="359">
        <f>Summary!A93</f>
        <v>0</v>
      </c>
      <c r="B93" s="378">
        <f>Summary!B93</f>
        <v>0</v>
      </c>
      <c r="C93" s="379" t="str">
        <f>Summary!C93</f>
        <v>4.3.12</v>
      </c>
      <c r="D93" s="380" t="str">
        <f>Summary!D93</f>
        <v>500 - Drainage and Service Ducts</v>
      </c>
      <c r="E93" s="381" t="str">
        <f>Summary!E93</f>
        <v>Balancing / attenuation ponds</v>
      </c>
      <c r="F93" s="382" t="str">
        <f>Summary!F93</f>
        <v>Cycle isolation valves</v>
      </c>
      <c r="G93" s="375">
        <f>Summary!G93</f>
        <v>0</v>
      </c>
      <c r="H93" s="540">
        <f t="shared" si="41"/>
        <v>0</v>
      </c>
      <c r="I93" s="541">
        <f t="shared" si="42"/>
        <v>0</v>
      </c>
      <c r="J93" s="541">
        <f t="shared" si="43"/>
        <v>0</v>
      </c>
      <c r="K93" s="541">
        <f t="shared" si="44"/>
        <v>0</v>
      </c>
      <c r="L93" s="541">
        <f t="shared" si="45"/>
        <v>0</v>
      </c>
      <c r="M93" s="541">
        <f t="shared" si="46"/>
        <v>0</v>
      </c>
      <c r="N93" s="541">
        <f t="shared" si="47"/>
        <v>0</v>
      </c>
      <c r="O93" s="541">
        <f t="shared" si="48"/>
        <v>0</v>
      </c>
      <c r="P93" s="541">
        <f t="shared" si="49"/>
        <v>0</v>
      </c>
      <c r="Q93" s="541">
        <f t="shared" si="50"/>
        <v>0</v>
      </c>
      <c r="R93" s="541">
        <f t="shared" si="51"/>
        <v>0</v>
      </c>
      <c r="S93" s="541">
        <f t="shared" si="52"/>
        <v>0</v>
      </c>
      <c r="T93" s="542">
        <f t="shared" si="53"/>
        <v>0</v>
      </c>
      <c r="U93" s="531"/>
      <c r="V93" s="543"/>
      <c r="W93" s="544"/>
      <c r="X93" s="544"/>
      <c r="Y93" s="544"/>
      <c r="Z93" s="544"/>
      <c r="AA93" s="544"/>
      <c r="AB93" s="544"/>
      <c r="AC93" s="544"/>
      <c r="AD93" s="544"/>
      <c r="AE93" s="657"/>
      <c r="AF93" s="543"/>
      <c r="AG93" s="544"/>
      <c r="AH93" s="544"/>
      <c r="AI93" s="544"/>
      <c r="AJ93" s="544"/>
      <c r="AK93" s="544"/>
      <c r="AL93" s="544"/>
      <c r="AM93" s="544"/>
      <c r="AN93" s="544"/>
      <c r="AO93" s="657"/>
      <c r="AP93" s="543"/>
      <c r="AQ93" s="544"/>
      <c r="AR93" s="544"/>
      <c r="AS93" s="544"/>
      <c r="AT93" s="544"/>
      <c r="AU93" s="544"/>
      <c r="AV93" s="544"/>
      <c r="AW93" s="544"/>
      <c r="AX93" s="544"/>
      <c r="AY93" s="657"/>
      <c r="AZ93" s="543"/>
      <c r="BA93" s="544"/>
      <c r="BB93" s="544"/>
      <c r="BC93" s="544"/>
      <c r="BD93" s="544"/>
      <c r="BE93" s="544"/>
      <c r="BF93" s="544"/>
      <c r="BG93" s="544"/>
      <c r="BH93" s="544"/>
      <c r="BI93" s="657"/>
      <c r="BJ93" s="543"/>
      <c r="BK93" s="544"/>
      <c r="BL93" s="544"/>
      <c r="BM93" s="544"/>
      <c r="BN93" s="544"/>
      <c r="BO93" s="544"/>
      <c r="BP93" s="544"/>
      <c r="BQ93" s="544"/>
      <c r="BR93" s="544"/>
      <c r="BS93" s="657"/>
      <c r="BT93" s="543"/>
      <c r="BU93" s="544"/>
      <c r="BV93" s="544"/>
      <c r="BW93" s="544"/>
      <c r="BX93" s="544"/>
      <c r="BY93" s="544"/>
      <c r="BZ93" s="544"/>
      <c r="CA93" s="544"/>
      <c r="CB93" s="544"/>
      <c r="CC93" s="657"/>
      <c r="CD93" s="543"/>
      <c r="CE93" s="544"/>
      <c r="CF93" s="544"/>
      <c r="CG93" s="544"/>
      <c r="CH93" s="544"/>
      <c r="CI93" s="544"/>
      <c r="CJ93" s="544"/>
      <c r="CK93" s="544"/>
      <c r="CL93" s="544"/>
      <c r="CM93" s="657"/>
      <c r="CN93" s="543"/>
      <c r="CO93" s="544"/>
      <c r="CP93" s="544"/>
      <c r="CQ93" s="544"/>
      <c r="CR93" s="544"/>
      <c r="CS93" s="544"/>
      <c r="CT93" s="544"/>
      <c r="CU93" s="544"/>
      <c r="CV93" s="544"/>
      <c r="CW93" s="657"/>
      <c r="CX93" s="543"/>
      <c r="CY93" s="544"/>
      <c r="CZ93" s="544"/>
      <c r="DA93" s="544"/>
      <c r="DB93" s="544"/>
      <c r="DC93" s="544"/>
      <c r="DD93" s="544"/>
      <c r="DE93" s="544"/>
      <c r="DF93" s="544"/>
      <c r="DG93" s="657"/>
      <c r="DH93" s="543"/>
      <c r="DI93" s="544"/>
      <c r="DJ93" s="544"/>
      <c r="DK93" s="544"/>
      <c r="DL93" s="544"/>
      <c r="DM93" s="544"/>
      <c r="DN93" s="544"/>
      <c r="DO93" s="544"/>
      <c r="DP93" s="544"/>
      <c r="DQ93" s="657"/>
      <c r="DR93" s="543"/>
      <c r="DS93" s="544"/>
      <c r="DT93" s="544"/>
      <c r="DU93" s="544"/>
      <c r="DV93" s="544"/>
      <c r="DW93" s="544"/>
      <c r="DX93" s="544"/>
      <c r="DY93" s="544"/>
      <c r="DZ93" s="544"/>
      <c r="EA93" s="657"/>
      <c r="EB93" s="543"/>
      <c r="EC93" s="544"/>
      <c r="ED93" s="544"/>
      <c r="EE93" s="544"/>
      <c r="EF93" s="544"/>
      <c r="EG93" s="544"/>
      <c r="EH93" s="544"/>
      <c r="EI93" s="544"/>
      <c r="EJ93" s="544"/>
      <c r="EK93" s="657"/>
    </row>
    <row r="94" spans="1:141" s="139" customFormat="1" ht="54">
      <c r="A94" s="359">
        <f>Summary!A94</f>
        <v>0</v>
      </c>
      <c r="B94" s="378">
        <f>Summary!B94</f>
        <v>0</v>
      </c>
      <c r="C94" s="379" t="str">
        <f>Summary!C94</f>
        <v>4.3.13</v>
      </c>
      <c r="D94" s="380" t="str">
        <f>Summary!D94</f>
        <v>500 - Drainage and Service Ducts</v>
      </c>
      <c r="E94" s="381" t="str">
        <f>Summary!E94</f>
        <v>Ancillary items (PCDs, siphons, trash screens, penstocks)</v>
      </c>
      <c r="F94" s="382" t="str">
        <f>Summary!F94</f>
        <v xml:space="preserve">Clear all material that could impair operation and ensure fit for operation </v>
      </c>
      <c r="G94" s="375">
        <f>Summary!G94</f>
        <v>0</v>
      </c>
      <c r="H94" s="540">
        <f t="shared" si="41"/>
        <v>0</v>
      </c>
      <c r="I94" s="541">
        <f t="shared" si="42"/>
        <v>0</v>
      </c>
      <c r="J94" s="541">
        <f t="shared" si="43"/>
        <v>0</v>
      </c>
      <c r="K94" s="541">
        <f t="shared" si="44"/>
        <v>0</v>
      </c>
      <c r="L94" s="541">
        <f t="shared" si="45"/>
        <v>0</v>
      </c>
      <c r="M94" s="541">
        <f t="shared" si="46"/>
        <v>0</v>
      </c>
      <c r="N94" s="541">
        <f t="shared" si="47"/>
        <v>0</v>
      </c>
      <c r="O94" s="541">
        <f t="shared" si="48"/>
        <v>0</v>
      </c>
      <c r="P94" s="541">
        <f t="shared" si="49"/>
        <v>0</v>
      </c>
      <c r="Q94" s="541">
        <f t="shared" si="50"/>
        <v>0</v>
      </c>
      <c r="R94" s="541">
        <f t="shared" si="51"/>
        <v>0</v>
      </c>
      <c r="S94" s="541">
        <f t="shared" si="52"/>
        <v>0</v>
      </c>
      <c r="T94" s="542">
        <f t="shared" si="53"/>
        <v>0</v>
      </c>
      <c r="U94" s="531"/>
      <c r="V94" s="543"/>
      <c r="W94" s="544"/>
      <c r="X94" s="544"/>
      <c r="Y94" s="544"/>
      <c r="Z94" s="544"/>
      <c r="AA94" s="544"/>
      <c r="AB94" s="544"/>
      <c r="AC94" s="544"/>
      <c r="AD94" s="544"/>
      <c r="AE94" s="657"/>
      <c r="AF94" s="543"/>
      <c r="AG94" s="544"/>
      <c r="AH94" s="544"/>
      <c r="AI94" s="544"/>
      <c r="AJ94" s="544"/>
      <c r="AK94" s="544"/>
      <c r="AL94" s="544"/>
      <c r="AM94" s="544"/>
      <c r="AN94" s="544"/>
      <c r="AO94" s="657"/>
      <c r="AP94" s="543"/>
      <c r="AQ94" s="544"/>
      <c r="AR94" s="544"/>
      <c r="AS94" s="544"/>
      <c r="AT94" s="544"/>
      <c r="AU94" s="544"/>
      <c r="AV94" s="544"/>
      <c r="AW94" s="544"/>
      <c r="AX94" s="544"/>
      <c r="AY94" s="657"/>
      <c r="AZ94" s="543"/>
      <c r="BA94" s="544"/>
      <c r="BB94" s="544"/>
      <c r="BC94" s="544"/>
      <c r="BD94" s="544"/>
      <c r="BE94" s="544"/>
      <c r="BF94" s="544"/>
      <c r="BG94" s="544"/>
      <c r="BH94" s="544"/>
      <c r="BI94" s="657"/>
      <c r="BJ94" s="543"/>
      <c r="BK94" s="544"/>
      <c r="BL94" s="544"/>
      <c r="BM94" s="544"/>
      <c r="BN94" s="544"/>
      <c r="BO94" s="544"/>
      <c r="BP94" s="544"/>
      <c r="BQ94" s="544"/>
      <c r="BR94" s="544"/>
      <c r="BS94" s="657"/>
      <c r="BT94" s="543"/>
      <c r="BU94" s="544"/>
      <c r="BV94" s="544"/>
      <c r="BW94" s="544"/>
      <c r="BX94" s="544"/>
      <c r="BY94" s="544"/>
      <c r="BZ94" s="544"/>
      <c r="CA94" s="544"/>
      <c r="CB94" s="544"/>
      <c r="CC94" s="657"/>
      <c r="CD94" s="543"/>
      <c r="CE94" s="544"/>
      <c r="CF94" s="544"/>
      <c r="CG94" s="544"/>
      <c r="CH94" s="544"/>
      <c r="CI94" s="544"/>
      <c r="CJ94" s="544"/>
      <c r="CK94" s="544"/>
      <c r="CL94" s="544"/>
      <c r="CM94" s="657"/>
      <c r="CN94" s="543"/>
      <c r="CO94" s="544"/>
      <c r="CP94" s="544"/>
      <c r="CQ94" s="544"/>
      <c r="CR94" s="544"/>
      <c r="CS94" s="544"/>
      <c r="CT94" s="544"/>
      <c r="CU94" s="544"/>
      <c r="CV94" s="544"/>
      <c r="CW94" s="657"/>
      <c r="CX94" s="543"/>
      <c r="CY94" s="544"/>
      <c r="CZ94" s="544"/>
      <c r="DA94" s="544"/>
      <c r="DB94" s="544"/>
      <c r="DC94" s="544"/>
      <c r="DD94" s="544"/>
      <c r="DE94" s="544"/>
      <c r="DF94" s="544"/>
      <c r="DG94" s="657"/>
      <c r="DH94" s="543"/>
      <c r="DI94" s="544"/>
      <c r="DJ94" s="544"/>
      <c r="DK94" s="544"/>
      <c r="DL94" s="544"/>
      <c r="DM94" s="544"/>
      <c r="DN94" s="544"/>
      <c r="DO94" s="544"/>
      <c r="DP94" s="544"/>
      <c r="DQ94" s="657"/>
      <c r="DR94" s="543"/>
      <c r="DS94" s="544"/>
      <c r="DT94" s="544"/>
      <c r="DU94" s="544"/>
      <c r="DV94" s="544"/>
      <c r="DW94" s="544"/>
      <c r="DX94" s="544"/>
      <c r="DY94" s="544"/>
      <c r="DZ94" s="544"/>
      <c r="EA94" s="657"/>
      <c r="EB94" s="543"/>
      <c r="EC94" s="544"/>
      <c r="ED94" s="544"/>
      <c r="EE94" s="544"/>
      <c r="EF94" s="544"/>
      <c r="EG94" s="544"/>
      <c r="EH94" s="544"/>
      <c r="EI94" s="544"/>
      <c r="EJ94" s="544"/>
      <c r="EK94" s="657"/>
    </row>
    <row r="95" spans="1:141" s="825" customFormat="1" ht="36">
      <c r="A95" s="365">
        <f>Summary!A95</f>
        <v>0</v>
      </c>
      <c r="B95" s="692">
        <f>Summary!B95</f>
        <v>0</v>
      </c>
      <c r="C95" s="379" t="str">
        <f>Summary!C95</f>
        <v>4.3.14</v>
      </c>
      <c r="D95" s="693" t="str">
        <f>Summary!D95</f>
        <v>500 - Drainage and Service Ducts</v>
      </c>
      <c r="E95" s="363" t="str">
        <f>Summary!E95</f>
        <v>Swales</v>
      </c>
      <c r="F95" s="363">
        <f>Summary!F95</f>
        <v>0</v>
      </c>
      <c r="G95" s="373">
        <f>Summary!G95</f>
        <v>0</v>
      </c>
      <c r="H95" s="700"/>
      <c r="I95" s="701"/>
      <c r="J95" s="701"/>
      <c r="K95" s="701"/>
      <c r="L95" s="701"/>
      <c r="M95" s="701"/>
      <c r="N95" s="701"/>
      <c r="O95" s="701"/>
      <c r="P95" s="701"/>
      <c r="Q95" s="701"/>
      <c r="R95" s="701"/>
      <c r="S95" s="701"/>
      <c r="T95" s="702"/>
      <c r="U95" s="823"/>
      <c r="V95" s="700"/>
      <c r="W95" s="701"/>
      <c r="X95" s="701"/>
      <c r="Y95" s="701"/>
      <c r="Z95" s="701"/>
      <c r="AA95" s="701"/>
      <c r="AB95" s="701"/>
      <c r="AC95" s="701"/>
      <c r="AD95" s="701"/>
      <c r="AE95" s="824"/>
      <c r="AF95" s="700"/>
      <c r="AG95" s="701"/>
      <c r="AH95" s="701"/>
      <c r="AI95" s="701"/>
      <c r="AJ95" s="701"/>
      <c r="AK95" s="701"/>
      <c r="AL95" s="701"/>
      <c r="AM95" s="701"/>
      <c r="AN95" s="701"/>
      <c r="AO95" s="824"/>
      <c r="AP95" s="700"/>
      <c r="AQ95" s="701"/>
      <c r="AR95" s="701"/>
      <c r="AS95" s="701"/>
      <c r="AT95" s="701"/>
      <c r="AU95" s="701"/>
      <c r="AV95" s="701"/>
      <c r="AW95" s="701"/>
      <c r="AX95" s="701"/>
      <c r="AY95" s="824"/>
      <c r="AZ95" s="700"/>
      <c r="BA95" s="701"/>
      <c r="BB95" s="701"/>
      <c r="BC95" s="701"/>
      <c r="BD95" s="701"/>
      <c r="BE95" s="701"/>
      <c r="BF95" s="701"/>
      <c r="BG95" s="701"/>
      <c r="BH95" s="701"/>
      <c r="BI95" s="824"/>
      <c r="BJ95" s="700"/>
      <c r="BK95" s="701"/>
      <c r="BL95" s="701"/>
      <c r="BM95" s="701"/>
      <c r="BN95" s="701"/>
      <c r="BO95" s="701"/>
      <c r="BP95" s="701"/>
      <c r="BQ95" s="701"/>
      <c r="BR95" s="701"/>
      <c r="BS95" s="824"/>
      <c r="BT95" s="700"/>
      <c r="BU95" s="701"/>
      <c r="BV95" s="701"/>
      <c r="BW95" s="701"/>
      <c r="BX95" s="701"/>
      <c r="BY95" s="701"/>
      <c r="BZ95" s="701"/>
      <c r="CA95" s="701"/>
      <c r="CB95" s="701"/>
      <c r="CC95" s="824"/>
      <c r="CD95" s="700"/>
      <c r="CE95" s="701"/>
      <c r="CF95" s="701"/>
      <c r="CG95" s="701"/>
      <c r="CH95" s="701"/>
      <c r="CI95" s="701"/>
      <c r="CJ95" s="701"/>
      <c r="CK95" s="701"/>
      <c r="CL95" s="701"/>
      <c r="CM95" s="824"/>
      <c r="CN95" s="700"/>
      <c r="CO95" s="701"/>
      <c r="CP95" s="701"/>
      <c r="CQ95" s="701"/>
      <c r="CR95" s="701"/>
      <c r="CS95" s="701"/>
      <c r="CT95" s="701"/>
      <c r="CU95" s="701"/>
      <c r="CV95" s="701"/>
      <c r="CW95" s="824"/>
      <c r="CX95" s="700"/>
      <c r="CY95" s="701"/>
      <c r="CZ95" s="701"/>
      <c r="DA95" s="701"/>
      <c r="DB95" s="701"/>
      <c r="DC95" s="701"/>
      <c r="DD95" s="701"/>
      <c r="DE95" s="701"/>
      <c r="DF95" s="701"/>
      <c r="DG95" s="824"/>
      <c r="DH95" s="700"/>
      <c r="DI95" s="701"/>
      <c r="DJ95" s="701"/>
      <c r="DK95" s="701"/>
      <c r="DL95" s="701"/>
      <c r="DM95" s="701"/>
      <c r="DN95" s="701"/>
      <c r="DO95" s="701"/>
      <c r="DP95" s="701"/>
      <c r="DQ95" s="824"/>
      <c r="DR95" s="700"/>
      <c r="DS95" s="701"/>
      <c r="DT95" s="701"/>
      <c r="DU95" s="701"/>
      <c r="DV95" s="701"/>
      <c r="DW95" s="701"/>
      <c r="DX95" s="701"/>
      <c r="DY95" s="701"/>
      <c r="DZ95" s="701"/>
      <c r="EA95" s="824"/>
      <c r="EB95" s="700"/>
      <c r="EC95" s="701"/>
      <c r="ED95" s="701"/>
      <c r="EE95" s="701"/>
      <c r="EF95" s="701"/>
      <c r="EG95" s="701"/>
      <c r="EH95" s="701"/>
      <c r="EI95" s="701"/>
      <c r="EJ95" s="701"/>
      <c r="EK95" s="824"/>
    </row>
    <row r="96" spans="1:141" ht="36">
      <c r="A96" s="359">
        <f>Summary!A96</f>
        <v>0</v>
      </c>
      <c r="B96" s="378">
        <f>Summary!B96</f>
        <v>0</v>
      </c>
      <c r="C96" s="379" t="str">
        <f>Summary!C96</f>
        <v>4.3.14.1</v>
      </c>
      <c r="D96" s="380">
        <f>Summary!D96</f>
        <v>0</v>
      </c>
      <c r="E96" s="381">
        <f>Summary!E96</f>
        <v>0</v>
      </c>
      <c r="F96" s="382" t="str">
        <f>Summary!F96</f>
        <v>Clear weed / vegetation growth, remove any litter, debris and sediment that could impair operation</v>
      </c>
      <c r="G96" s="375">
        <f>Summary!G96</f>
        <v>0</v>
      </c>
      <c r="H96" s="540">
        <f t="shared" si="41"/>
        <v>0</v>
      </c>
      <c r="I96" s="541">
        <f t="shared" si="42"/>
        <v>0</v>
      </c>
      <c r="J96" s="541">
        <f t="shared" si="43"/>
        <v>0</v>
      </c>
      <c r="K96" s="541">
        <f t="shared" si="44"/>
        <v>0</v>
      </c>
      <c r="L96" s="541">
        <f t="shared" si="45"/>
        <v>0</v>
      </c>
      <c r="M96" s="541">
        <f t="shared" si="46"/>
        <v>0</v>
      </c>
      <c r="N96" s="541">
        <f t="shared" si="47"/>
        <v>0</v>
      </c>
      <c r="O96" s="541">
        <f t="shared" si="48"/>
        <v>0</v>
      </c>
      <c r="P96" s="541">
        <f t="shared" si="49"/>
        <v>0</v>
      </c>
      <c r="Q96" s="541">
        <f t="shared" si="50"/>
        <v>0</v>
      </c>
      <c r="R96" s="541">
        <f t="shared" si="51"/>
        <v>0</v>
      </c>
      <c r="S96" s="541">
        <f t="shared" si="52"/>
        <v>0</v>
      </c>
      <c r="T96" s="542">
        <f t="shared" si="53"/>
        <v>0</v>
      </c>
      <c r="U96" s="531"/>
      <c r="V96" s="543"/>
      <c r="W96" s="544"/>
      <c r="X96" s="544"/>
      <c r="Y96" s="544"/>
      <c r="Z96" s="544"/>
      <c r="AA96" s="544"/>
      <c r="AB96" s="544"/>
      <c r="AC96" s="544"/>
      <c r="AD96" s="544"/>
      <c r="AE96" s="657"/>
      <c r="AF96" s="543"/>
      <c r="AG96" s="544"/>
      <c r="AH96" s="544"/>
      <c r="AI96" s="544"/>
      <c r="AJ96" s="544"/>
      <c r="AK96" s="544"/>
      <c r="AL96" s="544"/>
      <c r="AM96" s="544"/>
      <c r="AN96" s="544"/>
      <c r="AO96" s="657"/>
      <c r="AP96" s="543"/>
      <c r="AQ96" s="544"/>
      <c r="AR96" s="544"/>
      <c r="AS96" s="544"/>
      <c r="AT96" s="544"/>
      <c r="AU96" s="544"/>
      <c r="AV96" s="544"/>
      <c r="AW96" s="544"/>
      <c r="AX96" s="544"/>
      <c r="AY96" s="657"/>
      <c r="AZ96" s="543"/>
      <c r="BA96" s="544"/>
      <c r="BB96" s="544"/>
      <c r="BC96" s="544"/>
      <c r="BD96" s="544"/>
      <c r="BE96" s="544"/>
      <c r="BF96" s="544"/>
      <c r="BG96" s="544"/>
      <c r="BH96" s="544"/>
      <c r="BI96" s="657"/>
      <c r="BJ96" s="543"/>
      <c r="BK96" s="544"/>
      <c r="BL96" s="544"/>
      <c r="BM96" s="544"/>
      <c r="BN96" s="544"/>
      <c r="BO96" s="544"/>
      <c r="BP96" s="544"/>
      <c r="BQ96" s="544"/>
      <c r="BR96" s="544"/>
      <c r="BS96" s="657"/>
      <c r="BT96" s="543"/>
      <c r="BU96" s="544"/>
      <c r="BV96" s="544"/>
      <c r="BW96" s="544"/>
      <c r="BX96" s="544"/>
      <c r="BY96" s="544"/>
      <c r="BZ96" s="544"/>
      <c r="CA96" s="544"/>
      <c r="CB96" s="544"/>
      <c r="CC96" s="657"/>
      <c r="CD96" s="543"/>
      <c r="CE96" s="544"/>
      <c r="CF96" s="544"/>
      <c r="CG96" s="544"/>
      <c r="CH96" s="544"/>
      <c r="CI96" s="544"/>
      <c r="CJ96" s="544"/>
      <c r="CK96" s="544"/>
      <c r="CL96" s="544"/>
      <c r="CM96" s="657"/>
      <c r="CN96" s="543"/>
      <c r="CO96" s="544"/>
      <c r="CP96" s="544"/>
      <c r="CQ96" s="544"/>
      <c r="CR96" s="544"/>
      <c r="CS96" s="544"/>
      <c r="CT96" s="544"/>
      <c r="CU96" s="544"/>
      <c r="CV96" s="544"/>
      <c r="CW96" s="657"/>
      <c r="CX96" s="543"/>
      <c r="CY96" s="544"/>
      <c r="CZ96" s="544"/>
      <c r="DA96" s="544"/>
      <c r="DB96" s="544"/>
      <c r="DC96" s="544"/>
      <c r="DD96" s="544"/>
      <c r="DE96" s="544"/>
      <c r="DF96" s="544"/>
      <c r="DG96" s="657"/>
      <c r="DH96" s="543"/>
      <c r="DI96" s="544"/>
      <c r="DJ96" s="544"/>
      <c r="DK96" s="544"/>
      <c r="DL96" s="544"/>
      <c r="DM96" s="544"/>
      <c r="DN96" s="544"/>
      <c r="DO96" s="544"/>
      <c r="DP96" s="544"/>
      <c r="DQ96" s="657"/>
      <c r="DR96" s="543"/>
      <c r="DS96" s="544"/>
      <c r="DT96" s="544"/>
      <c r="DU96" s="544"/>
      <c r="DV96" s="544"/>
      <c r="DW96" s="544"/>
      <c r="DX96" s="544"/>
      <c r="DY96" s="544"/>
      <c r="DZ96" s="544"/>
      <c r="EA96" s="657"/>
      <c r="EB96" s="543"/>
      <c r="EC96" s="544"/>
      <c r="ED96" s="544"/>
      <c r="EE96" s="544"/>
      <c r="EF96" s="544"/>
      <c r="EG96" s="544"/>
      <c r="EH96" s="544"/>
      <c r="EI96" s="544"/>
      <c r="EJ96" s="544"/>
      <c r="EK96" s="657"/>
    </row>
    <row r="97" spans="1:141" s="139" customFormat="1" ht="36">
      <c r="A97" s="359">
        <f>Summary!A97</f>
        <v>0</v>
      </c>
      <c r="B97" s="378">
        <f>Summary!B97</f>
        <v>0</v>
      </c>
      <c r="C97" s="379" t="str">
        <f>Summary!C97</f>
        <v>4.3.14.2</v>
      </c>
      <c r="D97" s="380">
        <f>Summary!D97</f>
        <v>0</v>
      </c>
      <c r="E97" s="381">
        <f>Summary!E97</f>
        <v>0</v>
      </c>
      <c r="F97" s="382" t="str">
        <f>Summary!F97</f>
        <v>Undertake a grass cut of the swale to maintain the grass sward between 100mm and 200mm in height</v>
      </c>
      <c r="G97" s="375">
        <f>Summary!G97</f>
        <v>0</v>
      </c>
      <c r="H97" s="540">
        <f t="shared" si="41"/>
        <v>0</v>
      </c>
      <c r="I97" s="541">
        <f t="shared" si="42"/>
        <v>0</v>
      </c>
      <c r="J97" s="541">
        <f t="shared" si="43"/>
        <v>0</v>
      </c>
      <c r="K97" s="541">
        <f t="shared" si="44"/>
        <v>0</v>
      </c>
      <c r="L97" s="541">
        <f t="shared" si="45"/>
        <v>0</v>
      </c>
      <c r="M97" s="541">
        <f t="shared" si="46"/>
        <v>0</v>
      </c>
      <c r="N97" s="541">
        <f t="shared" si="47"/>
        <v>0</v>
      </c>
      <c r="O97" s="541">
        <f t="shared" si="48"/>
        <v>0</v>
      </c>
      <c r="P97" s="541">
        <f t="shared" si="49"/>
        <v>0</v>
      </c>
      <c r="Q97" s="541">
        <f t="shared" si="50"/>
        <v>0</v>
      </c>
      <c r="R97" s="541">
        <f t="shared" si="51"/>
        <v>0</v>
      </c>
      <c r="S97" s="541">
        <f t="shared" si="52"/>
        <v>0</v>
      </c>
      <c r="T97" s="542">
        <f t="shared" si="53"/>
        <v>0</v>
      </c>
      <c r="U97" s="531"/>
      <c r="V97" s="543"/>
      <c r="W97" s="544"/>
      <c r="X97" s="544"/>
      <c r="Y97" s="544"/>
      <c r="Z97" s="544"/>
      <c r="AA97" s="544"/>
      <c r="AB97" s="544"/>
      <c r="AC97" s="544"/>
      <c r="AD97" s="544"/>
      <c r="AE97" s="657"/>
      <c r="AF97" s="543"/>
      <c r="AG97" s="544"/>
      <c r="AH97" s="544"/>
      <c r="AI97" s="544"/>
      <c r="AJ97" s="544"/>
      <c r="AK97" s="544"/>
      <c r="AL97" s="544"/>
      <c r="AM97" s="544"/>
      <c r="AN97" s="544"/>
      <c r="AO97" s="657"/>
      <c r="AP97" s="543"/>
      <c r="AQ97" s="544"/>
      <c r="AR97" s="544"/>
      <c r="AS97" s="544"/>
      <c r="AT97" s="544"/>
      <c r="AU97" s="544"/>
      <c r="AV97" s="544"/>
      <c r="AW97" s="544"/>
      <c r="AX97" s="544"/>
      <c r="AY97" s="657"/>
      <c r="AZ97" s="543"/>
      <c r="BA97" s="544"/>
      <c r="BB97" s="544"/>
      <c r="BC97" s="544"/>
      <c r="BD97" s="544"/>
      <c r="BE97" s="544"/>
      <c r="BF97" s="544"/>
      <c r="BG97" s="544"/>
      <c r="BH97" s="544"/>
      <c r="BI97" s="657"/>
      <c r="BJ97" s="543"/>
      <c r="BK97" s="544"/>
      <c r="BL97" s="544"/>
      <c r="BM97" s="544"/>
      <c r="BN97" s="544"/>
      <c r="BO97" s="544"/>
      <c r="BP97" s="544"/>
      <c r="BQ97" s="544"/>
      <c r="BR97" s="544"/>
      <c r="BS97" s="657"/>
      <c r="BT97" s="543"/>
      <c r="BU97" s="544"/>
      <c r="BV97" s="544"/>
      <c r="BW97" s="544"/>
      <c r="BX97" s="544"/>
      <c r="BY97" s="544"/>
      <c r="BZ97" s="544"/>
      <c r="CA97" s="544"/>
      <c r="CB97" s="544"/>
      <c r="CC97" s="657"/>
      <c r="CD97" s="543"/>
      <c r="CE97" s="544"/>
      <c r="CF97" s="544"/>
      <c r="CG97" s="544"/>
      <c r="CH97" s="544"/>
      <c r="CI97" s="544"/>
      <c r="CJ97" s="544"/>
      <c r="CK97" s="544"/>
      <c r="CL97" s="544"/>
      <c r="CM97" s="657"/>
      <c r="CN97" s="543"/>
      <c r="CO97" s="544"/>
      <c r="CP97" s="544"/>
      <c r="CQ97" s="544"/>
      <c r="CR97" s="544"/>
      <c r="CS97" s="544"/>
      <c r="CT97" s="544"/>
      <c r="CU97" s="544"/>
      <c r="CV97" s="544"/>
      <c r="CW97" s="657"/>
      <c r="CX97" s="543"/>
      <c r="CY97" s="544"/>
      <c r="CZ97" s="544"/>
      <c r="DA97" s="544"/>
      <c r="DB97" s="544"/>
      <c r="DC97" s="544"/>
      <c r="DD97" s="544"/>
      <c r="DE97" s="544"/>
      <c r="DF97" s="544"/>
      <c r="DG97" s="657"/>
      <c r="DH97" s="543"/>
      <c r="DI97" s="544"/>
      <c r="DJ97" s="544"/>
      <c r="DK97" s="544"/>
      <c r="DL97" s="544"/>
      <c r="DM97" s="544"/>
      <c r="DN97" s="544"/>
      <c r="DO97" s="544"/>
      <c r="DP97" s="544"/>
      <c r="DQ97" s="657"/>
      <c r="DR97" s="543"/>
      <c r="DS97" s="544"/>
      <c r="DT97" s="544"/>
      <c r="DU97" s="544"/>
      <c r="DV97" s="544"/>
      <c r="DW97" s="544"/>
      <c r="DX97" s="544"/>
      <c r="DY97" s="544"/>
      <c r="DZ97" s="544"/>
      <c r="EA97" s="657"/>
      <c r="EB97" s="543"/>
      <c r="EC97" s="544"/>
      <c r="ED97" s="544"/>
      <c r="EE97" s="544"/>
      <c r="EF97" s="544"/>
      <c r="EG97" s="544"/>
      <c r="EH97" s="544"/>
      <c r="EI97" s="544"/>
      <c r="EJ97" s="544"/>
      <c r="EK97" s="657"/>
    </row>
    <row r="98" spans="1:141" s="825" customFormat="1" ht="36">
      <c r="A98" s="365">
        <f>Summary!A98</f>
        <v>0</v>
      </c>
      <c r="B98" s="692">
        <f>Summary!B98</f>
        <v>0</v>
      </c>
      <c r="C98" s="379" t="str">
        <f>Summary!C98</f>
        <v>4.3.15</v>
      </c>
      <c r="D98" s="693" t="str">
        <f>Summary!D98</f>
        <v>500 - Drainage and Service Ducts</v>
      </c>
      <c r="E98" s="363" t="str">
        <f>Summary!E98</f>
        <v>Basins</v>
      </c>
      <c r="F98" s="363">
        <f>Summary!F98</f>
        <v>0</v>
      </c>
      <c r="G98" s="373">
        <f>Summary!G98</f>
        <v>0</v>
      </c>
      <c r="H98" s="700"/>
      <c r="I98" s="701"/>
      <c r="J98" s="701"/>
      <c r="K98" s="701"/>
      <c r="L98" s="701"/>
      <c r="M98" s="701"/>
      <c r="N98" s="701"/>
      <c r="O98" s="701"/>
      <c r="P98" s="701"/>
      <c r="Q98" s="701"/>
      <c r="R98" s="701"/>
      <c r="S98" s="701"/>
      <c r="T98" s="702"/>
      <c r="U98" s="823"/>
      <c r="V98" s="700"/>
      <c r="W98" s="701"/>
      <c r="X98" s="701"/>
      <c r="Y98" s="701"/>
      <c r="Z98" s="701"/>
      <c r="AA98" s="701"/>
      <c r="AB98" s="701"/>
      <c r="AC98" s="701"/>
      <c r="AD98" s="701"/>
      <c r="AE98" s="824"/>
      <c r="AF98" s="700"/>
      <c r="AG98" s="701"/>
      <c r="AH98" s="701"/>
      <c r="AI98" s="701"/>
      <c r="AJ98" s="701"/>
      <c r="AK98" s="701"/>
      <c r="AL98" s="701"/>
      <c r="AM98" s="701"/>
      <c r="AN98" s="701"/>
      <c r="AO98" s="824"/>
      <c r="AP98" s="700"/>
      <c r="AQ98" s="701"/>
      <c r="AR98" s="701"/>
      <c r="AS98" s="701"/>
      <c r="AT98" s="701"/>
      <c r="AU98" s="701"/>
      <c r="AV98" s="701"/>
      <c r="AW98" s="701"/>
      <c r="AX98" s="701"/>
      <c r="AY98" s="824"/>
      <c r="AZ98" s="700"/>
      <c r="BA98" s="701"/>
      <c r="BB98" s="701"/>
      <c r="BC98" s="701"/>
      <c r="BD98" s="701"/>
      <c r="BE98" s="701"/>
      <c r="BF98" s="701"/>
      <c r="BG98" s="701"/>
      <c r="BH98" s="701"/>
      <c r="BI98" s="824"/>
      <c r="BJ98" s="700"/>
      <c r="BK98" s="701"/>
      <c r="BL98" s="701"/>
      <c r="BM98" s="701"/>
      <c r="BN98" s="701"/>
      <c r="BO98" s="701"/>
      <c r="BP98" s="701"/>
      <c r="BQ98" s="701"/>
      <c r="BR98" s="701"/>
      <c r="BS98" s="824"/>
      <c r="BT98" s="700"/>
      <c r="BU98" s="701"/>
      <c r="BV98" s="701"/>
      <c r="BW98" s="701"/>
      <c r="BX98" s="701"/>
      <c r="BY98" s="701"/>
      <c r="BZ98" s="701"/>
      <c r="CA98" s="701"/>
      <c r="CB98" s="701"/>
      <c r="CC98" s="824"/>
      <c r="CD98" s="700"/>
      <c r="CE98" s="701"/>
      <c r="CF98" s="701"/>
      <c r="CG98" s="701"/>
      <c r="CH98" s="701"/>
      <c r="CI98" s="701"/>
      <c r="CJ98" s="701"/>
      <c r="CK98" s="701"/>
      <c r="CL98" s="701"/>
      <c r="CM98" s="824"/>
      <c r="CN98" s="700"/>
      <c r="CO98" s="701"/>
      <c r="CP98" s="701"/>
      <c r="CQ98" s="701"/>
      <c r="CR98" s="701"/>
      <c r="CS98" s="701"/>
      <c r="CT98" s="701"/>
      <c r="CU98" s="701"/>
      <c r="CV98" s="701"/>
      <c r="CW98" s="824"/>
      <c r="CX98" s="700"/>
      <c r="CY98" s="701"/>
      <c r="CZ98" s="701"/>
      <c r="DA98" s="701"/>
      <c r="DB98" s="701"/>
      <c r="DC98" s="701"/>
      <c r="DD98" s="701"/>
      <c r="DE98" s="701"/>
      <c r="DF98" s="701"/>
      <c r="DG98" s="824"/>
      <c r="DH98" s="700"/>
      <c r="DI98" s="701"/>
      <c r="DJ98" s="701"/>
      <c r="DK98" s="701"/>
      <c r="DL98" s="701"/>
      <c r="DM98" s="701"/>
      <c r="DN98" s="701"/>
      <c r="DO98" s="701"/>
      <c r="DP98" s="701"/>
      <c r="DQ98" s="824"/>
      <c r="DR98" s="700"/>
      <c r="DS98" s="701"/>
      <c r="DT98" s="701"/>
      <c r="DU98" s="701"/>
      <c r="DV98" s="701"/>
      <c r="DW98" s="701"/>
      <c r="DX98" s="701"/>
      <c r="DY98" s="701"/>
      <c r="DZ98" s="701"/>
      <c r="EA98" s="824"/>
      <c r="EB98" s="700"/>
      <c r="EC98" s="701"/>
      <c r="ED98" s="701"/>
      <c r="EE98" s="701"/>
      <c r="EF98" s="701"/>
      <c r="EG98" s="701"/>
      <c r="EH98" s="701"/>
      <c r="EI98" s="701"/>
      <c r="EJ98" s="701"/>
      <c r="EK98" s="824"/>
    </row>
    <row r="99" spans="1:141" ht="36">
      <c r="A99" s="359">
        <f>Summary!A99</f>
        <v>0</v>
      </c>
      <c r="B99" s="378">
        <f>Summary!B99</f>
        <v>0</v>
      </c>
      <c r="C99" s="379" t="str">
        <f>Summary!C99</f>
        <v>4.3.15.1</v>
      </c>
      <c r="D99" s="380">
        <f>Summary!D99</f>
        <v>0</v>
      </c>
      <c r="E99" s="381">
        <f>Summary!E99</f>
        <v>0</v>
      </c>
      <c r="F99" s="382" t="str">
        <f>Summary!F99</f>
        <v>Clear weed / vegetation growth, remove any litter, debris and sediment that could impair operation</v>
      </c>
      <c r="G99" s="375">
        <f>Summary!G99</f>
        <v>0</v>
      </c>
      <c r="H99" s="540">
        <f t="shared" si="41"/>
        <v>0</v>
      </c>
      <c r="I99" s="541">
        <f t="shared" si="42"/>
        <v>0</v>
      </c>
      <c r="J99" s="541">
        <f t="shared" si="43"/>
        <v>0</v>
      </c>
      <c r="K99" s="541">
        <f t="shared" si="44"/>
        <v>0</v>
      </c>
      <c r="L99" s="541">
        <f t="shared" si="45"/>
        <v>0</v>
      </c>
      <c r="M99" s="541">
        <f t="shared" si="46"/>
        <v>0</v>
      </c>
      <c r="N99" s="541">
        <f t="shared" si="47"/>
        <v>0</v>
      </c>
      <c r="O99" s="541">
        <f t="shared" si="48"/>
        <v>0</v>
      </c>
      <c r="P99" s="541">
        <f t="shared" si="49"/>
        <v>0</v>
      </c>
      <c r="Q99" s="541">
        <f t="shared" si="50"/>
        <v>0</v>
      </c>
      <c r="R99" s="541">
        <f t="shared" si="51"/>
        <v>0</v>
      </c>
      <c r="S99" s="541">
        <f t="shared" si="52"/>
        <v>0</v>
      </c>
      <c r="T99" s="542">
        <f t="shared" si="53"/>
        <v>0</v>
      </c>
      <c r="U99" s="531"/>
      <c r="V99" s="543"/>
      <c r="W99" s="544"/>
      <c r="X99" s="544"/>
      <c r="Y99" s="544"/>
      <c r="Z99" s="544"/>
      <c r="AA99" s="544"/>
      <c r="AB99" s="544"/>
      <c r="AC99" s="544"/>
      <c r="AD99" s="544"/>
      <c r="AE99" s="657"/>
      <c r="AF99" s="543"/>
      <c r="AG99" s="544"/>
      <c r="AH99" s="544"/>
      <c r="AI99" s="544"/>
      <c r="AJ99" s="544"/>
      <c r="AK99" s="544"/>
      <c r="AL99" s="544"/>
      <c r="AM99" s="544"/>
      <c r="AN99" s="544"/>
      <c r="AO99" s="657"/>
      <c r="AP99" s="543"/>
      <c r="AQ99" s="544"/>
      <c r="AR99" s="544"/>
      <c r="AS99" s="544"/>
      <c r="AT99" s="544"/>
      <c r="AU99" s="544"/>
      <c r="AV99" s="544"/>
      <c r="AW99" s="544"/>
      <c r="AX99" s="544"/>
      <c r="AY99" s="657"/>
      <c r="AZ99" s="543"/>
      <c r="BA99" s="544"/>
      <c r="BB99" s="544"/>
      <c r="BC99" s="544"/>
      <c r="BD99" s="544"/>
      <c r="BE99" s="544"/>
      <c r="BF99" s="544"/>
      <c r="BG99" s="544"/>
      <c r="BH99" s="544"/>
      <c r="BI99" s="657"/>
      <c r="BJ99" s="543"/>
      <c r="BK99" s="544"/>
      <c r="BL99" s="544"/>
      <c r="BM99" s="544"/>
      <c r="BN99" s="544"/>
      <c r="BO99" s="544"/>
      <c r="BP99" s="544"/>
      <c r="BQ99" s="544"/>
      <c r="BR99" s="544"/>
      <c r="BS99" s="657"/>
      <c r="BT99" s="543"/>
      <c r="BU99" s="544"/>
      <c r="BV99" s="544"/>
      <c r="BW99" s="544"/>
      <c r="BX99" s="544"/>
      <c r="BY99" s="544"/>
      <c r="BZ99" s="544"/>
      <c r="CA99" s="544"/>
      <c r="CB99" s="544"/>
      <c r="CC99" s="657"/>
      <c r="CD99" s="543"/>
      <c r="CE99" s="544"/>
      <c r="CF99" s="544"/>
      <c r="CG99" s="544"/>
      <c r="CH99" s="544"/>
      <c r="CI99" s="544"/>
      <c r="CJ99" s="544"/>
      <c r="CK99" s="544"/>
      <c r="CL99" s="544"/>
      <c r="CM99" s="657"/>
      <c r="CN99" s="543"/>
      <c r="CO99" s="544"/>
      <c r="CP99" s="544"/>
      <c r="CQ99" s="544"/>
      <c r="CR99" s="544"/>
      <c r="CS99" s="544"/>
      <c r="CT99" s="544"/>
      <c r="CU99" s="544"/>
      <c r="CV99" s="544"/>
      <c r="CW99" s="657"/>
      <c r="CX99" s="543"/>
      <c r="CY99" s="544"/>
      <c r="CZ99" s="544"/>
      <c r="DA99" s="544"/>
      <c r="DB99" s="544"/>
      <c r="DC99" s="544"/>
      <c r="DD99" s="544"/>
      <c r="DE99" s="544"/>
      <c r="DF99" s="544"/>
      <c r="DG99" s="657"/>
      <c r="DH99" s="543"/>
      <c r="DI99" s="544"/>
      <c r="DJ99" s="544"/>
      <c r="DK99" s="544"/>
      <c r="DL99" s="544"/>
      <c r="DM99" s="544"/>
      <c r="DN99" s="544"/>
      <c r="DO99" s="544"/>
      <c r="DP99" s="544"/>
      <c r="DQ99" s="657"/>
      <c r="DR99" s="543"/>
      <c r="DS99" s="544"/>
      <c r="DT99" s="544"/>
      <c r="DU99" s="544"/>
      <c r="DV99" s="544"/>
      <c r="DW99" s="544"/>
      <c r="DX99" s="544"/>
      <c r="DY99" s="544"/>
      <c r="DZ99" s="544"/>
      <c r="EA99" s="657"/>
      <c r="EB99" s="543"/>
      <c r="EC99" s="544"/>
      <c r="ED99" s="544"/>
      <c r="EE99" s="544"/>
      <c r="EF99" s="544"/>
      <c r="EG99" s="544"/>
      <c r="EH99" s="544"/>
      <c r="EI99" s="544"/>
      <c r="EJ99" s="544"/>
      <c r="EK99" s="657"/>
    </row>
    <row r="100" spans="1:141" s="139" customFormat="1" ht="54">
      <c r="A100" s="359">
        <f>Summary!A100</f>
        <v>0</v>
      </c>
      <c r="B100" s="378">
        <f>Summary!B100</f>
        <v>0</v>
      </c>
      <c r="C100" s="379" t="str">
        <f>Summary!C100</f>
        <v>4.3.15.2</v>
      </c>
      <c r="D100" s="380">
        <f>Summary!D100</f>
        <v>0</v>
      </c>
      <c r="E100" s="381">
        <f>Summary!E100</f>
        <v>0</v>
      </c>
      <c r="F100" s="382" t="str">
        <f>Summary!F100</f>
        <v>Undertake a grass cut of the grassed areas of the basin to maintain the grass sward between 100mm and 200mm in height</v>
      </c>
      <c r="G100" s="375">
        <f>Summary!G100</f>
        <v>0</v>
      </c>
      <c r="H100" s="540">
        <f t="shared" si="41"/>
        <v>0</v>
      </c>
      <c r="I100" s="541">
        <f t="shared" si="42"/>
        <v>0</v>
      </c>
      <c r="J100" s="541">
        <f t="shared" si="43"/>
        <v>0</v>
      </c>
      <c r="K100" s="541">
        <f t="shared" si="44"/>
        <v>0</v>
      </c>
      <c r="L100" s="541">
        <f t="shared" si="45"/>
        <v>0</v>
      </c>
      <c r="M100" s="541">
        <f t="shared" si="46"/>
        <v>0</v>
      </c>
      <c r="N100" s="541">
        <f t="shared" si="47"/>
        <v>0</v>
      </c>
      <c r="O100" s="541">
        <f t="shared" si="48"/>
        <v>0</v>
      </c>
      <c r="P100" s="541">
        <f t="shared" si="49"/>
        <v>0</v>
      </c>
      <c r="Q100" s="541">
        <f t="shared" si="50"/>
        <v>0</v>
      </c>
      <c r="R100" s="541">
        <f t="shared" si="51"/>
        <v>0</v>
      </c>
      <c r="S100" s="541">
        <f t="shared" si="52"/>
        <v>0</v>
      </c>
      <c r="T100" s="542">
        <f t="shared" si="53"/>
        <v>0</v>
      </c>
      <c r="U100" s="531"/>
      <c r="V100" s="543"/>
      <c r="W100" s="544"/>
      <c r="X100" s="544"/>
      <c r="Y100" s="544"/>
      <c r="Z100" s="544"/>
      <c r="AA100" s="544"/>
      <c r="AB100" s="544"/>
      <c r="AC100" s="544"/>
      <c r="AD100" s="544"/>
      <c r="AE100" s="657"/>
      <c r="AF100" s="543"/>
      <c r="AG100" s="544"/>
      <c r="AH100" s="544"/>
      <c r="AI100" s="544"/>
      <c r="AJ100" s="544"/>
      <c r="AK100" s="544"/>
      <c r="AL100" s="544"/>
      <c r="AM100" s="544"/>
      <c r="AN100" s="544"/>
      <c r="AO100" s="657"/>
      <c r="AP100" s="543"/>
      <c r="AQ100" s="544"/>
      <c r="AR100" s="544"/>
      <c r="AS100" s="544"/>
      <c r="AT100" s="544"/>
      <c r="AU100" s="544"/>
      <c r="AV100" s="544"/>
      <c r="AW100" s="544"/>
      <c r="AX100" s="544"/>
      <c r="AY100" s="657"/>
      <c r="AZ100" s="543"/>
      <c r="BA100" s="544"/>
      <c r="BB100" s="544"/>
      <c r="BC100" s="544"/>
      <c r="BD100" s="544"/>
      <c r="BE100" s="544"/>
      <c r="BF100" s="544"/>
      <c r="BG100" s="544"/>
      <c r="BH100" s="544"/>
      <c r="BI100" s="657"/>
      <c r="BJ100" s="543"/>
      <c r="BK100" s="544"/>
      <c r="BL100" s="544"/>
      <c r="BM100" s="544"/>
      <c r="BN100" s="544"/>
      <c r="BO100" s="544"/>
      <c r="BP100" s="544"/>
      <c r="BQ100" s="544"/>
      <c r="BR100" s="544"/>
      <c r="BS100" s="657"/>
      <c r="BT100" s="543"/>
      <c r="BU100" s="544"/>
      <c r="BV100" s="544"/>
      <c r="BW100" s="544"/>
      <c r="BX100" s="544"/>
      <c r="BY100" s="544"/>
      <c r="BZ100" s="544"/>
      <c r="CA100" s="544"/>
      <c r="CB100" s="544"/>
      <c r="CC100" s="657"/>
      <c r="CD100" s="543"/>
      <c r="CE100" s="544"/>
      <c r="CF100" s="544"/>
      <c r="CG100" s="544"/>
      <c r="CH100" s="544"/>
      <c r="CI100" s="544"/>
      <c r="CJ100" s="544"/>
      <c r="CK100" s="544"/>
      <c r="CL100" s="544"/>
      <c r="CM100" s="657"/>
      <c r="CN100" s="543"/>
      <c r="CO100" s="544"/>
      <c r="CP100" s="544"/>
      <c r="CQ100" s="544"/>
      <c r="CR100" s="544"/>
      <c r="CS100" s="544"/>
      <c r="CT100" s="544"/>
      <c r="CU100" s="544"/>
      <c r="CV100" s="544"/>
      <c r="CW100" s="657"/>
      <c r="CX100" s="543"/>
      <c r="CY100" s="544"/>
      <c r="CZ100" s="544"/>
      <c r="DA100" s="544"/>
      <c r="DB100" s="544"/>
      <c r="DC100" s="544"/>
      <c r="DD100" s="544"/>
      <c r="DE100" s="544"/>
      <c r="DF100" s="544"/>
      <c r="DG100" s="657"/>
      <c r="DH100" s="543"/>
      <c r="DI100" s="544"/>
      <c r="DJ100" s="544"/>
      <c r="DK100" s="544"/>
      <c r="DL100" s="544"/>
      <c r="DM100" s="544"/>
      <c r="DN100" s="544"/>
      <c r="DO100" s="544"/>
      <c r="DP100" s="544"/>
      <c r="DQ100" s="657"/>
      <c r="DR100" s="543"/>
      <c r="DS100" s="544"/>
      <c r="DT100" s="544"/>
      <c r="DU100" s="544"/>
      <c r="DV100" s="544"/>
      <c r="DW100" s="544"/>
      <c r="DX100" s="544"/>
      <c r="DY100" s="544"/>
      <c r="DZ100" s="544"/>
      <c r="EA100" s="657"/>
      <c r="EB100" s="543"/>
      <c r="EC100" s="544"/>
      <c r="ED100" s="544"/>
      <c r="EE100" s="544"/>
      <c r="EF100" s="544"/>
      <c r="EG100" s="544"/>
      <c r="EH100" s="544"/>
      <c r="EI100" s="544"/>
      <c r="EJ100" s="544"/>
      <c r="EK100" s="657"/>
    </row>
    <row r="101" spans="1:141" s="825" customFormat="1" ht="36">
      <c r="A101" s="365">
        <f>Summary!A101</f>
        <v>0</v>
      </c>
      <c r="B101" s="692">
        <f>Summary!B101</f>
        <v>0</v>
      </c>
      <c r="C101" s="379" t="str">
        <f>Summary!C101</f>
        <v>4.3.16</v>
      </c>
      <c r="D101" s="693" t="str">
        <f>Summary!D101</f>
        <v>500 - Drainage and Service Ducts</v>
      </c>
      <c r="E101" s="363" t="str">
        <f>Summary!E101</f>
        <v>Grassed surface water channel</v>
      </c>
      <c r="F101" s="363">
        <f>Summary!F101</f>
        <v>0</v>
      </c>
      <c r="G101" s="373">
        <f>Summary!G101</f>
        <v>0</v>
      </c>
      <c r="H101" s="700"/>
      <c r="I101" s="701"/>
      <c r="J101" s="701"/>
      <c r="K101" s="701"/>
      <c r="L101" s="701"/>
      <c r="M101" s="701"/>
      <c r="N101" s="701"/>
      <c r="O101" s="701"/>
      <c r="P101" s="701"/>
      <c r="Q101" s="701"/>
      <c r="R101" s="701"/>
      <c r="S101" s="701"/>
      <c r="T101" s="702"/>
      <c r="U101" s="823"/>
      <c r="V101" s="700"/>
      <c r="W101" s="701"/>
      <c r="X101" s="701"/>
      <c r="Y101" s="701"/>
      <c r="Z101" s="701"/>
      <c r="AA101" s="701"/>
      <c r="AB101" s="701"/>
      <c r="AC101" s="701"/>
      <c r="AD101" s="701"/>
      <c r="AE101" s="824"/>
      <c r="AF101" s="700"/>
      <c r="AG101" s="701"/>
      <c r="AH101" s="701"/>
      <c r="AI101" s="701"/>
      <c r="AJ101" s="701"/>
      <c r="AK101" s="701"/>
      <c r="AL101" s="701"/>
      <c r="AM101" s="701"/>
      <c r="AN101" s="701"/>
      <c r="AO101" s="824"/>
      <c r="AP101" s="700"/>
      <c r="AQ101" s="701"/>
      <c r="AR101" s="701"/>
      <c r="AS101" s="701"/>
      <c r="AT101" s="701"/>
      <c r="AU101" s="701"/>
      <c r="AV101" s="701"/>
      <c r="AW101" s="701"/>
      <c r="AX101" s="701"/>
      <c r="AY101" s="824"/>
      <c r="AZ101" s="700"/>
      <c r="BA101" s="701"/>
      <c r="BB101" s="701"/>
      <c r="BC101" s="701"/>
      <c r="BD101" s="701"/>
      <c r="BE101" s="701"/>
      <c r="BF101" s="701"/>
      <c r="BG101" s="701"/>
      <c r="BH101" s="701"/>
      <c r="BI101" s="824"/>
      <c r="BJ101" s="700"/>
      <c r="BK101" s="701"/>
      <c r="BL101" s="701"/>
      <c r="BM101" s="701"/>
      <c r="BN101" s="701"/>
      <c r="BO101" s="701"/>
      <c r="BP101" s="701"/>
      <c r="BQ101" s="701"/>
      <c r="BR101" s="701"/>
      <c r="BS101" s="824"/>
      <c r="BT101" s="700"/>
      <c r="BU101" s="701"/>
      <c r="BV101" s="701"/>
      <c r="BW101" s="701"/>
      <c r="BX101" s="701"/>
      <c r="BY101" s="701"/>
      <c r="BZ101" s="701"/>
      <c r="CA101" s="701"/>
      <c r="CB101" s="701"/>
      <c r="CC101" s="824"/>
      <c r="CD101" s="700"/>
      <c r="CE101" s="701"/>
      <c r="CF101" s="701"/>
      <c r="CG101" s="701"/>
      <c r="CH101" s="701"/>
      <c r="CI101" s="701"/>
      <c r="CJ101" s="701"/>
      <c r="CK101" s="701"/>
      <c r="CL101" s="701"/>
      <c r="CM101" s="824"/>
      <c r="CN101" s="700"/>
      <c r="CO101" s="701"/>
      <c r="CP101" s="701"/>
      <c r="CQ101" s="701"/>
      <c r="CR101" s="701"/>
      <c r="CS101" s="701"/>
      <c r="CT101" s="701"/>
      <c r="CU101" s="701"/>
      <c r="CV101" s="701"/>
      <c r="CW101" s="824"/>
      <c r="CX101" s="700"/>
      <c r="CY101" s="701"/>
      <c r="CZ101" s="701"/>
      <c r="DA101" s="701"/>
      <c r="DB101" s="701"/>
      <c r="DC101" s="701"/>
      <c r="DD101" s="701"/>
      <c r="DE101" s="701"/>
      <c r="DF101" s="701"/>
      <c r="DG101" s="824"/>
      <c r="DH101" s="700"/>
      <c r="DI101" s="701"/>
      <c r="DJ101" s="701"/>
      <c r="DK101" s="701"/>
      <c r="DL101" s="701"/>
      <c r="DM101" s="701"/>
      <c r="DN101" s="701"/>
      <c r="DO101" s="701"/>
      <c r="DP101" s="701"/>
      <c r="DQ101" s="824"/>
      <c r="DR101" s="700"/>
      <c r="DS101" s="701"/>
      <c r="DT101" s="701"/>
      <c r="DU101" s="701"/>
      <c r="DV101" s="701"/>
      <c r="DW101" s="701"/>
      <c r="DX101" s="701"/>
      <c r="DY101" s="701"/>
      <c r="DZ101" s="701"/>
      <c r="EA101" s="824"/>
      <c r="EB101" s="700"/>
      <c r="EC101" s="701"/>
      <c r="ED101" s="701"/>
      <c r="EE101" s="701"/>
      <c r="EF101" s="701"/>
      <c r="EG101" s="701"/>
      <c r="EH101" s="701"/>
      <c r="EI101" s="701"/>
      <c r="EJ101" s="701"/>
      <c r="EK101" s="824"/>
    </row>
    <row r="102" spans="1:141" ht="54">
      <c r="A102" s="359">
        <f>Summary!A102</f>
        <v>0</v>
      </c>
      <c r="B102" s="378">
        <f>Summary!B102</f>
        <v>0</v>
      </c>
      <c r="C102" s="379" t="str">
        <f>Summary!C102</f>
        <v>4.3.16.1</v>
      </c>
      <c r="D102" s="380">
        <f>Summary!D102</f>
        <v>0</v>
      </c>
      <c r="E102" s="381">
        <f>Summary!E102</f>
        <v>0</v>
      </c>
      <c r="F102" s="382" t="str">
        <f>Summary!F102</f>
        <v>Undertake a grass cut of all areas of the grassed surface water drainage system to maintain the grass sward at a maximum of 75mm in height</v>
      </c>
      <c r="G102" s="375">
        <f>Summary!G102</f>
        <v>0</v>
      </c>
      <c r="H102" s="540">
        <f t="shared" si="41"/>
        <v>0</v>
      </c>
      <c r="I102" s="541">
        <f t="shared" si="42"/>
        <v>0</v>
      </c>
      <c r="J102" s="541">
        <f t="shared" si="43"/>
        <v>0</v>
      </c>
      <c r="K102" s="541">
        <f t="shared" si="44"/>
        <v>0</v>
      </c>
      <c r="L102" s="541">
        <f t="shared" si="45"/>
        <v>0</v>
      </c>
      <c r="M102" s="541">
        <f t="shared" si="46"/>
        <v>0</v>
      </c>
      <c r="N102" s="541">
        <f t="shared" si="47"/>
        <v>0</v>
      </c>
      <c r="O102" s="541">
        <f t="shared" si="48"/>
        <v>0</v>
      </c>
      <c r="P102" s="541">
        <f t="shared" si="49"/>
        <v>0</v>
      </c>
      <c r="Q102" s="541">
        <f t="shared" si="50"/>
        <v>0</v>
      </c>
      <c r="R102" s="541">
        <f t="shared" si="51"/>
        <v>0</v>
      </c>
      <c r="S102" s="541">
        <f t="shared" si="52"/>
        <v>0</v>
      </c>
      <c r="T102" s="542">
        <f t="shared" si="53"/>
        <v>0</v>
      </c>
      <c r="U102" s="531"/>
      <c r="V102" s="543"/>
      <c r="W102" s="544"/>
      <c r="X102" s="544"/>
      <c r="Y102" s="544"/>
      <c r="Z102" s="544"/>
      <c r="AA102" s="544"/>
      <c r="AB102" s="544"/>
      <c r="AC102" s="544"/>
      <c r="AD102" s="544"/>
      <c r="AE102" s="657"/>
      <c r="AF102" s="543"/>
      <c r="AG102" s="544"/>
      <c r="AH102" s="544"/>
      <c r="AI102" s="544"/>
      <c r="AJ102" s="544"/>
      <c r="AK102" s="544"/>
      <c r="AL102" s="544"/>
      <c r="AM102" s="544"/>
      <c r="AN102" s="544"/>
      <c r="AO102" s="657"/>
      <c r="AP102" s="543"/>
      <c r="AQ102" s="544"/>
      <c r="AR102" s="544"/>
      <c r="AS102" s="544"/>
      <c r="AT102" s="544"/>
      <c r="AU102" s="544"/>
      <c r="AV102" s="544"/>
      <c r="AW102" s="544"/>
      <c r="AX102" s="544"/>
      <c r="AY102" s="657"/>
      <c r="AZ102" s="543"/>
      <c r="BA102" s="544"/>
      <c r="BB102" s="544"/>
      <c r="BC102" s="544"/>
      <c r="BD102" s="544"/>
      <c r="BE102" s="544"/>
      <c r="BF102" s="544"/>
      <c r="BG102" s="544"/>
      <c r="BH102" s="544"/>
      <c r="BI102" s="657"/>
      <c r="BJ102" s="543"/>
      <c r="BK102" s="544"/>
      <c r="BL102" s="544"/>
      <c r="BM102" s="544"/>
      <c r="BN102" s="544"/>
      <c r="BO102" s="544"/>
      <c r="BP102" s="544"/>
      <c r="BQ102" s="544"/>
      <c r="BR102" s="544"/>
      <c r="BS102" s="657"/>
      <c r="BT102" s="543"/>
      <c r="BU102" s="544"/>
      <c r="BV102" s="544"/>
      <c r="BW102" s="544"/>
      <c r="BX102" s="544"/>
      <c r="BY102" s="544"/>
      <c r="BZ102" s="544"/>
      <c r="CA102" s="544"/>
      <c r="CB102" s="544"/>
      <c r="CC102" s="657"/>
      <c r="CD102" s="543"/>
      <c r="CE102" s="544"/>
      <c r="CF102" s="544"/>
      <c r="CG102" s="544"/>
      <c r="CH102" s="544"/>
      <c r="CI102" s="544"/>
      <c r="CJ102" s="544"/>
      <c r="CK102" s="544"/>
      <c r="CL102" s="544"/>
      <c r="CM102" s="657"/>
      <c r="CN102" s="543"/>
      <c r="CO102" s="544"/>
      <c r="CP102" s="544"/>
      <c r="CQ102" s="544"/>
      <c r="CR102" s="544"/>
      <c r="CS102" s="544"/>
      <c r="CT102" s="544"/>
      <c r="CU102" s="544"/>
      <c r="CV102" s="544"/>
      <c r="CW102" s="657"/>
      <c r="CX102" s="543"/>
      <c r="CY102" s="544"/>
      <c r="CZ102" s="544"/>
      <c r="DA102" s="544"/>
      <c r="DB102" s="544"/>
      <c r="DC102" s="544"/>
      <c r="DD102" s="544"/>
      <c r="DE102" s="544"/>
      <c r="DF102" s="544"/>
      <c r="DG102" s="657"/>
      <c r="DH102" s="543"/>
      <c r="DI102" s="544"/>
      <c r="DJ102" s="544"/>
      <c r="DK102" s="544"/>
      <c r="DL102" s="544"/>
      <c r="DM102" s="544"/>
      <c r="DN102" s="544"/>
      <c r="DO102" s="544"/>
      <c r="DP102" s="544"/>
      <c r="DQ102" s="657"/>
      <c r="DR102" s="543"/>
      <c r="DS102" s="544"/>
      <c r="DT102" s="544"/>
      <c r="DU102" s="544"/>
      <c r="DV102" s="544"/>
      <c r="DW102" s="544"/>
      <c r="DX102" s="544"/>
      <c r="DY102" s="544"/>
      <c r="DZ102" s="544"/>
      <c r="EA102" s="657"/>
      <c r="EB102" s="543"/>
      <c r="EC102" s="544"/>
      <c r="ED102" s="544"/>
      <c r="EE102" s="544"/>
      <c r="EF102" s="544"/>
      <c r="EG102" s="544"/>
      <c r="EH102" s="544"/>
      <c r="EI102" s="544"/>
      <c r="EJ102" s="544"/>
      <c r="EK102" s="657"/>
    </row>
    <row r="103" spans="1:141" ht="54">
      <c r="A103" s="359">
        <f>Summary!A103</f>
        <v>0</v>
      </c>
      <c r="B103" s="378">
        <f>Summary!B103</f>
        <v>0</v>
      </c>
      <c r="C103" s="379" t="str">
        <f>Summary!C103</f>
        <v>4.3.16.2</v>
      </c>
      <c r="D103" s="380">
        <f>Summary!D103</f>
        <v>0</v>
      </c>
      <c r="E103" s="381">
        <f>Summary!E103</f>
        <v>0</v>
      </c>
      <c r="F103" s="382" t="str">
        <f>Summary!F103</f>
        <v>Clear weed / vegetation growth, remove any litter, debris and sediment that could impair operation prior to grass cutting</v>
      </c>
      <c r="G103" s="375">
        <f>Summary!G103</f>
        <v>0</v>
      </c>
      <c r="H103" s="540">
        <f t="shared" si="41"/>
        <v>0</v>
      </c>
      <c r="I103" s="541">
        <f t="shared" si="42"/>
        <v>0</v>
      </c>
      <c r="J103" s="541">
        <f t="shared" si="43"/>
        <v>0</v>
      </c>
      <c r="K103" s="541">
        <f t="shared" si="44"/>
        <v>0</v>
      </c>
      <c r="L103" s="541">
        <f t="shared" si="45"/>
        <v>0</v>
      </c>
      <c r="M103" s="541">
        <f t="shared" si="46"/>
        <v>0</v>
      </c>
      <c r="N103" s="541">
        <f t="shared" si="47"/>
        <v>0</v>
      </c>
      <c r="O103" s="541">
        <f t="shared" si="48"/>
        <v>0</v>
      </c>
      <c r="P103" s="541">
        <f t="shared" si="49"/>
        <v>0</v>
      </c>
      <c r="Q103" s="541">
        <f t="shared" si="50"/>
        <v>0</v>
      </c>
      <c r="R103" s="541">
        <f t="shared" si="51"/>
        <v>0</v>
      </c>
      <c r="S103" s="541">
        <f t="shared" si="52"/>
        <v>0</v>
      </c>
      <c r="T103" s="542">
        <f t="shared" si="53"/>
        <v>0</v>
      </c>
      <c r="U103" s="531"/>
      <c r="V103" s="543"/>
      <c r="W103" s="544"/>
      <c r="X103" s="544"/>
      <c r="Y103" s="544"/>
      <c r="Z103" s="544"/>
      <c r="AA103" s="544"/>
      <c r="AB103" s="544"/>
      <c r="AC103" s="544"/>
      <c r="AD103" s="544"/>
      <c r="AE103" s="657"/>
      <c r="AF103" s="543"/>
      <c r="AG103" s="544"/>
      <c r="AH103" s="544"/>
      <c r="AI103" s="544"/>
      <c r="AJ103" s="544"/>
      <c r="AK103" s="544"/>
      <c r="AL103" s="544"/>
      <c r="AM103" s="544"/>
      <c r="AN103" s="544"/>
      <c r="AO103" s="657"/>
      <c r="AP103" s="543"/>
      <c r="AQ103" s="544"/>
      <c r="AR103" s="544"/>
      <c r="AS103" s="544"/>
      <c r="AT103" s="544"/>
      <c r="AU103" s="544"/>
      <c r="AV103" s="544"/>
      <c r="AW103" s="544"/>
      <c r="AX103" s="544"/>
      <c r="AY103" s="657"/>
      <c r="AZ103" s="543"/>
      <c r="BA103" s="544"/>
      <c r="BB103" s="544"/>
      <c r="BC103" s="544"/>
      <c r="BD103" s="544"/>
      <c r="BE103" s="544"/>
      <c r="BF103" s="544"/>
      <c r="BG103" s="544"/>
      <c r="BH103" s="544"/>
      <c r="BI103" s="657"/>
      <c r="BJ103" s="543"/>
      <c r="BK103" s="544"/>
      <c r="BL103" s="544"/>
      <c r="BM103" s="544"/>
      <c r="BN103" s="544"/>
      <c r="BO103" s="544"/>
      <c r="BP103" s="544"/>
      <c r="BQ103" s="544"/>
      <c r="BR103" s="544"/>
      <c r="BS103" s="657"/>
      <c r="BT103" s="543"/>
      <c r="BU103" s="544"/>
      <c r="BV103" s="544"/>
      <c r="BW103" s="544"/>
      <c r="BX103" s="544"/>
      <c r="BY103" s="544"/>
      <c r="BZ103" s="544"/>
      <c r="CA103" s="544"/>
      <c r="CB103" s="544"/>
      <c r="CC103" s="657"/>
      <c r="CD103" s="543"/>
      <c r="CE103" s="544"/>
      <c r="CF103" s="544"/>
      <c r="CG103" s="544"/>
      <c r="CH103" s="544"/>
      <c r="CI103" s="544"/>
      <c r="CJ103" s="544"/>
      <c r="CK103" s="544"/>
      <c r="CL103" s="544"/>
      <c r="CM103" s="657"/>
      <c r="CN103" s="543"/>
      <c r="CO103" s="544"/>
      <c r="CP103" s="544"/>
      <c r="CQ103" s="544"/>
      <c r="CR103" s="544"/>
      <c r="CS103" s="544"/>
      <c r="CT103" s="544"/>
      <c r="CU103" s="544"/>
      <c r="CV103" s="544"/>
      <c r="CW103" s="657"/>
      <c r="CX103" s="543"/>
      <c r="CY103" s="544"/>
      <c r="CZ103" s="544"/>
      <c r="DA103" s="544"/>
      <c r="DB103" s="544"/>
      <c r="DC103" s="544"/>
      <c r="DD103" s="544"/>
      <c r="DE103" s="544"/>
      <c r="DF103" s="544"/>
      <c r="DG103" s="657"/>
      <c r="DH103" s="543"/>
      <c r="DI103" s="544"/>
      <c r="DJ103" s="544"/>
      <c r="DK103" s="544"/>
      <c r="DL103" s="544"/>
      <c r="DM103" s="544"/>
      <c r="DN103" s="544"/>
      <c r="DO103" s="544"/>
      <c r="DP103" s="544"/>
      <c r="DQ103" s="657"/>
      <c r="DR103" s="543"/>
      <c r="DS103" s="544"/>
      <c r="DT103" s="544"/>
      <c r="DU103" s="544"/>
      <c r="DV103" s="544"/>
      <c r="DW103" s="544"/>
      <c r="DX103" s="544"/>
      <c r="DY103" s="544"/>
      <c r="DZ103" s="544"/>
      <c r="EA103" s="657"/>
      <c r="EB103" s="543"/>
      <c r="EC103" s="544"/>
      <c r="ED103" s="544"/>
      <c r="EE103" s="544"/>
      <c r="EF103" s="544"/>
      <c r="EG103" s="544"/>
      <c r="EH103" s="544"/>
      <c r="EI103" s="544"/>
      <c r="EJ103" s="544"/>
      <c r="EK103" s="657"/>
    </row>
    <row r="104" spans="1:141" ht="72">
      <c r="A104" s="359">
        <f>Summary!A104</f>
        <v>0</v>
      </c>
      <c r="B104" s="378">
        <f>Summary!B104</f>
        <v>0</v>
      </c>
      <c r="C104" s="379" t="str">
        <f>Summary!C104</f>
        <v>4.3.17</v>
      </c>
      <c r="D104" s="380" t="str">
        <f>Summary!D104</f>
        <v>500 - Drainage and Service Ducts</v>
      </c>
      <c r="E104" s="381" t="str">
        <f>Summary!E104</f>
        <v>Reservoir pavements for drainage attenuation (with pervious surface)</v>
      </c>
      <c r="F104" s="382" t="str">
        <f>Summary!F104</f>
        <v>Cleaning (high pressure rotating water jets and powerful suction to recover disturbed silt) reservoir pavements for drainage attenuation (with pervious surface)</v>
      </c>
      <c r="G104" s="375">
        <f>Summary!G104</f>
        <v>0</v>
      </c>
      <c r="H104" s="540">
        <f t="shared" si="41"/>
        <v>0</v>
      </c>
      <c r="I104" s="541">
        <f t="shared" si="42"/>
        <v>0</v>
      </c>
      <c r="J104" s="541">
        <f t="shared" si="43"/>
        <v>0</v>
      </c>
      <c r="K104" s="541">
        <f t="shared" si="44"/>
        <v>0</v>
      </c>
      <c r="L104" s="541">
        <f t="shared" si="45"/>
        <v>0</v>
      </c>
      <c r="M104" s="541">
        <f t="shared" si="46"/>
        <v>0</v>
      </c>
      <c r="N104" s="541">
        <f t="shared" si="47"/>
        <v>0</v>
      </c>
      <c r="O104" s="541">
        <f t="shared" si="48"/>
        <v>0</v>
      </c>
      <c r="P104" s="541">
        <f t="shared" si="49"/>
        <v>0</v>
      </c>
      <c r="Q104" s="541">
        <f t="shared" si="50"/>
        <v>0</v>
      </c>
      <c r="R104" s="541">
        <f t="shared" si="51"/>
        <v>0</v>
      </c>
      <c r="S104" s="541">
        <f t="shared" si="52"/>
        <v>0</v>
      </c>
      <c r="T104" s="542">
        <f t="shared" si="53"/>
        <v>0</v>
      </c>
      <c r="U104" s="531"/>
      <c r="V104" s="543"/>
      <c r="W104" s="544"/>
      <c r="X104" s="544"/>
      <c r="Y104" s="544"/>
      <c r="Z104" s="544"/>
      <c r="AA104" s="544"/>
      <c r="AB104" s="544"/>
      <c r="AC104" s="544"/>
      <c r="AD104" s="544"/>
      <c r="AE104" s="657"/>
      <c r="AF104" s="543"/>
      <c r="AG104" s="544"/>
      <c r="AH104" s="544"/>
      <c r="AI104" s="544"/>
      <c r="AJ104" s="544"/>
      <c r="AK104" s="544"/>
      <c r="AL104" s="544"/>
      <c r="AM104" s="544"/>
      <c r="AN104" s="544"/>
      <c r="AO104" s="657"/>
      <c r="AP104" s="543"/>
      <c r="AQ104" s="544"/>
      <c r="AR104" s="544"/>
      <c r="AS104" s="544"/>
      <c r="AT104" s="544"/>
      <c r="AU104" s="544"/>
      <c r="AV104" s="544"/>
      <c r="AW104" s="544"/>
      <c r="AX104" s="544"/>
      <c r="AY104" s="657"/>
      <c r="AZ104" s="543"/>
      <c r="BA104" s="544"/>
      <c r="BB104" s="544"/>
      <c r="BC104" s="544"/>
      <c r="BD104" s="544"/>
      <c r="BE104" s="544"/>
      <c r="BF104" s="544"/>
      <c r="BG104" s="544"/>
      <c r="BH104" s="544"/>
      <c r="BI104" s="657"/>
      <c r="BJ104" s="543"/>
      <c r="BK104" s="544"/>
      <c r="BL104" s="544"/>
      <c r="BM104" s="544"/>
      <c r="BN104" s="544"/>
      <c r="BO104" s="544"/>
      <c r="BP104" s="544"/>
      <c r="BQ104" s="544"/>
      <c r="BR104" s="544"/>
      <c r="BS104" s="657"/>
      <c r="BT104" s="543"/>
      <c r="BU104" s="544"/>
      <c r="BV104" s="544"/>
      <c r="BW104" s="544"/>
      <c r="BX104" s="544"/>
      <c r="BY104" s="544"/>
      <c r="BZ104" s="544"/>
      <c r="CA104" s="544"/>
      <c r="CB104" s="544"/>
      <c r="CC104" s="657"/>
      <c r="CD104" s="543"/>
      <c r="CE104" s="544"/>
      <c r="CF104" s="544"/>
      <c r="CG104" s="544"/>
      <c r="CH104" s="544"/>
      <c r="CI104" s="544"/>
      <c r="CJ104" s="544"/>
      <c r="CK104" s="544"/>
      <c r="CL104" s="544"/>
      <c r="CM104" s="657"/>
      <c r="CN104" s="543"/>
      <c r="CO104" s="544"/>
      <c r="CP104" s="544"/>
      <c r="CQ104" s="544"/>
      <c r="CR104" s="544"/>
      <c r="CS104" s="544"/>
      <c r="CT104" s="544"/>
      <c r="CU104" s="544"/>
      <c r="CV104" s="544"/>
      <c r="CW104" s="657"/>
      <c r="CX104" s="543"/>
      <c r="CY104" s="544"/>
      <c r="CZ104" s="544"/>
      <c r="DA104" s="544"/>
      <c r="DB104" s="544"/>
      <c r="DC104" s="544"/>
      <c r="DD104" s="544"/>
      <c r="DE104" s="544"/>
      <c r="DF104" s="544"/>
      <c r="DG104" s="657"/>
      <c r="DH104" s="543"/>
      <c r="DI104" s="544"/>
      <c r="DJ104" s="544"/>
      <c r="DK104" s="544"/>
      <c r="DL104" s="544"/>
      <c r="DM104" s="544"/>
      <c r="DN104" s="544"/>
      <c r="DO104" s="544"/>
      <c r="DP104" s="544"/>
      <c r="DQ104" s="657"/>
      <c r="DR104" s="543"/>
      <c r="DS104" s="544"/>
      <c r="DT104" s="544"/>
      <c r="DU104" s="544"/>
      <c r="DV104" s="544"/>
      <c r="DW104" s="544"/>
      <c r="DX104" s="544"/>
      <c r="DY104" s="544"/>
      <c r="DZ104" s="544"/>
      <c r="EA104" s="657"/>
      <c r="EB104" s="543"/>
      <c r="EC104" s="544"/>
      <c r="ED104" s="544"/>
      <c r="EE104" s="544"/>
      <c r="EF104" s="544"/>
      <c r="EG104" s="544"/>
      <c r="EH104" s="544"/>
      <c r="EI104" s="544"/>
      <c r="EJ104" s="544"/>
      <c r="EK104" s="657"/>
    </row>
    <row r="105" spans="1:141" ht="72">
      <c r="A105" s="359">
        <f>Summary!A105</f>
        <v>0</v>
      </c>
      <c r="B105" s="378">
        <f>Summary!B105</f>
        <v>0</v>
      </c>
      <c r="C105" s="379" t="str">
        <f>Summary!C105</f>
        <v>4.3.18</v>
      </c>
      <c r="D105" s="380" t="str">
        <f>Summary!D105</f>
        <v>500 - Drainage and Service Ducts</v>
      </c>
      <c r="E105" s="381" t="str">
        <f>Summary!E105</f>
        <v>Wetlands for drainage purposes (Wetlands for habitat are covered in Asset type 3000)</v>
      </c>
      <c r="F105" s="382" t="str">
        <f>Summary!F105</f>
        <v>Remove accumulated silt  in wetlands (drainage purposes) that could impair operation</v>
      </c>
      <c r="G105" s="375">
        <f>Summary!G105</f>
        <v>0</v>
      </c>
      <c r="H105" s="540">
        <f t="shared" si="41"/>
        <v>0</v>
      </c>
      <c r="I105" s="541">
        <f t="shared" si="42"/>
        <v>0</v>
      </c>
      <c r="J105" s="541">
        <f t="shared" si="43"/>
        <v>0</v>
      </c>
      <c r="K105" s="541">
        <f t="shared" si="44"/>
        <v>0</v>
      </c>
      <c r="L105" s="541">
        <f t="shared" si="45"/>
        <v>0</v>
      </c>
      <c r="M105" s="541">
        <f t="shared" si="46"/>
        <v>0</v>
      </c>
      <c r="N105" s="541">
        <f t="shared" si="47"/>
        <v>0</v>
      </c>
      <c r="O105" s="541">
        <f t="shared" si="48"/>
        <v>0</v>
      </c>
      <c r="P105" s="541">
        <f t="shared" si="49"/>
        <v>0</v>
      </c>
      <c r="Q105" s="541">
        <f t="shared" si="50"/>
        <v>0</v>
      </c>
      <c r="R105" s="541">
        <f t="shared" si="51"/>
        <v>0</v>
      </c>
      <c r="S105" s="541">
        <f t="shared" si="52"/>
        <v>0</v>
      </c>
      <c r="T105" s="542">
        <f t="shared" si="53"/>
        <v>0</v>
      </c>
      <c r="U105" s="531"/>
      <c r="V105" s="543"/>
      <c r="W105" s="544"/>
      <c r="X105" s="544"/>
      <c r="Y105" s="544"/>
      <c r="Z105" s="544"/>
      <c r="AA105" s="544"/>
      <c r="AB105" s="544"/>
      <c r="AC105" s="544"/>
      <c r="AD105" s="544"/>
      <c r="AE105" s="657"/>
      <c r="AF105" s="543"/>
      <c r="AG105" s="544"/>
      <c r="AH105" s="544"/>
      <c r="AI105" s="544"/>
      <c r="AJ105" s="544"/>
      <c r="AK105" s="544"/>
      <c r="AL105" s="544"/>
      <c r="AM105" s="544"/>
      <c r="AN105" s="544"/>
      <c r="AO105" s="657"/>
      <c r="AP105" s="543"/>
      <c r="AQ105" s="544"/>
      <c r="AR105" s="544"/>
      <c r="AS105" s="544"/>
      <c r="AT105" s="544"/>
      <c r="AU105" s="544"/>
      <c r="AV105" s="544"/>
      <c r="AW105" s="544"/>
      <c r="AX105" s="544"/>
      <c r="AY105" s="657"/>
      <c r="AZ105" s="543"/>
      <c r="BA105" s="544"/>
      <c r="BB105" s="544"/>
      <c r="BC105" s="544"/>
      <c r="BD105" s="544"/>
      <c r="BE105" s="544"/>
      <c r="BF105" s="544"/>
      <c r="BG105" s="544"/>
      <c r="BH105" s="544"/>
      <c r="BI105" s="657"/>
      <c r="BJ105" s="543"/>
      <c r="BK105" s="544"/>
      <c r="BL105" s="544"/>
      <c r="BM105" s="544"/>
      <c r="BN105" s="544"/>
      <c r="BO105" s="544"/>
      <c r="BP105" s="544"/>
      <c r="BQ105" s="544"/>
      <c r="BR105" s="544"/>
      <c r="BS105" s="657"/>
      <c r="BT105" s="543"/>
      <c r="BU105" s="544"/>
      <c r="BV105" s="544"/>
      <c r="BW105" s="544"/>
      <c r="BX105" s="544"/>
      <c r="BY105" s="544"/>
      <c r="BZ105" s="544"/>
      <c r="CA105" s="544"/>
      <c r="CB105" s="544"/>
      <c r="CC105" s="657"/>
      <c r="CD105" s="543"/>
      <c r="CE105" s="544"/>
      <c r="CF105" s="544"/>
      <c r="CG105" s="544"/>
      <c r="CH105" s="544"/>
      <c r="CI105" s="544"/>
      <c r="CJ105" s="544"/>
      <c r="CK105" s="544"/>
      <c r="CL105" s="544"/>
      <c r="CM105" s="657"/>
      <c r="CN105" s="543"/>
      <c r="CO105" s="544"/>
      <c r="CP105" s="544"/>
      <c r="CQ105" s="544"/>
      <c r="CR105" s="544"/>
      <c r="CS105" s="544"/>
      <c r="CT105" s="544"/>
      <c r="CU105" s="544"/>
      <c r="CV105" s="544"/>
      <c r="CW105" s="657"/>
      <c r="CX105" s="543"/>
      <c r="CY105" s="544"/>
      <c r="CZ105" s="544"/>
      <c r="DA105" s="544"/>
      <c r="DB105" s="544"/>
      <c r="DC105" s="544"/>
      <c r="DD105" s="544"/>
      <c r="DE105" s="544"/>
      <c r="DF105" s="544"/>
      <c r="DG105" s="657"/>
      <c r="DH105" s="543"/>
      <c r="DI105" s="544"/>
      <c r="DJ105" s="544"/>
      <c r="DK105" s="544"/>
      <c r="DL105" s="544"/>
      <c r="DM105" s="544"/>
      <c r="DN105" s="544"/>
      <c r="DO105" s="544"/>
      <c r="DP105" s="544"/>
      <c r="DQ105" s="657"/>
      <c r="DR105" s="543"/>
      <c r="DS105" s="544"/>
      <c r="DT105" s="544"/>
      <c r="DU105" s="544"/>
      <c r="DV105" s="544"/>
      <c r="DW105" s="544"/>
      <c r="DX105" s="544"/>
      <c r="DY105" s="544"/>
      <c r="DZ105" s="544"/>
      <c r="EA105" s="657"/>
      <c r="EB105" s="543"/>
      <c r="EC105" s="544"/>
      <c r="ED105" s="544"/>
      <c r="EE105" s="544"/>
      <c r="EF105" s="544"/>
      <c r="EG105" s="544"/>
      <c r="EH105" s="544"/>
      <c r="EI105" s="544"/>
      <c r="EJ105" s="544"/>
      <c r="EK105" s="657"/>
    </row>
    <row r="106" spans="1:141" s="139" customFormat="1" ht="36">
      <c r="A106" s="802" t="str">
        <f>Summary!A106</f>
        <v>18.7.1</v>
      </c>
      <c r="B106" s="815" t="str">
        <f>Summary!B106</f>
        <v>4.4</v>
      </c>
      <c r="C106" s="813">
        <f>Summary!C106</f>
        <v>0</v>
      </c>
      <c r="D106" s="816" t="str">
        <f>Summary!D106</f>
        <v>1200 - Traffic Signs and Road Markings</v>
      </c>
      <c r="E106" s="796">
        <f>Summary!E106</f>
        <v>0</v>
      </c>
      <c r="F106" s="796">
        <f>Summary!F106</f>
        <v>0</v>
      </c>
      <c r="G106" s="787">
        <f>Summary!G106</f>
        <v>0</v>
      </c>
      <c r="H106" s="299"/>
      <c r="I106" s="300"/>
      <c r="J106" s="300"/>
      <c r="K106" s="300"/>
      <c r="L106" s="300"/>
      <c r="M106" s="300"/>
      <c r="N106" s="300"/>
      <c r="O106" s="300"/>
      <c r="P106" s="300"/>
      <c r="Q106" s="300"/>
      <c r="R106" s="300"/>
      <c r="S106" s="300"/>
      <c r="T106" s="797"/>
      <c r="U106" s="531"/>
      <c r="V106" s="299"/>
      <c r="W106" s="300"/>
      <c r="X106" s="300"/>
      <c r="Y106" s="300"/>
      <c r="Z106" s="300"/>
      <c r="AA106" s="300"/>
      <c r="AB106" s="300"/>
      <c r="AC106" s="300"/>
      <c r="AD106" s="300"/>
      <c r="AE106" s="817"/>
      <c r="AF106" s="299"/>
      <c r="AG106" s="300"/>
      <c r="AH106" s="300"/>
      <c r="AI106" s="300"/>
      <c r="AJ106" s="300"/>
      <c r="AK106" s="300"/>
      <c r="AL106" s="300"/>
      <c r="AM106" s="300"/>
      <c r="AN106" s="300"/>
      <c r="AO106" s="817"/>
      <c r="AP106" s="299"/>
      <c r="AQ106" s="300"/>
      <c r="AR106" s="300"/>
      <c r="AS106" s="300"/>
      <c r="AT106" s="300"/>
      <c r="AU106" s="300"/>
      <c r="AV106" s="300"/>
      <c r="AW106" s="300"/>
      <c r="AX106" s="300"/>
      <c r="AY106" s="817"/>
      <c r="AZ106" s="299"/>
      <c r="BA106" s="300"/>
      <c r="BB106" s="300"/>
      <c r="BC106" s="300"/>
      <c r="BD106" s="300"/>
      <c r="BE106" s="300"/>
      <c r="BF106" s="300"/>
      <c r="BG106" s="300"/>
      <c r="BH106" s="300"/>
      <c r="BI106" s="817"/>
      <c r="BJ106" s="299"/>
      <c r="BK106" s="300"/>
      <c r="BL106" s="300"/>
      <c r="BM106" s="300"/>
      <c r="BN106" s="300"/>
      <c r="BO106" s="300"/>
      <c r="BP106" s="300"/>
      <c r="BQ106" s="300"/>
      <c r="BR106" s="300"/>
      <c r="BS106" s="817"/>
      <c r="BT106" s="299"/>
      <c r="BU106" s="300"/>
      <c r="BV106" s="300"/>
      <c r="BW106" s="300"/>
      <c r="BX106" s="300"/>
      <c r="BY106" s="300"/>
      <c r="BZ106" s="300"/>
      <c r="CA106" s="300"/>
      <c r="CB106" s="300"/>
      <c r="CC106" s="817"/>
      <c r="CD106" s="299"/>
      <c r="CE106" s="300"/>
      <c r="CF106" s="300"/>
      <c r="CG106" s="300"/>
      <c r="CH106" s="300"/>
      <c r="CI106" s="300"/>
      <c r="CJ106" s="300"/>
      <c r="CK106" s="300"/>
      <c r="CL106" s="300"/>
      <c r="CM106" s="817"/>
      <c r="CN106" s="299"/>
      <c r="CO106" s="300"/>
      <c r="CP106" s="300"/>
      <c r="CQ106" s="300"/>
      <c r="CR106" s="300"/>
      <c r="CS106" s="300"/>
      <c r="CT106" s="300"/>
      <c r="CU106" s="300"/>
      <c r="CV106" s="300"/>
      <c r="CW106" s="817"/>
      <c r="CX106" s="299"/>
      <c r="CY106" s="300"/>
      <c r="CZ106" s="300"/>
      <c r="DA106" s="300"/>
      <c r="DB106" s="300"/>
      <c r="DC106" s="300"/>
      <c r="DD106" s="300"/>
      <c r="DE106" s="300"/>
      <c r="DF106" s="300"/>
      <c r="DG106" s="817"/>
      <c r="DH106" s="299"/>
      <c r="DI106" s="300"/>
      <c r="DJ106" s="300"/>
      <c r="DK106" s="300"/>
      <c r="DL106" s="300"/>
      <c r="DM106" s="300"/>
      <c r="DN106" s="300"/>
      <c r="DO106" s="300"/>
      <c r="DP106" s="300"/>
      <c r="DQ106" s="817"/>
      <c r="DR106" s="299"/>
      <c r="DS106" s="300"/>
      <c r="DT106" s="300"/>
      <c r="DU106" s="300"/>
      <c r="DV106" s="300"/>
      <c r="DW106" s="300"/>
      <c r="DX106" s="300"/>
      <c r="DY106" s="300"/>
      <c r="DZ106" s="300"/>
      <c r="EA106" s="817"/>
      <c r="EB106" s="299"/>
      <c r="EC106" s="300"/>
      <c r="ED106" s="300"/>
      <c r="EE106" s="300"/>
      <c r="EF106" s="300"/>
      <c r="EG106" s="300"/>
      <c r="EH106" s="300"/>
      <c r="EI106" s="300"/>
      <c r="EJ106" s="300"/>
      <c r="EK106" s="817"/>
    </row>
    <row r="107" spans="1:141" s="139" customFormat="1" ht="36">
      <c r="A107" s="802">
        <f>Summary!A107</f>
        <v>0</v>
      </c>
      <c r="B107" s="815">
        <f>Summary!B107</f>
        <v>0</v>
      </c>
      <c r="C107" s="813" t="str">
        <f>Summary!C107</f>
        <v>4.4.1</v>
      </c>
      <c r="D107" s="816" t="str">
        <f>Summary!D107</f>
        <v>1200 - Traffic Signs and Road Markings</v>
      </c>
      <c r="E107" s="796" t="str">
        <f>Summary!E107</f>
        <v>Traffic Signs</v>
      </c>
      <c r="F107" s="796">
        <f>Summary!F107</f>
        <v>0</v>
      </c>
      <c r="G107" s="787">
        <f>Summary!G107</f>
        <v>0</v>
      </c>
      <c r="H107" s="299"/>
      <c r="I107" s="300"/>
      <c r="J107" s="300"/>
      <c r="K107" s="300"/>
      <c r="L107" s="300"/>
      <c r="M107" s="300"/>
      <c r="N107" s="300"/>
      <c r="O107" s="300"/>
      <c r="P107" s="300"/>
      <c r="Q107" s="300"/>
      <c r="R107" s="300"/>
      <c r="S107" s="300"/>
      <c r="T107" s="797"/>
      <c r="U107" s="531"/>
      <c r="V107" s="299"/>
      <c r="W107" s="300"/>
      <c r="X107" s="300"/>
      <c r="Y107" s="300"/>
      <c r="Z107" s="300"/>
      <c r="AA107" s="300"/>
      <c r="AB107" s="300"/>
      <c r="AC107" s="300"/>
      <c r="AD107" s="300"/>
      <c r="AE107" s="817"/>
      <c r="AF107" s="299"/>
      <c r="AG107" s="300"/>
      <c r="AH107" s="300"/>
      <c r="AI107" s="300"/>
      <c r="AJ107" s="300"/>
      <c r="AK107" s="300"/>
      <c r="AL107" s="300"/>
      <c r="AM107" s="300"/>
      <c r="AN107" s="300"/>
      <c r="AO107" s="817"/>
      <c r="AP107" s="299"/>
      <c r="AQ107" s="300"/>
      <c r="AR107" s="300"/>
      <c r="AS107" s="300"/>
      <c r="AT107" s="300"/>
      <c r="AU107" s="300"/>
      <c r="AV107" s="300"/>
      <c r="AW107" s="300"/>
      <c r="AX107" s="300"/>
      <c r="AY107" s="817"/>
      <c r="AZ107" s="299"/>
      <c r="BA107" s="300"/>
      <c r="BB107" s="300"/>
      <c r="BC107" s="300"/>
      <c r="BD107" s="300"/>
      <c r="BE107" s="300"/>
      <c r="BF107" s="300"/>
      <c r="BG107" s="300"/>
      <c r="BH107" s="300"/>
      <c r="BI107" s="817"/>
      <c r="BJ107" s="299"/>
      <c r="BK107" s="300"/>
      <c r="BL107" s="300"/>
      <c r="BM107" s="300"/>
      <c r="BN107" s="300"/>
      <c r="BO107" s="300"/>
      <c r="BP107" s="300"/>
      <c r="BQ107" s="300"/>
      <c r="BR107" s="300"/>
      <c r="BS107" s="817"/>
      <c r="BT107" s="299"/>
      <c r="BU107" s="300"/>
      <c r="BV107" s="300"/>
      <c r="BW107" s="300"/>
      <c r="BX107" s="300"/>
      <c r="BY107" s="300"/>
      <c r="BZ107" s="300"/>
      <c r="CA107" s="300"/>
      <c r="CB107" s="300"/>
      <c r="CC107" s="817"/>
      <c r="CD107" s="299"/>
      <c r="CE107" s="300"/>
      <c r="CF107" s="300"/>
      <c r="CG107" s="300"/>
      <c r="CH107" s="300"/>
      <c r="CI107" s="300"/>
      <c r="CJ107" s="300"/>
      <c r="CK107" s="300"/>
      <c r="CL107" s="300"/>
      <c r="CM107" s="817"/>
      <c r="CN107" s="299"/>
      <c r="CO107" s="300"/>
      <c r="CP107" s="300"/>
      <c r="CQ107" s="300"/>
      <c r="CR107" s="300"/>
      <c r="CS107" s="300"/>
      <c r="CT107" s="300"/>
      <c r="CU107" s="300"/>
      <c r="CV107" s="300"/>
      <c r="CW107" s="817"/>
      <c r="CX107" s="299"/>
      <c r="CY107" s="300"/>
      <c r="CZ107" s="300"/>
      <c r="DA107" s="300"/>
      <c r="DB107" s="300"/>
      <c r="DC107" s="300"/>
      <c r="DD107" s="300"/>
      <c r="DE107" s="300"/>
      <c r="DF107" s="300"/>
      <c r="DG107" s="817"/>
      <c r="DH107" s="299"/>
      <c r="DI107" s="300"/>
      <c r="DJ107" s="300"/>
      <c r="DK107" s="300"/>
      <c r="DL107" s="300"/>
      <c r="DM107" s="300"/>
      <c r="DN107" s="300"/>
      <c r="DO107" s="300"/>
      <c r="DP107" s="300"/>
      <c r="DQ107" s="817"/>
      <c r="DR107" s="299"/>
      <c r="DS107" s="300"/>
      <c r="DT107" s="300"/>
      <c r="DU107" s="300"/>
      <c r="DV107" s="300"/>
      <c r="DW107" s="300"/>
      <c r="DX107" s="300"/>
      <c r="DY107" s="300"/>
      <c r="DZ107" s="300"/>
      <c r="EA107" s="817"/>
      <c r="EB107" s="299"/>
      <c r="EC107" s="300"/>
      <c r="ED107" s="300"/>
      <c r="EE107" s="300"/>
      <c r="EF107" s="300"/>
      <c r="EG107" s="300"/>
      <c r="EH107" s="300"/>
      <c r="EI107" s="300"/>
      <c r="EJ107" s="300"/>
      <c r="EK107" s="817"/>
    </row>
    <row r="108" spans="1:141" ht="36">
      <c r="A108" s="359">
        <f>Summary!A108</f>
        <v>0</v>
      </c>
      <c r="B108" s="378">
        <f>Summary!B108</f>
        <v>0</v>
      </c>
      <c r="C108" s="379" t="str">
        <f>Summary!C108</f>
        <v>4.4.1.1</v>
      </c>
      <c r="D108" s="380">
        <f>Summary!D108</f>
        <v>0</v>
      </c>
      <c r="E108" s="381">
        <f>Summary!E108</f>
        <v>0</v>
      </c>
      <c r="F108" s="382" t="str">
        <f>Summary!F108</f>
        <v xml:space="preserve">Clean all traffic sign faces and reference numbers areas less than 5m2 </v>
      </c>
      <c r="G108" s="375">
        <f>Summary!G108</f>
        <v>0</v>
      </c>
      <c r="H108" s="540">
        <f t="shared" si="41"/>
        <v>0</v>
      </c>
      <c r="I108" s="541">
        <f t="shared" si="42"/>
        <v>0</v>
      </c>
      <c r="J108" s="541">
        <f t="shared" si="43"/>
        <v>0</v>
      </c>
      <c r="K108" s="541">
        <f t="shared" si="44"/>
        <v>0</v>
      </c>
      <c r="L108" s="541">
        <f t="shared" si="45"/>
        <v>0</v>
      </c>
      <c r="M108" s="541">
        <f t="shared" si="46"/>
        <v>0</v>
      </c>
      <c r="N108" s="541">
        <f t="shared" si="47"/>
        <v>0</v>
      </c>
      <c r="O108" s="541">
        <f t="shared" si="48"/>
        <v>0</v>
      </c>
      <c r="P108" s="541">
        <f t="shared" si="49"/>
        <v>0</v>
      </c>
      <c r="Q108" s="541">
        <f t="shared" si="50"/>
        <v>0</v>
      </c>
      <c r="R108" s="541">
        <f t="shared" si="51"/>
        <v>0</v>
      </c>
      <c r="S108" s="541">
        <f t="shared" si="52"/>
        <v>0</v>
      </c>
      <c r="T108" s="542">
        <f t="shared" si="53"/>
        <v>0</v>
      </c>
      <c r="U108" s="531"/>
      <c r="V108" s="543"/>
      <c r="W108" s="544"/>
      <c r="X108" s="544"/>
      <c r="Y108" s="544"/>
      <c r="Z108" s="544"/>
      <c r="AA108" s="544"/>
      <c r="AB108" s="544"/>
      <c r="AC108" s="544"/>
      <c r="AD108" s="544"/>
      <c r="AE108" s="657"/>
      <c r="AF108" s="543"/>
      <c r="AG108" s="544"/>
      <c r="AH108" s="544"/>
      <c r="AI108" s="544"/>
      <c r="AJ108" s="544"/>
      <c r="AK108" s="544"/>
      <c r="AL108" s="544"/>
      <c r="AM108" s="544"/>
      <c r="AN108" s="544"/>
      <c r="AO108" s="657"/>
      <c r="AP108" s="543"/>
      <c r="AQ108" s="544"/>
      <c r="AR108" s="544"/>
      <c r="AS108" s="544"/>
      <c r="AT108" s="544"/>
      <c r="AU108" s="544"/>
      <c r="AV108" s="544"/>
      <c r="AW108" s="544"/>
      <c r="AX108" s="544"/>
      <c r="AY108" s="657"/>
      <c r="AZ108" s="543"/>
      <c r="BA108" s="544"/>
      <c r="BB108" s="544"/>
      <c r="BC108" s="544"/>
      <c r="BD108" s="544"/>
      <c r="BE108" s="544"/>
      <c r="BF108" s="544"/>
      <c r="BG108" s="544"/>
      <c r="BH108" s="544"/>
      <c r="BI108" s="657"/>
      <c r="BJ108" s="543"/>
      <c r="BK108" s="544"/>
      <c r="BL108" s="544"/>
      <c r="BM108" s="544"/>
      <c r="BN108" s="544"/>
      <c r="BO108" s="544"/>
      <c r="BP108" s="544"/>
      <c r="BQ108" s="544"/>
      <c r="BR108" s="544"/>
      <c r="BS108" s="657"/>
      <c r="BT108" s="543"/>
      <c r="BU108" s="544"/>
      <c r="BV108" s="544"/>
      <c r="BW108" s="544"/>
      <c r="BX108" s="544"/>
      <c r="BY108" s="544"/>
      <c r="BZ108" s="544"/>
      <c r="CA108" s="544"/>
      <c r="CB108" s="544"/>
      <c r="CC108" s="657"/>
      <c r="CD108" s="543"/>
      <c r="CE108" s="544"/>
      <c r="CF108" s="544"/>
      <c r="CG108" s="544"/>
      <c r="CH108" s="544"/>
      <c r="CI108" s="544"/>
      <c r="CJ108" s="544"/>
      <c r="CK108" s="544"/>
      <c r="CL108" s="544"/>
      <c r="CM108" s="657"/>
      <c r="CN108" s="543"/>
      <c r="CO108" s="544"/>
      <c r="CP108" s="544"/>
      <c r="CQ108" s="544"/>
      <c r="CR108" s="544"/>
      <c r="CS108" s="544"/>
      <c r="CT108" s="544"/>
      <c r="CU108" s="544"/>
      <c r="CV108" s="544"/>
      <c r="CW108" s="657"/>
      <c r="CX108" s="543"/>
      <c r="CY108" s="544"/>
      <c r="CZ108" s="544"/>
      <c r="DA108" s="544"/>
      <c r="DB108" s="544"/>
      <c r="DC108" s="544"/>
      <c r="DD108" s="544"/>
      <c r="DE108" s="544"/>
      <c r="DF108" s="544"/>
      <c r="DG108" s="657"/>
      <c r="DH108" s="543"/>
      <c r="DI108" s="544"/>
      <c r="DJ108" s="544"/>
      <c r="DK108" s="544"/>
      <c r="DL108" s="544"/>
      <c r="DM108" s="544"/>
      <c r="DN108" s="544"/>
      <c r="DO108" s="544"/>
      <c r="DP108" s="544"/>
      <c r="DQ108" s="657"/>
      <c r="DR108" s="543"/>
      <c r="DS108" s="544"/>
      <c r="DT108" s="544"/>
      <c r="DU108" s="544"/>
      <c r="DV108" s="544"/>
      <c r="DW108" s="544"/>
      <c r="DX108" s="544"/>
      <c r="DY108" s="544"/>
      <c r="DZ108" s="544"/>
      <c r="EA108" s="657"/>
      <c r="EB108" s="543"/>
      <c r="EC108" s="544"/>
      <c r="ED108" s="544"/>
      <c r="EE108" s="544"/>
      <c r="EF108" s="544"/>
      <c r="EG108" s="544"/>
      <c r="EH108" s="544"/>
      <c r="EI108" s="544"/>
      <c r="EJ108" s="544"/>
      <c r="EK108" s="657"/>
    </row>
    <row r="109" spans="1:141" ht="36">
      <c r="A109" s="359">
        <f>Summary!A109</f>
        <v>0</v>
      </c>
      <c r="B109" s="378">
        <f>Summary!B109</f>
        <v>0</v>
      </c>
      <c r="C109" s="379" t="str">
        <f>Summary!C109</f>
        <v>4.4.1.2</v>
      </c>
      <c r="D109" s="380">
        <f>Summary!D109</f>
        <v>0</v>
      </c>
      <c r="E109" s="381">
        <f>Summary!E109</f>
        <v>0</v>
      </c>
      <c r="F109" s="382" t="str">
        <f>Summary!F109</f>
        <v xml:space="preserve">Clean all traffic sign faces and reference numbers areas greater than or equal to 5m2 </v>
      </c>
      <c r="G109" s="375">
        <f>Summary!G109</f>
        <v>0</v>
      </c>
      <c r="H109" s="540">
        <f t="shared" si="41"/>
        <v>0</v>
      </c>
      <c r="I109" s="541">
        <f t="shared" si="42"/>
        <v>0</v>
      </c>
      <c r="J109" s="541">
        <f t="shared" si="43"/>
        <v>0</v>
      </c>
      <c r="K109" s="541">
        <f t="shared" si="44"/>
        <v>0</v>
      </c>
      <c r="L109" s="541">
        <f t="shared" si="45"/>
        <v>0</v>
      </c>
      <c r="M109" s="541">
        <f t="shared" si="46"/>
        <v>0</v>
      </c>
      <c r="N109" s="541">
        <f t="shared" si="47"/>
        <v>0</v>
      </c>
      <c r="O109" s="541">
        <f t="shared" si="48"/>
        <v>0</v>
      </c>
      <c r="P109" s="541">
        <f t="shared" si="49"/>
        <v>0</v>
      </c>
      <c r="Q109" s="541">
        <f t="shared" si="50"/>
        <v>0</v>
      </c>
      <c r="R109" s="541">
        <f t="shared" si="51"/>
        <v>0</v>
      </c>
      <c r="S109" s="541">
        <f t="shared" si="52"/>
        <v>0</v>
      </c>
      <c r="T109" s="542">
        <f t="shared" si="53"/>
        <v>0</v>
      </c>
      <c r="U109" s="531"/>
      <c r="V109" s="543"/>
      <c r="W109" s="544"/>
      <c r="X109" s="544"/>
      <c r="Y109" s="544"/>
      <c r="Z109" s="544"/>
      <c r="AA109" s="544"/>
      <c r="AB109" s="544"/>
      <c r="AC109" s="544"/>
      <c r="AD109" s="544"/>
      <c r="AE109" s="657"/>
      <c r="AF109" s="543"/>
      <c r="AG109" s="544"/>
      <c r="AH109" s="544"/>
      <c r="AI109" s="544"/>
      <c r="AJ109" s="544"/>
      <c r="AK109" s="544"/>
      <c r="AL109" s="544"/>
      <c r="AM109" s="544"/>
      <c r="AN109" s="544"/>
      <c r="AO109" s="657"/>
      <c r="AP109" s="543"/>
      <c r="AQ109" s="544"/>
      <c r="AR109" s="544"/>
      <c r="AS109" s="544"/>
      <c r="AT109" s="544"/>
      <c r="AU109" s="544"/>
      <c r="AV109" s="544"/>
      <c r="AW109" s="544"/>
      <c r="AX109" s="544"/>
      <c r="AY109" s="657"/>
      <c r="AZ109" s="543"/>
      <c r="BA109" s="544"/>
      <c r="BB109" s="544"/>
      <c r="BC109" s="544"/>
      <c r="BD109" s="544"/>
      <c r="BE109" s="544"/>
      <c r="BF109" s="544"/>
      <c r="BG109" s="544"/>
      <c r="BH109" s="544"/>
      <c r="BI109" s="657"/>
      <c r="BJ109" s="543"/>
      <c r="BK109" s="544"/>
      <c r="BL109" s="544"/>
      <c r="BM109" s="544"/>
      <c r="BN109" s="544"/>
      <c r="BO109" s="544"/>
      <c r="BP109" s="544"/>
      <c r="BQ109" s="544"/>
      <c r="BR109" s="544"/>
      <c r="BS109" s="657"/>
      <c r="BT109" s="543"/>
      <c r="BU109" s="544"/>
      <c r="BV109" s="544"/>
      <c r="BW109" s="544"/>
      <c r="BX109" s="544"/>
      <c r="BY109" s="544"/>
      <c r="BZ109" s="544"/>
      <c r="CA109" s="544"/>
      <c r="CB109" s="544"/>
      <c r="CC109" s="657"/>
      <c r="CD109" s="543"/>
      <c r="CE109" s="544"/>
      <c r="CF109" s="544"/>
      <c r="CG109" s="544"/>
      <c r="CH109" s="544"/>
      <c r="CI109" s="544"/>
      <c r="CJ109" s="544"/>
      <c r="CK109" s="544"/>
      <c r="CL109" s="544"/>
      <c r="CM109" s="657"/>
      <c r="CN109" s="543"/>
      <c r="CO109" s="544"/>
      <c r="CP109" s="544"/>
      <c r="CQ109" s="544"/>
      <c r="CR109" s="544"/>
      <c r="CS109" s="544"/>
      <c r="CT109" s="544"/>
      <c r="CU109" s="544"/>
      <c r="CV109" s="544"/>
      <c r="CW109" s="657"/>
      <c r="CX109" s="543"/>
      <c r="CY109" s="544"/>
      <c r="CZ109" s="544"/>
      <c r="DA109" s="544"/>
      <c r="DB109" s="544"/>
      <c r="DC109" s="544"/>
      <c r="DD109" s="544"/>
      <c r="DE109" s="544"/>
      <c r="DF109" s="544"/>
      <c r="DG109" s="657"/>
      <c r="DH109" s="543"/>
      <c r="DI109" s="544"/>
      <c r="DJ109" s="544"/>
      <c r="DK109" s="544"/>
      <c r="DL109" s="544"/>
      <c r="DM109" s="544"/>
      <c r="DN109" s="544"/>
      <c r="DO109" s="544"/>
      <c r="DP109" s="544"/>
      <c r="DQ109" s="657"/>
      <c r="DR109" s="543"/>
      <c r="DS109" s="544"/>
      <c r="DT109" s="544"/>
      <c r="DU109" s="544"/>
      <c r="DV109" s="544"/>
      <c r="DW109" s="544"/>
      <c r="DX109" s="544"/>
      <c r="DY109" s="544"/>
      <c r="DZ109" s="544"/>
      <c r="EA109" s="657"/>
      <c r="EB109" s="543"/>
      <c r="EC109" s="544"/>
      <c r="ED109" s="544"/>
      <c r="EE109" s="544"/>
      <c r="EF109" s="544"/>
      <c r="EG109" s="544"/>
      <c r="EH109" s="544"/>
      <c r="EI109" s="544"/>
      <c r="EJ109" s="544"/>
      <c r="EK109" s="657"/>
    </row>
    <row r="110" spans="1:141" ht="36">
      <c r="A110" s="359">
        <f>Summary!A110</f>
        <v>0</v>
      </c>
      <c r="B110" s="378">
        <f>Summary!B110</f>
        <v>0</v>
      </c>
      <c r="C110" s="379" t="str">
        <f>Summary!C110</f>
        <v>4.4.1.3</v>
      </c>
      <c r="D110" s="380">
        <f>Summary!D110</f>
        <v>0</v>
      </c>
      <c r="E110" s="381">
        <f>Summary!E110</f>
        <v>0</v>
      </c>
      <c r="F110" s="382" t="str">
        <f>Summary!F110</f>
        <v>Clean all traffic sign faces and reference numbers of all Gantry Signs</v>
      </c>
      <c r="G110" s="375">
        <f>Summary!G110</f>
        <v>0</v>
      </c>
      <c r="H110" s="540">
        <f t="shared" si="41"/>
        <v>0</v>
      </c>
      <c r="I110" s="541">
        <f t="shared" si="42"/>
        <v>0</v>
      </c>
      <c r="J110" s="541">
        <f t="shared" si="43"/>
        <v>0</v>
      </c>
      <c r="K110" s="541">
        <f t="shared" si="44"/>
        <v>0</v>
      </c>
      <c r="L110" s="541">
        <f t="shared" si="45"/>
        <v>0</v>
      </c>
      <c r="M110" s="541">
        <f t="shared" si="46"/>
        <v>0</v>
      </c>
      <c r="N110" s="541">
        <f t="shared" si="47"/>
        <v>0</v>
      </c>
      <c r="O110" s="541">
        <f t="shared" si="48"/>
        <v>0</v>
      </c>
      <c r="P110" s="541">
        <f t="shared" si="49"/>
        <v>0</v>
      </c>
      <c r="Q110" s="541">
        <f t="shared" si="50"/>
        <v>0</v>
      </c>
      <c r="R110" s="541">
        <f t="shared" si="51"/>
        <v>0</v>
      </c>
      <c r="S110" s="541">
        <f t="shared" si="52"/>
        <v>0</v>
      </c>
      <c r="T110" s="542">
        <f t="shared" si="53"/>
        <v>0</v>
      </c>
      <c r="U110" s="531"/>
      <c r="V110" s="543"/>
      <c r="W110" s="544"/>
      <c r="X110" s="544"/>
      <c r="Y110" s="544"/>
      <c r="Z110" s="544"/>
      <c r="AA110" s="544"/>
      <c r="AB110" s="544"/>
      <c r="AC110" s="544"/>
      <c r="AD110" s="544"/>
      <c r="AE110" s="657"/>
      <c r="AF110" s="543"/>
      <c r="AG110" s="544"/>
      <c r="AH110" s="544"/>
      <c r="AI110" s="544"/>
      <c r="AJ110" s="544"/>
      <c r="AK110" s="544"/>
      <c r="AL110" s="544"/>
      <c r="AM110" s="544"/>
      <c r="AN110" s="544"/>
      <c r="AO110" s="657"/>
      <c r="AP110" s="543"/>
      <c r="AQ110" s="544"/>
      <c r="AR110" s="544"/>
      <c r="AS110" s="544"/>
      <c r="AT110" s="544"/>
      <c r="AU110" s="544"/>
      <c r="AV110" s="544"/>
      <c r="AW110" s="544"/>
      <c r="AX110" s="544"/>
      <c r="AY110" s="657"/>
      <c r="AZ110" s="543"/>
      <c r="BA110" s="544"/>
      <c r="BB110" s="544"/>
      <c r="BC110" s="544"/>
      <c r="BD110" s="544"/>
      <c r="BE110" s="544"/>
      <c r="BF110" s="544"/>
      <c r="BG110" s="544"/>
      <c r="BH110" s="544"/>
      <c r="BI110" s="657"/>
      <c r="BJ110" s="543"/>
      <c r="BK110" s="544"/>
      <c r="BL110" s="544"/>
      <c r="BM110" s="544"/>
      <c r="BN110" s="544"/>
      <c r="BO110" s="544"/>
      <c r="BP110" s="544"/>
      <c r="BQ110" s="544"/>
      <c r="BR110" s="544"/>
      <c r="BS110" s="657"/>
      <c r="BT110" s="543"/>
      <c r="BU110" s="544"/>
      <c r="BV110" s="544"/>
      <c r="BW110" s="544"/>
      <c r="BX110" s="544"/>
      <c r="BY110" s="544"/>
      <c r="BZ110" s="544"/>
      <c r="CA110" s="544"/>
      <c r="CB110" s="544"/>
      <c r="CC110" s="657"/>
      <c r="CD110" s="543"/>
      <c r="CE110" s="544"/>
      <c r="CF110" s="544"/>
      <c r="CG110" s="544"/>
      <c r="CH110" s="544"/>
      <c r="CI110" s="544"/>
      <c r="CJ110" s="544"/>
      <c r="CK110" s="544"/>
      <c r="CL110" s="544"/>
      <c r="CM110" s="657"/>
      <c r="CN110" s="543"/>
      <c r="CO110" s="544"/>
      <c r="CP110" s="544"/>
      <c r="CQ110" s="544"/>
      <c r="CR110" s="544"/>
      <c r="CS110" s="544"/>
      <c r="CT110" s="544"/>
      <c r="CU110" s="544"/>
      <c r="CV110" s="544"/>
      <c r="CW110" s="657"/>
      <c r="CX110" s="543"/>
      <c r="CY110" s="544"/>
      <c r="CZ110" s="544"/>
      <c r="DA110" s="544"/>
      <c r="DB110" s="544"/>
      <c r="DC110" s="544"/>
      <c r="DD110" s="544"/>
      <c r="DE110" s="544"/>
      <c r="DF110" s="544"/>
      <c r="DG110" s="657"/>
      <c r="DH110" s="543"/>
      <c r="DI110" s="544"/>
      <c r="DJ110" s="544"/>
      <c r="DK110" s="544"/>
      <c r="DL110" s="544"/>
      <c r="DM110" s="544"/>
      <c r="DN110" s="544"/>
      <c r="DO110" s="544"/>
      <c r="DP110" s="544"/>
      <c r="DQ110" s="657"/>
      <c r="DR110" s="543"/>
      <c r="DS110" s="544"/>
      <c r="DT110" s="544"/>
      <c r="DU110" s="544"/>
      <c r="DV110" s="544"/>
      <c r="DW110" s="544"/>
      <c r="DX110" s="544"/>
      <c r="DY110" s="544"/>
      <c r="DZ110" s="544"/>
      <c r="EA110" s="657"/>
      <c r="EB110" s="543"/>
      <c r="EC110" s="544"/>
      <c r="ED110" s="544"/>
      <c r="EE110" s="544"/>
      <c r="EF110" s="544"/>
      <c r="EG110" s="544"/>
      <c r="EH110" s="544"/>
      <c r="EI110" s="544"/>
      <c r="EJ110" s="544"/>
      <c r="EK110" s="657"/>
    </row>
    <row r="111" spans="1:141" ht="36">
      <c r="A111" s="359">
        <f>Summary!A111</f>
        <v>0</v>
      </c>
      <c r="B111" s="378">
        <f>Summary!B111</f>
        <v>0</v>
      </c>
      <c r="C111" s="379" t="str">
        <f>Summary!C111</f>
        <v>4.4.2</v>
      </c>
      <c r="D111" s="380" t="str">
        <f>Summary!D111</f>
        <v>1200 - Traffic Signs and Road Markings</v>
      </c>
      <c r="E111" s="381" t="str">
        <f>Summary!E111</f>
        <v>Marker Posts</v>
      </c>
      <c r="F111" s="382" t="str">
        <f>Summary!F111</f>
        <v>Clean all marker post faces and reference numbers</v>
      </c>
      <c r="G111" s="375">
        <f>Summary!G111</f>
        <v>0</v>
      </c>
      <c r="H111" s="540">
        <f t="shared" si="41"/>
        <v>0</v>
      </c>
      <c r="I111" s="541">
        <f t="shared" si="42"/>
        <v>0</v>
      </c>
      <c r="J111" s="541">
        <f t="shared" si="43"/>
        <v>0</v>
      </c>
      <c r="K111" s="541">
        <f t="shared" si="44"/>
        <v>0</v>
      </c>
      <c r="L111" s="541">
        <f t="shared" si="45"/>
        <v>0</v>
      </c>
      <c r="M111" s="541">
        <f t="shared" si="46"/>
        <v>0</v>
      </c>
      <c r="N111" s="541">
        <f t="shared" si="47"/>
        <v>0</v>
      </c>
      <c r="O111" s="541">
        <f t="shared" si="48"/>
        <v>0</v>
      </c>
      <c r="P111" s="541">
        <f t="shared" si="49"/>
        <v>0</v>
      </c>
      <c r="Q111" s="541">
        <f t="shared" si="50"/>
        <v>0</v>
      </c>
      <c r="R111" s="541">
        <f t="shared" si="51"/>
        <v>0</v>
      </c>
      <c r="S111" s="541">
        <f t="shared" si="52"/>
        <v>0</v>
      </c>
      <c r="T111" s="542">
        <f t="shared" si="53"/>
        <v>0</v>
      </c>
      <c r="U111" s="531"/>
      <c r="V111" s="543"/>
      <c r="W111" s="544"/>
      <c r="X111" s="544"/>
      <c r="Y111" s="544"/>
      <c r="Z111" s="544"/>
      <c r="AA111" s="544"/>
      <c r="AB111" s="544"/>
      <c r="AC111" s="544"/>
      <c r="AD111" s="544"/>
      <c r="AE111" s="657"/>
      <c r="AF111" s="543"/>
      <c r="AG111" s="544"/>
      <c r="AH111" s="544"/>
      <c r="AI111" s="544"/>
      <c r="AJ111" s="544"/>
      <c r="AK111" s="544"/>
      <c r="AL111" s="544"/>
      <c r="AM111" s="544"/>
      <c r="AN111" s="544"/>
      <c r="AO111" s="657"/>
      <c r="AP111" s="543"/>
      <c r="AQ111" s="544"/>
      <c r="AR111" s="544"/>
      <c r="AS111" s="544"/>
      <c r="AT111" s="544"/>
      <c r="AU111" s="544"/>
      <c r="AV111" s="544"/>
      <c r="AW111" s="544"/>
      <c r="AX111" s="544"/>
      <c r="AY111" s="657"/>
      <c r="AZ111" s="543"/>
      <c r="BA111" s="544"/>
      <c r="BB111" s="544"/>
      <c r="BC111" s="544"/>
      <c r="BD111" s="544"/>
      <c r="BE111" s="544"/>
      <c r="BF111" s="544"/>
      <c r="BG111" s="544"/>
      <c r="BH111" s="544"/>
      <c r="BI111" s="657"/>
      <c r="BJ111" s="543"/>
      <c r="BK111" s="544"/>
      <c r="BL111" s="544"/>
      <c r="BM111" s="544"/>
      <c r="BN111" s="544"/>
      <c r="BO111" s="544"/>
      <c r="BP111" s="544"/>
      <c r="BQ111" s="544"/>
      <c r="BR111" s="544"/>
      <c r="BS111" s="657"/>
      <c r="BT111" s="543"/>
      <c r="BU111" s="544"/>
      <c r="BV111" s="544"/>
      <c r="BW111" s="544"/>
      <c r="BX111" s="544"/>
      <c r="BY111" s="544"/>
      <c r="BZ111" s="544"/>
      <c r="CA111" s="544"/>
      <c r="CB111" s="544"/>
      <c r="CC111" s="657"/>
      <c r="CD111" s="543"/>
      <c r="CE111" s="544"/>
      <c r="CF111" s="544"/>
      <c r="CG111" s="544"/>
      <c r="CH111" s="544"/>
      <c r="CI111" s="544"/>
      <c r="CJ111" s="544"/>
      <c r="CK111" s="544"/>
      <c r="CL111" s="544"/>
      <c r="CM111" s="657"/>
      <c r="CN111" s="543"/>
      <c r="CO111" s="544"/>
      <c r="CP111" s="544"/>
      <c r="CQ111" s="544"/>
      <c r="CR111" s="544"/>
      <c r="CS111" s="544"/>
      <c r="CT111" s="544"/>
      <c r="CU111" s="544"/>
      <c r="CV111" s="544"/>
      <c r="CW111" s="657"/>
      <c r="CX111" s="543"/>
      <c r="CY111" s="544"/>
      <c r="CZ111" s="544"/>
      <c r="DA111" s="544"/>
      <c r="DB111" s="544"/>
      <c r="DC111" s="544"/>
      <c r="DD111" s="544"/>
      <c r="DE111" s="544"/>
      <c r="DF111" s="544"/>
      <c r="DG111" s="657"/>
      <c r="DH111" s="543"/>
      <c r="DI111" s="544"/>
      <c r="DJ111" s="544"/>
      <c r="DK111" s="544"/>
      <c r="DL111" s="544"/>
      <c r="DM111" s="544"/>
      <c r="DN111" s="544"/>
      <c r="DO111" s="544"/>
      <c r="DP111" s="544"/>
      <c r="DQ111" s="657"/>
      <c r="DR111" s="543"/>
      <c r="DS111" s="544"/>
      <c r="DT111" s="544"/>
      <c r="DU111" s="544"/>
      <c r="DV111" s="544"/>
      <c r="DW111" s="544"/>
      <c r="DX111" s="544"/>
      <c r="DY111" s="544"/>
      <c r="DZ111" s="544"/>
      <c r="EA111" s="657"/>
      <c r="EB111" s="543"/>
      <c r="EC111" s="544"/>
      <c r="ED111" s="544"/>
      <c r="EE111" s="544"/>
      <c r="EF111" s="544"/>
      <c r="EG111" s="544"/>
      <c r="EH111" s="544"/>
      <c r="EI111" s="544"/>
      <c r="EJ111" s="544"/>
      <c r="EK111" s="657"/>
    </row>
    <row r="112" spans="1:141" ht="36">
      <c r="A112" s="359">
        <f>Summary!A112</f>
        <v>0</v>
      </c>
      <c r="B112" s="378">
        <f>Summary!B112</f>
        <v>0</v>
      </c>
      <c r="C112" s="379" t="str">
        <f>Summary!C112</f>
        <v>4.4.3</v>
      </c>
      <c r="D112" s="380" t="str">
        <f>Summary!D112</f>
        <v>1200 - Traffic Signs and Road Markings</v>
      </c>
      <c r="E112" s="381" t="str">
        <f>Summary!E112</f>
        <v>Bollards</v>
      </c>
      <c r="F112" s="382" t="str">
        <f>Summary!F112</f>
        <v>Clean all illuminated and non illuminated(retroflective) bollards</v>
      </c>
      <c r="G112" s="375">
        <f>Summary!G112</f>
        <v>0</v>
      </c>
      <c r="H112" s="540">
        <f t="shared" si="41"/>
        <v>0</v>
      </c>
      <c r="I112" s="541">
        <f t="shared" si="42"/>
        <v>0</v>
      </c>
      <c r="J112" s="541">
        <f t="shared" si="43"/>
        <v>0</v>
      </c>
      <c r="K112" s="541">
        <f t="shared" si="44"/>
        <v>0</v>
      </c>
      <c r="L112" s="541">
        <f t="shared" si="45"/>
        <v>0</v>
      </c>
      <c r="M112" s="541">
        <f t="shared" si="46"/>
        <v>0</v>
      </c>
      <c r="N112" s="541">
        <f t="shared" si="47"/>
        <v>0</v>
      </c>
      <c r="O112" s="541">
        <f t="shared" si="48"/>
        <v>0</v>
      </c>
      <c r="P112" s="541">
        <f t="shared" si="49"/>
        <v>0</v>
      </c>
      <c r="Q112" s="541">
        <f t="shared" si="50"/>
        <v>0</v>
      </c>
      <c r="R112" s="541">
        <f t="shared" si="51"/>
        <v>0</v>
      </c>
      <c r="S112" s="541">
        <f t="shared" si="52"/>
        <v>0</v>
      </c>
      <c r="T112" s="542">
        <f t="shared" si="53"/>
        <v>0</v>
      </c>
      <c r="U112" s="531"/>
      <c r="V112" s="543"/>
      <c r="W112" s="544"/>
      <c r="X112" s="544"/>
      <c r="Y112" s="544"/>
      <c r="Z112" s="544"/>
      <c r="AA112" s="544"/>
      <c r="AB112" s="544"/>
      <c r="AC112" s="544"/>
      <c r="AD112" s="544"/>
      <c r="AE112" s="657"/>
      <c r="AF112" s="543"/>
      <c r="AG112" s="544"/>
      <c r="AH112" s="544"/>
      <c r="AI112" s="544"/>
      <c r="AJ112" s="544"/>
      <c r="AK112" s="544"/>
      <c r="AL112" s="544"/>
      <c r="AM112" s="544"/>
      <c r="AN112" s="544"/>
      <c r="AO112" s="657"/>
      <c r="AP112" s="543"/>
      <c r="AQ112" s="544"/>
      <c r="AR112" s="544"/>
      <c r="AS112" s="544"/>
      <c r="AT112" s="544"/>
      <c r="AU112" s="544"/>
      <c r="AV112" s="544"/>
      <c r="AW112" s="544"/>
      <c r="AX112" s="544"/>
      <c r="AY112" s="657"/>
      <c r="AZ112" s="543"/>
      <c r="BA112" s="544"/>
      <c r="BB112" s="544"/>
      <c r="BC112" s="544"/>
      <c r="BD112" s="544"/>
      <c r="BE112" s="544"/>
      <c r="BF112" s="544"/>
      <c r="BG112" s="544"/>
      <c r="BH112" s="544"/>
      <c r="BI112" s="657"/>
      <c r="BJ112" s="543"/>
      <c r="BK112" s="544"/>
      <c r="BL112" s="544"/>
      <c r="BM112" s="544"/>
      <c r="BN112" s="544"/>
      <c r="BO112" s="544"/>
      <c r="BP112" s="544"/>
      <c r="BQ112" s="544"/>
      <c r="BR112" s="544"/>
      <c r="BS112" s="657"/>
      <c r="BT112" s="543"/>
      <c r="BU112" s="544"/>
      <c r="BV112" s="544"/>
      <c r="BW112" s="544"/>
      <c r="BX112" s="544"/>
      <c r="BY112" s="544"/>
      <c r="BZ112" s="544"/>
      <c r="CA112" s="544"/>
      <c r="CB112" s="544"/>
      <c r="CC112" s="657"/>
      <c r="CD112" s="543"/>
      <c r="CE112" s="544"/>
      <c r="CF112" s="544"/>
      <c r="CG112" s="544"/>
      <c r="CH112" s="544"/>
      <c r="CI112" s="544"/>
      <c r="CJ112" s="544"/>
      <c r="CK112" s="544"/>
      <c r="CL112" s="544"/>
      <c r="CM112" s="657"/>
      <c r="CN112" s="543"/>
      <c r="CO112" s="544"/>
      <c r="CP112" s="544"/>
      <c r="CQ112" s="544"/>
      <c r="CR112" s="544"/>
      <c r="CS112" s="544"/>
      <c r="CT112" s="544"/>
      <c r="CU112" s="544"/>
      <c r="CV112" s="544"/>
      <c r="CW112" s="657"/>
      <c r="CX112" s="543"/>
      <c r="CY112" s="544"/>
      <c r="CZ112" s="544"/>
      <c r="DA112" s="544"/>
      <c r="DB112" s="544"/>
      <c r="DC112" s="544"/>
      <c r="DD112" s="544"/>
      <c r="DE112" s="544"/>
      <c r="DF112" s="544"/>
      <c r="DG112" s="657"/>
      <c r="DH112" s="543"/>
      <c r="DI112" s="544"/>
      <c r="DJ112" s="544"/>
      <c r="DK112" s="544"/>
      <c r="DL112" s="544"/>
      <c r="DM112" s="544"/>
      <c r="DN112" s="544"/>
      <c r="DO112" s="544"/>
      <c r="DP112" s="544"/>
      <c r="DQ112" s="657"/>
      <c r="DR112" s="543"/>
      <c r="DS112" s="544"/>
      <c r="DT112" s="544"/>
      <c r="DU112" s="544"/>
      <c r="DV112" s="544"/>
      <c r="DW112" s="544"/>
      <c r="DX112" s="544"/>
      <c r="DY112" s="544"/>
      <c r="DZ112" s="544"/>
      <c r="EA112" s="657"/>
      <c r="EB112" s="543"/>
      <c r="EC112" s="544"/>
      <c r="ED112" s="544"/>
      <c r="EE112" s="544"/>
      <c r="EF112" s="544"/>
      <c r="EG112" s="544"/>
      <c r="EH112" s="544"/>
      <c r="EI112" s="544"/>
      <c r="EJ112" s="544"/>
      <c r="EK112" s="657"/>
    </row>
    <row r="113" spans="1:141" s="139" customFormat="1" ht="20.25">
      <c r="A113" s="802" t="str">
        <f>Summary!A113</f>
        <v>18.8.1</v>
      </c>
      <c r="B113" s="815" t="str">
        <f>Summary!B113</f>
        <v>4.5</v>
      </c>
      <c r="C113" s="813">
        <f>Summary!C113</f>
        <v>0</v>
      </c>
      <c r="D113" s="816" t="str">
        <f>Summary!D113</f>
        <v>1300 - Lighting</v>
      </c>
      <c r="E113" s="796" t="str">
        <f>Summary!E113</f>
        <v xml:space="preserve">Lighting </v>
      </c>
      <c r="F113" s="796">
        <f>Summary!F113</f>
        <v>0</v>
      </c>
      <c r="G113" s="787">
        <f>Summary!G113</f>
        <v>0</v>
      </c>
      <c r="H113" s="299"/>
      <c r="I113" s="300"/>
      <c r="J113" s="300"/>
      <c r="K113" s="300"/>
      <c r="L113" s="300"/>
      <c r="M113" s="300"/>
      <c r="N113" s="300"/>
      <c r="O113" s="300"/>
      <c r="P113" s="300"/>
      <c r="Q113" s="300"/>
      <c r="R113" s="300"/>
      <c r="S113" s="300"/>
      <c r="T113" s="797"/>
      <c r="U113" s="531"/>
      <c r="V113" s="299"/>
      <c r="W113" s="300"/>
      <c r="X113" s="300"/>
      <c r="Y113" s="300"/>
      <c r="Z113" s="300"/>
      <c r="AA113" s="300"/>
      <c r="AB113" s="300"/>
      <c r="AC113" s="300"/>
      <c r="AD113" s="300"/>
      <c r="AE113" s="817"/>
      <c r="AF113" s="299"/>
      <c r="AG113" s="300"/>
      <c r="AH113" s="300"/>
      <c r="AI113" s="300"/>
      <c r="AJ113" s="300"/>
      <c r="AK113" s="300"/>
      <c r="AL113" s="300"/>
      <c r="AM113" s="300"/>
      <c r="AN113" s="300"/>
      <c r="AO113" s="817"/>
      <c r="AP113" s="299"/>
      <c r="AQ113" s="300"/>
      <c r="AR113" s="300"/>
      <c r="AS113" s="300"/>
      <c r="AT113" s="300"/>
      <c r="AU113" s="300"/>
      <c r="AV113" s="300"/>
      <c r="AW113" s="300"/>
      <c r="AX113" s="300"/>
      <c r="AY113" s="817"/>
      <c r="AZ113" s="299"/>
      <c r="BA113" s="300"/>
      <c r="BB113" s="300"/>
      <c r="BC113" s="300"/>
      <c r="BD113" s="300"/>
      <c r="BE113" s="300"/>
      <c r="BF113" s="300"/>
      <c r="BG113" s="300"/>
      <c r="BH113" s="300"/>
      <c r="BI113" s="817"/>
      <c r="BJ113" s="299"/>
      <c r="BK113" s="300"/>
      <c r="BL113" s="300"/>
      <c r="BM113" s="300"/>
      <c r="BN113" s="300"/>
      <c r="BO113" s="300"/>
      <c r="BP113" s="300"/>
      <c r="BQ113" s="300"/>
      <c r="BR113" s="300"/>
      <c r="BS113" s="817"/>
      <c r="BT113" s="299"/>
      <c r="BU113" s="300"/>
      <c r="BV113" s="300"/>
      <c r="BW113" s="300"/>
      <c r="BX113" s="300"/>
      <c r="BY113" s="300"/>
      <c r="BZ113" s="300"/>
      <c r="CA113" s="300"/>
      <c r="CB113" s="300"/>
      <c r="CC113" s="817"/>
      <c r="CD113" s="299"/>
      <c r="CE113" s="300"/>
      <c r="CF113" s="300"/>
      <c r="CG113" s="300"/>
      <c r="CH113" s="300"/>
      <c r="CI113" s="300"/>
      <c r="CJ113" s="300"/>
      <c r="CK113" s="300"/>
      <c r="CL113" s="300"/>
      <c r="CM113" s="817"/>
      <c r="CN113" s="299"/>
      <c r="CO113" s="300"/>
      <c r="CP113" s="300"/>
      <c r="CQ113" s="300"/>
      <c r="CR113" s="300"/>
      <c r="CS113" s="300"/>
      <c r="CT113" s="300"/>
      <c r="CU113" s="300"/>
      <c r="CV113" s="300"/>
      <c r="CW113" s="817"/>
      <c r="CX113" s="299"/>
      <c r="CY113" s="300"/>
      <c r="CZ113" s="300"/>
      <c r="DA113" s="300"/>
      <c r="DB113" s="300"/>
      <c r="DC113" s="300"/>
      <c r="DD113" s="300"/>
      <c r="DE113" s="300"/>
      <c r="DF113" s="300"/>
      <c r="DG113" s="817"/>
      <c r="DH113" s="299"/>
      <c r="DI113" s="300"/>
      <c r="DJ113" s="300"/>
      <c r="DK113" s="300"/>
      <c r="DL113" s="300"/>
      <c r="DM113" s="300"/>
      <c r="DN113" s="300"/>
      <c r="DO113" s="300"/>
      <c r="DP113" s="300"/>
      <c r="DQ113" s="817"/>
      <c r="DR113" s="299"/>
      <c r="DS113" s="300"/>
      <c r="DT113" s="300"/>
      <c r="DU113" s="300"/>
      <c r="DV113" s="300"/>
      <c r="DW113" s="300"/>
      <c r="DX113" s="300"/>
      <c r="DY113" s="300"/>
      <c r="DZ113" s="300"/>
      <c r="EA113" s="817"/>
      <c r="EB113" s="299"/>
      <c r="EC113" s="300"/>
      <c r="ED113" s="300"/>
      <c r="EE113" s="300"/>
      <c r="EF113" s="300"/>
      <c r="EG113" s="300"/>
      <c r="EH113" s="300"/>
      <c r="EI113" s="300"/>
      <c r="EJ113" s="300"/>
      <c r="EK113" s="817"/>
    </row>
    <row r="114" spans="1:141" ht="36">
      <c r="A114" s="359">
        <f>Summary!A114</f>
        <v>0</v>
      </c>
      <c r="B114" s="378">
        <f>Summary!B114</f>
        <v>0</v>
      </c>
      <c r="C114" s="379" t="str">
        <f>Summary!C114</f>
        <v>4.5.1</v>
      </c>
      <c r="D114" s="380" t="str">
        <f>Summary!D114</f>
        <v>1300 - Lighting</v>
      </c>
      <c r="E114" s="381" t="str">
        <f>Summary!E114</f>
        <v>SWITCHED Lamps (PL-L, PL-S, SOX)</v>
      </c>
      <c r="F114" s="382" t="str">
        <f>Summary!F114</f>
        <v>Bulk lamp clean and change</v>
      </c>
      <c r="G114" s="375">
        <f>Summary!G114</f>
        <v>0</v>
      </c>
      <c r="H114" s="540">
        <f t="shared" si="41"/>
        <v>0</v>
      </c>
      <c r="I114" s="541">
        <f t="shared" si="42"/>
        <v>0</v>
      </c>
      <c r="J114" s="541">
        <f t="shared" si="43"/>
        <v>0</v>
      </c>
      <c r="K114" s="541">
        <f t="shared" si="44"/>
        <v>0</v>
      </c>
      <c r="L114" s="541">
        <f t="shared" si="45"/>
        <v>0</v>
      </c>
      <c r="M114" s="541">
        <f t="shared" si="46"/>
        <v>0</v>
      </c>
      <c r="N114" s="541">
        <f t="shared" si="47"/>
        <v>0</v>
      </c>
      <c r="O114" s="541">
        <f t="shared" si="48"/>
        <v>0</v>
      </c>
      <c r="P114" s="541">
        <f t="shared" si="49"/>
        <v>0</v>
      </c>
      <c r="Q114" s="541">
        <f t="shared" si="50"/>
        <v>0</v>
      </c>
      <c r="R114" s="541">
        <f t="shared" si="51"/>
        <v>0</v>
      </c>
      <c r="S114" s="541">
        <f t="shared" si="52"/>
        <v>0</v>
      </c>
      <c r="T114" s="542">
        <f t="shared" si="53"/>
        <v>0</v>
      </c>
      <c r="U114" s="531"/>
      <c r="V114" s="543"/>
      <c r="W114" s="544"/>
      <c r="X114" s="544"/>
      <c r="Y114" s="544"/>
      <c r="Z114" s="544"/>
      <c r="AA114" s="544"/>
      <c r="AB114" s="544"/>
      <c r="AC114" s="544"/>
      <c r="AD114" s="544"/>
      <c r="AE114" s="657"/>
      <c r="AF114" s="543"/>
      <c r="AG114" s="544"/>
      <c r="AH114" s="544"/>
      <c r="AI114" s="544"/>
      <c r="AJ114" s="544"/>
      <c r="AK114" s="544"/>
      <c r="AL114" s="544"/>
      <c r="AM114" s="544"/>
      <c r="AN114" s="544"/>
      <c r="AO114" s="657"/>
      <c r="AP114" s="543"/>
      <c r="AQ114" s="544"/>
      <c r="AR114" s="544"/>
      <c r="AS114" s="544"/>
      <c r="AT114" s="544"/>
      <c r="AU114" s="544"/>
      <c r="AV114" s="544"/>
      <c r="AW114" s="544"/>
      <c r="AX114" s="544"/>
      <c r="AY114" s="657"/>
      <c r="AZ114" s="543"/>
      <c r="BA114" s="544"/>
      <c r="BB114" s="544"/>
      <c r="BC114" s="544"/>
      <c r="BD114" s="544"/>
      <c r="BE114" s="544"/>
      <c r="BF114" s="544"/>
      <c r="BG114" s="544"/>
      <c r="BH114" s="544"/>
      <c r="BI114" s="657"/>
      <c r="BJ114" s="543"/>
      <c r="BK114" s="544"/>
      <c r="BL114" s="544"/>
      <c r="BM114" s="544"/>
      <c r="BN114" s="544"/>
      <c r="BO114" s="544"/>
      <c r="BP114" s="544"/>
      <c r="BQ114" s="544"/>
      <c r="BR114" s="544"/>
      <c r="BS114" s="657"/>
      <c r="BT114" s="543"/>
      <c r="BU114" s="544"/>
      <c r="BV114" s="544"/>
      <c r="BW114" s="544"/>
      <c r="BX114" s="544"/>
      <c r="BY114" s="544"/>
      <c r="BZ114" s="544"/>
      <c r="CA114" s="544"/>
      <c r="CB114" s="544"/>
      <c r="CC114" s="657"/>
      <c r="CD114" s="543"/>
      <c r="CE114" s="544"/>
      <c r="CF114" s="544"/>
      <c r="CG114" s="544"/>
      <c r="CH114" s="544"/>
      <c r="CI114" s="544"/>
      <c r="CJ114" s="544"/>
      <c r="CK114" s="544"/>
      <c r="CL114" s="544"/>
      <c r="CM114" s="657"/>
      <c r="CN114" s="543"/>
      <c r="CO114" s="544"/>
      <c r="CP114" s="544"/>
      <c r="CQ114" s="544"/>
      <c r="CR114" s="544"/>
      <c r="CS114" s="544"/>
      <c r="CT114" s="544"/>
      <c r="CU114" s="544"/>
      <c r="CV114" s="544"/>
      <c r="CW114" s="657"/>
      <c r="CX114" s="543"/>
      <c r="CY114" s="544"/>
      <c r="CZ114" s="544"/>
      <c r="DA114" s="544"/>
      <c r="DB114" s="544"/>
      <c r="DC114" s="544"/>
      <c r="DD114" s="544"/>
      <c r="DE114" s="544"/>
      <c r="DF114" s="544"/>
      <c r="DG114" s="657"/>
      <c r="DH114" s="543"/>
      <c r="DI114" s="544"/>
      <c r="DJ114" s="544"/>
      <c r="DK114" s="544"/>
      <c r="DL114" s="544"/>
      <c r="DM114" s="544"/>
      <c r="DN114" s="544"/>
      <c r="DO114" s="544"/>
      <c r="DP114" s="544"/>
      <c r="DQ114" s="657"/>
      <c r="DR114" s="543"/>
      <c r="DS114" s="544"/>
      <c r="DT114" s="544"/>
      <c r="DU114" s="544"/>
      <c r="DV114" s="544"/>
      <c r="DW114" s="544"/>
      <c r="DX114" s="544"/>
      <c r="DY114" s="544"/>
      <c r="DZ114" s="544"/>
      <c r="EA114" s="657"/>
      <c r="EB114" s="543"/>
      <c r="EC114" s="544"/>
      <c r="ED114" s="544"/>
      <c r="EE114" s="544"/>
      <c r="EF114" s="544"/>
      <c r="EG114" s="544"/>
      <c r="EH114" s="544"/>
      <c r="EI114" s="544"/>
      <c r="EJ114" s="544"/>
      <c r="EK114" s="657"/>
    </row>
    <row r="115" spans="1:141" ht="36">
      <c r="A115" s="359">
        <f>Summary!A115</f>
        <v>0</v>
      </c>
      <c r="B115" s="378">
        <f>Summary!B115</f>
        <v>0</v>
      </c>
      <c r="C115" s="379" t="str">
        <f>Summary!C115</f>
        <v>4.5.2</v>
      </c>
      <c r="D115" s="380" t="str">
        <f>Summary!D115</f>
        <v>1300 - Lighting</v>
      </c>
      <c r="E115" s="381" t="str">
        <f>Summary!E115</f>
        <v>UNSWITCHED Lamps (PL-L, PL-S, SOX)</v>
      </c>
      <c r="F115" s="382" t="str">
        <f>Summary!F115</f>
        <v>Bulk lamp clean and change</v>
      </c>
      <c r="G115" s="375">
        <f>Summary!G115</f>
        <v>0</v>
      </c>
      <c r="H115" s="540">
        <f t="shared" si="41"/>
        <v>0</v>
      </c>
      <c r="I115" s="541">
        <f t="shared" si="42"/>
        <v>0</v>
      </c>
      <c r="J115" s="541">
        <f t="shared" si="43"/>
        <v>0</v>
      </c>
      <c r="K115" s="541">
        <f t="shared" si="44"/>
        <v>0</v>
      </c>
      <c r="L115" s="541">
        <f t="shared" si="45"/>
        <v>0</v>
      </c>
      <c r="M115" s="541">
        <f t="shared" si="46"/>
        <v>0</v>
      </c>
      <c r="N115" s="541">
        <f t="shared" si="47"/>
        <v>0</v>
      </c>
      <c r="O115" s="541">
        <f t="shared" si="48"/>
        <v>0</v>
      </c>
      <c r="P115" s="541">
        <f t="shared" si="49"/>
        <v>0</v>
      </c>
      <c r="Q115" s="541">
        <f t="shared" si="50"/>
        <v>0</v>
      </c>
      <c r="R115" s="541">
        <f t="shared" si="51"/>
        <v>0</v>
      </c>
      <c r="S115" s="541">
        <f t="shared" si="52"/>
        <v>0</v>
      </c>
      <c r="T115" s="542">
        <f t="shared" si="53"/>
        <v>0</v>
      </c>
      <c r="U115" s="531"/>
      <c r="V115" s="543"/>
      <c r="W115" s="544"/>
      <c r="X115" s="544"/>
      <c r="Y115" s="544"/>
      <c r="Z115" s="544"/>
      <c r="AA115" s="544"/>
      <c r="AB115" s="544"/>
      <c r="AC115" s="544"/>
      <c r="AD115" s="544"/>
      <c r="AE115" s="657"/>
      <c r="AF115" s="543"/>
      <c r="AG115" s="544"/>
      <c r="AH115" s="544"/>
      <c r="AI115" s="544"/>
      <c r="AJ115" s="544"/>
      <c r="AK115" s="544"/>
      <c r="AL115" s="544"/>
      <c r="AM115" s="544"/>
      <c r="AN115" s="544"/>
      <c r="AO115" s="657"/>
      <c r="AP115" s="543"/>
      <c r="AQ115" s="544"/>
      <c r="AR115" s="544"/>
      <c r="AS115" s="544"/>
      <c r="AT115" s="544"/>
      <c r="AU115" s="544"/>
      <c r="AV115" s="544"/>
      <c r="AW115" s="544"/>
      <c r="AX115" s="544"/>
      <c r="AY115" s="657"/>
      <c r="AZ115" s="543"/>
      <c r="BA115" s="544"/>
      <c r="BB115" s="544"/>
      <c r="BC115" s="544"/>
      <c r="BD115" s="544"/>
      <c r="BE115" s="544"/>
      <c r="BF115" s="544"/>
      <c r="BG115" s="544"/>
      <c r="BH115" s="544"/>
      <c r="BI115" s="657"/>
      <c r="BJ115" s="543"/>
      <c r="BK115" s="544"/>
      <c r="BL115" s="544"/>
      <c r="BM115" s="544"/>
      <c r="BN115" s="544"/>
      <c r="BO115" s="544"/>
      <c r="BP115" s="544"/>
      <c r="BQ115" s="544"/>
      <c r="BR115" s="544"/>
      <c r="BS115" s="657"/>
      <c r="BT115" s="543"/>
      <c r="BU115" s="544"/>
      <c r="BV115" s="544"/>
      <c r="BW115" s="544"/>
      <c r="BX115" s="544"/>
      <c r="BY115" s="544"/>
      <c r="BZ115" s="544"/>
      <c r="CA115" s="544"/>
      <c r="CB115" s="544"/>
      <c r="CC115" s="657"/>
      <c r="CD115" s="543"/>
      <c r="CE115" s="544"/>
      <c r="CF115" s="544"/>
      <c r="CG115" s="544"/>
      <c r="CH115" s="544"/>
      <c r="CI115" s="544"/>
      <c r="CJ115" s="544"/>
      <c r="CK115" s="544"/>
      <c r="CL115" s="544"/>
      <c r="CM115" s="657"/>
      <c r="CN115" s="543"/>
      <c r="CO115" s="544"/>
      <c r="CP115" s="544"/>
      <c r="CQ115" s="544"/>
      <c r="CR115" s="544"/>
      <c r="CS115" s="544"/>
      <c r="CT115" s="544"/>
      <c r="CU115" s="544"/>
      <c r="CV115" s="544"/>
      <c r="CW115" s="657"/>
      <c r="CX115" s="543"/>
      <c r="CY115" s="544"/>
      <c r="CZ115" s="544"/>
      <c r="DA115" s="544"/>
      <c r="DB115" s="544"/>
      <c r="DC115" s="544"/>
      <c r="DD115" s="544"/>
      <c r="DE115" s="544"/>
      <c r="DF115" s="544"/>
      <c r="DG115" s="657"/>
      <c r="DH115" s="543"/>
      <c r="DI115" s="544"/>
      <c r="DJ115" s="544"/>
      <c r="DK115" s="544"/>
      <c r="DL115" s="544"/>
      <c r="DM115" s="544"/>
      <c r="DN115" s="544"/>
      <c r="DO115" s="544"/>
      <c r="DP115" s="544"/>
      <c r="DQ115" s="657"/>
      <c r="DR115" s="543"/>
      <c r="DS115" s="544"/>
      <c r="DT115" s="544"/>
      <c r="DU115" s="544"/>
      <c r="DV115" s="544"/>
      <c r="DW115" s="544"/>
      <c r="DX115" s="544"/>
      <c r="DY115" s="544"/>
      <c r="DZ115" s="544"/>
      <c r="EA115" s="657"/>
      <c r="EB115" s="543"/>
      <c r="EC115" s="544"/>
      <c r="ED115" s="544"/>
      <c r="EE115" s="544"/>
      <c r="EF115" s="544"/>
      <c r="EG115" s="544"/>
      <c r="EH115" s="544"/>
      <c r="EI115" s="544"/>
      <c r="EJ115" s="544"/>
      <c r="EK115" s="657"/>
    </row>
    <row r="116" spans="1:141" ht="54">
      <c r="A116" s="359">
        <f>Summary!A116</f>
        <v>0</v>
      </c>
      <c r="B116" s="378">
        <f>Summary!B116</f>
        <v>0</v>
      </c>
      <c r="C116" s="379" t="str">
        <f>Summary!C116</f>
        <v>4.5.3</v>
      </c>
      <c r="D116" s="380" t="str">
        <f>Summary!D116</f>
        <v>1300 - Lighting</v>
      </c>
      <c r="E116" s="381" t="str">
        <f>Summary!E116</f>
        <v>SWITCHED lamps (CDM-T, CDO, SON/T, CPO, MCF/U, MBF/U)</v>
      </c>
      <c r="F116" s="382" t="str">
        <f>Summary!F116</f>
        <v>Bulk lamp clean and change</v>
      </c>
      <c r="G116" s="375">
        <f>Summary!G116</f>
        <v>0</v>
      </c>
      <c r="H116" s="540">
        <f t="shared" si="41"/>
        <v>0</v>
      </c>
      <c r="I116" s="541">
        <f t="shared" si="42"/>
        <v>0</v>
      </c>
      <c r="J116" s="541">
        <f t="shared" si="43"/>
        <v>0</v>
      </c>
      <c r="K116" s="541">
        <f t="shared" si="44"/>
        <v>0</v>
      </c>
      <c r="L116" s="541">
        <f t="shared" si="45"/>
        <v>0</v>
      </c>
      <c r="M116" s="541">
        <f t="shared" si="46"/>
        <v>0</v>
      </c>
      <c r="N116" s="541">
        <f t="shared" si="47"/>
        <v>0</v>
      </c>
      <c r="O116" s="541">
        <f t="shared" si="48"/>
        <v>0</v>
      </c>
      <c r="P116" s="541">
        <f t="shared" si="49"/>
        <v>0</v>
      </c>
      <c r="Q116" s="541">
        <f t="shared" si="50"/>
        <v>0</v>
      </c>
      <c r="R116" s="541">
        <f t="shared" si="51"/>
        <v>0</v>
      </c>
      <c r="S116" s="541">
        <f t="shared" si="52"/>
        <v>0</v>
      </c>
      <c r="T116" s="542">
        <f t="shared" si="53"/>
        <v>0</v>
      </c>
      <c r="U116" s="531"/>
      <c r="V116" s="543"/>
      <c r="W116" s="544"/>
      <c r="X116" s="544"/>
      <c r="Y116" s="544"/>
      <c r="Z116" s="544"/>
      <c r="AA116" s="544"/>
      <c r="AB116" s="544"/>
      <c r="AC116" s="544"/>
      <c r="AD116" s="544"/>
      <c r="AE116" s="657"/>
      <c r="AF116" s="543"/>
      <c r="AG116" s="544"/>
      <c r="AH116" s="544"/>
      <c r="AI116" s="544"/>
      <c r="AJ116" s="544"/>
      <c r="AK116" s="544"/>
      <c r="AL116" s="544"/>
      <c r="AM116" s="544"/>
      <c r="AN116" s="544"/>
      <c r="AO116" s="657"/>
      <c r="AP116" s="543"/>
      <c r="AQ116" s="544"/>
      <c r="AR116" s="544"/>
      <c r="AS116" s="544"/>
      <c r="AT116" s="544"/>
      <c r="AU116" s="544"/>
      <c r="AV116" s="544"/>
      <c r="AW116" s="544"/>
      <c r="AX116" s="544"/>
      <c r="AY116" s="657"/>
      <c r="AZ116" s="543"/>
      <c r="BA116" s="544"/>
      <c r="BB116" s="544"/>
      <c r="BC116" s="544"/>
      <c r="BD116" s="544"/>
      <c r="BE116" s="544"/>
      <c r="BF116" s="544"/>
      <c r="BG116" s="544"/>
      <c r="BH116" s="544"/>
      <c r="BI116" s="657"/>
      <c r="BJ116" s="543"/>
      <c r="BK116" s="544"/>
      <c r="BL116" s="544"/>
      <c r="BM116" s="544"/>
      <c r="BN116" s="544"/>
      <c r="BO116" s="544"/>
      <c r="BP116" s="544"/>
      <c r="BQ116" s="544"/>
      <c r="BR116" s="544"/>
      <c r="BS116" s="657"/>
      <c r="BT116" s="543"/>
      <c r="BU116" s="544"/>
      <c r="BV116" s="544"/>
      <c r="BW116" s="544"/>
      <c r="BX116" s="544"/>
      <c r="BY116" s="544"/>
      <c r="BZ116" s="544"/>
      <c r="CA116" s="544"/>
      <c r="CB116" s="544"/>
      <c r="CC116" s="657"/>
      <c r="CD116" s="543"/>
      <c r="CE116" s="544"/>
      <c r="CF116" s="544"/>
      <c r="CG116" s="544"/>
      <c r="CH116" s="544"/>
      <c r="CI116" s="544"/>
      <c r="CJ116" s="544"/>
      <c r="CK116" s="544"/>
      <c r="CL116" s="544"/>
      <c r="CM116" s="657"/>
      <c r="CN116" s="543"/>
      <c r="CO116" s="544"/>
      <c r="CP116" s="544"/>
      <c r="CQ116" s="544"/>
      <c r="CR116" s="544"/>
      <c r="CS116" s="544"/>
      <c r="CT116" s="544"/>
      <c r="CU116" s="544"/>
      <c r="CV116" s="544"/>
      <c r="CW116" s="657"/>
      <c r="CX116" s="543"/>
      <c r="CY116" s="544"/>
      <c r="CZ116" s="544"/>
      <c r="DA116" s="544"/>
      <c r="DB116" s="544"/>
      <c r="DC116" s="544"/>
      <c r="DD116" s="544"/>
      <c r="DE116" s="544"/>
      <c r="DF116" s="544"/>
      <c r="DG116" s="657"/>
      <c r="DH116" s="543"/>
      <c r="DI116" s="544"/>
      <c r="DJ116" s="544"/>
      <c r="DK116" s="544"/>
      <c r="DL116" s="544"/>
      <c r="DM116" s="544"/>
      <c r="DN116" s="544"/>
      <c r="DO116" s="544"/>
      <c r="DP116" s="544"/>
      <c r="DQ116" s="657"/>
      <c r="DR116" s="543"/>
      <c r="DS116" s="544"/>
      <c r="DT116" s="544"/>
      <c r="DU116" s="544"/>
      <c r="DV116" s="544"/>
      <c r="DW116" s="544"/>
      <c r="DX116" s="544"/>
      <c r="DY116" s="544"/>
      <c r="DZ116" s="544"/>
      <c r="EA116" s="657"/>
      <c r="EB116" s="543"/>
      <c r="EC116" s="544"/>
      <c r="ED116" s="544"/>
      <c r="EE116" s="544"/>
      <c r="EF116" s="544"/>
      <c r="EG116" s="544"/>
      <c r="EH116" s="544"/>
      <c r="EI116" s="544"/>
      <c r="EJ116" s="544"/>
      <c r="EK116" s="657"/>
    </row>
    <row r="117" spans="1:141" ht="54">
      <c r="A117" s="359">
        <f>Summary!A117</f>
        <v>0</v>
      </c>
      <c r="B117" s="378">
        <f>Summary!B117</f>
        <v>0</v>
      </c>
      <c r="C117" s="379" t="str">
        <f>Summary!C117</f>
        <v>4.5.4</v>
      </c>
      <c r="D117" s="380" t="str">
        <f>Summary!D117</f>
        <v>1300 - Lighting</v>
      </c>
      <c r="E117" s="381" t="str">
        <f>Summary!E117</f>
        <v>Unswitched Lamps (CDM-T, CDO, SON/T, CPO, MCF/U, MBF/U)</v>
      </c>
      <c r="F117" s="382" t="str">
        <f>Summary!F117</f>
        <v>Bulk lamp clean and change</v>
      </c>
      <c r="G117" s="375">
        <f>Summary!G117</f>
        <v>0</v>
      </c>
      <c r="H117" s="540">
        <f t="shared" si="41"/>
        <v>0</v>
      </c>
      <c r="I117" s="541">
        <f t="shared" si="42"/>
        <v>0</v>
      </c>
      <c r="J117" s="541">
        <f t="shared" si="43"/>
        <v>0</v>
      </c>
      <c r="K117" s="541">
        <f t="shared" si="44"/>
        <v>0</v>
      </c>
      <c r="L117" s="541">
        <f t="shared" si="45"/>
        <v>0</v>
      </c>
      <c r="M117" s="541">
        <f t="shared" si="46"/>
        <v>0</v>
      </c>
      <c r="N117" s="541">
        <f t="shared" si="47"/>
        <v>0</v>
      </c>
      <c r="O117" s="541">
        <f t="shared" si="48"/>
        <v>0</v>
      </c>
      <c r="P117" s="541">
        <f t="shared" si="49"/>
        <v>0</v>
      </c>
      <c r="Q117" s="541">
        <f t="shared" si="50"/>
        <v>0</v>
      </c>
      <c r="R117" s="541">
        <f t="shared" si="51"/>
        <v>0</v>
      </c>
      <c r="S117" s="541">
        <f t="shared" si="52"/>
        <v>0</v>
      </c>
      <c r="T117" s="542">
        <f t="shared" si="53"/>
        <v>0</v>
      </c>
      <c r="U117" s="531"/>
      <c r="V117" s="543"/>
      <c r="W117" s="544"/>
      <c r="X117" s="544"/>
      <c r="Y117" s="544"/>
      <c r="Z117" s="544"/>
      <c r="AA117" s="544"/>
      <c r="AB117" s="544"/>
      <c r="AC117" s="544"/>
      <c r="AD117" s="544"/>
      <c r="AE117" s="657"/>
      <c r="AF117" s="543"/>
      <c r="AG117" s="544"/>
      <c r="AH117" s="544"/>
      <c r="AI117" s="544"/>
      <c r="AJ117" s="544"/>
      <c r="AK117" s="544"/>
      <c r="AL117" s="544"/>
      <c r="AM117" s="544"/>
      <c r="AN117" s="544"/>
      <c r="AO117" s="657"/>
      <c r="AP117" s="543"/>
      <c r="AQ117" s="544"/>
      <c r="AR117" s="544"/>
      <c r="AS117" s="544"/>
      <c r="AT117" s="544"/>
      <c r="AU117" s="544"/>
      <c r="AV117" s="544"/>
      <c r="AW117" s="544"/>
      <c r="AX117" s="544"/>
      <c r="AY117" s="657"/>
      <c r="AZ117" s="543"/>
      <c r="BA117" s="544"/>
      <c r="BB117" s="544"/>
      <c r="BC117" s="544"/>
      <c r="BD117" s="544"/>
      <c r="BE117" s="544"/>
      <c r="BF117" s="544"/>
      <c r="BG117" s="544"/>
      <c r="BH117" s="544"/>
      <c r="BI117" s="657"/>
      <c r="BJ117" s="543"/>
      <c r="BK117" s="544"/>
      <c r="BL117" s="544"/>
      <c r="BM117" s="544"/>
      <c r="BN117" s="544"/>
      <c r="BO117" s="544"/>
      <c r="BP117" s="544"/>
      <c r="BQ117" s="544"/>
      <c r="BR117" s="544"/>
      <c r="BS117" s="657"/>
      <c r="BT117" s="543"/>
      <c r="BU117" s="544"/>
      <c r="BV117" s="544"/>
      <c r="BW117" s="544"/>
      <c r="BX117" s="544"/>
      <c r="BY117" s="544"/>
      <c r="BZ117" s="544"/>
      <c r="CA117" s="544"/>
      <c r="CB117" s="544"/>
      <c r="CC117" s="657"/>
      <c r="CD117" s="543"/>
      <c r="CE117" s="544"/>
      <c r="CF117" s="544"/>
      <c r="CG117" s="544"/>
      <c r="CH117" s="544"/>
      <c r="CI117" s="544"/>
      <c r="CJ117" s="544"/>
      <c r="CK117" s="544"/>
      <c r="CL117" s="544"/>
      <c r="CM117" s="657"/>
      <c r="CN117" s="543"/>
      <c r="CO117" s="544"/>
      <c r="CP117" s="544"/>
      <c r="CQ117" s="544"/>
      <c r="CR117" s="544"/>
      <c r="CS117" s="544"/>
      <c r="CT117" s="544"/>
      <c r="CU117" s="544"/>
      <c r="CV117" s="544"/>
      <c r="CW117" s="657"/>
      <c r="CX117" s="543"/>
      <c r="CY117" s="544"/>
      <c r="CZ117" s="544"/>
      <c r="DA117" s="544"/>
      <c r="DB117" s="544"/>
      <c r="DC117" s="544"/>
      <c r="DD117" s="544"/>
      <c r="DE117" s="544"/>
      <c r="DF117" s="544"/>
      <c r="DG117" s="657"/>
      <c r="DH117" s="543"/>
      <c r="DI117" s="544"/>
      <c r="DJ117" s="544"/>
      <c r="DK117" s="544"/>
      <c r="DL117" s="544"/>
      <c r="DM117" s="544"/>
      <c r="DN117" s="544"/>
      <c r="DO117" s="544"/>
      <c r="DP117" s="544"/>
      <c r="DQ117" s="657"/>
      <c r="DR117" s="543"/>
      <c r="DS117" s="544"/>
      <c r="DT117" s="544"/>
      <c r="DU117" s="544"/>
      <c r="DV117" s="544"/>
      <c r="DW117" s="544"/>
      <c r="DX117" s="544"/>
      <c r="DY117" s="544"/>
      <c r="DZ117" s="544"/>
      <c r="EA117" s="657"/>
      <c r="EB117" s="543"/>
      <c r="EC117" s="544"/>
      <c r="ED117" s="544"/>
      <c r="EE117" s="544"/>
      <c r="EF117" s="544"/>
      <c r="EG117" s="544"/>
      <c r="EH117" s="544"/>
      <c r="EI117" s="544"/>
      <c r="EJ117" s="544"/>
      <c r="EK117" s="657"/>
    </row>
    <row r="118" spans="1:141" ht="36">
      <c r="A118" s="359">
        <f>Summary!A118</f>
        <v>0</v>
      </c>
      <c r="B118" s="378">
        <f>Summary!B118</f>
        <v>0</v>
      </c>
      <c r="C118" s="379" t="str">
        <f>Summary!C118</f>
        <v>4.5.5</v>
      </c>
      <c r="D118" s="380" t="str">
        <f>Summary!D118</f>
        <v>1300 - Lighting</v>
      </c>
      <c r="E118" s="381" t="str">
        <f>Summary!E118</f>
        <v>SWITCHED lamps (GLS)</v>
      </c>
      <c r="F118" s="382" t="str">
        <f>Summary!F118</f>
        <v>Bulk lamp clean and change</v>
      </c>
      <c r="G118" s="375">
        <f>Summary!G118</f>
        <v>0</v>
      </c>
      <c r="H118" s="540">
        <f t="shared" si="41"/>
        <v>0</v>
      </c>
      <c r="I118" s="541">
        <f t="shared" si="42"/>
        <v>0</v>
      </c>
      <c r="J118" s="541">
        <f t="shared" si="43"/>
        <v>0</v>
      </c>
      <c r="K118" s="541">
        <f t="shared" si="44"/>
        <v>0</v>
      </c>
      <c r="L118" s="541">
        <f t="shared" si="45"/>
        <v>0</v>
      </c>
      <c r="M118" s="541">
        <f t="shared" si="46"/>
        <v>0</v>
      </c>
      <c r="N118" s="541">
        <f t="shared" si="47"/>
        <v>0</v>
      </c>
      <c r="O118" s="541">
        <f t="shared" si="48"/>
        <v>0</v>
      </c>
      <c r="P118" s="541">
        <f t="shared" si="49"/>
        <v>0</v>
      </c>
      <c r="Q118" s="541">
        <f t="shared" si="50"/>
        <v>0</v>
      </c>
      <c r="R118" s="541">
        <f t="shared" si="51"/>
        <v>0</v>
      </c>
      <c r="S118" s="541">
        <f t="shared" si="52"/>
        <v>0</v>
      </c>
      <c r="T118" s="542">
        <f t="shared" si="53"/>
        <v>0</v>
      </c>
      <c r="U118" s="531"/>
      <c r="V118" s="543"/>
      <c r="W118" s="544"/>
      <c r="X118" s="544"/>
      <c r="Y118" s="544"/>
      <c r="Z118" s="544"/>
      <c r="AA118" s="544"/>
      <c r="AB118" s="544"/>
      <c r="AC118" s="544"/>
      <c r="AD118" s="544"/>
      <c r="AE118" s="657"/>
      <c r="AF118" s="543"/>
      <c r="AG118" s="544"/>
      <c r="AH118" s="544"/>
      <c r="AI118" s="544"/>
      <c r="AJ118" s="544"/>
      <c r="AK118" s="544"/>
      <c r="AL118" s="544"/>
      <c r="AM118" s="544"/>
      <c r="AN118" s="544"/>
      <c r="AO118" s="657"/>
      <c r="AP118" s="543"/>
      <c r="AQ118" s="544"/>
      <c r="AR118" s="544"/>
      <c r="AS118" s="544"/>
      <c r="AT118" s="544"/>
      <c r="AU118" s="544"/>
      <c r="AV118" s="544"/>
      <c r="AW118" s="544"/>
      <c r="AX118" s="544"/>
      <c r="AY118" s="657"/>
      <c r="AZ118" s="543"/>
      <c r="BA118" s="544"/>
      <c r="BB118" s="544"/>
      <c r="BC118" s="544"/>
      <c r="BD118" s="544"/>
      <c r="BE118" s="544"/>
      <c r="BF118" s="544"/>
      <c r="BG118" s="544"/>
      <c r="BH118" s="544"/>
      <c r="BI118" s="657"/>
      <c r="BJ118" s="543"/>
      <c r="BK118" s="544"/>
      <c r="BL118" s="544"/>
      <c r="BM118" s="544"/>
      <c r="BN118" s="544"/>
      <c r="BO118" s="544"/>
      <c r="BP118" s="544"/>
      <c r="BQ118" s="544"/>
      <c r="BR118" s="544"/>
      <c r="BS118" s="657"/>
      <c r="BT118" s="543"/>
      <c r="BU118" s="544"/>
      <c r="BV118" s="544"/>
      <c r="BW118" s="544"/>
      <c r="BX118" s="544"/>
      <c r="BY118" s="544"/>
      <c r="BZ118" s="544"/>
      <c r="CA118" s="544"/>
      <c r="CB118" s="544"/>
      <c r="CC118" s="657"/>
      <c r="CD118" s="543"/>
      <c r="CE118" s="544"/>
      <c r="CF118" s="544"/>
      <c r="CG118" s="544"/>
      <c r="CH118" s="544"/>
      <c r="CI118" s="544"/>
      <c r="CJ118" s="544"/>
      <c r="CK118" s="544"/>
      <c r="CL118" s="544"/>
      <c r="CM118" s="657"/>
      <c r="CN118" s="543"/>
      <c r="CO118" s="544"/>
      <c r="CP118" s="544"/>
      <c r="CQ118" s="544"/>
      <c r="CR118" s="544"/>
      <c r="CS118" s="544"/>
      <c r="CT118" s="544"/>
      <c r="CU118" s="544"/>
      <c r="CV118" s="544"/>
      <c r="CW118" s="657"/>
      <c r="CX118" s="543"/>
      <c r="CY118" s="544"/>
      <c r="CZ118" s="544"/>
      <c r="DA118" s="544"/>
      <c r="DB118" s="544"/>
      <c r="DC118" s="544"/>
      <c r="DD118" s="544"/>
      <c r="DE118" s="544"/>
      <c r="DF118" s="544"/>
      <c r="DG118" s="657"/>
      <c r="DH118" s="543"/>
      <c r="DI118" s="544"/>
      <c r="DJ118" s="544"/>
      <c r="DK118" s="544"/>
      <c r="DL118" s="544"/>
      <c r="DM118" s="544"/>
      <c r="DN118" s="544"/>
      <c r="DO118" s="544"/>
      <c r="DP118" s="544"/>
      <c r="DQ118" s="657"/>
      <c r="DR118" s="543"/>
      <c r="DS118" s="544"/>
      <c r="DT118" s="544"/>
      <c r="DU118" s="544"/>
      <c r="DV118" s="544"/>
      <c r="DW118" s="544"/>
      <c r="DX118" s="544"/>
      <c r="DY118" s="544"/>
      <c r="DZ118" s="544"/>
      <c r="EA118" s="657"/>
      <c r="EB118" s="543"/>
      <c r="EC118" s="544"/>
      <c r="ED118" s="544"/>
      <c r="EE118" s="544"/>
      <c r="EF118" s="544"/>
      <c r="EG118" s="544"/>
      <c r="EH118" s="544"/>
      <c r="EI118" s="544"/>
      <c r="EJ118" s="544"/>
      <c r="EK118" s="657"/>
    </row>
    <row r="119" spans="1:141" ht="36">
      <c r="A119" s="359">
        <f>Summary!A119</f>
        <v>0</v>
      </c>
      <c r="B119" s="378">
        <f>Summary!B119</f>
        <v>0</v>
      </c>
      <c r="C119" s="379" t="str">
        <f>Summary!C119</f>
        <v>4.5.6</v>
      </c>
      <c r="D119" s="380" t="str">
        <f>Summary!D119</f>
        <v>1300 - Lighting</v>
      </c>
      <c r="E119" s="381" t="str">
        <f>Summary!E119</f>
        <v>UNSWITCHED lamps (GLS)</v>
      </c>
      <c r="F119" s="382" t="str">
        <f>Summary!F119</f>
        <v>Bulk lamp clean and change</v>
      </c>
      <c r="G119" s="375">
        <f>Summary!G119</f>
        <v>0</v>
      </c>
      <c r="H119" s="540">
        <f t="shared" si="41"/>
        <v>0</v>
      </c>
      <c r="I119" s="541">
        <f t="shared" si="42"/>
        <v>0</v>
      </c>
      <c r="J119" s="541">
        <f t="shared" si="43"/>
        <v>0</v>
      </c>
      <c r="K119" s="541">
        <f t="shared" si="44"/>
        <v>0</v>
      </c>
      <c r="L119" s="541">
        <f t="shared" si="45"/>
        <v>0</v>
      </c>
      <c r="M119" s="541">
        <f t="shared" si="46"/>
        <v>0</v>
      </c>
      <c r="N119" s="541">
        <f t="shared" si="47"/>
        <v>0</v>
      </c>
      <c r="O119" s="541">
        <f t="shared" si="48"/>
        <v>0</v>
      </c>
      <c r="P119" s="541">
        <f t="shared" si="49"/>
        <v>0</v>
      </c>
      <c r="Q119" s="541">
        <f t="shared" si="50"/>
        <v>0</v>
      </c>
      <c r="R119" s="541">
        <f t="shared" si="51"/>
        <v>0</v>
      </c>
      <c r="S119" s="541">
        <f t="shared" si="52"/>
        <v>0</v>
      </c>
      <c r="T119" s="542">
        <f t="shared" si="53"/>
        <v>0</v>
      </c>
      <c r="U119" s="531"/>
      <c r="V119" s="543"/>
      <c r="W119" s="544"/>
      <c r="X119" s="544"/>
      <c r="Y119" s="544"/>
      <c r="Z119" s="544"/>
      <c r="AA119" s="544"/>
      <c r="AB119" s="544"/>
      <c r="AC119" s="544"/>
      <c r="AD119" s="544"/>
      <c r="AE119" s="657"/>
      <c r="AF119" s="543"/>
      <c r="AG119" s="544"/>
      <c r="AH119" s="544"/>
      <c r="AI119" s="544"/>
      <c r="AJ119" s="544"/>
      <c r="AK119" s="544"/>
      <c r="AL119" s="544"/>
      <c r="AM119" s="544"/>
      <c r="AN119" s="544"/>
      <c r="AO119" s="657"/>
      <c r="AP119" s="543"/>
      <c r="AQ119" s="544"/>
      <c r="AR119" s="544"/>
      <c r="AS119" s="544"/>
      <c r="AT119" s="544"/>
      <c r="AU119" s="544"/>
      <c r="AV119" s="544"/>
      <c r="AW119" s="544"/>
      <c r="AX119" s="544"/>
      <c r="AY119" s="657"/>
      <c r="AZ119" s="543"/>
      <c r="BA119" s="544"/>
      <c r="BB119" s="544"/>
      <c r="BC119" s="544"/>
      <c r="BD119" s="544"/>
      <c r="BE119" s="544"/>
      <c r="BF119" s="544"/>
      <c r="BG119" s="544"/>
      <c r="BH119" s="544"/>
      <c r="BI119" s="657"/>
      <c r="BJ119" s="543"/>
      <c r="BK119" s="544"/>
      <c r="BL119" s="544"/>
      <c r="BM119" s="544"/>
      <c r="BN119" s="544"/>
      <c r="BO119" s="544"/>
      <c r="BP119" s="544"/>
      <c r="BQ119" s="544"/>
      <c r="BR119" s="544"/>
      <c r="BS119" s="657"/>
      <c r="BT119" s="543"/>
      <c r="BU119" s="544"/>
      <c r="BV119" s="544"/>
      <c r="BW119" s="544"/>
      <c r="BX119" s="544"/>
      <c r="BY119" s="544"/>
      <c r="BZ119" s="544"/>
      <c r="CA119" s="544"/>
      <c r="CB119" s="544"/>
      <c r="CC119" s="657"/>
      <c r="CD119" s="543"/>
      <c r="CE119" s="544"/>
      <c r="CF119" s="544"/>
      <c r="CG119" s="544"/>
      <c r="CH119" s="544"/>
      <c r="CI119" s="544"/>
      <c r="CJ119" s="544"/>
      <c r="CK119" s="544"/>
      <c r="CL119" s="544"/>
      <c r="CM119" s="657"/>
      <c r="CN119" s="543"/>
      <c r="CO119" s="544"/>
      <c r="CP119" s="544"/>
      <c r="CQ119" s="544"/>
      <c r="CR119" s="544"/>
      <c r="CS119" s="544"/>
      <c r="CT119" s="544"/>
      <c r="CU119" s="544"/>
      <c r="CV119" s="544"/>
      <c r="CW119" s="657"/>
      <c r="CX119" s="543"/>
      <c r="CY119" s="544"/>
      <c r="CZ119" s="544"/>
      <c r="DA119" s="544"/>
      <c r="DB119" s="544"/>
      <c r="DC119" s="544"/>
      <c r="DD119" s="544"/>
      <c r="DE119" s="544"/>
      <c r="DF119" s="544"/>
      <c r="DG119" s="657"/>
      <c r="DH119" s="543"/>
      <c r="DI119" s="544"/>
      <c r="DJ119" s="544"/>
      <c r="DK119" s="544"/>
      <c r="DL119" s="544"/>
      <c r="DM119" s="544"/>
      <c r="DN119" s="544"/>
      <c r="DO119" s="544"/>
      <c r="DP119" s="544"/>
      <c r="DQ119" s="657"/>
      <c r="DR119" s="543"/>
      <c r="DS119" s="544"/>
      <c r="DT119" s="544"/>
      <c r="DU119" s="544"/>
      <c r="DV119" s="544"/>
      <c r="DW119" s="544"/>
      <c r="DX119" s="544"/>
      <c r="DY119" s="544"/>
      <c r="DZ119" s="544"/>
      <c r="EA119" s="657"/>
      <c r="EB119" s="543"/>
      <c r="EC119" s="544"/>
      <c r="ED119" s="544"/>
      <c r="EE119" s="544"/>
      <c r="EF119" s="544"/>
      <c r="EG119" s="544"/>
      <c r="EH119" s="544"/>
      <c r="EI119" s="544"/>
      <c r="EJ119" s="544"/>
      <c r="EK119" s="657"/>
    </row>
    <row r="120" spans="1:141" ht="20.25">
      <c r="A120" s="359">
        <f>Summary!A120</f>
        <v>0</v>
      </c>
      <c r="B120" s="378">
        <f>Summary!B120</f>
        <v>0</v>
      </c>
      <c r="C120" s="379" t="str">
        <f>Summary!C120</f>
        <v>4.5.7</v>
      </c>
      <c r="D120" s="380" t="str">
        <f>Summary!D120</f>
        <v>1300 - Lighting</v>
      </c>
      <c r="E120" s="381" t="str">
        <f>Summary!E120</f>
        <v>LED for road lighting</v>
      </c>
      <c r="F120" s="382" t="str">
        <f>Summary!F120</f>
        <v>Bulk clean</v>
      </c>
      <c r="G120" s="375">
        <f>Summary!G120</f>
        <v>0</v>
      </c>
      <c r="H120" s="540">
        <f t="shared" si="41"/>
        <v>0</v>
      </c>
      <c r="I120" s="541">
        <f t="shared" si="42"/>
        <v>0</v>
      </c>
      <c r="J120" s="541">
        <f t="shared" si="43"/>
        <v>0</v>
      </c>
      <c r="K120" s="541">
        <f t="shared" si="44"/>
        <v>0</v>
      </c>
      <c r="L120" s="541">
        <f t="shared" si="45"/>
        <v>0</v>
      </c>
      <c r="M120" s="541">
        <f t="shared" si="46"/>
        <v>0</v>
      </c>
      <c r="N120" s="541">
        <f t="shared" si="47"/>
        <v>0</v>
      </c>
      <c r="O120" s="541">
        <f t="shared" si="48"/>
        <v>0</v>
      </c>
      <c r="P120" s="541">
        <f t="shared" si="49"/>
        <v>0</v>
      </c>
      <c r="Q120" s="541">
        <f t="shared" si="50"/>
        <v>0</v>
      </c>
      <c r="R120" s="541">
        <f t="shared" si="51"/>
        <v>0</v>
      </c>
      <c r="S120" s="541">
        <f t="shared" si="52"/>
        <v>0</v>
      </c>
      <c r="T120" s="542">
        <f t="shared" si="53"/>
        <v>0</v>
      </c>
      <c r="U120" s="531"/>
      <c r="V120" s="543"/>
      <c r="W120" s="544"/>
      <c r="X120" s="544"/>
      <c r="Y120" s="544"/>
      <c r="Z120" s="544"/>
      <c r="AA120" s="544"/>
      <c r="AB120" s="544"/>
      <c r="AC120" s="544"/>
      <c r="AD120" s="544"/>
      <c r="AE120" s="657"/>
      <c r="AF120" s="543"/>
      <c r="AG120" s="544"/>
      <c r="AH120" s="544"/>
      <c r="AI120" s="544"/>
      <c r="AJ120" s="544"/>
      <c r="AK120" s="544"/>
      <c r="AL120" s="544"/>
      <c r="AM120" s="544"/>
      <c r="AN120" s="544"/>
      <c r="AO120" s="657"/>
      <c r="AP120" s="543"/>
      <c r="AQ120" s="544"/>
      <c r="AR120" s="544"/>
      <c r="AS120" s="544"/>
      <c r="AT120" s="544"/>
      <c r="AU120" s="544"/>
      <c r="AV120" s="544"/>
      <c r="AW120" s="544"/>
      <c r="AX120" s="544"/>
      <c r="AY120" s="657"/>
      <c r="AZ120" s="543"/>
      <c r="BA120" s="544"/>
      <c r="BB120" s="544"/>
      <c r="BC120" s="544"/>
      <c r="BD120" s="544"/>
      <c r="BE120" s="544"/>
      <c r="BF120" s="544"/>
      <c r="BG120" s="544"/>
      <c r="BH120" s="544"/>
      <c r="BI120" s="657"/>
      <c r="BJ120" s="543"/>
      <c r="BK120" s="544"/>
      <c r="BL120" s="544"/>
      <c r="BM120" s="544"/>
      <c r="BN120" s="544"/>
      <c r="BO120" s="544"/>
      <c r="BP120" s="544"/>
      <c r="BQ120" s="544"/>
      <c r="BR120" s="544"/>
      <c r="BS120" s="657"/>
      <c r="BT120" s="543"/>
      <c r="BU120" s="544"/>
      <c r="BV120" s="544"/>
      <c r="BW120" s="544"/>
      <c r="BX120" s="544"/>
      <c r="BY120" s="544"/>
      <c r="BZ120" s="544"/>
      <c r="CA120" s="544"/>
      <c r="CB120" s="544"/>
      <c r="CC120" s="657"/>
      <c r="CD120" s="543"/>
      <c r="CE120" s="544"/>
      <c r="CF120" s="544"/>
      <c r="CG120" s="544"/>
      <c r="CH120" s="544"/>
      <c r="CI120" s="544"/>
      <c r="CJ120" s="544"/>
      <c r="CK120" s="544"/>
      <c r="CL120" s="544"/>
      <c r="CM120" s="657"/>
      <c r="CN120" s="543"/>
      <c r="CO120" s="544"/>
      <c r="CP120" s="544"/>
      <c r="CQ120" s="544"/>
      <c r="CR120" s="544"/>
      <c r="CS120" s="544"/>
      <c r="CT120" s="544"/>
      <c r="CU120" s="544"/>
      <c r="CV120" s="544"/>
      <c r="CW120" s="657"/>
      <c r="CX120" s="543"/>
      <c r="CY120" s="544"/>
      <c r="CZ120" s="544"/>
      <c r="DA120" s="544"/>
      <c r="DB120" s="544"/>
      <c r="DC120" s="544"/>
      <c r="DD120" s="544"/>
      <c r="DE120" s="544"/>
      <c r="DF120" s="544"/>
      <c r="DG120" s="657"/>
      <c r="DH120" s="543"/>
      <c r="DI120" s="544"/>
      <c r="DJ120" s="544"/>
      <c r="DK120" s="544"/>
      <c r="DL120" s="544"/>
      <c r="DM120" s="544"/>
      <c r="DN120" s="544"/>
      <c r="DO120" s="544"/>
      <c r="DP120" s="544"/>
      <c r="DQ120" s="657"/>
      <c r="DR120" s="543"/>
      <c r="DS120" s="544"/>
      <c r="DT120" s="544"/>
      <c r="DU120" s="544"/>
      <c r="DV120" s="544"/>
      <c r="DW120" s="544"/>
      <c r="DX120" s="544"/>
      <c r="DY120" s="544"/>
      <c r="DZ120" s="544"/>
      <c r="EA120" s="657"/>
      <c r="EB120" s="543"/>
      <c r="EC120" s="544"/>
      <c r="ED120" s="544"/>
      <c r="EE120" s="544"/>
      <c r="EF120" s="544"/>
      <c r="EG120" s="544"/>
      <c r="EH120" s="544"/>
      <c r="EI120" s="544"/>
      <c r="EJ120" s="544"/>
      <c r="EK120" s="657"/>
    </row>
    <row r="121" spans="1:141" ht="36">
      <c r="A121" s="359">
        <f>Summary!A121</f>
        <v>0</v>
      </c>
      <c r="B121" s="378">
        <f>Summary!B121</f>
        <v>0</v>
      </c>
      <c r="C121" s="379" t="str">
        <f>Summary!C121</f>
        <v>4.5.8</v>
      </c>
      <c r="D121" s="380" t="str">
        <f>Summary!D121</f>
        <v>1300 - Lighting</v>
      </c>
      <c r="E121" s="381" t="str">
        <f>Summary!E121</f>
        <v>LED for illuminated signs and bollards</v>
      </c>
      <c r="F121" s="382" t="str">
        <f>Summary!F121</f>
        <v>Clean translucent surfaces</v>
      </c>
      <c r="G121" s="375">
        <f>Summary!G121</f>
        <v>0</v>
      </c>
      <c r="H121" s="540">
        <f t="shared" si="41"/>
        <v>0</v>
      </c>
      <c r="I121" s="541">
        <f t="shared" si="42"/>
        <v>0</v>
      </c>
      <c r="J121" s="541">
        <f t="shared" si="43"/>
        <v>0</v>
      </c>
      <c r="K121" s="541">
        <f t="shared" si="44"/>
        <v>0</v>
      </c>
      <c r="L121" s="541">
        <f t="shared" si="45"/>
        <v>0</v>
      </c>
      <c r="M121" s="541">
        <f t="shared" si="46"/>
        <v>0</v>
      </c>
      <c r="N121" s="541">
        <f t="shared" si="47"/>
        <v>0</v>
      </c>
      <c r="O121" s="541">
        <f t="shared" si="48"/>
        <v>0</v>
      </c>
      <c r="P121" s="541">
        <f t="shared" si="49"/>
        <v>0</v>
      </c>
      <c r="Q121" s="541">
        <f t="shared" si="50"/>
        <v>0</v>
      </c>
      <c r="R121" s="541">
        <f t="shared" si="51"/>
        <v>0</v>
      </c>
      <c r="S121" s="541">
        <f t="shared" si="52"/>
        <v>0</v>
      </c>
      <c r="T121" s="542">
        <f t="shared" si="53"/>
        <v>0</v>
      </c>
      <c r="U121" s="531"/>
      <c r="V121" s="543"/>
      <c r="W121" s="544"/>
      <c r="X121" s="544"/>
      <c r="Y121" s="544"/>
      <c r="Z121" s="544"/>
      <c r="AA121" s="544"/>
      <c r="AB121" s="544"/>
      <c r="AC121" s="544"/>
      <c r="AD121" s="544"/>
      <c r="AE121" s="657"/>
      <c r="AF121" s="543"/>
      <c r="AG121" s="544"/>
      <c r="AH121" s="544"/>
      <c r="AI121" s="544"/>
      <c r="AJ121" s="544"/>
      <c r="AK121" s="544"/>
      <c r="AL121" s="544"/>
      <c r="AM121" s="544"/>
      <c r="AN121" s="544"/>
      <c r="AO121" s="657"/>
      <c r="AP121" s="543"/>
      <c r="AQ121" s="544"/>
      <c r="AR121" s="544"/>
      <c r="AS121" s="544"/>
      <c r="AT121" s="544"/>
      <c r="AU121" s="544"/>
      <c r="AV121" s="544"/>
      <c r="AW121" s="544"/>
      <c r="AX121" s="544"/>
      <c r="AY121" s="657"/>
      <c r="AZ121" s="543"/>
      <c r="BA121" s="544"/>
      <c r="BB121" s="544"/>
      <c r="BC121" s="544"/>
      <c r="BD121" s="544"/>
      <c r="BE121" s="544"/>
      <c r="BF121" s="544"/>
      <c r="BG121" s="544"/>
      <c r="BH121" s="544"/>
      <c r="BI121" s="657"/>
      <c r="BJ121" s="543"/>
      <c r="BK121" s="544"/>
      <c r="BL121" s="544"/>
      <c r="BM121" s="544"/>
      <c r="BN121" s="544"/>
      <c r="BO121" s="544"/>
      <c r="BP121" s="544"/>
      <c r="BQ121" s="544"/>
      <c r="BR121" s="544"/>
      <c r="BS121" s="657"/>
      <c r="BT121" s="543"/>
      <c r="BU121" s="544"/>
      <c r="BV121" s="544"/>
      <c r="BW121" s="544"/>
      <c r="BX121" s="544"/>
      <c r="BY121" s="544"/>
      <c r="BZ121" s="544"/>
      <c r="CA121" s="544"/>
      <c r="CB121" s="544"/>
      <c r="CC121" s="657"/>
      <c r="CD121" s="543"/>
      <c r="CE121" s="544"/>
      <c r="CF121" s="544"/>
      <c r="CG121" s="544"/>
      <c r="CH121" s="544"/>
      <c r="CI121" s="544"/>
      <c r="CJ121" s="544"/>
      <c r="CK121" s="544"/>
      <c r="CL121" s="544"/>
      <c r="CM121" s="657"/>
      <c r="CN121" s="543"/>
      <c r="CO121" s="544"/>
      <c r="CP121" s="544"/>
      <c r="CQ121" s="544"/>
      <c r="CR121" s="544"/>
      <c r="CS121" s="544"/>
      <c r="CT121" s="544"/>
      <c r="CU121" s="544"/>
      <c r="CV121" s="544"/>
      <c r="CW121" s="657"/>
      <c r="CX121" s="543"/>
      <c r="CY121" s="544"/>
      <c r="CZ121" s="544"/>
      <c r="DA121" s="544"/>
      <c r="DB121" s="544"/>
      <c r="DC121" s="544"/>
      <c r="DD121" s="544"/>
      <c r="DE121" s="544"/>
      <c r="DF121" s="544"/>
      <c r="DG121" s="657"/>
      <c r="DH121" s="543"/>
      <c r="DI121" s="544"/>
      <c r="DJ121" s="544"/>
      <c r="DK121" s="544"/>
      <c r="DL121" s="544"/>
      <c r="DM121" s="544"/>
      <c r="DN121" s="544"/>
      <c r="DO121" s="544"/>
      <c r="DP121" s="544"/>
      <c r="DQ121" s="657"/>
      <c r="DR121" s="543"/>
      <c r="DS121" s="544"/>
      <c r="DT121" s="544"/>
      <c r="DU121" s="544"/>
      <c r="DV121" s="544"/>
      <c r="DW121" s="544"/>
      <c r="DX121" s="544"/>
      <c r="DY121" s="544"/>
      <c r="DZ121" s="544"/>
      <c r="EA121" s="657"/>
      <c r="EB121" s="543"/>
      <c r="EC121" s="544"/>
      <c r="ED121" s="544"/>
      <c r="EE121" s="544"/>
      <c r="EF121" s="544"/>
      <c r="EG121" s="544"/>
      <c r="EH121" s="544"/>
      <c r="EI121" s="544"/>
      <c r="EJ121" s="544"/>
      <c r="EK121" s="657"/>
    </row>
    <row r="122" spans="1:141" ht="54">
      <c r="A122" s="359">
        <f>Summary!A122</f>
        <v>0</v>
      </c>
      <c r="B122" s="378">
        <f>Summary!B122</f>
        <v>0</v>
      </c>
      <c r="C122" s="379" t="str">
        <f>Summary!C122</f>
        <v>4.5.9</v>
      </c>
      <c r="D122" s="380" t="str">
        <f>Summary!D122</f>
        <v>1300 - Lighting</v>
      </c>
      <c r="E122" s="381" t="str">
        <f>Summary!E122</f>
        <v>Network cabling and electrical components including feeder pillars</v>
      </c>
      <c r="F122" s="382" t="str">
        <f>Summary!F122</f>
        <v>Electrical testing</v>
      </c>
      <c r="G122" s="375">
        <f>Summary!G122</f>
        <v>0</v>
      </c>
      <c r="H122" s="540">
        <f t="shared" si="41"/>
        <v>0</v>
      </c>
      <c r="I122" s="541">
        <f t="shared" si="42"/>
        <v>0</v>
      </c>
      <c r="J122" s="541">
        <f t="shared" si="43"/>
        <v>0</v>
      </c>
      <c r="K122" s="541">
        <f t="shared" si="44"/>
        <v>0</v>
      </c>
      <c r="L122" s="541">
        <f t="shared" si="45"/>
        <v>0</v>
      </c>
      <c r="M122" s="541">
        <f t="shared" si="46"/>
        <v>0</v>
      </c>
      <c r="N122" s="541">
        <f t="shared" si="47"/>
        <v>0</v>
      </c>
      <c r="O122" s="541">
        <f t="shared" si="48"/>
        <v>0</v>
      </c>
      <c r="P122" s="541">
        <f t="shared" si="49"/>
        <v>0</v>
      </c>
      <c r="Q122" s="541">
        <f t="shared" si="50"/>
        <v>0</v>
      </c>
      <c r="R122" s="541">
        <f t="shared" si="51"/>
        <v>0</v>
      </c>
      <c r="S122" s="541">
        <f t="shared" si="52"/>
        <v>0</v>
      </c>
      <c r="T122" s="542">
        <f t="shared" si="53"/>
        <v>0</v>
      </c>
      <c r="U122" s="531"/>
      <c r="V122" s="543"/>
      <c r="W122" s="544"/>
      <c r="X122" s="544"/>
      <c r="Y122" s="544"/>
      <c r="Z122" s="544"/>
      <c r="AA122" s="544"/>
      <c r="AB122" s="544"/>
      <c r="AC122" s="544"/>
      <c r="AD122" s="544"/>
      <c r="AE122" s="657"/>
      <c r="AF122" s="543"/>
      <c r="AG122" s="544"/>
      <c r="AH122" s="544"/>
      <c r="AI122" s="544"/>
      <c r="AJ122" s="544"/>
      <c r="AK122" s="544"/>
      <c r="AL122" s="544"/>
      <c r="AM122" s="544"/>
      <c r="AN122" s="544"/>
      <c r="AO122" s="657"/>
      <c r="AP122" s="543"/>
      <c r="AQ122" s="544"/>
      <c r="AR122" s="544"/>
      <c r="AS122" s="544"/>
      <c r="AT122" s="544"/>
      <c r="AU122" s="544"/>
      <c r="AV122" s="544"/>
      <c r="AW122" s="544"/>
      <c r="AX122" s="544"/>
      <c r="AY122" s="657"/>
      <c r="AZ122" s="543"/>
      <c r="BA122" s="544"/>
      <c r="BB122" s="544"/>
      <c r="BC122" s="544"/>
      <c r="BD122" s="544"/>
      <c r="BE122" s="544"/>
      <c r="BF122" s="544"/>
      <c r="BG122" s="544"/>
      <c r="BH122" s="544"/>
      <c r="BI122" s="657"/>
      <c r="BJ122" s="543"/>
      <c r="BK122" s="544"/>
      <c r="BL122" s="544"/>
      <c r="BM122" s="544"/>
      <c r="BN122" s="544"/>
      <c r="BO122" s="544"/>
      <c r="BP122" s="544"/>
      <c r="BQ122" s="544"/>
      <c r="BR122" s="544"/>
      <c r="BS122" s="657"/>
      <c r="BT122" s="543"/>
      <c r="BU122" s="544"/>
      <c r="BV122" s="544"/>
      <c r="BW122" s="544"/>
      <c r="BX122" s="544"/>
      <c r="BY122" s="544"/>
      <c r="BZ122" s="544"/>
      <c r="CA122" s="544"/>
      <c r="CB122" s="544"/>
      <c r="CC122" s="657"/>
      <c r="CD122" s="543"/>
      <c r="CE122" s="544"/>
      <c r="CF122" s="544"/>
      <c r="CG122" s="544"/>
      <c r="CH122" s="544"/>
      <c r="CI122" s="544"/>
      <c r="CJ122" s="544"/>
      <c r="CK122" s="544"/>
      <c r="CL122" s="544"/>
      <c r="CM122" s="657"/>
      <c r="CN122" s="543"/>
      <c r="CO122" s="544"/>
      <c r="CP122" s="544"/>
      <c r="CQ122" s="544"/>
      <c r="CR122" s="544"/>
      <c r="CS122" s="544"/>
      <c r="CT122" s="544"/>
      <c r="CU122" s="544"/>
      <c r="CV122" s="544"/>
      <c r="CW122" s="657"/>
      <c r="CX122" s="543"/>
      <c r="CY122" s="544"/>
      <c r="CZ122" s="544"/>
      <c r="DA122" s="544"/>
      <c r="DB122" s="544"/>
      <c r="DC122" s="544"/>
      <c r="DD122" s="544"/>
      <c r="DE122" s="544"/>
      <c r="DF122" s="544"/>
      <c r="DG122" s="657"/>
      <c r="DH122" s="543"/>
      <c r="DI122" s="544"/>
      <c r="DJ122" s="544"/>
      <c r="DK122" s="544"/>
      <c r="DL122" s="544"/>
      <c r="DM122" s="544"/>
      <c r="DN122" s="544"/>
      <c r="DO122" s="544"/>
      <c r="DP122" s="544"/>
      <c r="DQ122" s="657"/>
      <c r="DR122" s="543"/>
      <c r="DS122" s="544"/>
      <c r="DT122" s="544"/>
      <c r="DU122" s="544"/>
      <c r="DV122" s="544"/>
      <c r="DW122" s="544"/>
      <c r="DX122" s="544"/>
      <c r="DY122" s="544"/>
      <c r="DZ122" s="544"/>
      <c r="EA122" s="657"/>
      <c r="EB122" s="543"/>
      <c r="EC122" s="544"/>
      <c r="ED122" s="544"/>
      <c r="EE122" s="544"/>
      <c r="EF122" s="544"/>
      <c r="EG122" s="544"/>
      <c r="EH122" s="544"/>
      <c r="EI122" s="544"/>
      <c r="EJ122" s="544"/>
      <c r="EK122" s="657"/>
    </row>
    <row r="123" spans="1:141" ht="36">
      <c r="A123" s="359">
        <f>Summary!A123</f>
        <v>0</v>
      </c>
      <c r="B123" s="378">
        <f>Summary!B123</f>
        <v>0</v>
      </c>
      <c r="C123" s="379" t="str">
        <f>Summary!C123</f>
        <v>4.5.10</v>
      </c>
      <c r="D123" s="380" t="str">
        <f>Summary!D123</f>
        <v>1300 - Lighting</v>
      </c>
      <c r="E123" s="381" t="str">
        <f>Summary!E123</f>
        <v>Lighting columns (&lt;20m in height)</v>
      </c>
      <c r="F123" s="382" t="str">
        <f>Summary!F123</f>
        <v>Structural testing from 15 years old</v>
      </c>
      <c r="G123" s="375">
        <f>Summary!G123</f>
        <v>0</v>
      </c>
      <c r="H123" s="540">
        <f t="shared" si="41"/>
        <v>0</v>
      </c>
      <c r="I123" s="541">
        <f t="shared" si="42"/>
        <v>0</v>
      </c>
      <c r="J123" s="541">
        <f t="shared" si="43"/>
        <v>0</v>
      </c>
      <c r="K123" s="541">
        <f t="shared" si="44"/>
        <v>0</v>
      </c>
      <c r="L123" s="541">
        <f t="shared" si="45"/>
        <v>0</v>
      </c>
      <c r="M123" s="541">
        <f t="shared" si="46"/>
        <v>0</v>
      </c>
      <c r="N123" s="541">
        <f t="shared" si="47"/>
        <v>0</v>
      </c>
      <c r="O123" s="541">
        <f t="shared" si="48"/>
        <v>0</v>
      </c>
      <c r="P123" s="541">
        <f t="shared" si="49"/>
        <v>0</v>
      </c>
      <c r="Q123" s="541">
        <f t="shared" si="50"/>
        <v>0</v>
      </c>
      <c r="R123" s="541">
        <f t="shared" si="51"/>
        <v>0</v>
      </c>
      <c r="S123" s="541">
        <f t="shared" si="52"/>
        <v>0</v>
      </c>
      <c r="T123" s="542">
        <f t="shared" si="53"/>
        <v>0</v>
      </c>
      <c r="U123" s="531"/>
      <c r="V123" s="543"/>
      <c r="W123" s="544"/>
      <c r="X123" s="544"/>
      <c r="Y123" s="544"/>
      <c r="Z123" s="544"/>
      <c r="AA123" s="544"/>
      <c r="AB123" s="544"/>
      <c r="AC123" s="544"/>
      <c r="AD123" s="544"/>
      <c r="AE123" s="657"/>
      <c r="AF123" s="543"/>
      <c r="AG123" s="544"/>
      <c r="AH123" s="544"/>
      <c r="AI123" s="544"/>
      <c r="AJ123" s="544"/>
      <c r="AK123" s="544"/>
      <c r="AL123" s="544"/>
      <c r="AM123" s="544"/>
      <c r="AN123" s="544"/>
      <c r="AO123" s="657"/>
      <c r="AP123" s="543"/>
      <c r="AQ123" s="544"/>
      <c r="AR123" s="544"/>
      <c r="AS123" s="544"/>
      <c r="AT123" s="544"/>
      <c r="AU123" s="544"/>
      <c r="AV123" s="544"/>
      <c r="AW123" s="544"/>
      <c r="AX123" s="544"/>
      <c r="AY123" s="657"/>
      <c r="AZ123" s="543"/>
      <c r="BA123" s="544"/>
      <c r="BB123" s="544"/>
      <c r="BC123" s="544"/>
      <c r="BD123" s="544"/>
      <c r="BE123" s="544"/>
      <c r="BF123" s="544"/>
      <c r="BG123" s="544"/>
      <c r="BH123" s="544"/>
      <c r="BI123" s="657"/>
      <c r="BJ123" s="543"/>
      <c r="BK123" s="544"/>
      <c r="BL123" s="544"/>
      <c r="BM123" s="544"/>
      <c r="BN123" s="544"/>
      <c r="BO123" s="544"/>
      <c r="BP123" s="544"/>
      <c r="BQ123" s="544"/>
      <c r="BR123" s="544"/>
      <c r="BS123" s="657"/>
      <c r="BT123" s="543"/>
      <c r="BU123" s="544"/>
      <c r="BV123" s="544"/>
      <c r="BW123" s="544"/>
      <c r="BX123" s="544"/>
      <c r="BY123" s="544"/>
      <c r="BZ123" s="544"/>
      <c r="CA123" s="544"/>
      <c r="CB123" s="544"/>
      <c r="CC123" s="657"/>
      <c r="CD123" s="543"/>
      <c r="CE123" s="544"/>
      <c r="CF123" s="544"/>
      <c r="CG123" s="544"/>
      <c r="CH123" s="544"/>
      <c r="CI123" s="544"/>
      <c r="CJ123" s="544"/>
      <c r="CK123" s="544"/>
      <c r="CL123" s="544"/>
      <c r="CM123" s="657"/>
      <c r="CN123" s="543"/>
      <c r="CO123" s="544"/>
      <c r="CP123" s="544"/>
      <c r="CQ123" s="544"/>
      <c r="CR123" s="544"/>
      <c r="CS123" s="544"/>
      <c r="CT123" s="544"/>
      <c r="CU123" s="544"/>
      <c r="CV123" s="544"/>
      <c r="CW123" s="657"/>
      <c r="CX123" s="543"/>
      <c r="CY123" s="544"/>
      <c r="CZ123" s="544"/>
      <c r="DA123" s="544"/>
      <c r="DB123" s="544"/>
      <c r="DC123" s="544"/>
      <c r="DD123" s="544"/>
      <c r="DE123" s="544"/>
      <c r="DF123" s="544"/>
      <c r="DG123" s="657"/>
      <c r="DH123" s="543"/>
      <c r="DI123" s="544"/>
      <c r="DJ123" s="544"/>
      <c r="DK123" s="544"/>
      <c r="DL123" s="544"/>
      <c r="DM123" s="544"/>
      <c r="DN123" s="544"/>
      <c r="DO123" s="544"/>
      <c r="DP123" s="544"/>
      <c r="DQ123" s="657"/>
      <c r="DR123" s="543"/>
      <c r="DS123" s="544"/>
      <c r="DT123" s="544"/>
      <c r="DU123" s="544"/>
      <c r="DV123" s="544"/>
      <c r="DW123" s="544"/>
      <c r="DX123" s="544"/>
      <c r="DY123" s="544"/>
      <c r="DZ123" s="544"/>
      <c r="EA123" s="657"/>
      <c r="EB123" s="543"/>
      <c r="EC123" s="544"/>
      <c r="ED123" s="544"/>
      <c r="EE123" s="544"/>
      <c r="EF123" s="544"/>
      <c r="EG123" s="544"/>
      <c r="EH123" s="544"/>
      <c r="EI123" s="544"/>
      <c r="EJ123" s="544"/>
      <c r="EK123" s="657"/>
    </row>
    <row r="124" spans="1:141" s="139" customFormat="1" ht="36">
      <c r="A124" s="802" t="str">
        <f>Summary!A124</f>
        <v>18.9.2</v>
      </c>
      <c r="B124" s="815">
        <f>Summary!B124</f>
        <v>4.5999999999999996</v>
      </c>
      <c r="C124" s="813">
        <f>Summary!C124</f>
        <v>0</v>
      </c>
      <c r="D124" s="816" t="str">
        <f>Summary!D124</f>
        <v>1500 - Roadside technology</v>
      </c>
      <c r="E124" s="796">
        <f>Summary!E124</f>
        <v>0</v>
      </c>
      <c r="F124" s="796">
        <f>Summary!F124</f>
        <v>0</v>
      </c>
      <c r="G124" s="787">
        <f>Summary!G124</f>
        <v>0</v>
      </c>
      <c r="H124" s="299"/>
      <c r="I124" s="300"/>
      <c r="J124" s="300"/>
      <c r="K124" s="300"/>
      <c r="L124" s="300"/>
      <c r="M124" s="300"/>
      <c r="N124" s="300"/>
      <c r="O124" s="300"/>
      <c r="P124" s="300"/>
      <c r="Q124" s="300"/>
      <c r="R124" s="300"/>
      <c r="S124" s="300"/>
      <c r="T124" s="797"/>
      <c r="U124" s="531"/>
      <c r="V124" s="299"/>
      <c r="W124" s="300"/>
      <c r="X124" s="300"/>
      <c r="Y124" s="300"/>
      <c r="Z124" s="300"/>
      <c r="AA124" s="300"/>
      <c r="AB124" s="300"/>
      <c r="AC124" s="300"/>
      <c r="AD124" s="300"/>
      <c r="AE124" s="817"/>
      <c r="AF124" s="299"/>
      <c r="AG124" s="300"/>
      <c r="AH124" s="300"/>
      <c r="AI124" s="300"/>
      <c r="AJ124" s="300"/>
      <c r="AK124" s="300"/>
      <c r="AL124" s="300"/>
      <c r="AM124" s="300"/>
      <c r="AN124" s="300"/>
      <c r="AO124" s="817"/>
      <c r="AP124" s="299"/>
      <c r="AQ124" s="300"/>
      <c r="AR124" s="300"/>
      <c r="AS124" s="300"/>
      <c r="AT124" s="300"/>
      <c r="AU124" s="300"/>
      <c r="AV124" s="300"/>
      <c r="AW124" s="300"/>
      <c r="AX124" s="300"/>
      <c r="AY124" s="817"/>
      <c r="AZ124" s="299"/>
      <c r="BA124" s="300"/>
      <c r="BB124" s="300"/>
      <c r="BC124" s="300"/>
      <c r="BD124" s="300"/>
      <c r="BE124" s="300"/>
      <c r="BF124" s="300"/>
      <c r="BG124" s="300"/>
      <c r="BH124" s="300"/>
      <c r="BI124" s="817"/>
      <c r="BJ124" s="299"/>
      <c r="BK124" s="300"/>
      <c r="BL124" s="300"/>
      <c r="BM124" s="300"/>
      <c r="BN124" s="300"/>
      <c r="BO124" s="300"/>
      <c r="BP124" s="300"/>
      <c r="BQ124" s="300"/>
      <c r="BR124" s="300"/>
      <c r="BS124" s="817"/>
      <c r="BT124" s="299"/>
      <c r="BU124" s="300"/>
      <c r="BV124" s="300"/>
      <c r="BW124" s="300"/>
      <c r="BX124" s="300"/>
      <c r="BY124" s="300"/>
      <c r="BZ124" s="300"/>
      <c r="CA124" s="300"/>
      <c r="CB124" s="300"/>
      <c r="CC124" s="817"/>
      <c r="CD124" s="299"/>
      <c r="CE124" s="300"/>
      <c r="CF124" s="300"/>
      <c r="CG124" s="300"/>
      <c r="CH124" s="300"/>
      <c r="CI124" s="300"/>
      <c r="CJ124" s="300"/>
      <c r="CK124" s="300"/>
      <c r="CL124" s="300"/>
      <c r="CM124" s="817"/>
      <c r="CN124" s="299"/>
      <c r="CO124" s="300"/>
      <c r="CP124" s="300"/>
      <c r="CQ124" s="300"/>
      <c r="CR124" s="300"/>
      <c r="CS124" s="300"/>
      <c r="CT124" s="300"/>
      <c r="CU124" s="300"/>
      <c r="CV124" s="300"/>
      <c r="CW124" s="817"/>
      <c r="CX124" s="299"/>
      <c r="CY124" s="300"/>
      <c r="CZ124" s="300"/>
      <c r="DA124" s="300"/>
      <c r="DB124" s="300"/>
      <c r="DC124" s="300"/>
      <c r="DD124" s="300"/>
      <c r="DE124" s="300"/>
      <c r="DF124" s="300"/>
      <c r="DG124" s="817"/>
      <c r="DH124" s="299"/>
      <c r="DI124" s="300"/>
      <c r="DJ124" s="300"/>
      <c r="DK124" s="300"/>
      <c r="DL124" s="300"/>
      <c r="DM124" s="300"/>
      <c r="DN124" s="300"/>
      <c r="DO124" s="300"/>
      <c r="DP124" s="300"/>
      <c r="DQ124" s="817"/>
      <c r="DR124" s="299"/>
      <c r="DS124" s="300"/>
      <c r="DT124" s="300"/>
      <c r="DU124" s="300"/>
      <c r="DV124" s="300"/>
      <c r="DW124" s="300"/>
      <c r="DX124" s="300"/>
      <c r="DY124" s="300"/>
      <c r="DZ124" s="300"/>
      <c r="EA124" s="817"/>
      <c r="EB124" s="299"/>
      <c r="EC124" s="300"/>
      <c r="ED124" s="300"/>
      <c r="EE124" s="300"/>
      <c r="EF124" s="300"/>
      <c r="EG124" s="300"/>
      <c r="EH124" s="300"/>
      <c r="EI124" s="300"/>
      <c r="EJ124" s="300"/>
      <c r="EK124" s="817"/>
    </row>
    <row r="125" spans="1:141" s="139" customFormat="1" ht="72">
      <c r="A125" s="802">
        <f>Summary!A125</f>
        <v>0</v>
      </c>
      <c r="B125" s="815">
        <f>Summary!B125</f>
        <v>0</v>
      </c>
      <c r="C125" s="813" t="str">
        <f>Summary!C125</f>
        <v>4.6.1</v>
      </c>
      <c r="D125" s="816" t="str">
        <f>Summary!D125</f>
        <v>1500 - Roadside technology</v>
      </c>
      <c r="E125" s="796" t="str">
        <f>Summary!E125</f>
        <v>CCTV HSM cameras, including but not limited to camera housing and associated cabling</v>
      </c>
      <c r="F125" s="796">
        <f>Summary!F125</f>
        <v>0</v>
      </c>
      <c r="G125" s="787">
        <f>Summary!G125</f>
        <v>0</v>
      </c>
      <c r="H125" s="299"/>
      <c r="I125" s="300"/>
      <c r="J125" s="300"/>
      <c r="K125" s="300"/>
      <c r="L125" s="300"/>
      <c r="M125" s="300"/>
      <c r="N125" s="300"/>
      <c r="O125" s="300"/>
      <c r="P125" s="300"/>
      <c r="Q125" s="300"/>
      <c r="R125" s="300"/>
      <c r="S125" s="300"/>
      <c r="T125" s="797"/>
      <c r="U125" s="531"/>
      <c r="V125" s="299"/>
      <c r="W125" s="300"/>
      <c r="X125" s="300"/>
      <c r="Y125" s="300"/>
      <c r="Z125" s="300"/>
      <c r="AA125" s="300"/>
      <c r="AB125" s="300"/>
      <c r="AC125" s="300"/>
      <c r="AD125" s="300"/>
      <c r="AE125" s="817"/>
      <c r="AF125" s="299"/>
      <c r="AG125" s="300"/>
      <c r="AH125" s="300"/>
      <c r="AI125" s="300"/>
      <c r="AJ125" s="300"/>
      <c r="AK125" s="300"/>
      <c r="AL125" s="300"/>
      <c r="AM125" s="300"/>
      <c r="AN125" s="300"/>
      <c r="AO125" s="817"/>
      <c r="AP125" s="299"/>
      <c r="AQ125" s="300"/>
      <c r="AR125" s="300"/>
      <c r="AS125" s="300"/>
      <c r="AT125" s="300"/>
      <c r="AU125" s="300"/>
      <c r="AV125" s="300"/>
      <c r="AW125" s="300"/>
      <c r="AX125" s="300"/>
      <c r="AY125" s="817"/>
      <c r="AZ125" s="299"/>
      <c r="BA125" s="300"/>
      <c r="BB125" s="300"/>
      <c r="BC125" s="300"/>
      <c r="BD125" s="300"/>
      <c r="BE125" s="300"/>
      <c r="BF125" s="300"/>
      <c r="BG125" s="300"/>
      <c r="BH125" s="300"/>
      <c r="BI125" s="817"/>
      <c r="BJ125" s="299"/>
      <c r="BK125" s="300"/>
      <c r="BL125" s="300"/>
      <c r="BM125" s="300"/>
      <c r="BN125" s="300"/>
      <c r="BO125" s="300"/>
      <c r="BP125" s="300"/>
      <c r="BQ125" s="300"/>
      <c r="BR125" s="300"/>
      <c r="BS125" s="817"/>
      <c r="BT125" s="299"/>
      <c r="BU125" s="300"/>
      <c r="BV125" s="300"/>
      <c r="BW125" s="300"/>
      <c r="BX125" s="300"/>
      <c r="BY125" s="300"/>
      <c r="BZ125" s="300"/>
      <c r="CA125" s="300"/>
      <c r="CB125" s="300"/>
      <c r="CC125" s="817"/>
      <c r="CD125" s="299"/>
      <c r="CE125" s="300"/>
      <c r="CF125" s="300"/>
      <c r="CG125" s="300"/>
      <c r="CH125" s="300"/>
      <c r="CI125" s="300"/>
      <c r="CJ125" s="300"/>
      <c r="CK125" s="300"/>
      <c r="CL125" s="300"/>
      <c r="CM125" s="817"/>
      <c r="CN125" s="299"/>
      <c r="CO125" s="300"/>
      <c r="CP125" s="300"/>
      <c r="CQ125" s="300"/>
      <c r="CR125" s="300"/>
      <c r="CS125" s="300"/>
      <c r="CT125" s="300"/>
      <c r="CU125" s="300"/>
      <c r="CV125" s="300"/>
      <c r="CW125" s="817"/>
      <c r="CX125" s="299"/>
      <c r="CY125" s="300"/>
      <c r="CZ125" s="300"/>
      <c r="DA125" s="300"/>
      <c r="DB125" s="300"/>
      <c r="DC125" s="300"/>
      <c r="DD125" s="300"/>
      <c r="DE125" s="300"/>
      <c r="DF125" s="300"/>
      <c r="DG125" s="817"/>
      <c r="DH125" s="299"/>
      <c r="DI125" s="300"/>
      <c r="DJ125" s="300"/>
      <c r="DK125" s="300"/>
      <c r="DL125" s="300"/>
      <c r="DM125" s="300"/>
      <c r="DN125" s="300"/>
      <c r="DO125" s="300"/>
      <c r="DP125" s="300"/>
      <c r="DQ125" s="817"/>
      <c r="DR125" s="299"/>
      <c r="DS125" s="300"/>
      <c r="DT125" s="300"/>
      <c r="DU125" s="300"/>
      <c r="DV125" s="300"/>
      <c r="DW125" s="300"/>
      <c r="DX125" s="300"/>
      <c r="DY125" s="300"/>
      <c r="DZ125" s="300"/>
      <c r="EA125" s="817"/>
      <c r="EB125" s="299"/>
      <c r="EC125" s="300"/>
      <c r="ED125" s="300"/>
      <c r="EE125" s="300"/>
      <c r="EF125" s="300"/>
      <c r="EG125" s="300"/>
      <c r="EH125" s="300"/>
      <c r="EI125" s="300"/>
      <c r="EJ125" s="300"/>
      <c r="EK125" s="817"/>
    </row>
    <row r="126" spans="1:141" ht="54">
      <c r="A126" s="359">
        <f>Summary!A126</f>
        <v>0</v>
      </c>
      <c r="B126" s="378">
        <f>Summary!B126</f>
        <v>0</v>
      </c>
      <c r="C126" s="379" t="str">
        <f>Summary!C126</f>
        <v>4.6.1.1</v>
      </c>
      <c r="D126" s="380">
        <f>Summary!D126</f>
        <v>0</v>
      </c>
      <c r="E126" s="381">
        <f>Summary!E126</f>
        <v>0</v>
      </c>
      <c r="F126" s="382" t="str">
        <f>Summary!F126</f>
        <v xml:space="preserve">Re-fill washer fluid bottles in Hard Shoulder camera cabinet and clean camera housing front screen using wash/wipe system </v>
      </c>
      <c r="G126" s="375">
        <f>Summary!G126</f>
        <v>0</v>
      </c>
      <c r="H126" s="540">
        <f t="shared" ref="H126:H127" si="54">SUM(V126:AD126)</f>
        <v>0</v>
      </c>
      <c r="I126" s="541">
        <f t="shared" ref="I126:I127" si="55">SUM(AF126:AN126)</f>
        <v>0</v>
      </c>
      <c r="J126" s="541">
        <f t="shared" ref="J126:J127" si="56">SUM(AP126:AX126)</f>
        <v>0</v>
      </c>
      <c r="K126" s="541">
        <f t="shared" ref="K126:K127" si="57">SUM(AZ126:BH126)</f>
        <v>0</v>
      </c>
      <c r="L126" s="541">
        <f t="shared" ref="L126:L127" si="58">SUM(BJ126:BR126)</f>
        <v>0</v>
      </c>
      <c r="M126" s="541">
        <f t="shared" ref="M126:M127" si="59">SUM(BT126:CB126)</f>
        <v>0</v>
      </c>
      <c r="N126" s="541">
        <f t="shared" ref="N126:N127" si="60">SUM(CD126:CL126)</f>
        <v>0</v>
      </c>
      <c r="O126" s="541">
        <f t="shared" ref="O126:O127" si="61">SUM(CN126:CV126)</f>
        <v>0</v>
      </c>
      <c r="P126" s="541">
        <f t="shared" ref="P126:P127" si="62">SUM(CX126:DF126)</f>
        <v>0</v>
      </c>
      <c r="Q126" s="541">
        <f t="shared" ref="Q126:Q127" si="63">SUM(DH126:DP126)</f>
        <v>0</v>
      </c>
      <c r="R126" s="541">
        <f t="shared" ref="R126:R127" si="64">SUM(DR126:DZ126)</f>
        <v>0</v>
      </c>
      <c r="S126" s="541">
        <f t="shared" ref="S126:S127" si="65">SUM(EB126:EJ126)</f>
        <v>0</v>
      </c>
      <c r="T126" s="542">
        <f t="shared" ref="T126:T127" si="66">SUM(H126:S126)</f>
        <v>0</v>
      </c>
      <c r="U126" s="531"/>
      <c r="V126" s="543"/>
      <c r="W126" s="544"/>
      <c r="X126" s="544"/>
      <c r="Y126" s="544"/>
      <c r="Z126" s="544"/>
      <c r="AA126" s="544"/>
      <c r="AB126" s="544"/>
      <c r="AC126" s="544"/>
      <c r="AD126" s="544"/>
      <c r="AE126" s="657"/>
      <c r="AF126" s="543"/>
      <c r="AG126" s="544"/>
      <c r="AH126" s="544"/>
      <c r="AI126" s="544"/>
      <c r="AJ126" s="544"/>
      <c r="AK126" s="544"/>
      <c r="AL126" s="544"/>
      <c r="AM126" s="544"/>
      <c r="AN126" s="544"/>
      <c r="AO126" s="657"/>
      <c r="AP126" s="543"/>
      <c r="AQ126" s="544"/>
      <c r="AR126" s="544"/>
      <c r="AS126" s="544"/>
      <c r="AT126" s="544"/>
      <c r="AU126" s="544"/>
      <c r="AV126" s="544"/>
      <c r="AW126" s="544"/>
      <c r="AX126" s="544"/>
      <c r="AY126" s="657"/>
      <c r="AZ126" s="543"/>
      <c r="BA126" s="544"/>
      <c r="BB126" s="544"/>
      <c r="BC126" s="544"/>
      <c r="BD126" s="544"/>
      <c r="BE126" s="544"/>
      <c r="BF126" s="544"/>
      <c r="BG126" s="544"/>
      <c r="BH126" s="544"/>
      <c r="BI126" s="657"/>
      <c r="BJ126" s="543"/>
      <c r="BK126" s="544"/>
      <c r="BL126" s="544"/>
      <c r="BM126" s="544"/>
      <c r="BN126" s="544"/>
      <c r="BO126" s="544"/>
      <c r="BP126" s="544"/>
      <c r="BQ126" s="544"/>
      <c r="BR126" s="544"/>
      <c r="BS126" s="657"/>
      <c r="BT126" s="543"/>
      <c r="BU126" s="544"/>
      <c r="BV126" s="544"/>
      <c r="BW126" s="544"/>
      <c r="BX126" s="544"/>
      <c r="BY126" s="544"/>
      <c r="BZ126" s="544"/>
      <c r="CA126" s="544"/>
      <c r="CB126" s="544"/>
      <c r="CC126" s="657"/>
      <c r="CD126" s="543"/>
      <c r="CE126" s="544"/>
      <c r="CF126" s="544"/>
      <c r="CG126" s="544"/>
      <c r="CH126" s="544"/>
      <c r="CI126" s="544"/>
      <c r="CJ126" s="544"/>
      <c r="CK126" s="544"/>
      <c r="CL126" s="544"/>
      <c r="CM126" s="657"/>
      <c r="CN126" s="543"/>
      <c r="CO126" s="544"/>
      <c r="CP126" s="544"/>
      <c r="CQ126" s="544"/>
      <c r="CR126" s="544"/>
      <c r="CS126" s="544"/>
      <c r="CT126" s="544"/>
      <c r="CU126" s="544"/>
      <c r="CV126" s="544"/>
      <c r="CW126" s="657"/>
      <c r="CX126" s="543"/>
      <c r="CY126" s="544"/>
      <c r="CZ126" s="544"/>
      <c r="DA126" s="544"/>
      <c r="DB126" s="544"/>
      <c r="DC126" s="544"/>
      <c r="DD126" s="544"/>
      <c r="DE126" s="544"/>
      <c r="DF126" s="544"/>
      <c r="DG126" s="657"/>
      <c r="DH126" s="543"/>
      <c r="DI126" s="544"/>
      <c r="DJ126" s="544"/>
      <c r="DK126" s="544"/>
      <c r="DL126" s="544"/>
      <c r="DM126" s="544"/>
      <c r="DN126" s="544"/>
      <c r="DO126" s="544"/>
      <c r="DP126" s="544"/>
      <c r="DQ126" s="657"/>
      <c r="DR126" s="543"/>
      <c r="DS126" s="544"/>
      <c r="DT126" s="544"/>
      <c r="DU126" s="544"/>
      <c r="DV126" s="544"/>
      <c r="DW126" s="544"/>
      <c r="DX126" s="544"/>
      <c r="DY126" s="544"/>
      <c r="DZ126" s="544"/>
      <c r="EA126" s="657"/>
      <c r="EB126" s="543"/>
      <c r="EC126" s="544"/>
      <c r="ED126" s="544"/>
      <c r="EE126" s="544"/>
      <c r="EF126" s="544"/>
      <c r="EG126" s="544"/>
      <c r="EH126" s="544"/>
      <c r="EI126" s="544"/>
      <c r="EJ126" s="544"/>
      <c r="EK126" s="657"/>
    </row>
    <row r="127" spans="1:141" s="139" customFormat="1" ht="36">
      <c r="A127" s="359">
        <f>Summary!A127</f>
        <v>0</v>
      </c>
      <c r="B127" s="378">
        <f>Summary!B127</f>
        <v>0</v>
      </c>
      <c r="C127" s="379" t="str">
        <f>Summary!C127</f>
        <v>4.6.1.2</v>
      </c>
      <c r="D127" s="380">
        <f>Summary!D127</f>
        <v>0</v>
      </c>
      <c r="E127" s="381">
        <f>Summary!E127</f>
        <v>0</v>
      </c>
      <c r="F127" s="382" t="str">
        <f>Summary!F127</f>
        <v>Manual clean camera housing front screen if wash/wipe system is not installed</v>
      </c>
      <c r="G127" s="375">
        <f>Summary!G127</f>
        <v>0</v>
      </c>
      <c r="H127" s="540">
        <f t="shared" si="54"/>
        <v>0</v>
      </c>
      <c r="I127" s="541">
        <f t="shared" si="55"/>
        <v>0</v>
      </c>
      <c r="J127" s="541">
        <f t="shared" si="56"/>
        <v>0</v>
      </c>
      <c r="K127" s="541">
        <f t="shared" si="57"/>
        <v>0</v>
      </c>
      <c r="L127" s="541">
        <f t="shared" si="58"/>
        <v>0</v>
      </c>
      <c r="M127" s="541">
        <f t="shared" si="59"/>
        <v>0</v>
      </c>
      <c r="N127" s="541">
        <f t="shared" si="60"/>
        <v>0</v>
      </c>
      <c r="O127" s="541">
        <f t="shared" si="61"/>
        <v>0</v>
      </c>
      <c r="P127" s="541">
        <f t="shared" si="62"/>
        <v>0</v>
      </c>
      <c r="Q127" s="541">
        <f t="shared" si="63"/>
        <v>0</v>
      </c>
      <c r="R127" s="541">
        <f t="shared" si="64"/>
        <v>0</v>
      </c>
      <c r="S127" s="541">
        <f t="shared" si="65"/>
        <v>0</v>
      </c>
      <c r="T127" s="542">
        <f t="shared" si="66"/>
        <v>0</v>
      </c>
      <c r="U127" s="531"/>
      <c r="V127" s="543"/>
      <c r="W127" s="544"/>
      <c r="X127" s="544"/>
      <c r="Y127" s="544"/>
      <c r="Z127" s="544"/>
      <c r="AA127" s="544"/>
      <c r="AB127" s="544"/>
      <c r="AC127" s="544"/>
      <c r="AD127" s="544"/>
      <c r="AE127" s="657"/>
      <c r="AF127" s="543"/>
      <c r="AG127" s="544"/>
      <c r="AH127" s="544"/>
      <c r="AI127" s="544"/>
      <c r="AJ127" s="544"/>
      <c r="AK127" s="544"/>
      <c r="AL127" s="544"/>
      <c r="AM127" s="544"/>
      <c r="AN127" s="544"/>
      <c r="AO127" s="657"/>
      <c r="AP127" s="543"/>
      <c r="AQ127" s="544"/>
      <c r="AR127" s="544"/>
      <c r="AS127" s="544"/>
      <c r="AT127" s="544"/>
      <c r="AU127" s="544"/>
      <c r="AV127" s="544"/>
      <c r="AW127" s="544"/>
      <c r="AX127" s="544"/>
      <c r="AY127" s="657"/>
      <c r="AZ127" s="543"/>
      <c r="BA127" s="544"/>
      <c r="BB127" s="544"/>
      <c r="BC127" s="544"/>
      <c r="BD127" s="544"/>
      <c r="BE127" s="544"/>
      <c r="BF127" s="544"/>
      <c r="BG127" s="544"/>
      <c r="BH127" s="544"/>
      <c r="BI127" s="657"/>
      <c r="BJ127" s="543"/>
      <c r="BK127" s="544"/>
      <c r="BL127" s="544"/>
      <c r="BM127" s="544"/>
      <c r="BN127" s="544"/>
      <c r="BO127" s="544"/>
      <c r="BP127" s="544"/>
      <c r="BQ127" s="544"/>
      <c r="BR127" s="544"/>
      <c r="BS127" s="657"/>
      <c r="BT127" s="543"/>
      <c r="BU127" s="544"/>
      <c r="BV127" s="544"/>
      <c r="BW127" s="544"/>
      <c r="BX127" s="544"/>
      <c r="BY127" s="544"/>
      <c r="BZ127" s="544"/>
      <c r="CA127" s="544"/>
      <c r="CB127" s="544"/>
      <c r="CC127" s="657"/>
      <c r="CD127" s="543"/>
      <c r="CE127" s="544"/>
      <c r="CF127" s="544"/>
      <c r="CG127" s="544"/>
      <c r="CH127" s="544"/>
      <c r="CI127" s="544"/>
      <c r="CJ127" s="544"/>
      <c r="CK127" s="544"/>
      <c r="CL127" s="544"/>
      <c r="CM127" s="657"/>
      <c r="CN127" s="543"/>
      <c r="CO127" s="544"/>
      <c r="CP127" s="544"/>
      <c r="CQ127" s="544"/>
      <c r="CR127" s="544"/>
      <c r="CS127" s="544"/>
      <c r="CT127" s="544"/>
      <c r="CU127" s="544"/>
      <c r="CV127" s="544"/>
      <c r="CW127" s="657"/>
      <c r="CX127" s="543"/>
      <c r="CY127" s="544"/>
      <c r="CZ127" s="544"/>
      <c r="DA127" s="544"/>
      <c r="DB127" s="544"/>
      <c r="DC127" s="544"/>
      <c r="DD127" s="544"/>
      <c r="DE127" s="544"/>
      <c r="DF127" s="544"/>
      <c r="DG127" s="657"/>
      <c r="DH127" s="543"/>
      <c r="DI127" s="544"/>
      <c r="DJ127" s="544"/>
      <c r="DK127" s="544"/>
      <c r="DL127" s="544"/>
      <c r="DM127" s="544"/>
      <c r="DN127" s="544"/>
      <c r="DO127" s="544"/>
      <c r="DP127" s="544"/>
      <c r="DQ127" s="657"/>
      <c r="DR127" s="543"/>
      <c r="DS127" s="544"/>
      <c r="DT127" s="544"/>
      <c r="DU127" s="544"/>
      <c r="DV127" s="544"/>
      <c r="DW127" s="544"/>
      <c r="DX127" s="544"/>
      <c r="DY127" s="544"/>
      <c r="DZ127" s="544"/>
      <c r="EA127" s="657"/>
      <c r="EB127" s="543"/>
      <c r="EC127" s="544"/>
      <c r="ED127" s="544"/>
      <c r="EE127" s="544"/>
      <c r="EF127" s="544"/>
      <c r="EG127" s="544"/>
      <c r="EH127" s="544"/>
      <c r="EI127" s="544"/>
      <c r="EJ127" s="544"/>
      <c r="EK127" s="657"/>
    </row>
    <row r="128" spans="1:141" s="139" customFormat="1" ht="180">
      <c r="A128" s="802">
        <f>Summary!A128</f>
        <v>0</v>
      </c>
      <c r="B128" s="815">
        <f>Summary!B128</f>
        <v>0</v>
      </c>
      <c r="C128" s="813" t="str">
        <f>Summary!C128</f>
        <v>4.6.2</v>
      </c>
      <c r="D128" s="816" t="str">
        <f>Summary!D128</f>
        <v>1500 - Roadside technology</v>
      </c>
      <c r="E128" s="796" t="str">
        <f>Summary!E128</f>
        <v>CCTV mast ancillary equipment, Including but not limited to associated cabling, winch systems, pan/tilt/zoom mechanisms and mountings associated with ANPR cameras and CCTV (PTZ and fixed AID) cameras</v>
      </c>
      <c r="F128" s="796">
        <f>Summary!F128</f>
        <v>0</v>
      </c>
      <c r="G128" s="787">
        <f>Summary!G128</f>
        <v>0</v>
      </c>
      <c r="H128" s="299"/>
      <c r="I128" s="300"/>
      <c r="J128" s="300"/>
      <c r="K128" s="300"/>
      <c r="L128" s="300"/>
      <c r="M128" s="300"/>
      <c r="N128" s="300"/>
      <c r="O128" s="300"/>
      <c r="P128" s="300"/>
      <c r="Q128" s="300"/>
      <c r="R128" s="300"/>
      <c r="S128" s="300"/>
      <c r="T128" s="797"/>
      <c r="U128" s="531"/>
      <c r="V128" s="299"/>
      <c r="W128" s="300"/>
      <c r="X128" s="300"/>
      <c r="Y128" s="300"/>
      <c r="Z128" s="300"/>
      <c r="AA128" s="300"/>
      <c r="AB128" s="300"/>
      <c r="AC128" s="300"/>
      <c r="AD128" s="300"/>
      <c r="AE128" s="817"/>
      <c r="AF128" s="299"/>
      <c r="AG128" s="300"/>
      <c r="AH128" s="300"/>
      <c r="AI128" s="300"/>
      <c r="AJ128" s="300"/>
      <c r="AK128" s="300"/>
      <c r="AL128" s="300"/>
      <c r="AM128" s="300"/>
      <c r="AN128" s="300"/>
      <c r="AO128" s="817"/>
      <c r="AP128" s="299"/>
      <c r="AQ128" s="300"/>
      <c r="AR128" s="300"/>
      <c r="AS128" s="300"/>
      <c r="AT128" s="300"/>
      <c r="AU128" s="300"/>
      <c r="AV128" s="300"/>
      <c r="AW128" s="300"/>
      <c r="AX128" s="300"/>
      <c r="AY128" s="817"/>
      <c r="AZ128" s="299"/>
      <c r="BA128" s="300"/>
      <c r="BB128" s="300"/>
      <c r="BC128" s="300"/>
      <c r="BD128" s="300"/>
      <c r="BE128" s="300"/>
      <c r="BF128" s="300"/>
      <c r="BG128" s="300"/>
      <c r="BH128" s="300"/>
      <c r="BI128" s="817"/>
      <c r="BJ128" s="299"/>
      <c r="BK128" s="300"/>
      <c r="BL128" s="300"/>
      <c r="BM128" s="300"/>
      <c r="BN128" s="300"/>
      <c r="BO128" s="300"/>
      <c r="BP128" s="300"/>
      <c r="BQ128" s="300"/>
      <c r="BR128" s="300"/>
      <c r="BS128" s="817"/>
      <c r="BT128" s="299"/>
      <c r="BU128" s="300"/>
      <c r="BV128" s="300"/>
      <c r="BW128" s="300"/>
      <c r="BX128" s="300"/>
      <c r="BY128" s="300"/>
      <c r="BZ128" s="300"/>
      <c r="CA128" s="300"/>
      <c r="CB128" s="300"/>
      <c r="CC128" s="817"/>
      <c r="CD128" s="299"/>
      <c r="CE128" s="300"/>
      <c r="CF128" s="300"/>
      <c r="CG128" s="300"/>
      <c r="CH128" s="300"/>
      <c r="CI128" s="300"/>
      <c r="CJ128" s="300"/>
      <c r="CK128" s="300"/>
      <c r="CL128" s="300"/>
      <c r="CM128" s="817"/>
      <c r="CN128" s="299"/>
      <c r="CO128" s="300"/>
      <c r="CP128" s="300"/>
      <c r="CQ128" s="300"/>
      <c r="CR128" s="300"/>
      <c r="CS128" s="300"/>
      <c r="CT128" s="300"/>
      <c r="CU128" s="300"/>
      <c r="CV128" s="300"/>
      <c r="CW128" s="817"/>
      <c r="CX128" s="299"/>
      <c r="CY128" s="300"/>
      <c r="CZ128" s="300"/>
      <c r="DA128" s="300"/>
      <c r="DB128" s="300"/>
      <c r="DC128" s="300"/>
      <c r="DD128" s="300"/>
      <c r="DE128" s="300"/>
      <c r="DF128" s="300"/>
      <c r="DG128" s="817"/>
      <c r="DH128" s="299"/>
      <c r="DI128" s="300"/>
      <c r="DJ128" s="300"/>
      <c r="DK128" s="300"/>
      <c r="DL128" s="300"/>
      <c r="DM128" s="300"/>
      <c r="DN128" s="300"/>
      <c r="DO128" s="300"/>
      <c r="DP128" s="300"/>
      <c r="DQ128" s="817"/>
      <c r="DR128" s="299"/>
      <c r="DS128" s="300"/>
      <c r="DT128" s="300"/>
      <c r="DU128" s="300"/>
      <c r="DV128" s="300"/>
      <c r="DW128" s="300"/>
      <c r="DX128" s="300"/>
      <c r="DY128" s="300"/>
      <c r="DZ128" s="300"/>
      <c r="EA128" s="817"/>
      <c r="EB128" s="299"/>
      <c r="EC128" s="300"/>
      <c r="ED128" s="300"/>
      <c r="EE128" s="300"/>
      <c r="EF128" s="300"/>
      <c r="EG128" s="300"/>
      <c r="EH128" s="300"/>
      <c r="EI128" s="300"/>
      <c r="EJ128" s="300"/>
      <c r="EK128" s="817"/>
    </row>
    <row r="129" spans="1:141" ht="36">
      <c r="A129" s="359">
        <f>Summary!A129</f>
        <v>0</v>
      </c>
      <c r="B129" s="378">
        <f>Summary!B129</f>
        <v>0</v>
      </c>
      <c r="C129" s="379" t="str">
        <f>Summary!C129</f>
        <v>4.6.2.1</v>
      </c>
      <c r="D129" s="380">
        <f>Summary!D129</f>
        <v>0</v>
      </c>
      <c r="E129" s="381">
        <f>Summary!E129</f>
        <v>0</v>
      </c>
      <c r="F129" s="382" t="str">
        <f>Summary!F129</f>
        <v xml:space="preserve">Inspection of mast ropes and winch mechanism and the condition thereof </v>
      </c>
      <c r="G129" s="375">
        <f>Summary!G129</f>
        <v>0</v>
      </c>
      <c r="H129" s="540">
        <f t="shared" ref="H129:H136" si="67">SUM(V129:AD129)</f>
        <v>0</v>
      </c>
      <c r="I129" s="541">
        <f t="shared" ref="I129:I136" si="68">SUM(AF129:AN129)</f>
        <v>0</v>
      </c>
      <c r="J129" s="541">
        <f t="shared" ref="J129:J136" si="69">SUM(AP129:AX129)</f>
        <v>0</v>
      </c>
      <c r="K129" s="541">
        <f t="shared" ref="K129:K136" si="70">SUM(AZ129:BH129)</f>
        <v>0</v>
      </c>
      <c r="L129" s="541">
        <f t="shared" ref="L129:L136" si="71">SUM(BJ129:BR129)</f>
        <v>0</v>
      </c>
      <c r="M129" s="541">
        <f t="shared" ref="M129:M136" si="72">SUM(BT129:CB129)</f>
        <v>0</v>
      </c>
      <c r="N129" s="541">
        <f t="shared" ref="N129:N136" si="73">SUM(CD129:CL129)</f>
        <v>0</v>
      </c>
      <c r="O129" s="541">
        <f t="shared" ref="O129:O136" si="74">SUM(CN129:CV129)</f>
        <v>0</v>
      </c>
      <c r="P129" s="541">
        <f t="shared" ref="P129:P136" si="75">SUM(CX129:DF129)</f>
        <v>0</v>
      </c>
      <c r="Q129" s="541">
        <f t="shared" ref="Q129:Q136" si="76">SUM(DH129:DP129)</f>
        <v>0</v>
      </c>
      <c r="R129" s="541">
        <f t="shared" ref="R129:R136" si="77">SUM(DR129:DZ129)</f>
        <v>0</v>
      </c>
      <c r="S129" s="541">
        <f t="shared" ref="S129:S136" si="78">SUM(EB129:EJ129)</f>
        <v>0</v>
      </c>
      <c r="T129" s="542">
        <f t="shared" ref="T129:T136" si="79">SUM(H129:S129)</f>
        <v>0</v>
      </c>
      <c r="U129" s="531"/>
      <c r="V129" s="543"/>
      <c r="W129" s="544"/>
      <c r="X129" s="544"/>
      <c r="Y129" s="544"/>
      <c r="Z129" s="544"/>
      <c r="AA129" s="544"/>
      <c r="AB129" s="544"/>
      <c r="AC129" s="544"/>
      <c r="AD129" s="544"/>
      <c r="AE129" s="657"/>
      <c r="AF129" s="543"/>
      <c r="AG129" s="544"/>
      <c r="AH129" s="544"/>
      <c r="AI129" s="544"/>
      <c r="AJ129" s="544"/>
      <c r="AK129" s="544"/>
      <c r="AL129" s="544"/>
      <c r="AM129" s="544"/>
      <c r="AN129" s="544"/>
      <c r="AO129" s="657"/>
      <c r="AP129" s="543"/>
      <c r="AQ129" s="544"/>
      <c r="AR129" s="544"/>
      <c r="AS129" s="544"/>
      <c r="AT129" s="544"/>
      <c r="AU129" s="544"/>
      <c r="AV129" s="544"/>
      <c r="AW129" s="544"/>
      <c r="AX129" s="544"/>
      <c r="AY129" s="657"/>
      <c r="AZ129" s="543"/>
      <c r="BA129" s="544"/>
      <c r="BB129" s="544"/>
      <c r="BC129" s="544"/>
      <c r="BD129" s="544"/>
      <c r="BE129" s="544"/>
      <c r="BF129" s="544"/>
      <c r="BG129" s="544"/>
      <c r="BH129" s="544"/>
      <c r="BI129" s="657"/>
      <c r="BJ129" s="543"/>
      <c r="BK129" s="544"/>
      <c r="BL129" s="544"/>
      <c r="BM129" s="544"/>
      <c r="BN129" s="544"/>
      <c r="BO129" s="544"/>
      <c r="BP129" s="544"/>
      <c r="BQ129" s="544"/>
      <c r="BR129" s="544"/>
      <c r="BS129" s="657"/>
      <c r="BT129" s="543"/>
      <c r="BU129" s="544"/>
      <c r="BV129" s="544"/>
      <c r="BW129" s="544"/>
      <c r="BX129" s="544"/>
      <c r="BY129" s="544"/>
      <c r="BZ129" s="544"/>
      <c r="CA129" s="544"/>
      <c r="CB129" s="544"/>
      <c r="CC129" s="657"/>
      <c r="CD129" s="543"/>
      <c r="CE129" s="544"/>
      <c r="CF129" s="544"/>
      <c r="CG129" s="544"/>
      <c r="CH129" s="544"/>
      <c r="CI129" s="544"/>
      <c r="CJ129" s="544"/>
      <c r="CK129" s="544"/>
      <c r="CL129" s="544"/>
      <c r="CM129" s="657"/>
      <c r="CN129" s="543"/>
      <c r="CO129" s="544"/>
      <c r="CP129" s="544"/>
      <c r="CQ129" s="544"/>
      <c r="CR129" s="544"/>
      <c r="CS129" s="544"/>
      <c r="CT129" s="544"/>
      <c r="CU129" s="544"/>
      <c r="CV129" s="544"/>
      <c r="CW129" s="657"/>
      <c r="CX129" s="543"/>
      <c r="CY129" s="544"/>
      <c r="CZ129" s="544"/>
      <c r="DA129" s="544"/>
      <c r="DB129" s="544"/>
      <c r="DC129" s="544"/>
      <c r="DD129" s="544"/>
      <c r="DE129" s="544"/>
      <c r="DF129" s="544"/>
      <c r="DG129" s="657"/>
      <c r="DH129" s="543"/>
      <c r="DI129" s="544"/>
      <c r="DJ129" s="544"/>
      <c r="DK129" s="544"/>
      <c r="DL129" s="544"/>
      <c r="DM129" s="544"/>
      <c r="DN129" s="544"/>
      <c r="DO129" s="544"/>
      <c r="DP129" s="544"/>
      <c r="DQ129" s="657"/>
      <c r="DR129" s="543"/>
      <c r="DS129" s="544"/>
      <c r="DT129" s="544"/>
      <c r="DU129" s="544"/>
      <c r="DV129" s="544"/>
      <c r="DW129" s="544"/>
      <c r="DX129" s="544"/>
      <c r="DY129" s="544"/>
      <c r="DZ129" s="544"/>
      <c r="EA129" s="657"/>
      <c r="EB129" s="543"/>
      <c r="EC129" s="544"/>
      <c r="ED129" s="544"/>
      <c r="EE129" s="544"/>
      <c r="EF129" s="544"/>
      <c r="EG129" s="544"/>
      <c r="EH129" s="544"/>
      <c r="EI129" s="544"/>
      <c r="EJ129" s="544"/>
      <c r="EK129" s="657"/>
    </row>
    <row r="130" spans="1:141" s="139" customFormat="1" ht="36">
      <c r="A130" s="359">
        <f>Summary!A130</f>
        <v>0</v>
      </c>
      <c r="B130" s="378">
        <f>Summary!B130</f>
        <v>0</v>
      </c>
      <c r="C130" s="379" t="str">
        <f>Summary!C130</f>
        <v>4.6.2.2</v>
      </c>
      <c r="D130" s="380">
        <f>Summary!D130</f>
        <v>0</v>
      </c>
      <c r="E130" s="381">
        <f>Summary!E130</f>
        <v>0</v>
      </c>
      <c r="F130" s="382" t="str">
        <f>Summary!F130</f>
        <v>Greasing of winch assembly to manufacturers recommendations</v>
      </c>
      <c r="G130" s="375">
        <f>Summary!G130</f>
        <v>0</v>
      </c>
      <c r="H130" s="540">
        <f t="shared" si="67"/>
        <v>0</v>
      </c>
      <c r="I130" s="541">
        <f t="shared" si="68"/>
        <v>0</v>
      </c>
      <c r="J130" s="541">
        <f t="shared" si="69"/>
        <v>0</v>
      </c>
      <c r="K130" s="541">
        <f t="shared" si="70"/>
        <v>0</v>
      </c>
      <c r="L130" s="541">
        <f t="shared" si="71"/>
        <v>0</v>
      </c>
      <c r="M130" s="541">
        <f t="shared" si="72"/>
        <v>0</v>
      </c>
      <c r="N130" s="541">
        <f t="shared" si="73"/>
        <v>0</v>
      </c>
      <c r="O130" s="541">
        <f t="shared" si="74"/>
        <v>0</v>
      </c>
      <c r="P130" s="541">
        <f t="shared" si="75"/>
        <v>0</v>
      </c>
      <c r="Q130" s="541">
        <f t="shared" si="76"/>
        <v>0</v>
      </c>
      <c r="R130" s="541">
        <f t="shared" si="77"/>
        <v>0</v>
      </c>
      <c r="S130" s="541">
        <f t="shared" si="78"/>
        <v>0</v>
      </c>
      <c r="T130" s="542">
        <f t="shared" si="79"/>
        <v>0</v>
      </c>
      <c r="U130" s="531"/>
      <c r="V130" s="543"/>
      <c r="W130" s="544"/>
      <c r="X130" s="544"/>
      <c r="Y130" s="544"/>
      <c r="Z130" s="544"/>
      <c r="AA130" s="544"/>
      <c r="AB130" s="544"/>
      <c r="AC130" s="544"/>
      <c r="AD130" s="544"/>
      <c r="AE130" s="657"/>
      <c r="AF130" s="543"/>
      <c r="AG130" s="544"/>
      <c r="AH130" s="544"/>
      <c r="AI130" s="544"/>
      <c r="AJ130" s="544"/>
      <c r="AK130" s="544"/>
      <c r="AL130" s="544"/>
      <c r="AM130" s="544"/>
      <c r="AN130" s="544"/>
      <c r="AO130" s="657"/>
      <c r="AP130" s="543"/>
      <c r="AQ130" s="544"/>
      <c r="AR130" s="544"/>
      <c r="AS130" s="544"/>
      <c r="AT130" s="544"/>
      <c r="AU130" s="544"/>
      <c r="AV130" s="544"/>
      <c r="AW130" s="544"/>
      <c r="AX130" s="544"/>
      <c r="AY130" s="657"/>
      <c r="AZ130" s="543"/>
      <c r="BA130" s="544"/>
      <c r="BB130" s="544"/>
      <c r="BC130" s="544"/>
      <c r="BD130" s="544"/>
      <c r="BE130" s="544"/>
      <c r="BF130" s="544"/>
      <c r="BG130" s="544"/>
      <c r="BH130" s="544"/>
      <c r="BI130" s="657"/>
      <c r="BJ130" s="543"/>
      <c r="BK130" s="544"/>
      <c r="BL130" s="544"/>
      <c r="BM130" s="544"/>
      <c r="BN130" s="544"/>
      <c r="BO130" s="544"/>
      <c r="BP130" s="544"/>
      <c r="BQ130" s="544"/>
      <c r="BR130" s="544"/>
      <c r="BS130" s="657"/>
      <c r="BT130" s="543"/>
      <c r="BU130" s="544"/>
      <c r="BV130" s="544"/>
      <c r="BW130" s="544"/>
      <c r="BX130" s="544"/>
      <c r="BY130" s="544"/>
      <c r="BZ130" s="544"/>
      <c r="CA130" s="544"/>
      <c r="CB130" s="544"/>
      <c r="CC130" s="657"/>
      <c r="CD130" s="543"/>
      <c r="CE130" s="544"/>
      <c r="CF130" s="544"/>
      <c r="CG130" s="544"/>
      <c r="CH130" s="544"/>
      <c r="CI130" s="544"/>
      <c r="CJ130" s="544"/>
      <c r="CK130" s="544"/>
      <c r="CL130" s="544"/>
      <c r="CM130" s="657"/>
      <c r="CN130" s="543"/>
      <c r="CO130" s="544"/>
      <c r="CP130" s="544"/>
      <c r="CQ130" s="544"/>
      <c r="CR130" s="544"/>
      <c r="CS130" s="544"/>
      <c r="CT130" s="544"/>
      <c r="CU130" s="544"/>
      <c r="CV130" s="544"/>
      <c r="CW130" s="657"/>
      <c r="CX130" s="543"/>
      <c r="CY130" s="544"/>
      <c r="CZ130" s="544"/>
      <c r="DA130" s="544"/>
      <c r="DB130" s="544"/>
      <c r="DC130" s="544"/>
      <c r="DD130" s="544"/>
      <c r="DE130" s="544"/>
      <c r="DF130" s="544"/>
      <c r="DG130" s="657"/>
      <c r="DH130" s="543"/>
      <c r="DI130" s="544"/>
      <c r="DJ130" s="544"/>
      <c r="DK130" s="544"/>
      <c r="DL130" s="544"/>
      <c r="DM130" s="544"/>
      <c r="DN130" s="544"/>
      <c r="DO130" s="544"/>
      <c r="DP130" s="544"/>
      <c r="DQ130" s="657"/>
      <c r="DR130" s="543"/>
      <c r="DS130" s="544"/>
      <c r="DT130" s="544"/>
      <c r="DU130" s="544"/>
      <c r="DV130" s="544"/>
      <c r="DW130" s="544"/>
      <c r="DX130" s="544"/>
      <c r="DY130" s="544"/>
      <c r="DZ130" s="544"/>
      <c r="EA130" s="657"/>
      <c r="EB130" s="543"/>
      <c r="EC130" s="544"/>
      <c r="ED130" s="544"/>
      <c r="EE130" s="544"/>
      <c r="EF130" s="544"/>
      <c r="EG130" s="544"/>
      <c r="EH130" s="544"/>
      <c r="EI130" s="544"/>
      <c r="EJ130" s="544"/>
      <c r="EK130" s="657"/>
    </row>
    <row r="131" spans="1:141" s="139" customFormat="1" ht="20.25">
      <c r="A131" s="359">
        <f>Summary!A131</f>
        <v>0</v>
      </c>
      <c r="B131" s="378">
        <f>Summary!B131</f>
        <v>0</v>
      </c>
      <c r="C131" s="379" t="str">
        <f>Summary!C131</f>
        <v>4.6.2.3</v>
      </c>
      <c r="D131" s="380">
        <f>Summary!D131</f>
        <v>0</v>
      </c>
      <c r="E131" s="381">
        <f>Summary!E131</f>
        <v>0</v>
      </c>
      <c r="F131" s="382" t="str">
        <f>Summary!F131</f>
        <v xml:space="preserve">Check mast breaking system </v>
      </c>
      <c r="G131" s="375">
        <f>Summary!G131</f>
        <v>0</v>
      </c>
      <c r="H131" s="540">
        <f t="shared" si="67"/>
        <v>0</v>
      </c>
      <c r="I131" s="541">
        <f t="shared" si="68"/>
        <v>0</v>
      </c>
      <c r="J131" s="541">
        <f t="shared" si="69"/>
        <v>0</v>
      </c>
      <c r="K131" s="541">
        <f t="shared" si="70"/>
        <v>0</v>
      </c>
      <c r="L131" s="541">
        <f t="shared" si="71"/>
        <v>0</v>
      </c>
      <c r="M131" s="541">
        <f t="shared" si="72"/>
        <v>0</v>
      </c>
      <c r="N131" s="541">
        <f t="shared" si="73"/>
        <v>0</v>
      </c>
      <c r="O131" s="541">
        <f t="shared" si="74"/>
        <v>0</v>
      </c>
      <c r="P131" s="541">
        <f t="shared" si="75"/>
        <v>0</v>
      </c>
      <c r="Q131" s="541">
        <f t="shared" si="76"/>
        <v>0</v>
      </c>
      <c r="R131" s="541">
        <f t="shared" si="77"/>
        <v>0</v>
      </c>
      <c r="S131" s="541">
        <f t="shared" si="78"/>
        <v>0</v>
      </c>
      <c r="T131" s="542">
        <f t="shared" si="79"/>
        <v>0</v>
      </c>
      <c r="U131" s="531"/>
      <c r="V131" s="543"/>
      <c r="W131" s="544"/>
      <c r="X131" s="544"/>
      <c r="Y131" s="544"/>
      <c r="Z131" s="544"/>
      <c r="AA131" s="544"/>
      <c r="AB131" s="544"/>
      <c r="AC131" s="544"/>
      <c r="AD131" s="544"/>
      <c r="AE131" s="657"/>
      <c r="AF131" s="543"/>
      <c r="AG131" s="544"/>
      <c r="AH131" s="544"/>
      <c r="AI131" s="544"/>
      <c r="AJ131" s="544"/>
      <c r="AK131" s="544"/>
      <c r="AL131" s="544"/>
      <c r="AM131" s="544"/>
      <c r="AN131" s="544"/>
      <c r="AO131" s="657"/>
      <c r="AP131" s="543"/>
      <c r="AQ131" s="544"/>
      <c r="AR131" s="544"/>
      <c r="AS131" s="544"/>
      <c r="AT131" s="544"/>
      <c r="AU131" s="544"/>
      <c r="AV131" s="544"/>
      <c r="AW131" s="544"/>
      <c r="AX131" s="544"/>
      <c r="AY131" s="657"/>
      <c r="AZ131" s="543"/>
      <c r="BA131" s="544"/>
      <c r="BB131" s="544"/>
      <c r="BC131" s="544"/>
      <c r="BD131" s="544"/>
      <c r="BE131" s="544"/>
      <c r="BF131" s="544"/>
      <c r="BG131" s="544"/>
      <c r="BH131" s="544"/>
      <c r="BI131" s="657"/>
      <c r="BJ131" s="543"/>
      <c r="BK131" s="544"/>
      <c r="BL131" s="544"/>
      <c r="BM131" s="544"/>
      <c r="BN131" s="544"/>
      <c r="BO131" s="544"/>
      <c r="BP131" s="544"/>
      <c r="BQ131" s="544"/>
      <c r="BR131" s="544"/>
      <c r="BS131" s="657"/>
      <c r="BT131" s="543"/>
      <c r="BU131" s="544"/>
      <c r="BV131" s="544"/>
      <c r="BW131" s="544"/>
      <c r="BX131" s="544"/>
      <c r="BY131" s="544"/>
      <c r="BZ131" s="544"/>
      <c r="CA131" s="544"/>
      <c r="CB131" s="544"/>
      <c r="CC131" s="657"/>
      <c r="CD131" s="543"/>
      <c r="CE131" s="544"/>
      <c r="CF131" s="544"/>
      <c r="CG131" s="544"/>
      <c r="CH131" s="544"/>
      <c r="CI131" s="544"/>
      <c r="CJ131" s="544"/>
      <c r="CK131" s="544"/>
      <c r="CL131" s="544"/>
      <c r="CM131" s="657"/>
      <c r="CN131" s="543"/>
      <c r="CO131" s="544"/>
      <c r="CP131" s="544"/>
      <c r="CQ131" s="544"/>
      <c r="CR131" s="544"/>
      <c r="CS131" s="544"/>
      <c r="CT131" s="544"/>
      <c r="CU131" s="544"/>
      <c r="CV131" s="544"/>
      <c r="CW131" s="657"/>
      <c r="CX131" s="543"/>
      <c r="CY131" s="544"/>
      <c r="CZ131" s="544"/>
      <c r="DA131" s="544"/>
      <c r="DB131" s="544"/>
      <c r="DC131" s="544"/>
      <c r="DD131" s="544"/>
      <c r="DE131" s="544"/>
      <c r="DF131" s="544"/>
      <c r="DG131" s="657"/>
      <c r="DH131" s="543"/>
      <c r="DI131" s="544"/>
      <c r="DJ131" s="544"/>
      <c r="DK131" s="544"/>
      <c r="DL131" s="544"/>
      <c r="DM131" s="544"/>
      <c r="DN131" s="544"/>
      <c r="DO131" s="544"/>
      <c r="DP131" s="544"/>
      <c r="DQ131" s="657"/>
      <c r="DR131" s="543"/>
      <c r="DS131" s="544"/>
      <c r="DT131" s="544"/>
      <c r="DU131" s="544"/>
      <c r="DV131" s="544"/>
      <c r="DW131" s="544"/>
      <c r="DX131" s="544"/>
      <c r="DY131" s="544"/>
      <c r="DZ131" s="544"/>
      <c r="EA131" s="657"/>
      <c r="EB131" s="543"/>
      <c r="EC131" s="544"/>
      <c r="ED131" s="544"/>
      <c r="EE131" s="544"/>
      <c r="EF131" s="544"/>
      <c r="EG131" s="544"/>
      <c r="EH131" s="544"/>
      <c r="EI131" s="544"/>
      <c r="EJ131" s="544"/>
      <c r="EK131" s="657"/>
    </row>
    <row r="132" spans="1:141" ht="36">
      <c r="A132" s="359">
        <f>Summary!A132</f>
        <v>0</v>
      </c>
      <c r="B132" s="378">
        <f>Summary!B132</f>
        <v>0</v>
      </c>
      <c r="C132" s="379" t="str">
        <f>Summary!C132</f>
        <v>4.6.3</v>
      </c>
      <c r="D132" s="380" t="str">
        <f>Summary!D132</f>
        <v>1500 - Roadside technology</v>
      </c>
      <c r="E132" s="381" t="str">
        <f>Summary!E132</f>
        <v>APTR Telephones</v>
      </c>
      <c r="F132" s="382" t="str">
        <f>Summary!F132</f>
        <v>Clean telephone internally and externally</v>
      </c>
      <c r="G132" s="375">
        <f>Summary!G132</f>
        <v>0</v>
      </c>
      <c r="H132" s="540">
        <f t="shared" si="67"/>
        <v>0</v>
      </c>
      <c r="I132" s="541">
        <f t="shared" si="68"/>
        <v>0</v>
      </c>
      <c r="J132" s="541">
        <f t="shared" si="69"/>
        <v>0</v>
      </c>
      <c r="K132" s="541">
        <f t="shared" si="70"/>
        <v>0</v>
      </c>
      <c r="L132" s="541">
        <f t="shared" si="71"/>
        <v>0</v>
      </c>
      <c r="M132" s="541">
        <f t="shared" si="72"/>
        <v>0</v>
      </c>
      <c r="N132" s="541">
        <f t="shared" si="73"/>
        <v>0</v>
      </c>
      <c r="O132" s="541">
        <f t="shared" si="74"/>
        <v>0</v>
      </c>
      <c r="P132" s="541">
        <f t="shared" si="75"/>
        <v>0</v>
      </c>
      <c r="Q132" s="541">
        <f t="shared" si="76"/>
        <v>0</v>
      </c>
      <c r="R132" s="541">
        <f t="shared" si="77"/>
        <v>0</v>
      </c>
      <c r="S132" s="541">
        <f t="shared" si="78"/>
        <v>0</v>
      </c>
      <c r="T132" s="542">
        <f t="shared" si="79"/>
        <v>0</v>
      </c>
      <c r="U132" s="531"/>
      <c r="V132" s="543"/>
      <c r="W132" s="544"/>
      <c r="X132" s="544"/>
      <c r="Y132" s="544"/>
      <c r="Z132" s="544"/>
      <c r="AA132" s="544"/>
      <c r="AB132" s="544"/>
      <c r="AC132" s="544"/>
      <c r="AD132" s="544"/>
      <c r="AE132" s="657"/>
      <c r="AF132" s="543"/>
      <c r="AG132" s="544"/>
      <c r="AH132" s="544"/>
      <c r="AI132" s="544"/>
      <c r="AJ132" s="544"/>
      <c r="AK132" s="544"/>
      <c r="AL132" s="544"/>
      <c r="AM132" s="544"/>
      <c r="AN132" s="544"/>
      <c r="AO132" s="657"/>
      <c r="AP132" s="543"/>
      <c r="AQ132" s="544"/>
      <c r="AR132" s="544"/>
      <c r="AS132" s="544"/>
      <c r="AT132" s="544"/>
      <c r="AU132" s="544"/>
      <c r="AV132" s="544"/>
      <c r="AW132" s="544"/>
      <c r="AX132" s="544"/>
      <c r="AY132" s="657"/>
      <c r="AZ132" s="543"/>
      <c r="BA132" s="544"/>
      <c r="BB132" s="544"/>
      <c r="BC132" s="544"/>
      <c r="BD132" s="544"/>
      <c r="BE132" s="544"/>
      <c r="BF132" s="544"/>
      <c r="BG132" s="544"/>
      <c r="BH132" s="544"/>
      <c r="BI132" s="657"/>
      <c r="BJ132" s="543"/>
      <c r="BK132" s="544"/>
      <c r="BL132" s="544"/>
      <c r="BM132" s="544"/>
      <c r="BN132" s="544"/>
      <c r="BO132" s="544"/>
      <c r="BP132" s="544"/>
      <c r="BQ132" s="544"/>
      <c r="BR132" s="544"/>
      <c r="BS132" s="657"/>
      <c r="BT132" s="543"/>
      <c r="BU132" s="544"/>
      <c r="BV132" s="544"/>
      <c r="BW132" s="544"/>
      <c r="BX132" s="544"/>
      <c r="BY132" s="544"/>
      <c r="BZ132" s="544"/>
      <c r="CA132" s="544"/>
      <c r="CB132" s="544"/>
      <c r="CC132" s="657"/>
      <c r="CD132" s="543"/>
      <c r="CE132" s="544"/>
      <c r="CF132" s="544"/>
      <c r="CG132" s="544"/>
      <c r="CH132" s="544"/>
      <c r="CI132" s="544"/>
      <c r="CJ132" s="544"/>
      <c r="CK132" s="544"/>
      <c r="CL132" s="544"/>
      <c r="CM132" s="657"/>
      <c r="CN132" s="543"/>
      <c r="CO132" s="544"/>
      <c r="CP132" s="544"/>
      <c r="CQ132" s="544"/>
      <c r="CR132" s="544"/>
      <c r="CS132" s="544"/>
      <c r="CT132" s="544"/>
      <c r="CU132" s="544"/>
      <c r="CV132" s="544"/>
      <c r="CW132" s="657"/>
      <c r="CX132" s="543"/>
      <c r="CY132" s="544"/>
      <c r="CZ132" s="544"/>
      <c r="DA132" s="544"/>
      <c r="DB132" s="544"/>
      <c r="DC132" s="544"/>
      <c r="DD132" s="544"/>
      <c r="DE132" s="544"/>
      <c r="DF132" s="544"/>
      <c r="DG132" s="657"/>
      <c r="DH132" s="543"/>
      <c r="DI132" s="544"/>
      <c r="DJ132" s="544"/>
      <c r="DK132" s="544"/>
      <c r="DL132" s="544"/>
      <c r="DM132" s="544"/>
      <c r="DN132" s="544"/>
      <c r="DO132" s="544"/>
      <c r="DP132" s="544"/>
      <c r="DQ132" s="657"/>
      <c r="DR132" s="543"/>
      <c r="DS132" s="544"/>
      <c r="DT132" s="544"/>
      <c r="DU132" s="544"/>
      <c r="DV132" s="544"/>
      <c r="DW132" s="544"/>
      <c r="DX132" s="544"/>
      <c r="DY132" s="544"/>
      <c r="DZ132" s="544"/>
      <c r="EA132" s="657"/>
      <c r="EB132" s="543"/>
      <c r="EC132" s="544"/>
      <c r="ED132" s="544"/>
      <c r="EE132" s="544"/>
      <c r="EF132" s="544"/>
      <c r="EG132" s="544"/>
      <c r="EH132" s="544"/>
      <c r="EI132" s="544"/>
      <c r="EJ132" s="544"/>
      <c r="EK132" s="657"/>
    </row>
    <row r="133" spans="1:141" ht="36">
      <c r="A133" s="359">
        <f>Summary!A133</f>
        <v>0</v>
      </c>
      <c r="B133" s="378">
        <f>Summary!B133</f>
        <v>0</v>
      </c>
      <c r="C133" s="379" t="str">
        <f>Summary!C133</f>
        <v>4.6.4</v>
      </c>
      <c r="D133" s="380" t="str">
        <f>Summary!D133</f>
        <v>1500 - Roadside technology</v>
      </c>
      <c r="E133" s="381" t="str">
        <f>Summary!E133</f>
        <v>Emergency Roadside Telephone (ERT)</v>
      </c>
      <c r="F133" s="382" t="str">
        <f>Summary!F133</f>
        <v>Clean telephone internally and externally</v>
      </c>
      <c r="G133" s="375">
        <f>Summary!G133</f>
        <v>0</v>
      </c>
      <c r="H133" s="540">
        <f t="shared" si="67"/>
        <v>0</v>
      </c>
      <c r="I133" s="541">
        <f t="shared" si="68"/>
        <v>0</v>
      </c>
      <c r="J133" s="541">
        <f t="shared" si="69"/>
        <v>0</v>
      </c>
      <c r="K133" s="541">
        <f t="shared" si="70"/>
        <v>0</v>
      </c>
      <c r="L133" s="541">
        <f t="shared" si="71"/>
        <v>0</v>
      </c>
      <c r="M133" s="541">
        <f t="shared" si="72"/>
        <v>0</v>
      </c>
      <c r="N133" s="541">
        <f t="shared" si="73"/>
        <v>0</v>
      </c>
      <c r="O133" s="541">
        <f t="shared" si="74"/>
        <v>0</v>
      </c>
      <c r="P133" s="541">
        <f t="shared" si="75"/>
        <v>0</v>
      </c>
      <c r="Q133" s="541">
        <f t="shared" si="76"/>
        <v>0</v>
      </c>
      <c r="R133" s="541">
        <f t="shared" si="77"/>
        <v>0</v>
      </c>
      <c r="S133" s="541">
        <f t="shared" si="78"/>
        <v>0</v>
      </c>
      <c r="T133" s="542">
        <f t="shared" si="79"/>
        <v>0</v>
      </c>
      <c r="U133" s="531"/>
      <c r="V133" s="543"/>
      <c r="W133" s="544"/>
      <c r="X133" s="544"/>
      <c r="Y133" s="544"/>
      <c r="Z133" s="544"/>
      <c r="AA133" s="544"/>
      <c r="AB133" s="544"/>
      <c r="AC133" s="544"/>
      <c r="AD133" s="544"/>
      <c r="AE133" s="657"/>
      <c r="AF133" s="543"/>
      <c r="AG133" s="544"/>
      <c r="AH133" s="544"/>
      <c r="AI133" s="544"/>
      <c r="AJ133" s="544"/>
      <c r="AK133" s="544"/>
      <c r="AL133" s="544"/>
      <c r="AM133" s="544"/>
      <c r="AN133" s="544"/>
      <c r="AO133" s="657"/>
      <c r="AP133" s="543"/>
      <c r="AQ133" s="544"/>
      <c r="AR133" s="544"/>
      <c r="AS133" s="544"/>
      <c r="AT133" s="544"/>
      <c r="AU133" s="544"/>
      <c r="AV133" s="544"/>
      <c r="AW133" s="544"/>
      <c r="AX133" s="544"/>
      <c r="AY133" s="657"/>
      <c r="AZ133" s="543"/>
      <c r="BA133" s="544"/>
      <c r="BB133" s="544"/>
      <c r="BC133" s="544"/>
      <c r="BD133" s="544"/>
      <c r="BE133" s="544"/>
      <c r="BF133" s="544"/>
      <c r="BG133" s="544"/>
      <c r="BH133" s="544"/>
      <c r="BI133" s="657"/>
      <c r="BJ133" s="543"/>
      <c r="BK133" s="544"/>
      <c r="BL133" s="544"/>
      <c r="BM133" s="544"/>
      <c r="BN133" s="544"/>
      <c r="BO133" s="544"/>
      <c r="BP133" s="544"/>
      <c r="BQ133" s="544"/>
      <c r="BR133" s="544"/>
      <c r="BS133" s="657"/>
      <c r="BT133" s="543"/>
      <c r="BU133" s="544"/>
      <c r="BV133" s="544"/>
      <c r="BW133" s="544"/>
      <c r="BX133" s="544"/>
      <c r="BY133" s="544"/>
      <c r="BZ133" s="544"/>
      <c r="CA133" s="544"/>
      <c r="CB133" s="544"/>
      <c r="CC133" s="657"/>
      <c r="CD133" s="543"/>
      <c r="CE133" s="544"/>
      <c r="CF133" s="544"/>
      <c r="CG133" s="544"/>
      <c r="CH133" s="544"/>
      <c r="CI133" s="544"/>
      <c r="CJ133" s="544"/>
      <c r="CK133" s="544"/>
      <c r="CL133" s="544"/>
      <c r="CM133" s="657"/>
      <c r="CN133" s="543"/>
      <c r="CO133" s="544"/>
      <c r="CP133" s="544"/>
      <c r="CQ133" s="544"/>
      <c r="CR133" s="544"/>
      <c r="CS133" s="544"/>
      <c r="CT133" s="544"/>
      <c r="CU133" s="544"/>
      <c r="CV133" s="544"/>
      <c r="CW133" s="657"/>
      <c r="CX133" s="543"/>
      <c r="CY133" s="544"/>
      <c r="CZ133" s="544"/>
      <c r="DA133" s="544"/>
      <c r="DB133" s="544"/>
      <c r="DC133" s="544"/>
      <c r="DD133" s="544"/>
      <c r="DE133" s="544"/>
      <c r="DF133" s="544"/>
      <c r="DG133" s="657"/>
      <c r="DH133" s="543"/>
      <c r="DI133" s="544"/>
      <c r="DJ133" s="544"/>
      <c r="DK133" s="544"/>
      <c r="DL133" s="544"/>
      <c r="DM133" s="544"/>
      <c r="DN133" s="544"/>
      <c r="DO133" s="544"/>
      <c r="DP133" s="544"/>
      <c r="DQ133" s="657"/>
      <c r="DR133" s="543"/>
      <c r="DS133" s="544"/>
      <c r="DT133" s="544"/>
      <c r="DU133" s="544"/>
      <c r="DV133" s="544"/>
      <c r="DW133" s="544"/>
      <c r="DX133" s="544"/>
      <c r="DY133" s="544"/>
      <c r="DZ133" s="544"/>
      <c r="EA133" s="657"/>
      <c r="EB133" s="543"/>
      <c r="EC133" s="544"/>
      <c r="ED133" s="544"/>
      <c r="EE133" s="544"/>
      <c r="EF133" s="544"/>
      <c r="EG133" s="544"/>
      <c r="EH133" s="544"/>
      <c r="EI133" s="544"/>
      <c r="EJ133" s="544"/>
      <c r="EK133" s="657"/>
    </row>
    <row r="134" spans="1:141" ht="36">
      <c r="A134" s="359">
        <f>Summary!A134</f>
        <v>0</v>
      </c>
      <c r="B134" s="378">
        <f>Summary!B134</f>
        <v>0</v>
      </c>
      <c r="C134" s="379" t="str">
        <f>Summary!C134</f>
        <v>4.6.5</v>
      </c>
      <c r="D134" s="380" t="str">
        <f>Summary!D134</f>
        <v>1500 - Roadside technology</v>
      </c>
      <c r="E134" s="381" t="str">
        <f>Summary!E134</f>
        <v>Environmental Sensor Stations (ESS)</v>
      </c>
      <c r="F134" s="382" t="str">
        <f>Summary!F134</f>
        <v>Test and calibrate sites pre-winter season and mid-winter season</v>
      </c>
      <c r="G134" s="375">
        <f>Summary!G134</f>
        <v>0</v>
      </c>
      <c r="H134" s="540">
        <f t="shared" si="67"/>
        <v>0</v>
      </c>
      <c r="I134" s="541">
        <f t="shared" si="68"/>
        <v>0</v>
      </c>
      <c r="J134" s="541">
        <f t="shared" si="69"/>
        <v>0</v>
      </c>
      <c r="K134" s="541">
        <f t="shared" si="70"/>
        <v>0</v>
      </c>
      <c r="L134" s="541">
        <f t="shared" si="71"/>
        <v>0</v>
      </c>
      <c r="M134" s="541">
        <f t="shared" si="72"/>
        <v>0</v>
      </c>
      <c r="N134" s="541">
        <f t="shared" si="73"/>
        <v>0</v>
      </c>
      <c r="O134" s="541">
        <f t="shared" si="74"/>
        <v>0</v>
      </c>
      <c r="P134" s="541">
        <f t="shared" si="75"/>
        <v>0</v>
      </c>
      <c r="Q134" s="541">
        <f t="shared" si="76"/>
        <v>0</v>
      </c>
      <c r="R134" s="541">
        <f t="shared" si="77"/>
        <v>0</v>
      </c>
      <c r="S134" s="541">
        <f t="shared" si="78"/>
        <v>0</v>
      </c>
      <c r="T134" s="542">
        <f t="shared" si="79"/>
        <v>0</v>
      </c>
      <c r="U134" s="531"/>
      <c r="V134" s="543"/>
      <c r="W134" s="544"/>
      <c r="X134" s="544"/>
      <c r="Y134" s="544"/>
      <c r="Z134" s="544"/>
      <c r="AA134" s="544"/>
      <c r="AB134" s="544"/>
      <c r="AC134" s="544"/>
      <c r="AD134" s="544"/>
      <c r="AE134" s="657"/>
      <c r="AF134" s="543"/>
      <c r="AG134" s="544"/>
      <c r="AH134" s="544"/>
      <c r="AI134" s="544"/>
      <c r="AJ134" s="544"/>
      <c r="AK134" s="544"/>
      <c r="AL134" s="544"/>
      <c r="AM134" s="544"/>
      <c r="AN134" s="544"/>
      <c r="AO134" s="657"/>
      <c r="AP134" s="543"/>
      <c r="AQ134" s="544"/>
      <c r="AR134" s="544"/>
      <c r="AS134" s="544"/>
      <c r="AT134" s="544"/>
      <c r="AU134" s="544"/>
      <c r="AV134" s="544"/>
      <c r="AW134" s="544"/>
      <c r="AX134" s="544"/>
      <c r="AY134" s="657"/>
      <c r="AZ134" s="543"/>
      <c r="BA134" s="544"/>
      <c r="BB134" s="544"/>
      <c r="BC134" s="544"/>
      <c r="BD134" s="544"/>
      <c r="BE134" s="544"/>
      <c r="BF134" s="544"/>
      <c r="BG134" s="544"/>
      <c r="BH134" s="544"/>
      <c r="BI134" s="657"/>
      <c r="BJ134" s="543"/>
      <c r="BK134" s="544"/>
      <c r="BL134" s="544"/>
      <c r="BM134" s="544"/>
      <c r="BN134" s="544"/>
      <c r="BO134" s="544"/>
      <c r="BP134" s="544"/>
      <c r="BQ134" s="544"/>
      <c r="BR134" s="544"/>
      <c r="BS134" s="657"/>
      <c r="BT134" s="543"/>
      <c r="BU134" s="544"/>
      <c r="BV134" s="544"/>
      <c r="BW134" s="544"/>
      <c r="BX134" s="544"/>
      <c r="BY134" s="544"/>
      <c r="BZ134" s="544"/>
      <c r="CA134" s="544"/>
      <c r="CB134" s="544"/>
      <c r="CC134" s="657"/>
      <c r="CD134" s="543"/>
      <c r="CE134" s="544"/>
      <c r="CF134" s="544"/>
      <c r="CG134" s="544"/>
      <c r="CH134" s="544"/>
      <c r="CI134" s="544"/>
      <c r="CJ134" s="544"/>
      <c r="CK134" s="544"/>
      <c r="CL134" s="544"/>
      <c r="CM134" s="657"/>
      <c r="CN134" s="543"/>
      <c r="CO134" s="544"/>
      <c r="CP134" s="544"/>
      <c r="CQ134" s="544"/>
      <c r="CR134" s="544"/>
      <c r="CS134" s="544"/>
      <c r="CT134" s="544"/>
      <c r="CU134" s="544"/>
      <c r="CV134" s="544"/>
      <c r="CW134" s="657"/>
      <c r="CX134" s="543"/>
      <c r="CY134" s="544"/>
      <c r="CZ134" s="544"/>
      <c r="DA134" s="544"/>
      <c r="DB134" s="544"/>
      <c r="DC134" s="544"/>
      <c r="DD134" s="544"/>
      <c r="DE134" s="544"/>
      <c r="DF134" s="544"/>
      <c r="DG134" s="657"/>
      <c r="DH134" s="543"/>
      <c r="DI134" s="544"/>
      <c r="DJ134" s="544"/>
      <c r="DK134" s="544"/>
      <c r="DL134" s="544"/>
      <c r="DM134" s="544"/>
      <c r="DN134" s="544"/>
      <c r="DO134" s="544"/>
      <c r="DP134" s="544"/>
      <c r="DQ134" s="657"/>
      <c r="DR134" s="543"/>
      <c r="DS134" s="544"/>
      <c r="DT134" s="544"/>
      <c r="DU134" s="544"/>
      <c r="DV134" s="544"/>
      <c r="DW134" s="544"/>
      <c r="DX134" s="544"/>
      <c r="DY134" s="544"/>
      <c r="DZ134" s="544"/>
      <c r="EA134" s="657"/>
      <c r="EB134" s="543"/>
      <c r="EC134" s="544"/>
      <c r="ED134" s="544"/>
      <c r="EE134" s="544"/>
      <c r="EF134" s="544"/>
      <c r="EG134" s="544"/>
      <c r="EH134" s="544"/>
      <c r="EI134" s="544"/>
      <c r="EJ134" s="544"/>
      <c r="EK134" s="657"/>
    </row>
    <row r="135" spans="1:141" ht="36">
      <c r="A135" s="359">
        <f>Summary!A135</f>
        <v>0</v>
      </c>
      <c r="B135" s="378">
        <f>Summary!B135</f>
        <v>0</v>
      </c>
      <c r="C135" s="379" t="str">
        <f>Summary!C135</f>
        <v>4.6.6</v>
      </c>
      <c r="D135" s="380" t="str">
        <f>Summary!D135</f>
        <v>1500 - Roadside technology</v>
      </c>
      <c r="E135" s="381" t="str">
        <f>Summary!E135</f>
        <v>Meteorological sites</v>
      </c>
      <c r="F135" s="382" t="str">
        <f>Summary!F135</f>
        <v>Clean fog sensors</v>
      </c>
      <c r="G135" s="375">
        <f>Summary!G135</f>
        <v>0</v>
      </c>
      <c r="H135" s="540">
        <f t="shared" si="67"/>
        <v>0</v>
      </c>
      <c r="I135" s="541">
        <f t="shared" si="68"/>
        <v>0</v>
      </c>
      <c r="J135" s="541">
        <f t="shared" si="69"/>
        <v>0</v>
      </c>
      <c r="K135" s="541">
        <f t="shared" si="70"/>
        <v>0</v>
      </c>
      <c r="L135" s="541">
        <f t="shared" si="71"/>
        <v>0</v>
      </c>
      <c r="M135" s="541">
        <f t="shared" si="72"/>
        <v>0</v>
      </c>
      <c r="N135" s="541">
        <f t="shared" si="73"/>
        <v>0</v>
      </c>
      <c r="O135" s="541">
        <f t="shared" si="74"/>
        <v>0</v>
      </c>
      <c r="P135" s="541">
        <f t="shared" si="75"/>
        <v>0</v>
      </c>
      <c r="Q135" s="541">
        <f t="shared" si="76"/>
        <v>0</v>
      </c>
      <c r="R135" s="541">
        <f t="shared" si="77"/>
        <v>0</v>
      </c>
      <c r="S135" s="541">
        <f t="shared" si="78"/>
        <v>0</v>
      </c>
      <c r="T135" s="542">
        <f t="shared" si="79"/>
        <v>0</v>
      </c>
      <c r="U135" s="531"/>
      <c r="V135" s="543"/>
      <c r="W135" s="544"/>
      <c r="X135" s="544"/>
      <c r="Y135" s="544"/>
      <c r="Z135" s="544"/>
      <c r="AA135" s="544"/>
      <c r="AB135" s="544"/>
      <c r="AC135" s="544"/>
      <c r="AD135" s="544"/>
      <c r="AE135" s="657"/>
      <c r="AF135" s="543"/>
      <c r="AG135" s="544"/>
      <c r="AH135" s="544"/>
      <c r="AI135" s="544"/>
      <c r="AJ135" s="544"/>
      <c r="AK135" s="544"/>
      <c r="AL135" s="544"/>
      <c r="AM135" s="544"/>
      <c r="AN135" s="544"/>
      <c r="AO135" s="657"/>
      <c r="AP135" s="543"/>
      <c r="AQ135" s="544"/>
      <c r="AR135" s="544"/>
      <c r="AS135" s="544"/>
      <c r="AT135" s="544"/>
      <c r="AU135" s="544"/>
      <c r="AV135" s="544"/>
      <c r="AW135" s="544"/>
      <c r="AX135" s="544"/>
      <c r="AY135" s="657"/>
      <c r="AZ135" s="543"/>
      <c r="BA135" s="544"/>
      <c r="BB135" s="544"/>
      <c r="BC135" s="544"/>
      <c r="BD135" s="544"/>
      <c r="BE135" s="544"/>
      <c r="BF135" s="544"/>
      <c r="BG135" s="544"/>
      <c r="BH135" s="544"/>
      <c r="BI135" s="657"/>
      <c r="BJ135" s="543"/>
      <c r="BK135" s="544"/>
      <c r="BL135" s="544"/>
      <c r="BM135" s="544"/>
      <c r="BN135" s="544"/>
      <c r="BO135" s="544"/>
      <c r="BP135" s="544"/>
      <c r="BQ135" s="544"/>
      <c r="BR135" s="544"/>
      <c r="BS135" s="657"/>
      <c r="BT135" s="543"/>
      <c r="BU135" s="544"/>
      <c r="BV135" s="544"/>
      <c r="BW135" s="544"/>
      <c r="BX135" s="544"/>
      <c r="BY135" s="544"/>
      <c r="BZ135" s="544"/>
      <c r="CA135" s="544"/>
      <c r="CB135" s="544"/>
      <c r="CC135" s="657"/>
      <c r="CD135" s="543"/>
      <c r="CE135" s="544"/>
      <c r="CF135" s="544"/>
      <c r="CG135" s="544"/>
      <c r="CH135" s="544"/>
      <c r="CI135" s="544"/>
      <c r="CJ135" s="544"/>
      <c r="CK135" s="544"/>
      <c r="CL135" s="544"/>
      <c r="CM135" s="657"/>
      <c r="CN135" s="543"/>
      <c r="CO135" s="544"/>
      <c r="CP135" s="544"/>
      <c r="CQ135" s="544"/>
      <c r="CR135" s="544"/>
      <c r="CS135" s="544"/>
      <c r="CT135" s="544"/>
      <c r="CU135" s="544"/>
      <c r="CV135" s="544"/>
      <c r="CW135" s="657"/>
      <c r="CX135" s="543"/>
      <c r="CY135" s="544"/>
      <c r="CZ135" s="544"/>
      <c r="DA135" s="544"/>
      <c r="DB135" s="544"/>
      <c r="DC135" s="544"/>
      <c r="DD135" s="544"/>
      <c r="DE135" s="544"/>
      <c r="DF135" s="544"/>
      <c r="DG135" s="657"/>
      <c r="DH135" s="543"/>
      <c r="DI135" s="544"/>
      <c r="DJ135" s="544"/>
      <c r="DK135" s="544"/>
      <c r="DL135" s="544"/>
      <c r="DM135" s="544"/>
      <c r="DN135" s="544"/>
      <c r="DO135" s="544"/>
      <c r="DP135" s="544"/>
      <c r="DQ135" s="657"/>
      <c r="DR135" s="543"/>
      <c r="DS135" s="544"/>
      <c r="DT135" s="544"/>
      <c r="DU135" s="544"/>
      <c r="DV135" s="544"/>
      <c r="DW135" s="544"/>
      <c r="DX135" s="544"/>
      <c r="DY135" s="544"/>
      <c r="DZ135" s="544"/>
      <c r="EA135" s="657"/>
      <c r="EB135" s="543"/>
      <c r="EC135" s="544"/>
      <c r="ED135" s="544"/>
      <c r="EE135" s="544"/>
      <c r="EF135" s="544"/>
      <c r="EG135" s="544"/>
      <c r="EH135" s="544"/>
      <c r="EI135" s="544"/>
      <c r="EJ135" s="544"/>
      <c r="EK135" s="657"/>
    </row>
    <row r="136" spans="1:141" ht="36">
      <c r="A136" s="359">
        <f>Summary!A136</f>
        <v>0</v>
      </c>
      <c r="B136" s="378">
        <f>Summary!B136</f>
        <v>0</v>
      </c>
      <c r="C136" s="379" t="str">
        <f>Summary!C136</f>
        <v>4.6.7</v>
      </c>
      <c r="D136" s="380" t="str">
        <f>Summary!D136</f>
        <v>1500 - Roadside technology</v>
      </c>
      <c r="E136" s="381" t="str">
        <f>Summary!E136</f>
        <v>Fixed Text Message Signs</v>
      </c>
      <c r="F136" s="382" t="str">
        <f>Summary!F136</f>
        <v>Check, clean and grease motor assemblies</v>
      </c>
      <c r="G136" s="375">
        <f>Summary!G136</f>
        <v>0</v>
      </c>
      <c r="H136" s="540">
        <f t="shared" si="67"/>
        <v>0</v>
      </c>
      <c r="I136" s="541">
        <f t="shared" si="68"/>
        <v>0</v>
      </c>
      <c r="J136" s="541">
        <f t="shared" si="69"/>
        <v>0</v>
      </c>
      <c r="K136" s="541">
        <f t="shared" si="70"/>
        <v>0</v>
      </c>
      <c r="L136" s="541">
        <f t="shared" si="71"/>
        <v>0</v>
      </c>
      <c r="M136" s="541">
        <f t="shared" si="72"/>
        <v>0</v>
      </c>
      <c r="N136" s="541">
        <f t="shared" si="73"/>
        <v>0</v>
      </c>
      <c r="O136" s="541">
        <f t="shared" si="74"/>
        <v>0</v>
      </c>
      <c r="P136" s="541">
        <f t="shared" si="75"/>
        <v>0</v>
      </c>
      <c r="Q136" s="541">
        <f t="shared" si="76"/>
        <v>0</v>
      </c>
      <c r="R136" s="541">
        <f t="shared" si="77"/>
        <v>0</v>
      </c>
      <c r="S136" s="541">
        <f t="shared" si="78"/>
        <v>0</v>
      </c>
      <c r="T136" s="542">
        <f t="shared" si="79"/>
        <v>0</v>
      </c>
      <c r="U136" s="531"/>
      <c r="V136" s="543"/>
      <c r="W136" s="544"/>
      <c r="X136" s="544"/>
      <c r="Y136" s="544"/>
      <c r="Z136" s="544"/>
      <c r="AA136" s="544"/>
      <c r="AB136" s="544"/>
      <c r="AC136" s="544"/>
      <c r="AD136" s="544"/>
      <c r="AE136" s="657"/>
      <c r="AF136" s="543"/>
      <c r="AG136" s="544"/>
      <c r="AH136" s="544"/>
      <c r="AI136" s="544"/>
      <c r="AJ136" s="544"/>
      <c r="AK136" s="544"/>
      <c r="AL136" s="544"/>
      <c r="AM136" s="544"/>
      <c r="AN136" s="544"/>
      <c r="AO136" s="657"/>
      <c r="AP136" s="543"/>
      <c r="AQ136" s="544"/>
      <c r="AR136" s="544"/>
      <c r="AS136" s="544"/>
      <c r="AT136" s="544"/>
      <c r="AU136" s="544"/>
      <c r="AV136" s="544"/>
      <c r="AW136" s="544"/>
      <c r="AX136" s="544"/>
      <c r="AY136" s="657"/>
      <c r="AZ136" s="543"/>
      <c r="BA136" s="544"/>
      <c r="BB136" s="544"/>
      <c r="BC136" s="544"/>
      <c r="BD136" s="544"/>
      <c r="BE136" s="544"/>
      <c r="BF136" s="544"/>
      <c r="BG136" s="544"/>
      <c r="BH136" s="544"/>
      <c r="BI136" s="657"/>
      <c r="BJ136" s="543"/>
      <c r="BK136" s="544"/>
      <c r="BL136" s="544"/>
      <c r="BM136" s="544"/>
      <c r="BN136" s="544"/>
      <c r="BO136" s="544"/>
      <c r="BP136" s="544"/>
      <c r="BQ136" s="544"/>
      <c r="BR136" s="544"/>
      <c r="BS136" s="657"/>
      <c r="BT136" s="543"/>
      <c r="BU136" s="544"/>
      <c r="BV136" s="544"/>
      <c r="BW136" s="544"/>
      <c r="BX136" s="544"/>
      <c r="BY136" s="544"/>
      <c r="BZ136" s="544"/>
      <c r="CA136" s="544"/>
      <c r="CB136" s="544"/>
      <c r="CC136" s="657"/>
      <c r="CD136" s="543"/>
      <c r="CE136" s="544"/>
      <c r="CF136" s="544"/>
      <c r="CG136" s="544"/>
      <c r="CH136" s="544"/>
      <c r="CI136" s="544"/>
      <c r="CJ136" s="544"/>
      <c r="CK136" s="544"/>
      <c r="CL136" s="544"/>
      <c r="CM136" s="657"/>
      <c r="CN136" s="543"/>
      <c r="CO136" s="544"/>
      <c r="CP136" s="544"/>
      <c r="CQ136" s="544"/>
      <c r="CR136" s="544"/>
      <c r="CS136" s="544"/>
      <c r="CT136" s="544"/>
      <c r="CU136" s="544"/>
      <c r="CV136" s="544"/>
      <c r="CW136" s="657"/>
      <c r="CX136" s="543"/>
      <c r="CY136" s="544"/>
      <c r="CZ136" s="544"/>
      <c r="DA136" s="544"/>
      <c r="DB136" s="544"/>
      <c r="DC136" s="544"/>
      <c r="DD136" s="544"/>
      <c r="DE136" s="544"/>
      <c r="DF136" s="544"/>
      <c r="DG136" s="657"/>
      <c r="DH136" s="543"/>
      <c r="DI136" s="544"/>
      <c r="DJ136" s="544"/>
      <c r="DK136" s="544"/>
      <c r="DL136" s="544"/>
      <c r="DM136" s="544"/>
      <c r="DN136" s="544"/>
      <c r="DO136" s="544"/>
      <c r="DP136" s="544"/>
      <c r="DQ136" s="657"/>
      <c r="DR136" s="543"/>
      <c r="DS136" s="544"/>
      <c r="DT136" s="544"/>
      <c r="DU136" s="544"/>
      <c r="DV136" s="544"/>
      <c r="DW136" s="544"/>
      <c r="DX136" s="544"/>
      <c r="DY136" s="544"/>
      <c r="DZ136" s="544"/>
      <c r="EA136" s="657"/>
      <c r="EB136" s="543"/>
      <c r="EC136" s="544"/>
      <c r="ED136" s="544"/>
      <c r="EE136" s="544"/>
      <c r="EF136" s="544"/>
      <c r="EG136" s="544"/>
      <c r="EH136" s="544"/>
      <c r="EI136" s="544"/>
      <c r="EJ136" s="544"/>
      <c r="EK136" s="657"/>
    </row>
    <row r="137" spans="1:141" s="139" customFormat="1" ht="54">
      <c r="A137" s="802">
        <f>Summary!A137</f>
        <v>0</v>
      </c>
      <c r="B137" s="815">
        <f>Summary!B137</f>
        <v>0</v>
      </c>
      <c r="C137" s="813" t="str">
        <f>Summary!C137</f>
        <v>4.6.8</v>
      </c>
      <c r="D137" s="816" t="str">
        <f>Summary!D137</f>
        <v>1500 - Roadside technology</v>
      </c>
      <c r="E137" s="796" t="str">
        <f>Summary!E137</f>
        <v>Remotely Operated Temporary Traffic Management Signs</v>
      </c>
      <c r="F137" s="796">
        <f>Summary!F137</f>
        <v>0</v>
      </c>
      <c r="G137" s="787">
        <f>Summary!G137</f>
        <v>0</v>
      </c>
      <c r="H137" s="299"/>
      <c r="I137" s="300"/>
      <c r="J137" s="300"/>
      <c r="K137" s="300"/>
      <c r="L137" s="300"/>
      <c r="M137" s="300"/>
      <c r="N137" s="300"/>
      <c r="O137" s="300"/>
      <c r="P137" s="300"/>
      <c r="Q137" s="300"/>
      <c r="R137" s="300"/>
      <c r="S137" s="300"/>
      <c r="T137" s="797"/>
      <c r="U137" s="531"/>
      <c r="V137" s="299"/>
      <c r="W137" s="300"/>
      <c r="X137" s="300"/>
      <c r="Y137" s="300"/>
      <c r="Z137" s="300"/>
      <c r="AA137" s="300"/>
      <c r="AB137" s="300"/>
      <c r="AC137" s="300"/>
      <c r="AD137" s="300"/>
      <c r="AE137" s="817"/>
      <c r="AF137" s="299"/>
      <c r="AG137" s="300"/>
      <c r="AH137" s="300"/>
      <c r="AI137" s="300"/>
      <c r="AJ137" s="300"/>
      <c r="AK137" s="300"/>
      <c r="AL137" s="300"/>
      <c r="AM137" s="300"/>
      <c r="AN137" s="300"/>
      <c r="AO137" s="817"/>
      <c r="AP137" s="299"/>
      <c r="AQ137" s="300"/>
      <c r="AR137" s="300"/>
      <c r="AS137" s="300"/>
      <c r="AT137" s="300"/>
      <c r="AU137" s="300"/>
      <c r="AV137" s="300"/>
      <c r="AW137" s="300"/>
      <c r="AX137" s="300"/>
      <c r="AY137" s="817"/>
      <c r="AZ137" s="299"/>
      <c r="BA137" s="300"/>
      <c r="BB137" s="300"/>
      <c r="BC137" s="300"/>
      <c r="BD137" s="300"/>
      <c r="BE137" s="300"/>
      <c r="BF137" s="300"/>
      <c r="BG137" s="300"/>
      <c r="BH137" s="300"/>
      <c r="BI137" s="817"/>
      <c r="BJ137" s="299"/>
      <c r="BK137" s="300"/>
      <c r="BL137" s="300"/>
      <c r="BM137" s="300"/>
      <c r="BN137" s="300"/>
      <c r="BO137" s="300"/>
      <c r="BP137" s="300"/>
      <c r="BQ137" s="300"/>
      <c r="BR137" s="300"/>
      <c r="BS137" s="817"/>
      <c r="BT137" s="299"/>
      <c r="BU137" s="300"/>
      <c r="BV137" s="300"/>
      <c r="BW137" s="300"/>
      <c r="BX137" s="300"/>
      <c r="BY137" s="300"/>
      <c r="BZ137" s="300"/>
      <c r="CA137" s="300"/>
      <c r="CB137" s="300"/>
      <c r="CC137" s="817"/>
      <c r="CD137" s="299"/>
      <c r="CE137" s="300"/>
      <c r="CF137" s="300"/>
      <c r="CG137" s="300"/>
      <c r="CH137" s="300"/>
      <c r="CI137" s="300"/>
      <c r="CJ137" s="300"/>
      <c r="CK137" s="300"/>
      <c r="CL137" s="300"/>
      <c r="CM137" s="817"/>
      <c r="CN137" s="299"/>
      <c r="CO137" s="300"/>
      <c r="CP137" s="300"/>
      <c r="CQ137" s="300"/>
      <c r="CR137" s="300"/>
      <c r="CS137" s="300"/>
      <c r="CT137" s="300"/>
      <c r="CU137" s="300"/>
      <c r="CV137" s="300"/>
      <c r="CW137" s="817"/>
      <c r="CX137" s="299"/>
      <c r="CY137" s="300"/>
      <c r="CZ137" s="300"/>
      <c r="DA137" s="300"/>
      <c r="DB137" s="300"/>
      <c r="DC137" s="300"/>
      <c r="DD137" s="300"/>
      <c r="DE137" s="300"/>
      <c r="DF137" s="300"/>
      <c r="DG137" s="817"/>
      <c r="DH137" s="299"/>
      <c r="DI137" s="300"/>
      <c r="DJ137" s="300"/>
      <c r="DK137" s="300"/>
      <c r="DL137" s="300"/>
      <c r="DM137" s="300"/>
      <c r="DN137" s="300"/>
      <c r="DO137" s="300"/>
      <c r="DP137" s="300"/>
      <c r="DQ137" s="817"/>
      <c r="DR137" s="299"/>
      <c r="DS137" s="300"/>
      <c r="DT137" s="300"/>
      <c r="DU137" s="300"/>
      <c r="DV137" s="300"/>
      <c r="DW137" s="300"/>
      <c r="DX137" s="300"/>
      <c r="DY137" s="300"/>
      <c r="DZ137" s="300"/>
      <c r="EA137" s="817"/>
      <c r="EB137" s="299"/>
      <c r="EC137" s="300"/>
      <c r="ED137" s="300"/>
      <c r="EE137" s="300"/>
      <c r="EF137" s="300"/>
      <c r="EG137" s="300"/>
      <c r="EH137" s="300"/>
      <c r="EI137" s="300"/>
      <c r="EJ137" s="300"/>
      <c r="EK137" s="817"/>
    </row>
    <row r="138" spans="1:141" ht="20.25">
      <c r="A138" s="359">
        <f>Summary!A138</f>
        <v>0</v>
      </c>
      <c r="B138" s="378">
        <f>Summary!B138</f>
        <v>0</v>
      </c>
      <c r="C138" s="379" t="str">
        <f>Summary!C138</f>
        <v>4.6.8.1</v>
      </c>
      <c r="D138" s="380">
        <f>Summary!D138</f>
        <v>0</v>
      </c>
      <c r="E138" s="381">
        <f>Summary!E138</f>
        <v>0</v>
      </c>
      <c r="F138" s="382" t="str">
        <f>Summary!F138</f>
        <v>Change Batteries</v>
      </c>
      <c r="G138" s="375">
        <f>Summary!G138</f>
        <v>0</v>
      </c>
      <c r="H138" s="540">
        <f t="shared" ref="H138:H141" si="80">SUM(V138:AD138)</f>
        <v>0</v>
      </c>
      <c r="I138" s="541">
        <f t="shared" ref="I138:I141" si="81">SUM(AF138:AN138)</f>
        <v>0</v>
      </c>
      <c r="J138" s="541">
        <f t="shared" ref="J138:J141" si="82">SUM(AP138:AX138)</f>
        <v>0</v>
      </c>
      <c r="K138" s="541">
        <f t="shared" ref="K138:K141" si="83">SUM(AZ138:BH138)</f>
        <v>0</v>
      </c>
      <c r="L138" s="541">
        <f t="shared" ref="L138:L141" si="84">SUM(BJ138:BR138)</f>
        <v>0</v>
      </c>
      <c r="M138" s="541">
        <f t="shared" ref="M138:M141" si="85">SUM(BT138:CB138)</f>
        <v>0</v>
      </c>
      <c r="N138" s="541">
        <f t="shared" ref="N138:N141" si="86">SUM(CD138:CL138)</f>
        <v>0</v>
      </c>
      <c r="O138" s="541">
        <f t="shared" ref="O138:O141" si="87">SUM(CN138:CV138)</f>
        <v>0</v>
      </c>
      <c r="P138" s="541">
        <f t="shared" ref="P138:P141" si="88">SUM(CX138:DF138)</f>
        <v>0</v>
      </c>
      <c r="Q138" s="541">
        <f t="shared" ref="Q138:Q141" si="89">SUM(DH138:DP138)</f>
        <v>0</v>
      </c>
      <c r="R138" s="541">
        <f t="shared" ref="R138:R141" si="90">SUM(DR138:DZ138)</f>
        <v>0</v>
      </c>
      <c r="S138" s="541">
        <f t="shared" ref="S138:S141" si="91">SUM(EB138:EJ138)</f>
        <v>0</v>
      </c>
      <c r="T138" s="542">
        <f t="shared" ref="T138:T141" si="92">SUM(H138:S138)</f>
        <v>0</v>
      </c>
      <c r="U138" s="531"/>
      <c r="V138" s="543"/>
      <c r="W138" s="544"/>
      <c r="X138" s="544"/>
      <c r="Y138" s="544"/>
      <c r="Z138" s="544"/>
      <c r="AA138" s="544"/>
      <c r="AB138" s="544"/>
      <c r="AC138" s="544"/>
      <c r="AD138" s="544"/>
      <c r="AE138" s="657"/>
      <c r="AF138" s="543"/>
      <c r="AG138" s="544"/>
      <c r="AH138" s="544"/>
      <c r="AI138" s="544"/>
      <c r="AJ138" s="544"/>
      <c r="AK138" s="544"/>
      <c r="AL138" s="544"/>
      <c r="AM138" s="544"/>
      <c r="AN138" s="544"/>
      <c r="AO138" s="657"/>
      <c r="AP138" s="543"/>
      <c r="AQ138" s="544"/>
      <c r="AR138" s="544"/>
      <c r="AS138" s="544"/>
      <c r="AT138" s="544"/>
      <c r="AU138" s="544"/>
      <c r="AV138" s="544"/>
      <c r="AW138" s="544"/>
      <c r="AX138" s="544"/>
      <c r="AY138" s="657"/>
      <c r="AZ138" s="543"/>
      <c r="BA138" s="544"/>
      <c r="BB138" s="544"/>
      <c r="BC138" s="544"/>
      <c r="BD138" s="544"/>
      <c r="BE138" s="544"/>
      <c r="BF138" s="544"/>
      <c r="BG138" s="544"/>
      <c r="BH138" s="544"/>
      <c r="BI138" s="657"/>
      <c r="BJ138" s="543"/>
      <c r="BK138" s="544"/>
      <c r="BL138" s="544"/>
      <c r="BM138" s="544"/>
      <c r="BN138" s="544"/>
      <c r="BO138" s="544"/>
      <c r="BP138" s="544"/>
      <c r="BQ138" s="544"/>
      <c r="BR138" s="544"/>
      <c r="BS138" s="657"/>
      <c r="BT138" s="543"/>
      <c r="BU138" s="544"/>
      <c r="BV138" s="544"/>
      <c r="BW138" s="544"/>
      <c r="BX138" s="544"/>
      <c r="BY138" s="544"/>
      <c r="BZ138" s="544"/>
      <c r="CA138" s="544"/>
      <c r="CB138" s="544"/>
      <c r="CC138" s="657"/>
      <c r="CD138" s="543"/>
      <c r="CE138" s="544"/>
      <c r="CF138" s="544"/>
      <c r="CG138" s="544"/>
      <c r="CH138" s="544"/>
      <c r="CI138" s="544"/>
      <c r="CJ138" s="544"/>
      <c r="CK138" s="544"/>
      <c r="CL138" s="544"/>
      <c r="CM138" s="657"/>
      <c r="CN138" s="543"/>
      <c r="CO138" s="544"/>
      <c r="CP138" s="544"/>
      <c r="CQ138" s="544"/>
      <c r="CR138" s="544"/>
      <c r="CS138" s="544"/>
      <c r="CT138" s="544"/>
      <c r="CU138" s="544"/>
      <c r="CV138" s="544"/>
      <c r="CW138" s="657"/>
      <c r="CX138" s="543"/>
      <c r="CY138" s="544"/>
      <c r="CZ138" s="544"/>
      <c r="DA138" s="544"/>
      <c r="DB138" s="544"/>
      <c r="DC138" s="544"/>
      <c r="DD138" s="544"/>
      <c r="DE138" s="544"/>
      <c r="DF138" s="544"/>
      <c r="DG138" s="657"/>
      <c r="DH138" s="543"/>
      <c r="DI138" s="544"/>
      <c r="DJ138" s="544"/>
      <c r="DK138" s="544"/>
      <c r="DL138" s="544"/>
      <c r="DM138" s="544"/>
      <c r="DN138" s="544"/>
      <c r="DO138" s="544"/>
      <c r="DP138" s="544"/>
      <c r="DQ138" s="657"/>
      <c r="DR138" s="543"/>
      <c r="DS138" s="544"/>
      <c r="DT138" s="544"/>
      <c r="DU138" s="544"/>
      <c r="DV138" s="544"/>
      <c r="DW138" s="544"/>
      <c r="DX138" s="544"/>
      <c r="DY138" s="544"/>
      <c r="DZ138" s="544"/>
      <c r="EA138" s="657"/>
      <c r="EB138" s="543"/>
      <c r="EC138" s="544"/>
      <c r="ED138" s="544"/>
      <c r="EE138" s="544"/>
      <c r="EF138" s="544"/>
      <c r="EG138" s="544"/>
      <c r="EH138" s="544"/>
      <c r="EI138" s="544"/>
      <c r="EJ138" s="544"/>
      <c r="EK138" s="657"/>
    </row>
    <row r="139" spans="1:141" s="139" customFormat="1" ht="20.25">
      <c r="A139" s="359">
        <f>Summary!A139</f>
        <v>0</v>
      </c>
      <c r="B139" s="378">
        <f>Summary!B139</f>
        <v>0</v>
      </c>
      <c r="C139" s="379" t="str">
        <f>Summary!C139</f>
        <v>4.6.8.2</v>
      </c>
      <c r="D139" s="380">
        <f>Summary!D139</f>
        <v>0</v>
      </c>
      <c r="E139" s="381">
        <f>Summary!E139</f>
        <v>0</v>
      </c>
      <c r="F139" s="382" t="str">
        <f>Summary!F139</f>
        <v>Inspect and clean battery connectors</v>
      </c>
      <c r="G139" s="375">
        <f>Summary!G139</f>
        <v>0</v>
      </c>
      <c r="H139" s="540">
        <f t="shared" si="80"/>
        <v>0</v>
      </c>
      <c r="I139" s="541">
        <f t="shared" si="81"/>
        <v>0</v>
      </c>
      <c r="J139" s="541">
        <f t="shared" si="82"/>
        <v>0</v>
      </c>
      <c r="K139" s="541">
        <f t="shared" si="83"/>
        <v>0</v>
      </c>
      <c r="L139" s="541">
        <f t="shared" si="84"/>
        <v>0</v>
      </c>
      <c r="M139" s="541">
        <f t="shared" si="85"/>
        <v>0</v>
      </c>
      <c r="N139" s="541">
        <f t="shared" si="86"/>
        <v>0</v>
      </c>
      <c r="O139" s="541">
        <f t="shared" si="87"/>
        <v>0</v>
      </c>
      <c r="P139" s="541">
        <f t="shared" si="88"/>
        <v>0</v>
      </c>
      <c r="Q139" s="541">
        <f t="shared" si="89"/>
        <v>0</v>
      </c>
      <c r="R139" s="541">
        <f t="shared" si="90"/>
        <v>0</v>
      </c>
      <c r="S139" s="541">
        <f t="shared" si="91"/>
        <v>0</v>
      </c>
      <c r="T139" s="542">
        <f t="shared" si="92"/>
        <v>0</v>
      </c>
      <c r="U139" s="531"/>
      <c r="V139" s="543"/>
      <c r="W139" s="544"/>
      <c r="X139" s="544"/>
      <c r="Y139" s="544"/>
      <c r="Z139" s="544"/>
      <c r="AA139" s="544"/>
      <c r="AB139" s="544"/>
      <c r="AC139" s="544"/>
      <c r="AD139" s="544"/>
      <c r="AE139" s="657"/>
      <c r="AF139" s="543"/>
      <c r="AG139" s="544"/>
      <c r="AH139" s="544"/>
      <c r="AI139" s="544"/>
      <c r="AJ139" s="544"/>
      <c r="AK139" s="544"/>
      <c r="AL139" s="544"/>
      <c r="AM139" s="544"/>
      <c r="AN139" s="544"/>
      <c r="AO139" s="657"/>
      <c r="AP139" s="543"/>
      <c r="AQ139" s="544"/>
      <c r="AR139" s="544"/>
      <c r="AS139" s="544"/>
      <c r="AT139" s="544"/>
      <c r="AU139" s="544"/>
      <c r="AV139" s="544"/>
      <c r="AW139" s="544"/>
      <c r="AX139" s="544"/>
      <c r="AY139" s="657"/>
      <c r="AZ139" s="543"/>
      <c r="BA139" s="544"/>
      <c r="BB139" s="544"/>
      <c r="BC139" s="544"/>
      <c r="BD139" s="544"/>
      <c r="BE139" s="544"/>
      <c r="BF139" s="544"/>
      <c r="BG139" s="544"/>
      <c r="BH139" s="544"/>
      <c r="BI139" s="657"/>
      <c r="BJ139" s="543"/>
      <c r="BK139" s="544"/>
      <c r="BL139" s="544"/>
      <c r="BM139" s="544"/>
      <c r="BN139" s="544"/>
      <c r="BO139" s="544"/>
      <c r="BP139" s="544"/>
      <c r="BQ139" s="544"/>
      <c r="BR139" s="544"/>
      <c r="BS139" s="657"/>
      <c r="BT139" s="543"/>
      <c r="BU139" s="544"/>
      <c r="BV139" s="544"/>
      <c r="BW139" s="544"/>
      <c r="BX139" s="544"/>
      <c r="BY139" s="544"/>
      <c r="BZ139" s="544"/>
      <c r="CA139" s="544"/>
      <c r="CB139" s="544"/>
      <c r="CC139" s="657"/>
      <c r="CD139" s="543"/>
      <c r="CE139" s="544"/>
      <c r="CF139" s="544"/>
      <c r="CG139" s="544"/>
      <c r="CH139" s="544"/>
      <c r="CI139" s="544"/>
      <c r="CJ139" s="544"/>
      <c r="CK139" s="544"/>
      <c r="CL139" s="544"/>
      <c r="CM139" s="657"/>
      <c r="CN139" s="543"/>
      <c r="CO139" s="544"/>
      <c r="CP139" s="544"/>
      <c r="CQ139" s="544"/>
      <c r="CR139" s="544"/>
      <c r="CS139" s="544"/>
      <c r="CT139" s="544"/>
      <c r="CU139" s="544"/>
      <c r="CV139" s="544"/>
      <c r="CW139" s="657"/>
      <c r="CX139" s="543"/>
      <c r="CY139" s="544"/>
      <c r="CZ139" s="544"/>
      <c r="DA139" s="544"/>
      <c r="DB139" s="544"/>
      <c r="DC139" s="544"/>
      <c r="DD139" s="544"/>
      <c r="DE139" s="544"/>
      <c r="DF139" s="544"/>
      <c r="DG139" s="657"/>
      <c r="DH139" s="543"/>
      <c r="DI139" s="544"/>
      <c r="DJ139" s="544"/>
      <c r="DK139" s="544"/>
      <c r="DL139" s="544"/>
      <c r="DM139" s="544"/>
      <c r="DN139" s="544"/>
      <c r="DO139" s="544"/>
      <c r="DP139" s="544"/>
      <c r="DQ139" s="657"/>
      <c r="DR139" s="543"/>
      <c r="DS139" s="544"/>
      <c r="DT139" s="544"/>
      <c r="DU139" s="544"/>
      <c r="DV139" s="544"/>
      <c r="DW139" s="544"/>
      <c r="DX139" s="544"/>
      <c r="DY139" s="544"/>
      <c r="DZ139" s="544"/>
      <c r="EA139" s="657"/>
      <c r="EB139" s="543"/>
      <c r="EC139" s="544"/>
      <c r="ED139" s="544"/>
      <c r="EE139" s="544"/>
      <c r="EF139" s="544"/>
      <c r="EG139" s="544"/>
      <c r="EH139" s="544"/>
      <c r="EI139" s="544"/>
      <c r="EJ139" s="544"/>
      <c r="EK139" s="657"/>
    </row>
    <row r="140" spans="1:141" s="139" customFormat="1" ht="20.25">
      <c r="A140" s="359">
        <f>Summary!A140</f>
        <v>0</v>
      </c>
      <c r="B140" s="378">
        <f>Summary!B140</f>
        <v>0</v>
      </c>
      <c r="C140" s="379" t="str">
        <f>Summary!C140</f>
        <v>4.6.8.3</v>
      </c>
      <c r="D140" s="380">
        <f>Summary!D140</f>
        <v>0</v>
      </c>
      <c r="E140" s="381">
        <f>Summary!E140</f>
        <v>0</v>
      </c>
      <c r="F140" s="382" t="str">
        <f>Summary!F140</f>
        <v>Clean sign face</v>
      </c>
      <c r="G140" s="375">
        <f>Summary!G140</f>
        <v>0</v>
      </c>
      <c r="H140" s="540">
        <f t="shared" si="80"/>
        <v>0</v>
      </c>
      <c r="I140" s="541">
        <f t="shared" si="81"/>
        <v>0</v>
      </c>
      <c r="J140" s="541">
        <f t="shared" si="82"/>
        <v>0</v>
      </c>
      <c r="K140" s="541">
        <f t="shared" si="83"/>
        <v>0</v>
      </c>
      <c r="L140" s="541">
        <f t="shared" si="84"/>
        <v>0</v>
      </c>
      <c r="M140" s="541">
        <f t="shared" si="85"/>
        <v>0</v>
      </c>
      <c r="N140" s="541">
        <f t="shared" si="86"/>
        <v>0</v>
      </c>
      <c r="O140" s="541">
        <f t="shared" si="87"/>
        <v>0</v>
      </c>
      <c r="P140" s="541">
        <f t="shared" si="88"/>
        <v>0</v>
      </c>
      <c r="Q140" s="541">
        <f t="shared" si="89"/>
        <v>0</v>
      </c>
      <c r="R140" s="541">
        <f t="shared" si="90"/>
        <v>0</v>
      </c>
      <c r="S140" s="541">
        <f t="shared" si="91"/>
        <v>0</v>
      </c>
      <c r="T140" s="542">
        <f t="shared" si="92"/>
        <v>0</v>
      </c>
      <c r="U140" s="531"/>
      <c r="V140" s="543"/>
      <c r="W140" s="544"/>
      <c r="X140" s="544"/>
      <c r="Y140" s="544"/>
      <c r="Z140" s="544"/>
      <c r="AA140" s="544"/>
      <c r="AB140" s="544"/>
      <c r="AC140" s="544"/>
      <c r="AD140" s="544"/>
      <c r="AE140" s="657"/>
      <c r="AF140" s="543"/>
      <c r="AG140" s="544"/>
      <c r="AH140" s="544"/>
      <c r="AI140" s="544"/>
      <c r="AJ140" s="544"/>
      <c r="AK140" s="544"/>
      <c r="AL140" s="544"/>
      <c r="AM140" s="544"/>
      <c r="AN140" s="544"/>
      <c r="AO140" s="657"/>
      <c r="AP140" s="543"/>
      <c r="AQ140" s="544"/>
      <c r="AR140" s="544"/>
      <c r="AS140" s="544"/>
      <c r="AT140" s="544"/>
      <c r="AU140" s="544"/>
      <c r="AV140" s="544"/>
      <c r="AW140" s="544"/>
      <c r="AX140" s="544"/>
      <c r="AY140" s="657"/>
      <c r="AZ140" s="543"/>
      <c r="BA140" s="544"/>
      <c r="BB140" s="544"/>
      <c r="BC140" s="544"/>
      <c r="BD140" s="544"/>
      <c r="BE140" s="544"/>
      <c r="BF140" s="544"/>
      <c r="BG140" s="544"/>
      <c r="BH140" s="544"/>
      <c r="BI140" s="657"/>
      <c r="BJ140" s="543"/>
      <c r="BK140" s="544"/>
      <c r="BL140" s="544"/>
      <c r="BM140" s="544"/>
      <c r="BN140" s="544"/>
      <c r="BO140" s="544"/>
      <c r="BP140" s="544"/>
      <c r="BQ140" s="544"/>
      <c r="BR140" s="544"/>
      <c r="BS140" s="657"/>
      <c r="BT140" s="543"/>
      <c r="BU140" s="544"/>
      <c r="BV140" s="544"/>
      <c r="BW140" s="544"/>
      <c r="BX140" s="544"/>
      <c r="BY140" s="544"/>
      <c r="BZ140" s="544"/>
      <c r="CA140" s="544"/>
      <c r="CB140" s="544"/>
      <c r="CC140" s="657"/>
      <c r="CD140" s="543"/>
      <c r="CE140" s="544"/>
      <c r="CF140" s="544"/>
      <c r="CG140" s="544"/>
      <c r="CH140" s="544"/>
      <c r="CI140" s="544"/>
      <c r="CJ140" s="544"/>
      <c r="CK140" s="544"/>
      <c r="CL140" s="544"/>
      <c r="CM140" s="657"/>
      <c r="CN140" s="543"/>
      <c r="CO140" s="544"/>
      <c r="CP140" s="544"/>
      <c r="CQ140" s="544"/>
      <c r="CR140" s="544"/>
      <c r="CS140" s="544"/>
      <c r="CT140" s="544"/>
      <c r="CU140" s="544"/>
      <c r="CV140" s="544"/>
      <c r="CW140" s="657"/>
      <c r="CX140" s="543"/>
      <c r="CY140" s="544"/>
      <c r="CZ140" s="544"/>
      <c r="DA140" s="544"/>
      <c r="DB140" s="544"/>
      <c r="DC140" s="544"/>
      <c r="DD140" s="544"/>
      <c r="DE140" s="544"/>
      <c r="DF140" s="544"/>
      <c r="DG140" s="657"/>
      <c r="DH140" s="543"/>
      <c r="DI140" s="544"/>
      <c r="DJ140" s="544"/>
      <c r="DK140" s="544"/>
      <c r="DL140" s="544"/>
      <c r="DM140" s="544"/>
      <c r="DN140" s="544"/>
      <c r="DO140" s="544"/>
      <c r="DP140" s="544"/>
      <c r="DQ140" s="657"/>
      <c r="DR140" s="543"/>
      <c r="DS140" s="544"/>
      <c r="DT140" s="544"/>
      <c r="DU140" s="544"/>
      <c r="DV140" s="544"/>
      <c r="DW140" s="544"/>
      <c r="DX140" s="544"/>
      <c r="DY140" s="544"/>
      <c r="DZ140" s="544"/>
      <c r="EA140" s="657"/>
      <c r="EB140" s="543"/>
      <c r="EC140" s="544"/>
      <c r="ED140" s="544"/>
      <c r="EE140" s="544"/>
      <c r="EF140" s="544"/>
      <c r="EG140" s="544"/>
      <c r="EH140" s="544"/>
      <c r="EI140" s="544"/>
      <c r="EJ140" s="544"/>
      <c r="EK140" s="657"/>
    </row>
    <row r="141" spans="1:141" ht="36">
      <c r="A141" s="359">
        <f>Summary!A141</f>
        <v>0</v>
      </c>
      <c r="B141" s="378">
        <f>Summary!B141</f>
        <v>0</v>
      </c>
      <c r="C141" s="379" t="str">
        <f>Summary!C141</f>
        <v>4.6.9</v>
      </c>
      <c r="D141" s="380" t="str">
        <f>Summary!D141</f>
        <v>1500 - Roadside technology</v>
      </c>
      <c r="E141" s="381" t="str">
        <f>Summary!E141</f>
        <v>Midas outstations and detectors</v>
      </c>
      <c r="F141" s="382" t="str">
        <f>Summary!F141</f>
        <v>Optimisation of MIDAS detectors (loops and radar) in accordance with MCH 2584 [Ref 11.N]</v>
      </c>
      <c r="G141" s="375">
        <f>Summary!G141</f>
        <v>0</v>
      </c>
      <c r="H141" s="540">
        <f t="shared" si="80"/>
        <v>0</v>
      </c>
      <c r="I141" s="541">
        <f t="shared" si="81"/>
        <v>0</v>
      </c>
      <c r="J141" s="541">
        <f t="shared" si="82"/>
        <v>0</v>
      </c>
      <c r="K141" s="541">
        <f t="shared" si="83"/>
        <v>0</v>
      </c>
      <c r="L141" s="541">
        <f t="shared" si="84"/>
        <v>0</v>
      </c>
      <c r="M141" s="541">
        <f t="shared" si="85"/>
        <v>0</v>
      </c>
      <c r="N141" s="541">
        <f t="shared" si="86"/>
        <v>0</v>
      </c>
      <c r="O141" s="541">
        <f t="shared" si="87"/>
        <v>0</v>
      </c>
      <c r="P141" s="541">
        <f t="shared" si="88"/>
        <v>0</v>
      </c>
      <c r="Q141" s="541">
        <f t="shared" si="89"/>
        <v>0</v>
      </c>
      <c r="R141" s="541">
        <f t="shared" si="90"/>
        <v>0</v>
      </c>
      <c r="S141" s="541">
        <f t="shared" si="91"/>
        <v>0</v>
      </c>
      <c r="T141" s="542">
        <f t="shared" si="92"/>
        <v>0</v>
      </c>
      <c r="U141" s="531"/>
      <c r="V141" s="543"/>
      <c r="W141" s="544"/>
      <c r="X141" s="544"/>
      <c r="Y141" s="544"/>
      <c r="Z141" s="544"/>
      <c r="AA141" s="544"/>
      <c r="AB141" s="544"/>
      <c r="AC141" s="544"/>
      <c r="AD141" s="544"/>
      <c r="AE141" s="657"/>
      <c r="AF141" s="543"/>
      <c r="AG141" s="544"/>
      <c r="AH141" s="544"/>
      <c r="AI141" s="544"/>
      <c r="AJ141" s="544"/>
      <c r="AK141" s="544"/>
      <c r="AL141" s="544"/>
      <c r="AM141" s="544"/>
      <c r="AN141" s="544"/>
      <c r="AO141" s="657"/>
      <c r="AP141" s="543"/>
      <c r="AQ141" s="544"/>
      <c r="AR141" s="544"/>
      <c r="AS141" s="544"/>
      <c r="AT141" s="544"/>
      <c r="AU141" s="544"/>
      <c r="AV141" s="544"/>
      <c r="AW141" s="544"/>
      <c r="AX141" s="544"/>
      <c r="AY141" s="657"/>
      <c r="AZ141" s="543"/>
      <c r="BA141" s="544"/>
      <c r="BB141" s="544"/>
      <c r="BC141" s="544"/>
      <c r="BD141" s="544"/>
      <c r="BE141" s="544"/>
      <c r="BF141" s="544"/>
      <c r="BG141" s="544"/>
      <c r="BH141" s="544"/>
      <c r="BI141" s="657"/>
      <c r="BJ141" s="543"/>
      <c r="BK141" s="544"/>
      <c r="BL141" s="544"/>
      <c r="BM141" s="544"/>
      <c r="BN141" s="544"/>
      <c r="BO141" s="544"/>
      <c r="BP141" s="544"/>
      <c r="BQ141" s="544"/>
      <c r="BR141" s="544"/>
      <c r="BS141" s="657"/>
      <c r="BT141" s="543"/>
      <c r="BU141" s="544"/>
      <c r="BV141" s="544"/>
      <c r="BW141" s="544"/>
      <c r="BX141" s="544"/>
      <c r="BY141" s="544"/>
      <c r="BZ141" s="544"/>
      <c r="CA141" s="544"/>
      <c r="CB141" s="544"/>
      <c r="CC141" s="657"/>
      <c r="CD141" s="543"/>
      <c r="CE141" s="544"/>
      <c r="CF141" s="544"/>
      <c r="CG141" s="544"/>
      <c r="CH141" s="544"/>
      <c r="CI141" s="544"/>
      <c r="CJ141" s="544"/>
      <c r="CK141" s="544"/>
      <c r="CL141" s="544"/>
      <c r="CM141" s="657"/>
      <c r="CN141" s="543"/>
      <c r="CO141" s="544"/>
      <c r="CP141" s="544"/>
      <c r="CQ141" s="544"/>
      <c r="CR141" s="544"/>
      <c r="CS141" s="544"/>
      <c r="CT141" s="544"/>
      <c r="CU141" s="544"/>
      <c r="CV141" s="544"/>
      <c r="CW141" s="657"/>
      <c r="CX141" s="543"/>
      <c r="CY141" s="544"/>
      <c r="CZ141" s="544"/>
      <c r="DA141" s="544"/>
      <c r="DB141" s="544"/>
      <c r="DC141" s="544"/>
      <c r="DD141" s="544"/>
      <c r="DE141" s="544"/>
      <c r="DF141" s="544"/>
      <c r="DG141" s="657"/>
      <c r="DH141" s="543"/>
      <c r="DI141" s="544"/>
      <c r="DJ141" s="544"/>
      <c r="DK141" s="544"/>
      <c r="DL141" s="544"/>
      <c r="DM141" s="544"/>
      <c r="DN141" s="544"/>
      <c r="DO141" s="544"/>
      <c r="DP141" s="544"/>
      <c r="DQ141" s="657"/>
      <c r="DR141" s="543"/>
      <c r="DS141" s="544"/>
      <c r="DT141" s="544"/>
      <c r="DU141" s="544"/>
      <c r="DV141" s="544"/>
      <c r="DW141" s="544"/>
      <c r="DX141" s="544"/>
      <c r="DY141" s="544"/>
      <c r="DZ141" s="544"/>
      <c r="EA141" s="657"/>
      <c r="EB141" s="543"/>
      <c r="EC141" s="544"/>
      <c r="ED141" s="544"/>
      <c r="EE141" s="544"/>
      <c r="EF141" s="544"/>
      <c r="EG141" s="544"/>
      <c r="EH141" s="544"/>
      <c r="EI141" s="544"/>
      <c r="EJ141" s="544"/>
      <c r="EK141" s="657"/>
    </row>
    <row r="142" spans="1:141" s="139" customFormat="1" ht="36">
      <c r="A142" s="802">
        <f>Summary!A142</f>
        <v>0</v>
      </c>
      <c r="B142" s="815">
        <f>Summary!B142</f>
        <v>0</v>
      </c>
      <c r="C142" s="813" t="str">
        <f>Summary!C142</f>
        <v>4.6.10</v>
      </c>
      <c r="D142" s="816" t="str">
        <f>Summary!D142</f>
        <v>1500 - Roadside technology</v>
      </c>
      <c r="E142" s="796" t="str">
        <f>Summary!E142</f>
        <v>Road Traffic Signals (RAG)</v>
      </c>
      <c r="F142" s="796">
        <f>Summary!F142</f>
        <v>0</v>
      </c>
      <c r="G142" s="787">
        <f>Summary!G142</f>
        <v>0</v>
      </c>
      <c r="H142" s="299"/>
      <c r="I142" s="300"/>
      <c r="J142" s="300"/>
      <c r="K142" s="300"/>
      <c r="L142" s="300"/>
      <c r="M142" s="300"/>
      <c r="N142" s="300"/>
      <c r="O142" s="300"/>
      <c r="P142" s="300"/>
      <c r="Q142" s="300"/>
      <c r="R142" s="300"/>
      <c r="S142" s="300"/>
      <c r="T142" s="797"/>
      <c r="U142" s="531"/>
      <c r="V142" s="299"/>
      <c r="W142" s="300"/>
      <c r="X142" s="300"/>
      <c r="Y142" s="300"/>
      <c r="Z142" s="300"/>
      <c r="AA142" s="300"/>
      <c r="AB142" s="300"/>
      <c r="AC142" s="300"/>
      <c r="AD142" s="300"/>
      <c r="AE142" s="817"/>
      <c r="AF142" s="299"/>
      <c r="AG142" s="300"/>
      <c r="AH142" s="300"/>
      <c r="AI142" s="300"/>
      <c r="AJ142" s="300"/>
      <c r="AK142" s="300"/>
      <c r="AL142" s="300"/>
      <c r="AM142" s="300"/>
      <c r="AN142" s="300"/>
      <c r="AO142" s="817"/>
      <c r="AP142" s="299"/>
      <c r="AQ142" s="300"/>
      <c r="AR142" s="300"/>
      <c r="AS142" s="300"/>
      <c r="AT142" s="300"/>
      <c r="AU142" s="300"/>
      <c r="AV142" s="300"/>
      <c r="AW142" s="300"/>
      <c r="AX142" s="300"/>
      <c r="AY142" s="817"/>
      <c r="AZ142" s="299"/>
      <c r="BA142" s="300"/>
      <c r="BB142" s="300"/>
      <c r="BC142" s="300"/>
      <c r="BD142" s="300"/>
      <c r="BE142" s="300"/>
      <c r="BF142" s="300"/>
      <c r="BG142" s="300"/>
      <c r="BH142" s="300"/>
      <c r="BI142" s="817"/>
      <c r="BJ142" s="299"/>
      <c r="BK142" s="300"/>
      <c r="BL142" s="300"/>
      <c r="BM142" s="300"/>
      <c r="BN142" s="300"/>
      <c r="BO142" s="300"/>
      <c r="BP142" s="300"/>
      <c r="BQ142" s="300"/>
      <c r="BR142" s="300"/>
      <c r="BS142" s="817"/>
      <c r="BT142" s="299"/>
      <c r="BU142" s="300"/>
      <c r="BV142" s="300"/>
      <c r="BW142" s="300"/>
      <c r="BX142" s="300"/>
      <c r="BY142" s="300"/>
      <c r="BZ142" s="300"/>
      <c r="CA142" s="300"/>
      <c r="CB142" s="300"/>
      <c r="CC142" s="817"/>
      <c r="CD142" s="299"/>
      <c r="CE142" s="300"/>
      <c r="CF142" s="300"/>
      <c r="CG142" s="300"/>
      <c r="CH142" s="300"/>
      <c r="CI142" s="300"/>
      <c r="CJ142" s="300"/>
      <c r="CK142" s="300"/>
      <c r="CL142" s="300"/>
      <c r="CM142" s="817"/>
      <c r="CN142" s="299"/>
      <c r="CO142" s="300"/>
      <c r="CP142" s="300"/>
      <c r="CQ142" s="300"/>
      <c r="CR142" s="300"/>
      <c r="CS142" s="300"/>
      <c r="CT142" s="300"/>
      <c r="CU142" s="300"/>
      <c r="CV142" s="300"/>
      <c r="CW142" s="817"/>
      <c r="CX142" s="299"/>
      <c r="CY142" s="300"/>
      <c r="CZ142" s="300"/>
      <c r="DA142" s="300"/>
      <c r="DB142" s="300"/>
      <c r="DC142" s="300"/>
      <c r="DD142" s="300"/>
      <c r="DE142" s="300"/>
      <c r="DF142" s="300"/>
      <c r="DG142" s="817"/>
      <c r="DH142" s="299"/>
      <c r="DI142" s="300"/>
      <c r="DJ142" s="300"/>
      <c r="DK142" s="300"/>
      <c r="DL142" s="300"/>
      <c r="DM142" s="300"/>
      <c r="DN142" s="300"/>
      <c r="DO142" s="300"/>
      <c r="DP142" s="300"/>
      <c r="DQ142" s="817"/>
      <c r="DR142" s="299"/>
      <c r="DS142" s="300"/>
      <c r="DT142" s="300"/>
      <c r="DU142" s="300"/>
      <c r="DV142" s="300"/>
      <c r="DW142" s="300"/>
      <c r="DX142" s="300"/>
      <c r="DY142" s="300"/>
      <c r="DZ142" s="300"/>
      <c r="EA142" s="817"/>
      <c r="EB142" s="299"/>
      <c r="EC142" s="300"/>
      <c r="ED142" s="300"/>
      <c r="EE142" s="300"/>
      <c r="EF142" s="300"/>
      <c r="EG142" s="300"/>
      <c r="EH142" s="300"/>
      <c r="EI142" s="300"/>
      <c r="EJ142" s="300"/>
      <c r="EK142" s="817"/>
    </row>
    <row r="143" spans="1:141" ht="36">
      <c r="A143" s="359">
        <f>Summary!A143</f>
        <v>0</v>
      </c>
      <c r="B143" s="378">
        <f>Summary!B143</f>
        <v>0</v>
      </c>
      <c r="C143" s="379" t="str">
        <f>Summary!C143</f>
        <v>4.6.10.1</v>
      </c>
      <c r="D143" s="380">
        <f>Summary!D143</f>
        <v>0</v>
      </c>
      <c r="E143" s="381">
        <f>Summary!E143</f>
        <v>0</v>
      </c>
      <c r="F143" s="382" t="str">
        <f>Summary!F143</f>
        <v>Check alignment and condition of site and operation of any rotating tactile devices</v>
      </c>
      <c r="G143" s="375">
        <f>Summary!G143</f>
        <v>0</v>
      </c>
      <c r="H143" s="540">
        <f t="shared" ref="H143:H145" si="93">SUM(V143:AD143)</f>
        <v>0</v>
      </c>
      <c r="I143" s="541">
        <f t="shared" ref="I143:I145" si="94">SUM(AF143:AN143)</f>
        <v>0</v>
      </c>
      <c r="J143" s="541">
        <f t="shared" ref="J143:J145" si="95">SUM(AP143:AX143)</f>
        <v>0</v>
      </c>
      <c r="K143" s="541">
        <f t="shared" ref="K143:K145" si="96">SUM(AZ143:BH143)</f>
        <v>0</v>
      </c>
      <c r="L143" s="541">
        <f t="shared" ref="L143:L145" si="97">SUM(BJ143:BR143)</f>
        <v>0</v>
      </c>
      <c r="M143" s="541">
        <f t="shared" ref="M143:M145" si="98">SUM(BT143:CB143)</f>
        <v>0</v>
      </c>
      <c r="N143" s="541">
        <f t="shared" ref="N143:N145" si="99">SUM(CD143:CL143)</f>
        <v>0</v>
      </c>
      <c r="O143" s="541">
        <f t="shared" ref="O143:O145" si="100">SUM(CN143:CV143)</f>
        <v>0</v>
      </c>
      <c r="P143" s="541">
        <f t="shared" ref="P143:P145" si="101">SUM(CX143:DF143)</f>
        <v>0</v>
      </c>
      <c r="Q143" s="541">
        <f t="shared" ref="Q143:Q145" si="102">SUM(DH143:DP143)</f>
        <v>0</v>
      </c>
      <c r="R143" s="541">
        <f t="shared" ref="R143:R145" si="103">SUM(DR143:DZ143)</f>
        <v>0</v>
      </c>
      <c r="S143" s="541">
        <f t="shared" ref="S143:S145" si="104">SUM(EB143:EJ143)</f>
        <v>0</v>
      </c>
      <c r="T143" s="542">
        <f t="shared" ref="T143:T145" si="105">SUM(H143:S143)</f>
        <v>0</v>
      </c>
      <c r="U143" s="531"/>
      <c r="V143" s="543"/>
      <c r="W143" s="544"/>
      <c r="X143" s="544"/>
      <c r="Y143" s="544"/>
      <c r="Z143" s="544"/>
      <c r="AA143" s="544"/>
      <c r="AB143" s="544"/>
      <c r="AC143" s="544"/>
      <c r="AD143" s="544"/>
      <c r="AE143" s="657"/>
      <c r="AF143" s="543"/>
      <c r="AG143" s="544"/>
      <c r="AH143" s="544"/>
      <c r="AI143" s="544"/>
      <c r="AJ143" s="544"/>
      <c r="AK143" s="544"/>
      <c r="AL143" s="544"/>
      <c r="AM143" s="544"/>
      <c r="AN143" s="544"/>
      <c r="AO143" s="657"/>
      <c r="AP143" s="543"/>
      <c r="AQ143" s="544"/>
      <c r="AR143" s="544"/>
      <c r="AS143" s="544"/>
      <c r="AT143" s="544"/>
      <c r="AU143" s="544"/>
      <c r="AV143" s="544"/>
      <c r="AW143" s="544"/>
      <c r="AX143" s="544"/>
      <c r="AY143" s="657"/>
      <c r="AZ143" s="543"/>
      <c r="BA143" s="544"/>
      <c r="BB143" s="544"/>
      <c r="BC143" s="544"/>
      <c r="BD143" s="544"/>
      <c r="BE143" s="544"/>
      <c r="BF143" s="544"/>
      <c r="BG143" s="544"/>
      <c r="BH143" s="544"/>
      <c r="BI143" s="657"/>
      <c r="BJ143" s="543"/>
      <c r="BK143" s="544"/>
      <c r="BL143" s="544"/>
      <c r="BM143" s="544"/>
      <c r="BN143" s="544"/>
      <c r="BO143" s="544"/>
      <c r="BP143" s="544"/>
      <c r="BQ143" s="544"/>
      <c r="BR143" s="544"/>
      <c r="BS143" s="657"/>
      <c r="BT143" s="543"/>
      <c r="BU143" s="544"/>
      <c r="BV143" s="544"/>
      <c r="BW143" s="544"/>
      <c r="BX143" s="544"/>
      <c r="BY143" s="544"/>
      <c r="BZ143" s="544"/>
      <c r="CA143" s="544"/>
      <c r="CB143" s="544"/>
      <c r="CC143" s="657"/>
      <c r="CD143" s="543"/>
      <c r="CE143" s="544"/>
      <c r="CF143" s="544"/>
      <c r="CG143" s="544"/>
      <c r="CH143" s="544"/>
      <c r="CI143" s="544"/>
      <c r="CJ143" s="544"/>
      <c r="CK143" s="544"/>
      <c r="CL143" s="544"/>
      <c r="CM143" s="657"/>
      <c r="CN143" s="543"/>
      <c r="CO143" s="544"/>
      <c r="CP143" s="544"/>
      <c r="CQ143" s="544"/>
      <c r="CR143" s="544"/>
      <c r="CS143" s="544"/>
      <c r="CT143" s="544"/>
      <c r="CU143" s="544"/>
      <c r="CV143" s="544"/>
      <c r="CW143" s="657"/>
      <c r="CX143" s="543"/>
      <c r="CY143" s="544"/>
      <c r="CZ143" s="544"/>
      <c r="DA143" s="544"/>
      <c r="DB143" s="544"/>
      <c r="DC143" s="544"/>
      <c r="DD143" s="544"/>
      <c r="DE143" s="544"/>
      <c r="DF143" s="544"/>
      <c r="DG143" s="657"/>
      <c r="DH143" s="543"/>
      <c r="DI143" s="544"/>
      <c r="DJ143" s="544"/>
      <c r="DK143" s="544"/>
      <c r="DL143" s="544"/>
      <c r="DM143" s="544"/>
      <c r="DN143" s="544"/>
      <c r="DO143" s="544"/>
      <c r="DP143" s="544"/>
      <c r="DQ143" s="657"/>
      <c r="DR143" s="543"/>
      <c r="DS143" s="544"/>
      <c r="DT143" s="544"/>
      <c r="DU143" s="544"/>
      <c r="DV143" s="544"/>
      <c r="DW143" s="544"/>
      <c r="DX143" s="544"/>
      <c r="DY143" s="544"/>
      <c r="DZ143" s="544"/>
      <c r="EA143" s="657"/>
      <c r="EB143" s="543"/>
      <c r="EC143" s="544"/>
      <c r="ED143" s="544"/>
      <c r="EE143" s="544"/>
      <c r="EF143" s="544"/>
      <c r="EG143" s="544"/>
      <c r="EH143" s="544"/>
      <c r="EI143" s="544"/>
      <c r="EJ143" s="544"/>
      <c r="EK143" s="657"/>
    </row>
    <row r="144" spans="1:141" s="139" customFormat="1" ht="36">
      <c r="A144" s="359">
        <f>Summary!A144</f>
        <v>0</v>
      </c>
      <c r="B144" s="378">
        <f>Summary!B144</f>
        <v>0</v>
      </c>
      <c r="C144" s="379" t="str">
        <f>Summary!C144</f>
        <v>4.6.10.2</v>
      </c>
      <c r="D144" s="380">
        <f>Summary!D144</f>
        <v>0</v>
      </c>
      <c r="E144" s="381">
        <f>Summary!E144</f>
        <v>0</v>
      </c>
      <c r="F144" s="382" t="str">
        <f>Summary!F144</f>
        <v>Inspection and test in accordance with TD 101 [Ref 43.N]</v>
      </c>
      <c r="G144" s="375">
        <f>Summary!G144</f>
        <v>0</v>
      </c>
      <c r="H144" s="540">
        <f t="shared" si="93"/>
        <v>0</v>
      </c>
      <c r="I144" s="541">
        <f t="shared" si="94"/>
        <v>0</v>
      </c>
      <c r="J144" s="541">
        <f t="shared" si="95"/>
        <v>0</v>
      </c>
      <c r="K144" s="541">
        <f t="shared" si="96"/>
        <v>0</v>
      </c>
      <c r="L144" s="541">
        <f t="shared" si="97"/>
        <v>0</v>
      </c>
      <c r="M144" s="541">
        <f t="shared" si="98"/>
        <v>0</v>
      </c>
      <c r="N144" s="541">
        <f t="shared" si="99"/>
        <v>0</v>
      </c>
      <c r="O144" s="541">
        <f t="shared" si="100"/>
        <v>0</v>
      </c>
      <c r="P144" s="541">
        <f t="shared" si="101"/>
        <v>0</v>
      </c>
      <c r="Q144" s="541">
        <f t="shared" si="102"/>
        <v>0</v>
      </c>
      <c r="R144" s="541">
        <f t="shared" si="103"/>
        <v>0</v>
      </c>
      <c r="S144" s="541">
        <f t="shared" si="104"/>
        <v>0</v>
      </c>
      <c r="T144" s="542">
        <f t="shared" si="105"/>
        <v>0</v>
      </c>
      <c r="U144" s="531"/>
      <c r="V144" s="543"/>
      <c r="W144" s="544"/>
      <c r="X144" s="544"/>
      <c r="Y144" s="544"/>
      <c r="Z144" s="544"/>
      <c r="AA144" s="544"/>
      <c r="AB144" s="544"/>
      <c r="AC144" s="544"/>
      <c r="AD144" s="544"/>
      <c r="AE144" s="657"/>
      <c r="AF144" s="543"/>
      <c r="AG144" s="544"/>
      <c r="AH144" s="544"/>
      <c r="AI144" s="544"/>
      <c r="AJ144" s="544"/>
      <c r="AK144" s="544"/>
      <c r="AL144" s="544"/>
      <c r="AM144" s="544"/>
      <c r="AN144" s="544"/>
      <c r="AO144" s="657"/>
      <c r="AP144" s="543"/>
      <c r="AQ144" s="544"/>
      <c r="AR144" s="544"/>
      <c r="AS144" s="544"/>
      <c r="AT144" s="544"/>
      <c r="AU144" s="544"/>
      <c r="AV144" s="544"/>
      <c r="AW144" s="544"/>
      <c r="AX144" s="544"/>
      <c r="AY144" s="657"/>
      <c r="AZ144" s="543"/>
      <c r="BA144" s="544"/>
      <c r="BB144" s="544"/>
      <c r="BC144" s="544"/>
      <c r="BD144" s="544"/>
      <c r="BE144" s="544"/>
      <c r="BF144" s="544"/>
      <c r="BG144" s="544"/>
      <c r="BH144" s="544"/>
      <c r="BI144" s="657"/>
      <c r="BJ144" s="543"/>
      <c r="BK144" s="544"/>
      <c r="BL144" s="544"/>
      <c r="BM144" s="544"/>
      <c r="BN144" s="544"/>
      <c r="BO144" s="544"/>
      <c r="BP144" s="544"/>
      <c r="BQ144" s="544"/>
      <c r="BR144" s="544"/>
      <c r="BS144" s="657"/>
      <c r="BT144" s="543"/>
      <c r="BU144" s="544"/>
      <c r="BV144" s="544"/>
      <c r="BW144" s="544"/>
      <c r="BX144" s="544"/>
      <c r="BY144" s="544"/>
      <c r="BZ144" s="544"/>
      <c r="CA144" s="544"/>
      <c r="CB144" s="544"/>
      <c r="CC144" s="657"/>
      <c r="CD144" s="543"/>
      <c r="CE144" s="544"/>
      <c r="CF144" s="544"/>
      <c r="CG144" s="544"/>
      <c r="CH144" s="544"/>
      <c r="CI144" s="544"/>
      <c r="CJ144" s="544"/>
      <c r="CK144" s="544"/>
      <c r="CL144" s="544"/>
      <c r="CM144" s="657"/>
      <c r="CN144" s="543"/>
      <c r="CO144" s="544"/>
      <c r="CP144" s="544"/>
      <c r="CQ144" s="544"/>
      <c r="CR144" s="544"/>
      <c r="CS144" s="544"/>
      <c r="CT144" s="544"/>
      <c r="CU144" s="544"/>
      <c r="CV144" s="544"/>
      <c r="CW144" s="657"/>
      <c r="CX144" s="543"/>
      <c r="CY144" s="544"/>
      <c r="CZ144" s="544"/>
      <c r="DA144" s="544"/>
      <c r="DB144" s="544"/>
      <c r="DC144" s="544"/>
      <c r="DD144" s="544"/>
      <c r="DE144" s="544"/>
      <c r="DF144" s="544"/>
      <c r="DG144" s="657"/>
      <c r="DH144" s="543"/>
      <c r="DI144" s="544"/>
      <c r="DJ144" s="544"/>
      <c r="DK144" s="544"/>
      <c r="DL144" s="544"/>
      <c r="DM144" s="544"/>
      <c r="DN144" s="544"/>
      <c r="DO144" s="544"/>
      <c r="DP144" s="544"/>
      <c r="DQ144" s="657"/>
      <c r="DR144" s="543"/>
      <c r="DS144" s="544"/>
      <c r="DT144" s="544"/>
      <c r="DU144" s="544"/>
      <c r="DV144" s="544"/>
      <c r="DW144" s="544"/>
      <c r="DX144" s="544"/>
      <c r="DY144" s="544"/>
      <c r="DZ144" s="544"/>
      <c r="EA144" s="657"/>
      <c r="EB144" s="543"/>
      <c r="EC144" s="544"/>
      <c r="ED144" s="544"/>
      <c r="EE144" s="544"/>
      <c r="EF144" s="544"/>
      <c r="EG144" s="544"/>
      <c r="EH144" s="544"/>
      <c r="EI144" s="544"/>
      <c r="EJ144" s="544"/>
      <c r="EK144" s="657"/>
    </row>
    <row r="145" spans="1:141" s="139" customFormat="1" ht="36">
      <c r="A145" s="359">
        <f>Summary!A145</f>
        <v>0</v>
      </c>
      <c r="B145" s="378">
        <f>Summary!B145</f>
        <v>0</v>
      </c>
      <c r="C145" s="379" t="str">
        <f>Summary!C145</f>
        <v>4.6.11</v>
      </c>
      <c r="D145" s="380" t="str">
        <f>Summary!D145</f>
        <v>1500 - Roadside technology</v>
      </c>
      <c r="E145" s="381" t="str">
        <f>Summary!E145</f>
        <v>Ramp Metering Traffic Light Signals</v>
      </c>
      <c r="F145" s="382" t="str">
        <f>Summary!F145</f>
        <v>Check alignment and condition of site</v>
      </c>
      <c r="G145" s="375">
        <f>Summary!G145</f>
        <v>0</v>
      </c>
      <c r="H145" s="540">
        <f t="shared" si="93"/>
        <v>0</v>
      </c>
      <c r="I145" s="541">
        <f t="shared" si="94"/>
        <v>0</v>
      </c>
      <c r="J145" s="541">
        <f t="shared" si="95"/>
        <v>0</v>
      </c>
      <c r="K145" s="541">
        <f t="shared" si="96"/>
        <v>0</v>
      </c>
      <c r="L145" s="541">
        <f t="shared" si="97"/>
        <v>0</v>
      </c>
      <c r="M145" s="541">
        <f t="shared" si="98"/>
        <v>0</v>
      </c>
      <c r="N145" s="541">
        <f t="shared" si="99"/>
        <v>0</v>
      </c>
      <c r="O145" s="541">
        <f t="shared" si="100"/>
        <v>0</v>
      </c>
      <c r="P145" s="541">
        <f t="shared" si="101"/>
        <v>0</v>
      </c>
      <c r="Q145" s="541">
        <f t="shared" si="102"/>
        <v>0</v>
      </c>
      <c r="R145" s="541">
        <f t="shared" si="103"/>
        <v>0</v>
      </c>
      <c r="S145" s="541">
        <f t="shared" si="104"/>
        <v>0</v>
      </c>
      <c r="T145" s="542">
        <f t="shared" si="105"/>
        <v>0</v>
      </c>
      <c r="U145" s="531"/>
      <c r="V145" s="543"/>
      <c r="W145" s="544"/>
      <c r="X145" s="544"/>
      <c r="Y145" s="544"/>
      <c r="Z145" s="544"/>
      <c r="AA145" s="544"/>
      <c r="AB145" s="544"/>
      <c r="AC145" s="544"/>
      <c r="AD145" s="544"/>
      <c r="AE145" s="657"/>
      <c r="AF145" s="543"/>
      <c r="AG145" s="544"/>
      <c r="AH145" s="544"/>
      <c r="AI145" s="544"/>
      <c r="AJ145" s="544"/>
      <c r="AK145" s="544"/>
      <c r="AL145" s="544"/>
      <c r="AM145" s="544"/>
      <c r="AN145" s="544"/>
      <c r="AO145" s="657"/>
      <c r="AP145" s="543"/>
      <c r="AQ145" s="544"/>
      <c r="AR145" s="544"/>
      <c r="AS145" s="544"/>
      <c r="AT145" s="544"/>
      <c r="AU145" s="544"/>
      <c r="AV145" s="544"/>
      <c r="AW145" s="544"/>
      <c r="AX145" s="544"/>
      <c r="AY145" s="657"/>
      <c r="AZ145" s="543"/>
      <c r="BA145" s="544"/>
      <c r="BB145" s="544"/>
      <c r="BC145" s="544"/>
      <c r="BD145" s="544"/>
      <c r="BE145" s="544"/>
      <c r="BF145" s="544"/>
      <c r="BG145" s="544"/>
      <c r="BH145" s="544"/>
      <c r="BI145" s="657"/>
      <c r="BJ145" s="543"/>
      <c r="BK145" s="544"/>
      <c r="BL145" s="544"/>
      <c r="BM145" s="544"/>
      <c r="BN145" s="544"/>
      <c r="BO145" s="544"/>
      <c r="BP145" s="544"/>
      <c r="BQ145" s="544"/>
      <c r="BR145" s="544"/>
      <c r="BS145" s="657"/>
      <c r="BT145" s="543"/>
      <c r="BU145" s="544"/>
      <c r="BV145" s="544"/>
      <c r="BW145" s="544"/>
      <c r="BX145" s="544"/>
      <c r="BY145" s="544"/>
      <c r="BZ145" s="544"/>
      <c r="CA145" s="544"/>
      <c r="CB145" s="544"/>
      <c r="CC145" s="657"/>
      <c r="CD145" s="543"/>
      <c r="CE145" s="544"/>
      <c r="CF145" s="544"/>
      <c r="CG145" s="544"/>
      <c r="CH145" s="544"/>
      <c r="CI145" s="544"/>
      <c r="CJ145" s="544"/>
      <c r="CK145" s="544"/>
      <c r="CL145" s="544"/>
      <c r="CM145" s="657"/>
      <c r="CN145" s="543"/>
      <c r="CO145" s="544"/>
      <c r="CP145" s="544"/>
      <c r="CQ145" s="544"/>
      <c r="CR145" s="544"/>
      <c r="CS145" s="544"/>
      <c r="CT145" s="544"/>
      <c r="CU145" s="544"/>
      <c r="CV145" s="544"/>
      <c r="CW145" s="657"/>
      <c r="CX145" s="543"/>
      <c r="CY145" s="544"/>
      <c r="CZ145" s="544"/>
      <c r="DA145" s="544"/>
      <c r="DB145" s="544"/>
      <c r="DC145" s="544"/>
      <c r="DD145" s="544"/>
      <c r="DE145" s="544"/>
      <c r="DF145" s="544"/>
      <c r="DG145" s="657"/>
      <c r="DH145" s="543"/>
      <c r="DI145" s="544"/>
      <c r="DJ145" s="544"/>
      <c r="DK145" s="544"/>
      <c r="DL145" s="544"/>
      <c r="DM145" s="544"/>
      <c r="DN145" s="544"/>
      <c r="DO145" s="544"/>
      <c r="DP145" s="544"/>
      <c r="DQ145" s="657"/>
      <c r="DR145" s="543"/>
      <c r="DS145" s="544"/>
      <c r="DT145" s="544"/>
      <c r="DU145" s="544"/>
      <c r="DV145" s="544"/>
      <c r="DW145" s="544"/>
      <c r="DX145" s="544"/>
      <c r="DY145" s="544"/>
      <c r="DZ145" s="544"/>
      <c r="EA145" s="657"/>
      <c r="EB145" s="543"/>
      <c r="EC145" s="544"/>
      <c r="ED145" s="544"/>
      <c r="EE145" s="544"/>
      <c r="EF145" s="544"/>
      <c r="EG145" s="544"/>
      <c r="EH145" s="544"/>
      <c r="EI145" s="544"/>
      <c r="EJ145" s="544"/>
      <c r="EK145" s="657"/>
    </row>
    <row r="146" spans="1:141" s="139" customFormat="1" ht="54">
      <c r="A146" s="802">
        <f>Summary!A146</f>
        <v>0</v>
      </c>
      <c r="B146" s="815">
        <f>Summary!B146</f>
        <v>0</v>
      </c>
      <c r="C146" s="813" t="str">
        <f>Summary!C146</f>
        <v>4.6.12</v>
      </c>
      <c r="D146" s="816" t="str">
        <f>Summary!D146</f>
        <v>1500 - Roadside technology</v>
      </c>
      <c r="E146" s="796" t="str">
        <f>Summary!E146</f>
        <v>Electrical supplies, components and distribution cables</v>
      </c>
      <c r="F146" s="796">
        <f>Summary!F146</f>
        <v>0</v>
      </c>
      <c r="G146" s="787">
        <f>Summary!G146</f>
        <v>0</v>
      </c>
      <c r="H146" s="299"/>
      <c r="I146" s="300"/>
      <c r="J146" s="300"/>
      <c r="K146" s="300"/>
      <c r="L146" s="300"/>
      <c r="M146" s="300"/>
      <c r="N146" s="300"/>
      <c r="O146" s="300"/>
      <c r="P146" s="300"/>
      <c r="Q146" s="300"/>
      <c r="R146" s="300"/>
      <c r="S146" s="300"/>
      <c r="T146" s="797"/>
      <c r="U146" s="531"/>
      <c r="V146" s="299"/>
      <c r="W146" s="300"/>
      <c r="X146" s="300"/>
      <c r="Y146" s="300"/>
      <c r="Z146" s="300"/>
      <c r="AA146" s="300"/>
      <c r="AB146" s="300"/>
      <c r="AC146" s="300"/>
      <c r="AD146" s="300"/>
      <c r="AE146" s="817"/>
      <c r="AF146" s="299"/>
      <c r="AG146" s="300"/>
      <c r="AH146" s="300"/>
      <c r="AI146" s="300"/>
      <c r="AJ146" s="300"/>
      <c r="AK146" s="300"/>
      <c r="AL146" s="300"/>
      <c r="AM146" s="300"/>
      <c r="AN146" s="300"/>
      <c r="AO146" s="817"/>
      <c r="AP146" s="299"/>
      <c r="AQ146" s="300"/>
      <c r="AR146" s="300"/>
      <c r="AS146" s="300"/>
      <c r="AT146" s="300"/>
      <c r="AU146" s="300"/>
      <c r="AV146" s="300"/>
      <c r="AW146" s="300"/>
      <c r="AX146" s="300"/>
      <c r="AY146" s="817"/>
      <c r="AZ146" s="299"/>
      <c r="BA146" s="300"/>
      <c r="BB146" s="300"/>
      <c r="BC146" s="300"/>
      <c r="BD146" s="300"/>
      <c r="BE146" s="300"/>
      <c r="BF146" s="300"/>
      <c r="BG146" s="300"/>
      <c r="BH146" s="300"/>
      <c r="BI146" s="817"/>
      <c r="BJ146" s="299"/>
      <c r="BK146" s="300"/>
      <c r="BL146" s="300"/>
      <c r="BM146" s="300"/>
      <c r="BN146" s="300"/>
      <c r="BO146" s="300"/>
      <c r="BP146" s="300"/>
      <c r="BQ146" s="300"/>
      <c r="BR146" s="300"/>
      <c r="BS146" s="817"/>
      <c r="BT146" s="299"/>
      <c r="BU146" s="300"/>
      <c r="BV146" s="300"/>
      <c r="BW146" s="300"/>
      <c r="BX146" s="300"/>
      <c r="BY146" s="300"/>
      <c r="BZ146" s="300"/>
      <c r="CA146" s="300"/>
      <c r="CB146" s="300"/>
      <c r="CC146" s="817"/>
      <c r="CD146" s="299"/>
      <c r="CE146" s="300"/>
      <c r="CF146" s="300"/>
      <c r="CG146" s="300"/>
      <c r="CH146" s="300"/>
      <c r="CI146" s="300"/>
      <c r="CJ146" s="300"/>
      <c r="CK146" s="300"/>
      <c r="CL146" s="300"/>
      <c r="CM146" s="817"/>
      <c r="CN146" s="299"/>
      <c r="CO146" s="300"/>
      <c r="CP146" s="300"/>
      <c r="CQ146" s="300"/>
      <c r="CR146" s="300"/>
      <c r="CS146" s="300"/>
      <c r="CT146" s="300"/>
      <c r="CU146" s="300"/>
      <c r="CV146" s="300"/>
      <c r="CW146" s="817"/>
      <c r="CX146" s="299"/>
      <c r="CY146" s="300"/>
      <c r="CZ146" s="300"/>
      <c r="DA146" s="300"/>
      <c r="DB146" s="300"/>
      <c r="DC146" s="300"/>
      <c r="DD146" s="300"/>
      <c r="DE146" s="300"/>
      <c r="DF146" s="300"/>
      <c r="DG146" s="817"/>
      <c r="DH146" s="299"/>
      <c r="DI146" s="300"/>
      <c r="DJ146" s="300"/>
      <c r="DK146" s="300"/>
      <c r="DL146" s="300"/>
      <c r="DM146" s="300"/>
      <c r="DN146" s="300"/>
      <c r="DO146" s="300"/>
      <c r="DP146" s="300"/>
      <c r="DQ146" s="817"/>
      <c r="DR146" s="299"/>
      <c r="DS146" s="300"/>
      <c r="DT146" s="300"/>
      <c r="DU146" s="300"/>
      <c r="DV146" s="300"/>
      <c r="DW146" s="300"/>
      <c r="DX146" s="300"/>
      <c r="DY146" s="300"/>
      <c r="DZ146" s="300"/>
      <c r="EA146" s="817"/>
      <c r="EB146" s="299"/>
      <c r="EC146" s="300"/>
      <c r="ED146" s="300"/>
      <c r="EE146" s="300"/>
      <c r="EF146" s="300"/>
      <c r="EG146" s="300"/>
      <c r="EH146" s="300"/>
      <c r="EI146" s="300"/>
      <c r="EJ146" s="300"/>
      <c r="EK146" s="817"/>
    </row>
    <row r="147" spans="1:141" ht="30" customHeight="1">
      <c r="A147" s="359">
        <f>Summary!A147</f>
        <v>0</v>
      </c>
      <c r="B147" s="378">
        <f>Summary!B147</f>
        <v>0</v>
      </c>
      <c r="C147" s="379" t="str">
        <f>Summary!C147</f>
        <v>4.6.12.1</v>
      </c>
      <c r="D147" s="380">
        <f>Summary!D147</f>
        <v>0</v>
      </c>
      <c r="E147" s="381">
        <f>Summary!E147</f>
        <v>0</v>
      </c>
      <c r="F147" s="382" t="str">
        <f>Summary!F147</f>
        <v>Inspection and Test network in accordance with BS7671</v>
      </c>
      <c r="G147" s="375">
        <f>Summary!G147</f>
        <v>0</v>
      </c>
      <c r="H147" s="540">
        <f t="shared" ref="H147:H148" si="106">SUM(V147:AD147)</f>
        <v>0</v>
      </c>
      <c r="I147" s="541">
        <f t="shared" ref="I147:I148" si="107">SUM(AF147:AN147)</f>
        <v>0</v>
      </c>
      <c r="J147" s="541">
        <f t="shared" ref="J147:J148" si="108">SUM(AP147:AX147)</f>
        <v>0</v>
      </c>
      <c r="K147" s="541">
        <f t="shared" ref="K147:K148" si="109">SUM(AZ147:BH147)</f>
        <v>0</v>
      </c>
      <c r="L147" s="541">
        <f t="shared" ref="L147:L148" si="110">SUM(BJ147:BR147)</f>
        <v>0</v>
      </c>
      <c r="M147" s="541">
        <f t="shared" ref="M147:M148" si="111">SUM(BT147:CB147)</f>
        <v>0</v>
      </c>
      <c r="N147" s="541">
        <f t="shared" ref="N147:N148" si="112">SUM(CD147:CL147)</f>
        <v>0</v>
      </c>
      <c r="O147" s="541">
        <f t="shared" ref="O147:O148" si="113">SUM(CN147:CV147)</f>
        <v>0</v>
      </c>
      <c r="P147" s="541">
        <f t="shared" ref="P147:P148" si="114">SUM(CX147:DF147)</f>
        <v>0</v>
      </c>
      <c r="Q147" s="541">
        <f t="shared" ref="Q147:Q148" si="115">SUM(DH147:DP147)</f>
        <v>0</v>
      </c>
      <c r="R147" s="541">
        <f t="shared" ref="R147:R148" si="116">SUM(DR147:DZ147)</f>
        <v>0</v>
      </c>
      <c r="S147" s="541">
        <f t="shared" ref="S147:S148" si="117">SUM(EB147:EJ147)</f>
        <v>0</v>
      </c>
      <c r="T147" s="542">
        <f t="shared" ref="T147:T148" si="118">SUM(H147:S147)</f>
        <v>0</v>
      </c>
      <c r="U147" s="531"/>
      <c r="V147" s="543"/>
      <c r="W147" s="544"/>
      <c r="X147" s="544"/>
      <c r="Y147" s="544"/>
      <c r="Z147" s="544"/>
      <c r="AA147" s="544"/>
      <c r="AB147" s="544"/>
      <c r="AC147" s="544"/>
      <c r="AD147" s="544"/>
      <c r="AE147" s="657"/>
      <c r="AF147" s="543"/>
      <c r="AG147" s="544"/>
      <c r="AH147" s="544"/>
      <c r="AI147" s="544"/>
      <c r="AJ147" s="544"/>
      <c r="AK147" s="544"/>
      <c r="AL147" s="544"/>
      <c r="AM147" s="544"/>
      <c r="AN147" s="544"/>
      <c r="AO147" s="657"/>
      <c r="AP147" s="543"/>
      <c r="AQ147" s="544"/>
      <c r="AR147" s="544"/>
      <c r="AS147" s="544"/>
      <c r="AT147" s="544"/>
      <c r="AU147" s="544"/>
      <c r="AV147" s="544"/>
      <c r="AW147" s="544"/>
      <c r="AX147" s="544"/>
      <c r="AY147" s="657"/>
      <c r="AZ147" s="543"/>
      <c r="BA147" s="544"/>
      <c r="BB147" s="544"/>
      <c r="BC147" s="544"/>
      <c r="BD147" s="544"/>
      <c r="BE147" s="544"/>
      <c r="BF147" s="544"/>
      <c r="BG147" s="544"/>
      <c r="BH147" s="544"/>
      <c r="BI147" s="657"/>
      <c r="BJ147" s="543"/>
      <c r="BK147" s="544"/>
      <c r="BL147" s="544"/>
      <c r="BM147" s="544"/>
      <c r="BN147" s="544"/>
      <c r="BO147" s="544"/>
      <c r="BP147" s="544"/>
      <c r="BQ147" s="544"/>
      <c r="BR147" s="544"/>
      <c r="BS147" s="657"/>
      <c r="BT147" s="543"/>
      <c r="BU147" s="544"/>
      <c r="BV147" s="544"/>
      <c r="BW147" s="544"/>
      <c r="BX147" s="544"/>
      <c r="BY147" s="544"/>
      <c r="BZ147" s="544"/>
      <c r="CA147" s="544"/>
      <c r="CB147" s="544"/>
      <c r="CC147" s="657"/>
      <c r="CD147" s="543"/>
      <c r="CE147" s="544"/>
      <c r="CF147" s="544"/>
      <c r="CG147" s="544"/>
      <c r="CH147" s="544"/>
      <c r="CI147" s="544"/>
      <c r="CJ147" s="544"/>
      <c r="CK147" s="544"/>
      <c r="CL147" s="544"/>
      <c r="CM147" s="657"/>
      <c r="CN147" s="543"/>
      <c r="CO147" s="544"/>
      <c r="CP147" s="544"/>
      <c r="CQ147" s="544"/>
      <c r="CR147" s="544"/>
      <c r="CS147" s="544"/>
      <c r="CT147" s="544"/>
      <c r="CU147" s="544"/>
      <c r="CV147" s="544"/>
      <c r="CW147" s="657"/>
      <c r="CX147" s="543"/>
      <c r="CY147" s="544"/>
      <c r="CZ147" s="544"/>
      <c r="DA147" s="544"/>
      <c r="DB147" s="544"/>
      <c r="DC147" s="544"/>
      <c r="DD147" s="544"/>
      <c r="DE147" s="544"/>
      <c r="DF147" s="544"/>
      <c r="DG147" s="657"/>
      <c r="DH147" s="543"/>
      <c r="DI147" s="544"/>
      <c r="DJ147" s="544"/>
      <c r="DK147" s="544"/>
      <c r="DL147" s="544"/>
      <c r="DM147" s="544"/>
      <c r="DN147" s="544"/>
      <c r="DO147" s="544"/>
      <c r="DP147" s="544"/>
      <c r="DQ147" s="657"/>
      <c r="DR147" s="543"/>
      <c r="DS147" s="544"/>
      <c r="DT147" s="544"/>
      <c r="DU147" s="544"/>
      <c r="DV147" s="544"/>
      <c r="DW147" s="544"/>
      <c r="DX147" s="544"/>
      <c r="DY147" s="544"/>
      <c r="DZ147" s="544"/>
      <c r="EA147" s="657"/>
      <c r="EB147" s="543"/>
      <c r="EC147" s="544"/>
      <c r="ED147" s="544"/>
      <c r="EE147" s="544"/>
      <c r="EF147" s="544"/>
      <c r="EG147" s="544"/>
      <c r="EH147" s="544"/>
      <c r="EI147" s="544"/>
      <c r="EJ147" s="544"/>
      <c r="EK147" s="657"/>
    </row>
    <row r="148" spans="1:141" s="139" customFormat="1" ht="30" customHeight="1">
      <c r="A148" s="359">
        <f>Summary!A148</f>
        <v>0</v>
      </c>
      <c r="B148" s="378">
        <f>Summary!B148</f>
        <v>0</v>
      </c>
      <c r="C148" s="379" t="str">
        <f>Summary!C148</f>
        <v>4.6.12.2</v>
      </c>
      <c r="D148" s="380">
        <f>Summary!D148</f>
        <v>0</v>
      </c>
      <c r="E148" s="381">
        <f>Summary!E148</f>
        <v>0</v>
      </c>
      <c r="F148" s="382" t="str">
        <f>Summary!F148</f>
        <v>RCD operation and visual inspection of cable terminations</v>
      </c>
      <c r="G148" s="375">
        <f>Summary!G148</f>
        <v>0</v>
      </c>
      <c r="H148" s="540">
        <f t="shared" si="106"/>
        <v>0</v>
      </c>
      <c r="I148" s="541">
        <f t="shared" si="107"/>
        <v>0</v>
      </c>
      <c r="J148" s="541">
        <f t="shared" si="108"/>
        <v>0</v>
      </c>
      <c r="K148" s="541">
        <f t="shared" si="109"/>
        <v>0</v>
      </c>
      <c r="L148" s="541">
        <f t="shared" si="110"/>
        <v>0</v>
      </c>
      <c r="M148" s="541">
        <f t="shared" si="111"/>
        <v>0</v>
      </c>
      <c r="N148" s="541">
        <f t="shared" si="112"/>
        <v>0</v>
      </c>
      <c r="O148" s="541">
        <f t="shared" si="113"/>
        <v>0</v>
      </c>
      <c r="P148" s="541">
        <f t="shared" si="114"/>
        <v>0</v>
      </c>
      <c r="Q148" s="541">
        <f t="shared" si="115"/>
        <v>0</v>
      </c>
      <c r="R148" s="541">
        <f t="shared" si="116"/>
        <v>0</v>
      </c>
      <c r="S148" s="541">
        <f t="shared" si="117"/>
        <v>0</v>
      </c>
      <c r="T148" s="542">
        <f t="shared" si="118"/>
        <v>0</v>
      </c>
      <c r="U148" s="531"/>
      <c r="V148" s="543"/>
      <c r="W148" s="544"/>
      <c r="X148" s="544"/>
      <c r="Y148" s="544"/>
      <c r="Z148" s="544"/>
      <c r="AA148" s="544"/>
      <c r="AB148" s="544"/>
      <c r="AC148" s="544"/>
      <c r="AD148" s="544"/>
      <c r="AE148" s="657"/>
      <c r="AF148" s="543"/>
      <c r="AG148" s="544"/>
      <c r="AH148" s="544"/>
      <c r="AI148" s="544"/>
      <c r="AJ148" s="544"/>
      <c r="AK148" s="544"/>
      <c r="AL148" s="544"/>
      <c r="AM148" s="544"/>
      <c r="AN148" s="544"/>
      <c r="AO148" s="657"/>
      <c r="AP148" s="543"/>
      <c r="AQ148" s="544"/>
      <c r="AR148" s="544"/>
      <c r="AS148" s="544"/>
      <c r="AT148" s="544"/>
      <c r="AU148" s="544"/>
      <c r="AV148" s="544"/>
      <c r="AW148" s="544"/>
      <c r="AX148" s="544"/>
      <c r="AY148" s="657"/>
      <c r="AZ148" s="543"/>
      <c r="BA148" s="544"/>
      <c r="BB148" s="544"/>
      <c r="BC148" s="544"/>
      <c r="BD148" s="544"/>
      <c r="BE148" s="544"/>
      <c r="BF148" s="544"/>
      <c r="BG148" s="544"/>
      <c r="BH148" s="544"/>
      <c r="BI148" s="657"/>
      <c r="BJ148" s="543"/>
      <c r="BK148" s="544"/>
      <c r="BL148" s="544"/>
      <c r="BM148" s="544"/>
      <c r="BN148" s="544"/>
      <c r="BO148" s="544"/>
      <c r="BP148" s="544"/>
      <c r="BQ148" s="544"/>
      <c r="BR148" s="544"/>
      <c r="BS148" s="657"/>
      <c r="BT148" s="543"/>
      <c r="BU148" s="544"/>
      <c r="BV148" s="544"/>
      <c r="BW148" s="544"/>
      <c r="BX148" s="544"/>
      <c r="BY148" s="544"/>
      <c r="BZ148" s="544"/>
      <c r="CA148" s="544"/>
      <c r="CB148" s="544"/>
      <c r="CC148" s="657"/>
      <c r="CD148" s="543"/>
      <c r="CE148" s="544"/>
      <c r="CF148" s="544"/>
      <c r="CG148" s="544"/>
      <c r="CH148" s="544"/>
      <c r="CI148" s="544"/>
      <c r="CJ148" s="544"/>
      <c r="CK148" s="544"/>
      <c r="CL148" s="544"/>
      <c r="CM148" s="657"/>
      <c r="CN148" s="543"/>
      <c r="CO148" s="544"/>
      <c r="CP148" s="544"/>
      <c r="CQ148" s="544"/>
      <c r="CR148" s="544"/>
      <c r="CS148" s="544"/>
      <c r="CT148" s="544"/>
      <c r="CU148" s="544"/>
      <c r="CV148" s="544"/>
      <c r="CW148" s="657"/>
      <c r="CX148" s="543"/>
      <c r="CY148" s="544"/>
      <c r="CZ148" s="544"/>
      <c r="DA148" s="544"/>
      <c r="DB148" s="544"/>
      <c r="DC148" s="544"/>
      <c r="DD148" s="544"/>
      <c r="DE148" s="544"/>
      <c r="DF148" s="544"/>
      <c r="DG148" s="657"/>
      <c r="DH148" s="543"/>
      <c r="DI148" s="544"/>
      <c r="DJ148" s="544"/>
      <c r="DK148" s="544"/>
      <c r="DL148" s="544"/>
      <c r="DM148" s="544"/>
      <c r="DN148" s="544"/>
      <c r="DO148" s="544"/>
      <c r="DP148" s="544"/>
      <c r="DQ148" s="657"/>
      <c r="DR148" s="543"/>
      <c r="DS148" s="544"/>
      <c r="DT148" s="544"/>
      <c r="DU148" s="544"/>
      <c r="DV148" s="544"/>
      <c r="DW148" s="544"/>
      <c r="DX148" s="544"/>
      <c r="DY148" s="544"/>
      <c r="DZ148" s="544"/>
      <c r="EA148" s="657"/>
      <c r="EB148" s="543"/>
      <c r="EC148" s="544"/>
      <c r="ED148" s="544"/>
      <c r="EE148" s="544"/>
      <c r="EF148" s="544"/>
      <c r="EG148" s="544"/>
      <c r="EH148" s="544"/>
      <c r="EI148" s="544"/>
      <c r="EJ148" s="544"/>
      <c r="EK148" s="657"/>
    </row>
    <row r="149" spans="1:141" s="825" customFormat="1" ht="36">
      <c r="A149" s="359">
        <f>Summary!A149</f>
        <v>0</v>
      </c>
      <c r="B149" s="378">
        <f>Summary!B149</f>
        <v>0</v>
      </c>
      <c r="C149" s="379" t="str">
        <f>Summary!C149</f>
        <v>4.6.13</v>
      </c>
      <c r="D149" s="380" t="str">
        <f>Summary!D149</f>
        <v>1500 - Roadside technology</v>
      </c>
      <c r="E149" s="381" t="str">
        <f>Summary!E149</f>
        <v>CCTV PTZ cameras</v>
      </c>
      <c r="F149" s="382">
        <f>Summary!F149</f>
        <v>0</v>
      </c>
      <c r="G149" s="375">
        <f>Summary!G149</f>
        <v>0</v>
      </c>
      <c r="H149" s="700"/>
      <c r="I149" s="701"/>
      <c r="J149" s="701"/>
      <c r="K149" s="701"/>
      <c r="L149" s="701"/>
      <c r="M149" s="701"/>
      <c r="N149" s="701"/>
      <c r="O149" s="701"/>
      <c r="P149" s="701"/>
      <c r="Q149" s="701"/>
      <c r="R149" s="701"/>
      <c r="S149" s="701"/>
      <c r="T149" s="702"/>
      <c r="U149" s="823"/>
      <c r="V149" s="700"/>
      <c r="W149" s="701"/>
      <c r="X149" s="701"/>
      <c r="Y149" s="701"/>
      <c r="Z149" s="701"/>
      <c r="AA149" s="701"/>
      <c r="AB149" s="701"/>
      <c r="AC149" s="701"/>
      <c r="AD149" s="701"/>
      <c r="AE149" s="824"/>
      <c r="AF149" s="700"/>
      <c r="AG149" s="701"/>
      <c r="AH149" s="701"/>
      <c r="AI149" s="701"/>
      <c r="AJ149" s="701"/>
      <c r="AK149" s="701"/>
      <c r="AL149" s="701"/>
      <c r="AM149" s="701"/>
      <c r="AN149" s="701"/>
      <c r="AO149" s="824"/>
      <c r="AP149" s="700"/>
      <c r="AQ149" s="701"/>
      <c r="AR149" s="701"/>
      <c r="AS149" s="701"/>
      <c r="AT149" s="701"/>
      <c r="AU149" s="701"/>
      <c r="AV149" s="701"/>
      <c r="AW149" s="701"/>
      <c r="AX149" s="701"/>
      <c r="AY149" s="824"/>
      <c r="AZ149" s="700"/>
      <c r="BA149" s="701"/>
      <c r="BB149" s="701"/>
      <c r="BC149" s="701"/>
      <c r="BD149" s="701"/>
      <c r="BE149" s="701"/>
      <c r="BF149" s="701"/>
      <c r="BG149" s="701"/>
      <c r="BH149" s="701"/>
      <c r="BI149" s="824"/>
      <c r="BJ149" s="700"/>
      <c r="BK149" s="701"/>
      <c r="BL149" s="701"/>
      <c r="BM149" s="701"/>
      <c r="BN149" s="701"/>
      <c r="BO149" s="701"/>
      <c r="BP149" s="701"/>
      <c r="BQ149" s="701"/>
      <c r="BR149" s="701"/>
      <c r="BS149" s="824"/>
      <c r="BT149" s="700"/>
      <c r="BU149" s="701"/>
      <c r="BV149" s="701"/>
      <c r="BW149" s="701"/>
      <c r="BX149" s="701"/>
      <c r="BY149" s="701"/>
      <c r="BZ149" s="701"/>
      <c r="CA149" s="701"/>
      <c r="CB149" s="701"/>
      <c r="CC149" s="824"/>
      <c r="CD149" s="700"/>
      <c r="CE149" s="701"/>
      <c r="CF149" s="701"/>
      <c r="CG149" s="701"/>
      <c r="CH149" s="701"/>
      <c r="CI149" s="701"/>
      <c r="CJ149" s="701"/>
      <c r="CK149" s="701"/>
      <c r="CL149" s="701"/>
      <c r="CM149" s="824"/>
      <c r="CN149" s="700"/>
      <c r="CO149" s="701"/>
      <c r="CP149" s="701"/>
      <c r="CQ149" s="701"/>
      <c r="CR149" s="701"/>
      <c r="CS149" s="701"/>
      <c r="CT149" s="701"/>
      <c r="CU149" s="701"/>
      <c r="CV149" s="701"/>
      <c r="CW149" s="824"/>
      <c r="CX149" s="700"/>
      <c r="CY149" s="701"/>
      <c r="CZ149" s="701"/>
      <c r="DA149" s="701"/>
      <c r="DB149" s="701"/>
      <c r="DC149" s="701"/>
      <c r="DD149" s="701"/>
      <c r="DE149" s="701"/>
      <c r="DF149" s="701"/>
      <c r="DG149" s="824"/>
      <c r="DH149" s="700"/>
      <c r="DI149" s="701"/>
      <c r="DJ149" s="701"/>
      <c r="DK149" s="701"/>
      <c r="DL149" s="701"/>
      <c r="DM149" s="701"/>
      <c r="DN149" s="701"/>
      <c r="DO149" s="701"/>
      <c r="DP149" s="701"/>
      <c r="DQ149" s="824"/>
      <c r="DR149" s="700"/>
      <c r="DS149" s="701"/>
      <c r="DT149" s="701"/>
      <c r="DU149" s="701"/>
      <c r="DV149" s="701"/>
      <c r="DW149" s="701"/>
      <c r="DX149" s="701"/>
      <c r="DY149" s="701"/>
      <c r="DZ149" s="701"/>
      <c r="EA149" s="824"/>
      <c r="EB149" s="700"/>
      <c r="EC149" s="701"/>
      <c r="ED149" s="701"/>
      <c r="EE149" s="701"/>
      <c r="EF149" s="701"/>
      <c r="EG149" s="701"/>
      <c r="EH149" s="701"/>
      <c r="EI149" s="701"/>
      <c r="EJ149" s="701"/>
      <c r="EK149" s="824"/>
    </row>
    <row r="150" spans="1:141" s="139" customFormat="1" ht="20.25">
      <c r="A150" s="359">
        <f>Summary!A150</f>
        <v>0</v>
      </c>
      <c r="B150" s="378">
        <f>Summary!B150</f>
        <v>0</v>
      </c>
      <c r="C150" s="379" t="str">
        <f>Summary!C150</f>
        <v>4.6.13.1</v>
      </c>
      <c r="D150" s="380">
        <f>Summary!D150</f>
        <v>0</v>
      </c>
      <c r="E150" s="381">
        <f>Summary!E150</f>
        <v>0</v>
      </c>
      <c r="F150" s="382" t="str">
        <f>Summary!F150</f>
        <v>Clean camera lens</v>
      </c>
      <c r="G150" s="375">
        <f>Summary!G150</f>
        <v>0</v>
      </c>
      <c r="H150" s="540">
        <f t="shared" ref="H150:H152" si="119">SUM(V150:AD150)</f>
        <v>0</v>
      </c>
      <c r="I150" s="541">
        <f t="shared" ref="I150:I152" si="120">SUM(AF150:AN150)</f>
        <v>0</v>
      </c>
      <c r="J150" s="541">
        <f t="shared" ref="J150:J152" si="121">SUM(AP150:AX150)</f>
        <v>0</v>
      </c>
      <c r="K150" s="541">
        <f t="shared" ref="K150:K152" si="122">SUM(AZ150:BH150)</f>
        <v>0</v>
      </c>
      <c r="L150" s="541">
        <f t="shared" ref="L150:L152" si="123">SUM(BJ150:BR150)</f>
        <v>0</v>
      </c>
      <c r="M150" s="541">
        <f t="shared" ref="M150:M152" si="124">SUM(BT150:CB150)</f>
        <v>0</v>
      </c>
      <c r="N150" s="541">
        <f t="shared" ref="N150:N152" si="125">SUM(CD150:CL150)</f>
        <v>0</v>
      </c>
      <c r="O150" s="541">
        <f t="shared" ref="O150:O152" si="126">SUM(CN150:CV150)</f>
        <v>0</v>
      </c>
      <c r="P150" s="541">
        <f t="shared" ref="P150:P152" si="127">SUM(CX150:DF150)</f>
        <v>0</v>
      </c>
      <c r="Q150" s="541">
        <f t="shared" ref="Q150:Q152" si="128">SUM(DH150:DP150)</f>
        <v>0</v>
      </c>
      <c r="R150" s="541">
        <f t="shared" ref="R150:R152" si="129">SUM(DR150:DZ150)</f>
        <v>0</v>
      </c>
      <c r="S150" s="541">
        <f t="shared" ref="S150:S152" si="130">SUM(EB150:EJ150)</f>
        <v>0</v>
      </c>
      <c r="T150" s="542">
        <f t="shared" ref="T150:T152" si="131">SUM(H150:S150)</f>
        <v>0</v>
      </c>
      <c r="U150" s="531"/>
      <c r="V150" s="543"/>
      <c r="W150" s="544"/>
      <c r="X150" s="544"/>
      <c r="Y150" s="544"/>
      <c r="Z150" s="544"/>
      <c r="AA150" s="544"/>
      <c r="AB150" s="544"/>
      <c r="AC150" s="544"/>
      <c r="AD150" s="544"/>
      <c r="AE150" s="657"/>
      <c r="AF150" s="543"/>
      <c r="AG150" s="544"/>
      <c r="AH150" s="544"/>
      <c r="AI150" s="544"/>
      <c r="AJ150" s="544"/>
      <c r="AK150" s="544"/>
      <c r="AL150" s="544"/>
      <c r="AM150" s="544"/>
      <c r="AN150" s="544"/>
      <c r="AO150" s="657"/>
      <c r="AP150" s="543"/>
      <c r="AQ150" s="544"/>
      <c r="AR150" s="544"/>
      <c r="AS150" s="544"/>
      <c r="AT150" s="544"/>
      <c r="AU150" s="544"/>
      <c r="AV150" s="544"/>
      <c r="AW150" s="544"/>
      <c r="AX150" s="544"/>
      <c r="AY150" s="657"/>
      <c r="AZ150" s="543"/>
      <c r="BA150" s="544"/>
      <c r="BB150" s="544"/>
      <c r="BC150" s="544"/>
      <c r="BD150" s="544"/>
      <c r="BE150" s="544"/>
      <c r="BF150" s="544"/>
      <c r="BG150" s="544"/>
      <c r="BH150" s="544"/>
      <c r="BI150" s="657"/>
      <c r="BJ150" s="543"/>
      <c r="BK150" s="544"/>
      <c r="BL150" s="544"/>
      <c r="BM150" s="544"/>
      <c r="BN150" s="544"/>
      <c r="BO150" s="544"/>
      <c r="BP150" s="544"/>
      <c r="BQ150" s="544"/>
      <c r="BR150" s="544"/>
      <c r="BS150" s="657"/>
      <c r="BT150" s="543"/>
      <c r="BU150" s="544"/>
      <c r="BV150" s="544"/>
      <c r="BW150" s="544"/>
      <c r="BX150" s="544"/>
      <c r="BY150" s="544"/>
      <c r="BZ150" s="544"/>
      <c r="CA150" s="544"/>
      <c r="CB150" s="544"/>
      <c r="CC150" s="657"/>
      <c r="CD150" s="543"/>
      <c r="CE150" s="544"/>
      <c r="CF150" s="544"/>
      <c r="CG150" s="544"/>
      <c r="CH150" s="544"/>
      <c r="CI150" s="544"/>
      <c r="CJ150" s="544"/>
      <c r="CK150" s="544"/>
      <c r="CL150" s="544"/>
      <c r="CM150" s="657"/>
      <c r="CN150" s="543"/>
      <c r="CO150" s="544"/>
      <c r="CP150" s="544"/>
      <c r="CQ150" s="544"/>
      <c r="CR150" s="544"/>
      <c r="CS150" s="544"/>
      <c r="CT150" s="544"/>
      <c r="CU150" s="544"/>
      <c r="CV150" s="544"/>
      <c r="CW150" s="657"/>
      <c r="CX150" s="543"/>
      <c r="CY150" s="544"/>
      <c r="CZ150" s="544"/>
      <c r="DA150" s="544"/>
      <c r="DB150" s="544"/>
      <c r="DC150" s="544"/>
      <c r="DD150" s="544"/>
      <c r="DE150" s="544"/>
      <c r="DF150" s="544"/>
      <c r="DG150" s="657"/>
      <c r="DH150" s="543"/>
      <c r="DI150" s="544"/>
      <c r="DJ150" s="544"/>
      <c r="DK150" s="544"/>
      <c r="DL150" s="544"/>
      <c r="DM150" s="544"/>
      <c r="DN150" s="544"/>
      <c r="DO150" s="544"/>
      <c r="DP150" s="544"/>
      <c r="DQ150" s="657"/>
      <c r="DR150" s="543"/>
      <c r="DS150" s="544"/>
      <c r="DT150" s="544"/>
      <c r="DU150" s="544"/>
      <c r="DV150" s="544"/>
      <c r="DW150" s="544"/>
      <c r="DX150" s="544"/>
      <c r="DY150" s="544"/>
      <c r="DZ150" s="544"/>
      <c r="EA150" s="657"/>
      <c r="EB150" s="543"/>
      <c r="EC150" s="544"/>
      <c r="ED150" s="544"/>
      <c r="EE150" s="544"/>
      <c r="EF150" s="544"/>
      <c r="EG150" s="544"/>
      <c r="EH150" s="544"/>
      <c r="EI150" s="544"/>
      <c r="EJ150" s="544"/>
      <c r="EK150" s="657"/>
    </row>
    <row r="151" spans="1:141" s="139" customFormat="1" ht="20.25">
      <c r="A151" s="359">
        <f>Summary!A151</f>
        <v>0</v>
      </c>
      <c r="B151" s="378">
        <f>Summary!B151</f>
        <v>0</v>
      </c>
      <c r="C151" s="379" t="str">
        <f>Summary!C151</f>
        <v>4.6.13.2</v>
      </c>
      <c r="D151" s="380">
        <f>Summary!D151</f>
        <v>0</v>
      </c>
      <c r="E151" s="381">
        <f>Summary!E151</f>
        <v>0</v>
      </c>
      <c r="F151" s="382" t="str">
        <f>Summary!F151</f>
        <v>Check camera functionality</v>
      </c>
      <c r="G151" s="375">
        <f>Summary!G151</f>
        <v>0</v>
      </c>
      <c r="H151" s="540">
        <f t="shared" si="119"/>
        <v>0</v>
      </c>
      <c r="I151" s="541">
        <f t="shared" si="120"/>
        <v>0</v>
      </c>
      <c r="J151" s="541">
        <f t="shared" si="121"/>
        <v>0</v>
      </c>
      <c r="K151" s="541">
        <f t="shared" si="122"/>
        <v>0</v>
      </c>
      <c r="L151" s="541">
        <f t="shared" si="123"/>
        <v>0</v>
      </c>
      <c r="M151" s="541">
        <f t="shared" si="124"/>
        <v>0</v>
      </c>
      <c r="N151" s="541">
        <f t="shared" si="125"/>
        <v>0</v>
      </c>
      <c r="O151" s="541">
        <f t="shared" si="126"/>
        <v>0</v>
      </c>
      <c r="P151" s="541">
        <f t="shared" si="127"/>
        <v>0</v>
      </c>
      <c r="Q151" s="541">
        <f t="shared" si="128"/>
        <v>0</v>
      </c>
      <c r="R151" s="541">
        <f t="shared" si="129"/>
        <v>0</v>
      </c>
      <c r="S151" s="541">
        <f t="shared" si="130"/>
        <v>0</v>
      </c>
      <c r="T151" s="542">
        <f t="shared" si="131"/>
        <v>0</v>
      </c>
      <c r="U151" s="531"/>
      <c r="V151" s="543"/>
      <c r="W151" s="544"/>
      <c r="X151" s="544"/>
      <c r="Y151" s="544"/>
      <c r="Z151" s="544"/>
      <c r="AA151" s="544"/>
      <c r="AB151" s="544"/>
      <c r="AC151" s="544"/>
      <c r="AD151" s="544"/>
      <c r="AE151" s="657"/>
      <c r="AF151" s="543"/>
      <c r="AG151" s="544"/>
      <c r="AH151" s="544"/>
      <c r="AI151" s="544"/>
      <c r="AJ151" s="544"/>
      <c r="AK151" s="544"/>
      <c r="AL151" s="544"/>
      <c r="AM151" s="544"/>
      <c r="AN151" s="544"/>
      <c r="AO151" s="657"/>
      <c r="AP151" s="543"/>
      <c r="AQ151" s="544"/>
      <c r="AR151" s="544"/>
      <c r="AS151" s="544"/>
      <c r="AT151" s="544"/>
      <c r="AU151" s="544"/>
      <c r="AV151" s="544"/>
      <c r="AW151" s="544"/>
      <c r="AX151" s="544"/>
      <c r="AY151" s="657"/>
      <c r="AZ151" s="543"/>
      <c r="BA151" s="544"/>
      <c r="BB151" s="544"/>
      <c r="BC151" s="544"/>
      <c r="BD151" s="544"/>
      <c r="BE151" s="544"/>
      <c r="BF151" s="544"/>
      <c r="BG151" s="544"/>
      <c r="BH151" s="544"/>
      <c r="BI151" s="657"/>
      <c r="BJ151" s="543"/>
      <c r="BK151" s="544"/>
      <c r="BL151" s="544"/>
      <c r="BM151" s="544"/>
      <c r="BN151" s="544"/>
      <c r="BO151" s="544"/>
      <c r="BP151" s="544"/>
      <c r="BQ151" s="544"/>
      <c r="BR151" s="544"/>
      <c r="BS151" s="657"/>
      <c r="BT151" s="543"/>
      <c r="BU151" s="544"/>
      <c r="BV151" s="544"/>
      <c r="BW151" s="544"/>
      <c r="BX151" s="544"/>
      <c r="BY151" s="544"/>
      <c r="BZ151" s="544"/>
      <c r="CA151" s="544"/>
      <c r="CB151" s="544"/>
      <c r="CC151" s="657"/>
      <c r="CD151" s="543"/>
      <c r="CE151" s="544"/>
      <c r="CF151" s="544"/>
      <c r="CG151" s="544"/>
      <c r="CH151" s="544"/>
      <c r="CI151" s="544"/>
      <c r="CJ151" s="544"/>
      <c r="CK151" s="544"/>
      <c r="CL151" s="544"/>
      <c r="CM151" s="657"/>
      <c r="CN151" s="543"/>
      <c r="CO151" s="544"/>
      <c r="CP151" s="544"/>
      <c r="CQ151" s="544"/>
      <c r="CR151" s="544"/>
      <c r="CS151" s="544"/>
      <c r="CT151" s="544"/>
      <c r="CU151" s="544"/>
      <c r="CV151" s="544"/>
      <c r="CW151" s="657"/>
      <c r="CX151" s="543"/>
      <c r="CY151" s="544"/>
      <c r="CZ151" s="544"/>
      <c r="DA151" s="544"/>
      <c r="DB151" s="544"/>
      <c r="DC151" s="544"/>
      <c r="DD151" s="544"/>
      <c r="DE151" s="544"/>
      <c r="DF151" s="544"/>
      <c r="DG151" s="657"/>
      <c r="DH151" s="543"/>
      <c r="DI151" s="544"/>
      <c r="DJ151" s="544"/>
      <c r="DK151" s="544"/>
      <c r="DL151" s="544"/>
      <c r="DM151" s="544"/>
      <c r="DN151" s="544"/>
      <c r="DO151" s="544"/>
      <c r="DP151" s="544"/>
      <c r="DQ151" s="657"/>
      <c r="DR151" s="543"/>
      <c r="DS151" s="544"/>
      <c r="DT151" s="544"/>
      <c r="DU151" s="544"/>
      <c r="DV151" s="544"/>
      <c r="DW151" s="544"/>
      <c r="DX151" s="544"/>
      <c r="DY151" s="544"/>
      <c r="DZ151" s="544"/>
      <c r="EA151" s="657"/>
      <c r="EB151" s="543"/>
      <c r="EC151" s="544"/>
      <c r="ED151" s="544"/>
      <c r="EE151" s="544"/>
      <c r="EF151" s="544"/>
      <c r="EG151" s="544"/>
      <c r="EH151" s="544"/>
      <c r="EI151" s="544"/>
      <c r="EJ151" s="544"/>
      <c r="EK151" s="657"/>
    </row>
    <row r="152" spans="1:141" s="139" customFormat="1" ht="20.25">
      <c r="A152" s="359">
        <f>Summary!A152</f>
        <v>0</v>
      </c>
      <c r="B152" s="378">
        <f>Summary!B152</f>
        <v>0</v>
      </c>
      <c r="C152" s="379" t="str">
        <f>Summary!C152</f>
        <v>4.6.13.3</v>
      </c>
      <c r="D152" s="380">
        <f>Summary!D152</f>
        <v>0</v>
      </c>
      <c r="E152" s="381">
        <f>Summary!E152</f>
        <v>0</v>
      </c>
      <c r="F152" s="382" t="str">
        <f>Summary!F152</f>
        <v>Check data and power supply cables</v>
      </c>
      <c r="G152" s="375">
        <f>Summary!G152</f>
        <v>0</v>
      </c>
      <c r="H152" s="540">
        <f t="shared" si="119"/>
        <v>0</v>
      </c>
      <c r="I152" s="541">
        <f t="shared" si="120"/>
        <v>0</v>
      </c>
      <c r="J152" s="541">
        <f t="shared" si="121"/>
        <v>0</v>
      </c>
      <c r="K152" s="541">
        <f t="shared" si="122"/>
        <v>0</v>
      </c>
      <c r="L152" s="541">
        <f t="shared" si="123"/>
        <v>0</v>
      </c>
      <c r="M152" s="541">
        <f t="shared" si="124"/>
        <v>0</v>
      </c>
      <c r="N152" s="541">
        <f t="shared" si="125"/>
        <v>0</v>
      </c>
      <c r="O152" s="541">
        <f t="shared" si="126"/>
        <v>0</v>
      </c>
      <c r="P152" s="541">
        <f t="shared" si="127"/>
        <v>0</v>
      </c>
      <c r="Q152" s="541">
        <f t="shared" si="128"/>
        <v>0</v>
      </c>
      <c r="R152" s="541">
        <f t="shared" si="129"/>
        <v>0</v>
      </c>
      <c r="S152" s="541">
        <f t="shared" si="130"/>
        <v>0</v>
      </c>
      <c r="T152" s="542">
        <f t="shared" si="131"/>
        <v>0</v>
      </c>
      <c r="U152" s="531"/>
      <c r="V152" s="543"/>
      <c r="W152" s="544"/>
      <c r="X152" s="544"/>
      <c r="Y152" s="544"/>
      <c r="Z152" s="544"/>
      <c r="AA152" s="544"/>
      <c r="AB152" s="544"/>
      <c r="AC152" s="544"/>
      <c r="AD152" s="544"/>
      <c r="AE152" s="657"/>
      <c r="AF152" s="543"/>
      <c r="AG152" s="544"/>
      <c r="AH152" s="544"/>
      <c r="AI152" s="544"/>
      <c r="AJ152" s="544"/>
      <c r="AK152" s="544"/>
      <c r="AL152" s="544"/>
      <c r="AM152" s="544"/>
      <c r="AN152" s="544"/>
      <c r="AO152" s="657"/>
      <c r="AP152" s="543"/>
      <c r="AQ152" s="544"/>
      <c r="AR152" s="544"/>
      <c r="AS152" s="544"/>
      <c r="AT152" s="544"/>
      <c r="AU152" s="544"/>
      <c r="AV152" s="544"/>
      <c r="AW152" s="544"/>
      <c r="AX152" s="544"/>
      <c r="AY152" s="657"/>
      <c r="AZ152" s="543"/>
      <c r="BA152" s="544"/>
      <c r="BB152" s="544"/>
      <c r="BC152" s="544"/>
      <c r="BD152" s="544"/>
      <c r="BE152" s="544"/>
      <c r="BF152" s="544"/>
      <c r="BG152" s="544"/>
      <c r="BH152" s="544"/>
      <c r="BI152" s="657"/>
      <c r="BJ152" s="543"/>
      <c r="BK152" s="544"/>
      <c r="BL152" s="544"/>
      <c r="BM152" s="544"/>
      <c r="BN152" s="544"/>
      <c r="BO152" s="544"/>
      <c r="BP152" s="544"/>
      <c r="BQ152" s="544"/>
      <c r="BR152" s="544"/>
      <c r="BS152" s="657"/>
      <c r="BT152" s="543"/>
      <c r="BU152" s="544"/>
      <c r="BV152" s="544"/>
      <c r="BW152" s="544"/>
      <c r="BX152" s="544"/>
      <c r="BY152" s="544"/>
      <c r="BZ152" s="544"/>
      <c r="CA152" s="544"/>
      <c r="CB152" s="544"/>
      <c r="CC152" s="657"/>
      <c r="CD152" s="543"/>
      <c r="CE152" s="544"/>
      <c r="CF152" s="544"/>
      <c r="CG152" s="544"/>
      <c r="CH152" s="544"/>
      <c r="CI152" s="544"/>
      <c r="CJ152" s="544"/>
      <c r="CK152" s="544"/>
      <c r="CL152" s="544"/>
      <c r="CM152" s="657"/>
      <c r="CN152" s="543"/>
      <c r="CO152" s="544"/>
      <c r="CP152" s="544"/>
      <c r="CQ152" s="544"/>
      <c r="CR152" s="544"/>
      <c r="CS152" s="544"/>
      <c r="CT152" s="544"/>
      <c r="CU152" s="544"/>
      <c r="CV152" s="544"/>
      <c r="CW152" s="657"/>
      <c r="CX152" s="543"/>
      <c r="CY152" s="544"/>
      <c r="CZ152" s="544"/>
      <c r="DA152" s="544"/>
      <c r="DB152" s="544"/>
      <c r="DC152" s="544"/>
      <c r="DD152" s="544"/>
      <c r="DE152" s="544"/>
      <c r="DF152" s="544"/>
      <c r="DG152" s="657"/>
      <c r="DH152" s="543"/>
      <c r="DI152" s="544"/>
      <c r="DJ152" s="544"/>
      <c r="DK152" s="544"/>
      <c r="DL152" s="544"/>
      <c r="DM152" s="544"/>
      <c r="DN152" s="544"/>
      <c r="DO152" s="544"/>
      <c r="DP152" s="544"/>
      <c r="DQ152" s="657"/>
      <c r="DR152" s="543"/>
      <c r="DS152" s="544"/>
      <c r="DT152" s="544"/>
      <c r="DU152" s="544"/>
      <c r="DV152" s="544"/>
      <c r="DW152" s="544"/>
      <c r="DX152" s="544"/>
      <c r="DY152" s="544"/>
      <c r="DZ152" s="544"/>
      <c r="EA152" s="657"/>
      <c r="EB152" s="543"/>
      <c r="EC152" s="544"/>
      <c r="ED152" s="544"/>
      <c r="EE152" s="544"/>
      <c r="EF152" s="544"/>
      <c r="EG152" s="544"/>
      <c r="EH152" s="544"/>
      <c r="EI152" s="544"/>
      <c r="EJ152" s="544"/>
      <c r="EK152" s="657"/>
    </row>
    <row r="153" spans="1:141" s="139" customFormat="1" ht="20.25">
      <c r="A153" s="802" t="str">
        <f>Summary!A153</f>
        <v>18.11.1</v>
      </c>
      <c r="B153" s="815">
        <f>Summary!B153</f>
        <v>4.7</v>
      </c>
      <c r="C153" s="813">
        <f>Summary!C153</f>
        <v>0</v>
      </c>
      <c r="D153" s="816" t="str">
        <f>Summary!D153</f>
        <v>2200 - Tunnels</v>
      </c>
      <c r="E153" s="796">
        <f>Summary!E153</f>
        <v>0</v>
      </c>
      <c r="F153" s="796">
        <f>Summary!F153</f>
        <v>0</v>
      </c>
      <c r="G153" s="787">
        <f>Summary!G153</f>
        <v>0</v>
      </c>
      <c r="H153" s="299"/>
      <c r="I153" s="300"/>
      <c r="J153" s="300"/>
      <c r="K153" s="300"/>
      <c r="L153" s="300"/>
      <c r="M153" s="300"/>
      <c r="N153" s="300"/>
      <c r="O153" s="300"/>
      <c r="P153" s="300"/>
      <c r="Q153" s="300"/>
      <c r="R153" s="300"/>
      <c r="S153" s="300"/>
      <c r="T153" s="797"/>
      <c r="U153" s="531"/>
      <c r="V153" s="299"/>
      <c r="W153" s="300"/>
      <c r="X153" s="300"/>
      <c r="Y153" s="300"/>
      <c r="Z153" s="300"/>
      <c r="AA153" s="300"/>
      <c r="AB153" s="300"/>
      <c r="AC153" s="300"/>
      <c r="AD153" s="300"/>
      <c r="AE153" s="817"/>
      <c r="AF153" s="299"/>
      <c r="AG153" s="300"/>
      <c r="AH153" s="300"/>
      <c r="AI153" s="300"/>
      <c r="AJ153" s="300"/>
      <c r="AK153" s="300"/>
      <c r="AL153" s="300"/>
      <c r="AM153" s="300"/>
      <c r="AN153" s="300"/>
      <c r="AO153" s="817"/>
      <c r="AP153" s="299"/>
      <c r="AQ153" s="300"/>
      <c r="AR153" s="300"/>
      <c r="AS153" s="300"/>
      <c r="AT153" s="300"/>
      <c r="AU153" s="300"/>
      <c r="AV153" s="300"/>
      <c r="AW153" s="300"/>
      <c r="AX153" s="300"/>
      <c r="AY153" s="817"/>
      <c r="AZ153" s="299"/>
      <c r="BA153" s="300"/>
      <c r="BB153" s="300"/>
      <c r="BC153" s="300"/>
      <c r="BD153" s="300"/>
      <c r="BE153" s="300"/>
      <c r="BF153" s="300"/>
      <c r="BG153" s="300"/>
      <c r="BH153" s="300"/>
      <c r="BI153" s="817"/>
      <c r="BJ153" s="299"/>
      <c r="BK153" s="300"/>
      <c r="BL153" s="300"/>
      <c r="BM153" s="300"/>
      <c r="BN153" s="300"/>
      <c r="BO153" s="300"/>
      <c r="BP153" s="300"/>
      <c r="BQ153" s="300"/>
      <c r="BR153" s="300"/>
      <c r="BS153" s="817"/>
      <c r="BT153" s="299"/>
      <c r="BU153" s="300"/>
      <c r="BV153" s="300"/>
      <c r="BW153" s="300"/>
      <c r="BX153" s="300"/>
      <c r="BY153" s="300"/>
      <c r="BZ153" s="300"/>
      <c r="CA153" s="300"/>
      <c r="CB153" s="300"/>
      <c r="CC153" s="817"/>
      <c r="CD153" s="299"/>
      <c r="CE153" s="300"/>
      <c r="CF153" s="300"/>
      <c r="CG153" s="300"/>
      <c r="CH153" s="300"/>
      <c r="CI153" s="300"/>
      <c r="CJ153" s="300"/>
      <c r="CK153" s="300"/>
      <c r="CL153" s="300"/>
      <c r="CM153" s="817"/>
      <c r="CN153" s="299"/>
      <c r="CO153" s="300"/>
      <c r="CP153" s="300"/>
      <c r="CQ153" s="300"/>
      <c r="CR153" s="300"/>
      <c r="CS153" s="300"/>
      <c r="CT153" s="300"/>
      <c r="CU153" s="300"/>
      <c r="CV153" s="300"/>
      <c r="CW153" s="817"/>
      <c r="CX153" s="299"/>
      <c r="CY153" s="300"/>
      <c r="CZ153" s="300"/>
      <c r="DA153" s="300"/>
      <c r="DB153" s="300"/>
      <c r="DC153" s="300"/>
      <c r="DD153" s="300"/>
      <c r="DE153" s="300"/>
      <c r="DF153" s="300"/>
      <c r="DG153" s="817"/>
      <c r="DH153" s="299"/>
      <c r="DI153" s="300"/>
      <c r="DJ153" s="300"/>
      <c r="DK153" s="300"/>
      <c r="DL153" s="300"/>
      <c r="DM153" s="300"/>
      <c r="DN153" s="300"/>
      <c r="DO153" s="300"/>
      <c r="DP153" s="300"/>
      <c r="DQ153" s="817"/>
      <c r="DR153" s="299"/>
      <c r="DS153" s="300"/>
      <c r="DT153" s="300"/>
      <c r="DU153" s="300"/>
      <c r="DV153" s="300"/>
      <c r="DW153" s="300"/>
      <c r="DX153" s="300"/>
      <c r="DY153" s="300"/>
      <c r="DZ153" s="300"/>
      <c r="EA153" s="817"/>
      <c r="EB153" s="299"/>
      <c r="EC153" s="300"/>
      <c r="ED153" s="300"/>
      <c r="EE153" s="300"/>
      <c r="EF153" s="300"/>
      <c r="EG153" s="300"/>
      <c r="EH153" s="300"/>
      <c r="EI153" s="300"/>
      <c r="EJ153" s="300"/>
      <c r="EK153" s="817"/>
    </row>
    <row r="154" spans="1:141" s="139" customFormat="1" ht="36">
      <c r="A154" s="359">
        <f>Summary!A154</f>
        <v>0</v>
      </c>
      <c r="B154" s="378">
        <f>Summary!B154</f>
        <v>0</v>
      </c>
      <c r="C154" s="379" t="str">
        <f>Summary!C154</f>
        <v>4.7.1</v>
      </c>
      <c r="D154" s="380" t="str">
        <f>Summary!D154</f>
        <v>2200 - Tunnels</v>
      </c>
      <c r="E154" s="381" t="str">
        <f>Summary!E154</f>
        <v>Tunnel surfaces</v>
      </c>
      <c r="F154" s="382" t="str">
        <f>Summary!F154</f>
        <v>Remove toxic, corrosive and flammable deposits and maintain light reflectance</v>
      </c>
      <c r="G154" s="375">
        <f>Summary!G154</f>
        <v>0</v>
      </c>
      <c r="H154" s="540">
        <f t="shared" ref="H154:H197" si="132">SUM(V154:AD154)</f>
        <v>0</v>
      </c>
      <c r="I154" s="541">
        <f t="shared" ref="I154:I197" si="133">SUM(AF154:AN154)</f>
        <v>0</v>
      </c>
      <c r="J154" s="541">
        <f t="shared" ref="J154:J197" si="134">SUM(AP154:AX154)</f>
        <v>0</v>
      </c>
      <c r="K154" s="541">
        <f t="shared" ref="K154:K197" si="135">SUM(AZ154:BH154)</f>
        <v>0</v>
      </c>
      <c r="L154" s="541">
        <f t="shared" ref="L154:L197" si="136">SUM(BJ154:BR154)</f>
        <v>0</v>
      </c>
      <c r="M154" s="541">
        <f t="shared" ref="M154:M197" si="137">SUM(BT154:CB154)</f>
        <v>0</v>
      </c>
      <c r="N154" s="541">
        <f t="shared" ref="N154:N197" si="138">SUM(CD154:CL154)</f>
        <v>0</v>
      </c>
      <c r="O154" s="541">
        <f t="shared" ref="O154:O197" si="139">SUM(CN154:CV154)</f>
        <v>0</v>
      </c>
      <c r="P154" s="541">
        <f t="shared" ref="P154:P197" si="140">SUM(CX154:DF154)</f>
        <v>0</v>
      </c>
      <c r="Q154" s="541">
        <f t="shared" ref="Q154:Q197" si="141">SUM(DH154:DP154)</f>
        <v>0</v>
      </c>
      <c r="R154" s="541">
        <f t="shared" ref="R154:R197" si="142">SUM(DR154:DZ154)</f>
        <v>0</v>
      </c>
      <c r="S154" s="541">
        <f t="shared" ref="S154:S197" si="143">SUM(EB154:EJ154)</f>
        <v>0</v>
      </c>
      <c r="T154" s="542">
        <f t="shared" ref="T154:T197" si="144">SUM(H154:S154)</f>
        <v>0</v>
      </c>
      <c r="U154" s="531"/>
      <c r="V154" s="887"/>
      <c r="W154" s="888"/>
      <c r="X154" s="888"/>
      <c r="Y154" s="888"/>
      <c r="Z154" s="888"/>
      <c r="AA154" s="888"/>
      <c r="AB154" s="888"/>
      <c r="AC154" s="888"/>
      <c r="AD154" s="888"/>
      <c r="AE154" s="889"/>
      <c r="AF154" s="887"/>
      <c r="AG154" s="888"/>
      <c r="AH154" s="888"/>
      <c r="AI154" s="888"/>
      <c r="AJ154" s="888"/>
      <c r="AK154" s="888"/>
      <c r="AL154" s="888"/>
      <c r="AM154" s="888"/>
      <c r="AN154" s="888"/>
      <c r="AO154" s="889"/>
      <c r="AP154" s="887"/>
      <c r="AQ154" s="888"/>
      <c r="AR154" s="888"/>
      <c r="AS154" s="888"/>
      <c r="AT154" s="888"/>
      <c r="AU154" s="888"/>
      <c r="AV154" s="888"/>
      <c r="AW154" s="888"/>
      <c r="AX154" s="888"/>
      <c r="AY154" s="889"/>
      <c r="AZ154" s="887"/>
      <c r="BA154" s="888"/>
      <c r="BB154" s="888"/>
      <c r="BC154" s="888"/>
      <c r="BD154" s="888"/>
      <c r="BE154" s="888"/>
      <c r="BF154" s="888"/>
      <c r="BG154" s="888"/>
      <c r="BH154" s="888"/>
      <c r="BI154" s="889"/>
      <c r="BJ154" s="887"/>
      <c r="BK154" s="888"/>
      <c r="BL154" s="888"/>
      <c r="BM154" s="888"/>
      <c r="BN154" s="888"/>
      <c r="BO154" s="888"/>
      <c r="BP154" s="888"/>
      <c r="BQ154" s="888"/>
      <c r="BR154" s="888"/>
      <c r="BS154" s="889"/>
      <c r="BT154" s="887"/>
      <c r="BU154" s="888"/>
      <c r="BV154" s="888"/>
      <c r="BW154" s="888"/>
      <c r="BX154" s="888"/>
      <c r="BY154" s="888"/>
      <c r="BZ154" s="888"/>
      <c r="CA154" s="888"/>
      <c r="CB154" s="888"/>
      <c r="CC154" s="889"/>
      <c r="CD154" s="887"/>
      <c r="CE154" s="888"/>
      <c r="CF154" s="888"/>
      <c r="CG154" s="888"/>
      <c r="CH154" s="888"/>
      <c r="CI154" s="888"/>
      <c r="CJ154" s="888"/>
      <c r="CK154" s="888"/>
      <c r="CL154" s="888"/>
      <c r="CM154" s="889"/>
      <c r="CN154" s="887"/>
      <c r="CO154" s="888"/>
      <c r="CP154" s="888"/>
      <c r="CQ154" s="888"/>
      <c r="CR154" s="888"/>
      <c r="CS154" s="888"/>
      <c r="CT154" s="888"/>
      <c r="CU154" s="888"/>
      <c r="CV154" s="888"/>
      <c r="CW154" s="889"/>
      <c r="CX154" s="887"/>
      <c r="CY154" s="888"/>
      <c r="CZ154" s="888"/>
      <c r="DA154" s="888"/>
      <c r="DB154" s="888"/>
      <c r="DC154" s="888"/>
      <c r="DD154" s="888"/>
      <c r="DE154" s="888"/>
      <c r="DF154" s="888"/>
      <c r="DG154" s="889"/>
      <c r="DH154" s="887"/>
      <c r="DI154" s="888"/>
      <c r="DJ154" s="888"/>
      <c r="DK154" s="888"/>
      <c r="DL154" s="888"/>
      <c r="DM154" s="888"/>
      <c r="DN154" s="888"/>
      <c r="DO154" s="888"/>
      <c r="DP154" s="888"/>
      <c r="DQ154" s="889"/>
      <c r="DR154" s="887"/>
      <c r="DS154" s="888"/>
      <c r="DT154" s="888"/>
      <c r="DU154" s="888"/>
      <c r="DV154" s="888"/>
      <c r="DW154" s="888"/>
      <c r="DX154" s="888"/>
      <c r="DY154" s="888"/>
      <c r="DZ154" s="888"/>
      <c r="EA154" s="889"/>
      <c r="EB154" s="887"/>
      <c r="EC154" s="888"/>
      <c r="ED154" s="888"/>
      <c r="EE154" s="888"/>
      <c r="EF154" s="888"/>
      <c r="EG154" s="888"/>
      <c r="EH154" s="888"/>
      <c r="EI154" s="888"/>
      <c r="EJ154" s="888"/>
      <c r="EK154" s="889"/>
    </row>
    <row r="155" spans="1:141" s="139" customFormat="1" ht="20.25">
      <c r="A155" s="359">
        <f>Summary!A155</f>
        <v>0</v>
      </c>
      <c r="B155" s="378">
        <f>Summary!B155</f>
        <v>0</v>
      </c>
      <c r="C155" s="379" t="str">
        <f>Summary!C155</f>
        <v>4.7.2</v>
      </c>
      <c r="D155" s="380" t="str">
        <f>Summary!D155</f>
        <v>2200 - Tunnels</v>
      </c>
      <c r="E155" s="381" t="str">
        <f>Summary!E155</f>
        <v>Electrical components</v>
      </c>
      <c r="F155" s="382" t="str">
        <f>Summary!F155</f>
        <v>Electrical testing</v>
      </c>
      <c r="G155" s="375">
        <f>Summary!G155</f>
        <v>0</v>
      </c>
      <c r="H155" s="540">
        <f t="shared" si="132"/>
        <v>0</v>
      </c>
      <c r="I155" s="541">
        <f t="shared" si="133"/>
        <v>0</v>
      </c>
      <c r="J155" s="541">
        <f t="shared" si="134"/>
        <v>0</v>
      </c>
      <c r="K155" s="541">
        <f t="shared" si="135"/>
        <v>0</v>
      </c>
      <c r="L155" s="541">
        <f t="shared" si="136"/>
        <v>0</v>
      </c>
      <c r="M155" s="541">
        <f t="shared" si="137"/>
        <v>0</v>
      </c>
      <c r="N155" s="541">
        <f t="shared" si="138"/>
        <v>0</v>
      </c>
      <c r="O155" s="541">
        <f t="shared" si="139"/>
        <v>0</v>
      </c>
      <c r="P155" s="541">
        <f t="shared" si="140"/>
        <v>0</v>
      </c>
      <c r="Q155" s="541">
        <f t="shared" si="141"/>
        <v>0</v>
      </c>
      <c r="R155" s="541">
        <f t="shared" si="142"/>
        <v>0</v>
      </c>
      <c r="S155" s="541">
        <f t="shared" si="143"/>
        <v>0</v>
      </c>
      <c r="T155" s="542">
        <f t="shared" si="144"/>
        <v>0</v>
      </c>
      <c r="U155" s="531"/>
      <c r="V155" s="887"/>
      <c r="W155" s="888"/>
      <c r="X155" s="888"/>
      <c r="Y155" s="888"/>
      <c r="Z155" s="888"/>
      <c r="AA155" s="888"/>
      <c r="AB155" s="888"/>
      <c r="AC155" s="888"/>
      <c r="AD155" s="888"/>
      <c r="AE155" s="889"/>
      <c r="AF155" s="887"/>
      <c r="AG155" s="888"/>
      <c r="AH155" s="888"/>
      <c r="AI155" s="888"/>
      <c r="AJ155" s="888"/>
      <c r="AK155" s="888"/>
      <c r="AL155" s="888"/>
      <c r="AM155" s="888"/>
      <c r="AN155" s="888"/>
      <c r="AO155" s="889"/>
      <c r="AP155" s="887"/>
      <c r="AQ155" s="888"/>
      <c r="AR155" s="888"/>
      <c r="AS155" s="888"/>
      <c r="AT155" s="888"/>
      <c r="AU155" s="888"/>
      <c r="AV155" s="888"/>
      <c r="AW155" s="888"/>
      <c r="AX155" s="888"/>
      <c r="AY155" s="889"/>
      <c r="AZ155" s="887"/>
      <c r="BA155" s="888"/>
      <c r="BB155" s="888"/>
      <c r="BC155" s="888"/>
      <c r="BD155" s="888"/>
      <c r="BE155" s="888"/>
      <c r="BF155" s="888"/>
      <c r="BG155" s="888"/>
      <c r="BH155" s="888"/>
      <c r="BI155" s="889"/>
      <c r="BJ155" s="887"/>
      <c r="BK155" s="888"/>
      <c r="BL155" s="888"/>
      <c r="BM155" s="888"/>
      <c r="BN155" s="888"/>
      <c r="BO155" s="888"/>
      <c r="BP155" s="888"/>
      <c r="BQ155" s="888"/>
      <c r="BR155" s="888"/>
      <c r="BS155" s="889"/>
      <c r="BT155" s="887"/>
      <c r="BU155" s="888"/>
      <c r="BV155" s="888"/>
      <c r="BW155" s="888"/>
      <c r="BX155" s="888"/>
      <c r="BY155" s="888"/>
      <c r="BZ155" s="888"/>
      <c r="CA155" s="888"/>
      <c r="CB155" s="888"/>
      <c r="CC155" s="889"/>
      <c r="CD155" s="887"/>
      <c r="CE155" s="888"/>
      <c r="CF155" s="888"/>
      <c r="CG155" s="888"/>
      <c r="CH155" s="888"/>
      <c r="CI155" s="888"/>
      <c r="CJ155" s="888"/>
      <c r="CK155" s="888"/>
      <c r="CL155" s="888"/>
      <c r="CM155" s="889"/>
      <c r="CN155" s="887"/>
      <c r="CO155" s="888"/>
      <c r="CP155" s="888"/>
      <c r="CQ155" s="888"/>
      <c r="CR155" s="888"/>
      <c r="CS155" s="888"/>
      <c r="CT155" s="888"/>
      <c r="CU155" s="888"/>
      <c r="CV155" s="888"/>
      <c r="CW155" s="889"/>
      <c r="CX155" s="887"/>
      <c r="CY155" s="888"/>
      <c r="CZ155" s="888"/>
      <c r="DA155" s="888"/>
      <c r="DB155" s="888"/>
      <c r="DC155" s="888"/>
      <c r="DD155" s="888"/>
      <c r="DE155" s="888"/>
      <c r="DF155" s="888"/>
      <c r="DG155" s="889"/>
      <c r="DH155" s="887"/>
      <c r="DI155" s="888"/>
      <c r="DJ155" s="888"/>
      <c r="DK155" s="888"/>
      <c r="DL155" s="888"/>
      <c r="DM155" s="888"/>
      <c r="DN155" s="888"/>
      <c r="DO155" s="888"/>
      <c r="DP155" s="888"/>
      <c r="DQ155" s="889"/>
      <c r="DR155" s="887"/>
      <c r="DS155" s="888"/>
      <c r="DT155" s="888"/>
      <c r="DU155" s="888"/>
      <c r="DV155" s="888"/>
      <c r="DW155" s="888"/>
      <c r="DX155" s="888"/>
      <c r="DY155" s="888"/>
      <c r="DZ155" s="888"/>
      <c r="EA155" s="889"/>
      <c r="EB155" s="887"/>
      <c r="EC155" s="888"/>
      <c r="ED155" s="888"/>
      <c r="EE155" s="888"/>
      <c r="EF155" s="888"/>
      <c r="EG155" s="888"/>
      <c r="EH155" s="888"/>
      <c r="EI155" s="888"/>
      <c r="EJ155" s="888"/>
      <c r="EK155" s="889"/>
    </row>
    <row r="156" spans="1:141" s="825" customFormat="1" ht="20.25">
      <c r="A156" s="359">
        <f>Summary!A156</f>
        <v>0</v>
      </c>
      <c r="B156" s="378">
        <f>Summary!B156</f>
        <v>0</v>
      </c>
      <c r="C156" s="379" t="str">
        <f>Summary!C156</f>
        <v>4.7.3</v>
      </c>
      <c r="D156" s="380" t="str">
        <f>Summary!D156</f>
        <v>2200 - Tunnels</v>
      </c>
      <c r="E156" s="381" t="str">
        <f>Summary!E156</f>
        <v>PTZ Cameras</v>
      </c>
      <c r="F156" s="382">
        <f>Summary!F156</f>
        <v>0</v>
      </c>
      <c r="G156" s="375">
        <f>Summary!G156</f>
        <v>0</v>
      </c>
      <c r="H156" s="700"/>
      <c r="I156" s="701"/>
      <c r="J156" s="701"/>
      <c r="K156" s="701"/>
      <c r="L156" s="701"/>
      <c r="M156" s="701"/>
      <c r="N156" s="701"/>
      <c r="O156" s="701"/>
      <c r="P156" s="701"/>
      <c r="Q156" s="701"/>
      <c r="R156" s="701"/>
      <c r="S156" s="701"/>
      <c r="T156" s="702"/>
      <c r="U156" s="823"/>
      <c r="V156" s="700"/>
      <c r="W156" s="701"/>
      <c r="X156" s="701"/>
      <c r="Y156" s="701"/>
      <c r="Z156" s="701"/>
      <c r="AA156" s="701"/>
      <c r="AB156" s="701"/>
      <c r="AC156" s="701"/>
      <c r="AD156" s="701"/>
      <c r="AE156" s="824"/>
      <c r="AF156" s="700"/>
      <c r="AG156" s="701"/>
      <c r="AH156" s="701"/>
      <c r="AI156" s="701"/>
      <c r="AJ156" s="701"/>
      <c r="AK156" s="701"/>
      <c r="AL156" s="701"/>
      <c r="AM156" s="701"/>
      <c r="AN156" s="701"/>
      <c r="AO156" s="824"/>
      <c r="AP156" s="700"/>
      <c r="AQ156" s="701"/>
      <c r="AR156" s="701"/>
      <c r="AS156" s="701"/>
      <c r="AT156" s="701"/>
      <c r="AU156" s="701"/>
      <c r="AV156" s="701"/>
      <c r="AW156" s="701"/>
      <c r="AX156" s="701"/>
      <c r="AY156" s="824"/>
      <c r="AZ156" s="700"/>
      <c r="BA156" s="701"/>
      <c r="BB156" s="701"/>
      <c r="BC156" s="701"/>
      <c r="BD156" s="701"/>
      <c r="BE156" s="701"/>
      <c r="BF156" s="701"/>
      <c r="BG156" s="701"/>
      <c r="BH156" s="701"/>
      <c r="BI156" s="824"/>
      <c r="BJ156" s="700"/>
      <c r="BK156" s="701"/>
      <c r="BL156" s="701"/>
      <c r="BM156" s="701"/>
      <c r="BN156" s="701"/>
      <c r="BO156" s="701"/>
      <c r="BP156" s="701"/>
      <c r="BQ156" s="701"/>
      <c r="BR156" s="701"/>
      <c r="BS156" s="824"/>
      <c r="BT156" s="700"/>
      <c r="BU156" s="701"/>
      <c r="BV156" s="701"/>
      <c r="BW156" s="701"/>
      <c r="BX156" s="701"/>
      <c r="BY156" s="701"/>
      <c r="BZ156" s="701"/>
      <c r="CA156" s="701"/>
      <c r="CB156" s="701"/>
      <c r="CC156" s="824"/>
      <c r="CD156" s="700"/>
      <c r="CE156" s="701"/>
      <c r="CF156" s="701"/>
      <c r="CG156" s="701"/>
      <c r="CH156" s="701"/>
      <c r="CI156" s="701"/>
      <c r="CJ156" s="701"/>
      <c r="CK156" s="701"/>
      <c r="CL156" s="701"/>
      <c r="CM156" s="824"/>
      <c r="CN156" s="700"/>
      <c r="CO156" s="701"/>
      <c r="CP156" s="701"/>
      <c r="CQ156" s="701"/>
      <c r="CR156" s="701"/>
      <c r="CS156" s="701"/>
      <c r="CT156" s="701"/>
      <c r="CU156" s="701"/>
      <c r="CV156" s="701"/>
      <c r="CW156" s="824"/>
      <c r="CX156" s="700"/>
      <c r="CY156" s="701"/>
      <c r="CZ156" s="701"/>
      <c r="DA156" s="701"/>
      <c r="DB156" s="701"/>
      <c r="DC156" s="701"/>
      <c r="DD156" s="701"/>
      <c r="DE156" s="701"/>
      <c r="DF156" s="701"/>
      <c r="DG156" s="824"/>
      <c r="DH156" s="700"/>
      <c r="DI156" s="701"/>
      <c r="DJ156" s="701"/>
      <c r="DK156" s="701"/>
      <c r="DL156" s="701"/>
      <c r="DM156" s="701"/>
      <c r="DN156" s="701"/>
      <c r="DO156" s="701"/>
      <c r="DP156" s="701"/>
      <c r="DQ156" s="824"/>
      <c r="DR156" s="700"/>
      <c r="DS156" s="701"/>
      <c r="DT156" s="701"/>
      <c r="DU156" s="701"/>
      <c r="DV156" s="701"/>
      <c r="DW156" s="701"/>
      <c r="DX156" s="701"/>
      <c r="DY156" s="701"/>
      <c r="DZ156" s="701"/>
      <c r="EA156" s="824"/>
      <c r="EB156" s="700"/>
      <c r="EC156" s="701"/>
      <c r="ED156" s="701"/>
      <c r="EE156" s="701"/>
      <c r="EF156" s="701"/>
      <c r="EG156" s="701"/>
      <c r="EH156" s="701"/>
      <c r="EI156" s="701"/>
      <c r="EJ156" s="701"/>
      <c r="EK156" s="824"/>
    </row>
    <row r="157" spans="1:141" s="139" customFormat="1" ht="20.25">
      <c r="A157" s="359">
        <f>Summary!A157</f>
        <v>0</v>
      </c>
      <c r="B157" s="378">
        <f>Summary!B157</f>
        <v>0</v>
      </c>
      <c r="C157" s="379" t="str">
        <f>Summary!C157</f>
        <v>4.7.3.1</v>
      </c>
      <c r="D157" s="380">
        <f>Summary!D157</f>
        <v>0</v>
      </c>
      <c r="E157" s="381">
        <f>Summary!E157</f>
        <v>0</v>
      </c>
      <c r="F157" s="382" t="str">
        <f>Summary!F157</f>
        <v>Clean camera lens</v>
      </c>
      <c r="G157" s="375">
        <f>Summary!G157</f>
        <v>0</v>
      </c>
      <c r="H157" s="540">
        <f t="shared" ref="H157:H159" si="145">SUM(V157:AD157)</f>
        <v>0</v>
      </c>
      <c r="I157" s="541">
        <f t="shared" ref="I157:I159" si="146">SUM(AF157:AN157)</f>
        <v>0</v>
      </c>
      <c r="J157" s="541">
        <f t="shared" ref="J157:J159" si="147">SUM(AP157:AX157)</f>
        <v>0</v>
      </c>
      <c r="K157" s="541">
        <f t="shared" ref="K157:K159" si="148">SUM(AZ157:BH157)</f>
        <v>0</v>
      </c>
      <c r="L157" s="541">
        <f t="shared" ref="L157:L159" si="149">SUM(BJ157:BR157)</f>
        <v>0</v>
      </c>
      <c r="M157" s="541">
        <f t="shared" ref="M157:M159" si="150">SUM(BT157:CB157)</f>
        <v>0</v>
      </c>
      <c r="N157" s="541">
        <f t="shared" ref="N157:N159" si="151">SUM(CD157:CL157)</f>
        <v>0</v>
      </c>
      <c r="O157" s="541">
        <f t="shared" ref="O157:O159" si="152">SUM(CN157:CV157)</f>
        <v>0</v>
      </c>
      <c r="P157" s="541">
        <f t="shared" ref="P157:P159" si="153">SUM(CX157:DF157)</f>
        <v>0</v>
      </c>
      <c r="Q157" s="541">
        <f t="shared" ref="Q157:Q159" si="154">SUM(DH157:DP157)</f>
        <v>0</v>
      </c>
      <c r="R157" s="541">
        <f t="shared" ref="R157:R159" si="155">SUM(DR157:DZ157)</f>
        <v>0</v>
      </c>
      <c r="S157" s="541">
        <f t="shared" ref="S157:S159" si="156">SUM(EB157:EJ157)</f>
        <v>0</v>
      </c>
      <c r="T157" s="542">
        <f t="shared" ref="T157:T159" si="157">SUM(H157:S157)</f>
        <v>0</v>
      </c>
      <c r="U157" s="531"/>
      <c r="V157" s="887"/>
      <c r="W157" s="888"/>
      <c r="X157" s="888"/>
      <c r="Y157" s="888"/>
      <c r="Z157" s="888"/>
      <c r="AA157" s="888"/>
      <c r="AB157" s="888"/>
      <c r="AC157" s="888"/>
      <c r="AD157" s="888"/>
      <c r="AE157" s="889"/>
      <c r="AF157" s="887"/>
      <c r="AG157" s="888"/>
      <c r="AH157" s="888"/>
      <c r="AI157" s="888"/>
      <c r="AJ157" s="888"/>
      <c r="AK157" s="888"/>
      <c r="AL157" s="888"/>
      <c r="AM157" s="888"/>
      <c r="AN157" s="888"/>
      <c r="AO157" s="889"/>
      <c r="AP157" s="887"/>
      <c r="AQ157" s="888"/>
      <c r="AR157" s="888"/>
      <c r="AS157" s="888"/>
      <c r="AT157" s="888"/>
      <c r="AU157" s="888"/>
      <c r="AV157" s="888"/>
      <c r="AW157" s="888"/>
      <c r="AX157" s="888"/>
      <c r="AY157" s="889"/>
      <c r="AZ157" s="887"/>
      <c r="BA157" s="888"/>
      <c r="BB157" s="888"/>
      <c r="BC157" s="888"/>
      <c r="BD157" s="888"/>
      <c r="BE157" s="888"/>
      <c r="BF157" s="888"/>
      <c r="BG157" s="888"/>
      <c r="BH157" s="888"/>
      <c r="BI157" s="889"/>
      <c r="BJ157" s="887"/>
      <c r="BK157" s="888"/>
      <c r="BL157" s="888"/>
      <c r="BM157" s="888"/>
      <c r="BN157" s="888"/>
      <c r="BO157" s="888"/>
      <c r="BP157" s="888"/>
      <c r="BQ157" s="888"/>
      <c r="BR157" s="888"/>
      <c r="BS157" s="889"/>
      <c r="BT157" s="887"/>
      <c r="BU157" s="888"/>
      <c r="BV157" s="888"/>
      <c r="BW157" s="888"/>
      <c r="BX157" s="888"/>
      <c r="BY157" s="888"/>
      <c r="BZ157" s="888"/>
      <c r="CA157" s="888"/>
      <c r="CB157" s="888"/>
      <c r="CC157" s="889"/>
      <c r="CD157" s="887"/>
      <c r="CE157" s="888"/>
      <c r="CF157" s="888"/>
      <c r="CG157" s="888"/>
      <c r="CH157" s="888"/>
      <c r="CI157" s="888"/>
      <c r="CJ157" s="888"/>
      <c r="CK157" s="888"/>
      <c r="CL157" s="888"/>
      <c r="CM157" s="889"/>
      <c r="CN157" s="887"/>
      <c r="CO157" s="888"/>
      <c r="CP157" s="888"/>
      <c r="CQ157" s="888"/>
      <c r="CR157" s="888"/>
      <c r="CS157" s="888"/>
      <c r="CT157" s="888"/>
      <c r="CU157" s="888"/>
      <c r="CV157" s="888"/>
      <c r="CW157" s="889"/>
      <c r="CX157" s="887"/>
      <c r="CY157" s="888"/>
      <c r="CZ157" s="888"/>
      <c r="DA157" s="888"/>
      <c r="DB157" s="888"/>
      <c r="DC157" s="888"/>
      <c r="DD157" s="888"/>
      <c r="DE157" s="888"/>
      <c r="DF157" s="888"/>
      <c r="DG157" s="889"/>
      <c r="DH157" s="887"/>
      <c r="DI157" s="888"/>
      <c r="DJ157" s="888"/>
      <c r="DK157" s="888"/>
      <c r="DL157" s="888"/>
      <c r="DM157" s="888"/>
      <c r="DN157" s="888"/>
      <c r="DO157" s="888"/>
      <c r="DP157" s="888"/>
      <c r="DQ157" s="889"/>
      <c r="DR157" s="887"/>
      <c r="DS157" s="888"/>
      <c r="DT157" s="888"/>
      <c r="DU157" s="888"/>
      <c r="DV157" s="888"/>
      <c r="DW157" s="888"/>
      <c r="DX157" s="888"/>
      <c r="DY157" s="888"/>
      <c r="DZ157" s="888"/>
      <c r="EA157" s="889"/>
      <c r="EB157" s="887"/>
      <c r="EC157" s="888"/>
      <c r="ED157" s="888"/>
      <c r="EE157" s="888"/>
      <c r="EF157" s="888"/>
      <c r="EG157" s="888"/>
      <c r="EH157" s="888"/>
      <c r="EI157" s="888"/>
      <c r="EJ157" s="888"/>
      <c r="EK157" s="889"/>
    </row>
    <row r="158" spans="1:141" s="139" customFormat="1" ht="20.25">
      <c r="A158" s="359">
        <f>Summary!A158</f>
        <v>0</v>
      </c>
      <c r="B158" s="378">
        <f>Summary!B158</f>
        <v>0</v>
      </c>
      <c r="C158" s="379" t="str">
        <f>Summary!C158</f>
        <v>4.7.3.2</v>
      </c>
      <c r="D158" s="380">
        <f>Summary!D158</f>
        <v>0</v>
      </c>
      <c r="E158" s="381">
        <f>Summary!E158</f>
        <v>0</v>
      </c>
      <c r="F158" s="382" t="str">
        <f>Summary!F158</f>
        <v>Check camera functionality</v>
      </c>
      <c r="G158" s="375">
        <f>Summary!G158</f>
        <v>0</v>
      </c>
      <c r="H158" s="540">
        <f t="shared" si="145"/>
        <v>0</v>
      </c>
      <c r="I158" s="541">
        <f t="shared" si="146"/>
        <v>0</v>
      </c>
      <c r="J158" s="541">
        <f t="shared" si="147"/>
        <v>0</v>
      </c>
      <c r="K158" s="541">
        <f t="shared" si="148"/>
        <v>0</v>
      </c>
      <c r="L158" s="541">
        <f t="shared" si="149"/>
        <v>0</v>
      </c>
      <c r="M158" s="541">
        <f t="shared" si="150"/>
        <v>0</v>
      </c>
      <c r="N158" s="541">
        <f t="shared" si="151"/>
        <v>0</v>
      </c>
      <c r="O158" s="541">
        <f t="shared" si="152"/>
        <v>0</v>
      </c>
      <c r="P158" s="541">
        <f t="shared" si="153"/>
        <v>0</v>
      </c>
      <c r="Q158" s="541">
        <f t="shared" si="154"/>
        <v>0</v>
      </c>
      <c r="R158" s="541">
        <f t="shared" si="155"/>
        <v>0</v>
      </c>
      <c r="S158" s="541">
        <f t="shared" si="156"/>
        <v>0</v>
      </c>
      <c r="T158" s="542">
        <f t="shared" si="157"/>
        <v>0</v>
      </c>
      <c r="U158" s="531"/>
      <c r="V158" s="887"/>
      <c r="W158" s="888"/>
      <c r="X158" s="888"/>
      <c r="Y158" s="888"/>
      <c r="Z158" s="888"/>
      <c r="AA158" s="888"/>
      <c r="AB158" s="888"/>
      <c r="AC158" s="888"/>
      <c r="AD158" s="888"/>
      <c r="AE158" s="889"/>
      <c r="AF158" s="887"/>
      <c r="AG158" s="888"/>
      <c r="AH158" s="888"/>
      <c r="AI158" s="888"/>
      <c r="AJ158" s="888"/>
      <c r="AK158" s="888"/>
      <c r="AL158" s="888"/>
      <c r="AM158" s="888"/>
      <c r="AN158" s="888"/>
      <c r="AO158" s="889"/>
      <c r="AP158" s="887"/>
      <c r="AQ158" s="888"/>
      <c r="AR158" s="888"/>
      <c r="AS158" s="888"/>
      <c r="AT158" s="888"/>
      <c r="AU158" s="888"/>
      <c r="AV158" s="888"/>
      <c r="AW158" s="888"/>
      <c r="AX158" s="888"/>
      <c r="AY158" s="889"/>
      <c r="AZ158" s="887"/>
      <c r="BA158" s="888"/>
      <c r="BB158" s="888"/>
      <c r="BC158" s="888"/>
      <c r="BD158" s="888"/>
      <c r="BE158" s="888"/>
      <c r="BF158" s="888"/>
      <c r="BG158" s="888"/>
      <c r="BH158" s="888"/>
      <c r="BI158" s="889"/>
      <c r="BJ158" s="887"/>
      <c r="BK158" s="888"/>
      <c r="BL158" s="888"/>
      <c r="BM158" s="888"/>
      <c r="BN158" s="888"/>
      <c r="BO158" s="888"/>
      <c r="BP158" s="888"/>
      <c r="BQ158" s="888"/>
      <c r="BR158" s="888"/>
      <c r="BS158" s="889"/>
      <c r="BT158" s="887"/>
      <c r="BU158" s="888"/>
      <c r="BV158" s="888"/>
      <c r="BW158" s="888"/>
      <c r="BX158" s="888"/>
      <c r="BY158" s="888"/>
      <c r="BZ158" s="888"/>
      <c r="CA158" s="888"/>
      <c r="CB158" s="888"/>
      <c r="CC158" s="889"/>
      <c r="CD158" s="887"/>
      <c r="CE158" s="888"/>
      <c r="CF158" s="888"/>
      <c r="CG158" s="888"/>
      <c r="CH158" s="888"/>
      <c r="CI158" s="888"/>
      <c r="CJ158" s="888"/>
      <c r="CK158" s="888"/>
      <c r="CL158" s="888"/>
      <c r="CM158" s="889"/>
      <c r="CN158" s="887"/>
      <c r="CO158" s="888"/>
      <c r="CP158" s="888"/>
      <c r="CQ158" s="888"/>
      <c r="CR158" s="888"/>
      <c r="CS158" s="888"/>
      <c r="CT158" s="888"/>
      <c r="CU158" s="888"/>
      <c r="CV158" s="888"/>
      <c r="CW158" s="889"/>
      <c r="CX158" s="887"/>
      <c r="CY158" s="888"/>
      <c r="CZ158" s="888"/>
      <c r="DA158" s="888"/>
      <c r="DB158" s="888"/>
      <c r="DC158" s="888"/>
      <c r="DD158" s="888"/>
      <c r="DE158" s="888"/>
      <c r="DF158" s="888"/>
      <c r="DG158" s="889"/>
      <c r="DH158" s="887"/>
      <c r="DI158" s="888"/>
      <c r="DJ158" s="888"/>
      <c r="DK158" s="888"/>
      <c r="DL158" s="888"/>
      <c r="DM158" s="888"/>
      <c r="DN158" s="888"/>
      <c r="DO158" s="888"/>
      <c r="DP158" s="888"/>
      <c r="DQ158" s="889"/>
      <c r="DR158" s="887"/>
      <c r="DS158" s="888"/>
      <c r="DT158" s="888"/>
      <c r="DU158" s="888"/>
      <c r="DV158" s="888"/>
      <c r="DW158" s="888"/>
      <c r="DX158" s="888"/>
      <c r="DY158" s="888"/>
      <c r="DZ158" s="888"/>
      <c r="EA158" s="889"/>
      <c r="EB158" s="887"/>
      <c r="EC158" s="888"/>
      <c r="ED158" s="888"/>
      <c r="EE158" s="888"/>
      <c r="EF158" s="888"/>
      <c r="EG158" s="888"/>
      <c r="EH158" s="888"/>
      <c r="EI158" s="888"/>
      <c r="EJ158" s="888"/>
      <c r="EK158" s="889"/>
    </row>
    <row r="159" spans="1:141" s="139" customFormat="1" ht="20.25">
      <c r="A159" s="359">
        <f>Summary!A159</f>
        <v>0</v>
      </c>
      <c r="B159" s="378">
        <f>Summary!B159</f>
        <v>0</v>
      </c>
      <c r="C159" s="379" t="str">
        <f>Summary!C159</f>
        <v>4.7.3.3</v>
      </c>
      <c r="D159" s="380">
        <f>Summary!D159</f>
        <v>0</v>
      </c>
      <c r="E159" s="381">
        <f>Summary!E159</f>
        <v>0</v>
      </c>
      <c r="F159" s="382" t="str">
        <f>Summary!F159</f>
        <v>Check data and power supply cables</v>
      </c>
      <c r="G159" s="375">
        <f>Summary!G159</f>
        <v>0</v>
      </c>
      <c r="H159" s="540">
        <f t="shared" si="145"/>
        <v>0</v>
      </c>
      <c r="I159" s="541">
        <f t="shared" si="146"/>
        <v>0</v>
      </c>
      <c r="J159" s="541">
        <f t="shared" si="147"/>
        <v>0</v>
      </c>
      <c r="K159" s="541">
        <f t="shared" si="148"/>
        <v>0</v>
      </c>
      <c r="L159" s="541">
        <f t="shared" si="149"/>
        <v>0</v>
      </c>
      <c r="M159" s="541">
        <f t="shared" si="150"/>
        <v>0</v>
      </c>
      <c r="N159" s="541">
        <f t="shared" si="151"/>
        <v>0</v>
      </c>
      <c r="O159" s="541">
        <f t="shared" si="152"/>
        <v>0</v>
      </c>
      <c r="P159" s="541">
        <f t="shared" si="153"/>
        <v>0</v>
      </c>
      <c r="Q159" s="541">
        <f t="shared" si="154"/>
        <v>0</v>
      </c>
      <c r="R159" s="541">
        <f t="shared" si="155"/>
        <v>0</v>
      </c>
      <c r="S159" s="541">
        <f t="shared" si="156"/>
        <v>0</v>
      </c>
      <c r="T159" s="542">
        <f t="shared" si="157"/>
        <v>0</v>
      </c>
      <c r="U159" s="531"/>
      <c r="V159" s="887"/>
      <c r="W159" s="888"/>
      <c r="X159" s="888"/>
      <c r="Y159" s="888"/>
      <c r="Z159" s="888"/>
      <c r="AA159" s="888"/>
      <c r="AB159" s="888"/>
      <c r="AC159" s="888"/>
      <c r="AD159" s="888"/>
      <c r="AE159" s="889"/>
      <c r="AF159" s="887"/>
      <c r="AG159" s="888"/>
      <c r="AH159" s="888"/>
      <c r="AI159" s="888"/>
      <c r="AJ159" s="888"/>
      <c r="AK159" s="888"/>
      <c r="AL159" s="888"/>
      <c r="AM159" s="888"/>
      <c r="AN159" s="888"/>
      <c r="AO159" s="889"/>
      <c r="AP159" s="887"/>
      <c r="AQ159" s="888"/>
      <c r="AR159" s="888"/>
      <c r="AS159" s="888"/>
      <c r="AT159" s="888"/>
      <c r="AU159" s="888"/>
      <c r="AV159" s="888"/>
      <c r="AW159" s="888"/>
      <c r="AX159" s="888"/>
      <c r="AY159" s="889"/>
      <c r="AZ159" s="887"/>
      <c r="BA159" s="888"/>
      <c r="BB159" s="888"/>
      <c r="BC159" s="888"/>
      <c r="BD159" s="888"/>
      <c r="BE159" s="888"/>
      <c r="BF159" s="888"/>
      <c r="BG159" s="888"/>
      <c r="BH159" s="888"/>
      <c r="BI159" s="889"/>
      <c r="BJ159" s="887"/>
      <c r="BK159" s="888"/>
      <c r="BL159" s="888"/>
      <c r="BM159" s="888"/>
      <c r="BN159" s="888"/>
      <c r="BO159" s="888"/>
      <c r="BP159" s="888"/>
      <c r="BQ159" s="888"/>
      <c r="BR159" s="888"/>
      <c r="BS159" s="889"/>
      <c r="BT159" s="887"/>
      <c r="BU159" s="888"/>
      <c r="BV159" s="888"/>
      <c r="BW159" s="888"/>
      <c r="BX159" s="888"/>
      <c r="BY159" s="888"/>
      <c r="BZ159" s="888"/>
      <c r="CA159" s="888"/>
      <c r="CB159" s="888"/>
      <c r="CC159" s="889"/>
      <c r="CD159" s="887"/>
      <c r="CE159" s="888"/>
      <c r="CF159" s="888"/>
      <c r="CG159" s="888"/>
      <c r="CH159" s="888"/>
      <c r="CI159" s="888"/>
      <c r="CJ159" s="888"/>
      <c r="CK159" s="888"/>
      <c r="CL159" s="888"/>
      <c r="CM159" s="889"/>
      <c r="CN159" s="887"/>
      <c r="CO159" s="888"/>
      <c r="CP159" s="888"/>
      <c r="CQ159" s="888"/>
      <c r="CR159" s="888"/>
      <c r="CS159" s="888"/>
      <c r="CT159" s="888"/>
      <c r="CU159" s="888"/>
      <c r="CV159" s="888"/>
      <c r="CW159" s="889"/>
      <c r="CX159" s="887"/>
      <c r="CY159" s="888"/>
      <c r="CZ159" s="888"/>
      <c r="DA159" s="888"/>
      <c r="DB159" s="888"/>
      <c r="DC159" s="888"/>
      <c r="DD159" s="888"/>
      <c r="DE159" s="888"/>
      <c r="DF159" s="888"/>
      <c r="DG159" s="889"/>
      <c r="DH159" s="887"/>
      <c r="DI159" s="888"/>
      <c r="DJ159" s="888"/>
      <c r="DK159" s="888"/>
      <c r="DL159" s="888"/>
      <c r="DM159" s="888"/>
      <c r="DN159" s="888"/>
      <c r="DO159" s="888"/>
      <c r="DP159" s="888"/>
      <c r="DQ159" s="889"/>
      <c r="DR159" s="887"/>
      <c r="DS159" s="888"/>
      <c r="DT159" s="888"/>
      <c r="DU159" s="888"/>
      <c r="DV159" s="888"/>
      <c r="DW159" s="888"/>
      <c r="DX159" s="888"/>
      <c r="DY159" s="888"/>
      <c r="DZ159" s="888"/>
      <c r="EA159" s="889"/>
      <c r="EB159" s="887"/>
      <c r="EC159" s="888"/>
      <c r="ED159" s="888"/>
      <c r="EE159" s="888"/>
      <c r="EF159" s="888"/>
      <c r="EG159" s="888"/>
      <c r="EH159" s="888"/>
      <c r="EI159" s="888"/>
      <c r="EJ159" s="888"/>
      <c r="EK159" s="889"/>
    </row>
    <row r="160" spans="1:141" s="139" customFormat="1" ht="36">
      <c r="A160" s="802" t="str">
        <f>Summary!A160</f>
        <v>18.12.1</v>
      </c>
      <c r="B160" s="815">
        <f>Summary!B160</f>
        <v>4.8</v>
      </c>
      <c r="C160" s="813">
        <f>Summary!C160</f>
        <v>0</v>
      </c>
      <c r="D160" s="816" t="str">
        <f>Summary!D160</f>
        <v>3000 - Landscape and ecology</v>
      </c>
      <c r="E160" s="796">
        <f>Summary!E160</f>
        <v>0</v>
      </c>
      <c r="F160" s="796">
        <f>Summary!F160</f>
        <v>0</v>
      </c>
      <c r="G160" s="787">
        <f>Summary!G160</f>
        <v>0</v>
      </c>
      <c r="H160" s="299"/>
      <c r="I160" s="300"/>
      <c r="J160" s="300"/>
      <c r="K160" s="300"/>
      <c r="L160" s="300"/>
      <c r="M160" s="300"/>
      <c r="N160" s="300"/>
      <c r="O160" s="300"/>
      <c r="P160" s="300"/>
      <c r="Q160" s="300"/>
      <c r="R160" s="300"/>
      <c r="S160" s="300"/>
      <c r="T160" s="797"/>
      <c r="U160" s="531"/>
      <c r="V160" s="299"/>
      <c r="W160" s="300"/>
      <c r="X160" s="300"/>
      <c r="Y160" s="300"/>
      <c r="Z160" s="300"/>
      <c r="AA160" s="300"/>
      <c r="AB160" s="300"/>
      <c r="AC160" s="300"/>
      <c r="AD160" s="300"/>
      <c r="AE160" s="817"/>
      <c r="AF160" s="299"/>
      <c r="AG160" s="300"/>
      <c r="AH160" s="300"/>
      <c r="AI160" s="300"/>
      <c r="AJ160" s="300"/>
      <c r="AK160" s="300"/>
      <c r="AL160" s="300"/>
      <c r="AM160" s="300"/>
      <c r="AN160" s="300"/>
      <c r="AO160" s="817"/>
      <c r="AP160" s="299"/>
      <c r="AQ160" s="300"/>
      <c r="AR160" s="300"/>
      <c r="AS160" s="300"/>
      <c r="AT160" s="300"/>
      <c r="AU160" s="300"/>
      <c r="AV160" s="300"/>
      <c r="AW160" s="300"/>
      <c r="AX160" s="300"/>
      <c r="AY160" s="817"/>
      <c r="AZ160" s="299"/>
      <c r="BA160" s="300"/>
      <c r="BB160" s="300"/>
      <c r="BC160" s="300"/>
      <c r="BD160" s="300"/>
      <c r="BE160" s="300"/>
      <c r="BF160" s="300"/>
      <c r="BG160" s="300"/>
      <c r="BH160" s="300"/>
      <c r="BI160" s="817"/>
      <c r="BJ160" s="299"/>
      <c r="BK160" s="300"/>
      <c r="BL160" s="300"/>
      <c r="BM160" s="300"/>
      <c r="BN160" s="300"/>
      <c r="BO160" s="300"/>
      <c r="BP160" s="300"/>
      <c r="BQ160" s="300"/>
      <c r="BR160" s="300"/>
      <c r="BS160" s="817"/>
      <c r="BT160" s="299"/>
      <c r="BU160" s="300"/>
      <c r="BV160" s="300"/>
      <c r="BW160" s="300"/>
      <c r="BX160" s="300"/>
      <c r="BY160" s="300"/>
      <c r="BZ160" s="300"/>
      <c r="CA160" s="300"/>
      <c r="CB160" s="300"/>
      <c r="CC160" s="817"/>
      <c r="CD160" s="299"/>
      <c r="CE160" s="300"/>
      <c r="CF160" s="300"/>
      <c r="CG160" s="300"/>
      <c r="CH160" s="300"/>
      <c r="CI160" s="300"/>
      <c r="CJ160" s="300"/>
      <c r="CK160" s="300"/>
      <c r="CL160" s="300"/>
      <c r="CM160" s="817"/>
      <c r="CN160" s="299"/>
      <c r="CO160" s="300"/>
      <c r="CP160" s="300"/>
      <c r="CQ160" s="300"/>
      <c r="CR160" s="300"/>
      <c r="CS160" s="300"/>
      <c r="CT160" s="300"/>
      <c r="CU160" s="300"/>
      <c r="CV160" s="300"/>
      <c r="CW160" s="817"/>
      <c r="CX160" s="299"/>
      <c r="CY160" s="300"/>
      <c r="CZ160" s="300"/>
      <c r="DA160" s="300"/>
      <c r="DB160" s="300"/>
      <c r="DC160" s="300"/>
      <c r="DD160" s="300"/>
      <c r="DE160" s="300"/>
      <c r="DF160" s="300"/>
      <c r="DG160" s="817"/>
      <c r="DH160" s="299"/>
      <c r="DI160" s="300"/>
      <c r="DJ160" s="300"/>
      <c r="DK160" s="300"/>
      <c r="DL160" s="300"/>
      <c r="DM160" s="300"/>
      <c r="DN160" s="300"/>
      <c r="DO160" s="300"/>
      <c r="DP160" s="300"/>
      <c r="DQ160" s="817"/>
      <c r="DR160" s="299"/>
      <c r="DS160" s="300"/>
      <c r="DT160" s="300"/>
      <c r="DU160" s="300"/>
      <c r="DV160" s="300"/>
      <c r="DW160" s="300"/>
      <c r="DX160" s="300"/>
      <c r="DY160" s="300"/>
      <c r="DZ160" s="300"/>
      <c r="EA160" s="817"/>
      <c r="EB160" s="299"/>
      <c r="EC160" s="300"/>
      <c r="ED160" s="300"/>
      <c r="EE160" s="300"/>
      <c r="EF160" s="300"/>
      <c r="EG160" s="300"/>
      <c r="EH160" s="300"/>
      <c r="EI160" s="300"/>
      <c r="EJ160" s="300"/>
      <c r="EK160" s="817"/>
    </row>
    <row r="161" spans="1:141" ht="72">
      <c r="A161" s="359">
        <f>Summary!A161</f>
        <v>0</v>
      </c>
      <c r="B161" s="378">
        <f>Summary!B161</f>
        <v>0</v>
      </c>
      <c r="C161" s="379" t="str">
        <f>Summary!C161</f>
        <v>4.8.1</v>
      </c>
      <c r="D161" s="380" t="str">
        <f>Summary!D161</f>
        <v>3000 - Landscape and ecology</v>
      </c>
      <c r="E161" s="381" t="str">
        <f>Summary!E161</f>
        <v>Hedgerows (General)</v>
      </c>
      <c r="F161" s="382" t="str">
        <f>Summary!F161</f>
        <v>Trim hedgerows, maintain and preserve clear carriageway width, sight lines and stopping distance, including junctions, access points, curves and bends</v>
      </c>
      <c r="G161" s="375">
        <f>Summary!G161</f>
        <v>0</v>
      </c>
      <c r="H161" s="540">
        <f t="shared" si="132"/>
        <v>0</v>
      </c>
      <c r="I161" s="541">
        <f t="shared" si="133"/>
        <v>0</v>
      </c>
      <c r="J161" s="541">
        <f t="shared" si="134"/>
        <v>0</v>
      </c>
      <c r="K161" s="541">
        <f t="shared" si="135"/>
        <v>0</v>
      </c>
      <c r="L161" s="541">
        <f t="shared" si="136"/>
        <v>0</v>
      </c>
      <c r="M161" s="541">
        <f t="shared" si="137"/>
        <v>0</v>
      </c>
      <c r="N161" s="541">
        <f t="shared" si="138"/>
        <v>0</v>
      </c>
      <c r="O161" s="541">
        <f t="shared" si="139"/>
        <v>0</v>
      </c>
      <c r="P161" s="541">
        <f t="shared" si="140"/>
        <v>0</v>
      </c>
      <c r="Q161" s="541">
        <f t="shared" si="141"/>
        <v>0</v>
      </c>
      <c r="R161" s="541">
        <f t="shared" si="142"/>
        <v>0</v>
      </c>
      <c r="S161" s="541">
        <f t="shared" si="143"/>
        <v>0</v>
      </c>
      <c r="T161" s="542">
        <f t="shared" si="144"/>
        <v>0</v>
      </c>
      <c r="U161" s="531"/>
      <c r="V161" s="543"/>
      <c r="W161" s="544"/>
      <c r="X161" s="544"/>
      <c r="Y161" s="544"/>
      <c r="Z161" s="544"/>
      <c r="AA161" s="544"/>
      <c r="AB161" s="544"/>
      <c r="AC161" s="544"/>
      <c r="AD161" s="544"/>
      <c r="AE161" s="657"/>
      <c r="AF161" s="543"/>
      <c r="AG161" s="544"/>
      <c r="AH161" s="544"/>
      <c r="AI161" s="544"/>
      <c r="AJ161" s="544"/>
      <c r="AK161" s="544"/>
      <c r="AL161" s="544"/>
      <c r="AM161" s="544"/>
      <c r="AN161" s="544"/>
      <c r="AO161" s="657"/>
      <c r="AP161" s="543"/>
      <c r="AQ161" s="544"/>
      <c r="AR161" s="544"/>
      <c r="AS161" s="544"/>
      <c r="AT161" s="544"/>
      <c r="AU161" s="544"/>
      <c r="AV161" s="544"/>
      <c r="AW161" s="544"/>
      <c r="AX161" s="544"/>
      <c r="AY161" s="657"/>
      <c r="AZ161" s="543"/>
      <c r="BA161" s="544"/>
      <c r="BB161" s="544"/>
      <c r="BC161" s="544"/>
      <c r="BD161" s="544"/>
      <c r="BE161" s="544"/>
      <c r="BF161" s="544"/>
      <c r="BG161" s="544"/>
      <c r="BH161" s="544"/>
      <c r="BI161" s="657"/>
      <c r="BJ161" s="543"/>
      <c r="BK161" s="544"/>
      <c r="BL161" s="544"/>
      <c r="BM161" s="544"/>
      <c r="BN161" s="544"/>
      <c r="BO161" s="544"/>
      <c r="BP161" s="544"/>
      <c r="BQ161" s="544"/>
      <c r="BR161" s="544"/>
      <c r="BS161" s="657"/>
      <c r="BT161" s="543"/>
      <c r="BU161" s="544"/>
      <c r="BV161" s="544"/>
      <c r="BW161" s="544"/>
      <c r="BX161" s="544"/>
      <c r="BY161" s="544"/>
      <c r="BZ161" s="544"/>
      <c r="CA161" s="544"/>
      <c r="CB161" s="544"/>
      <c r="CC161" s="657"/>
      <c r="CD161" s="543"/>
      <c r="CE161" s="544"/>
      <c r="CF161" s="544"/>
      <c r="CG161" s="544"/>
      <c r="CH161" s="544"/>
      <c r="CI161" s="544"/>
      <c r="CJ161" s="544"/>
      <c r="CK161" s="544"/>
      <c r="CL161" s="544"/>
      <c r="CM161" s="657"/>
      <c r="CN161" s="543"/>
      <c r="CO161" s="544"/>
      <c r="CP161" s="544"/>
      <c r="CQ161" s="544"/>
      <c r="CR161" s="544"/>
      <c r="CS161" s="544"/>
      <c r="CT161" s="544"/>
      <c r="CU161" s="544"/>
      <c r="CV161" s="544"/>
      <c r="CW161" s="657"/>
      <c r="CX161" s="543"/>
      <c r="CY161" s="544"/>
      <c r="CZ161" s="544"/>
      <c r="DA161" s="544"/>
      <c r="DB161" s="544"/>
      <c r="DC161" s="544"/>
      <c r="DD161" s="544"/>
      <c r="DE161" s="544"/>
      <c r="DF161" s="544"/>
      <c r="DG161" s="657"/>
      <c r="DH161" s="543"/>
      <c r="DI161" s="544"/>
      <c r="DJ161" s="544"/>
      <c r="DK161" s="544"/>
      <c r="DL161" s="544"/>
      <c r="DM161" s="544"/>
      <c r="DN161" s="544"/>
      <c r="DO161" s="544"/>
      <c r="DP161" s="544"/>
      <c r="DQ161" s="657"/>
      <c r="DR161" s="543"/>
      <c r="DS161" s="544"/>
      <c r="DT161" s="544"/>
      <c r="DU161" s="544"/>
      <c r="DV161" s="544"/>
      <c r="DW161" s="544"/>
      <c r="DX161" s="544"/>
      <c r="DY161" s="544"/>
      <c r="DZ161" s="544"/>
      <c r="EA161" s="657"/>
      <c r="EB161" s="543"/>
      <c r="EC161" s="544"/>
      <c r="ED161" s="544"/>
      <c r="EE161" s="544"/>
      <c r="EF161" s="544"/>
      <c r="EG161" s="544"/>
      <c r="EH161" s="544"/>
      <c r="EI161" s="544"/>
      <c r="EJ161" s="544"/>
      <c r="EK161" s="657"/>
    </row>
    <row r="162" spans="1:141" ht="36">
      <c r="A162" s="359">
        <f>Summary!A162</f>
        <v>0</v>
      </c>
      <c r="B162" s="378">
        <f>Summary!B162</f>
        <v>0</v>
      </c>
      <c r="C162" s="379" t="str">
        <f>Summary!C162</f>
        <v>4.8.2</v>
      </c>
      <c r="D162" s="380" t="str">
        <f>Summary!D162</f>
        <v>3000 - Landscape and ecology</v>
      </c>
      <c r="E162" s="381" t="str">
        <f>Summary!E162</f>
        <v>Woodland</v>
      </c>
      <c r="F162" s="382" t="str">
        <f>Summary!F162</f>
        <v>Thin/ coppice</v>
      </c>
      <c r="G162" s="375">
        <f>Summary!G162</f>
        <v>0</v>
      </c>
      <c r="H162" s="540">
        <f t="shared" si="132"/>
        <v>0</v>
      </c>
      <c r="I162" s="541">
        <f t="shared" si="133"/>
        <v>0</v>
      </c>
      <c r="J162" s="541">
        <f t="shared" si="134"/>
        <v>0</v>
      </c>
      <c r="K162" s="541">
        <f t="shared" si="135"/>
        <v>0</v>
      </c>
      <c r="L162" s="541">
        <f t="shared" si="136"/>
        <v>0</v>
      </c>
      <c r="M162" s="541">
        <f t="shared" si="137"/>
        <v>0</v>
      </c>
      <c r="N162" s="541">
        <f t="shared" si="138"/>
        <v>0</v>
      </c>
      <c r="O162" s="541">
        <f t="shared" si="139"/>
        <v>0</v>
      </c>
      <c r="P162" s="541">
        <f t="shared" si="140"/>
        <v>0</v>
      </c>
      <c r="Q162" s="541">
        <f t="shared" si="141"/>
        <v>0</v>
      </c>
      <c r="R162" s="541">
        <f t="shared" si="142"/>
        <v>0</v>
      </c>
      <c r="S162" s="541">
        <f t="shared" si="143"/>
        <v>0</v>
      </c>
      <c r="T162" s="542">
        <f t="shared" si="144"/>
        <v>0</v>
      </c>
      <c r="U162" s="531"/>
      <c r="V162" s="543"/>
      <c r="W162" s="544"/>
      <c r="X162" s="544"/>
      <c r="Y162" s="544"/>
      <c r="Z162" s="544"/>
      <c r="AA162" s="544"/>
      <c r="AB162" s="544"/>
      <c r="AC162" s="544"/>
      <c r="AD162" s="544"/>
      <c r="AE162" s="657"/>
      <c r="AF162" s="543"/>
      <c r="AG162" s="544"/>
      <c r="AH162" s="544"/>
      <c r="AI162" s="544"/>
      <c r="AJ162" s="544"/>
      <c r="AK162" s="544"/>
      <c r="AL162" s="544"/>
      <c r="AM162" s="544"/>
      <c r="AN162" s="544"/>
      <c r="AO162" s="657"/>
      <c r="AP162" s="543"/>
      <c r="AQ162" s="544"/>
      <c r="AR162" s="544"/>
      <c r="AS162" s="544"/>
      <c r="AT162" s="544"/>
      <c r="AU162" s="544"/>
      <c r="AV162" s="544"/>
      <c r="AW162" s="544"/>
      <c r="AX162" s="544"/>
      <c r="AY162" s="657"/>
      <c r="AZ162" s="543"/>
      <c r="BA162" s="544"/>
      <c r="BB162" s="544"/>
      <c r="BC162" s="544"/>
      <c r="BD162" s="544"/>
      <c r="BE162" s="544"/>
      <c r="BF162" s="544"/>
      <c r="BG162" s="544"/>
      <c r="BH162" s="544"/>
      <c r="BI162" s="657"/>
      <c r="BJ162" s="543"/>
      <c r="BK162" s="544"/>
      <c r="BL162" s="544"/>
      <c r="BM162" s="544"/>
      <c r="BN162" s="544"/>
      <c r="BO162" s="544"/>
      <c r="BP162" s="544"/>
      <c r="BQ162" s="544"/>
      <c r="BR162" s="544"/>
      <c r="BS162" s="657"/>
      <c r="BT162" s="543"/>
      <c r="BU162" s="544"/>
      <c r="BV162" s="544"/>
      <c r="BW162" s="544"/>
      <c r="BX162" s="544"/>
      <c r="BY162" s="544"/>
      <c r="BZ162" s="544"/>
      <c r="CA162" s="544"/>
      <c r="CB162" s="544"/>
      <c r="CC162" s="657"/>
      <c r="CD162" s="543"/>
      <c r="CE162" s="544"/>
      <c r="CF162" s="544"/>
      <c r="CG162" s="544"/>
      <c r="CH162" s="544"/>
      <c r="CI162" s="544"/>
      <c r="CJ162" s="544"/>
      <c r="CK162" s="544"/>
      <c r="CL162" s="544"/>
      <c r="CM162" s="657"/>
      <c r="CN162" s="543"/>
      <c r="CO162" s="544"/>
      <c r="CP162" s="544"/>
      <c r="CQ162" s="544"/>
      <c r="CR162" s="544"/>
      <c r="CS162" s="544"/>
      <c r="CT162" s="544"/>
      <c r="CU162" s="544"/>
      <c r="CV162" s="544"/>
      <c r="CW162" s="657"/>
      <c r="CX162" s="543"/>
      <c r="CY162" s="544"/>
      <c r="CZ162" s="544"/>
      <c r="DA162" s="544"/>
      <c r="DB162" s="544"/>
      <c r="DC162" s="544"/>
      <c r="DD162" s="544"/>
      <c r="DE162" s="544"/>
      <c r="DF162" s="544"/>
      <c r="DG162" s="657"/>
      <c r="DH162" s="543"/>
      <c r="DI162" s="544"/>
      <c r="DJ162" s="544"/>
      <c r="DK162" s="544"/>
      <c r="DL162" s="544"/>
      <c r="DM162" s="544"/>
      <c r="DN162" s="544"/>
      <c r="DO162" s="544"/>
      <c r="DP162" s="544"/>
      <c r="DQ162" s="657"/>
      <c r="DR162" s="543"/>
      <c r="DS162" s="544"/>
      <c r="DT162" s="544"/>
      <c r="DU162" s="544"/>
      <c r="DV162" s="544"/>
      <c r="DW162" s="544"/>
      <c r="DX162" s="544"/>
      <c r="DY162" s="544"/>
      <c r="DZ162" s="544"/>
      <c r="EA162" s="657"/>
      <c r="EB162" s="543"/>
      <c r="EC162" s="544"/>
      <c r="ED162" s="544"/>
      <c r="EE162" s="544"/>
      <c r="EF162" s="544"/>
      <c r="EG162" s="544"/>
      <c r="EH162" s="544"/>
      <c r="EI162" s="544"/>
      <c r="EJ162" s="544"/>
      <c r="EK162" s="657"/>
    </row>
    <row r="163" spans="1:141" s="139" customFormat="1" ht="36">
      <c r="A163" s="802">
        <f>Summary!A163</f>
        <v>0</v>
      </c>
      <c r="B163" s="815">
        <f>Summary!B163</f>
        <v>0</v>
      </c>
      <c r="C163" s="813" t="str">
        <f>Summary!C163</f>
        <v>4.8.3</v>
      </c>
      <c r="D163" s="816" t="str">
        <f>Summary!D163</f>
        <v>3000 - Landscape and ecology</v>
      </c>
      <c r="E163" s="796" t="str">
        <f>Summary!E163</f>
        <v>Grass and vegetation</v>
      </c>
      <c r="F163" s="796">
        <f>Summary!F163</f>
        <v>0</v>
      </c>
      <c r="G163" s="787">
        <f>Summary!G163</f>
        <v>0</v>
      </c>
      <c r="H163" s="299"/>
      <c r="I163" s="300"/>
      <c r="J163" s="300"/>
      <c r="K163" s="300"/>
      <c r="L163" s="300"/>
      <c r="M163" s="300"/>
      <c r="N163" s="300"/>
      <c r="O163" s="300"/>
      <c r="P163" s="300"/>
      <c r="Q163" s="300"/>
      <c r="R163" s="300"/>
      <c r="S163" s="300"/>
      <c r="T163" s="797"/>
      <c r="U163" s="531"/>
      <c r="V163" s="299"/>
      <c r="W163" s="300"/>
      <c r="X163" s="300"/>
      <c r="Y163" s="300"/>
      <c r="Z163" s="300"/>
      <c r="AA163" s="300"/>
      <c r="AB163" s="300"/>
      <c r="AC163" s="300"/>
      <c r="AD163" s="300"/>
      <c r="AE163" s="817"/>
      <c r="AF163" s="299"/>
      <c r="AG163" s="300"/>
      <c r="AH163" s="300"/>
      <c r="AI163" s="300"/>
      <c r="AJ163" s="300"/>
      <c r="AK163" s="300"/>
      <c r="AL163" s="300"/>
      <c r="AM163" s="300"/>
      <c r="AN163" s="300"/>
      <c r="AO163" s="817"/>
      <c r="AP163" s="299"/>
      <c r="AQ163" s="300"/>
      <c r="AR163" s="300"/>
      <c r="AS163" s="300"/>
      <c r="AT163" s="300"/>
      <c r="AU163" s="300"/>
      <c r="AV163" s="300"/>
      <c r="AW163" s="300"/>
      <c r="AX163" s="300"/>
      <c r="AY163" s="817"/>
      <c r="AZ163" s="299"/>
      <c r="BA163" s="300"/>
      <c r="BB163" s="300"/>
      <c r="BC163" s="300"/>
      <c r="BD163" s="300"/>
      <c r="BE163" s="300"/>
      <c r="BF163" s="300"/>
      <c r="BG163" s="300"/>
      <c r="BH163" s="300"/>
      <c r="BI163" s="817"/>
      <c r="BJ163" s="299"/>
      <c r="BK163" s="300"/>
      <c r="BL163" s="300"/>
      <c r="BM163" s="300"/>
      <c r="BN163" s="300"/>
      <c r="BO163" s="300"/>
      <c r="BP163" s="300"/>
      <c r="BQ163" s="300"/>
      <c r="BR163" s="300"/>
      <c r="BS163" s="817"/>
      <c r="BT163" s="299"/>
      <c r="BU163" s="300"/>
      <c r="BV163" s="300"/>
      <c r="BW163" s="300"/>
      <c r="BX163" s="300"/>
      <c r="BY163" s="300"/>
      <c r="BZ163" s="300"/>
      <c r="CA163" s="300"/>
      <c r="CB163" s="300"/>
      <c r="CC163" s="817"/>
      <c r="CD163" s="299"/>
      <c r="CE163" s="300"/>
      <c r="CF163" s="300"/>
      <c r="CG163" s="300"/>
      <c r="CH163" s="300"/>
      <c r="CI163" s="300"/>
      <c r="CJ163" s="300"/>
      <c r="CK163" s="300"/>
      <c r="CL163" s="300"/>
      <c r="CM163" s="817"/>
      <c r="CN163" s="299"/>
      <c r="CO163" s="300"/>
      <c r="CP163" s="300"/>
      <c r="CQ163" s="300"/>
      <c r="CR163" s="300"/>
      <c r="CS163" s="300"/>
      <c r="CT163" s="300"/>
      <c r="CU163" s="300"/>
      <c r="CV163" s="300"/>
      <c r="CW163" s="817"/>
      <c r="CX163" s="299"/>
      <c r="CY163" s="300"/>
      <c r="CZ163" s="300"/>
      <c r="DA163" s="300"/>
      <c r="DB163" s="300"/>
      <c r="DC163" s="300"/>
      <c r="DD163" s="300"/>
      <c r="DE163" s="300"/>
      <c r="DF163" s="300"/>
      <c r="DG163" s="817"/>
      <c r="DH163" s="299"/>
      <c r="DI163" s="300"/>
      <c r="DJ163" s="300"/>
      <c r="DK163" s="300"/>
      <c r="DL163" s="300"/>
      <c r="DM163" s="300"/>
      <c r="DN163" s="300"/>
      <c r="DO163" s="300"/>
      <c r="DP163" s="300"/>
      <c r="DQ163" s="817"/>
      <c r="DR163" s="299"/>
      <c r="DS163" s="300"/>
      <c r="DT163" s="300"/>
      <c r="DU163" s="300"/>
      <c r="DV163" s="300"/>
      <c r="DW163" s="300"/>
      <c r="DX163" s="300"/>
      <c r="DY163" s="300"/>
      <c r="DZ163" s="300"/>
      <c r="EA163" s="817"/>
      <c r="EB163" s="299"/>
      <c r="EC163" s="300"/>
      <c r="ED163" s="300"/>
      <c r="EE163" s="300"/>
      <c r="EF163" s="300"/>
      <c r="EG163" s="300"/>
      <c r="EH163" s="300"/>
      <c r="EI163" s="300"/>
      <c r="EJ163" s="300"/>
      <c r="EK163" s="817"/>
    </row>
    <row r="164" spans="1:141" ht="54">
      <c r="A164" s="359">
        <f>Summary!A164</f>
        <v>0</v>
      </c>
      <c r="B164" s="378">
        <f>Summary!B164</f>
        <v>0</v>
      </c>
      <c r="C164" s="379" t="str">
        <f>Summary!C164</f>
        <v>4.8.3.1</v>
      </c>
      <c r="D164" s="380">
        <f>Summary!D164</f>
        <v>0</v>
      </c>
      <c r="E164" s="381">
        <f>Summary!E164</f>
        <v>0</v>
      </c>
      <c r="F164" s="382" t="str">
        <f>Summary!F164</f>
        <v>Maintain and preserve sight lines and stopping distance, including junctions, access points, curves, bends and central reserve.  </v>
      </c>
      <c r="G164" s="375">
        <f>Summary!G164</f>
        <v>0</v>
      </c>
      <c r="H164" s="540">
        <f t="shared" si="132"/>
        <v>0</v>
      </c>
      <c r="I164" s="541">
        <f t="shared" si="133"/>
        <v>0</v>
      </c>
      <c r="J164" s="541">
        <f t="shared" si="134"/>
        <v>0</v>
      </c>
      <c r="K164" s="541">
        <f t="shared" si="135"/>
        <v>0</v>
      </c>
      <c r="L164" s="541">
        <f t="shared" si="136"/>
        <v>0</v>
      </c>
      <c r="M164" s="541">
        <f t="shared" si="137"/>
        <v>0</v>
      </c>
      <c r="N164" s="541">
        <f t="shared" si="138"/>
        <v>0</v>
      </c>
      <c r="O164" s="541">
        <f t="shared" si="139"/>
        <v>0</v>
      </c>
      <c r="P164" s="541">
        <f t="shared" si="140"/>
        <v>0</v>
      </c>
      <c r="Q164" s="541">
        <f t="shared" si="141"/>
        <v>0</v>
      </c>
      <c r="R164" s="541">
        <f t="shared" si="142"/>
        <v>0</v>
      </c>
      <c r="S164" s="541">
        <f t="shared" si="143"/>
        <v>0</v>
      </c>
      <c r="T164" s="542">
        <f t="shared" si="144"/>
        <v>0</v>
      </c>
      <c r="U164" s="531"/>
      <c r="V164" s="543"/>
      <c r="W164" s="544"/>
      <c r="X164" s="544"/>
      <c r="Y164" s="544"/>
      <c r="Z164" s="544"/>
      <c r="AA164" s="544"/>
      <c r="AB164" s="544"/>
      <c r="AC164" s="544"/>
      <c r="AD164" s="544"/>
      <c r="AE164" s="657"/>
      <c r="AF164" s="543"/>
      <c r="AG164" s="544"/>
      <c r="AH164" s="544"/>
      <c r="AI164" s="544"/>
      <c r="AJ164" s="544"/>
      <c r="AK164" s="544"/>
      <c r="AL164" s="544"/>
      <c r="AM164" s="544"/>
      <c r="AN164" s="544"/>
      <c r="AO164" s="657"/>
      <c r="AP164" s="543"/>
      <c r="AQ164" s="544"/>
      <c r="AR164" s="544"/>
      <c r="AS164" s="544"/>
      <c r="AT164" s="544"/>
      <c r="AU164" s="544"/>
      <c r="AV164" s="544"/>
      <c r="AW164" s="544"/>
      <c r="AX164" s="544"/>
      <c r="AY164" s="657"/>
      <c r="AZ164" s="543"/>
      <c r="BA164" s="544"/>
      <c r="BB164" s="544"/>
      <c r="BC164" s="544"/>
      <c r="BD164" s="544"/>
      <c r="BE164" s="544"/>
      <c r="BF164" s="544"/>
      <c r="BG164" s="544"/>
      <c r="BH164" s="544"/>
      <c r="BI164" s="657"/>
      <c r="BJ164" s="543"/>
      <c r="BK164" s="544"/>
      <c r="BL164" s="544"/>
      <c r="BM164" s="544"/>
      <c r="BN164" s="544"/>
      <c r="BO164" s="544"/>
      <c r="BP164" s="544"/>
      <c r="BQ164" s="544"/>
      <c r="BR164" s="544"/>
      <c r="BS164" s="657"/>
      <c r="BT164" s="543"/>
      <c r="BU164" s="544"/>
      <c r="BV164" s="544"/>
      <c r="BW164" s="544"/>
      <c r="BX164" s="544"/>
      <c r="BY164" s="544"/>
      <c r="BZ164" s="544"/>
      <c r="CA164" s="544"/>
      <c r="CB164" s="544"/>
      <c r="CC164" s="657"/>
      <c r="CD164" s="543"/>
      <c r="CE164" s="544"/>
      <c r="CF164" s="544"/>
      <c r="CG164" s="544"/>
      <c r="CH164" s="544"/>
      <c r="CI164" s="544"/>
      <c r="CJ164" s="544"/>
      <c r="CK164" s="544"/>
      <c r="CL164" s="544"/>
      <c r="CM164" s="657"/>
      <c r="CN164" s="543"/>
      <c r="CO164" s="544"/>
      <c r="CP164" s="544"/>
      <c r="CQ164" s="544"/>
      <c r="CR164" s="544"/>
      <c r="CS164" s="544"/>
      <c r="CT164" s="544"/>
      <c r="CU164" s="544"/>
      <c r="CV164" s="544"/>
      <c r="CW164" s="657"/>
      <c r="CX164" s="543"/>
      <c r="CY164" s="544"/>
      <c r="CZ164" s="544"/>
      <c r="DA164" s="544"/>
      <c r="DB164" s="544"/>
      <c r="DC164" s="544"/>
      <c r="DD164" s="544"/>
      <c r="DE164" s="544"/>
      <c r="DF164" s="544"/>
      <c r="DG164" s="657"/>
      <c r="DH164" s="543"/>
      <c r="DI164" s="544"/>
      <c r="DJ164" s="544"/>
      <c r="DK164" s="544"/>
      <c r="DL164" s="544"/>
      <c r="DM164" s="544"/>
      <c r="DN164" s="544"/>
      <c r="DO164" s="544"/>
      <c r="DP164" s="544"/>
      <c r="DQ164" s="657"/>
      <c r="DR164" s="543"/>
      <c r="DS164" s="544"/>
      <c r="DT164" s="544"/>
      <c r="DU164" s="544"/>
      <c r="DV164" s="544"/>
      <c r="DW164" s="544"/>
      <c r="DX164" s="544"/>
      <c r="DY164" s="544"/>
      <c r="DZ164" s="544"/>
      <c r="EA164" s="657"/>
      <c r="EB164" s="543"/>
      <c r="EC164" s="544"/>
      <c r="ED164" s="544"/>
      <c r="EE164" s="544"/>
      <c r="EF164" s="544"/>
      <c r="EG164" s="544"/>
      <c r="EH164" s="544"/>
      <c r="EI164" s="544"/>
      <c r="EJ164" s="544"/>
      <c r="EK164" s="657"/>
    </row>
    <row r="165" spans="1:141" s="139" customFormat="1" ht="36">
      <c r="A165" s="359">
        <f>Summary!A165</f>
        <v>0</v>
      </c>
      <c r="B165" s="378">
        <f>Summary!B165</f>
        <v>0</v>
      </c>
      <c r="C165" s="379" t="str">
        <f>Summary!C165</f>
        <v>4.8.3.2</v>
      </c>
      <c r="D165" s="380">
        <f>Summary!D165</f>
        <v>0</v>
      </c>
      <c r="E165" s="381">
        <f>Summary!E165</f>
        <v>0</v>
      </c>
      <c r="F165" s="382" t="str">
        <f>Summary!F165</f>
        <v>Maintain and preserve CCTV camera operational visibility splays</v>
      </c>
      <c r="G165" s="375">
        <f>Summary!G165</f>
        <v>0</v>
      </c>
      <c r="H165" s="540">
        <f t="shared" si="132"/>
        <v>0</v>
      </c>
      <c r="I165" s="541">
        <f t="shared" si="133"/>
        <v>0</v>
      </c>
      <c r="J165" s="541">
        <f t="shared" si="134"/>
        <v>0</v>
      </c>
      <c r="K165" s="541">
        <f t="shared" si="135"/>
        <v>0</v>
      </c>
      <c r="L165" s="541">
        <f t="shared" si="136"/>
        <v>0</v>
      </c>
      <c r="M165" s="541">
        <f t="shared" si="137"/>
        <v>0</v>
      </c>
      <c r="N165" s="541">
        <f t="shared" si="138"/>
        <v>0</v>
      </c>
      <c r="O165" s="541">
        <f t="shared" si="139"/>
        <v>0</v>
      </c>
      <c r="P165" s="541">
        <f t="shared" si="140"/>
        <v>0</v>
      </c>
      <c r="Q165" s="541">
        <f t="shared" si="141"/>
        <v>0</v>
      </c>
      <c r="R165" s="541">
        <f t="shared" si="142"/>
        <v>0</v>
      </c>
      <c r="S165" s="541">
        <f t="shared" si="143"/>
        <v>0</v>
      </c>
      <c r="T165" s="542">
        <f t="shared" si="144"/>
        <v>0</v>
      </c>
      <c r="U165" s="531"/>
      <c r="V165" s="543"/>
      <c r="W165" s="544"/>
      <c r="X165" s="544"/>
      <c r="Y165" s="544"/>
      <c r="Z165" s="544"/>
      <c r="AA165" s="544"/>
      <c r="AB165" s="544"/>
      <c r="AC165" s="544"/>
      <c r="AD165" s="544"/>
      <c r="AE165" s="657"/>
      <c r="AF165" s="543"/>
      <c r="AG165" s="544"/>
      <c r="AH165" s="544"/>
      <c r="AI165" s="544"/>
      <c r="AJ165" s="544"/>
      <c r="AK165" s="544"/>
      <c r="AL165" s="544"/>
      <c r="AM165" s="544"/>
      <c r="AN165" s="544"/>
      <c r="AO165" s="657"/>
      <c r="AP165" s="543"/>
      <c r="AQ165" s="544"/>
      <c r="AR165" s="544"/>
      <c r="AS165" s="544"/>
      <c r="AT165" s="544"/>
      <c r="AU165" s="544"/>
      <c r="AV165" s="544"/>
      <c r="AW165" s="544"/>
      <c r="AX165" s="544"/>
      <c r="AY165" s="657"/>
      <c r="AZ165" s="543"/>
      <c r="BA165" s="544"/>
      <c r="BB165" s="544"/>
      <c r="BC165" s="544"/>
      <c r="BD165" s="544"/>
      <c r="BE165" s="544"/>
      <c r="BF165" s="544"/>
      <c r="BG165" s="544"/>
      <c r="BH165" s="544"/>
      <c r="BI165" s="657"/>
      <c r="BJ165" s="543"/>
      <c r="BK165" s="544"/>
      <c r="BL165" s="544"/>
      <c r="BM165" s="544"/>
      <c r="BN165" s="544"/>
      <c r="BO165" s="544"/>
      <c r="BP165" s="544"/>
      <c r="BQ165" s="544"/>
      <c r="BR165" s="544"/>
      <c r="BS165" s="657"/>
      <c r="BT165" s="543"/>
      <c r="BU165" s="544"/>
      <c r="BV165" s="544"/>
      <c r="BW165" s="544"/>
      <c r="BX165" s="544"/>
      <c r="BY165" s="544"/>
      <c r="BZ165" s="544"/>
      <c r="CA165" s="544"/>
      <c r="CB165" s="544"/>
      <c r="CC165" s="657"/>
      <c r="CD165" s="543"/>
      <c r="CE165" s="544"/>
      <c r="CF165" s="544"/>
      <c r="CG165" s="544"/>
      <c r="CH165" s="544"/>
      <c r="CI165" s="544"/>
      <c r="CJ165" s="544"/>
      <c r="CK165" s="544"/>
      <c r="CL165" s="544"/>
      <c r="CM165" s="657"/>
      <c r="CN165" s="543"/>
      <c r="CO165" s="544"/>
      <c r="CP165" s="544"/>
      <c r="CQ165" s="544"/>
      <c r="CR165" s="544"/>
      <c r="CS165" s="544"/>
      <c r="CT165" s="544"/>
      <c r="CU165" s="544"/>
      <c r="CV165" s="544"/>
      <c r="CW165" s="657"/>
      <c r="CX165" s="543"/>
      <c r="CY165" s="544"/>
      <c r="CZ165" s="544"/>
      <c r="DA165" s="544"/>
      <c r="DB165" s="544"/>
      <c r="DC165" s="544"/>
      <c r="DD165" s="544"/>
      <c r="DE165" s="544"/>
      <c r="DF165" s="544"/>
      <c r="DG165" s="657"/>
      <c r="DH165" s="543"/>
      <c r="DI165" s="544"/>
      <c r="DJ165" s="544"/>
      <c r="DK165" s="544"/>
      <c r="DL165" s="544"/>
      <c r="DM165" s="544"/>
      <c r="DN165" s="544"/>
      <c r="DO165" s="544"/>
      <c r="DP165" s="544"/>
      <c r="DQ165" s="657"/>
      <c r="DR165" s="543"/>
      <c r="DS165" s="544"/>
      <c r="DT165" s="544"/>
      <c r="DU165" s="544"/>
      <c r="DV165" s="544"/>
      <c r="DW165" s="544"/>
      <c r="DX165" s="544"/>
      <c r="DY165" s="544"/>
      <c r="DZ165" s="544"/>
      <c r="EA165" s="657"/>
      <c r="EB165" s="543"/>
      <c r="EC165" s="544"/>
      <c r="ED165" s="544"/>
      <c r="EE165" s="544"/>
      <c r="EF165" s="544"/>
      <c r="EG165" s="544"/>
      <c r="EH165" s="544"/>
      <c r="EI165" s="544"/>
      <c r="EJ165" s="544"/>
      <c r="EK165" s="657"/>
    </row>
    <row r="166" spans="1:141" s="139" customFormat="1" ht="36">
      <c r="A166" s="359">
        <f>Summary!A166</f>
        <v>0</v>
      </c>
      <c r="B166" s="378">
        <f>Summary!B166</f>
        <v>0</v>
      </c>
      <c r="C166" s="379" t="str">
        <f>Summary!C166</f>
        <v>4.8.3.3</v>
      </c>
      <c r="D166" s="380">
        <f>Summary!D166</f>
        <v>0</v>
      </c>
      <c r="E166" s="381">
        <f>Summary!E166</f>
        <v>0</v>
      </c>
      <c r="F166" s="382" t="str">
        <f>Summary!F166</f>
        <v>Maintain and preserve road users visibility of road traffic signs and signals</v>
      </c>
      <c r="G166" s="375">
        <f>Summary!G166</f>
        <v>0</v>
      </c>
      <c r="H166" s="540">
        <f t="shared" si="132"/>
        <v>0</v>
      </c>
      <c r="I166" s="541">
        <f t="shared" si="133"/>
        <v>0</v>
      </c>
      <c r="J166" s="541">
        <f t="shared" si="134"/>
        <v>0</v>
      </c>
      <c r="K166" s="541">
        <f t="shared" si="135"/>
        <v>0</v>
      </c>
      <c r="L166" s="541">
        <f t="shared" si="136"/>
        <v>0</v>
      </c>
      <c r="M166" s="541">
        <f t="shared" si="137"/>
        <v>0</v>
      </c>
      <c r="N166" s="541">
        <f t="shared" si="138"/>
        <v>0</v>
      </c>
      <c r="O166" s="541">
        <f t="shared" si="139"/>
        <v>0</v>
      </c>
      <c r="P166" s="541">
        <f t="shared" si="140"/>
        <v>0</v>
      </c>
      <c r="Q166" s="541">
        <f t="shared" si="141"/>
        <v>0</v>
      </c>
      <c r="R166" s="541">
        <f t="shared" si="142"/>
        <v>0</v>
      </c>
      <c r="S166" s="541">
        <f t="shared" si="143"/>
        <v>0</v>
      </c>
      <c r="T166" s="542">
        <f t="shared" si="144"/>
        <v>0</v>
      </c>
      <c r="U166" s="531"/>
      <c r="V166" s="543"/>
      <c r="W166" s="544"/>
      <c r="X166" s="544"/>
      <c r="Y166" s="544"/>
      <c r="Z166" s="544"/>
      <c r="AA166" s="544"/>
      <c r="AB166" s="544"/>
      <c r="AC166" s="544"/>
      <c r="AD166" s="544"/>
      <c r="AE166" s="657"/>
      <c r="AF166" s="543"/>
      <c r="AG166" s="544"/>
      <c r="AH166" s="544"/>
      <c r="AI166" s="544"/>
      <c r="AJ166" s="544"/>
      <c r="AK166" s="544"/>
      <c r="AL166" s="544"/>
      <c r="AM166" s="544"/>
      <c r="AN166" s="544"/>
      <c r="AO166" s="657"/>
      <c r="AP166" s="543"/>
      <c r="AQ166" s="544"/>
      <c r="AR166" s="544"/>
      <c r="AS166" s="544"/>
      <c r="AT166" s="544"/>
      <c r="AU166" s="544"/>
      <c r="AV166" s="544"/>
      <c r="AW166" s="544"/>
      <c r="AX166" s="544"/>
      <c r="AY166" s="657"/>
      <c r="AZ166" s="543"/>
      <c r="BA166" s="544"/>
      <c r="BB166" s="544"/>
      <c r="BC166" s="544"/>
      <c r="BD166" s="544"/>
      <c r="BE166" s="544"/>
      <c r="BF166" s="544"/>
      <c r="BG166" s="544"/>
      <c r="BH166" s="544"/>
      <c r="BI166" s="657"/>
      <c r="BJ166" s="543"/>
      <c r="BK166" s="544"/>
      <c r="BL166" s="544"/>
      <c r="BM166" s="544"/>
      <c r="BN166" s="544"/>
      <c r="BO166" s="544"/>
      <c r="BP166" s="544"/>
      <c r="BQ166" s="544"/>
      <c r="BR166" s="544"/>
      <c r="BS166" s="657"/>
      <c r="BT166" s="543"/>
      <c r="BU166" s="544"/>
      <c r="BV166" s="544"/>
      <c r="BW166" s="544"/>
      <c r="BX166" s="544"/>
      <c r="BY166" s="544"/>
      <c r="BZ166" s="544"/>
      <c r="CA166" s="544"/>
      <c r="CB166" s="544"/>
      <c r="CC166" s="657"/>
      <c r="CD166" s="543"/>
      <c r="CE166" s="544"/>
      <c r="CF166" s="544"/>
      <c r="CG166" s="544"/>
      <c r="CH166" s="544"/>
      <c r="CI166" s="544"/>
      <c r="CJ166" s="544"/>
      <c r="CK166" s="544"/>
      <c r="CL166" s="544"/>
      <c r="CM166" s="657"/>
      <c r="CN166" s="543"/>
      <c r="CO166" s="544"/>
      <c r="CP166" s="544"/>
      <c r="CQ166" s="544"/>
      <c r="CR166" s="544"/>
      <c r="CS166" s="544"/>
      <c r="CT166" s="544"/>
      <c r="CU166" s="544"/>
      <c r="CV166" s="544"/>
      <c r="CW166" s="657"/>
      <c r="CX166" s="543"/>
      <c r="CY166" s="544"/>
      <c r="CZ166" s="544"/>
      <c r="DA166" s="544"/>
      <c r="DB166" s="544"/>
      <c r="DC166" s="544"/>
      <c r="DD166" s="544"/>
      <c r="DE166" s="544"/>
      <c r="DF166" s="544"/>
      <c r="DG166" s="657"/>
      <c r="DH166" s="543"/>
      <c r="DI166" s="544"/>
      <c r="DJ166" s="544"/>
      <c r="DK166" s="544"/>
      <c r="DL166" s="544"/>
      <c r="DM166" s="544"/>
      <c r="DN166" s="544"/>
      <c r="DO166" s="544"/>
      <c r="DP166" s="544"/>
      <c r="DQ166" s="657"/>
      <c r="DR166" s="543"/>
      <c r="DS166" s="544"/>
      <c r="DT166" s="544"/>
      <c r="DU166" s="544"/>
      <c r="DV166" s="544"/>
      <c r="DW166" s="544"/>
      <c r="DX166" s="544"/>
      <c r="DY166" s="544"/>
      <c r="DZ166" s="544"/>
      <c r="EA166" s="657"/>
      <c r="EB166" s="543"/>
      <c r="EC166" s="544"/>
      <c r="ED166" s="544"/>
      <c r="EE166" s="544"/>
      <c r="EF166" s="544"/>
      <c r="EG166" s="544"/>
      <c r="EH166" s="544"/>
      <c r="EI166" s="544"/>
      <c r="EJ166" s="544"/>
      <c r="EK166" s="657"/>
    </row>
    <row r="167" spans="1:141" s="139" customFormat="1" ht="36">
      <c r="A167" s="802">
        <f>Summary!A167</f>
        <v>0</v>
      </c>
      <c r="B167" s="815">
        <f>Summary!B167</f>
        <v>0</v>
      </c>
      <c r="C167" s="813" t="str">
        <f>Summary!C167</f>
        <v>4.8.4</v>
      </c>
      <c r="D167" s="816" t="str">
        <f>Summary!D167</f>
        <v>3000 - Landscape and ecology</v>
      </c>
      <c r="E167" s="796" t="str">
        <f>Summary!E167</f>
        <v>Grass and vegetation</v>
      </c>
      <c r="F167" s="796">
        <f>Summary!F167</f>
        <v>0</v>
      </c>
      <c r="G167" s="787">
        <f>Summary!G167</f>
        <v>0</v>
      </c>
      <c r="H167" s="299"/>
      <c r="I167" s="300"/>
      <c r="J167" s="300"/>
      <c r="K167" s="300"/>
      <c r="L167" s="300"/>
      <c r="M167" s="300"/>
      <c r="N167" s="300"/>
      <c r="O167" s="300"/>
      <c r="P167" s="300"/>
      <c r="Q167" s="300"/>
      <c r="R167" s="300"/>
      <c r="S167" s="300"/>
      <c r="T167" s="797"/>
      <c r="U167" s="531"/>
      <c r="V167" s="299"/>
      <c r="W167" s="300"/>
      <c r="X167" s="300"/>
      <c r="Y167" s="300"/>
      <c r="Z167" s="300"/>
      <c r="AA167" s="300"/>
      <c r="AB167" s="300"/>
      <c r="AC167" s="300"/>
      <c r="AD167" s="300"/>
      <c r="AE167" s="817"/>
      <c r="AF167" s="299"/>
      <c r="AG167" s="300"/>
      <c r="AH167" s="300"/>
      <c r="AI167" s="300"/>
      <c r="AJ167" s="300"/>
      <c r="AK167" s="300"/>
      <c r="AL167" s="300"/>
      <c r="AM167" s="300"/>
      <c r="AN167" s="300"/>
      <c r="AO167" s="817"/>
      <c r="AP167" s="299"/>
      <c r="AQ167" s="300"/>
      <c r="AR167" s="300"/>
      <c r="AS167" s="300"/>
      <c r="AT167" s="300"/>
      <c r="AU167" s="300"/>
      <c r="AV167" s="300"/>
      <c r="AW167" s="300"/>
      <c r="AX167" s="300"/>
      <c r="AY167" s="817"/>
      <c r="AZ167" s="299"/>
      <c r="BA167" s="300"/>
      <c r="BB167" s="300"/>
      <c r="BC167" s="300"/>
      <c r="BD167" s="300"/>
      <c r="BE167" s="300"/>
      <c r="BF167" s="300"/>
      <c r="BG167" s="300"/>
      <c r="BH167" s="300"/>
      <c r="BI167" s="817"/>
      <c r="BJ167" s="299"/>
      <c r="BK167" s="300"/>
      <c r="BL167" s="300"/>
      <c r="BM167" s="300"/>
      <c r="BN167" s="300"/>
      <c r="BO167" s="300"/>
      <c r="BP167" s="300"/>
      <c r="BQ167" s="300"/>
      <c r="BR167" s="300"/>
      <c r="BS167" s="817"/>
      <c r="BT167" s="299"/>
      <c r="BU167" s="300"/>
      <c r="BV167" s="300"/>
      <c r="BW167" s="300"/>
      <c r="BX167" s="300"/>
      <c r="BY167" s="300"/>
      <c r="BZ167" s="300"/>
      <c r="CA167" s="300"/>
      <c r="CB167" s="300"/>
      <c r="CC167" s="817"/>
      <c r="CD167" s="299"/>
      <c r="CE167" s="300"/>
      <c r="CF167" s="300"/>
      <c r="CG167" s="300"/>
      <c r="CH167" s="300"/>
      <c r="CI167" s="300"/>
      <c r="CJ167" s="300"/>
      <c r="CK167" s="300"/>
      <c r="CL167" s="300"/>
      <c r="CM167" s="817"/>
      <c r="CN167" s="299"/>
      <c r="CO167" s="300"/>
      <c r="CP167" s="300"/>
      <c r="CQ167" s="300"/>
      <c r="CR167" s="300"/>
      <c r="CS167" s="300"/>
      <c r="CT167" s="300"/>
      <c r="CU167" s="300"/>
      <c r="CV167" s="300"/>
      <c r="CW167" s="817"/>
      <c r="CX167" s="299"/>
      <c r="CY167" s="300"/>
      <c r="CZ167" s="300"/>
      <c r="DA167" s="300"/>
      <c r="DB167" s="300"/>
      <c r="DC167" s="300"/>
      <c r="DD167" s="300"/>
      <c r="DE167" s="300"/>
      <c r="DF167" s="300"/>
      <c r="DG167" s="817"/>
      <c r="DH167" s="299"/>
      <c r="DI167" s="300"/>
      <c r="DJ167" s="300"/>
      <c r="DK167" s="300"/>
      <c r="DL167" s="300"/>
      <c r="DM167" s="300"/>
      <c r="DN167" s="300"/>
      <c r="DO167" s="300"/>
      <c r="DP167" s="300"/>
      <c r="DQ167" s="817"/>
      <c r="DR167" s="299"/>
      <c r="DS167" s="300"/>
      <c r="DT167" s="300"/>
      <c r="DU167" s="300"/>
      <c r="DV167" s="300"/>
      <c r="DW167" s="300"/>
      <c r="DX167" s="300"/>
      <c r="DY167" s="300"/>
      <c r="DZ167" s="300"/>
      <c r="EA167" s="817"/>
      <c r="EB167" s="299"/>
      <c r="EC167" s="300"/>
      <c r="ED167" s="300"/>
      <c r="EE167" s="300"/>
      <c r="EF167" s="300"/>
      <c r="EG167" s="300"/>
      <c r="EH167" s="300"/>
      <c r="EI167" s="300"/>
      <c r="EJ167" s="300"/>
      <c r="EK167" s="817"/>
    </row>
    <row r="168" spans="1:141" ht="36">
      <c r="A168" s="359">
        <f>Summary!A168</f>
        <v>0</v>
      </c>
      <c r="B168" s="378">
        <f>Summary!B168</f>
        <v>0</v>
      </c>
      <c r="C168" s="379" t="str">
        <f>Summary!C168</f>
        <v>4.8.4.1</v>
      </c>
      <c r="D168" s="380">
        <f>Summary!D168</f>
        <v>0</v>
      </c>
      <c r="E168" s="381">
        <f>Summary!E168</f>
        <v>0</v>
      </c>
      <c r="F168" s="382" t="str">
        <f>Summary!F168</f>
        <v xml:space="preserve">Ensure illumination / lumination from lighting is not obscured. </v>
      </c>
      <c r="G168" s="375">
        <f>Summary!G168</f>
        <v>0</v>
      </c>
      <c r="H168" s="540">
        <f t="shared" si="132"/>
        <v>0</v>
      </c>
      <c r="I168" s="541">
        <f t="shared" si="133"/>
        <v>0</v>
      </c>
      <c r="J168" s="541">
        <f t="shared" si="134"/>
        <v>0</v>
      </c>
      <c r="K168" s="541">
        <f t="shared" si="135"/>
        <v>0</v>
      </c>
      <c r="L168" s="541">
        <f t="shared" si="136"/>
        <v>0</v>
      </c>
      <c r="M168" s="541">
        <f t="shared" si="137"/>
        <v>0</v>
      </c>
      <c r="N168" s="541">
        <f t="shared" si="138"/>
        <v>0</v>
      </c>
      <c r="O168" s="541">
        <f t="shared" si="139"/>
        <v>0</v>
      </c>
      <c r="P168" s="541">
        <f t="shared" si="140"/>
        <v>0</v>
      </c>
      <c r="Q168" s="541">
        <f t="shared" si="141"/>
        <v>0</v>
      </c>
      <c r="R168" s="541">
        <f t="shared" si="142"/>
        <v>0</v>
      </c>
      <c r="S168" s="541">
        <f t="shared" si="143"/>
        <v>0</v>
      </c>
      <c r="T168" s="542">
        <f t="shared" si="144"/>
        <v>0</v>
      </c>
      <c r="U168" s="531"/>
      <c r="V168" s="543"/>
      <c r="W168" s="544"/>
      <c r="X168" s="544"/>
      <c r="Y168" s="544"/>
      <c r="Z168" s="544"/>
      <c r="AA168" s="544"/>
      <c r="AB168" s="544"/>
      <c r="AC168" s="544"/>
      <c r="AD168" s="544"/>
      <c r="AE168" s="657"/>
      <c r="AF168" s="543"/>
      <c r="AG168" s="544"/>
      <c r="AH168" s="544"/>
      <c r="AI168" s="544"/>
      <c r="AJ168" s="544"/>
      <c r="AK168" s="544"/>
      <c r="AL168" s="544"/>
      <c r="AM168" s="544"/>
      <c r="AN168" s="544"/>
      <c r="AO168" s="657"/>
      <c r="AP168" s="543"/>
      <c r="AQ168" s="544"/>
      <c r="AR168" s="544"/>
      <c r="AS168" s="544"/>
      <c r="AT168" s="544"/>
      <c r="AU168" s="544"/>
      <c r="AV168" s="544"/>
      <c r="AW168" s="544"/>
      <c r="AX168" s="544"/>
      <c r="AY168" s="657"/>
      <c r="AZ168" s="543"/>
      <c r="BA168" s="544"/>
      <c r="BB168" s="544"/>
      <c r="BC168" s="544"/>
      <c r="BD168" s="544"/>
      <c r="BE168" s="544"/>
      <c r="BF168" s="544"/>
      <c r="BG168" s="544"/>
      <c r="BH168" s="544"/>
      <c r="BI168" s="657"/>
      <c r="BJ168" s="543"/>
      <c r="BK168" s="544"/>
      <c r="BL168" s="544"/>
      <c r="BM168" s="544"/>
      <c r="BN168" s="544"/>
      <c r="BO168" s="544"/>
      <c r="BP168" s="544"/>
      <c r="BQ168" s="544"/>
      <c r="BR168" s="544"/>
      <c r="BS168" s="657"/>
      <c r="BT168" s="543"/>
      <c r="BU168" s="544"/>
      <c r="BV168" s="544"/>
      <c r="BW168" s="544"/>
      <c r="BX168" s="544"/>
      <c r="BY168" s="544"/>
      <c r="BZ168" s="544"/>
      <c r="CA168" s="544"/>
      <c r="CB168" s="544"/>
      <c r="CC168" s="657"/>
      <c r="CD168" s="543"/>
      <c r="CE168" s="544"/>
      <c r="CF168" s="544"/>
      <c r="CG168" s="544"/>
      <c r="CH168" s="544"/>
      <c r="CI168" s="544"/>
      <c r="CJ168" s="544"/>
      <c r="CK168" s="544"/>
      <c r="CL168" s="544"/>
      <c r="CM168" s="657"/>
      <c r="CN168" s="543"/>
      <c r="CO168" s="544"/>
      <c r="CP168" s="544"/>
      <c r="CQ168" s="544"/>
      <c r="CR168" s="544"/>
      <c r="CS168" s="544"/>
      <c r="CT168" s="544"/>
      <c r="CU168" s="544"/>
      <c r="CV168" s="544"/>
      <c r="CW168" s="657"/>
      <c r="CX168" s="543"/>
      <c r="CY168" s="544"/>
      <c r="CZ168" s="544"/>
      <c r="DA168" s="544"/>
      <c r="DB168" s="544"/>
      <c r="DC168" s="544"/>
      <c r="DD168" s="544"/>
      <c r="DE168" s="544"/>
      <c r="DF168" s="544"/>
      <c r="DG168" s="657"/>
      <c r="DH168" s="543"/>
      <c r="DI168" s="544"/>
      <c r="DJ168" s="544"/>
      <c r="DK168" s="544"/>
      <c r="DL168" s="544"/>
      <c r="DM168" s="544"/>
      <c r="DN168" s="544"/>
      <c r="DO168" s="544"/>
      <c r="DP168" s="544"/>
      <c r="DQ168" s="657"/>
      <c r="DR168" s="543"/>
      <c r="DS168" s="544"/>
      <c r="DT168" s="544"/>
      <c r="DU168" s="544"/>
      <c r="DV168" s="544"/>
      <c r="DW168" s="544"/>
      <c r="DX168" s="544"/>
      <c r="DY168" s="544"/>
      <c r="DZ168" s="544"/>
      <c r="EA168" s="657"/>
      <c r="EB168" s="543"/>
      <c r="EC168" s="544"/>
      <c r="ED168" s="544"/>
      <c r="EE168" s="544"/>
      <c r="EF168" s="544"/>
      <c r="EG168" s="544"/>
      <c r="EH168" s="544"/>
      <c r="EI168" s="544"/>
      <c r="EJ168" s="544"/>
      <c r="EK168" s="657"/>
    </row>
    <row r="169" spans="1:141" ht="72">
      <c r="A169" s="359">
        <f>Summary!A169</f>
        <v>0</v>
      </c>
      <c r="B169" s="378">
        <f>Summary!B169</f>
        <v>0</v>
      </c>
      <c r="C169" s="379" t="str">
        <f>Summary!C169</f>
        <v>4.8.4.2</v>
      </c>
      <c r="D169" s="380">
        <f>Summary!D169</f>
        <v>0</v>
      </c>
      <c r="E169" s="381">
        <f>Summary!E169</f>
        <v>0</v>
      </c>
      <c r="F169" s="382" t="str">
        <f>Summary!F169</f>
        <v>Remove obstructions and / or maintain vegetation to facilitate safe access for inspection and maintenance of feeder pillars and technology equipment</v>
      </c>
      <c r="G169" s="375">
        <f>Summary!G169</f>
        <v>0</v>
      </c>
      <c r="H169" s="540">
        <f t="shared" si="132"/>
        <v>0</v>
      </c>
      <c r="I169" s="541">
        <f t="shared" si="133"/>
        <v>0</v>
      </c>
      <c r="J169" s="541">
        <f t="shared" si="134"/>
        <v>0</v>
      </c>
      <c r="K169" s="541">
        <f t="shared" si="135"/>
        <v>0</v>
      </c>
      <c r="L169" s="541">
        <f t="shared" si="136"/>
        <v>0</v>
      </c>
      <c r="M169" s="541">
        <f t="shared" si="137"/>
        <v>0</v>
      </c>
      <c r="N169" s="541">
        <f t="shared" si="138"/>
        <v>0</v>
      </c>
      <c r="O169" s="541">
        <f t="shared" si="139"/>
        <v>0</v>
      </c>
      <c r="P169" s="541">
        <f t="shared" si="140"/>
        <v>0</v>
      </c>
      <c r="Q169" s="541">
        <f t="shared" si="141"/>
        <v>0</v>
      </c>
      <c r="R169" s="541">
        <f t="shared" si="142"/>
        <v>0</v>
      </c>
      <c r="S169" s="541">
        <f t="shared" si="143"/>
        <v>0</v>
      </c>
      <c r="T169" s="542">
        <f t="shared" si="144"/>
        <v>0</v>
      </c>
      <c r="U169" s="531"/>
      <c r="V169" s="543"/>
      <c r="W169" s="544"/>
      <c r="X169" s="544"/>
      <c r="Y169" s="544"/>
      <c r="Z169" s="544"/>
      <c r="AA169" s="544"/>
      <c r="AB169" s="544"/>
      <c r="AC169" s="544"/>
      <c r="AD169" s="544"/>
      <c r="AE169" s="657"/>
      <c r="AF169" s="543"/>
      <c r="AG169" s="544"/>
      <c r="AH169" s="544"/>
      <c r="AI169" s="544"/>
      <c r="AJ169" s="544"/>
      <c r="AK169" s="544"/>
      <c r="AL169" s="544"/>
      <c r="AM169" s="544"/>
      <c r="AN169" s="544"/>
      <c r="AO169" s="657"/>
      <c r="AP169" s="543"/>
      <c r="AQ169" s="544"/>
      <c r="AR169" s="544"/>
      <c r="AS169" s="544"/>
      <c r="AT169" s="544"/>
      <c r="AU169" s="544"/>
      <c r="AV169" s="544"/>
      <c r="AW169" s="544"/>
      <c r="AX169" s="544"/>
      <c r="AY169" s="657"/>
      <c r="AZ169" s="543"/>
      <c r="BA169" s="544"/>
      <c r="BB169" s="544"/>
      <c r="BC169" s="544"/>
      <c r="BD169" s="544"/>
      <c r="BE169" s="544"/>
      <c r="BF169" s="544"/>
      <c r="BG169" s="544"/>
      <c r="BH169" s="544"/>
      <c r="BI169" s="657"/>
      <c r="BJ169" s="543"/>
      <c r="BK169" s="544"/>
      <c r="BL169" s="544"/>
      <c r="BM169" s="544"/>
      <c r="BN169" s="544"/>
      <c r="BO169" s="544"/>
      <c r="BP169" s="544"/>
      <c r="BQ169" s="544"/>
      <c r="BR169" s="544"/>
      <c r="BS169" s="657"/>
      <c r="BT169" s="543"/>
      <c r="BU169" s="544"/>
      <c r="BV169" s="544"/>
      <c r="BW169" s="544"/>
      <c r="BX169" s="544"/>
      <c r="BY169" s="544"/>
      <c r="BZ169" s="544"/>
      <c r="CA169" s="544"/>
      <c r="CB169" s="544"/>
      <c r="CC169" s="657"/>
      <c r="CD169" s="543"/>
      <c r="CE169" s="544"/>
      <c r="CF169" s="544"/>
      <c r="CG169" s="544"/>
      <c r="CH169" s="544"/>
      <c r="CI169" s="544"/>
      <c r="CJ169" s="544"/>
      <c r="CK169" s="544"/>
      <c r="CL169" s="544"/>
      <c r="CM169" s="657"/>
      <c r="CN169" s="543"/>
      <c r="CO169" s="544"/>
      <c r="CP169" s="544"/>
      <c r="CQ169" s="544"/>
      <c r="CR169" s="544"/>
      <c r="CS169" s="544"/>
      <c r="CT169" s="544"/>
      <c r="CU169" s="544"/>
      <c r="CV169" s="544"/>
      <c r="CW169" s="657"/>
      <c r="CX169" s="543"/>
      <c r="CY169" s="544"/>
      <c r="CZ169" s="544"/>
      <c r="DA169" s="544"/>
      <c r="DB169" s="544"/>
      <c r="DC169" s="544"/>
      <c r="DD169" s="544"/>
      <c r="DE169" s="544"/>
      <c r="DF169" s="544"/>
      <c r="DG169" s="657"/>
      <c r="DH169" s="543"/>
      <c r="DI169" s="544"/>
      <c r="DJ169" s="544"/>
      <c r="DK169" s="544"/>
      <c r="DL169" s="544"/>
      <c r="DM169" s="544"/>
      <c r="DN169" s="544"/>
      <c r="DO169" s="544"/>
      <c r="DP169" s="544"/>
      <c r="DQ169" s="657"/>
      <c r="DR169" s="543"/>
      <c r="DS169" s="544"/>
      <c r="DT169" s="544"/>
      <c r="DU169" s="544"/>
      <c r="DV169" s="544"/>
      <c r="DW169" s="544"/>
      <c r="DX169" s="544"/>
      <c r="DY169" s="544"/>
      <c r="DZ169" s="544"/>
      <c r="EA169" s="657"/>
      <c r="EB169" s="543"/>
      <c r="EC169" s="544"/>
      <c r="ED169" s="544"/>
      <c r="EE169" s="544"/>
      <c r="EF169" s="544"/>
      <c r="EG169" s="544"/>
      <c r="EH169" s="544"/>
      <c r="EI169" s="544"/>
      <c r="EJ169" s="544"/>
      <c r="EK169" s="657"/>
    </row>
    <row r="170" spans="1:141" ht="72">
      <c r="A170" s="359">
        <f>Summary!A170</f>
        <v>0</v>
      </c>
      <c r="B170" s="378">
        <f>Summary!B170</f>
        <v>0</v>
      </c>
      <c r="C170" s="379" t="str">
        <f>Summary!C170</f>
        <v>4.8.4.3</v>
      </c>
      <c r="D170" s="380">
        <f>Summary!D170</f>
        <v>0</v>
      </c>
      <c r="E170" s="381">
        <f>Summary!E170</f>
        <v>0</v>
      </c>
      <c r="F170" s="382" t="str">
        <f>Summary!F170</f>
        <v>Remove obstructions and maintain vegetation to provide safe access to an use of footways, cycle tracks, bridleways, footpaths and paved pedestrian areas</v>
      </c>
      <c r="G170" s="375">
        <f>Summary!G170</f>
        <v>0</v>
      </c>
      <c r="H170" s="540">
        <f t="shared" si="132"/>
        <v>0</v>
      </c>
      <c r="I170" s="541">
        <f t="shared" si="133"/>
        <v>0</v>
      </c>
      <c r="J170" s="541">
        <f t="shared" si="134"/>
        <v>0</v>
      </c>
      <c r="K170" s="541">
        <f t="shared" si="135"/>
        <v>0</v>
      </c>
      <c r="L170" s="541">
        <f t="shared" si="136"/>
        <v>0</v>
      </c>
      <c r="M170" s="541">
        <f t="shared" si="137"/>
        <v>0</v>
      </c>
      <c r="N170" s="541">
        <f t="shared" si="138"/>
        <v>0</v>
      </c>
      <c r="O170" s="541">
        <f t="shared" si="139"/>
        <v>0</v>
      </c>
      <c r="P170" s="541">
        <f t="shared" si="140"/>
        <v>0</v>
      </c>
      <c r="Q170" s="541">
        <f t="shared" si="141"/>
        <v>0</v>
      </c>
      <c r="R170" s="541">
        <f t="shared" si="142"/>
        <v>0</v>
      </c>
      <c r="S170" s="541">
        <f t="shared" si="143"/>
        <v>0</v>
      </c>
      <c r="T170" s="542">
        <f t="shared" si="144"/>
        <v>0</v>
      </c>
      <c r="U170" s="531"/>
      <c r="V170" s="543"/>
      <c r="W170" s="544"/>
      <c r="X170" s="544"/>
      <c r="Y170" s="544"/>
      <c r="Z170" s="544"/>
      <c r="AA170" s="544"/>
      <c r="AB170" s="544"/>
      <c r="AC170" s="544"/>
      <c r="AD170" s="544"/>
      <c r="AE170" s="657"/>
      <c r="AF170" s="543"/>
      <c r="AG170" s="544"/>
      <c r="AH170" s="544"/>
      <c r="AI170" s="544"/>
      <c r="AJ170" s="544"/>
      <c r="AK170" s="544"/>
      <c r="AL170" s="544"/>
      <c r="AM170" s="544"/>
      <c r="AN170" s="544"/>
      <c r="AO170" s="657"/>
      <c r="AP170" s="543"/>
      <c r="AQ170" s="544"/>
      <c r="AR170" s="544"/>
      <c r="AS170" s="544"/>
      <c r="AT170" s="544"/>
      <c r="AU170" s="544"/>
      <c r="AV170" s="544"/>
      <c r="AW170" s="544"/>
      <c r="AX170" s="544"/>
      <c r="AY170" s="657"/>
      <c r="AZ170" s="543"/>
      <c r="BA170" s="544"/>
      <c r="BB170" s="544"/>
      <c r="BC170" s="544"/>
      <c r="BD170" s="544"/>
      <c r="BE170" s="544"/>
      <c r="BF170" s="544"/>
      <c r="BG170" s="544"/>
      <c r="BH170" s="544"/>
      <c r="BI170" s="657"/>
      <c r="BJ170" s="543"/>
      <c r="BK170" s="544"/>
      <c r="BL170" s="544"/>
      <c r="BM170" s="544"/>
      <c r="BN170" s="544"/>
      <c r="BO170" s="544"/>
      <c r="BP170" s="544"/>
      <c r="BQ170" s="544"/>
      <c r="BR170" s="544"/>
      <c r="BS170" s="657"/>
      <c r="BT170" s="543"/>
      <c r="BU170" s="544"/>
      <c r="BV170" s="544"/>
      <c r="BW170" s="544"/>
      <c r="BX170" s="544"/>
      <c r="BY170" s="544"/>
      <c r="BZ170" s="544"/>
      <c r="CA170" s="544"/>
      <c r="CB170" s="544"/>
      <c r="CC170" s="657"/>
      <c r="CD170" s="543"/>
      <c r="CE170" s="544"/>
      <c r="CF170" s="544"/>
      <c r="CG170" s="544"/>
      <c r="CH170" s="544"/>
      <c r="CI170" s="544"/>
      <c r="CJ170" s="544"/>
      <c r="CK170" s="544"/>
      <c r="CL170" s="544"/>
      <c r="CM170" s="657"/>
      <c r="CN170" s="543"/>
      <c r="CO170" s="544"/>
      <c r="CP170" s="544"/>
      <c r="CQ170" s="544"/>
      <c r="CR170" s="544"/>
      <c r="CS170" s="544"/>
      <c r="CT170" s="544"/>
      <c r="CU170" s="544"/>
      <c r="CV170" s="544"/>
      <c r="CW170" s="657"/>
      <c r="CX170" s="543"/>
      <c r="CY170" s="544"/>
      <c r="CZ170" s="544"/>
      <c r="DA170" s="544"/>
      <c r="DB170" s="544"/>
      <c r="DC170" s="544"/>
      <c r="DD170" s="544"/>
      <c r="DE170" s="544"/>
      <c r="DF170" s="544"/>
      <c r="DG170" s="657"/>
      <c r="DH170" s="543"/>
      <c r="DI170" s="544"/>
      <c r="DJ170" s="544"/>
      <c r="DK170" s="544"/>
      <c r="DL170" s="544"/>
      <c r="DM170" s="544"/>
      <c r="DN170" s="544"/>
      <c r="DO170" s="544"/>
      <c r="DP170" s="544"/>
      <c r="DQ170" s="657"/>
      <c r="DR170" s="543"/>
      <c r="DS170" s="544"/>
      <c r="DT170" s="544"/>
      <c r="DU170" s="544"/>
      <c r="DV170" s="544"/>
      <c r="DW170" s="544"/>
      <c r="DX170" s="544"/>
      <c r="DY170" s="544"/>
      <c r="DZ170" s="544"/>
      <c r="EA170" s="657"/>
      <c r="EB170" s="543"/>
      <c r="EC170" s="544"/>
      <c r="ED170" s="544"/>
      <c r="EE170" s="544"/>
      <c r="EF170" s="544"/>
      <c r="EG170" s="544"/>
      <c r="EH170" s="544"/>
      <c r="EI170" s="544"/>
      <c r="EJ170" s="544"/>
      <c r="EK170" s="657"/>
    </row>
    <row r="171" spans="1:141" s="139" customFormat="1" ht="36">
      <c r="A171" s="802">
        <f>Summary!A171</f>
        <v>0</v>
      </c>
      <c r="B171" s="815">
        <f>Summary!B171</f>
        <v>0</v>
      </c>
      <c r="C171" s="813" t="str">
        <f>Summary!C171</f>
        <v>4.8.5</v>
      </c>
      <c r="D171" s="816" t="str">
        <f>Summary!D171</f>
        <v>3000 - Landscape and ecology</v>
      </c>
      <c r="E171" s="796" t="str">
        <f>Summary!E171</f>
        <v>Grass and vegetation</v>
      </c>
      <c r="F171" s="796">
        <f>Summary!F171</f>
        <v>0</v>
      </c>
      <c r="G171" s="787">
        <f>Summary!G171</f>
        <v>0</v>
      </c>
      <c r="H171" s="299"/>
      <c r="I171" s="300"/>
      <c r="J171" s="300"/>
      <c r="K171" s="300"/>
      <c r="L171" s="300"/>
      <c r="M171" s="300"/>
      <c r="N171" s="300"/>
      <c r="O171" s="300"/>
      <c r="P171" s="300"/>
      <c r="Q171" s="300"/>
      <c r="R171" s="300"/>
      <c r="S171" s="300"/>
      <c r="T171" s="797"/>
      <c r="U171" s="531"/>
      <c r="V171" s="299"/>
      <c r="W171" s="300"/>
      <c r="X171" s="300"/>
      <c r="Y171" s="300"/>
      <c r="Z171" s="300"/>
      <c r="AA171" s="300"/>
      <c r="AB171" s="300"/>
      <c r="AC171" s="300"/>
      <c r="AD171" s="300"/>
      <c r="AE171" s="817"/>
      <c r="AF171" s="299"/>
      <c r="AG171" s="300"/>
      <c r="AH171" s="300"/>
      <c r="AI171" s="300"/>
      <c r="AJ171" s="300"/>
      <c r="AK171" s="300"/>
      <c r="AL171" s="300"/>
      <c r="AM171" s="300"/>
      <c r="AN171" s="300"/>
      <c r="AO171" s="817"/>
      <c r="AP171" s="299"/>
      <c r="AQ171" s="300"/>
      <c r="AR171" s="300"/>
      <c r="AS171" s="300"/>
      <c r="AT171" s="300"/>
      <c r="AU171" s="300"/>
      <c r="AV171" s="300"/>
      <c r="AW171" s="300"/>
      <c r="AX171" s="300"/>
      <c r="AY171" s="817"/>
      <c r="AZ171" s="299"/>
      <c r="BA171" s="300"/>
      <c r="BB171" s="300"/>
      <c r="BC171" s="300"/>
      <c r="BD171" s="300"/>
      <c r="BE171" s="300"/>
      <c r="BF171" s="300"/>
      <c r="BG171" s="300"/>
      <c r="BH171" s="300"/>
      <c r="BI171" s="817"/>
      <c r="BJ171" s="299"/>
      <c r="BK171" s="300"/>
      <c r="BL171" s="300"/>
      <c r="BM171" s="300"/>
      <c r="BN171" s="300"/>
      <c r="BO171" s="300"/>
      <c r="BP171" s="300"/>
      <c r="BQ171" s="300"/>
      <c r="BR171" s="300"/>
      <c r="BS171" s="817"/>
      <c r="BT171" s="299"/>
      <c r="BU171" s="300"/>
      <c r="BV171" s="300"/>
      <c r="BW171" s="300"/>
      <c r="BX171" s="300"/>
      <c r="BY171" s="300"/>
      <c r="BZ171" s="300"/>
      <c r="CA171" s="300"/>
      <c r="CB171" s="300"/>
      <c r="CC171" s="817"/>
      <c r="CD171" s="299"/>
      <c r="CE171" s="300"/>
      <c r="CF171" s="300"/>
      <c r="CG171" s="300"/>
      <c r="CH171" s="300"/>
      <c r="CI171" s="300"/>
      <c r="CJ171" s="300"/>
      <c r="CK171" s="300"/>
      <c r="CL171" s="300"/>
      <c r="CM171" s="817"/>
      <c r="CN171" s="299"/>
      <c r="CO171" s="300"/>
      <c r="CP171" s="300"/>
      <c r="CQ171" s="300"/>
      <c r="CR171" s="300"/>
      <c r="CS171" s="300"/>
      <c r="CT171" s="300"/>
      <c r="CU171" s="300"/>
      <c r="CV171" s="300"/>
      <c r="CW171" s="817"/>
      <c r="CX171" s="299"/>
      <c r="CY171" s="300"/>
      <c r="CZ171" s="300"/>
      <c r="DA171" s="300"/>
      <c r="DB171" s="300"/>
      <c r="DC171" s="300"/>
      <c r="DD171" s="300"/>
      <c r="DE171" s="300"/>
      <c r="DF171" s="300"/>
      <c r="DG171" s="817"/>
      <c r="DH171" s="299"/>
      <c r="DI171" s="300"/>
      <c r="DJ171" s="300"/>
      <c r="DK171" s="300"/>
      <c r="DL171" s="300"/>
      <c r="DM171" s="300"/>
      <c r="DN171" s="300"/>
      <c r="DO171" s="300"/>
      <c r="DP171" s="300"/>
      <c r="DQ171" s="817"/>
      <c r="DR171" s="299"/>
      <c r="DS171" s="300"/>
      <c r="DT171" s="300"/>
      <c r="DU171" s="300"/>
      <c r="DV171" s="300"/>
      <c r="DW171" s="300"/>
      <c r="DX171" s="300"/>
      <c r="DY171" s="300"/>
      <c r="DZ171" s="300"/>
      <c r="EA171" s="817"/>
      <c r="EB171" s="299"/>
      <c r="EC171" s="300"/>
      <c r="ED171" s="300"/>
      <c r="EE171" s="300"/>
      <c r="EF171" s="300"/>
      <c r="EG171" s="300"/>
      <c r="EH171" s="300"/>
      <c r="EI171" s="300"/>
      <c r="EJ171" s="300"/>
      <c r="EK171" s="817"/>
    </row>
    <row r="172" spans="1:141" ht="54">
      <c r="A172" s="359">
        <f>Summary!A172</f>
        <v>0</v>
      </c>
      <c r="B172" s="378">
        <f>Summary!B172</f>
        <v>0</v>
      </c>
      <c r="C172" s="379" t="str">
        <f>Summary!C172</f>
        <v>4.8.5.1</v>
      </c>
      <c r="D172" s="380">
        <f>Summary!D172</f>
        <v>0</v>
      </c>
      <c r="E172" s="381">
        <f>Summary!E172</f>
        <v>0</v>
      </c>
      <c r="F172" s="382" t="str">
        <f>Summary!F172</f>
        <v>Undertake amenity cut of amenity grass areas, including gate way features, village verges and special landscape features</v>
      </c>
      <c r="G172" s="375">
        <f>Summary!G172</f>
        <v>0</v>
      </c>
      <c r="H172" s="540">
        <f t="shared" si="132"/>
        <v>0</v>
      </c>
      <c r="I172" s="541">
        <f t="shared" si="133"/>
        <v>0</v>
      </c>
      <c r="J172" s="541">
        <f t="shared" si="134"/>
        <v>0</v>
      </c>
      <c r="K172" s="541">
        <f t="shared" si="135"/>
        <v>0</v>
      </c>
      <c r="L172" s="541">
        <f t="shared" si="136"/>
        <v>0</v>
      </c>
      <c r="M172" s="541">
        <f t="shared" si="137"/>
        <v>0</v>
      </c>
      <c r="N172" s="541">
        <f t="shared" si="138"/>
        <v>0</v>
      </c>
      <c r="O172" s="541">
        <f t="shared" si="139"/>
        <v>0</v>
      </c>
      <c r="P172" s="541">
        <f t="shared" si="140"/>
        <v>0</v>
      </c>
      <c r="Q172" s="541">
        <f t="shared" si="141"/>
        <v>0</v>
      </c>
      <c r="R172" s="541">
        <f t="shared" si="142"/>
        <v>0</v>
      </c>
      <c r="S172" s="541">
        <f t="shared" si="143"/>
        <v>0</v>
      </c>
      <c r="T172" s="542">
        <f t="shared" si="144"/>
        <v>0</v>
      </c>
      <c r="U172" s="531"/>
      <c r="V172" s="543"/>
      <c r="W172" s="544"/>
      <c r="X172" s="544"/>
      <c r="Y172" s="544"/>
      <c r="Z172" s="544"/>
      <c r="AA172" s="544"/>
      <c r="AB172" s="544"/>
      <c r="AC172" s="544"/>
      <c r="AD172" s="544"/>
      <c r="AE172" s="657"/>
      <c r="AF172" s="543"/>
      <c r="AG172" s="544"/>
      <c r="AH172" s="544"/>
      <c r="AI172" s="544"/>
      <c r="AJ172" s="544"/>
      <c r="AK172" s="544"/>
      <c r="AL172" s="544"/>
      <c r="AM172" s="544"/>
      <c r="AN172" s="544"/>
      <c r="AO172" s="657"/>
      <c r="AP172" s="543"/>
      <c r="AQ172" s="544"/>
      <c r="AR172" s="544"/>
      <c r="AS172" s="544"/>
      <c r="AT172" s="544"/>
      <c r="AU172" s="544"/>
      <c r="AV172" s="544"/>
      <c r="AW172" s="544"/>
      <c r="AX172" s="544"/>
      <c r="AY172" s="657"/>
      <c r="AZ172" s="543"/>
      <c r="BA172" s="544"/>
      <c r="BB172" s="544"/>
      <c r="BC172" s="544"/>
      <c r="BD172" s="544"/>
      <c r="BE172" s="544"/>
      <c r="BF172" s="544"/>
      <c r="BG172" s="544"/>
      <c r="BH172" s="544"/>
      <c r="BI172" s="657"/>
      <c r="BJ172" s="543"/>
      <c r="BK172" s="544"/>
      <c r="BL172" s="544"/>
      <c r="BM172" s="544"/>
      <c r="BN172" s="544"/>
      <c r="BO172" s="544"/>
      <c r="BP172" s="544"/>
      <c r="BQ172" s="544"/>
      <c r="BR172" s="544"/>
      <c r="BS172" s="657"/>
      <c r="BT172" s="543"/>
      <c r="BU172" s="544"/>
      <c r="BV172" s="544"/>
      <c r="BW172" s="544"/>
      <c r="BX172" s="544"/>
      <c r="BY172" s="544"/>
      <c r="BZ172" s="544"/>
      <c r="CA172" s="544"/>
      <c r="CB172" s="544"/>
      <c r="CC172" s="657"/>
      <c r="CD172" s="543"/>
      <c r="CE172" s="544"/>
      <c r="CF172" s="544"/>
      <c r="CG172" s="544"/>
      <c r="CH172" s="544"/>
      <c r="CI172" s="544"/>
      <c r="CJ172" s="544"/>
      <c r="CK172" s="544"/>
      <c r="CL172" s="544"/>
      <c r="CM172" s="657"/>
      <c r="CN172" s="543"/>
      <c r="CO172" s="544"/>
      <c r="CP172" s="544"/>
      <c r="CQ172" s="544"/>
      <c r="CR172" s="544"/>
      <c r="CS172" s="544"/>
      <c r="CT172" s="544"/>
      <c r="CU172" s="544"/>
      <c r="CV172" s="544"/>
      <c r="CW172" s="657"/>
      <c r="CX172" s="543"/>
      <c r="CY172" s="544"/>
      <c r="CZ172" s="544"/>
      <c r="DA172" s="544"/>
      <c r="DB172" s="544"/>
      <c r="DC172" s="544"/>
      <c r="DD172" s="544"/>
      <c r="DE172" s="544"/>
      <c r="DF172" s="544"/>
      <c r="DG172" s="657"/>
      <c r="DH172" s="543"/>
      <c r="DI172" s="544"/>
      <c r="DJ172" s="544"/>
      <c r="DK172" s="544"/>
      <c r="DL172" s="544"/>
      <c r="DM172" s="544"/>
      <c r="DN172" s="544"/>
      <c r="DO172" s="544"/>
      <c r="DP172" s="544"/>
      <c r="DQ172" s="657"/>
      <c r="DR172" s="543"/>
      <c r="DS172" s="544"/>
      <c r="DT172" s="544"/>
      <c r="DU172" s="544"/>
      <c r="DV172" s="544"/>
      <c r="DW172" s="544"/>
      <c r="DX172" s="544"/>
      <c r="DY172" s="544"/>
      <c r="DZ172" s="544"/>
      <c r="EA172" s="657"/>
      <c r="EB172" s="543"/>
      <c r="EC172" s="544"/>
      <c r="ED172" s="544"/>
      <c r="EE172" s="544"/>
      <c r="EF172" s="544"/>
      <c r="EG172" s="544"/>
      <c r="EH172" s="544"/>
      <c r="EI172" s="544"/>
      <c r="EJ172" s="544"/>
      <c r="EK172" s="657"/>
    </row>
    <row r="173" spans="1:141" ht="72">
      <c r="A173" s="359">
        <f>Summary!A173</f>
        <v>0</v>
      </c>
      <c r="B173" s="378">
        <f>Summary!B173</f>
        <v>0</v>
      </c>
      <c r="C173" s="379" t="str">
        <f>Summary!C173</f>
        <v>4.8.5.2</v>
      </c>
      <c r="D173" s="380">
        <f>Summary!D173</f>
        <v>0</v>
      </c>
      <c r="E173" s="381">
        <f>Summary!E173</f>
        <v>0</v>
      </c>
      <c r="F173" s="382" t="str">
        <f>Summary!F173</f>
        <v>Undertake 2m wide swathe cut of all highway verges to ensure strip remains unobstructed by vegetation throughout the year (in addition to visibility splay maintenance)</v>
      </c>
      <c r="G173" s="375">
        <f>Summary!G173</f>
        <v>0</v>
      </c>
      <c r="H173" s="540">
        <f t="shared" si="132"/>
        <v>0</v>
      </c>
      <c r="I173" s="541">
        <f t="shared" si="133"/>
        <v>0</v>
      </c>
      <c r="J173" s="541">
        <f t="shared" si="134"/>
        <v>0</v>
      </c>
      <c r="K173" s="541">
        <f t="shared" si="135"/>
        <v>0</v>
      </c>
      <c r="L173" s="541">
        <f t="shared" si="136"/>
        <v>0</v>
      </c>
      <c r="M173" s="541">
        <f t="shared" si="137"/>
        <v>0</v>
      </c>
      <c r="N173" s="541">
        <f t="shared" si="138"/>
        <v>0</v>
      </c>
      <c r="O173" s="541">
        <f t="shared" si="139"/>
        <v>0</v>
      </c>
      <c r="P173" s="541">
        <f t="shared" si="140"/>
        <v>0</v>
      </c>
      <c r="Q173" s="541">
        <f t="shared" si="141"/>
        <v>0</v>
      </c>
      <c r="R173" s="541">
        <f t="shared" si="142"/>
        <v>0</v>
      </c>
      <c r="S173" s="541">
        <f t="shared" si="143"/>
        <v>0</v>
      </c>
      <c r="T173" s="542">
        <f t="shared" si="144"/>
        <v>0</v>
      </c>
      <c r="U173" s="531"/>
      <c r="V173" s="543"/>
      <c r="W173" s="544"/>
      <c r="X173" s="544"/>
      <c r="Y173" s="544"/>
      <c r="Z173" s="544"/>
      <c r="AA173" s="544"/>
      <c r="AB173" s="544"/>
      <c r="AC173" s="544"/>
      <c r="AD173" s="544"/>
      <c r="AE173" s="657"/>
      <c r="AF173" s="543"/>
      <c r="AG173" s="544"/>
      <c r="AH173" s="544"/>
      <c r="AI173" s="544"/>
      <c r="AJ173" s="544"/>
      <c r="AK173" s="544"/>
      <c r="AL173" s="544"/>
      <c r="AM173" s="544"/>
      <c r="AN173" s="544"/>
      <c r="AO173" s="657"/>
      <c r="AP173" s="543"/>
      <c r="AQ173" s="544"/>
      <c r="AR173" s="544"/>
      <c r="AS173" s="544"/>
      <c r="AT173" s="544"/>
      <c r="AU173" s="544"/>
      <c r="AV173" s="544"/>
      <c r="AW173" s="544"/>
      <c r="AX173" s="544"/>
      <c r="AY173" s="657"/>
      <c r="AZ173" s="543"/>
      <c r="BA173" s="544"/>
      <c r="BB173" s="544"/>
      <c r="BC173" s="544"/>
      <c r="BD173" s="544"/>
      <c r="BE173" s="544"/>
      <c r="BF173" s="544"/>
      <c r="BG173" s="544"/>
      <c r="BH173" s="544"/>
      <c r="BI173" s="657"/>
      <c r="BJ173" s="543"/>
      <c r="BK173" s="544"/>
      <c r="BL173" s="544"/>
      <c r="BM173" s="544"/>
      <c r="BN173" s="544"/>
      <c r="BO173" s="544"/>
      <c r="BP173" s="544"/>
      <c r="BQ173" s="544"/>
      <c r="BR173" s="544"/>
      <c r="BS173" s="657"/>
      <c r="BT173" s="543"/>
      <c r="BU173" s="544"/>
      <c r="BV173" s="544"/>
      <c r="BW173" s="544"/>
      <c r="BX173" s="544"/>
      <c r="BY173" s="544"/>
      <c r="BZ173" s="544"/>
      <c r="CA173" s="544"/>
      <c r="CB173" s="544"/>
      <c r="CC173" s="657"/>
      <c r="CD173" s="543"/>
      <c r="CE173" s="544"/>
      <c r="CF173" s="544"/>
      <c r="CG173" s="544"/>
      <c r="CH173" s="544"/>
      <c r="CI173" s="544"/>
      <c r="CJ173" s="544"/>
      <c r="CK173" s="544"/>
      <c r="CL173" s="544"/>
      <c r="CM173" s="657"/>
      <c r="CN173" s="543"/>
      <c r="CO173" s="544"/>
      <c r="CP173" s="544"/>
      <c r="CQ173" s="544"/>
      <c r="CR173" s="544"/>
      <c r="CS173" s="544"/>
      <c r="CT173" s="544"/>
      <c r="CU173" s="544"/>
      <c r="CV173" s="544"/>
      <c r="CW173" s="657"/>
      <c r="CX173" s="543"/>
      <c r="CY173" s="544"/>
      <c r="CZ173" s="544"/>
      <c r="DA173" s="544"/>
      <c r="DB173" s="544"/>
      <c r="DC173" s="544"/>
      <c r="DD173" s="544"/>
      <c r="DE173" s="544"/>
      <c r="DF173" s="544"/>
      <c r="DG173" s="657"/>
      <c r="DH173" s="543"/>
      <c r="DI173" s="544"/>
      <c r="DJ173" s="544"/>
      <c r="DK173" s="544"/>
      <c r="DL173" s="544"/>
      <c r="DM173" s="544"/>
      <c r="DN173" s="544"/>
      <c r="DO173" s="544"/>
      <c r="DP173" s="544"/>
      <c r="DQ173" s="657"/>
      <c r="DR173" s="543"/>
      <c r="DS173" s="544"/>
      <c r="DT173" s="544"/>
      <c r="DU173" s="544"/>
      <c r="DV173" s="544"/>
      <c r="DW173" s="544"/>
      <c r="DX173" s="544"/>
      <c r="DY173" s="544"/>
      <c r="DZ173" s="544"/>
      <c r="EA173" s="657"/>
      <c r="EB173" s="543"/>
      <c r="EC173" s="544"/>
      <c r="ED173" s="544"/>
      <c r="EE173" s="544"/>
      <c r="EF173" s="544"/>
      <c r="EG173" s="544"/>
      <c r="EH173" s="544"/>
      <c r="EI173" s="544"/>
      <c r="EJ173" s="544"/>
      <c r="EK173" s="657"/>
    </row>
    <row r="174" spans="1:141" ht="20.25">
      <c r="A174" s="359">
        <f>Summary!A174</f>
        <v>0</v>
      </c>
      <c r="B174" s="378">
        <f>Summary!B174</f>
        <v>0</v>
      </c>
      <c r="C174" s="379" t="str">
        <f>Summary!C174</f>
        <v>4.8.5.3</v>
      </c>
      <c r="D174" s="380">
        <f>Summary!D174</f>
        <v>0</v>
      </c>
      <c r="E174" s="381">
        <f>Summary!E174</f>
        <v>0</v>
      </c>
      <c r="F174" s="382" t="str">
        <f>Summary!F174</f>
        <v>Grass cut the central reserve</v>
      </c>
      <c r="G174" s="375">
        <f>Summary!G174</f>
        <v>0</v>
      </c>
      <c r="H174" s="540">
        <f t="shared" si="132"/>
        <v>0</v>
      </c>
      <c r="I174" s="541">
        <f t="shared" si="133"/>
        <v>0</v>
      </c>
      <c r="J174" s="541">
        <f t="shared" si="134"/>
        <v>0</v>
      </c>
      <c r="K174" s="541">
        <f t="shared" si="135"/>
        <v>0</v>
      </c>
      <c r="L174" s="541">
        <f t="shared" si="136"/>
        <v>0</v>
      </c>
      <c r="M174" s="541">
        <f t="shared" si="137"/>
        <v>0</v>
      </c>
      <c r="N174" s="541">
        <f t="shared" si="138"/>
        <v>0</v>
      </c>
      <c r="O174" s="541">
        <f t="shared" si="139"/>
        <v>0</v>
      </c>
      <c r="P174" s="541">
        <f t="shared" si="140"/>
        <v>0</v>
      </c>
      <c r="Q174" s="541">
        <f t="shared" si="141"/>
        <v>0</v>
      </c>
      <c r="R174" s="541">
        <f t="shared" si="142"/>
        <v>0</v>
      </c>
      <c r="S174" s="541">
        <f t="shared" si="143"/>
        <v>0</v>
      </c>
      <c r="T174" s="542">
        <f t="shared" si="144"/>
        <v>0</v>
      </c>
      <c r="U174" s="531"/>
      <c r="V174" s="543"/>
      <c r="W174" s="544"/>
      <c r="X174" s="544"/>
      <c r="Y174" s="544"/>
      <c r="Z174" s="544"/>
      <c r="AA174" s="544"/>
      <c r="AB174" s="544"/>
      <c r="AC174" s="544"/>
      <c r="AD174" s="544"/>
      <c r="AE174" s="657"/>
      <c r="AF174" s="543"/>
      <c r="AG174" s="544"/>
      <c r="AH174" s="544"/>
      <c r="AI174" s="544"/>
      <c r="AJ174" s="544"/>
      <c r="AK174" s="544"/>
      <c r="AL174" s="544"/>
      <c r="AM174" s="544"/>
      <c r="AN174" s="544"/>
      <c r="AO174" s="657"/>
      <c r="AP174" s="543"/>
      <c r="AQ174" s="544"/>
      <c r="AR174" s="544"/>
      <c r="AS174" s="544"/>
      <c r="AT174" s="544"/>
      <c r="AU174" s="544"/>
      <c r="AV174" s="544"/>
      <c r="AW174" s="544"/>
      <c r="AX174" s="544"/>
      <c r="AY174" s="657"/>
      <c r="AZ174" s="543"/>
      <c r="BA174" s="544"/>
      <c r="BB174" s="544"/>
      <c r="BC174" s="544"/>
      <c r="BD174" s="544"/>
      <c r="BE174" s="544"/>
      <c r="BF174" s="544"/>
      <c r="BG174" s="544"/>
      <c r="BH174" s="544"/>
      <c r="BI174" s="657"/>
      <c r="BJ174" s="543"/>
      <c r="BK174" s="544"/>
      <c r="BL174" s="544"/>
      <c r="BM174" s="544"/>
      <c r="BN174" s="544"/>
      <c r="BO174" s="544"/>
      <c r="BP174" s="544"/>
      <c r="BQ174" s="544"/>
      <c r="BR174" s="544"/>
      <c r="BS174" s="657"/>
      <c r="BT174" s="543"/>
      <c r="BU174" s="544"/>
      <c r="BV174" s="544"/>
      <c r="BW174" s="544"/>
      <c r="BX174" s="544"/>
      <c r="BY174" s="544"/>
      <c r="BZ174" s="544"/>
      <c r="CA174" s="544"/>
      <c r="CB174" s="544"/>
      <c r="CC174" s="657"/>
      <c r="CD174" s="543"/>
      <c r="CE174" s="544"/>
      <c r="CF174" s="544"/>
      <c r="CG174" s="544"/>
      <c r="CH174" s="544"/>
      <c r="CI174" s="544"/>
      <c r="CJ174" s="544"/>
      <c r="CK174" s="544"/>
      <c r="CL174" s="544"/>
      <c r="CM174" s="657"/>
      <c r="CN174" s="543"/>
      <c r="CO174" s="544"/>
      <c r="CP174" s="544"/>
      <c r="CQ174" s="544"/>
      <c r="CR174" s="544"/>
      <c r="CS174" s="544"/>
      <c r="CT174" s="544"/>
      <c r="CU174" s="544"/>
      <c r="CV174" s="544"/>
      <c r="CW174" s="657"/>
      <c r="CX174" s="543"/>
      <c r="CY174" s="544"/>
      <c r="CZ174" s="544"/>
      <c r="DA174" s="544"/>
      <c r="DB174" s="544"/>
      <c r="DC174" s="544"/>
      <c r="DD174" s="544"/>
      <c r="DE174" s="544"/>
      <c r="DF174" s="544"/>
      <c r="DG174" s="657"/>
      <c r="DH174" s="543"/>
      <c r="DI174" s="544"/>
      <c r="DJ174" s="544"/>
      <c r="DK174" s="544"/>
      <c r="DL174" s="544"/>
      <c r="DM174" s="544"/>
      <c r="DN174" s="544"/>
      <c r="DO174" s="544"/>
      <c r="DP174" s="544"/>
      <c r="DQ174" s="657"/>
      <c r="DR174" s="543"/>
      <c r="DS174" s="544"/>
      <c r="DT174" s="544"/>
      <c r="DU174" s="544"/>
      <c r="DV174" s="544"/>
      <c r="DW174" s="544"/>
      <c r="DX174" s="544"/>
      <c r="DY174" s="544"/>
      <c r="DZ174" s="544"/>
      <c r="EA174" s="657"/>
      <c r="EB174" s="543"/>
      <c r="EC174" s="544"/>
      <c r="ED174" s="544"/>
      <c r="EE174" s="544"/>
      <c r="EF174" s="544"/>
      <c r="EG174" s="544"/>
      <c r="EH174" s="544"/>
      <c r="EI174" s="544"/>
      <c r="EJ174" s="544"/>
      <c r="EK174" s="657"/>
    </row>
    <row r="175" spans="1:141" s="139" customFormat="1" ht="36">
      <c r="A175" s="802">
        <f>Summary!A175</f>
        <v>0</v>
      </c>
      <c r="B175" s="815">
        <f>Summary!B175</f>
        <v>0</v>
      </c>
      <c r="C175" s="813" t="str">
        <f>Summary!C175</f>
        <v>4.8.6</v>
      </c>
      <c r="D175" s="816" t="str">
        <f>Summary!D175</f>
        <v>3000 - Landscape and ecology</v>
      </c>
      <c r="E175" s="796" t="str">
        <f>Summary!E175</f>
        <v>Grass and vegetation</v>
      </c>
      <c r="F175" s="796">
        <f>Summary!F175</f>
        <v>0</v>
      </c>
      <c r="G175" s="787">
        <f>Summary!G175</f>
        <v>0</v>
      </c>
      <c r="H175" s="299"/>
      <c r="I175" s="300"/>
      <c r="J175" s="300"/>
      <c r="K175" s="300"/>
      <c r="L175" s="300"/>
      <c r="M175" s="300"/>
      <c r="N175" s="300"/>
      <c r="O175" s="300"/>
      <c r="P175" s="300"/>
      <c r="Q175" s="300"/>
      <c r="R175" s="300"/>
      <c r="S175" s="300"/>
      <c r="T175" s="797"/>
      <c r="U175" s="531"/>
      <c r="V175" s="299"/>
      <c r="W175" s="300"/>
      <c r="X175" s="300"/>
      <c r="Y175" s="300"/>
      <c r="Z175" s="300"/>
      <c r="AA175" s="300"/>
      <c r="AB175" s="300"/>
      <c r="AC175" s="300"/>
      <c r="AD175" s="300"/>
      <c r="AE175" s="817"/>
      <c r="AF175" s="299"/>
      <c r="AG175" s="300"/>
      <c r="AH175" s="300"/>
      <c r="AI175" s="300"/>
      <c r="AJ175" s="300"/>
      <c r="AK175" s="300"/>
      <c r="AL175" s="300"/>
      <c r="AM175" s="300"/>
      <c r="AN175" s="300"/>
      <c r="AO175" s="817"/>
      <c r="AP175" s="299"/>
      <c r="AQ175" s="300"/>
      <c r="AR175" s="300"/>
      <c r="AS175" s="300"/>
      <c r="AT175" s="300"/>
      <c r="AU175" s="300"/>
      <c r="AV175" s="300"/>
      <c r="AW175" s="300"/>
      <c r="AX175" s="300"/>
      <c r="AY175" s="817"/>
      <c r="AZ175" s="299"/>
      <c r="BA175" s="300"/>
      <c r="BB175" s="300"/>
      <c r="BC175" s="300"/>
      <c r="BD175" s="300"/>
      <c r="BE175" s="300"/>
      <c r="BF175" s="300"/>
      <c r="BG175" s="300"/>
      <c r="BH175" s="300"/>
      <c r="BI175" s="817"/>
      <c r="BJ175" s="299"/>
      <c r="BK175" s="300"/>
      <c r="BL175" s="300"/>
      <c r="BM175" s="300"/>
      <c r="BN175" s="300"/>
      <c r="BO175" s="300"/>
      <c r="BP175" s="300"/>
      <c r="BQ175" s="300"/>
      <c r="BR175" s="300"/>
      <c r="BS175" s="817"/>
      <c r="BT175" s="299"/>
      <c r="BU175" s="300"/>
      <c r="BV175" s="300"/>
      <c r="BW175" s="300"/>
      <c r="BX175" s="300"/>
      <c r="BY175" s="300"/>
      <c r="BZ175" s="300"/>
      <c r="CA175" s="300"/>
      <c r="CB175" s="300"/>
      <c r="CC175" s="817"/>
      <c r="CD175" s="299"/>
      <c r="CE175" s="300"/>
      <c r="CF175" s="300"/>
      <c r="CG175" s="300"/>
      <c r="CH175" s="300"/>
      <c r="CI175" s="300"/>
      <c r="CJ175" s="300"/>
      <c r="CK175" s="300"/>
      <c r="CL175" s="300"/>
      <c r="CM175" s="817"/>
      <c r="CN175" s="299"/>
      <c r="CO175" s="300"/>
      <c r="CP175" s="300"/>
      <c r="CQ175" s="300"/>
      <c r="CR175" s="300"/>
      <c r="CS175" s="300"/>
      <c r="CT175" s="300"/>
      <c r="CU175" s="300"/>
      <c r="CV175" s="300"/>
      <c r="CW175" s="817"/>
      <c r="CX175" s="299"/>
      <c r="CY175" s="300"/>
      <c r="CZ175" s="300"/>
      <c r="DA175" s="300"/>
      <c r="DB175" s="300"/>
      <c r="DC175" s="300"/>
      <c r="DD175" s="300"/>
      <c r="DE175" s="300"/>
      <c r="DF175" s="300"/>
      <c r="DG175" s="817"/>
      <c r="DH175" s="299"/>
      <c r="DI175" s="300"/>
      <c r="DJ175" s="300"/>
      <c r="DK175" s="300"/>
      <c r="DL175" s="300"/>
      <c r="DM175" s="300"/>
      <c r="DN175" s="300"/>
      <c r="DO175" s="300"/>
      <c r="DP175" s="300"/>
      <c r="DQ175" s="817"/>
      <c r="DR175" s="299"/>
      <c r="DS175" s="300"/>
      <c r="DT175" s="300"/>
      <c r="DU175" s="300"/>
      <c r="DV175" s="300"/>
      <c r="DW175" s="300"/>
      <c r="DX175" s="300"/>
      <c r="DY175" s="300"/>
      <c r="DZ175" s="300"/>
      <c r="EA175" s="817"/>
      <c r="EB175" s="299"/>
      <c r="EC175" s="300"/>
      <c r="ED175" s="300"/>
      <c r="EE175" s="300"/>
      <c r="EF175" s="300"/>
      <c r="EG175" s="300"/>
      <c r="EH175" s="300"/>
      <c r="EI175" s="300"/>
      <c r="EJ175" s="300"/>
      <c r="EK175" s="817"/>
    </row>
    <row r="176" spans="1:141" ht="72">
      <c r="A176" s="359">
        <f>Summary!A176</f>
        <v>0</v>
      </c>
      <c r="B176" s="378">
        <f>Summary!B176</f>
        <v>0</v>
      </c>
      <c r="C176" s="379" t="str">
        <f>Summary!C176</f>
        <v>4.8.6.1</v>
      </c>
      <c r="D176" s="380">
        <f>Summary!D176</f>
        <v>0</v>
      </c>
      <c r="E176" s="381">
        <f>Summary!E176</f>
        <v>0</v>
      </c>
      <c r="F176" s="382" t="str">
        <f>Summary!F176</f>
        <v>Remove obstructions and/or maintain vegetation to facilitate safe use of customer facilities. This includes but not limited to emergency roadside telephones and emergency refuge areas.</v>
      </c>
      <c r="G176" s="375">
        <f>Summary!G176</f>
        <v>0</v>
      </c>
      <c r="H176" s="540">
        <f t="shared" si="132"/>
        <v>0</v>
      </c>
      <c r="I176" s="541">
        <f t="shared" si="133"/>
        <v>0</v>
      </c>
      <c r="J176" s="541">
        <f t="shared" si="134"/>
        <v>0</v>
      </c>
      <c r="K176" s="541">
        <f t="shared" si="135"/>
        <v>0</v>
      </c>
      <c r="L176" s="541">
        <f t="shared" si="136"/>
        <v>0</v>
      </c>
      <c r="M176" s="541">
        <f t="shared" si="137"/>
        <v>0</v>
      </c>
      <c r="N176" s="541">
        <f t="shared" si="138"/>
        <v>0</v>
      </c>
      <c r="O176" s="541">
        <f t="shared" si="139"/>
        <v>0</v>
      </c>
      <c r="P176" s="541">
        <f t="shared" si="140"/>
        <v>0</v>
      </c>
      <c r="Q176" s="541">
        <f t="shared" si="141"/>
        <v>0</v>
      </c>
      <c r="R176" s="541">
        <f t="shared" si="142"/>
        <v>0</v>
      </c>
      <c r="S176" s="541">
        <f t="shared" si="143"/>
        <v>0</v>
      </c>
      <c r="T176" s="542">
        <f t="shared" si="144"/>
        <v>0</v>
      </c>
      <c r="U176" s="531"/>
      <c r="V176" s="543"/>
      <c r="W176" s="544"/>
      <c r="X176" s="544"/>
      <c r="Y176" s="544"/>
      <c r="Z176" s="544"/>
      <c r="AA176" s="544"/>
      <c r="AB176" s="544"/>
      <c r="AC176" s="544"/>
      <c r="AD176" s="544"/>
      <c r="AE176" s="657"/>
      <c r="AF176" s="543"/>
      <c r="AG176" s="544"/>
      <c r="AH176" s="544"/>
      <c r="AI176" s="544"/>
      <c r="AJ176" s="544"/>
      <c r="AK176" s="544"/>
      <c r="AL176" s="544"/>
      <c r="AM176" s="544"/>
      <c r="AN176" s="544"/>
      <c r="AO176" s="657"/>
      <c r="AP176" s="543"/>
      <c r="AQ176" s="544"/>
      <c r="AR176" s="544"/>
      <c r="AS176" s="544"/>
      <c r="AT176" s="544"/>
      <c r="AU176" s="544"/>
      <c r="AV176" s="544"/>
      <c r="AW176" s="544"/>
      <c r="AX176" s="544"/>
      <c r="AY176" s="657"/>
      <c r="AZ176" s="543"/>
      <c r="BA176" s="544"/>
      <c r="BB176" s="544"/>
      <c r="BC176" s="544"/>
      <c r="BD176" s="544"/>
      <c r="BE176" s="544"/>
      <c r="BF176" s="544"/>
      <c r="BG176" s="544"/>
      <c r="BH176" s="544"/>
      <c r="BI176" s="657"/>
      <c r="BJ176" s="543"/>
      <c r="BK176" s="544"/>
      <c r="BL176" s="544"/>
      <c r="BM176" s="544"/>
      <c r="BN176" s="544"/>
      <c r="BO176" s="544"/>
      <c r="BP176" s="544"/>
      <c r="BQ176" s="544"/>
      <c r="BR176" s="544"/>
      <c r="BS176" s="657"/>
      <c r="BT176" s="543"/>
      <c r="BU176" s="544"/>
      <c r="BV176" s="544"/>
      <c r="BW176" s="544"/>
      <c r="BX176" s="544"/>
      <c r="BY176" s="544"/>
      <c r="BZ176" s="544"/>
      <c r="CA176" s="544"/>
      <c r="CB176" s="544"/>
      <c r="CC176" s="657"/>
      <c r="CD176" s="543"/>
      <c r="CE176" s="544"/>
      <c r="CF176" s="544"/>
      <c r="CG176" s="544"/>
      <c r="CH176" s="544"/>
      <c r="CI176" s="544"/>
      <c r="CJ176" s="544"/>
      <c r="CK176" s="544"/>
      <c r="CL176" s="544"/>
      <c r="CM176" s="657"/>
      <c r="CN176" s="543"/>
      <c r="CO176" s="544"/>
      <c r="CP176" s="544"/>
      <c r="CQ176" s="544"/>
      <c r="CR176" s="544"/>
      <c r="CS176" s="544"/>
      <c r="CT176" s="544"/>
      <c r="CU176" s="544"/>
      <c r="CV176" s="544"/>
      <c r="CW176" s="657"/>
      <c r="CX176" s="543"/>
      <c r="CY176" s="544"/>
      <c r="CZ176" s="544"/>
      <c r="DA176" s="544"/>
      <c r="DB176" s="544"/>
      <c r="DC176" s="544"/>
      <c r="DD176" s="544"/>
      <c r="DE176" s="544"/>
      <c r="DF176" s="544"/>
      <c r="DG176" s="657"/>
      <c r="DH176" s="543"/>
      <c r="DI176" s="544"/>
      <c r="DJ176" s="544"/>
      <c r="DK176" s="544"/>
      <c r="DL176" s="544"/>
      <c r="DM176" s="544"/>
      <c r="DN176" s="544"/>
      <c r="DO176" s="544"/>
      <c r="DP176" s="544"/>
      <c r="DQ176" s="657"/>
      <c r="DR176" s="543"/>
      <c r="DS176" s="544"/>
      <c r="DT176" s="544"/>
      <c r="DU176" s="544"/>
      <c r="DV176" s="544"/>
      <c r="DW176" s="544"/>
      <c r="DX176" s="544"/>
      <c r="DY176" s="544"/>
      <c r="DZ176" s="544"/>
      <c r="EA176" s="657"/>
      <c r="EB176" s="543"/>
      <c r="EC176" s="544"/>
      <c r="ED176" s="544"/>
      <c r="EE176" s="544"/>
      <c r="EF176" s="544"/>
      <c r="EG176" s="544"/>
      <c r="EH176" s="544"/>
      <c r="EI176" s="544"/>
      <c r="EJ176" s="544"/>
      <c r="EK176" s="657"/>
    </row>
    <row r="177" spans="1:141" ht="54">
      <c r="A177" s="359">
        <f>Summary!A177</f>
        <v>0</v>
      </c>
      <c r="B177" s="378">
        <f>Summary!B177</f>
        <v>0</v>
      </c>
      <c r="C177" s="379" t="str">
        <f>Summary!C177</f>
        <v>4.8.6.2</v>
      </c>
      <c r="D177" s="380">
        <f>Summary!D177</f>
        <v>0</v>
      </c>
      <c r="E177" s="381">
        <f>Summary!E177</f>
        <v>0</v>
      </c>
      <c r="F177" s="382" t="str">
        <f>Summary!F177</f>
        <v>Remove vegetation affecting the stability, integrity or operation of structures or other affected property assets.</v>
      </c>
      <c r="G177" s="375">
        <f>Summary!G177</f>
        <v>0</v>
      </c>
      <c r="H177" s="540">
        <f t="shared" si="132"/>
        <v>0</v>
      </c>
      <c r="I177" s="541">
        <f t="shared" si="133"/>
        <v>0</v>
      </c>
      <c r="J177" s="541">
        <f t="shared" si="134"/>
        <v>0</v>
      </c>
      <c r="K177" s="541">
        <f t="shared" si="135"/>
        <v>0</v>
      </c>
      <c r="L177" s="541">
        <f t="shared" si="136"/>
        <v>0</v>
      </c>
      <c r="M177" s="541">
        <f t="shared" si="137"/>
        <v>0</v>
      </c>
      <c r="N177" s="541">
        <f t="shared" si="138"/>
        <v>0</v>
      </c>
      <c r="O177" s="541">
        <f t="shared" si="139"/>
        <v>0</v>
      </c>
      <c r="P177" s="541">
        <f t="shared" si="140"/>
        <v>0</v>
      </c>
      <c r="Q177" s="541">
        <f t="shared" si="141"/>
        <v>0</v>
      </c>
      <c r="R177" s="541">
        <f t="shared" si="142"/>
        <v>0</v>
      </c>
      <c r="S177" s="541">
        <f t="shared" si="143"/>
        <v>0</v>
      </c>
      <c r="T177" s="542">
        <f t="shared" si="144"/>
        <v>0</v>
      </c>
      <c r="U177" s="531"/>
      <c r="V177" s="543"/>
      <c r="W177" s="544"/>
      <c r="X177" s="544"/>
      <c r="Y177" s="544"/>
      <c r="Z177" s="544"/>
      <c r="AA177" s="544"/>
      <c r="AB177" s="544"/>
      <c r="AC177" s="544"/>
      <c r="AD177" s="544"/>
      <c r="AE177" s="657"/>
      <c r="AF177" s="543"/>
      <c r="AG177" s="544"/>
      <c r="AH177" s="544"/>
      <c r="AI177" s="544"/>
      <c r="AJ177" s="544"/>
      <c r="AK177" s="544"/>
      <c r="AL177" s="544"/>
      <c r="AM177" s="544"/>
      <c r="AN177" s="544"/>
      <c r="AO177" s="657"/>
      <c r="AP177" s="543"/>
      <c r="AQ177" s="544"/>
      <c r="AR177" s="544"/>
      <c r="AS177" s="544"/>
      <c r="AT177" s="544"/>
      <c r="AU177" s="544"/>
      <c r="AV177" s="544"/>
      <c r="AW177" s="544"/>
      <c r="AX177" s="544"/>
      <c r="AY177" s="657"/>
      <c r="AZ177" s="543"/>
      <c r="BA177" s="544"/>
      <c r="BB177" s="544"/>
      <c r="BC177" s="544"/>
      <c r="BD177" s="544"/>
      <c r="BE177" s="544"/>
      <c r="BF177" s="544"/>
      <c r="BG177" s="544"/>
      <c r="BH177" s="544"/>
      <c r="BI177" s="657"/>
      <c r="BJ177" s="543"/>
      <c r="BK177" s="544"/>
      <c r="BL177" s="544"/>
      <c r="BM177" s="544"/>
      <c r="BN177" s="544"/>
      <c r="BO177" s="544"/>
      <c r="BP177" s="544"/>
      <c r="BQ177" s="544"/>
      <c r="BR177" s="544"/>
      <c r="BS177" s="657"/>
      <c r="BT177" s="543"/>
      <c r="BU177" s="544"/>
      <c r="BV177" s="544"/>
      <c r="BW177" s="544"/>
      <c r="BX177" s="544"/>
      <c r="BY177" s="544"/>
      <c r="BZ177" s="544"/>
      <c r="CA177" s="544"/>
      <c r="CB177" s="544"/>
      <c r="CC177" s="657"/>
      <c r="CD177" s="543"/>
      <c r="CE177" s="544"/>
      <c r="CF177" s="544"/>
      <c r="CG177" s="544"/>
      <c r="CH177" s="544"/>
      <c r="CI177" s="544"/>
      <c r="CJ177" s="544"/>
      <c r="CK177" s="544"/>
      <c r="CL177" s="544"/>
      <c r="CM177" s="657"/>
      <c r="CN177" s="543"/>
      <c r="CO177" s="544"/>
      <c r="CP177" s="544"/>
      <c r="CQ177" s="544"/>
      <c r="CR177" s="544"/>
      <c r="CS177" s="544"/>
      <c r="CT177" s="544"/>
      <c r="CU177" s="544"/>
      <c r="CV177" s="544"/>
      <c r="CW177" s="657"/>
      <c r="CX177" s="543"/>
      <c r="CY177" s="544"/>
      <c r="CZ177" s="544"/>
      <c r="DA177" s="544"/>
      <c r="DB177" s="544"/>
      <c r="DC177" s="544"/>
      <c r="DD177" s="544"/>
      <c r="DE177" s="544"/>
      <c r="DF177" s="544"/>
      <c r="DG177" s="657"/>
      <c r="DH177" s="543"/>
      <c r="DI177" s="544"/>
      <c r="DJ177" s="544"/>
      <c r="DK177" s="544"/>
      <c r="DL177" s="544"/>
      <c r="DM177" s="544"/>
      <c r="DN177" s="544"/>
      <c r="DO177" s="544"/>
      <c r="DP177" s="544"/>
      <c r="DQ177" s="657"/>
      <c r="DR177" s="543"/>
      <c r="DS177" s="544"/>
      <c r="DT177" s="544"/>
      <c r="DU177" s="544"/>
      <c r="DV177" s="544"/>
      <c r="DW177" s="544"/>
      <c r="DX177" s="544"/>
      <c r="DY177" s="544"/>
      <c r="DZ177" s="544"/>
      <c r="EA177" s="657"/>
      <c r="EB177" s="543"/>
      <c r="EC177" s="544"/>
      <c r="ED177" s="544"/>
      <c r="EE177" s="544"/>
      <c r="EF177" s="544"/>
      <c r="EG177" s="544"/>
      <c r="EH177" s="544"/>
      <c r="EI177" s="544"/>
      <c r="EJ177" s="544"/>
      <c r="EK177" s="657"/>
    </row>
    <row r="178" spans="1:141" ht="36">
      <c r="A178" s="359">
        <f>Summary!A178</f>
        <v>0</v>
      </c>
      <c r="B178" s="378">
        <f>Summary!B178</f>
        <v>0</v>
      </c>
      <c r="C178" s="379" t="str">
        <f>Summary!C178</f>
        <v>4.8.7</v>
      </c>
      <c r="D178" s="380" t="str">
        <f>Summary!D178</f>
        <v>3000 - Landscape and ecology</v>
      </c>
      <c r="E178" s="381" t="str">
        <f>Summary!E178</f>
        <v>Injurious weeds</v>
      </c>
      <c r="F178" s="382" t="str">
        <f>Summary!F178</f>
        <v>Maintain affected property to control the spread or increase of identified instances of injurious weeds</v>
      </c>
      <c r="G178" s="375">
        <f>Summary!G178</f>
        <v>0</v>
      </c>
      <c r="H178" s="540">
        <f t="shared" si="132"/>
        <v>0</v>
      </c>
      <c r="I178" s="541">
        <f t="shared" si="133"/>
        <v>0</v>
      </c>
      <c r="J178" s="541">
        <f t="shared" si="134"/>
        <v>0</v>
      </c>
      <c r="K178" s="541">
        <f t="shared" si="135"/>
        <v>0</v>
      </c>
      <c r="L178" s="541">
        <f t="shared" si="136"/>
        <v>0</v>
      </c>
      <c r="M178" s="541">
        <f t="shared" si="137"/>
        <v>0</v>
      </c>
      <c r="N178" s="541">
        <f t="shared" si="138"/>
        <v>0</v>
      </c>
      <c r="O178" s="541">
        <f t="shared" si="139"/>
        <v>0</v>
      </c>
      <c r="P178" s="541">
        <f t="shared" si="140"/>
        <v>0</v>
      </c>
      <c r="Q178" s="541">
        <f t="shared" si="141"/>
        <v>0</v>
      </c>
      <c r="R178" s="541">
        <f t="shared" si="142"/>
        <v>0</v>
      </c>
      <c r="S178" s="541">
        <f t="shared" si="143"/>
        <v>0</v>
      </c>
      <c r="T178" s="542">
        <f t="shared" si="144"/>
        <v>0</v>
      </c>
      <c r="U178" s="531"/>
      <c r="V178" s="543"/>
      <c r="W178" s="544"/>
      <c r="X178" s="544"/>
      <c r="Y178" s="544"/>
      <c r="Z178" s="544"/>
      <c r="AA178" s="544"/>
      <c r="AB178" s="544"/>
      <c r="AC178" s="544"/>
      <c r="AD178" s="544"/>
      <c r="AE178" s="657"/>
      <c r="AF178" s="543"/>
      <c r="AG178" s="544"/>
      <c r="AH178" s="544"/>
      <c r="AI178" s="544"/>
      <c r="AJ178" s="544"/>
      <c r="AK178" s="544"/>
      <c r="AL178" s="544"/>
      <c r="AM178" s="544"/>
      <c r="AN178" s="544"/>
      <c r="AO178" s="657"/>
      <c r="AP178" s="543"/>
      <c r="AQ178" s="544"/>
      <c r="AR178" s="544"/>
      <c r="AS178" s="544"/>
      <c r="AT178" s="544"/>
      <c r="AU178" s="544"/>
      <c r="AV178" s="544"/>
      <c r="AW178" s="544"/>
      <c r="AX178" s="544"/>
      <c r="AY178" s="657"/>
      <c r="AZ178" s="543"/>
      <c r="BA178" s="544"/>
      <c r="BB178" s="544"/>
      <c r="BC178" s="544"/>
      <c r="BD178" s="544"/>
      <c r="BE178" s="544"/>
      <c r="BF178" s="544"/>
      <c r="BG178" s="544"/>
      <c r="BH178" s="544"/>
      <c r="BI178" s="657"/>
      <c r="BJ178" s="543"/>
      <c r="BK178" s="544"/>
      <c r="BL178" s="544"/>
      <c r="BM178" s="544"/>
      <c r="BN178" s="544"/>
      <c r="BO178" s="544"/>
      <c r="BP178" s="544"/>
      <c r="BQ178" s="544"/>
      <c r="BR178" s="544"/>
      <c r="BS178" s="657"/>
      <c r="BT178" s="543"/>
      <c r="BU178" s="544"/>
      <c r="BV178" s="544"/>
      <c r="BW178" s="544"/>
      <c r="BX178" s="544"/>
      <c r="BY178" s="544"/>
      <c r="BZ178" s="544"/>
      <c r="CA178" s="544"/>
      <c r="CB178" s="544"/>
      <c r="CC178" s="657"/>
      <c r="CD178" s="543"/>
      <c r="CE178" s="544"/>
      <c r="CF178" s="544"/>
      <c r="CG178" s="544"/>
      <c r="CH178" s="544"/>
      <c r="CI178" s="544"/>
      <c r="CJ178" s="544"/>
      <c r="CK178" s="544"/>
      <c r="CL178" s="544"/>
      <c r="CM178" s="657"/>
      <c r="CN178" s="543"/>
      <c r="CO178" s="544"/>
      <c r="CP178" s="544"/>
      <c r="CQ178" s="544"/>
      <c r="CR178" s="544"/>
      <c r="CS178" s="544"/>
      <c r="CT178" s="544"/>
      <c r="CU178" s="544"/>
      <c r="CV178" s="544"/>
      <c r="CW178" s="657"/>
      <c r="CX178" s="543"/>
      <c r="CY178" s="544"/>
      <c r="CZ178" s="544"/>
      <c r="DA178" s="544"/>
      <c r="DB178" s="544"/>
      <c r="DC178" s="544"/>
      <c r="DD178" s="544"/>
      <c r="DE178" s="544"/>
      <c r="DF178" s="544"/>
      <c r="DG178" s="657"/>
      <c r="DH178" s="543"/>
      <c r="DI178" s="544"/>
      <c r="DJ178" s="544"/>
      <c r="DK178" s="544"/>
      <c r="DL178" s="544"/>
      <c r="DM178" s="544"/>
      <c r="DN178" s="544"/>
      <c r="DO178" s="544"/>
      <c r="DP178" s="544"/>
      <c r="DQ178" s="657"/>
      <c r="DR178" s="543"/>
      <c r="DS178" s="544"/>
      <c r="DT178" s="544"/>
      <c r="DU178" s="544"/>
      <c r="DV178" s="544"/>
      <c r="DW178" s="544"/>
      <c r="DX178" s="544"/>
      <c r="DY178" s="544"/>
      <c r="DZ178" s="544"/>
      <c r="EA178" s="657"/>
      <c r="EB178" s="543"/>
      <c r="EC178" s="544"/>
      <c r="ED178" s="544"/>
      <c r="EE178" s="544"/>
      <c r="EF178" s="544"/>
      <c r="EG178" s="544"/>
      <c r="EH178" s="544"/>
      <c r="EI178" s="544"/>
      <c r="EJ178" s="544"/>
      <c r="EK178" s="657"/>
    </row>
    <row r="179" spans="1:141" s="139" customFormat="1" ht="54">
      <c r="A179" s="359">
        <f>Summary!A179</f>
        <v>0</v>
      </c>
      <c r="B179" s="378">
        <f>Summary!B179</f>
        <v>0</v>
      </c>
      <c r="C179" s="379" t="str">
        <f>Summary!C179</f>
        <v>4.8.8</v>
      </c>
      <c r="D179" s="380" t="str">
        <f>Summary!D179</f>
        <v>3000 - Landscape and ecology</v>
      </c>
      <c r="E179" s="381" t="str">
        <f>Summary!E179</f>
        <v>Invasive plant species</v>
      </c>
      <c r="F179" s="382" t="str">
        <f>Summary!F179</f>
        <v>Maintain affected property to control the spread or increase of identified instances of invasive plant species</v>
      </c>
      <c r="G179" s="375">
        <f>Summary!G179</f>
        <v>0</v>
      </c>
      <c r="H179" s="540">
        <f t="shared" si="132"/>
        <v>0</v>
      </c>
      <c r="I179" s="541">
        <f t="shared" si="133"/>
        <v>0</v>
      </c>
      <c r="J179" s="541">
        <f t="shared" si="134"/>
        <v>0</v>
      </c>
      <c r="K179" s="541">
        <f t="shared" si="135"/>
        <v>0</v>
      </c>
      <c r="L179" s="541">
        <f t="shared" si="136"/>
        <v>0</v>
      </c>
      <c r="M179" s="541">
        <f t="shared" si="137"/>
        <v>0</v>
      </c>
      <c r="N179" s="541">
        <f t="shared" si="138"/>
        <v>0</v>
      </c>
      <c r="O179" s="541">
        <f t="shared" si="139"/>
        <v>0</v>
      </c>
      <c r="P179" s="541">
        <f t="shared" si="140"/>
        <v>0</v>
      </c>
      <c r="Q179" s="541">
        <f t="shared" si="141"/>
        <v>0</v>
      </c>
      <c r="R179" s="541">
        <f t="shared" si="142"/>
        <v>0</v>
      </c>
      <c r="S179" s="541">
        <f t="shared" si="143"/>
        <v>0</v>
      </c>
      <c r="T179" s="542">
        <f t="shared" si="144"/>
        <v>0</v>
      </c>
      <c r="U179" s="531"/>
      <c r="V179" s="543"/>
      <c r="W179" s="544"/>
      <c r="X179" s="544"/>
      <c r="Y179" s="544"/>
      <c r="Z179" s="544"/>
      <c r="AA179" s="544"/>
      <c r="AB179" s="544"/>
      <c r="AC179" s="544"/>
      <c r="AD179" s="544"/>
      <c r="AE179" s="657"/>
      <c r="AF179" s="543"/>
      <c r="AG179" s="544"/>
      <c r="AH179" s="544"/>
      <c r="AI179" s="544"/>
      <c r="AJ179" s="544"/>
      <c r="AK179" s="544"/>
      <c r="AL179" s="544"/>
      <c r="AM179" s="544"/>
      <c r="AN179" s="544"/>
      <c r="AO179" s="657"/>
      <c r="AP179" s="543"/>
      <c r="AQ179" s="544"/>
      <c r="AR179" s="544"/>
      <c r="AS179" s="544"/>
      <c r="AT179" s="544"/>
      <c r="AU179" s="544"/>
      <c r="AV179" s="544"/>
      <c r="AW179" s="544"/>
      <c r="AX179" s="544"/>
      <c r="AY179" s="657"/>
      <c r="AZ179" s="543"/>
      <c r="BA179" s="544"/>
      <c r="BB179" s="544"/>
      <c r="BC179" s="544"/>
      <c r="BD179" s="544"/>
      <c r="BE179" s="544"/>
      <c r="BF179" s="544"/>
      <c r="BG179" s="544"/>
      <c r="BH179" s="544"/>
      <c r="BI179" s="657"/>
      <c r="BJ179" s="543"/>
      <c r="BK179" s="544"/>
      <c r="BL179" s="544"/>
      <c r="BM179" s="544"/>
      <c r="BN179" s="544"/>
      <c r="BO179" s="544"/>
      <c r="BP179" s="544"/>
      <c r="BQ179" s="544"/>
      <c r="BR179" s="544"/>
      <c r="BS179" s="657"/>
      <c r="BT179" s="543"/>
      <c r="BU179" s="544"/>
      <c r="BV179" s="544"/>
      <c r="BW179" s="544"/>
      <c r="BX179" s="544"/>
      <c r="BY179" s="544"/>
      <c r="BZ179" s="544"/>
      <c r="CA179" s="544"/>
      <c r="CB179" s="544"/>
      <c r="CC179" s="657"/>
      <c r="CD179" s="543"/>
      <c r="CE179" s="544"/>
      <c r="CF179" s="544"/>
      <c r="CG179" s="544"/>
      <c r="CH179" s="544"/>
      <c r="CI179" s="544"/>
      <c r="CJ179" s="544"/>
      <c r="CK179" s="544"/>
      <c r="CL179" s="544"/>
      <c r="CM179" s="657"/>
      <c r="CN179" s="543"/>
      <c r="CO179" s="544"/>
      <c r="CP179" s="544"/>
      <c r="CQ179" s="544"/>
      <c r="CR179" s="544"/>
      <c r="CS179" s="544"/>
      <c r="CT179" s="544"/>
      <c r="CU179" s="544"/>
      <c r="CV179" s="544"/>
      <c r="CW179" s="657"/>
      <c r="CX179" s="543"/>
      <c r="CY179" s="544"/>
      <c r="CZ179" s="544"/>
      <c r="DA179" s="544"/>
      <c r="DB179" s="544"/>
      <c r="DC179" s="544"/>
      <c r="DD179" s="544"/>
      <c r="DE179" s="544"/>
      <c r="DF179" s="544"/>
      <c r="DG179" s="657"/>
      <c r="DH179" s="543"/>
      <c r="DI179" s="544"/>
      <c r="DJ179" s="544"/>
      <c r="DK179" s="544"/>
      <c r="DL179" s="544"/>
      <c r="DM179" s="544"/>
      <c r="DN179" s="544"/>
      <c r="DO179" s="544"/>
      <c r="DP179" s="544"/>
      <c r="DQ179" s="657"/>
      <c r="DR179" s="543"/>
      <c r="DS179" s="544"/>
      <c r="DT179" s="544"/>
      <c r="DU179" s="544"/>
      <c r="DV179" s="544"/>
      <c r="DW179" s="544"/>
      <c r="DX179" s="544"/>
      <c r="DY179" s="544"/>
      <c r="DZ179" s="544"/>
      <c r="EA179" s="657"/>
      <c r="EB179" s="543"/>
      <c r="EC179" s="544"/>
      <c r="ED179" s="544"/>
      <c r="EE179" s="544"/>
      <c r="EF179" s="544"/>
      <c r="EG179" s="544"/>
      <c r="EH179" s="544"/>
      <c r="EI179" s="544"/>
      <c r="EJ179" s="544"/>
      <c r="EK179" s="657"/>
    </row>
    <row r="180" spans="1:141" s="139" customFormat="1" ht="36">
      <c r="A180" s="359">
        <f>Summary!A180</f>
        <v>0</v>
      </c>
      <c r="B180" s="378">
        <f>Summary!B180</f>
        <v>0</v>
      </c>
      <c r="C180" s="379" t="str">
        <f>Summary!C180</f>
        <v>4.8.9</v>
      </c>
      <c r="D180" s="380" t="str">
        <f>Summary!D180</f>
        <v>3000 - Landscape and ecology</v>
      </c>
      <c r="E180" s="381" t="str">
        <f>Summary!E180</f>
        <v>Grassland (Open Grassland)</v>
      </c>
      <c r="F180" s="382" t="str">
        <f>Summary!F180</f>
        <v xml:space="preserve">Maintain habitat integrity, including removal of scrub encroachment </v>
      </c>
      <c r="G180" s="375">
        <f>Summary!G180</f>
        <v>0</v>
      </c>
      <c r="H180" s="540">
        <f t="shared" si="132"/>
        <v>0</v>
      </c>
      <c r="I180" s="541">
        <f t="shared" si="133"/>
        <v>0</v>
      </c>
      <c r="J180" s="541">
        <f t="shared" si="134"/>
        <v>0</v>
      </c>
      <c r="K180" s="541">
        <f t="shared" si="135"/>
        <v>0</v>
      </c>
      <c r="L180" s="541">
        <f t="shared" si="136"/>
        <v>0</v>
      </c>
      <c r="M180" s="541">
        <f t="shared" si="137"/>
        <v>0</v>
      </c>
      <c r="N180" s="541">
        <f t="shared" si="138"/>
        <v>0</v>
      </c>
      <c r="O180" s="541">
        <f t="shared" si="139"/>
        <v>0</v>
      </c>
      <c r="P180" s="541">
        <f t="shared" si="140"/>
        <v>0</v>
      </c>
      <c r="Q180" s="541">
        <f t="shared" si="141"/>
        <v>0</v>
      </c>
      <c r="R180" s="541">
        <f t="shared" si="142"/>
        <v>0</v>
      </c>
      <c r="S180" s="541">
        <f t="shared" si="143"/>
        <v>0</v>
      </c>
      <c r="T180" s="542">
        <f t="shared" si="144"/>
        <v>0</v>
      </c>
      <c r="U180" s="531"/>
      <c r="V180" s="543"/>
      <c r="W180" s="544"/>
      <c r="X180" s="544"/>
      <c r="Y180" s="544"/>
      <c r="Z180" s="544"/>
      <c r="AA180" s="544"/>
      <c r="AB180" s="544"/>
      <c r="AC180" s="544"/>
      <c r="AD180" s="544"/>
      <c r="AE180" s="657"/>
      <c r="AF180" s="543"/>
      <c r="AG180" s="544"/>
      <c r="AH180" s="544"/>
      <c r="AI180" s="544"/>
      <c r="AJ180" s="544"/>
      <c r="AK180" s="544"/>
      <c r="AL180" s="544"/>
      <c r="AM180" s="544"/>
      <c r="AN180" s="544"/>
      <c r="AO180" s="657"/>
      <c r="AP180" s="543"/>
      <c r="AQ180" s="544"/>
      <c r="AR180" s="544"/>
      <c r="AS180" s="544"/>
      <c r="AT180" s="544"/>
      <c r="AU180" s="544"/>
      <c r="AV180" s="544"/>
      <c r="AW180" s="544"/>
      <c r="AX180" s="544"/>
      <c r="AY180" s="657"/>
      <c r="AZ180" s="543"/>
      <c r="BA180" s="544"/>
      <c r="BB180" s="544"/>
      <c r="BC180" s="544"/>
      <c r="BD180" s="544"/>
      <c r="BE180" s="544"/>
      <c r="BF180" s="544"/>
      <c r="BG180" s="544"/>
      <c r="BH180" s="544"/>
      <c r="BI180" s="657"/>
      <c r="BJ180" s="543"/>
      <c r="BK180" s="544"/>
      <c r="BL180" s="544"/>
      <c r="BM180" s="544"/>
      <c r="BN180" s="544"/>
      <c r="BO180" s="544"/>
      <c r="BP180" s="544"/>
      <c r="BQ180" s="544"/>
      <c r="BR180" s="544"/>
      <c r="BS180" s="657"/>
      <c r="BT180" s="543"/>
      <c r="BU180" s="544"/>
      <c r="BV180" s="544"/>
      <c r="BW180" s="544"/>
      <c r="BX180" s="544"/>
      <c r="BY180" s="544"/>
      <c r="BZ180" s="544"/>
      <c r="CA180" s="544"/>
      <c r="CB180" s="544"/>
      <c r="CC180" s="657"/>
      <c r="CD180" s="543"/>
      <c r="CE180" s="544"/>
      <c r="CF180" s="544"/>
      <c r="CG180" s="544"/>
      <c r="CH180" s="544"/>
      <c r="CI180" s="544"/>
      <c r="CJ180" s="544"/>
      <c r="CK180" s="544"/>
      <c r="CL180" s="544"/>
      <c r="CM180" s="657"/>
      <c r="CN180" s="543"/>
      <c r="CO180" s="544"/>
      <c r="CP180" s="544"/>
      <c r="CQ180" s="544"/>
      <c r="CR180" s="544"/>
      <c r="CS180" s="544"/>
      <c r="CT180" s="544"/>
      <c r="CU180" s="544"/>
      <c r="CV180" s="544"/>
      <c r="CW180" s="657"/>
      <c r="CX180" s="543"/>
      <c r="CY180" s="544"/>
      <c r="CZ180" s="544"/>
      <c r="DA180" s="544"/>
      <c r="DB180" s="544"/>
      <c r="DC180" s="544"/>
      <c r="DD180" s="544"/>
      <c r="DE180" s="544"/>
      <c r="DF180" s="544"/>
      <c r="DG180" s="657"/>
      <c r="DH180" s="543"/>
      <c r="DI180" s="544"/>
      <c r="DJ180" s="544"/>
      <c r="DK180" s="544"/>
      <c r="DL180" s="544"/>
      <c r="DM180" s="544"/>
      <c r="DN180" s="544"/>
      <c r="DO180" s="544"/>
      <c r="DP180" s="544"/>
      <c r="DQ180" s="657"/>
      <c r="DR180" s="543"/>
      <c r="DS180" s="544"/>
      <c r="DT180" s="544"/>
      <c r="DU180" s="544"/>
      <c r="DV180" s="544"/>
      <c r="DW180" s="544"/>
      <c r="DX180" s="544"/>
      <c r="DY180" s="544"/>
      <c r="DZ180" s="544"/>
      <c r="EA180" s="657"/>
      <c r="EB180" s="543"/>
      <c r="EC180" s="544"/>
      <c r="ED180" s="544"/>
      <c r="EE180" s="544"/>
      <c r="EF180" s="544"/>
      <c r="EG180" s="544"/>
      <c r="EH180" s="544"/>
      <c r="EI180" s="544"/>
      <c r="EJ180" s="544"/>
      <c r="EK180" s="657"/>
    </row>
    <row r="181" spans="1:141" ht="36">
      <c r="A181" s="359">
        <f>Summary!A181</f>
        <v>0</v>
      </c>
      <c r="B181" s="378">
        <f>Summary!B181</f>
        <v>0</v>
      </c>
      <c r="C181" s="379" t="str">
        <f>Summary!C181</f>
        <v>4.8.10</v>
      </c>
      <c r="D181" s="380" t="str">
        <f>Summary!D181</f>
        <v>3000 - Landscape and ecology</v>
      </c>
      <c r="E181" s="381" t="str">
        <f>Summary!E181</f>
        <v>Heath and moorland</v>
      </c>
      <c r="F181" s="382" t="str">
        <f>Summary!F181</f>
        <v>Maintain habitat integrity, including removal of scrub encroachment and tree saplings throughout</v>
      </c>
      <c r="G181" s="375">
        <f>Summary!G181</f>
        <v>0</v>
      </c>
      <c r="H181" s="540">
        <f t="shared" si="132"/>
        <v>0</v>
      </c>
      <c r="I181" s="541">
        <f t="shared" si="133"/>
        <v>0</v>
      </c>
      <c r="J181" s="541">
        <f t="shared" si="134"/>
        <v>0</v>
      </c>
      <c r="K181" s="541">
        <f t="shared" si="135"/>
        <v>0</v>
      </c>
      <c r="L181" s="541">
        <f t="shared" si="136"/>
        <v>0</v>
      </c>
      <c r="M181" s="541">
        <f t="shared" si="137"/>
        <v>0</v>
      </c>
      <c r="N181" s="541">
        <f t="shared" si="138"/>
        <v>0</v>
      </c>
      <c r="O181" s="541">
        <f t="shared" si="139"/>
        <v>0</v>
      </c>
      <c r="P181" s="541">
        <f t="shared" si="140"/>
        <v>0</v>
      </c>
      <c r="Q181" s="541">
        <f t="shared" si="141"/>
        <v>0</v>
      </c>
      <c r="R181" s="541">
        <f t="shared" si="142"/>
        <v>0</v>
      </c>
      <c r="S181" s="541">
        <f t="shared" si="143"/>
        <v>0</v>
      </c>
      <c r="T181" s="542">
        <f t="shared" si="144"/>
        <v>0</v>
      </c>
      <c r="U181" s="531"/>
      <c r="V181" s="543"/>
      <c r="W181" s="544"/>
      <c r="X181" s="544"/>
      <c r="Y181" s="544"/>
      <c r="Z181" s="544"/>
      <c r="AA181" s="544"/>
      <c r="AB181" s="544"/>
      <c r="AC181" s="544"/>
      <c r="AD181" s="544"/>
      <c r="AE181" s="657"/>
      <c r="AF181" s="543"/>
      <c r="AG181" s="544"/>
      <c r="AH181" s="544"/>
      <c r="AI181" s="544"/>
      <c r="AJ181" s="544"/>
      <c r="AK181" s="544"/>
      <c r="AL181" s="544"/>
      <c r="AM181" s="544"/>
      <c r="AN181" s="544"/>
      <c r="AO181" s="657"/>
      <c r="AP181" s="543"/>
      <c r="AQ181" s="544"/>
      <c r="AR181" s="544"/>
      <c r="AS181" s="544"/>
      <c r="AT181" s="544"/>
      <c r="AU181" s="544"/>
      <c r="AV181" s="544"/>
      <c r="AW181" s="544"/>
      <c r="AX181" s="544"/>
      <c r="AY181" s="657"/>
      <c r="AZ181" s="543"/>
      <c r="BA181" s="544"/>
      <c r="BB181" s="544"/>
      <c r="BC181" s="544"/>
      <c r="BD181" s="544"/>
      <c r="BE181" s="544"/>
      <c r="BF181" s="544"/>
      <c r="BG181" s="544"/>
      <c r="BH181" s="544"/>
      <c r="BI181" s="657"/>
      <c r="BJ181" s="543"/>
      <c r="BK181" s="544"/>
      <c r="BL181" s="544"/>
      <c r="BM181" s="544"/>
      <c r="BN181" s="544"/>
      <c r="BO181" s="544"/>
      <c r="BP181" s="544"/>
      <c r="BQ181" s="544"/>
      <c r="BR181" s="544"/>
      <c r="BS181" s="657"/>
      <c r="BT181" s="543"/>
      <c r="BU181" s="544"/>
      <c r="BV181" s="544"/>
      <c r="BW181" s="544"/>
      <c r="BX181" s="544"/>
      <c r="BY181" s="544"/>
      <c r="BZ181" s="544"/>
      <c r="CA181" s="544"/>
      <c r="CB181" s="544"/>
      <c r="CC181" s="657"/>
      <c r="CD181" s="543"/>
      <c r="CE181" s="544"/>
      <c r="CF181" s="544"/>
      <c r="CG181" s="544"/>
      <c r="CH181" s="544"/>
      <c r="CI181" s="544"/>
      <c r="CJ181" s="544"/>
      <c r="CK181" s="544"/>
      <c r="CL181" s="544"/>
      <c r="CM181" s="657"/>
      <c r="CN181" s="543"/>
      <c r="CO181" s="544"/>
      <c r="CP181" s="544"/>
      <c r="CQ181" s="544"/>
      <c r="CR181" s="544"/>
      <c r="CS181" s="544"/>
      <c r="CT181" s="544"/>
      <c r="CU181" s="544"/>
      <c r="CV181" s="544"/>
      <c r="CW181" s="657"/>
      <c r="CX181" s="543"/>
      <c r="CY181" s="544"/>
      <c r="CZ181" s="544"/>
      <c r="DA181" s="544"/>
      <c r="DB181" s="544"/>
      <c r="DC181" s="544"/>
      <c r="DD181" s="544"/>
      <c r="DE181" s="544"/>
      <c r="DF181" s="544"/>
      <c r="DG181" s="657"/>
      <c r="DH181" s="543"/>
      <c r="DI181" s="544"/>
      <c r="DJ181" s="544"/>
      <c r="DK181" s="544"/>
      <c r="DL181" s="544"/>
      <c r="DM181" s="544"/>
      <c r="DN181" s="544"/>
      <c r="DO181" s="544"/>
      <c r="DP181" s="544"/>
      <c r="DQ181" s="657"/>
      <c r="DR181" s="543"/>
      <c r="DS181" s="544"/>
      <c r="DT181" s="544"/>
      <c r="DU181" s="544"/>
      <c r="DV181" s="544"/>
      <c r="DW181" s="544"/>
      <c r="DX181" s="544"/>
      <c r="DY181" s="544"/>
      <c r="DZ181" s="544"/>
      <c r="EA181" s="657"/>
      <c r="EB181" s="543"/>
      <c r="EC181" s="544"/>
      <c r="ED181" s="544"/>
      <c r="EE181" s="544"/>
      <c r="EF181" s="544"/>
      <c r="EG181" s="544"/>
      <c r="EH181" s="544"/>
      <c r="EI181" s="544"/>
      <c r="EJ181" s="544"/>
      <c r="EK181" s="657"/>
    </row>
    <row r="182" spans="1:141" s="139" customFormat="1" ht="36">
      <c r="A182" s="359">
        <f>Summary!A182</f>
        <v>0</v>
      </c>
      <c r="B182" s="378">
        <f>Summary!B182</f>
        <v>0</v>
      </c>
      <c r="C182" s="379" t="str">
        <f>Summary!C182</f>
        <v>4.8.11</v>
      </c>
      <c r="D182" s="380" t="str">
        <f>Summary!D182</f>
        <v>3000 - Landscape and ecology</v>
      </c>
      <c r="E182" s="381" t="str">
        <f>Summary!E182</f>
        <v>Conservation grassland / wildflower grassland</v>
      </c>
      <c r="F182" s="382" t="str">
        <f>Summary!F182</f>
        <v>Maintain habitat integrity, including removal of scrub encroachment and undesirable weed species</v>
      </c>
      <c r="G182" s="375">
        <f>Summary!G182</f>
        <v>0</v>
      </c>
      <c r="H182" s="540">
        <f t="shared" si="132"/>
        <v>0</v>
      </c>
      <c r="I182" s="541">
        <f t="shared" si="133"/>
        <v>0</v>
      </c>
      <c r="J182" s="541">
        <f t="shared" si="134"/>
        <v>0</v>
      </c>
      <c r="K182" s="541">
        <f t="shared" si="135"/>
        <v>0</v>
      </c>
      <c r="L182" s="541">
        <f t="shared" si="136"/>
        <v>0</v>
      </c>
      <c r="M182" s="541">
        <f t="shared" si="137"/>
        <v>0</v>
      </c>
      <c r="N182" s="541">
        <f t="shared" si="138"/>
        <v>0</v>
      </c>
      <c r="O182" s="541">
        <f t="shared" si="139"/>
        <v>0</v>
      </c>
      <c r="P182" s="541">
        <f t="shared" si="140"/>
        <v>0</v>
      </c>
      <c r="Q182" s="541">
        <f t="shared" si="141"/>
        <v>0</v>
      </c>
      <c r="R182" s="541">
        <f t="shared" si="142"/>
        <v>0</v>
      </c>
      <c r="S182" s="541">
        <f t="shared" si="143"/>
        <v>0</v>
      </c>
      <c r="T182" s="542">
        <f t="shared" si="144"/>
        <v>0</v>
      </c>
      <c r="U182" s="531"/>
      <c r="V182" s="543"/>
      <c r="W182" s="544"/>
      <c r="X182" s="544"/>
      <c r="Y182" s="544"/>
      <c r="Z182" s="544"/>
      <c r="AA182" s="544"/>
      <c r="AB182" s="544"/>
      <c r="AC182" s="544"/>
      <c r="AD182" s="544"/>
      <c r="AE182" s="657"/>
      <c r="AF182" s="543"/>
      <c r="AG182" s="544"/>
      <c r="AH182" s="544"/>
      <c r="AI182" s="544"/>
      <c r="AJ182" s="544"/>
      <c r="AK182" s="544"/>
      <c r="AL182" s="544"/>
      <c r="AM182" s="544"/>
      <c r="AN182" s="544"/>
      <c r="AO182" s="657"/>
      <c r="AP182" s="543"/>
      <c r="AQ182" s="544"/>
      <c r="AR182" s="544"/>
      <c r="AS182" s="544"/>
      <c r="AT182" s="544"/>
      <c r="AU182" s="544"/>
      <c r="AV182" s="544"/>
      <c r="AW182" s="544"/>
      <c r="AX182" s="544"/>
      <c r="AY182" s="657"/>
      <c r="AZ182" s="543"/>
      <c r="BA182" s="544"/>
      <c r="BB182" s="544"/>
      <c r="BC182" s="544"/>
      <c r="BD182" s="544"/>
      <c r="BE182" s="544"/>
      <c r="BF182" s="544"/>
      <c r="BG182" s="544"/>
      <c r="BH182" s="544"/>
      <c r="BI182" s="657"/>
      <c r="BJ182" s="543"/>
      <c r="BK182" s="544"/>
      <c r="BL182" s="544"/>
      <c r="BM182" s="544"/>
      <c r="BN182" s="544"/>
      <c r="BO182" s="544"/>
      <c r="BP182" s="544"/>
      <c r="BQ182" s="544"/>
      <c r="BR182" s="544"/>
      <c r="BS182" s="657"/>
      <c r="BT182" s="543"/>
      <c r="BU182" s="544"/>
      <c r="BV182" s="544"/>
      <c r="BW182" s="544"/>
      <c r="BX182" s="544"/>
      <c r="BY182" s="544"/>
      <c r="BZ182" s="544"/>
      <c r="CA182" s="544"/>
      <c r="CB182" s="544"/>
      <c r="CC182" s="657"/>
      <c r="CD182" s="543"/>
      <c r="CE182" s="544"/>
      <c r="CF182" s="544"/>
      <c r="CG182" s="544"/>
      <c r="CH182" s="544"/>
      <c r="CI182" s="544"/>
      <c r="CJ182" s="544"/>
      <c r="CK182" s="544"/>
      <c r="CL182" s="544"/>
      <c r="CM182" s="657"/>
      <c r="CN182" s="543"/>
      <c r="CO182" s="544"/>
      <c r="CP182" s="544"/>
      <c r="CQ182" s="544"/>
      <c r="CR182" s="544"/>
      <c r="CS182" s="544"/>
      <c r="CT182" s="544"/>
      <c r="CU182" s="544"/>
      <c r="CV182" s="544"/>
      <c r="CW182" s="657"/>
      <c r="CX182" s="543"/>
      <c r="CY182" s="544"/>
      <c r="CZ182" s="544"/>
      <c r="DA182" s="544"/>
      <c r="DB182" s="544"/>
      <c r="DC182" s="544"/>
      <c r="DD182" s="544"/>
      <c r="DE182" s="544"/>
      <c r="DF182" s="544"/>
      <c r="DG182" s="657"/>
      <c r="DH182" s="543"/>
      <c r="DI182" s="544"/>
      <c r="DJ182" s="544"/>
      <c r="DK182" s="544"/>
      <c r="DL182" s="544"/>
      <c r="DM182" s="544"/>
      <c r="DN182" s="544"/>
      <c r="DO182" s="544"/>
      <c r="DP182" s="544"/>
      <c r="DQ182" s="657"/>
      <c r="DR182" s="543"/>
      <c r="DS182" s="544"/>
      <c r="DT182" s="544"/>
      <c r="DU182" s="544"/>
      <c r="DV182" s="544"/>
      <c r="DW182" s="544"/>
      <c r="DX182" s="544"/>
      <c r="DY182" s="544"/>
      <c r="DZ182" s="544"/>
      <c r="EA182" s="657"/>
      <c r="EB182" s="543"/>
      <c r="EC182" s="544"/>
      <c r="ED182" s="544"/>
      <c r="EE182" s="544"/>
      <c r="EF182" s="544"/>
      <c r="EG182" s="544"/>
      <c r="EH182" s="544"/>
      <c r="EI182" s="544"/>
      <c r="EJ182" s="544"/>
      <c r="EK182" s="657"/>
    </row>
    <row r="183" spans="1:141" s="139" customFormat="1" ht="36">
      <c r="A183" s="359">
        <f>Summary!A183</f>
        <v>0</v>
      </c>
      <c r="B183" s="378">
        <f>Summary!B183</f>
        <v>0</v>
      </c>
      <c r="C183" s="379" t="str">
        <f>Summary!C183</f>
        <v>4.8.12</v>
      </c>
      <c r="D183" s="380" t="str">
        <f>Summary!D183</f>
        <v>3000 - Landscape and ecology</v>
      </c>
      <c r="E183" s="381" t="str">
        <f>Summary!E183</f>
        <v>Rock scree</v>
      </c>
      <c r="F183" s="382" t="str">
        <f>Summary!F183</f>
        <v>Removal of scrub encroachment</v>
      </c>
      <c r="G183" s="375">
        <f>Summary!G183</f>
        <v>0</v>
      </c>
      <c r="H183" s="540">
        <f t="shared" si="132"/>
        <v>0</v>
      </c>
      <c r="I183" s="541">
        <f t="shared" si="133"/>
        <v>0</v>
      </c>
      <c r="J183" s="541">
        <f t="shared" si="134"/>
        <v>0</v>
      </c>
      <c r="K183" s="541">
        <f t="shared" si="135"/>
        <v>0</v>
      </c>
      <c r="L183" s="541">
        <f t="shared" si="136"/>
        <v>0</v>
      </c>
      <c r="M183" s="541">
        <f t="shared" si="137"/>
        <v>0</v>
      </c>
      <c r="N183" s="541">
        <f t="shared" si="138"/>
        <v>0</v>
      </c>
      <c r="O183" s="541">
        <f t="shared" si="139"/>
        <v>0</v>
      </c>
      <c r="P183" s="541">
        <f t="shared" si="140"/>
        <v>0</v>
      </c>
      <c r="Q183" s="541">
        <f t="shared" si="141"/>
        <v>0</v>
      </c>
      <c r="R183" s="541">
        <f t="shared" si="142"/>
        <v>0</v>
      </c>
      <c r="S183" s="541">
        <f t="shared" si="143"/>
        <v>0</v>
      </c>
      <c r="T183" s="542">
        <f t="shared" si="144"/>
        <v>0</v>
      </c>
      <c r="U183" s="531"/>
      <c r="V183" s="543"/>
      <c r="W183" s="544"/>
      <c r="X183" s="544"/>
      <c r="Y183" s="544"/>
      <c r="Z183" s="544"/>
      <c r="AA183" s="544"/>
      <c r="AB183" s="544"/>
      <c r="AC183" s="544"/>
      <c r="AD183" s="544"/>
      <c r="AE183" s="657"/>
      <c r="AF183" s="543"/>
      <c r="AG183" s="544"/>
      <c r="AH183" s="544"/>
      <c r="AI183" s="544"/>
      <c r="AJ183" s="544"/>
      <c r="AK183" s="544"/>
      <c r="AL183" s="544"/>
      <c r="AM183" s="544"/>
      <c r="AN183" s="544"/>
      <c r="AO183" s="657"/>
      <c r="AP183" s="543"/>
      <c r="AQ183" s="544"/>
      <c r="AR183" s="544"/>
      <c r="AS183" s="544"/>
      <c r="AT183" s="544"/>
      <c r="AU183" s="544"/>
      <c r="AV183" s="544"/>
      <c r="AW183" s="544"/>
      <c r="AX183" s="544"/>
      <c r="AY183" s="657"/>
      <c r="AZ183" s="543"/>
      <c r="BA183" s="544"/>
      <c r="BB183" s="544"/>
      <c r="BC183" s="544"/>
      <c r="BD183" s="544"/>
      <c r="BE183" s="544"/>
      <c r="BF183" s="544"/>
      <c r="BG183" s="544"/>
      <c r="BH183" s="544"/>
      <c r="BI183" s="657"/>
      <c r="BJ183" s="543"/>
      <c r="BK183" s="544"/>
      <c r="BL183" s="544"/>
      <c r="BM183" s="544"/>
      <c r="BN183" s="544"/>
      <c r="BO183" s="544"/>
      <c r="BP183" s="544"/>
      <c r="BQ183" s="544"/>
      <c r="BR183" s="544"/>
      <c r="BS183" s="657"/>
      <c r="BT183" s="543"/>
      <c r="BU183" s="544"/>
      <c r="BV183" s="544"/>
      <c r="BW183" s="544"/>
      <c r="BX183" s="544"/>
      <c r="BY183" s="544"/>
      <c r="BZ183" s="544"/>
      <c r="CA183" s="544"/>
      <c r="CB183" s="544"/>
      <c r="CC183" s="657"/>
      <c r="CD183" s="543"/>
      <c r="CE183" s="544"/>
      <c r="CF183" s="544"/>
      <c r="CG183" s="544"/>
      <c r="CH183" s="544"/>
      <c r="CI183" s="544"/>
      <c r="CJ183" s="544"/>
      <c r="CK183" s="544"/>
      <c r="CL183" s="544"/>
      <c r="CM183" s="657"/>
      <c r="CN183" s="543"/>
      <c r="CO183" s="544"/>
      <c r="CP183" s="544"/>
      <c r="CQ183" s="544"/>
      <c r="CR183" s="544"/>
      <c r="CS183" s="544"/>
      <c r="CT183" s="544"/>
      <c r="CU183" s="544"/>
      <c r="CV183" s="544"/>
      <c r="CW183" s="657"/>
      <c r="CX183" s="543"/>
      <c r="CY183" s="544"/>
      <c r="CZ183" s="544"/>
      <c r="DA183" s="544"/>
      <c r="DB183" s="544"/>
      <c r="DC183" s="544"/>
      <c r="DD183" s="544"/>
      <c r="DE183" s="544"/>
      <c r="DF183" s="544"/>
      <c r="DG183" s="657"/>
      <c r="DH183" s="543"/>
      <c r="DI183" s="544"/>
      <c r="DJ183" s="544"/>
      <c r="DK183" s="544"/>
      <c r="DL183" s="544"/>
      <c r="DM183" s="544"/>
      <c r="DN183" s="544"/>
      <c r="DO183" s="544"/>
      <c r="DP183" s="544"/>
      <c r="DQ183" s="657"/>
      <c r="DR183" s="543"/>
      <c r="DS183" s="544"/>
      <c r="DT183" s="544"/>
      <c r="DU183" s="544"/>
      <c r="DV183" s="544"/>
      <c r="DW183" s="544"/>
      <c r="DX183" s="544"/>
      <c r="DY183" s="544"/>
      <c r="DZ183" s="544"/>
      <c r="EA183" s="657"/>
      <c r="EB183" s="543"/>
      <c r="EC183" s="544"/>
      <c r="ED183" s="544"/>
      <c r="EE183" s="544"/>
      <c r="EF183" s="544"/>
      <c r="EG183" s="544"/>
      <c r="EH183" s="544"/>
      <c r="EI183" s="544"/>
      <c r="EJ183" s="544"/>
      <c r="EK183" s="657"/>
    </row>
    <row r="184" spans="1:141" ht="36">
      <c r="A184" s="359">
        <f>Summary!A184</f>
        <v>0</v>
      </c>
      <c r="B184" s="378">
        <f>Summary!B184</f>
        <v>0</v>
      </c>
      <c r="C184" s="379" t="str">
        <f>Summary!C184</f>
        <v>4.8.13</v>
      </c>
      <c r="D184" s="380" t="str">
        <f>Summary!D184</f>
        <v>3000 - Landscape and ecology</v>
      </c>
      <c r="E184" s="381" t="str">
        <f>Summary!E184</f>
        <v>Shrubs (General)</v>
      </c>
      <c r="F184" s="382" t="str">
        <f>Summary!F184</f>
        <v xml:space="preserve">Maintain habitat integrity, including removal of scrub encroachment </v>
      </c>
      <c r="G184" s="375">
        <f>Summary!G184</f>
        <v>0</v>
      </c>
      <c r="H184" s="540">
        <f t="shared" si="132"/>
        <v>0</v>
      </c>
      <c r="I184" s="541">
        <f t="shared" si="133"/>
        <v>0</v>
      </c>
      <c r="J184" s="541">
        <f t="shared" si="134"/>
        <v>0</v>
      </c>
      <c r="K184" s="541">
        <f t="shared" si="135"/>
        <v>0</v>
      </c>
      <c r="L184" s="541">
        <f t="shared" si="136"/>
        <v>0</v>
      </c>
      <c r="M184" s="541">
        <f t="shared" si="137"/>
        <v>0</v>
      </c>
      <c r="N184" s="541">
        <f t="shared" si="138"/>
        <v>0</v>
      </c>
      <c r="O184" s="541">
        <f t="shared" si="139"/>
        <v>0</v>
      </c>
      <c r="P184" s="541">
        <f t="shared" si="140"/>
        <v>0</v>
      </c>
      <c r="Q184" s="541">
        <f t="shared" si="141"/>
        <v>0</v>
      </c>
      <c r="R184" s="541">
        <f t="shared" si="142"/>
        <v>0</v>
      </c>
      <c r="S184" s="541">
        <f t="shared" si="143"/>
        <v>0</v>
      </c>
      <c r="T184" s="542">
        <f t="shared" si="144"/>
        <v>0</v>
      </c>
      <c r="U184" s="531"/>
      <c r="V184" s="543"/>
      <c r="W184" s="544"/>
      <c r="X184" s="544"/>
      <c r="Y184" s="544"/>
      <c r="Z184" s="544"/>
      <c r="AA184" s="544"/>
      <c r="AB184" s="544"/>
      <c r="AC184" s="544"/>
      <c r="AD184" s="544"/>
      <c r="AE184" s="657"/>
      <c r="AF184" s="543"/>
      <c r="AG184" s="544"/>
      <c r="AH184" s="544"/>
      <c r="AI184" s="544"/>
      <c r="AJ184" s="544"/>
      <c r="AK184" s="544"/>
      <c r="AL184" s="544"/>
      <c r="AM184" s="544"/>
      <c r="AN184" s="544"/>
      <c r="AO184" s="657"/>
      <c r="AP184" s="543"/>
      <c r="AQ184" s="544"/>
      <c r="AR184" s="544"/>
      <c r="AS184" s="544"/>
      <c r="AT184" s="544"/>
      <c r="AU184" s="544"/>
      <c r="AV184" s="544"/>
      <c r="AW184" s="544"/>
      <c r="AX184" s="544"/>
      <c r="AY184" s="657"/>
      <c r="AZ184" s="543"/>
      <c r="BA184" s="544"/>
      <c r="BB184" s="544"/>
      <c r="BC184" s="544"/>
      <c r="BD184" s="544"/>
      <c r="BE184" s="544"/>
      <c r="BF184" s="544"/>
      <c r="BG184" s="544"/>
      <c r="BH184" s="544"/>
      <c r="BI184" s="657"/>
      <c r="BJ184" s="543"/>
      <c r="BK184" s="544"/>
      <c r="BL184" s="544"/>
      <c r="BM184" s="544"/>
      <c r="BN184" s="544"/>
      <c r="BO184" s="544"/>
      <c r="BP184" s="544"/>
      <c r="BQ184" s="544"/>
      <c r="BR184" s="544"/>
      <c r="BS184" s="657"/>
      <c r="BT184" s="543"/>
      <c r="BU184" s="544"/>
      <c r="BV184" s="544"/>
      <c r="BW184" s="544"/>
      <c r="BX184" s="544"/>
      <c r="BY184" s="544"/>
      <c r="BZ184" s="544"/>
      <c r="CA184" s="544"/>
      <c r="CB184" s="544"/>
      <c r="CC184" s="657"/>
      <c r="CD184" s="543"/>
      <c r="CE184" s="544"/>
      <c r="CF184" s="544"/>
      <c r="CG184" s="544"/>
      <c r="CH184" s="544"/>
      <c r="CI184" s="544"/>
      <c r="CJ184" s="544"/>
      <c r="CK184" s="544"/>
      <c r="CL184" s="544"/>
      <c r="CM184" s="657"/>
      <c r="CN184" s="543"/>
      <c r="CO184" s="544"/>
      <c r="CP184" s="544"/>
      <c r="CQ184" s="544"/>
      <c r="CR184" s="544"/>
      <c r="CS184" s="544"/>
      <c r="CT184" s="544"/>
      <c r="CU184" s="544"/>
      <c r="CV184" s="544"/>
      <c r="CW184" s="657"/>
      <c r="CX184" s="543"/>
      <c r="CY184" s="544"/>
      <c r="CZ184" s="544"/>
      <c r="DA184" s="544"/>
      <c r="DB184" s="544"/>
      <c r="DC184" s="544"/>
      <c r="DD184" s="544"/>
      <c r="DE184" s="544"/>
      <c r="DF184" s="544"/>
      <c r="DG184" s="657"/>
      <c r="DH184" s="543"/>
      <c r="DI184" s="544"/>
      <c r="DJ184" s="544"/>
      <c r="DK184" s="544"/>
      <c r="DL184" s="544"/>
      <c r="DM184" s="544"/>
      <c r="DN184" s="544"/>
      <c r="DO184" s="544"/>
      <c r="DP184" s="544"/>
      <c r="DQ184" s="657"/>
      <c r="DR184" s="543"/>
      <c r="DS184" s="544"/>
      <c r="DT184" s="544"/>
      <c r="DU184" s="544"/>
      <c r="DV184" s="544"/>
      <c r="DW184" s="544"/>
      <c r="DX184" s="544"/>
      <c r="DY184" s="544"/>
      <c r="DZ184" s="544"/>
      <c r="EA184" s="657"/>
      <c r="EB184" s="543"/>
      <c r="EC184" s="544"/>
      <c r="ED184" s="544"/>
      <c r="EE184" s="544"/>
      <c r="EF184" s="544"/>
      <c r="EG184" s="544"/>
      <c r="EH184" s="544"/>
      <c r="EI184" s="544"/>
      <c r="EJ184" s="544"/>
      <c r="EK184" s="657"/>
    </row>
    <row r="185" spans="1:141" s="139" customFormat="1" ht="36">
      <c r="A185" s="359">
        <f>Summary!A185</f>
        <v>0</v>
      </c>
      <c r="B185" s="378">
        <f>Summary!B185</f>
        <v>0</v>
      </c>
      <c r="C185" s="379" t="str">
        <f>Summary!C185</f>
        <v>4.8.14</v>
      </c>
      <c r="D185" s="380" t="str">
        <f>Summary!D185</f>
        <v>3000 - Landscape and ecology</v>
      </c>
      <c r="E185" s="381" t="str">
        <f>Summary!E185</f>
        <v>Shrubs (Ornamental)</v>
      </c>
      <c r="F185" s="382" t="str">
        <f>Summary!F185</f>
        <v>Maintain design requirements / amenity function</v>
      </c>
      <c r="G185" s="375">
        <f>Summary!G185</f>
        <v>0</v>
      </c>
      <c r="H185" s="540">
        <f t="shared" si="132"/>
        <v>0</v>
      </c>
      <c r="I185" s="541">
        <f t="shared" si="133"/>
        <v>0</v>
      </c>
      <c r="J185" s="541">
        <f t="shared" si="134"/>
        <v>0</v>
      </c>
      <c r="K185" s="541">
        <f t="shared" si="135"/>
        <v>0</v>
      </c>
      <c r="L185" s="541">
        <f t="shared" si="136"/>
        <v>0</v>
      </c>
      <c r="M185" s="541">
        <f t="shared" si="137"/>
        <v>0</v>
      </c>
      <c r="N185" s="541">
        <f t="shared" si="138"/>
        <v>0</v>
      </c>
      <c r="O185" s="541">
        <f t="shared" si="139"/>
        <v>0</v>
      </c>
      <c r="P185" s="541">
        <f t="shared" si="140"/>
        <v>0</v>
      </c>
      <c r="Q185" s="541">
        <f t="shared" si="141"/>
        <v>0</v>
      </c>
      <c r="R185" s="541">
        <f t="shared" si="142"/>
        <v>0</v>
      </c>
      <c r="S185" s="541">
        <f t="shared" si="143"/>
        <v>0</v>
      </c>
      <c r="T185" s="542">
        <f t="shared" si="144"/>
        <v>0</v>
      </c>
      <c r="U185" s="531"/>
      <c r="V185" s="543"/>
      <c r="W185" s="544"/>
      <c r="X185" s="544"/>
      <c r="Y185" s="544"/>
      <c r="Z185" s="544"/>
      <c r="AA185" s="544"/>
      <c r="AB185" s="544"/>
      <c r="AC185" s="544"/>
      <c r="AD185" s="544"/>
      <c r="AE185" s="657"/>
      <c r="AF185" s="543"/>
      <c r="AG185" s="544"/>
      <c r="AH185" s="544"/>
      <c r="AI185" s="544"/>
      <c r="AJ185" s="544"/>
      <c r="AK185" s="544"/>
      <c r="AL185" s="544"/>
      <c r="AM185" s="544"/>
      <c r="AN185" s="544"/>
      <c r="AO185" s="657"/>
      <c r="AP185" s="543"/>
      <c r="AQ185" s="544"/>
      <c r="AR185" s="544"/>
      <c r="AS185" s="544"/>
      <c r="AT185" s="544"/>
      <c r="AU185" s="544"/>
      <c r="AV185" s="544"/>
      <c r="AW185" s="544"/>
      <c r="AX185" s="544"/>
      <c r="AY185" s="657"/>
      <c r="AZ185" s="543"/>
      <c r="BA185" s="544"/>
      <c r="BB185" s="544"/>
      <c r="BC185" s="544"/>
      <c r="BD185" s="544"/>
      <c r="BE185" s="544"/>
      <c r="BF185" s="544"/>
      <c r="BG185" s="544"/>
      <c r="BH185" s="544"/>
      <c r="BI185" s="657"/>
      <c r="BJ185" s="543"/>
      <c r="BK185" s="544"/>
      <c r="BL185" s="544"/>
      <c r="BM185" s="544"/>
      <c r="BN185" s="544"/>
      <c r="BO185" s="544"/>
      <c r="BP185" s="544"/>
      <c r="BQ185" s="544"/>
      <c r="BR185" s="544"/>
      <c r="BS185" s="657"/>
      <c r="BT185" s="543"/>
      <c r="BU185" s="544"/>
      <c r="BV185" s="544"/>
      <c r="BW185" s="544"/>
      <c r="BX185" s="544"/>
      <c r="BY185" s="544"/>
      <c r="BZ185" s="544"/>
      <c r="CA185" s="544"/>
      <c r="CB185" s="544"/>
      <c r="CC185" s="657"/>
      <c r="CD185" s="543"/>
      <c r="CE185" s="544"/>
      <c r="CF185" s="544"/>
      <c r="CG185" s="544"/>
      <c r="CH185" s="544"/>
      <c r="CI185" s="544"/>
      <c r="CJ185" s="544"/>
      <c r="CK185" s="544"/>
      <c r="CL185" s="544"/>
      <c r="CM185" s="657"/>
      <c r="CN185" s="543"/>
      <c r="CO185" s="544"/>
      <c r="CP185" s="544"/>
      <c r="CQ185" s="544"/>
      <c r="CR185" s="544"/>
      <c r="CS185" s="544"/>
      <c r="CT185" s="544"/>
      <c r="CU185" s="544"/>
      <c r="CV185" s="544"/>
      <c r="CW185" s="657"/>
      <c r="CX185" s="543"/>
      <c r="CY185" s="544"/>
      <c r="CZ185" s="544"/>
      <c r="DA185" s="544"/>
      <c r="DB185" s="544"/>
      <c r="DC185" s="544"/>
      <c r="DD185" s="544"/>
      <c r="DE185" s="544"/>
      <c r="DF185" s="544"/>
      <c r="DG185" s="657"/>
      <c r="DH185" s="543"/>
      <c r="DI185" s="544"/>
      <c r="DJ185" s="544"/>
      <c r="DK185" s="544"/>
      <c r="DL185" s="544"/>
      <c r="DM185" s="544"/>
      <c r="DN185" s="544"/>
      <c r="DO185" s="544"/>
      <c r="DP185" s="544"/>
      <c r="DQ185" s="657"/>
      <c r="DR185" s="543"/>
      <c r="DS185" s="544"/>
      <c r="DT185" s="544"/>
      <c r="DU185" s="544"/>
      <c r="DV185" s="544"/>
      <c r="DW185" s="544"/>
      <c r="DX185" s="544"/>
      <c r="DY185" s="544"/>
      <c r="DZ185" s="544"/>
      <c r="EA185" s="657"/>
      <c r="EB185" s="543"/>
      <c r="EC185" s="544"/>
      <c r="ED185" s="544"/>
      <c r="EE185" s="544"/>
      <c r="EF185" s="544"/>
      <c r="EG185" s="544"/>
      <c r="EH185" s="544"/>
      <c r="EI185" s="544"/>
      <c r="EJ185" s="544"/>
      <c r="EK185" s="657"/>
    </row>
    <row r="186" spans="1:141" s="139" customFormat="1" ht="36">
      <c r="A186" s="359">
        <f>Summary!A186</f>
        <v>0</v>
      </c>
      <c r="B186" s="378">
        <f>Summary!B186</f>
        <v>0</v>
      </c>
      <c r="C186" s="379" t="str">
        <f>Summary!C186</f>
        <v>4.8.15</v>
      </c>
      <c r="D186" s="380" t="str">
        <f>Summary!D186</f>
        <v>3000 - Landscape and ecology</v>
      </c>
      <c r="E186" s="381" t="str">
        <f>Summary!E186</f>
        <v>Woodlands and trees, including veteran trees</v>
      </c>
      <c r="F186" s="382" t="str">
        <f>Summary!F186</f>
        <v xml:space="preserve">Maintain habitat integrity, including removal of scrub encroachment </v>
      </c>
      <c r="G186" s="375">
        <f>Summary!G186</f>
        <v>0</v>
      </c>
      <c r="H186" s="540">
        <f t="shared" si="132"/>
        <v>0</v>
      </c>
      <c r="I186" s="541">
        <f t="shared" si="133"/>
        <v>0</v>
      </c>
      <c r="J186" s="541">
        <f t="shared" si="134"/>
        <v>0</v>
      </c>
      <c r="K186" s="541">
        <f t="shared" si="135"/>
        <v>0</v>
      </c>
      <c r="L186" s="541">
        <f t="shared" si="136"/>
        <v>0</v>
      </c>
      <c r="M186" s="541">
        <f t="shared" si="137"/>
        <v>0</v>
      </c>
      <c r="N186" s="541">
        <f t="shared" si="138"/>
        <v>0</v>
      </c>
      <c r="O186" s="541">
        <f t="shared" si="139"/>
        <v>0</v>
      </c>
      <c r="P186" s="541">
        <f t="shared" si="140"/>
        <v>0</v>
      </c>
      <c r="Q186" s="541">
        <f t="shared" si="141"/>
        <v>0</v>
      </c>
      <c r="R186" s="541">
        <f t="shared" si="142"/>
        <v>0</v>
      </c>
      <c r="S186" s="541">
        <f t="shared" si="143"/>
        <v>0</v>
      </c>
      <c r="T186" s="542">
        <f t="shared" si="144"/>
        <v>0</v>
      </c>
      <c r="U186" s="531"/>
      <c r="V186" s="543"/>
      <c r="W186" s="544"/>
      <c r="X186" s="544"/>
      <c r="Y186" s="544"/>
      <c r="Z186" s="544"/>
      <c r="AA186" s="544"/>
      <c r="AB186" s="544"/>
      <c r="AC186" s="544"/>
      <c r="AD186" s="544"/>
      <c r="AE186" s="657"/>
      <c r="AF186" s="543"/>
      <c r="AG186" s="544"/>
      <c r="AH186" s="544"/>
      <c r="AI186" s="544"/>
      <c r="AJ186" s="544"/>
      <c r="AK186" s="544"/>
      <c r="AL186" s="544"/>
      <c r="AM186" s="544"/>
      <c r="AN186" s="544"/>
      <c r="AO186" s="657"/>
      <c r="AP186" s="543"/>
      <c r="AQ186" s="544"/>
      <c r="AR186" s="544"/>
      <c r="AS186" s="544"/>
      <c r="AT186" s="544"/>
      <c r="AU186" s="544"/>
      <c r="AV186" s="544"/>
      <c r="AW186" s="544"/>
      <c r="AX186" s="544"/>
      <c r="AY186" s="657"/>
      <c r="AZ186" s="543"/>
      <c r="BA186" s="544"/>
      <c r="BB186" s="544"/>
      <c r="BC186" s="544"/>
      <c r="BD186" s="544"/>
      <c r="BE186" s="544"/>
      <c r="BF186" s="544"/>
      <c r="BG186" s="544"/>
      <c r="BH186" s="544"/>
      <c r="BI186" s="657"/>
      <c r="BJ186" s="543"/>
      <c r="BK186" s="544"/>
      <c r="BL186" s="544"/>
      <c r="BM186" s="544"/>
      <c r="BN186" s="544"/>
      <c r="BO186" s="544"/>
      <c r="BP186" s="544"/>
      <c r="BQ186" s="544"/>
      <c r="BR186" s="544"/>
      <c r="BS186" s="657"/>
      <c r="BT186" s="543"/>
      <c r="BU186" s="544"/>
      <c r="BV186" s="544"/>
      <c r="BW186" s="544"/>
      <c r="BX186" s="544"/>
      <c r="BY186" s="544"/>
      <c r="BZ186" s="544"/>
      <c r="CA186" s="544"/>
      <c r="CB186" s="544"/>
      <c r="CC186" s="657"/>
      <c r="CD186" s="543"/>
      <c r="CE186" s="544"/>
      <c r="CF186" s="544"/>
      <c r="CG186" s="544"/>
      <c r="CH186" s="544"/>
      <c r="CI186" s="544"/>
      <c r="CJ186" s="544"/>
      <c r="CK186" s="544"/>
      <c r="CL186" s="544"/>
      <c r="CM186" s="657"/>
      <c r="CN186" s="543"/>
      <c r="CO186" s="544"/>
      <c r="CP186" s="544"/>
      <c r="CQ186" s="544"/>
      <c r="CR186" s="544"/>
      <c r="CS186" s="544"/>
      <c r="CT186" s="544"/>
      <c r="CU186" s="544"/>
      <c r="CV186" s="544"/>
      <c r="CW186" s="657"/>
      <c r="CX186" s="543"/>
      <c r="CY186" s="544"/>
      <c r="CZ186" s="544"/>
      <c r="DA186" s="544"/>
      <c r="DB186" s="544"/>
      <c r="DC186" s="544"/>
      <c r="DD186" s="544"/>
      <c r="DE186" s="544"/>
      <c r="DF186" s="544"/>
      <c r="DG186" s="657"/>
      <c r="DH186" s="543"/>
      <c r="DI186" s="544"/>
      <c r="DJ186" s="544"/>
      <c r="DK186" s="544"/>
      <c r="DL186" s="544"/>
      <c r="DM186" s="544"/>
      <c r="DN186" s="544"/>
      <c r="DO186" s="544"/>
      <c r="DP186" s="544"/>
      <c r="DQ186" s="657"/>
      <c r="DR186" s="543"/>
      <c r="DS186" s="544"/>
      <c r="DT186" s="544"/>
      <c r="DU186" s="544"/>
      <c r="DV186" s="544"/>
      <c r="DW186" s="544"/>
      <c r="DX186" s="544"/>
      <c r="DY186" s="544"/>
      <c r="DZ186" s="544"/>
      <c r="EA186" s="657"/>
      <c r="EB186" s="543"/>
      <c r="EC186" s="544"/>
      <c r="ED186" s="544"/>
      <c r="EE186" s="544"/>
      <c r="EF186" s="544"/>
      <c r="EG186" s="544"/>
      <c r="EH186" s="544"/>
      <c r="EI186" s="544"/>
      <c r="EJ186" s="544"/>
      <c r="EK186" s="657"/>
    </row>
    <row r="187" spans="1:141" ht="36">
      <c r="A187" s="359">
        <f>Summary!A187</f>
        <v>0</v>
      </c>
      <c r="B187" s="378">
        <f>Summary!B187</f>
        <v>0</v>
      </c>
      <c r="C187" s="379" t="str">
        <f>Summary!C187</f>
        <v>4.8.16</v>
      </c>
      <c r="D187" s="380" t="str">
        <f>Summary!D187</f>
        <v>3000 - Landscape and ecology</v>
      </c>
      <c r="E187" s="381" t="str">
        <f>Summary!E187</f>
        <v>Hedgerows (Habitat)</v>
      </c>
      <c r="F187" s="382" t="str">
        <f>Summary!F187</f>
        <v>Maintain habitat integrity, including removal of undesirable species</v>
      </c>
      <c r="G187" s="375">
        <f>Summary!G187</f>
        <v>0</v>
      </c>
      <c r="H187" s="540">
        <f t="shared" si="132"/>
        <v>0</v>
      </c>
      <c r="I187" s="541">
        <f t="shared" si="133"/>
        <v>0</v>
      </c>
      <c r="J187" s="541">
        <f t="shared" si="134"/>
        <v>0</v>
      </c>
      <c r="K187" s="541">
        <f t="shared" si="135"/>
        <v>0</v>
      </c>
      <c r="L187" s="541">
        <f t="shared" si="136"/>
        <v>0</v>
      </c>
      <c r="M187" s="541">
        <f t="shared" si="137"/>
        <v>0</v>
      </c>
      <c r="N187" s="541">
        <f t="shared" si="138"/>
        <v>0</v>
      </c>
      <c r="O187" s="541">
        <f t="shared" si="139"/>
        <v>0</v>
      </c>
      <c r="P187" s="541">
        <f t="shared" si="140"/>
        <v>0</v>
      </c>
      <c r="Q187" s="541">
        <f t="shared" si="141"/>
        <v>0</v>
      </c>
      <c r="R187" s="541">
        <f t="shared" si="142"/>
        <v>0</v>
      </c>
      <c r="S187" s="541">
        <f t="shared" si="143"/>
        <v>0</v>
      </c>
      <c r="T187" s="542">
        <f t="shared" si="144"/>
        <v>0</v>
      </c>
      <c r="U187" s="531"/>
      <c r="V187" s="543"/>
      <c r="W187" s="544"/>
      <c r="X187" s="544"/>
      <c r="Y187" s="544"/>
      <c r="Z187" s="544"/>
      <c r="AA187" s="544"/>
      <c r="AB187" s="544"/>
      <c r="AC187" s="544"/>
      <c r="AD187" s="544"/>
      <c r="AE187" s="657"/>
      <c r="AF187" s="543"/>
      <c r="AG187" s="544"/>
      <c r="AH187" s="544"/>
      <c r="AI187" s="544"/>
      <c r="AJ187" s="544"/>
      <c r="AK187" s="544"/>
      <c r="AL187" s="544"/>
      <c r="AM187" s="544"/>
      <c r="AN187" s="544"/>
      <c r="AO187" s="657"/>
      <c r="AP187" s="543"/>
      <c r="AQ187" s="544"/>
      <c r="AR187" s="544"/>
      <c r="AS187" s="544"/>
      <c r="AT187" s="544"/>
      <c r="AU187" s="544"/>
      <c r="AV187" s="544"/>
      <c r="AW187" s="544"/>
      <c r="AX187" s="544"/>
      <c r="AY187" s="657"/>
      <c r="AZ187" s="543"/>
      <c r="BA187" s="544"/>
      <c r="BB187" s="544"/>
      <c r="BC187" s="544"/>
      <c r="BD187" s="544"/>
      <c r="BE187" s="544"/>
      <c r="BF187" s="544"/>
      <c r="BG187" s="544"/>
      <c r="BH187" s="544"/>
      <c r="BI187" s="657"/>
      <c r="BJ187" s="543"/>
      <c r="BK187" s="544"/>
      <c r="BL187" s="544"/>
      <c r="BM187" s="544"/>
      <c r="BN187" s="544"/>
      <c r="BO187" s="544"/>
      <c r="BP187" s="544"/>
      <c r="BQ187" s="544"/>
      <c r="BR187" s="544"/>
      <c r="BS187" s="657"/>
      <c r="BT187" s="543"/>
      <c r="BU187" s="544"/>
      <c r="BV187" s="544"/>
      <c r="BW187" s="544"/>
      <c r="BX187" s="544"/>
      <c r="BY187" s="544"/>
      <c r="BZ187" s="544"/>
      <c r="CA187" s="544"/>
      <c r="CB187" s="544"/>
      <c r="CC187" s="657"/>
      <c r="CD187" s="543"/>
      <c r="CE187" s="544"/>
      <c r="CF187" s="544"/>
      <c r="CG187" s="544"/>
      <c r="CH187" s="544"/>
      <c r="CI187" s="544"/>
      <c r="CJ187" s="544"/>
      <c r="CK187" s="544"/>
      <c r="CL187" s="544"/>
      <c r="CM187" s="657"/>
      <c r="CN187" s="543"/>
      <c r="CO187" s="544"/>
      <c r="CP187" s="544"/>
      <c r="CQ187" s="544"/>
      <c r="CR187" s="544"/>
      <c r="CS187" s="544"/>
      <c r="CT187" s="544"/>
      <c r="CU187" s="544"/>
      <c r="CV187" s="544"/>
      <c r="CW187" s="657"/>
      <c r="CX187" s="543"/>
      <c r="CY187" s="544"/>
      <c r="CZ187" s="544"/>
      <c r="DA187" s="544"/>
      <c r="DB187" s="544"/>
      <c r="DC187" s="544"/>
      <c r="DD187" s="544"/>
      <c r="DE187" s="544"/>
      <c r="DF187" s="544"/>
      <c r="DG187" s="657"/>
      <c r="DH187" s="543"/>
      <c r="DI187" s="544"/>
      <c r="DJ187" s="544"/>
      <c r="DK187" s="544"/>
      <c r="DL187" s="544"/>
      <c r="DM187" s="544"/>
      <c r="DN187" s="544"/>
      <c r="DO187" s="544"/>
      <c r="DP187" s="544"/>
      <c r="DQ187" s="657"/>
      <c r="DR187" s="543"/>
      <c r="DS187" s="544"/>
      <c r="DT187" s="544"/>
      <c r="DU187" s="544"/>
      <c r="DV187" s="544"/>
      <c r="DW187" s="544"/>
      <c r="DX187" s="544"/>
      <c r="DY187" s="544"/>
      <c r="DZ187" s="544"/>
      <c r="EA187" s="657"/>
      <c r="EB187" s="543"/>
      <c r="EC187" s="544"/>
      <c r="ED187" s="544"/>
      <c r="EE187" s="544"/>
      <c r="EF187" s="544"/>
      <c r="EG187" s="544"/>
      <c r="EH187" s="544"/>
      <c r="EI187" s="544"/>
      <c r="EJ187" s="544"/>
      <c r="EK187" s="657"/>
    </row>
    <row r="188" spans="1:141" ht="36">
      <c r="A188" s="359">
        <f>Summary!A188</f>
        <v>0</v>
      </c>
      <c r="B188" s="378">
        <f>Summary!B188</f>
        <v>0</v>
      </c>
      <c r="C188" s="379" t="str">
        <f>Summary!C188</f>
        <v>4.8.17</v>
      </c>
      <c r="D188" s="380" t="str">
        <f>Summary!D188</f>
        <v>3000 - Landscape and ecology</v>
      </c>
      <c r="E188" s="381" t="str">
        <f>Summary!E188</f>
        <v>Wildlife structures and tunnels</v>
      </c>
      <c r="F188" s="382" t="str">
        <f>Summary!F188</f>
        <v>Remove all material that could impair operation</v>
      </c>
      <c r="G188" s="375">
        <f>Summary!G188</f>
        <v>0</v>
      </c>
      <c r="H188" s="540">
        <f t="shared" si="132"/>
        <v>0</v>
      </c>
      <c r="I188" s="541">
        <f t="shared" si="133"/>
        <v>0</v>
      </c>
      <c r="J188" s="541">
        <f t="shared" si="134"/>
        <v>0</v>
      </c>
      <c r="K188" s="541">
        <f t="shared" si="135"/>
        <v>0</v>
      </c>
      <c r="L188" s="541">
        <f t="shared" si="136"/>
        <v>0</v>
      </c>
      <c r="M188" s="541">
        <f t="shared" si="137"/>
        <v>0</v>
      </c>
      <c r="N188" s="541">
        <f t="shared" si="138"/>
        <v>0</v>
      </c>
      <c r="O188" s="541">
        <f t="shared" si="139"/>
        <v>0</v>
      </c>
      <c r="P188" s="541">
        <f t="shared" si="140"/>
        <v>0</v>
      </c>
      <c r="Q188" s="541">
        <f t="shared" si="141"/>
        <v>0</v>
      </c>
      <c r="R188" s="541">
        <f t="shared" si="142"/>
        <v>0</v>
      </c>
      <c r="S188" s="541">
        <f t="shared" si="143"/>
        <v>0</v>
      </c>
      <c r="T188" s="542">
        <f t="shared" si="144"/>
        <v>0</v>
      </c>
      <c r="U188" s="531"/>
      <c r="V188" s="543"/>
      <c r="W188" s="544"/>
      <c r="X188" s="544"/>
      <c r="Y188" s="544"/>
      <c r="Z188" s="544"/>
      <c r="AA188" s="544"/>
      <c r="AB188" s="544"/>
      <c r="AC188" s="544"/>
      <c r="AD188" s="544"/>
      <c r="AE188" s="657"/>
      <c r="AF188" s="543"/>
      <c r="AG188" s="544"/>
      <c r="AH188" s="544"/>
      <c r="AI188" s="544"/>
      <c r="AJ188" s="544"/>
      <c r="AK188" s="544"/>
      <c r="AL188" s="544"/>
      <c r="AM188" s="544"/>
      <c r="AN188" s="544"/>
      <c r="AO188" s="657"/>
      <c r="AP188" s="543"/>
      <c r="AQ188" s="544"/>
      <c r="AR188" s="544"/>
      <c r="AS188" s="544"/>
      <c r="AT188" s="544"/>
      <c r="AU188" s="544"/>
      <c r="AV188" s="544"/>
      <c r="AW188" s="544"/>
      <c r="AX188" s="544"/>
      <c r="AY188" s="657"/>
      <c r="AZ188" s="543"/>
      <c r="BA188" s="544"/>
      <c r="BB188" s="544"/>
      <c r="BC188" s="544"/>
      <c r="BD188" s="544"/>
      <c r="BE188" s="544"/>
      <c r="BF188" s="544"/>
      <c r="BG188" s="544"/>
      <c r="BH188" s="544"/>
      <c r="BI188" s="657"/>
      <c r="BJ188" s="543"/>
      <c r="BK188" s="544"/>
      <c r="BL188" s="544"/>
      <c r="BM188" s="544"/>
      <c r="BN188" s="544"/>
      <c r="BO188" s="544"/>
      <c r="BP188" s="544"/>
      <c r="BQ188" s="544"/>
      <c r="BR188" s="544"/>
      <c r="BS188" s="657"/>
      <c r="BT188" s="543"/>
      <c r="BU188" s="544"/>
      <c r="BV188" s="544"/>
      <c r="BW188" s="544"/>
      <c r="BX188" s="544"/>
      <c r="BY188" s="544"/>
      <c r="BZ188" s="544"/>
      <c r="CA188" s="544"/>
      <c r="CB188" s="544"/>
      <c r="CC188" s="657"/>
      <c r="CD188" s="543"/>
      <c r="CE188" s="544"/>
      <c r="CF188" s="544"/>
      <c r="CG188" s="544"/>
      <c r="CH188" s="544"/>
      <c r="CI188" s="544"/>
      <c r="CJ188" s="544"/>
      <c r="CK188" s="544"/>
      <c r="CL188" s="544"/>
      <c r="CM188" s="657"/>
      <c r="CN188" s="543"/>
      <c r="CO188" s="544"/>
      <c r="CP188" s="544"/>
      <c r="CQ188" s="544"/>
      <c r="CR188" s="544"/>
      <c r="CS188" s="544"/>
      <c r="CT188" s="544"/>
      <c r="CU188" s="544"/>
      <c r="CV188" s="544"/>
      <c r="CW188" s="657"/>
      <c r="CX188" s="543"/>
      <c r="CY188" s="544"/>
      <c r="CZ188" s="544"/>
      <c r="DA188" s="544"/>
      <c r="DB188" s="544"/>
      <c r="DC188" s="544"/>
      <c r="DD188" s="544"/>
      <c r="DE188" s="544"/>
      <c r="DF188" s="544"/>
      <c r="DG188" s="657"/>
      <c r="DH188" s="543"/>
      <c r="DI188" s="544"/>
      <c r="DJ188" s="544"/>
      <c r="DK188" s="544"/>
      <c r="DL188" s="544"/>
      <c r="DM188" s="544"/>
      <c r="DN188" s="544"/>
      <c r="DO188" s="544"/>
      <c r="DP188" s="544"/>
      <c r="DQ188" s="657"/>
      <c r="DR188" s="543"/>
      <c r="DS188" s="544"/>
      <c r="DT188" s="544"/>
      <c r="DU188" s="544"/>
      <c r="DV188" s="544"/>
      <c r="DW188" s="544"/>
      <c r="DX188" s="544"/>
      <c r="DY188" s="544"/>
      <c r="DZ188" s="544"/>
      <c r="EA188" s="657"/>
      <c r="EB188" s="543"/>
      <c r="EC188" s="544"/>
      <c r="ED188" s="544"/>
      <c r="EE188" s="544"/>
      <c r="EF188" s="544"/>
      <c r="EG188" s="544"/>
      <c r="EH188" s="544"/>
      <c r="EI188" s="544"/>
      <c r="EJ188" s="544"/>
      <c r="EK188" s="657"/>
    </row>
    <row r="189" spans="1:141" s="139" customFormat="1" ht="36">
      <c r="A189" s="802" t="str">
        <f>Summary!A189</f>
        <v>18.14.1</v>
      </c>
      <c r="B189" s="815" t="str">
        <f>Summary!B189</f>
        <v>4.9</v>
      </c>
      <c r="C189" s="813">
        <f>Summary!C189</f>
        <v>0</v>
      </c>
      <c r="D189" s="816" t="str">
        <f>Summary!D189</f>
        <v>4000 - Sweeping and Cleaning</v>
      </c>
      <c r="E189" s="796" t="str">
        <f>Summary!E189</f>
        <v>Sweeping and Cleaning</v>
      </c>
      <c r="F189" s="796">
        <f>Summary!F189</f>
        <v>0</v>
      </c>
      <c r="G189" s="787">
        <f>Summary!G189</f>
        <v>0</v>
      </c>
      <c r="H189" s="299"/>
      <c r="I189" s="300"/>
      <c r="J189" s="300"/>
      <c r="K189" s="300"/>
      <c r="L189" s="300"/>
      <c r="M189" s="300"/>
      <c r="N189" s="300"/>
      <c r="O189" s="300"/>
      <c r="P189" s="300"/>
      <c r="Q189" s="300"/>
      <c r="R189" s="300"/>
      <c r="S189" s="300"/>
      <c r="T189" s="797"/>
      <c r="U189" s="531"/>
      <c r="V189" s="299"/>
      <c r="W189" s="300"/>
      <c r="X189" s="300"/>
      <c r="Y189" s="300"/>
      <c r="Z189" s="300"/>
      <c r="AA189" s="300"/>
      <c r="AB189" s="300"/>
      <c r="AC189" s="300"/>
      <c r="AD189" s="300"/>
      <c r="AE189" s="817"/>
      <c r="AF189" s="299"/>
      <c r="AG189" s="300"/>
      <c r="AH189" s="300"/>
      <c r="AI189" s="300"/>
      <c r="AJ189" s="300"/>
      <c r="AK189" s="300"/>
      <c r="AL189" s="300"/>
      <c r="AM189" s="300"/>
      <c r="AN189" s="300"/>
      <c r="AO189" s="817"/>
      <c r="AP189" s="299"/>
      <c r="AQ189" s="300"/>
      <c r="AR189" s="300"/>
      <c r="AS189" s="300"/>
      <c r="AT189" s="300"/>
      <c r="AU189" s="300"/>
      <c r="AV189" s="300"/>
      <c r="AW189" s="300"/>
      <c r="AX189" s="300"/>
      <c r="AY189" s="817"/>
      <c r="AZ189" s="299"/>
      <c r="BA189" s="300"/>
      <c r="BB189" s="300"/>
      <c r="BC189" s="300"/>
      <c r="BD189" s="300"/>
      <c r="BE189" s="300"/>
      <c r="BF189" s="300"/>
      <c r="BG189" s="300"/>
      <c r="BH189" s="300"/>
      <c r="BI189" s="817"/>
      <c r="BJ189" s="299"/>
      <c r="BK189" s="300"/>
      <c r="BL189" s="300"/>
      <c r="BM189" s="300"/>
      <c r="BN189" s="300"/>
      <c r="BO189" s="300"/>
      <c r="BP189" s="300"/>
      <c r="BQ189" s="300"/>
      <c r="BR189" s="300"/>
      <c r="BS189" s="817"/>
      <c r="BT189" s="299"/>
      <c r="BU189" s="300"/>
      <c r="BV189" s="300"/>
      <c r="BW189" s="300"/>
      <c r="BX189" s="300"/>
      <c r="BY189" s="300"/>
      <c r="BZ189" s="300"/>
      <c r="CA189" s="300"/>
      <c r="CB189" s="300"/>
      <c r="CC189" s="817"/>
      <c r="CD189" s="299"/>
      <c r="CE189" s="300"/>
      <c r="CF189" s="300"/>
      <c r="CG189" s="300"/>
      <c r="CH189" s="300"/>
      <c r="CI189" s="300"/>
      <c r="CJ189" s="300"/>
      <c r="CK189" s="300"/>
      <c r="CL189" s="300"/>
      <c r="CM189" s="817"/>
      <c r="CN189" s="299"/>
      <c r="CO189" s="300"/>
      <c r="CP189" s="300"/>
      <c r="CQ189" s="300"/>
      <c r="CR189" s="300"/>
      <c r="CS189" s="300"/>
      <c r="CT189" s="300"/>
      <c r="CU189" s="300"/>
      <c r="CV189" s="300"/>
      <c r="CW189" s="817"/>
      <c r="CX189" s="299"/>
      <c r="CY189" s="300"/>
      <c r="CZ189" s="300"/>
      <c r="DA189" s="300"/>
      <c r="DB189" s="300"/>
      <c r="DC189" s="300"/>
      <c r="DD189" s="300"/>
      <c r="DE189" s="300"/>
      <c r="DF189" s="300"/>
      <c r="DG189" s="817"/>
      <c r="DH189" s="299"/>
      <c r="DI189" s="300"/>
      <c r="DJ189" s="300"/>
      <c r="DK189" s="300"/>
      <c r="DL189" s="300"/>
      <c r="DM189" s="300"/>
      <c r="DN189" s="300"/>
      <c r="DO189" s="300"/>
      <c r="DP189" s="300"/>
      <c r="DQ189" s="817"/>
      <c r="DR189" s="299"/>
      <c r="DS189" s="300"/>
      <c r="DT189" s="300"/>
      <c r="DU189" s="300"/>
      <c r="DV189" s="300"/>
      <c r="DW189" s="300"/>
      <c r="DX189" s="300"/>
      <c r="DY189" s="300"/>
      <c r="DZ189" s="300"/>
      <c r="EA189" s="817"/>
      <c r="EB189" s="299"/>
      <c r="EC189" s="300"/>
      <c r="ED189" s="300"/>
      <c r="EE189" s="300"/>
      <c r="EF189" s="300"/>
      <c r="EG189" s="300"/>
      <c r="EH189" s="300"/>
      <c r="EI189" s="300"/>
      <c r="EJ189" s="300"/>
      <c r="EK189" s="817"/>
    </row>
    <row r="190" spans="1:141" s="139" customFormat="1" ht="20.25">
      <c r="A190" s="359">
        <f>Summary!A190</f>
        <v>0</v>
      </c>
      <c r="B190" s="378">
        <f>Summary!B190</f>
        <v>0</v>
      </c>
      <c r="C190" s="379" t="str">
        <f>Summary!C190</f>
        <v>4.9.1</v>
      </c>
      <c r="D190" s="380">
        <f>Summary!D190</f>
        <v>0</v>
      </c>
      <c r="E190" s="381" t="str">
        <f>Summary!E190</f>
        <v>Running lanes</v>
      </c>
      <c r="F190" s="382" t="str">
        <f>Summary!F190</f>
        <v>Full sweep</v>
      </c>
      <c r="G190" s="375">
        <f>Summary!G190</f>
        <v>0</v>
      </c>
      <c r="H190" s="540">
        <f t="shared" si="132"/>
        <v>0</v>
      </c>
      <c r="I190" s="541">
        <f t="shared" si="133"/>
        <v>0</v>
      </c>
      <c r="J190" s="541">
        <f t="shared" si="134"/>
        <v>0</v>
      </c>
      <c r="K190" s="541">
        <f t="shared" si="135"/>
        <v>0</v>
      </c>
      <c r="L190" s="541">
        <f t="shared" si="136"/>
        <v>0</v>
      </c>
      <c r="M190" s="541">
        <f t="shared" si="137"/>
        <v>0</v>
      </c>
      <c r="N190" s="541">
        <f t="shared" si="138"/>
        <v>0</v>
      </c>
      <c r="O190" s="541">
        <f t="shared" si="139"/>
        <v>0</v>
      </c>
      <c r="P190" s="541">
        <f t="shared" si="140"/>
        <v>0</v>
      </c>
      <c r="Q190" s="541">
        <f t="shared" si="141"/>
        <v>0</v>
      </c>
      <c r="R190" s="541">
        <f t="shared" si="142"/>
        <v>0</v>
      </c>
      <c r="S190" s="541">
        <f t="shared" si="143"/>
        <v>0</v>
      </c>
      <c r="T190" s="542">
        <f t="shared" si="144"/>
        <v>0</v>
      </c>
      <c r="U190" s="531"/>
      <c r="V190" s="543"/>
      <c r="W190" s="544"/>
      <c r="X190" s="544"/>
      <c r="Y190" s="544"/>
      <c r="Z190" s="544"/>
      <c r="AA190" s="544"/>
      <c r="AB190" s="544"/>
      <c r="AC190" s="544"/>
      <c r="AD190" s="544"/>
      <c r="AE190" s="657"/>
      <c r="AF190" s="543"/>
      <c r="AG190" s="544"/>
      <c r="AH190" s="544"/>
      <c r="AI190" s="544"/>
      <c r="AJ190" s="544"/>
      <c r="AK190" s="544"/>
      <c r="AL190" s="544"/>
      <c r="AM190" s="544"/>
      <c r="AN190" s="544"/>
      <c r="AO190" s="657"/>
      <c r="AP190" s="543"/>
      <c r="AQ190" s="544"/>
      <c r="AR190" s="544"/>
      <c r="AS190" s="544"/>
      <c r="AT190" s="544"/>
      <c r="AU190" s="544"/>
      <c r="AV190" s="544"/>
      <c r="AW190" s="544"/>
      <c r="AX190" s="544"/>
      <c r="AY190" s="657"/>
      <c r="AZ190" s="543"/>
      <c r="BA190" s="544"/>
      <c r="BB190" s="544"/>
      <c r="BC190" s="544"/>
      <c r="BD190" s="544"/>
      <c r="BE190" s="544"/>
      <c r="BF190" s="544"/>
      <c r="BG190" s="544"/>
      <c r="BH190" s="544"/>
      <c r="BI190" s="657"/>
      <c r="BJ190" s="543"/>
      <c r="BK190" s="544"/>
      <c r="BL190" s="544"/>
      <c r="BM190" s="544"/>
      <c r="BN190" s="544"/>
      <c r="BO190" s="544"/>
      <c r="BP190" s="544"/>
      <c r="BQ190" s="544"/>
      <c r="BR190" s="544"/>
      <c r="BS190" s="657"/>
      <c r="BT190" s="543"/>
      <c r="BU190" s="544"/>
      <c r="BV190" s="544"/>
      <c r="BW190" s="544"/>
      <c r="BX190" s="544"/>
      <c r="BY190" s="544"/>
      <c r="BZ190" s="544"/>
      <c r="CA190" s="544"/>
      <c r="CB190" s="544"/>
      <c r="CC190" s="657"/>
      <c r="CD190" s="543"/>
      <c r="CE190" s="544"/>
      <c r="CF190" s="544"/>
      <c r="CG190" s="544"/>
      <c r="CH190" s="544"/>
      <c r="CI190" s="544"/>
      <c r="CJ190" s="544"/>
      <c r="CK190" s="544"/>
      <c r="CL190" s="544"/>
      <c r="CM190" s="657"/>
      <c r="CN190" s="543"/>
      <c r="CO190" s="544"/>
      <c r="CP190" s="544"/>
      <c r="CQ190" s="544"/>
      <c r="CR190" s="544"/>
      <c r="CS190" s="544"/>
      <c r="CT190" s="544"/>
      <c r="CU190" s="544"/>
      <c r="CV190" s="544"/>
      <c r="CW190" s="657"/>
      <c r="CX190" s="543"/>
      <c r="CY190" s="544"/>
      <c r="CZ190" s="544"/>
      <c r="DA190" s="544"/>
      <c r="DB190" s="544"/>
      <c r="DC190" s="544"/>
      <c r="DD190" s="544"/>
      <c r="DE190" s="544"/>
      <c r="DF190" s="544"/>
      <c r="DG190" s="657"/>
      <c r="DH190" s="543"/>
      <c r="DI190" s="544"/>
      <c r="DJ190" s="544"/>
      <c r="DK190" s="544"/>
      <c r="DL190" s="544"/>
      <c r="DM190" s="544"/>
      <c r="DN190" s="544"/>
      <c r="DO190" s="544"/>
      <c r="DP190" s="544"/>
      <c r="DQ190" s="657"/>
      <c r="DR190" s="543"/>
      <c r="DS190" s="544"/>
      <c r="DT190" s="544"/>
      <c r="DU190" s="544"/>
      <c r="DV190" s="544"/>
      <c r="DW190" s="544"/>
      <c r="DX190" s="544"/>
      <c r="DY190" s="544"/>
      <c r="DZ190" s="544"/>
      <c r="EA190" s="657"/>
      <c r="EB190" s="543"/>
      <c r="EC190" s="544"/>
      <c r="ED190" s="544"/>
      <c r="EE190" s="544"/>
      <c r="EF190" s="544"/>
      <c r="EG190" s="544"/>
      <c r="EH190" s="544"/>
      <c r="EI190" s="544"/>
      <c r="EJ190" s="544"/>
      <c r="EK190" s="657"/>
    </row>
    <row r="191" spans="1:141" ht="20.25">
      <c r="A191" s="359">
        <f>Summary!A191</f>
        <v>0</v>
      </c>
      <c r="B191" s="378">
        <f>Summary!B191</f>
        <v>0</v>
      </c>
      <c r="C191" s="379" t="str">
        <f>Summary!C191</f>
        <v>4.9.2</v>
      </c>
      <c r="D191" s="380">
        <f>Summary!D191</f>
        <v>0</v>
      </c>
      <c r="E191" s="381" t="str">
        <f>Summary!E191</f>
        <v>Paved non-running areas</v>
      </c>
      <c r="F191" s="382" t="str">
        <f>Summary!F191</f>
        <v>Full sweep</v>
      </c>
      <c r="G191" s="375">
        <f>Summary!G191</f>
        <v>0</v>
      </c>
      <c r="H191" s="540">
        <f t="shared" si="132"/>
        <v>0</v>
      </c>
      <c r="I191" s="541">
        <f t="shared" si="133"/>
        <v>0</v>
      </c>
      <c r="J191" s="541">
        <f t="shared" si="134"/>
        <v>0</v>
      </c>
      <c r="K191" s="541">
        <f t="shared" si="135"/>
        <v>0</v>
      </c>
      <c r="L191" s="541">
        <f t="shared" si="136"/>
        <v>0</v>
      </c>
      <c r="M191" s="541">
        <f t="shared" si="137"/>
        <v>0</v>
      </c>
      <c r="N191" s="541">
        <f t="shared" si="138"/>
        <v>0</v>
      </c>
      <c r="O191" s="541">
        <f t="shared" si="139"/>
        <v>0</v>
      </c>
      <c r="P191" s="541">
        <f t="shared" si="140"/>
        <v>0</v>
      </c>
      <c r="Q191" s="541">
        <f t="shared" si="141"/>
        <v>0</v>
      </c>
      <c r="R191" s="541">
        <f t="shared" si="142"/>
        <v>0</v>
      </c>
      <c r="S191" s="541">
        <f t="shared" si="143"/>
        <v>0</v>
      </c>
      <c r="T191" s="542">
        <f t="shared" si="144"/>
        <v>0</v>
      </c>
      <c r="U191" s="531"/>
      <c r="V191" s="543"/>
      <c r="W191" s="544"/>
      <c r="X191" s="544"/>
      <c r="Y191" s="544"/>
      <c r="Z191" s="544"/>
      <c r="AA191" s="544"/>
      <c r="AB191" s="544"/>
      <c r="AC191" s="544"/>
      <c r="AD191" s="544"/>
      <c r="AE191" s="657"/>
      <c r="AF191" s="543"/>
      <c r="AG191" s="544"/>
      <c r="AH191" s="544"/>
      <c r="AI191" s="544"/>
      <c r="AJ191" s="544"/>
      <c r="AK191" s="544"/>
      <c r="AL191" s="544"/>
      <c r="AM191" s="544"/>
      <c r="AN191" s="544"/>
      <c r="AO191" s="657"/>
      <c r="AP191" s="543"/>
      <c r="AQ191" s="544"/>
      <c r="AR191" s="544"/>
      <c r="AS191" s="544"/>
      <c r="AT191" s="544"/>
      <c r="AU191" s="544"/>
      <c r="AV191" s="544"/>
      <c r="AW191" s="544"/>
      <c r="AX191" s="544"/>
      <c r="AY191" s="657"/>
      <c r="AZ191" s="543"/>
      <c r="BA191" s="544"/>
      <c r="BB191" s="544"/>
      <c r="BC191" s="544"/>
      <c r="BD191" s="544"/>
      <c r="BE191" s="544"/>
      <c r="BF191" s="544"/>
      <c r="BG191" s="544"/>
      <c r="BH191" s="544"/>
      <c r="BI191" s="657"/>
      <c r="BJ191" s="543"/>
      <c r="BK191" s="544"/>
      <c r="BL191" s="544"/>
      <c r="BM191" s="544"/>
      <c r="BN191" s="544"/>
      <c r="BO191" s="544"/>
      <c r="BP191" s="544"/>
      <c r="BQ191" s="544"/>
      <c r="BR191" s="544"/>
      <c r="BS191" s="657"/>
      <c r="BT191" s="543"/>
      <c r="BU191" s="544"/>
      <c r="BV191" s="544"/>
      <c r="BW191" s="544"/>
      <c r="BX191" s="544"/>
      <c r="BY191" s="544"/>
      <c r="BZ191" s="544"/>
      <c r="CA191" s="544"/>
      <c r="CB191" s="544"/>
      <c r="CC191" s="657"/>
      <c r="CD191" s="543"/>
      <c r="CE191" s="544"/>
      <c r="CF191" s="544"/>
      <c r="CG191" s="544"/>
      <c r="CH191" s="544"/>
      <c r="CI191" s="544"/>
      <c r="CJ191" s="544"/>
      <c r="CK191" s="544"/>
      <c r="CL191" s="544"/>
      <c r="CM191" s="657"/>
      <c r="CN191" s="543"/>
      <c r="CO191" s="544"/>
      <c r="CP191" s="544"/>
      <c r="CQ191" s="544"/>
      <c r="CR191" s="544"/>
      <c r="CS191" s="544"/>
      <c r="CT191" s="544"/>
      <c r="CU191" s="544"/>
      <c r="CV191" s="544"/>
      <c r="CW191" s="657"/>
      <c r="CX191" s="543"/>
      <c r="CY191" s="544"/>
      <c r="CZ191" s="544"/>
      <c r="DA191" s="544"/>
      <c r="DB191" s="544"/>
      <c r="DC191" s="544"/>
      <c r="DD191" s="544"/>
      <c r="DE191" s="544"/>
      <c r="DF191" s="544"/>
      <c r="DG191" s="657"/>
      <c r="DH191" s="543"/>
      <c r="DI191" s="544"/>
      <c r="DJ191" s="544"/>
      <c r="DK191" s="544"/>
      <c r="DL191" s="544"/>
      <c r="DM191" s="544"/>
      <c r="DN191" s="544"/>
      <c r="DO191" s="544"/>
      <c r="DP191" s="544"/>
      <c r="DQ191" s="657"/>
      <c r="DR191" s="543"/>
      <c r="DS191" s="544"/>
      <c r="DT191" s="544"/>
      <c r="DU191" s="544"/>
      <c r="DV191" s="544"/>
      <c r="DW191" s="544"/>
      <c r="DX191" s="544"/>
      <c r="DY191" s="544"/>
      <c r="DZ191" s="544"/>
      <c r="EA191" s="657"/>
      <c r="EB191" s="543"/>
      <c r="EC191" s="544"/>
      <c r="ED191" s="544"/>
      <c r="EE191" s="544"/>
      <c r="EF191" s="544"/>
      <c r="EG191" s="544"/>
      <c r="EH191" s="544"/>
      <c r="EI191" s="544"/>
      <c r="EJ191" s="544"/>
      <c r="EK191" s="657"/>
    </row>
    <row r="192" spans="1:141" ht="72">
      <c r="A192" s="359">
        <f>Summary!A192</f>
        <v>0</v>
      </c>
      <c r="B192" s="378">
        <f>Summary!B192</f>
        <v>0</v>
      </c>
      <c r="C192" s="379" t="str">
        <f>Summary!C192</f>
        <v>4.9.3</v>
      </c>
      <c r="D192" s="380">
        <f>Summary!D192</f>
        <v>0</v>
      </c>
      <c r="E192" s="381" t="str">
        <f>Summary!E192</f>
        <v>Carriageway, paved verges and paved central reservations of motorways and APTRs</v>
      </c>
      <c r="F192" s="382" t="str">
        <f>Summary!F192</f>
        <v>Litter pick to maintain to grade A</v>
      </c>
      <c r="G192" s="375">
        <f>Summary!G192</f>
        <v>0</v>
      </c>
      <c r="H192" s="540">
        <f t="shared" si="132"/>
        <v>0</v>
      </c>
      <c r="I192" s="541">
        <f t="shared" si="133"/>
        <v>0</v>
      </c>
      <c r="J192" s="541">
        <f t="shared" si="134"/>
        <v>0</v>
      </c>
      <c r="K192" s="541">
        <f t="shared" si="135"/>
        <v>0</v>
      </c>
      <c r="L192" s="541">
        <f t="shared" si="136"/>
        <v>0</v>
      </c>
      <c r="M192" s="541">
        <f t="shared" si="137"/>
        <v>0</v>
      </c>
      <c r="N192" s="541">
        <f t="shared" si="138"/>
        <v>0</v>
      </c>
      <c r="O192" s="541">
        <f t="shared" si="139"/>
        <v>0</v>
      </c>
      <c r="P192" s="541">
        <f t="shared" si="140"/>
        <v>0</v>
      </c>
      <c r="Q192" s="541">
        <f t="shared" si="141"/>
        <v>0</v>
      </c>
      <c r="R192" s="541">
        <f t="shared" si="142"/>
        <v>0</v>
      </c>
      <c r="S192" s="541">
        <f t="shared" si="143"/>
        <v>0</v>
      </c>
      <c r="T192" s="542">
        <f t="shared" si="144"/>
        <v>0</v>
      </c>
      <c r="U192" s="531"/>
      <c r="V192" s="543"/>
      <c r="W192" s="544"/>
      <c r="X192" s="544"/>
      <c r="Y192" s="544"/>
      <c r="Z192" s="544"/>
      <c r="AA192" s="544"/>
      <c r="AB192" s="544"/>
      <c r="AC192" s="544"/>
      <c r="AD192" s="544"/>
      <c r="AE192" s="657"/>
      <c r="AF192" s="543"/>
      <c r="AG192" s="544"/>
      <c r="AH192" s="544"/>
      <c r="AI192" s="544"/>
      <c r="AJ192" s="544"/>
      <c r="AK192" s="544"/>
      <c r="AL192" s="544"/>
      <c r="AM192" s="544"/>
      <c r="AN192" s="544"/>
      <c r="AO192" s="657"/>
      <c r="AP192" s="543"/>
      <c r="AQ192" s="544"/>
      <c r="AR192" s="544"/>
      <c r="AS192" s="544"/>
      <c r="AT192" s="544"/>
      <c r="AU192" s="544"/>
      <c r="AV192" s="544"/>
      <c r="AW192" s="544"/>
      <c r="AX192" s="544"/>
      <c r="AY192" s="657"/>
      <c r="AZ192" s="543"/>
      <c r="BA192" s="544"/>
      <c r="BB192" s="544"/>
      <c r="BC192" s="544"/>
      <c r="BD192" s="544"/>
      <c r="BE192" s="544"/>
      <c r="BF192" s="544"/>
      <c r="BG192" s="544"/>
      <c r="BH192" s="544"/>
      <c r="BI192" s="657"/>
      <c r="BJ192" s="543"/>
      <c r="BK192" s="544"/>
      <c r="BL192" s="544"/>
      <c r="BM192" s="544"/>
      <c r="BN192" s="544"/>
      <c r="BO192" s="544"/>
      <c r="BP192" s="544"/>
      <c r="BQ192" s="544"/>
      <c r="BR192" s="544"/>
      <c r="BS192" s="657"/>
      <c r="BT192" s="543"/>
      <c r="BU192" s="544"/>
      <c r="BV192" s="544"/>
      <c r="BW192" s="544"/>
      <c r="BX192" s="544"/>
      <c r="BY192" s="544"/>
      <c r="BZ192" s="544"/>
      <c r="CA192" s="544"/>
      <c r="CB192" s="544"/>
      <c r="CC192" s="657"/>
      <c r="CD192" s="543"/>
      <c r="CE192" s="544"/>
      <c r="CF192" s="544"/>
      <c r="CG192" s="544"/>
      <c r="CH192" s="544"/>
      <c r="CI192" s="544"/>
      <c r="CJ192" s="544"/>
      <c r="CK192" s="544"/>
      <c r="CL192" s="544"/>
      <c r="CM192" s="657"/>
      <c r="CN192" s="543"/>
      <c r="CO192" s="544"/>
      <c r="CP192" s="544"/>
      <c r="CQ192" s="544"/>
      <c r="CR192" s="544"/>
      <c r="CS192" s="544"/>
      <c r="CT192" s="544"/>
      <c r="CU192" s="544"/>
      <c r="CV192" s="544"/>
      <c r="CW192" s="657"/>
      <c r="CX192" s="543"/>
      <c r="CY192" s="544"/>
      <c r="CZ192" s="544"/>
      <c r="DA192" s="544"/>
      <c r="DB192" s="544"/>
      <c r="DC192" s="544"/>
      <c r="DD192" s="544"/>
      <c r="DE192" s="544"/>
      <c r="DF192" s="544"/>
      <c r="DG192" s="657"/>
      <c r="DH192" s="543"/>
      <c r="DI192" s="544"/>
      <c r="DJ192" s="544"/>
      <c r="DK192" s="544"/>
      <c r="DL192" s="544"/>
      <c r="DM192" s="544"/>
      <c r="DN192" s="544"/>
      <c r="DO192" s="544"/>
      <c r="DP192" s="544"/>
      <c r="DQ192" s="657"/>
      <c r="DR192" s="543"/>
      <c r="DS192" s="544"/>
      <c r="DT192" s="544"/>
      <c r="DU192" s="544"/>
      <c r="DV192" s="544"/>
      <c r="DW192" s="544"/>
      <c r="DX192" s="544"/>
      <c r="DY192" s="544"/>
      <c r="DZ192" s="544"/>
      <c r="EA192" s="657"/>
      <c r="EB192" s="543"/>
      <c r="EC192" s="544"/>
      <c r="ED192" s="544"/>
      <c r="EE192" s="544"/>
      <c r="EF192" s="544"/>
      <c r="EG192" s="544"/>
      <c r="EH192" s="544"/>
      <c r="EI192" s="544"/>
      <c r="EJ192" s="544"/>
      <c r="EK192" s="657"/>
    </row>
    <row r="193" spans="1:141" s="139" customFormat="1" ht="54">
      <c r="A193" s="359">
        <f>Summary!A193</f>
        <v>0</v>
      </c>
      <c r="B193" s="378">
        <f>Summary!B193</f>
        <v>0</v>
      </c>
      <c r="C193" s="379" t="str">
        <f>Summary!C193</f>
        <v>4.9.4</v>
      </c>
      <c r="D193" s="380">
        <f>Summary!D193</f>
        <v>0</v>
      </c>
      <c r="E193" s="381" t="str">
        <f>Summary!E193</f>
        <v>Motorway and APTR roundabouts and lay-bys, approach and slip roads</v>
      </c>
      <c r="F193" s="382" t="str">
        <f>Summary!F193</f>
        <v>Litter pick to maintain to grade A</v>
      </c>
      <c r="G193" s="375">
        <f>Summary!G193</f>
        <v>0</v>
      </c>
      <c r="H193" s="540">
        <f t="shared" si="132"/>
        <v>0</v>
      </c>
      <c r="I193" s="541">
        <f t="shared" si="133"/>
        <v>0</v>
      </c>
      <c r="J193" s="541">
        <f t="shared" si="134"/>
        <v>0</v>
      </c>
      <c r="K193" s="541">
        <f t="shared" si="135"/>
        <v>0</v>
      </c>
      <c r="L193" s="541">
        <f t="shared" si="136"/>
        <v>0</v>
      </c>
      <c r="M193" s="541">
        <f t="shared" si="137"/>
        <v>0</v>
      </c>
      <c r="N193" s="541">
        <f t="shared" si="138"/>
        <v>0</v>
      </c>
      <c r="O193" s="541">
        <f t="shared" si="139"/>
        <v>0</v>
      </c>
      <c r="P193" s="541">
        <f t="shared" si="140"/>
        <v>0</v>
      </c>
      <c r="Q193" s="541">
        <f t="shared" si="141"/>
        <v>0</v>
      </c>
      <c r="R193" s="541">
        <f t="shared" si="142"/>
        <v>0</v>
      </c>
      <c r="S193" s="541">
        <f t="shared" si="143"/>
        <v>0</v>
      </c>
      <c r="T193" s="542">
        <f t="shared" si="144"/>
        <v>0</v>
      </c>
      <c r="U193" s="531"/>
      <c r="V193" s="543"/>
      <c r="W193" s="544"/>
      <c r="X193" s="544"/>
      <c r="Y193" s="544"/>
      <c r="Z193" s="544"/>
      <c r="AA193" s="544"/>
      <c r="AB193" s="544"/>
      <c r="AC193" s="544"/>
      <c r="AD193" s="544"/>
      <c r="AE193" s="657"/>
      <c r="AF193" s="543"/>
      <c r="AG193" s="544"/>
      <c r="AH193" s="544"/>
      <c r="AI193" s="544"/>
      <c r="AJ193" s="544"/>
      <c r="AK193" s="544"/>
      <c r="AL193" s="544"/>
      <c r="AM193" s="544"/>
      <c r="AN193" s="544"/>
      <c r="AO193" s="657"/>
      <c r="AP193" s="543"/>
      <c r="AQ193" s="544"/>
      <c r="AR193" s="544"/>
      <c r="AS193" s="544"/>
      <c r="AT193" s="544"/>
      <c r="AU193" s="544"/>
      <c r="AV193" s="544"/>
      <c r="AW193" s="544"/>
      <c r="AX193" s="544"/>
      <c r="AY193" s="657"/>
      <c r="AZ193" s="543"/>
      <c r="BA193" s="544"/>
      <c r="BB193" s="544"/>
      <c r="BC193" s="544"/>
      <c r="BD193" s="544"/>
      <c r="BE193" s="544"/>
      <c r="BF193" s="544"/>
      <c r="BG193" s="544"/>
      <c r="BH193" s="544"/>
      <c r="BI193" s="657"/>
      <c r="BJ193" s="543"/>
      <c r="BK193" s="544"/>
      <c r="BL193" s="544"/>
      <c r="BM193" s="544"/>
      <c r="BN193" s="544"/>
      <c r="BO193" s="544"/>
      <c r="BP193" s="544"/>
      <c r="BQ193" s="544"/>
      <c r="BR193" s="544"/>
      <c r="BS193" s="657"/>
      <c r="BT193" s="543"/>
      <c r="BU193" s="544"/>
      <c r="BV193" s="544"/>
      <c r="BW193" s="544"/>
      <c r="BX193" s="544"/>
      <c r="BY193" s="544"/>
      <c r="BZ193" s="544"/>
      <c r="CA193" s="544"/>
      <c r="CB193" s="544"/>
      <c r="CC193" s="657"/>
      <c r="CD193" s="543"/>
      <c r="CE193" s="544"/>
      <c r="CF193" s="544"/>
      <c r="CG193" s="544"/>
      <c r="CH193" s="544"/>
      <c r="CI193" s="544"/>
      <c r="CJ193" s="544"/>
      <c r="CK193" s="544"/>
      <c r="CL193" s="544"/>
      <c r="CM193" s="657"/>
      <c r="CN193" s="543"/>
      <c r="CO193" s="544"/>
      <c r="CP193" s="544"/>
      <c r="CQ193" s="544"/>
      <c r="CR193" s="544"/>
      <c r="CS193" s="544"/>
      <c r="CT193" s="544"/>
      <c r="CU193" s="544"/>
      <c r="CV193" s="544"/>
      <c r="CW193" s="657"/>
      <c r="CX193" s="543"/>
      <c r="CY193" s="544"/>
      <c r="CZ193" s="544"/>
      <c r="DA193" s="544"/>
      <c r="DB193" s="544"/>
      <c r="DC193" s="544"/>
      <c r="DD193" s="544"/>
      <c r="DE193" s="544"/>
      <c r="DF193" s="544"/>
      <c r="DG193" s="657"/>
      <c r="DH193" s="543"/>
      <c r="DI193" s="544"/>
      <c r="DJ193" s="544"/>
      <c r="DK193" s="544"/>
      <c r="DL193" s="544"/>
      <c r="DM193" s="544"/>
      <c r="DN193" s="544"/>
      <c r="DO193" s="544"/>
      <c r="DP193" s="544"/>
      <c r="DQ193" s="657"/>
      <c r="DR193" s="543"/>
      <c r="DS193" s="544"/>
      <c r="DT193" s="544"/>
      <c r="DU193" s="544"/>
      <c r="DV193" s="544"/>
      <c r="DW193" s="544"/>
      <c r="DX193" s="544"/>
      <c r="DY193" s="544"/>
      <c r="DZ193" s="544"/>
      <c r="EA193" s="657"/>
      <c r="EB193" s="543"/>
      <c r="EC193" s="544"/>
      <c r="ED193" s="544"/>
      <c r="EE193" s="544"/>
      <c r="EF193" s="544"/>
      <c r="EG193" s="544"/>
      <c r="EH193" s="544"/>
      <c r="EI193" s="544"/>
      <c r="EJ193" s="544"/>
      <c r="EK193" s="657"/>
    </row>
    <row r="194" spans="1:141" s="139" customFormat="1" ht="126">
      <c r="A194" s="359">
        <f>Summary!A194</f>
        <v>0</v>
      </c>
      <c r="B194" s="378">
        <f>Summary!B194</f>
        <v>0</v>
      </c>
      <c r="C194" s="379" t="str">
        <f>Summary!C194</f>
        <v>4.9.5</v>
      </c>
      <c r="D194" s="380">
        <f>Summary!D194</f>
        <v>0</v>
      </c>
      <c r="E194" s="381" t="str">
        <f>Summary!E194</f>
        <v>Verges, non-paved central reservations and amenity grass areas, including gate way features, village verges and special landscape features</v>
      </c>
      <c r="F194" s="382" t="str">
        <f>Summary!F194</f>
        <v>Litter pick to maintain to grade A</v>
      </c>
      <c r="G194" s="375">
        <f>Summary!G194</f>
        <v>0</v>
      </c>
      <c r="H194" s="540">
        <f t="shared" si="132"/>
        <v>0</v>
      </c>
      <c r="I194" s="541">
        <f t="shared" si="133"/>
        <v>0</v>
      </c>
      <c r="J194" s="541">
        <f t="shared" si="134"/>
        <v>0</v>
      </c>
      <c r="K194" s="541">
        <f t="shared" si="135"/>
        <v>0</v>
      </c>
      <c r="L194" s="541">
        <f t="shared" si="136"/>
        <v>0</v>
      </c>
      <c r="M194" s="541">
        <f t="shared" si="137"/>
        <v>0</v>
      </c>
      <c r="N194" s="541">
        <f t="shared" si="138"/>
        <v>0</v>
      </c>
      <c r="O194" s="541">
        <f t="shared" si="139"/>
        <v>0</v>
      </c>
      <c r="P194" s="541">
        <f t="shared" si="140"/>
        <v>0</v>
      </c>
      <c r="Q194" s="541">
        <f t="shared" si="141"/>
        <v>0</v>
      </c>
      <c r="R194" s="541">
        <f t="shared" si="142"/>
        <v>0</v>
      </c>
      <c r="S194" s="541">
        <f t="shared" si="143"/>
        <v>0</v>
      </c>
      <c r="T194" s="542">
        <f t="shared" si="144"/>
        <v>0</v>
      </c>
      <c r="U194" s="531"/>
      <c r="V194" s="543"/>
      <c r="W194" s="544"/>
      <c r="X194" s="544"/>
      <c r="Y194" s="544"/>
      <c r="Z194" s="544"/>
      <c r="AA194" s="544"/>
      <c r="AB194" s="544"/>
      <c r="AC194" s="544"/>
      <c r="AD194" s="544"/>
      <c r="AE194" s="657"/>
      <c r="AF194" s="543"/>
      <c r="AG194" s="544"/>
      <c r="AH194" s="544"/>
      <c r="AI194" s="544"/>
      <c r="AJ194" s="544"/>
      <c r="AK194" s="544"/>
      <c r="AL194" s="544"/>
      <c r="AM194" s="544"/>
      <c r="AN194" s="544"/>
      <c r="AO194" s="657"/>
      <c r="AP194" s="543"/>
      <c r="AQ194" s="544"/>
      <c r="AR194" s="544"/>
      <c r="AS194" s="544"/>
      <c r="AT194" s="544"/>
      <c r="AU194" s="544"/>
      <c r="AV194" s="544"/>
      <c r="AW194" s="544"/>
      <c r="AX194" s="544"/>
      <c r="AY194" s="657"/>
      <c r="AZ194" s="543"/>
      <c r="BA194" s="544"/>
      <c r="BB194" s="544"/>
      <c r="BC194" s="544"/>
      <c r="BD194" s="544"/>
      <c r="BE194" s="544"/>
      <c r="BF194" s="544"/>
      <c r="BG194" s="544"/>
      <c r="BH194" s="544"/>
      <c r="BI194" s="657"/>
      <c r="BJ194" s="543"/>
      <c r="BK194" s="544"/>
      <c r="BL194" s="544"/>
      <c r="BM194" s="544"/>
      <c r="BN194" s="544"/>
      <c r="BO194" s="544"/>
      <c r="BP194" s="544"/>
      <c r="BQ194" s="544"/>
      <c r="BR194" s="544"/>
      <c r="BS194" s="657"/>
      <c r="BT194" s="543"/>
      <c r="BU194" s="544"/>
      <c r="BV194" s="544"/>
      <c r="BW194" s="544"/>
      <c r="BX194" s="544"/>
      <c r="BY194" s="544"/>
      <c r="BZ194" s="544"/>
      <c r="CA194" s="544"/>
      <c r="CB194" s="544"/>
      <c r="CC194" s="657"/>
      <c r="CD194" s="543"/>
      <c r="CE194" s="544"/>
      <c r="CF194" s="544"/>
      <c r="CG194" s="544"/>
      <c r="CH194" s="544"/>
      <c r="CI194" s="544"/>
      <c r="CJ194" s="544"/>
      <c r="CK194" s="544"/>
      <c r="CL194" s="544"/>
      <c r="CM194" s="657"/>
      <c r="CN194" s="543"/>
      <c r="CO194" s="544"/>
      <c r="CP194" s="544"/>
      <c r="CQ194" s="544"/>
      <c r="CR194" s="544"/>
      <c r="CS194" s="544"/>
      <c r="CT194" s="544"/>
      <c r="CU194" s="544"/>
      <c r="CV194" s="544"/>
      <c r="CW194" s="657"/>
      <c r="CX194" s="543"/>
      <c r="CY194" s="544"/>
      <c r="CZ194" s="544"/>
      <c r="DA194" s="544"/>
      <c r="DB194" s="544"/>
      <c r="DC194" s="544"/>
      <c r="DD194" s="544"/>
      <c r="DE194" s="544"/>
      <c r="DF194" s="544"/>
      <c r="DG194" s="657"/>
      <c r="DH194" s="543"/>
      <c r="DI194" s="544"/>
      <c r="DJ194" s="544"/>
      <c r="DK194" s="544"/>
      <c r="DL194" s="544"/>
      <c r="DM194" s="544"/>
      <c r="DN194" s="544"/>
      <c r="DO194" s="544"/>
      <c r="DP194" s="544"/>
      <c r="DQ194" s="657"/>
      <c r="DR194" s="543"/>
      <c r="DS194" s="544"/>
      <c r="DT194" s="544"/>
      <c r="DU194" s="544"/>
      <c r="DV194" s="544"/>
      <c r="DW194" s="544"/>
      <c r="DX194" s="544"/>
      <c r="DY194" s="544"/>
      <c r="DZ194" s="544"/>
      <c r="EA194" s="657"/>
      <c r="EB194" s="543"/>
      <c r="EC194" s="544"/>
      <c r="ED194" s="544"/>
      <c r="EE194" s="544"/>
      <c r="EF194" s="544"/>
      <c r="EG194" s="544"/>
      <c r="EH194" s="544"/>
      <c r="EI194" s="544"/>
      <c r="EJ194" s="544"/>
      <c r="EK194" s="657"/>
    </row>
    <row r="195" spans="1:141" ht="72">
      <c r="A195" s="359">
        <f>Summary!A195</f>
        <v>0</v>
      </c>
      <c r="B195" s="378">
        <f>Summary!B195</f>
        <v>0</v>
      </c>
      <c r="C195" s="379" t="str">
        <f>Summary!C195</f>
        <v>4.9.6</v>
      </c>
      <c r="D195" s="380">
        <f>Summary!D195</f>
        <v>0</v>
      </c>
      <c r="E195" s="381" t="str">
        <f>Summary!E195</f>
        <v>All other parts of the Affected Property (non-paved, excluding amenity areas)</v>
      </c>
      <c r="F195" s="382" t="str">
        <f>Summary!F195</f>
        <v>Litter pick to maintain to grade B</v>
      </c>
      <c r="G195" s="375">
        <f>Summary!G195</f>
        <v>0</v>
      </c>
      <c r="H195" s="540">
        <f t="shared" si="132"/>
        <v>0</v>
      </c>
      <c r="I195" s="541">
        <f t="shared" si="133"/>
        <v>0</v>
      </c>
      <c r="J195" s="541">
        <f t="shared" si="134"/>
        <v>0</v>
      </c>
      <c r="K195" s="541">
        <f t="shared" si="135"/>
        <v>0</v>
      </c>
      <c r="L195" s="541">
        <f t="shared" si="136"/>
        <v>0</v>
      </c>
      <c r="M195" s="541">
        <f t="shared" si="137"/>
        <v>0</v>
      </c>
      <c r="N195" s="541">
        <f t="shared" si="138"/>
        <v>0</v>
      </c>
      <c r="O195" s="541">
        <f t="shared" si="139"/>
        <v>0</v>
      </c>
      <c r="P195" s="541">
        <f t="shared" si="140"/>
        <v>0</v>
      </c>
      <c r="Q195" s="541">
        <f t="shared" si="141"/>
        <v>0</v>
      </c>
      <c r="R195" s="541">
        <f t="shared" si="142"/>
        <v>0</v>
      </c>
      <c r="S195" s="541">
        <f t="shared" si="143"/>
        <v>0</v>
      </c>
      <c r="T195" s="542">
        <f t="shared" si="144"/>
        <v>0</v>
      </c>
      <c r="U195" s="531"/>
      <c r="V195" s="543"/>
      <c r="W195" s="544"/>
      <c r="X195" s="544"/>
      <c r="Y195" s="544"/>
      <c r="Z195" s="544"/>
      <c r="AA195" s="544"/>
      <c r="AB195" s="544"/>
      <c r="AC195" s="544"/>
      <c r="AD195" s="544"/>
      <c r="AE195" s="657"/>
      <c r="AF195" s="543"/>
      <c r="AG195" s="544"/>
      <c r="AH195" s="544"/>
      <c r="AI195" s="544"/>
      <c r="AJ195" s="544"/>
      <c r="AK195" s="544"/>
      <c r="AL195" s="544"/>
      <c r="AM195" s="544"/>
      <c r="AN195" s="544"/>
      <c r="AO195" s="657"/>
      <c r="AP195" s="543"/>
      <c r="AQ195" s="544"/>
      <c r="AR195" s="544"/>
      <c r="AS195" s="544"/>
      <c r="AT195" s="544"/>
      <c r="AU195" s="544"/>
      <c r="AV195" s="544"/>
      <c r="AW195" s="544"/>
      <c r="AX195" s="544"/>
      <c r="AY195" s="657"/>
      <c r="AZ195" s="543"/>
      <c r="BA195" s="544"/>
      <c r="BB195" s="544"/>
      <c r="BC195" s="544"/>
      <c r="BD195" s="544"/>
      <c r="BE195" s="544"/>
      <c r="BF195" s="544"/>
      <c r="BG195" s="544"/>
      <c r="BH195" s="544"/>
      <c r="BI195" s="657"/>
      <c r="BJ195" s="543"/>
      <c r="BK195" s="544"/>
      <c r="BL195" s="544"/>
      <c r="BM195" s="544"/>
      <c r="BN195" s="544"/>
      <c r="BO195" s="544"/>
      <c r="BP195" s="544"/>
      <c r="BQ195" s="544"/>
      <c r="BR195" s="544"/>
      <c r="BS195" s="657"/>
      <c r="BT195" s="543"/>
      <c r="BU195" s="544"/>
      <c r="BV195" s="544"/>
      <c r="BW195" s="544"/>
      <c r="BX195" s="544"/>
      <c r="BY195" s="544"/>
      <c r="BZ195" s="544"/>
      <c r="CA195" s="544"/>
      <c r="CB195" s="544"/>
      <c r="CC195" s="657"/>
      <c r="CD195" s="543"/>
      <c r="CE195" s="544"/>
      <c r="CF195" s="544"/>
      <c r="CG195" s="544"/>
      <c r="CH195" s="544"/>
      <c r="CI195" s="544"/>
      <c r="CJ195" s="544"/>
      <c r="CK195" s="544"/>
      <c r="CL195" s="544"/>
      <c r="CM195" s="657"/>
      <c r="CN195" s="543"/>
      <c r="CO195" s="544"/>
      <c r="CP195" s="544"/>
      <c r="CQ195" s="544"/>
      <c r="CR195" s="544"/>
      <c r="CS195" s="544"/>
      <c r="CT195" s="544"/>
      <c r="CU195" s="544"/>
      <c r="CV195" s="544"/>
      <c r="CW195" s="657"/>
      <c r="CX195" s="543"/>
      <c r="CY195" s="544"/>
      <c r="CZ195" s="544"/>
      <c r="DA195" s="544"/>
      <c r="DB195" s="544"/>
      <c r="DC195" s="544"/>
      <c r="DD195" s="544"/>
      <c r="DE195" s="544"/>
      <c r="DF195" s="544"/>
      <c r="DG195" s="657"/>
      <c r="DH195" s="543"/>
      <c r="DI195" s="544"/>
      <c r="DJ195" s="544"/>
      <c r="DK195" s="544"/>
      <c r="DL195" s="544"/>
      <c r="DM195" s="544"/>
      <c r="DN195" s="544"/>
      <c r="DO195" s="544"/>
      <c r="DP195" s="544"/>
      <c r="DQ195" s="657"/>
      <c r="DR195" s="543"/>
      <c r="DS195" s="544"/>
      <c r="DT195" s="544"/>
      <c r="DU195" s="544"/>
      <c r="DV195" s="544"/>
      <c r="DW195" s="544"/>
      <c r="DX195" s="544"/>
      <c r="DY195" s="544"/>
      <c r="DZ195" s="544"/>
      <c r="EA195" s="657"/>
      <c r="EB195" s="543"/>
      <c r="EC195" s="544"/>
      <c r="ED195" s="544"/>
      <c r="EE195" s="544"/>
      <c r="EF195" s="544"/>
      <c r="EG195" s="544"/>
      <c r="EH195" s="544"/>
      <c r="EI195" s="544"/>
      <c r="EJ195" s="544"/>
      <c r="EK195" s="657"/>
    </row>
    <row r="196" spans="1:141" ht="20.25">
      <c r="A196" s="359">
        <f>Summary!A196</f>
        <v>0</v>
      </c>
      <c r="B196" s="378">
        <f>Summary!B196</f>
        <v>0</v>
      </c>
      <c r="C196" s="379" t="str">
        <f>Summary!C196</f>
        <v>4.9.7</v>
      </c>
      <c r="D196" s="380">
        <f>Summary!D196</f>
        <v>0</v>
      </c>
      <c r="E196" s="381" t="str">
        <f>Summary!E196</f>
        <v>Amenity areas</v>
      </c>
      <c r="F196" s="382" t="str">
        <f>Summary!F196</f>
        <v>Litter pick to maintain to grade A</v>
      </c>
      <c r="G196" s="375">
        <f>Summary!G196</f>
        <v>0</v>
      </c>
      <c r="H196" s="540">
        <f t="shared" si="132"/>
        <v>0</v>
      </c>
      <c r="I196" s="541">
        <f t="shared" si="133"/>
        <v>0</v>
      </c>
      <c r="J196" s="541">
        <f t="shared" si="134"/>
        <v>0</v>
      </c>
      <c r="K196" s="541">
        <f t="shared" si="135"/>
        <v>0</v>
      </c>
      <c r="L196" s="541">
        <f t="shared" si="136"/>
        <v>0</v>
      </c>
      <c r="M196" s="541">
        <f t="shared" si="137"/>
        <v>0</v>
      </c>
      <c r="N196" s="541">
        <f t="shared" si="138"/>
        <v>0</v>
      </c>
      <c r="O196" s="541">
        <f t="shared" si="139"/>
        <v>0</v>
      </c>
      <c r="P196" s="541">
        <f t="shared" si="140"/>
        <v>0</v>
      </c>
      <c r="Q196" s="541">
        <f t="shared" si="141"/>
        <v>0</v>
      </c>
      <c r="R196" s="541">
        <f t="shared" si="142"/>
        <v>0</v>
      </c>
      <c r="S196" s="541">
        <f t="shared" si="143"/>
        <v>0</v>
      </c>
      <c r="T196" s="542">
        <f t="shared" si="144"/>
        <v>0</v>
      </c>
      <c r="U196" s="531"/>
      <c r="V196" s="543"/>
      <c r="W196" s="544"/>
      <c r="X196" s="544"/>
      <c r="Y196" s="544"/>
      <c r="Z196" s="544"/>
      <c r="AA196" s="544"/>
      <c r="AB196" s="544"/>
      <c r="AC196" s="544"/>
      <c r="AD196" s="544"/>
      <c r="AE196" s="657"/>
      <c r="AF196" s="543"/>
      <c r="AG196" s="544"/>
      <c r="AH196" s="544"/>
      <c r="AI196" s="544"/>
      <c r="AJ196" s="544"/>
      <c r="AK196" s="544"/>
      <c r="AL196" s="544"/>
      <c r="AM196" s="544"/>
      <c r="AN196" s="544"/>
      <c r="AO196" s="657"/>
      <c r="AP196" s="543"/>
      <c r="AQ196" s="544"/>
      <c r="AR196" s="544"/>
      <c r="AS196" s="544"/>
      <c r="AT196" s="544"/>
      <c r="AU196" s="544"/>
      <c r="AV196" s="544"/>
      <c r="AW196" s="544"/>
      <c r="AX196" s="544"/>
      <c r="AY196" s="657"/>
      <c r="AZ196" s="543"/>
      <c r="BA196" s="544"/>
      <c r="BB196" s="544"/>
      <c r="BC196" s="544"/>
      <c r="BD196" s="544"/>
      <c r="BE196" s="544"/>
      <c r="BF196" s="544"/>
      <c r="BG196" s="544"/>
      <c r="BH196" s="544"/>
      <c r="BI196" s="657"/>
      <c r="BJ196" s="543"/>
      <c r="BK196" s="544"/>
      <c r="BL196" s="544"/>
      <c r="BM196" s="544"/>
      <c r="BN196" s="544"/>
      <c r="BO196" s="544"/>
      <c r="BP196" s="544"/>
      <c r="BQ196" s="544"/>
      <c r="BR196" s="544"/>
      <c r="BS196" s="657"/>
      <c r="BT196" s="543"/>
      <c r="BU196" s="544"/>
      <c r="BV196" s="544"/>
      <c r="BW196" s="544"/>
      <c r="BX196" s="544"/>
      <c r="BY196" s="544"/>
      <c r="BZ196" s="544"/>
      <c r="CA196" s="544"/>
      <c r="CB196" s="544"/>
      <c r="CC196" s="657"/>
      <c r="CD196" s="543"/>
      <c r="CE196" s="544"/>
      <c r="CF196" s="544"/>
      <c r="CG196" s="544"/>
      <c r="CH196" s="544"/>
      <c r="CI196" s="544"/>
      <c r="CJ196" s="544"/>
      <c r="CK196" s="544"/>
      <c r="CL196" s="544"/>
      <c r="CM196" s="657"/>
      <c r="CN196" s="543"/>
      <c r="CO196" s="544"/>
      <c r="CP196" s="544"/>
      <c r="CQ196" s="544"/>
      <c r="CR196" s="544"/>
      <c r="CS196" s="544"/>
      <c r="CT196" s="544"/>
      <c r="CU196" s="544"/>
      <c r="CV196" s="544"/>
      <c r="CW196" s="657"/>
      <c r="CX196" s="543"/>
      <c r="CY196" s="544"/>
      <c r="CZ196" s="544"/>
      <c r="DA196" s="544"/>
      <c r="DB196" s="544"/>
      <c r="DC196" s="544"/>
      <c r="DD196" s="544"/>
      <c r="DE196" s="544"/>
      <c r="DF196" s="544"/>
      <c r="DG196" s="657"/>
      <c r="DH196" s="543"/>
      <c r="DI196" s="544"/>
      <c r="DJ196" s="544"/>
      <c r="DK196" s="544"/>
      <c r="DL196" s="544"/>
      <c r="DM196" s="544"/>
      <c r="DN196" s="544"/>
      <c r="DO196" s="544"/>
      <c r="DP196" s="544"/>
      <c r="DQ196" s="657"/>
      <c r="DR196" s="543"/>
      <c r="DS196" s="544"/>
      <c r="DT196" s="544"/>
      <c r="DU196" s="544"/>
      <c r="DV196" s="544"/>
      <c r="DW196" s="544"/>
      <c r="DX196" s="544"/>
      <c r="DY196" s="544"/>
      <c r="DZ196" s="544"/>
      <c r="EA196" s="657"/>
      <c r="EB196" s="543"/>
      <c r="EC196" s="544"/>
      <c r="ED196" s="544"/>
      <c r="EE196" s="544"/>
      <c r="EF196" s="544"/>
      <c r="EG196" s="544"/>
      <c r="EH196" s="544"/>
      <c r="EI196" s="544"/>
      <c r="EJ196" s="544"/>
      <c r="EK196" s="657"/>
    </row>
    <row r="197" spans="1:141" s="139" customFormat="1" ht="20.25">
      <c r="A197" s="359">
        <f>Summary!A197</f>
        <v>0</v>
      </c>
      <c r="B197" s="378">
        <f>Summary!B197</f>
        <v>0</v>
      </c>
      <c r="C197" s="379" t="str">
        <f>Summary!C197</f>
        <v>4.9.8</v>
      </c>
      <c r="D197" s="380">
        <f>Summary!D197</f>
        <v>0</v>
      </c>
      <c r="E197" s="381" t="str">
        <f>Summary!E197</f>
        <v>Toilet blocks</v>
      </c>
      <c r="F197" s="382" t="str">
        <f>Summary!F197</f>
        <v>Clean and maintain toilet blocks</v>
      </c>
      <c r="G197" s="375">
        <f>Summary!G197</f>
        <v>0</v>
      </c>
      <c r="H197" s="540">
        <f t="shared" si="132"/>
        <v>0</v>
      </c>
      <c r="I197" s="541">
        <f t="shared" si="133"/>
        <v>0</v>
      </c>
      <c r="J197" s="541">
        <f t="shared" si="134"/>
        <v>0</v>
      </c>
      <c r="K197" s="541">
        <f t="shared" si="135"/>
        <v>0</v>
      </c>
      <c r="L197" s="541">
        <f t="shared" si="136"/>
        <v>0</v>
      </c>
      <c r="M197" s="541">
        <f t="shared" si="137"/>
        <v>0</v>
      </c>
      <c r="N197" s="541">
        <f t="shared" si="138"/>
        <v>0</v>
      </c>
      <c r="O197" s="541">
        <f t="shared" si="139"/>
        <v>0</v>
      </c>
      <c r="P197" s="541">
        <f t="shared" si="140"/>
        <v>0</v>
      </c>
      <c r="Q197" s="541">
        <f t="shared" si="141"/>
        <v>0</v>
      </c>
      <c r="R197" s="541">
        <f t="shared" si="142"/>
        <v>0</v>
      </c>
      <c r="S197" s="541">
        <f t="shared" si="143"/>
        <v>0</v>
      </c>
      <c r="T197" s="542">
        <f t="shared" si="144"/>
        <v>0</v>
      </c>
      <c r="U197" s="531"/>
      <c r="V197" s="543"/>
      <c r="W197" s="544"/>
      <c r="X197" s="544"/>
      <c r="Y197" s="544"/>
      <c r="Z197" s="544"/>
      <c r="AA197" s="544"/>
      <c r="AB197" s="544"/>
      <c r="AC197" s="544"/>
      <c r="AD197" s="544"/>
      <c r="AE197" s="657"/>
      <c r="AF197" s="543"/>
      <c r="AG197" s="544"/>
      <c r="AH197" s="544"/>
      <c r="AI197" s="544"/>
      <c r="AJ197" s="544"/>
      <c r="AK197" s="544"/>
      <c r="AL197" s="544"/>
      <c r="AM197" s="544"/>
      <c r="AN197" s="544"/>
      <c r="AO197" s="657"/>
      <c r="AP197" s="543"/>
      <c r="AQ197" s="544"/>
      <c r="AR197" s="544"/>
      <c r="AS197" s="544"/>
      <c r="AT197" s="544"/>
      <c r="AU197" s="544"/>
      <c r="AV197" s="544"/>
      <c r="AW197" s="544"/>
      <c r="AX197" s="544"/>
      <c r="AY197" s="657"/>
      <c r="AZ197" s="543"/>
      <c r="BA197" s="544"/>
      <c r="BB197" s="544"/>
      <c r="BC197" s="544"/>
      <c r="BD197" s="544"/>
      <c r="BE197" s="544"/>
      <c r="BF197" s="544"/>
      <c r="BG197" s="544"/>
      <c r="BH197" s="544"/>
      <c r="BI197" s="657"/>
      <c r="BJ197" s="543"/>
      <c r="BK197" s="544"/>
      <c r="BL197" s="544"/>
      <c r="BM197" s="544"/>
      <c r="BN197" s="544"/>
      <c r="BO197" s="544"/>
      <c r="BP197" s="544"/>
      <c r="BQ197" s="544"/>
      <c r="BR197" s="544"/>
      <c r="BS197" s="657"/>
      <c r="BT197" s="543"/>
      <c r="BU197" s="544"/>
      <c r="BV197" s="544"/>
      <c r="BW197" s="544"/>
      <c r="BX197" s="544"/>
      <c r="BY197" s="544"/>
      <c r="BZ197" s="544"/>
      <c r="CA197" s="544"/>
      <c r="CB197" s="544"/>
      <c r="CC197" s="657"/>
      <c r="CD197" s="543"/>
      <c r="CE197" s="544"/>
      <c r="CF197" s="544"/>
      <c r="CG197" s="544"/>
      <c r="CH197" s="544"/>
      <c r="CI197" s="544"/>
      <c r="CJ197" s="544"/>
      <c r="CK197" s="544"/>
      <c r="CL197" s="544"/>
      <c r="CM197" s="657"/>
      <c r="CN197" s="543"/>
      <c r="CO197" s="544"/>
      <c r="CP197" s="544"/>
      <c r="CQ197" s="544"/>
      <c r="CR197" s="544"/>
      <c r="CS197" s="544"/>
      <c r="CT197" s="544"/>
      <c r="CU197" s="544"/>
      <c r="CV197" s="544"/>
      <c r="CW197" s="657"/>
      <c r="CX197" s="543"/>
      <c r="CY197" s="544"/>
      <c r="CZ197" s="544"/>
      <c r="DA197" s="544"/>
      <c r="DB197" s="544"/>
      <c r="DC197" s="544"/>
      <c r="DD197" s="544"/>
      <c r="DE197" s="544"/>
      <c r="DF197" s="544"/>
      <c r="DG197" s="657"/>
      <c r="DH197" s="543"/>
      <c r="DI197" s="544"/>
      <c r="DJ197" s="544"/>
      <c r="DK197" s="544"/>
      <c r="DL197" s="544"/>
      <c r="DM197" s="544"/>
      <c r="DN197" s="544"/>
      <c r="DO197" s="544"/>
      <c r="DP197" s="544"/>
      <c r="DQ197" s="657"/>
      <c r="DR197" s="543"/>
      <c r="DS197" s="544"/>
      <c r="DT197" s="544"/>
      <c r="DU197" s="544"/>
      <c r="DV197" s="544"/>
      <c r="DW197" s="544"/>
      <c r="DX197" s="544"/>
      <c r="DY197" s="544"/>
      <c r="DZ197" s="544"/>
      <c r="EA197" s="657"/>
      <c r="EB197" s="543"/>
      <c r="EC197" s="544"/>
      <c r="ED197" s="544"/>
      <c r="EE197" s="544"/>
      <c r="EF197" s="544"/>
      <c r="EG197" s="544"/>
      <c r="EH197" s="544"/>
      <c r="EI197" s="544"/>
      <c r="EJ197" s="544"/>
      <c r="EK197" s="657"/>
    </row>
    <row r="198" spans="1:141" s="139" customFormat="1" ht="20.25">
      <c r="A198" s="786">
        <f>Summary!A198</f>
        <v>0</v>
      </c>
      <c r="B198" s="812">
        <f>Summary!B198</f>
        <v>0</v>
      </c>
      <c r="C198" s="813">
        <f>Summary!C198</f>
        <v>0</v>
      </c>
      <c r="D198" s="809">
        <f>Summary!D198</f>
        <v>0</v>
      </c>
      <c r="E198" s="810">
        <f>Summary!E198</f>
        <v>0</v>
      </c>
      <c r="F198" s="814">
        <f>Summary!F198</f>
        <v>0</v>
      </c>
      <c r="G198" s="801">
        <f>Summary!G198</f>
        <v>0</v>
      </c>
      <c r="H198" s="299"/>
      <c r="I198" s="300"/>
      <c r="J198" s="300"/>
      <c r="K198" s="300"/>
      <c r="L198" s="300"/>
      <c r="M198" s="300"/>
      <c r="N198" s="300"/>
      <c r="O198" s="300"/>
      <c r="P198" s="300"/>
      <c r="Q198" s="300"/>
      <c r="R198" s="300"/>
      <c r="S198" s="300"/>
      <c r="T198" s="797"/>
      <c r="U198" s="531"/>
      <c r="V198" s="299"/>
      <c r="W198" s="300"/>
      <c r="X198" s="300"/>
      <c r="Y198" s="300"/>
      <c r="Z198" s="300"/>
      <c r="AA198" s="300"/>
      <c r="AB198" s="300"/>
      <c r="AC198" s="300"/>
      <c r="AD198" s="300"/>
      <c r="AE198" s="817"/>
      <c r="AF198" s="299"/>
      <c r="AG198" s="300"/>
      <c r="AH198" s="300"/>
      <c r="AI198" s="300"/>
      <c r="AJ198" s="300"/>
      <c r="AK198" s="300"/>
      <c r="AL198" s="300"/>
      <c r="AM198" s="300"/>
      <c r="AN198" s="300"/>
      <c r="AO198" s="817"/>
      <c r="AP198" s="299"/>
      <c r="AQ198" s="300"/>
      <c r="AR198" s="300"/>
      <c r="AS198" s="300"/>
      <c r="AT198" s="300"/>
      <c r="AU198" s="300"/>
      <c r="AV198" s="300"/>
      <c r="AW198" s="300"/>
      <c r="AX198" s="300"/>
      <c r="AY198" s="817"/>
      <c r="AZ198" s="299"/>
      <c r="BA198" s="300"/>
      <c r="BB198" s="300"/>
      <c r="BC198" s="300"/>
      <c r="BD198" s="300"/>
      <c r="BE198" s="300"/>
      <c r="BF198" s="300"/>
      <c r="BG198" s="300"/>
      <c r="BH198" s="300"/>
      <c r="BI198" s="817"/>
      <c r="BJ198" s="299"/>
      <c r="BK198" s="300"/>
      <c r="BL198" s="300"/>
      <c r="BM198" s="300"/>
      <c r="BN198" s="300"/>
      <c r="BO198" s="300"/>
      <c r="BP198" s="300"/>
      <c r="BQ198" s="300"/>
      <c r="BR198" s="300"/>
      <c r="BS198" s="817"/>
      <c r="BT198" s="299"/>
      <c r="BU198" s="300"/>
      <c r="BV198" s="300"/>
      <c r="BW198" s="300"/>
      <c r="BX198" s="300"/>
      <c r="BY198" s="300"/>
      <c r="BZ198" s="300"/>
      <c r="CA198" s="300"/>
      <c r="CB198" s="300"/>
      <c r="CC198" s="817"/>
      <c r="CD198" s="299"/>
      <c r="CE198" s="300"/>
      <c r="CF198" s="300"/>
      <c r="CG198" s="300"/>
      <c r="CH198" s="300"/>
      <c r="CI198" s="300"/>
      <c r="CJ198" s="300"/>
      <c r="CK198" s="300"/>
      <c r="CL198" s="300"/>
      <c r="CM198" s="817"/>
      <c r="CN198" s="299"/>
      <c r="CO198" s="300"/>
      <c r="CP198" s="300"/>
      <c r="CQ198" s="300"/>
      <c r="CR198" s="300"/>
      <c r="CS198" s="300"/>
      <c r="CT198" s="300"/>
      <c r="CU198" s="300"/>
      <c r="CV198" s="300"/>
      <c r="CW198" s="817"/>
      <c r="CX198" s="299"/>
      <c r="CY198" s="300"/>
      <c r="CZ198" s="300"/>
      <c r="DA198" s="300"/>
      <c r="DB198" s="300"/>
      <c r="DC198" s="300"/>
      <c r="DD198" s="300"/>
      <c r="DE198" s="300"/>
      <c r="DF198" s="300"/>
      <c r="DG198" s="817"/>
      <c r="DH198" s="299"/>
      <c r="DI198" s="300"/>
      <c r="DJ198" s="300"/>
      <c r="DK198" s="300"/>
      <c r="DL198" s="300"/>
      <c r="DM198" s="300"/>
      <c r="DN198" s="300"/>
      <c r="DO198" s="300"/>
      <c r="DP198" s="300"/>
      <c r="DQ198" s="817"/>
      <c r="DR198" s="299"/>
      <c r="DS198" s="300"/>
      <c r="DT198" s="300"/>
      <c r="DU198" s="300"/>
      <c r="DV198" s="300"/>
      <c r="DW198" s="300"/>
      <c r="DX198" s="300"/>
      <c r="DY198" s="300"/>
      <c r="DZ198" s="300"/>
      <c r="EA198" s="817"/>
      <c r="EB198" s="299"/>
      <c r="EC198" s="300"/>
      <c r="ED198" s="300"/>
      <c r="EE198" s="300"/>
      <c r="EF198" s="300"/>
      <c r="EG198" s="300"/>
      <c r="EH198" s="300"/>
      <c r="EI198" s="300"/>
      <c r="EJ198" s="300"/>
      <c r="EK198" s="817"/>
    </row>
    <row r="199" spans="1:141" ht="20.25">
      <c r="A199" s="358">
        <f>Summary!A199</f>
        <v>0</v>
      </c>
      <c r="B199" s="360" t="str">
        <f>Summary!B199</f>
        <v>5</v>
      </c>
      <c r="C199" s="360">
        <f>Summary!C199</f>
        <v>0</v>
      </c>
      <c r="D199" s="385" t="str">
        <f>Summary!D199</f>
        <v>Manage Premises</v>
      </c>
      <c r="E199" s="386">
        <f>Summary!E199</f>
        <v>0</v>
      </c>
      <c r="F199" s="387">
        <f>Summary!F199</f>
        <v>0</v>
      </c>
      <c r="G199" s="374">
        <f>Summary!G199</f>
        <v>0</v>
      </c>
      <c r="H199" s="291"/>
      <c r="I199" s="292"/>
      <c r="J199" s="292"/>
      <c r="K199" s="292"/>
      <c r="L199" s="292"/>
      <c r="M199" s="292"/>
      <c r="N199" s="292"/>
      <c r="O199" s="292"/>
      <c r="P199" s="292"/>
      <c r="Q199" s="292"/>
      <c r="R199" s="292"/>
      <c r="S199" s="292"/>
      <c r="T199" s="552"/>
      <c r="U199" s="531"/>
      <c r="V199" s="291"/>
      <c r="W199" s="292"/>
      <c r="X199" s="292"/>
      <c r="Y199" s="292"/>
      <c r="Z199" s="292"/>
      <c r="AA199" s="292"/>
      <c r="AB199" s="292"/>
      <c r="AC199" s="292"/>
      <c r="AD199" s="292"/>
      <c r="AE199" s="658"/>
      <c r="AF199" s="291"/>
      <c r="AG199" s="292"/>
      <c r="AH199" s="292"/>
      <c r="AI199" s="292"/>
      <c r="AJ199" s="292"/>
      <c r="AK199" s="292"/>
      <c r="AL199" s="292"/>
      <c r="AM199" s="292"/>
      <c r="AN199" s="292"/>
      <c r="AO199" s="658"/>
      <c r="AP199" s="291"/>
      <c r="AQ199" s="292"/>
      <c r="AR199" s="292"/>
      <c r="AS199" s="292"/>
      <c r="AT199" s="292"/>
      <c r="AU199" s="292"/>
      <c r="AV199" s="292"/>
      <c r="AW199" s="292"/>
      <c r="AX199" s="292"/>
      <c r="AY199" s="658"/>
      <c r="AZ199" s="291"/>
      <c r="BA199" s="292"/>
      <c r="BB199" s="292"/>
      <c r="BC199" s="292"/>
      <c r="BD199" s="292"/>
      <c r="BE199" s="292"/>
      <c r="BF199" s="292"/>
      <c r="BG199" s="292"/>
      <c r="BH199" s="292"/>
      <c r="BI199" s="658"/>
      <c r="BJ199" s="291"/>
      <c r="BK199" s="292"/>
      <c r="BL199" s="292"/>
      <c r="BM199" s="292"/>
      <c r="BN199" s="292"/>
      <c r="BO199" s="292"/>
      <c r="BP199" s="292"/>
      <c r="BQ199" s="292"/>
      <c r="BR199" s="292"/>
      <c r="BS199" s="658"/>
      <c r="BT199" s="291"/>
      <c r="BU199" s="292"/>
      <c r="BV199" s="292"/>
      <c r="BW199" s="292"/>
      <c r="BX199" s="292"/>
      <c r="BY199" s="292"/>
      <c r="BZ199" s="292"/>
      <c r="CA199" s="292"/>
      <c r="CB199" s="292"/>
      <c r="CC199" s="658"/>
      <c r="CD199" s="291"/>
      <c r="CE199" s="292"/>
      <c r="CF199" s="292"/>
      <c r="CG199" s="292"/>
      <c r="CH199" s="292"/>
      <c r="CI199" s="292"/>
      <c r="CJ199" s="292"/>
      <c r="CK199" s="292"/>
      <c r="CL199" s="292"/>
      <c r="CM199" s="658"/>
      <c r="CN199" s="291"/>
      <c r="CO199" s="292"/>
      <c r="CP199" s="292"/>
      <c r="CQ199" s="292"/>
      <c r="CR199" s="292"/>
      <c r="CS199" s="292"/>
      <c r="CT199" s="292"/>
      <c r="CU199" s="292"/>
      <c r="CV199" s="292"/>
      <c r="CW199" s="658"/>
      <c r="CX199" s="291"/>
      <c r="CY199" s="292"/>
      <c r="CZ199" s="292"/>
      <c r="DA199" s="292"/>
      <c r="DB199" s="292"/>
      <c r="DC199" s="292"/>
      <c r="DD199" s="292"/>
      <c r="DE199" s="292"/>
      <c r="DF199" s="292"/>
      <c r="DG199" s="658"/>
      <c r="DH199" s="291"/>
      <c r="DI199" s="292"/>
      <c r="DJ199" s="292"/>
      <c r="DK199" s="292"/>
      <c r="DL199" s="292"/>
      <c r="DM199" s="292"/>
      <c r="DN199" s="292"/>
      <c r="DO199" s="292"/>
      <c r="DP199" s="292"/>
      <c r="DQ199" s="658"/>
      <c r="DR199" s="291"/>
      <c r="DS199" s="292"/>
      <c r="DT199" s="292"/>
      <c r="DU199" s="292"/>
      <c r="DV199" s="292"/>
      <c r="DW199" s="292"/>
      <c r="DX199" s="292"/>
      <c r="DY199" s="292"/>
      <c r="DZ199" s="292"/>
      <c r="EA199" s="658"/>
      <c r="EB199" s="291"/>
      <c r="EC199" s="292"/>
      <c r="ED199" s="292"/>
      <c r="EE199" s="292"/>
      <c r="EF199" s="292"/>
      <c r="EG199" s="292"/>
      <c r="EH199" s="292"/>
      <c r="EI199" s="292"/>
      <c r="EJ199" s="292"/>
      <c r="EK199" s="658"/>
    </row>
    <row r="200" spans="1:141" s="139" customFormat="1" ht="20.25">
      <c r="A200" s="802">
        <f>Summary!A200</f>
        <v>0</v>
      </c>
      <c r="B200" s="815" t="str">
        <f>Summary!B200</f>
        <v>5.1</v>
      </c>
      <c r="C200" s="813">
        <f>Summary!C200</f>
        <v>0</v>
      </c>
      <c r="D200" s="816">
        <f>Summary!D200</f>
        <v>0</v>
      </c>
      <c r="E200" s="796">
        <f>Summary!E200</f>
        <v>0</v>
      </c>
      <c r="F200" s="796">
        <f>Summary!F200</f>
        <v>0</v>
      </c>
      <c r="G200" s="787">
        <f>Summary!G200</f>
        <v>0</v>
      </c>
      <c r="H200" s="299"/>
      <c r="I200" s="300"/>
      <c r="J200" s="300"/>
      <c r="K200" s="300"/>
      <c r="L200" s="300"/>
      <c r="M200" s="300"/>
      <c r="N200" s="300"/>
      <c r="O200" s="300"/>
      <c r="P200" s="300"/>
      <c r="Q200" s="300"/>
      <c r="R200" s="300"/>
      <c r="S200" s="300"/>
      <c r="T200" s="797"/>
      <c r="U200" s="531"/>
      <c r="V200" s="299"/>
      <c r="W200" s="300"/>
      <c r="X200" s="300"/>
      <c r="Y200" s="300"/>
      <c r="Z200" s="300"/>
      <c r="AA200" s="300"/>
      <c r="AB200" s="300"/>
      <c r="AC200" s="300"/>
      <c r="AD200" s="300"/>
      <c r="AE200" s="817"/>
      <c r="AF200" s="299"/>
      <c r="AG200" s="300"/>
      <c r="AH200" s="300"/>
      <c r="AI200" s="300"/>
      <c r="AJ200" s="300"/>
      <c r="AK200" s="300"/>
      <c r="AL200" s="300"/>
      <c r="AM200" s="300"/>
      <c r="AN200" s="300"/>
      <c r="AO200" s="817"/>
      <c r="AP200" s="299"/>
      <c r="AQ200" s="300"/>
      <c r="AR200" s="300"/>
      <c r="AS200" s="300"/>
      <c r="AT200" s="300"/>
      <c r="AU200" s="300"/>
      <c r="AV200" s="300"/>
      <c r="AW200" s="300"/>
      <c r="AX200" s="300"/>
      <c r="AY200" s="817"/>
      <c r="AZ200" s="299"/>
      <c r="BA200" s="300"/>
      <c r="BB200" s="300"/>
      <c r="BC200" s="300"/>
      <c r="BD200" s="300"/>
      <c r="BE200" s="300"/>
      <c r="BF200" s="300"/>
      <c r="BG200" s="300"/>
      <c r="BH200" s="300"/>
      <c r="BI200" s="817"/>
      <c r="BJ200" s="299"/>
      <c r="BK200" s="300"/>
      <c r="BL200" s="300"/>
      <c r="BM200" s="300"/>
      <c r="BN200" s="300"/>
      <c r="BO200" s="300"/>
      <c r="BP200" s="300"/>
      <c r="BQ200" s="300"/>
      <c r="BR200" s="300"/>
      <c r="BS200" s="817"/>
      <c r="BT200" s="299"/>
      <c r="BU200" s="300"/>
      <c r="BV200" s="300"/>
      <c r="BW200" s="300"/>
      <c r="BX200" s="300"/>
      <c r="BY200" s="300"/>
      <c r="BZ200" s="300"/>
      <c r="CA200" s="300"/>
      <c r="CB200" s="300"/>
      <c r="CC200" s="817"/>
      <c r="CD200" s="299"/>
      <c r="CE200" s="300"/>
      <c r="CF200" s="300"/>
      <c r="CG200" s="300"/>
      <c r="CH200" s="300"/>
      <c r="CI200" s="300"/>
      <c r="CJ200" s="300"/>
      <c r="CK200" s="300"/>
      <c r="CL200" s="300"/>
      <c r="CM200" s="817"/>
      <c r="CN200" s="299"/>
      <c r="CO200" s="300"/>
      <c r="CP200" s="300"/>
      <c r="CQ200" s="300"/>
      <c r="CR200" s="300"/>
      <c r="CS200" s="300"/>
      <c r="CT200" s="300"/>
      <c r="CU200" s="300"/>
      <c r="CV200" s="300"/>
      <c r="CW200" s="817"/>
      <c r="CX200" s="299"/>
      <c r="CY200" s="300"/>
      <c r="CZ200" s="300"/>
      <c r="DA200" s="300"/>
      <c r="DB200" s="300"/>
      <c r="DC200" s="300"/>
      <c r="DD200" s="300"/>
      <c r="DE200" s="300"/>
      <c r="DF200" s="300"/>
      <c r="DG200" s="817"/>
      <c r="DH200" s="299"/>
      <c r="DI200" s="300"/>
      <c r="DJ200" s="300"/>
      <c r="DK200" s="300"/>
      <c r="DL200" s="300"/>
      <c r="DM200" s="300"/>
      <c r="DN200" s="300"/>
      <c r="DO200" s="300"/>
      <c r="DP200" s="300"/>
      <c r="DQ200" s="817"/>
      <c r="DR200" s="299"/>
      <c r="DS200" s="300"/>
      <c r="DT200" s="300"/>
      <c r="DU200" s="300"/>
      <c r="DV200" s="300"/>
      <c r="DW200" s="300"/>
      <c r="DX200" s="300"/>
      <c r="DY200" s="300"/>
      <c r="DZ200" s="300"/>
      <c r="EA200" s="817"/>
      <c r="EB200" s="299"/>
      <c r="EC200" s="300"/>
      <c r="ED200" s="300"/>
      <c r="EE200" s="300"/>
      <c r="EF200" s="300"/>
      <c r="EG200" s="300"/>
      <c r="EH200" s="300"/>
      <c r="EI200" s="300"/>
      <c r="EJ200" s="300"/>
      <c r="EK200" s="817"/>
    </row>
    <row r="201" spans="1:141" ht="20.25">
      <c r="A201" s="359" t="str">
        <f>Summary!A201</f>
        <v>9.1.1 &amp; 9.1.3</v>
      </c>
      <c r="B201" s="378">
        <f>Summary!B201</f>
        <v>0</v>
      </c>
      <c r="C201" s="379" t="str">
        <f>Summary!C201</f>
        <v>5.1.1</v>
      </c>
      <c r="D201" s="380">
        <f>Summary!D201</f>
        <v>0</v>
      </c>
      <c r="E201" s="381" t="str">
        <f>Summary!E201</f>
        <v>Premises Management</v>
      </c>
      <c r="F201" s="382" t="str">
        <f>Summary!F201</f>
        <v xml:space="preserve">Manage the Clients premises </v>
      </c>
      <c r="G201" s="375" t="str">
        <f>Summary!G201</f>
        <v>Schedule Ref 25 to 41</v>
      </c>
      <c r="H201" s="540">
        <f t="shared" ref="H201" si="158">SUM(V201:AD201)</f>
        <v>0</v>
      </c>
      <c r="I201" s="541">
        <f t="shared" ref="I201" si="159">SUM(AF201:AN201)</f>
        <v>0</v>
      </c>
      <c r="J201" s="541">
        <f t="shared" ref="J201" si="160">SUM(AP201:AX201)</f>
        <v>0</v>
      </c>
      <c r="K201" s="541">
        <f t="shared" ref="K201" si="161">SUM(AZ201:BH201)</f>
        <v>0</v>
      </c>
      <c r="L201" s="541">
        <f t="shared" ref="L201" si="162">SUM(BJ201:BR201)</f>
        <v>0</v>
      </c>
      <c r="M201" s="541">
        <f t="shared" ref="M201" si="163">SUM(BT201:CB201)</f>
        <v>0</v>
      </c>
      <c r="N201" s="541">
        <f t="shared" ref="N201" si="164">SUM(CD201:CL201)</f>
        <v>0</v>
      </c>
      <c r="O201" s="541">
        <f t="shared" ref="O201" si="165">SUM(CN201:CV201)</f>
        <v>0</v>
      </c>
      <c r="P201" s="541">
        <f t="shared" ref="P201" si="166">SUM(CX201:DF201)</f>
        <v>0</v>
      </c>
      <c r="Q201" s="541">
        <f t="shared" ref="Q201" si="167">SUM(DH201:DP201)</f>
        <v>0</v>
      </c>
      <c r="R201" s="541">
        <f t="shared" ref="R201" si="168">SUM(DR201:DZ201)</f>
        <v>0</v>
      </c>
      <c r="S201" s="541">
        <f t="shared" ref="S201" si="169">SUM(EB201:EJ201)</f>
        <v>0</v>
      </c>
      <c r="T201" s="542">
        <f t="shared" ref="T201" si="170">SUM(H201:S201)</f>
        <v>0</v>
      </c>
      <c r="U201" s="531"/>
      <c r="V201" s="543"/>
      <c r="W201" s="544"/>
      <c r="X201" s="544"/>
      <c r="Y201" s="544"/>
      <c r="Z201" s="544"/>
      <c r="AA201" s="544"/>
      <c r="AB201" s="544"/>
      <c r="AC201" s="544"/>
      <c r="AD201" s="544"/>
      <c r="AE201" s="657"/>
      <c r="AF201" s="543"/>
      <c r="AG201" s="544"/>
      <c r="AH201" s="544"/>
      <c r="AI201" s="544"/>
      <c r="AJ201" s="544"/>
      <c r="AK201" s="544"/>
      <c r="AL201" s="544"/>
      <c r="AM201" s="544"/>
      <c r="AN201" s="544"/>
      <c r="AO201" s="657"/>
      <c r="AP201" s="543"/>
      <c r="AQ201" s="544"/>
      <c r="AR201" s="544"/>
      <c r="AS201" s="544"/>
      <c r="AT201" s="544"/>
      <c r="AU201" s="544"/>
      <c r="AV201" s="544"/>
      <c r="AW201" s="544"/>
      <c r="AX201" s="544"/>
      <c r="AY201" s="657"/>
      <c r="AZ201" s="543"/>
      <c r="BA201" s="544"/>
      <c r="BB201" s="544"/>
      <c r="BC201" s="544"/>
      <c r="BD201" s="544"/>
      <c r="BE201" s="544"/>
      <c r="BF201" s="544"/>
      <c r="BG201" s="544"/>
      <c r="BH201" s="544"/>
      <c r="BI201" s="657"/>
      <c r="BJ201" s="543"/>
      <c r="BK201" s="544"/>
      <c r="BL201" s="544"/>
      <c r="BM201" s="544"/>
      <c r="BN201" s="544"/>
      <c r="BO201" s="544"/>
      <c r="BP201" s="544"/>
      <c r="BQ201" s="544"/>
      <c r="BR201" s="544"/>
      <c r="BS201" s="657"/>
      <c r="BT201" s="543"/>
      <c r="BU201" s="544"/>
      <c r="BV201" s="544"/>
      <c r="BW201" s="544"/>
      <c r="BX201" s="544"/>
      <c r="BY201" s="544"/>
      <c r="BZ201" s="544"/>
      <c r="CA201" s="544"/>
      <c r="CB201" s="544"/>
      <c r="CC201" s="657"/>
      <c r="CD201" s="543"/>
      <c r="CE201" s="544"/>
      <c r="CF201" s="544"/>
      <c r="CG201" s="544"/>
      <c r="CH201" s="544"/>
      <c r="CI201" s="544"/>
      <c r="CJ201" s="544"/>
      <c r="CK201" s="544"/>
      <c r="CL201" s="544"/>
      <c r="CM201" s="657"/>
      <c r="CN201" s="543"/>
      <c r="CO201" s="544"/>
      <c r="CP201" s="544"/>
      <c r="CQ201" s="544"/>
      <c r="CR201" s="544"/>
      <c r="CS201" s="544"/>
      <c r="CT201" s="544"/>
      <c r="CU201" s="544"/>
      <c r="CV201" s="544"/>
      <c r="CW201" s="657"/>
      <c r="CX201" s="543"/>
      <c r="CY201" s="544"/>
      <c r="CZ201" s="544"/>
      <c r="DA201" s="544"/>
      <c r="DB201" s="544"/>
      <c r="DC201" s="544"/>
      <c r="DD201" s="544"/>
      <c r="DE201" s="544"/>
      <c r="DF201" s="544"/>
      <c r="DG201" s="657"/>
      <c r="DH201" s="543"/>
      <c r="DI201" s="544"/>
      <c r="DJ201" s="544"/>
      <c r="DK201" s="544"/>
      <c r="DL201" s="544"/>
      <c r="DM201" s="544"/>
      <c r="DN201" s="544"/>
      <c r="DO201" s="544"/>
      <c r="DP201" s="544"/>
      <c r="DQ201" s="657"/>
      <c r="DR201" s="543"/>
      <c r="DS201" s="544"/>
      <c r="DT201" s="544"/>
      <c r="DU201" s="544"/>
      <c r="DV201" s="544"/>
      <c r="DW201" s="544"/>
      <c r="DX201" s="544"/>
      <c r="DY201" s="544"/>
      <c r="DZ201" s="544"/>
      <c r="EA201" s="657"/>
      <c r="EB201" s="543"/>
      <c r="EC201" s="544"/>
      <c r="ED201" s="544"/>
      <c r="EE201" s="544"/>
      <c r="EF201" s="544"/>
      <c r="EG201" s="544"/>
      <c r="EH201" s="544"/>
      <c r="EI201" s="544"/>
      <c r="EJ201" s="544"/>
      <c r="EK201" s="657"/>
    </row>
    <row r="202" spans="1:141" s="139" customFormat="1" ht="20.25">
      <c r="A202" s="802">
        <f>Summary!A202</f>
        <v>0</v>
      </c>
      <c r="B202" s="815">
        <f>Summary!B202</f>
        <v>0</v>
      </c>
      <c r="C202" s="813">
        <f>Summary!C202</f>
        <v>0</v>
      </c>
      <c r="D202" s="816">
        <f>Summary!D202</f>
        <v>0</v>
      </c>
      <c r="E202" s="796">
        <f>Summary!E202</f>
        <v>0</v>
      </c>
      <c r="F202" s="796">
        <f>Summary!F202</f>
        <v>0</v>
      </c>
      <c r="G202" s="787">
        <f>Summary!G202</f>
        <v>0</v>
      </c>
      <c r="H202" s="299"/>
      <c r="I202" s="300"/>
      <c r="J202" s="300"/>
      <c r="K202" s="300"/>
      <c r="L202" s="300"/>
      <c r="M202" s="300"/>
      <c r="N202" s="300"/>
      <c r="O202" s="300"/>
      <c r="P202" s="300"/>
      <c r="Q202" s="300"/>
      <c r="R202" s="300"/>
      <c r="S202" s="300"/>
      <c r="T202" s="797"/>
      <c r="U202" s="531"/>
      <c r="V202" s="818"/>
      <c r="W202" s="819"/>
      <c r="X202" s="819"/>
      <c r="Y202" s="819"/>
      <c r="Z202" s="819"/>
      <c r="AA202" s="819"/>
      <c r="AB202" s="819"/>
      <c r="AC202" s="819"/>
      <c r="AD202" s="819"/>
      <c r="AE202" s="820"/>
      <c r="AF202" s="821"/>
      <c r="AG202" s="819"/>
      <c r="AH202" s="819"/>
      <c r="AI202" s="819"/>
      <c r="AJ202" s="819"/>
      <c r="AK202" s="819"/>
      <c r="AL202" s="819"/>
      <c r="AM202" s="819"/>
      <c r="AN202" s="819"/>
      <c r="AO202" s="820"/>
      <c r="AP202" s="821"/>
      <c r="AQ202" s="819"/>
      <c r="AR202" s="819"/>
      <c r="AS202" s="819"/>
      <c r="AT202" s="819"/>
      <c r="AU202" s="819"/>
      <c r="AV202" s="819"/>
      <c r="AW202" s="819"/>
      <c r="AX202" s="819"/>
      <c r="AY202" s="820"/>
      <c r="AZ202" s="821"/>
      <c r="BA202" s="819"/>
      <c r="BB202" s="819"/>
      <c r="BC202" s="819"/>
      <c r="BD202" s="819"/>
      <c r="BE202" s="819"/>
      <c r="BF202" s="819"/>
      <c r="BG202" s="819"/>
      <c r="BH202" s="819"/>
      <c r="BI202" s="820"/>
      <c r="BJ202" s="821"/>
      <c r="BK202" s="819"/>
      <c r="BL202" s="819"/>
      <c r="BM202" s="819"/>
      <c r="BN202" s="819"/>
      <c r="BO202" s="819"/>
      <c r="BP202" s="819"/>
      <c r="BQ202" s="819"/>
      <c r="BR202" s="819"/>
      <c r="BS202" s="820"/>
      <c r="BT202" s="821"/>
      <c r="BU202" s="819"/>
      <c r="BV202" s="819"/>
      <c r="BW202" s="819"/>
      <c r="BX202" s="819"/>
      <c r="BY202" s="819"/>
      <c r="BZ202" s="819"/>
      <c r="CA202" s="819"/>
      <c r="CB202" s="819"/>
      <c r="CC202" s="817"/>
      <c r="CD202" s="819"/>
      <c r="CE202" s="819"/>
      <c r="CF202" s="819"/>
      <c r="CG202" s="819"/>
      <c r="CH202" s="819"/>
      <c r="CI202" s="819"/>
      <c r="CJ202" s="819"/>
      <c r="CK202" s="819"/>
      <c r="CL202" s="819"/>
      <c r="CM202" s="817"/>
      <c r="CN202" s="819"/>
      <c r="CO202" s="819"/>
      <c r="CP202" s="819"/>
      <c r="CQ202" s="819"/>
      <c r="CR202" s="819"/>
      <c r="CS202" s="819"/>
      <c r="CT202" s="819"/>
      <c r="CU202" s="819"/>
      <c r="CV202" s="819"/>
      <c r="CW202" s="817"/>
      <c r="CX202" s="819"/>
      <c r="CY202" s="819"/>
      <c r="CZ202" s="819"/>
      <c r="DA202" s="819"/>
      <c r="DB202" s="819"/>
      <c r="DC202" s="819"/>
      <c r="DD202" s="819"/>
      <c r="DE202" s="819"/>
      <c r="DF202" s="819"/>
      <c r="DG202" s="817"/>
      <c r="DH202" s="819"/>
      <c r="DI202" s="819"/>
      <c r="DJ202" s="819"/>
      <c r="DK202" s="819"/>
      <c r="DL202" s="819"/>
      <c r="DM202" s="819"/>
      <c r="DN202" s="819"/>
      <c r="DO202" s="819"/>
      <c r="DP202" s="819"/>
      <c r="DQ202" s="817"/>
      <c r="DR202" s="819"/>
      <c r="DS202" s="819"/>
      <c r="DT202" s="819"/>
      <c r="DU202" s="819"/>
      <c r="DV202" s="819"/>
      <c r="DW202" s="819"/>
      <c r="DX202" s="819"/>
      <c r="DY202" s="819"/>
      <c r="DZ202" s="819"/>
      <c r="EA202" s="817"/>
      <c r="EB202" s="819"/>
      <c r="EC202" s="819"/>
      <c r="ED202" s="819"/>
      <c r="EE202" s="819"/>
      <c r="EF202" s="819"/>
      <c r="EG202" s="819"/>
      <c r="EH202" s="819"/>
      <c r="EI202" s="819"/>
      <c r="EJ202" s="819"/>
      <c r="EK202" s="822"/>
    </row>
    <row r="203" spans="1:141" ht="21" thickBot="1">
      <c r="A203" s="388">
        <f>Summary!A203</f>
        <v>0</v>
      </c>
      <c r="B203" s="389">
        <f>Summary!B203</f>
        <v>0</v>
      </c>
      <c r="C203" s="389">
        <f>Summary!C203</f>
        <v>0</v>
      </c>
      <c r="D203" s="389">
        <f>Summary!D203</f>
        <v>0</v>
      </c>
      <c r="E203" s="390">
        <f>Summary!E203</f>
        <v>0</v>
      </c>
      <c r="F203" s="390">
        <f>Summary!F203</f>
        <v>0</v>
      </c>
      <c r="G203" s="391">
        <f>Summary!G203</f>
        <v>0</v>
      </c>
      <c r="H203" s="704">
        <f t="shared" ref="H203:T203" si="171">SUM(H11:H202)</f>
        <v>0</v>
      </c>
      <c r="I203" s="705">
        <f t="shared" si="171"/>
        <v>0</v>
      </c>
      <c r="J203" s="705">
        <f t="shared" si="171"/>
        <v>0</v>
      </c>
      <c r="K203" s="705">
        <f t="shared" si="171"/>
        <v>0</v>
      </c>
      <c r="L203" s="705">
        <f t="shared" si="171"/>
        <v>0</v>
      </c>
      <c r="M203" s="705">
        <f t="shared" si="171"/>
        <v>0</v>
      </c>
      <c r="N203" s="705">
        <f t="shared" si="171"/>
        <v>0</v>
      </c>
      <c r="O203" s="705">
        <f t="shared" si="171"/>
        <v>0</v>
      </c>
      <c r="P203" s="705">
        <f t="shared" si="171"/>
        <v>0</v>
      </c>
      <c r="Q203" s="705">
        <f t="shared" si="171"/>
        <v>0</v>
      </c>
      <c r="R203" s="705">
        <f t="shared" si="171"/>
        <v>0</v>
      </c>
      <c r="S203" s="705">
        <f t="shared" si="171"/>
        <v>0</v>
      </c>
      <c r="T203" s="706">
        <f t="shared" si="171"/>
        <v>0</v>
      </c>
      <c r="U203" s="531"/>
      <c r="V203" s="395"/>
      <c r="W203" s="396"/>
      <c r="X203" s="396"/>
      <c r="Y203" s="396"/>
      <c r="Z203" s="396"/>
      <c r="AA203" s="396"/>
      <c r="AB203" s="396"/>
      <c r="AC203" s="396"/>
      <c r="AD203" s="396"/>
      <c r="AE203" s="659"/>
      <c r="AF203" s="395"/>
      <c r="AG203" s="396"/>
      <c r="AH203" s="396"/>
      <c r="AI203" s="396"/>
      <c r="AJ203" s="396"/>
      <c r="AK203" s="396"/>
      <c r="AL203" s="396"/>
      <c r="AM203" s="396"/>
      <c r="AN203" s="396"/>
      <c r="AO203" s="659"/>
      <c r="AP203" s="395"/>
      <c r="AQ203" s="396"/>
      <c r="AR203" s="396"/>
      <c r="AS203" s="396"/>
      <c r="AT203" s="396"/>
      <c r="AU203" s="396"/>
      <c r="AV203" s="396"/>
      <c r="AW203" s="396"/>
      <c r="AX203" s="396"/>
      <c r="AY203" s="659"/>
      <c r="AZ203" s="395"/>
      <c r="BA203" s="396"/>
      <c r="BB203" s="396"/>
      <c r="BC203" s="396"/>
      <c r="BD203" s="396"/>
      <c r="BE203" s="396"/>
      <c r="BF203" s="396"/>
      <c r="BG203" s="396"/>
      <c r="BH203" s="396"/>
      <c r="BI203" s="659"/>
      <c r="BJ203" s="395"/>
      <c r="BK203" s="396"/>
      <c r="BL203" s="396"/>
      <c r="BM203" s="396"/>
      <c r="BN203" s="396"/>
      <c r="BO203" s="396"/>
      <c r="BP203" s="396"/>
      <c r="BQ203" s="396"/>
      <c r="BR203" s="396"/>
      <c r="BS203" s="659"/>
      <c r="BT203" s="395"/>
      <c r="BU203" s="396"/>
      <c r="BV203" s="396"/>
      <c r="BW203" s="396"/>
      <c r="BX203" s="396"/>
      <c r="BY203" s="396"/>
      <c r="BZ203" s="396"/>
      <c r="CA203" s="396"/>
      <c r="CB203" s="396"/>
      <c r="CC203" s="659"/>
      <c r="CD203" s="395"/>
      <c r="CE203" s="396"/>
      <c r="CF203" s="396"/>
      <c r="CG203" s="396"/>
      <c r="CH203" s="396"/>
      <c r="CI203" s="396"/>
      <c r="CJ203" s="396"/>
      <c r="CK203" s="396"/>
      <c r="CL203" s="396"/>
      <c r="CM203" s="659"/>
      <c r="CN203" s="395"/>
      <c r="CO203" s="396"/>
      <c r="CP203" s="396"/>
      <c r="CQ203" s="396"/>
      <c r="CR203" s="396"/>
      <c r="CS203" s="396"/>
      <c r="CT203" s="396"/>
      <c r="CU203" s="396"/>
      <c r="CV203" s="396"/>
      <c r="CW203" s="659"/>
      <c r="CX203" s="395"/>
      <c r="CY203" s="396"/>
      <c r="CZ203" s="396"/>
      <c r="DA203" s="396"/>
      <c r="DB203" s="396"/>
      <c r="DC203" s="396"/>
      <c r="DD203" s="396"/>
      <c r="DE203" s="396"/>
      <c r="DF203" s="396"/>
      <c r="DG203" s="659"/>
      <c r="DH203" s="395"/>
      <c r="DI203" s="396"/>
      <c r="DJ203" s="396"/>
      <c r="DK203" s="396"/>
      <c r="DL203" s="396"/>
      <c r="DM203" s="396"/>
      <c r="DN203" s="396"/>
      <c r="DO203" s="396"/>
      <c r="DP203" s="396"/>
      <c r="DQ203" s="659"/>
      <c r="DR203" s="395"/>
      <c r="DS203" s="396"/>
      <c r="DT203" s="396"/>
      <c r="DU203" s="396"/>
      <c r="DV203" s="396"/>
      <c r="DW203" s="396"/>
      <c r="DX203" s="396"/>
      <c r="DY203" s="396"/>
      <c r="DZ203" s="396"/>
      <c r="EA203" s="659"/>
      <c r="EB203" s="395"/>
      <c r="EC203" s="396"/>
      <c r="ED203" s="396"/>
      <c r="EE203" s="396"/>
      <c r="EF203" s="396"/>
      <c r="EG203" s="396"/>
      <c r="EH203" s="396"/>
      <c r="EI203" s="396"/>
      <c r="EJ203" s="396"/>
      <c r="EK203" s="659"/>
    </row>
  </sheetData>
  <sheetProtection algorithmName="SHA-512" hashValue="VL7Z/VQDKKwO205oGN3u3LAc6TQgODdfKOjIWgdEJoZ0p3uEuwlC5GTLQDtk3G0t7UyWMsEvVxe5GgJ4gv8LKw==" saltValue="N0b4tsnnQY3Jx7QbfBjW6Q==" spinCount="100000" sheet="1" objects="1" scenarios="1"/>
  <mergeCells count="22">
    <mergeCell ref="DH4:DQ5"/>
    <mergeCell ref="DR4:EA5"/>
    <mergeCell ref="EB4:EK5"/>
    <mergeCell ref="CX4:DG5"/>
    <mergeCell ref="AZ4:BI5"/>
    <mergeCell ref="BJ4:BS5"/>
    <mergeCell ref="BT4:CC5"/>
    <mergeCell ref="CD4:CM5"/>
    <mergeCell ref="CN4:CW5"/>
    <mergeCell ref="V4:AE5"/>
    <mergeCell ref="AF4:AO5"/>
    <mergeCell ref="AP4:AY5"/>
    <mergeCell ref="A1:T1"/>
    <mergeCell ref="A4:A7"/>
    <mergeCell ref="B4:C7"/>
    <mergeCell ref="D4:F5"/>
    <mergeCell ref="G4:G5"/>
    <mergeCell ref="H4:T5"/>
    <mergeCell ref="D6:D7"/>
    <mergeCell ref="E6:E7"/>
    <mergeCell ref="F6:F7"/>
    <mergeCell ref="G6:G7"/>
  </mergeCells>
  <conditionalFormatting sqref="A8:G8 A17:G27 B16 A14:G15 B13 A11:G12 B10 D13 D16 B29 D29 B64 B60 A57:G59 B56 D56 D60 D64 A9 A28 A55:G55 A30:G53 A61:G63 A65:G88 A200:G203 A90:G148 A153:G198">
    <cfRule type="cellIs" dxfId="71" priority="77" operator="equal">
      <formula>0</formula>
    </cfRule>
  </conditionalFormatting>
  <conditionalFormatting sqref="A64 A60 A56 C64 C60 C56 E56:G56 E60:G60 E64:G64 E29:G29 C29 A29 A10 A13 A16 C16 C13 C10:G10 E13:G13 E16:G16">
    <cfRule type="cellIs" dxfId="70" priority="75" operator="equal">
      <formula>0</formula>
    </cfRule>
  </conditionalFormatting>
  <conditionalFormatting sqref="B28:G28 B9:G9">
    <cfRule type="cellIs" dxfId="69" priority="74" operator="equal">
      <formula>0</formula>
    </cfRule>
  </conditionalFormatting>
  <conditionalFormatting sqref="A54:G54">
    <cfRule type="cellIs" dxfId="68" priority="14" operator="equal">
      <formula>0</formula>
    </cfRule>
  </conditionalFormatting>
  <conditionalFormatting sqref="B199 D199">
    <cfRule type="cellIs" dxfId="67" priority="5" operator="equal">
      <formula>0</formula>
    </cfRule>
  </conditionalFormatting>
  <conditionalFormatting sqref="E199:G199 C199 A199">
    <cfRule type="cellIs" dxfId="66" priority="4" operator="equal">
      <formula>0</formula>
    </cfRule>
  </conditionalFormatting>
  <conditionalFormatting sqref="A89:G89">
    <cfRule type="cellIs" dxfId="65" priority="3" operator="equal">
      <formula>0</formula>
    </cfRule>
  </conditionalFormatting>
  <conditionalFormatting sqref="A149:B152">
    <cfRule type="cellIs" dxfId="64" priority="2" operator="equal">
      <formula>0</formula>
    </cfRule>
  </conditionalFormatting>
  <conditionalFormatting sqref="C149:G152">
    <cfRule type="cellIs" dxfId="63" priority="1" operator="equal">
      <formula>0</formula>
    </cfRule>
  </conditionalFormatting>
  <pageMargins left="0.7" right="0.7" top="0.75" bottom="0.75" header="0.3" footer="0.3"/>
  <pageSetup paperSize="9" scale="1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P203"/>
  <sheetViews>
    <sheetView topLeftCell="A49" zoomScale="50" zoomScaleNormal="50" workbookViewId="0">
      <selection activeCell="H64" sqref="H64"/>
    </sheetView>
  </sheetViews>
  <sheetFormatPr defaultColWidth="9.140625" defaultRowHeight="18"/>
  <cols>
    <col min="1" max="1" width="23.5703125" style="141" customWidth="1"/>
    <col min="2" max="2" width="10" style="136" bestFit="1" customWidth="1"/>
    <col min="3" max="3" width="12.5703125" style="136" customWidth="1"/>
    <col min="4" max="4" width="29.140625" style="136" customWidth="1"/>
    <col min="5" max="5" width="33.5703125" style="135" customWidth="1"/>
    <col min="6" max="6" width="67.42578125" style="776" customWidth="1"/>
    <col min="7" max="7" width="45.5703125" style="138" bestFit="1" customWidth="1"/>
    <col min="8" max="19" width="20.5703125" style="138" customWidth="1"/>
    <col min="20" max="20" width="23.5703125" style="138" customWidth="1"/>
    <col min="21" max="21" width="9.140625" style="175"/>
    <col min="22" max="30" width="26.5703125" style="139" customWidth="1"/>
    <col min="31" max="31" width="33.42578125" style="139" customWidth="1"/>
    <col min="32" max="40" width="26.5703125" style="139" customWidth="1"/>
    <col min="41" max="41" width="33.5703125" style="139" customWidth="1"/>
    <col min="42" max="50" width="26.5703125" style="139" customWidth="1"/>
    <col min="51" max="51" width="33.5703125" style="139" customWidth="1"/>
    <col min="52" max="60" width="26.5703125" style="139" customWidth="1"/>
    <col min="61" max="61" width="33.5703125" style="139" customWidth="1"/>
    <col min="62" max="70" width="26.5703125" style="139" customWidth="1"/>
    <col min="71" max="71" width="33.5703125" style="139" customWidth="1"/>
    <col min="72" max="80" width="26.5703125" style="139" customWidth="1"/>
    <col min="81" max="81" width="33.5703125" style="139" customWidth="1"/>
    <col min="82" max="90" width="26.5703125" style="139" customWidth="1"/>
    <col min="91" max="91" width="33.5703125" style="139" customWidth="1"/>
    <col min="92" max="100" width="26.5703125" style="139" customWidth="1"/>
    <col min="101" max="101" width="33.5703125" style="139" customWidth="1"/>
    <col min="102" max="110" width="26.5703125" style="139" customWidth="1"/>
    <col min="111" max="111" width="33.5703125" style="139" customWidth="1"/>
    <col min="112" max="120" width="26.5703125" style="139" customWidth="1"/>
    <col min="121" max="121" width="33.5703125" style="139" customWidth="1"/>
    <col min="122" max="130" width="26.5703125" style="139" customWidth="1"/>
    <col min="131" max="131" width="33.5703125" style="139" customWidth="1"/>
    <col min="132" max="140" width="26.5703125" style="139" customWidth="1"/>
    <col min="141" max="141" width="33.5703125" style="139" customWidth="1"/>
    <col min="142" max="16384" width="9.140625" style="135"/>
  </cols>
  <sheetData>
    <row r="1" spans="1:146" ht="113.1" customHeight="1" thickBot="1">
      <c r="A1" s="1007" t="s">
        <v>275</v>
      </c>
      <c r="B1" s="1007"/>
      <c r="C1" s="1007"/>
      <c r="D1" s="1007"/>
      <c r="E1" s="1007"/>
      <c r="F1" s="1007"/>
      <c r="G1" s="1007"/>
      <c r="H1" s="1007"/>
      <c r="I1" s="1007"/>
      <c r="J1" s="1007"/>
      <c r="K1" s="1007"/>
      <c r="L1" s="1007"/>
      <c r="M1" s="1007"/>
      <c r="N1" s="1007"/>
      <c r="O1" s="1007"/>
      <c r="P1" s="1007"/>
      <c r="Q1" s="1007"/>
      <c r="R1" s="1007"/>
      <c r="S1" s="1007"/>
      <c r="T1" s="1007"/>
      <c r="U1" s="174"/>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4"/>
      <c r="EM1" s="134"/>
      <c r="EN1" s="134"/>
      <c r="EO1" s="134"/>
      <c r="EP1" s="134"/>
    </row>
    <row r="2" spans="1:146" ht="45" hidden="1" customHeight="1" thickBot="1">
      <c r="A2" s="674"/>
      <c r="B2" s="674"/>
      <c r="C2" s="674"/>
      <c r="D2" s="674"/>
      <c r="E2" s="674"/>
      <c r="F2" s="771"/>
      <c r="G2" s="674"/>
      <c r="H2" s="674"/>
      <c r="I2" s="674"/>
      <c r="J2" s="674"/>
      <c r="K2" s="674"/>
      <c r="L2" s="674"/>
      <c r="M2" s="674"/>
      <c r="N2" s="674"/>
      <c r="O2" s="674"/>
      <c r="P2" s="674"/>
      <c r="Q2" s="674"/>
      <c r="R2" s="674"/>
      <c r="S2" s="674"/>
      <c r="T2" s="674"/>
      <c r="U2" s="174"/>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4"/>
      <c r="EM2" s="134"/>
      <c r="EN2" s="134"/>
      <c r="EO2" s="134"/>
      <c r="EP2" s="134"/>
    </row>
    <row r="3" spans="1:146" ht="18.75" hidden="1" thickBot="1">
      <c r="A3" s="854">
        <f>'Year 1'!$A$3+1</f>
        <v>2022</v>
      </c>
      <c r="G3" s="137"/>
    </row>
    <row r="4" spans="1:146" ht="29.1" customHeight="1">
      <c r="A4" s="1008" t="s">
        <v>483</v>
      </c>
      <c r="B4" s="1011" t="s">
        <v>259</v>
      </c>
      <c r="C4" s="1011"/>
      <c r="D4" s="1012" t="s">
        <v>274</v>
      </c>
      <c r="E4" s="1012"/>
      <c r="F4" s="1012"/>
      <c r="G4" s="1013" t="s">
        <v>289</v>
      </c>
      <c r="H4" s="1014" t="str">
        <f ca="1">MID(CELL("filename",A1),FIND("]",CELL("filename",A1))+1,255)</f>
        <v>Year 2</v>
      </c>
      <c r="I4" s="1015"/>
      <c r="J4" s="1015"/>
      <c r="K4" s="1015"/>
      <c r="L4" s="1015"/>
      <c r="M4" s="1015"/>
      <c r="N4" s="1015"/>
      <c r="O4" s="1015"/>
      <c r="P4" s="1015"/>
      <c r="Q4" s="1015"/>
      <c r="R4" s="1015"/>
      <c r="S4" s="1015"/>
      <c r="T4" s="1016"/>
      <c r="V4" s="995" t="str">
        <f>CONCATENATE($H$7," ",$A$3)</f>
        <v>June 2022</v>
      </c>
      <c r="W4" s="996"/>
      <c r="X4" s="996"/>
      <c r="Y4" s="996"/>
      <c r="Z4" s="996"/>
      <c r="AA4" s="996"/>
      <c r="AB4" s="996"/>
      <c r="AC4" s="996"/>
      <c r="AD4" s="996"/>
      <c r="AE4" s="997"/>
      <c r="AF4" s="995" t="str">
        <f>CONCATENATE($I$7," ",$A$3)</f>
        <v>July 2022</v>
      </c>
      <c r="AG4" s="996"/>
      <c r="AH4" s="996"/>
      <c r="AI4" s="996"/>
      <c r="AJ4" s="996"/>
      <c r="AK4" s="996"/>
      <c r="AL4" s="996"/>
      <c r="AM4" s="996"/>
      <c r="AN4" s="996"/>
      <c r="AO4" s="997"/>
      <c r="AP4" s="995" t="str">
        <f>CONCATENATE($J$7," ",$A$3)</f>
        <v>August 2022</v>
      </c>
      <c r="AQ4" s="996"/>
      <c r="AR4" s="996"/>
      <c r="AS4" s="996"/>
      <c r="AT4" s="996"/>
      <c r="AU4" s="996"/>
      <c r="AV4" s="996"/>
      <c r="AW4" s="996"/>
      <c r="AX4" s="996"/>
      <c r="AY4" s="997"/>
      <c r="AZ4" s="995" t="str">
        <f>CONCATENATE($K$7," ",$A$3)</f>
        <v>September 2022</v>
      </c>
      <c r="BA4" s="996"/>
      <c r="BB4" s="996"/>
      <c r="BC4" s="996"/>
      <c r="BD4" s="996"/>
      <c r="BE4" s="996"/>
      <c r="BF4" s="996"/>
      <c r="BG4" s="996"/>
      <c r="BH4" s="996"/>
      <c r="BI4" s="997"/>
      <c r="BJ4" s="995" t="str">
        <f>CONCATENATE($L$7," ",$A$3)</f>
        <v>October 2022</v>
      </c>
      <c r="BK4" s="996"/>
      <c r="BL4" s="996"/>
      <c r="BM4" s="996"/>
      <c r="BN4" s="996"/>
      <c r="BO4" s="996"/>
      <c r="BP4" s="996"/>
      <c r="BQ4" s="996"/>
      <c r="BR4" s="996"/>
      <c r="BS4" s="997"/>
      <c r="BT4" s="995" t="str">
        <f>CONCATENATE($M$7," ",$A$3)</f>
        <v>November 2022</v>
      </c>
      <c r="BU4" s="996"/>
      <c r="BV4" s="996"/>
      <c r="BW4" s="996"/>
      <c r="BX4" s="996"/>
      <c r="BY4" s="996"/>
      <c r="BZ4" s="996"/>
      <c r="CA4" s="996"/>
      <c r="CB4" s="996"/>
      <c r="CC4" s="997"/>
      <c r="CD4" s="995" t="str">
        <f>CONCATENATE($N$7," ",$A$3)</f>
        <v>December 2022</v>
      </c>
      <c r="CE4" s="996"/>
      <c r="CF4" s="996"/>
      <c r="CG4" s="996"/>
      <c r="CH4" s="996"/>
      <c r="CI4" s="996"/>
      <c r="CJ4" s="996"/>
      <c r="CK4" s="996"/>
      <c r="CL4" s="996"/>
      <c r="CM4" s="997"/>
      <c r="CN4" s="995" t="str">
        <f>CONCATENATE($O$7," ",$A$3+1)</f>
        <v>January 2023</v>
      </c>
      <c r="CO4" s="996"/>
      <c r="CP4" s="996"/>
      <c r="CQ4" s="996"/>
      <c r="CR4" s="996"/>
      <c r="CS4" s="996"/>
      <c r="CT4" s="996"/>
      <c r="CU4" s="996"/>
      <c r="CV4" s="996"/>
      <c r="CW4" s="997"/>
      <c r="CX4" s="995" t="str">
        <f>CONCATENATE($P$7," ",$A$3+1)</f>
        <v>February 2023</v>
      </c>
      <c r="CY4" s="996"/>
      <c r="CZ4" s="996"/>
      <c r="DA4" s="996"/>
      <c r="DB4" s="996"/>
      <c r="DC4" s="996"/>
      <c r="DD4" s="996"/>
      <c r="DE4" s="996"/>
      <c r="DF4" s="996"/>
      <c r="DG4" s="997"/>
      <c r="DH4" s="995" t="str">
        <f>CONCATENATE($Q$7," ",$A$3+1)</f>
        <v>March 2023</v>
      </c>
      <c r="DI4" s="996"/>
      <c r="DJ4" s="996"/>
      <c r="DK4" s="996"/>
      <c r="DL4" s="996"/>
      <c r="DM4" s="996"/>
      <c r="DN4" s="996"/>
      <c r="DO4" s="996"/>
      <c r="DP4" s="996"/>
      <c r="DQ4" s="997"/>
      <c r="DR4" s="995" t="str">
        <f>CONCATENATE($R$7," ",$A$3+1)</f>
        <v>April 2023</v>
      </c>
      <c r="DS4" s="996"/>
      <c r="DT4" s="996"/>
      <c r="DU4" s="996"/>
      <c r="DV4" s="996"/>
      <c r="DW4" s="996"/>
      <c r="DX4" s="996"/>
      <c r="DY4" s="996"/>
      <c r="DZ4" s="996"/>
      <c r="EA4" s="997"/>
      <c r="EB4" s="995" t="str">
        <f>CONCATENATE($S$7," ",$A$3+1)</f>
        <v>May 2023</v>
      </c>
      <c r="EC4" s="996"/>
      <c r="ED4" s="996"/>
      <c r="EE4" s="996"/>
      <c r="EF4" s="996"/>
      <c r="EG4" s="996"/>
      <c r="EH4" s="996"/>
      <c r="EI4" s="996"/>
      <c r="EJ4" s="996"/>
      <c r="EK4" s="997"/>
    </row>
    <row r="5" spans="1:146" ht="29.1" customHeight="1" thickBot="1">
      <c r="A5" s="1009"/>
      <c r="B5" s="1001"/>
      <c r="C5" s="1001"/>
      <c r="D5" s="1003"/>
      <c r="E5" s="1003"/>
      <c r="F5" s="1003"/>
      <c r="G5" s="1005"/>
      <c r="H5" s="1017"/>
      <c r="I5" s="1018"/>
      <c r="J5" s="1018"/>
      <c r="K5" s="1018"/>
      <c r="L5" s="1018"/>
      <c r="M5" s="1018"/>
      <c r="N5" s="1018"/>
      <c r="O5" s="1018"/>
      <c r="P5" s="1018"/>
      <c r="Q5" s="1018"/>
      <c r="R5" s="1018"/>
      <c r="S5" s="1018"/>
      <c r="T5" s="1019"/>
      <c r="V5" s="998"/>
      <c r="W5" s="999"/>
      <c r="X5" s="999"/>
      <c r="Y5" s="999"/>
      <c r="Z5" s="999"/>
      <c r="AA5" s="999"/>
      <c r="AB5" s="999"/>
      <c r="AC5" s="999"/>
      <c r="AD5" s="999"/>
      <c r="AE5" s="1000"/>
      <c r="AF5" s="998"/>
      <c r="AG5" s="999"/>
      <c r="AH5" s="999"/>
      <c r="AI5" s="999"/>
      <c r="AJ5" s="999"/>
      <c r="AK5" s="999"/>
      <c r="AL5" s="999"/>
      <c r="AM5" s="999"/>
      <c r="AN5" s="999"/>
      <c r="AO5" s="1000"/>
      <c r="AP5" s="998"/>
      <c r="AQ5" s="999"/>
      <c r="AR5" s="999"/>
      <c r="AS5" s="999"/>
      <c r="AT5" s="999"/>
      <c r="AU5" s="999"/>
      <c r="AV5" s="999"/>
      <c r="AW5" s="999"/>
      <c r="AX5" s="999"/>
      <c r="AY5" s="1000"/>
      <c r="AZ5" s="998"/>
      <c r="BA5" s="999"/>
      <c r="BB5" s="999"/>
      <c r="BC5" s="999"/>
      <c r="BD5" s="999"/>
      <c r="BE5" s="999"/>
      <c r="BF5" s="999"/>
      <c r="BG5" s="999"/>
      <c r="BH5" s="999"/>
      <c r="BI5" s="1000"/>
      <c r="BJ5" s="998"/>
      <c r="BK5" s="999"/>
      <c r="BL5" s="999"/>
      <c r="BM5" s="999"/>
      <c r="BN5" s="999"/>
      <c r="BO5" s="999"/>
      <c r="BP5" s="999"/>
      <c r="BQ5" s="999"/>
      <c r="BR5" s="999"/>
      <c r="BS5" s="1000"/>
      <c r="BT5" s="998"/>
      <c r="BU5" s="999"/>
      <c r="BV5" s="999"/>
      <c r="BW5" s="999"/>
      <c r="BX5" s="999"/>
      <c r="BY5" s="999"/>
      <c r="BZ5" s="999"/>
      <c r="CA5" s="999"/>
      <c r="CB5" s="999"/>
      <c r="CC5" s="1000"/>
      <c r="CD5" s="998"/>
      <c r="CE5" s="999"/>
      <c r="CF5" s="999"/>
      <c r="CG5" s="999"/>
      <c r="CH5" s="999"/>
      <c r="CI5" s="999"/>
      <c r="CJ5" s="999"/>
      <c r="CK5" s="999"/>
      <c r="CL5" s="999"/>
      <c r="CM5" s="1000"/>
      <c r="CN5" s="998"/>
      <c r="CO5" s="999"/>
      <c r="CP5" s="999"/>
      <c r="CQ5" s="999"/>
      <c r="CR5" s="999"/>
      <c r="CS5" s="999"/>
      <c r="CT5" s="999"/>
      <c r="CU5" s="999"/>
      <c r="CV5" s="999"/>
      <c r="CW5" s="1000"/>
      <c r="CX5" s="998"/>
      <c r="CY5" s="999"/>
      <c r="CZ5" s="999"/>
      <c r="DA5" s="999"/>
      <c r="DB5" s="999"/>
      <c r="DC5" s="999"/>
      <c r="DD5" s="999"/>
      <c r="DE5" s="999"/>
      <c r="DF5" s="999"/>
      <c r="DG5" s="1000"/>
      <c r="DH5" s="998"/>
      <c r="DI5" s="999"/>
      <c r="DJ5" s="999"/>
      <c r="DK5" s="999"/>
      <c r="DL5" s="999"/>
      <c r="DM5" s="999"/>
      <c r="DN5" s="999"/>
      <c r="DO5" s="999"/>
      <c r="DP5" s="999"/>
      <c r="DQ5" s="1000"/>
      <c r="DR5" s="998"/>
      <c r="DS5" s="999"/>
      <c r="DT5" s="999"/>
      <c r="DU5" s="999"/>
      <c r="DV5" s="999"/>
      <c r="DW5" s="999"/>
      <c r="DX5" s="999"/>
      <c r="DY5" s="999"/>
      <c r="DZ5" s="999"/>
      <c r="EA5" s="1000"/>
      <c r="EB5" s="998"/>
      <c r="EC5" s="999"/>
      <c r="ED5" s="999"/>
      <c r="EE5" s="999"/>
      <c r="EF5" s="999"/>
      <c r="EG5" s="999"/>
      <c r="EH5" s="999"/>
      <c r="EI5" s="999"/>
      <c r="EJ5" s="999"/>
      <c r="EK5" s="1000"/>
    </row>
    <row r="6" spans="1:146" ht="47.1" customHeight="1">
      <c r="A6" s="1009"/>
      <c r="B6" s="1001"/>
      <c r="C6" s="1001"/>
      <c r="D6" s="1001" t="s">
        <v>278</v>
      </c>
      <c r="E6" s="1003" t="s">
        <v>227</v>
      </c>
      <c r="F6" s="1003" t="s">
        <v>279</v>
      </c>
      <c r="G6" s="1005" t="str">
        <f>Summary!G6</f>
        <v>Schedule Reference
(Refer to Cost Reimbursable Table in the Price List)</v>
      </c>
      <c r="H6" s="841">
        <f>$A$3</f>
        <v>2022</v>
      </c>
      <c r="I6" s="842">
        <f t="shared" ref="I6" si="0">$A$3</f>
        <v>2022</v>
      </c>
      <c r="J6" s="842">
        <f>$A$3</f>
        <v>2022</v>
      </c>
      <c r="K6" s="842">
        <f>$A$3</f>
        <v>2022</v>
      </c>
      <c r="L6" s="842">
        <f>$A$3</f>
        <v>2022</v>
      </c>
      <c r="M6" s="842">
        <f>$A$3</f>
        <v>2022</v>
      </c>
      <c r="N6" s="842">
        <f>$A$3</f>
        <v>2022</v>
      </c>
      <c r="O6" s="842">
        <f t="shared" ref="O6:S6" si="1">$A$3+1</f>
        <v>2023</v>
      </c>
      <c r="P6" s="842">
        <f t="shared" si="1"/>
        <v>2023</v>
      </c>
      <c r="Q6" s="842">
        <f t="shared" si="1"/>
        <v>2023</v>
      </c>
      <c r="R6" s="842">
        <f t="shared" si="1"/>
        <v>2023</v>
      </c>
      <c r="S6" s="842">
        <f t="shared" si="1"/>
        <v>2023</v>
      </c>
      <c r="T6" s="186"/>
      <c r="V6" s="269" t="s">
        <v>435</v>
      </c>
      <c r="W6" s="270" t="s">
        <v>435</v>
      </c>
      <c r="X6" s="270" t="s">
        <v>435</v>
      </c>
      <c r="Y6" s="270" t="s">
        <v>436</v>
      </c>
      <c r="Z6" s="270" t="s">
        <v>437</v>
      </c>
      <c r="AA6" s="270" t="s">
        <v>437</v>
      </c>
      <c r="AB6" s="270" t="s">
        <v>438</v>
      </c>
      <c r="AC6" s="270" t="s">
        <v>439</v>
      </c>
      <c r="AD6" s="670" t="s">
        <v>420</v>
      </c>
      <c r="AE6" s="271" t="s">
        <v>427</v>
      </c>
      <c r="AF6" s="269" t="s">
        <v>435</v>
      </c>
      <c r="AG6" s="270" t="s">
        <v>435</v>
      </c>
      <c r="AH6" s="270" t="s">
        <v>435</v>
      </c>
      <c r="AI6" s="270" t="s">
        <v>436</v>
      </c>
      <c r="AJ6" s="270" t="s">
        <v>437</v>
      </c>
      <c r="AK6" s="270" t="s">
        <v>437</v>
      </c>
      <c r="AL6" s="270" t="s">
        <v>438</v>
      </c>
      <c r="AM6" s="270" t="s">
        <v>439</v>
      </c>
      <c r="AN6" s="670" t="s">
        <v>420</v>
      </c>
      <c r="AO6" s="271" t="s">
        <v>427</v>
      </c>
      <c r="AP6" s="269" t="s">
        <v>435</v>
      </c>
      <c r="AQ6" s="270" t="s">
        <v>435</v>
      </c>
      <c r="AR6" s="270" t="s">
        <v>435</v>
      </c>
      <c r="AS6" s="270" t="s">
        <v>436</v>
      </c>
      <c r="AT6" s="270" t="s">
        <v>437</v>
      </c>
      <c r="AU6" s="270" t="s">
        <v>437</v>
      </c>
      <c r="AV6" s="270" t="s">
        <v>438</v>
      </c>
      <c r="AW6" s="270" t="s">
        <v>439</v>
      </c>
      <c r="AX6" s="670" t="s">
        <v>420</v>
      </c>
      <c r="AY6" s="271" t="s">
        <v>427</v>
      </c>
      <c r="AZ6" s="269" t="s">
        <v>435</v>
      </c>
      <c r="BA6" s="270" t="s">
        <v>435</v>
      </c>
      <c r="BB6" s="270" t="s">
        <v>435</v>
      </c>
      <c r="BC6" s="270" t="s">
        <v>436</v>
      </c>
      <c r="BD6" s="270" t="s">
        <v>437</v>
      </c>
      <c r="BE6" s="270" t="s">
        <v>437</v>
      </c>
      <c r="BF6" s="270" t="s">
        <v>438</v>
      </c>
      <c r="BG6" s="270" t="s">
        <v>439</v>
      </c>
      <c r="BH6" s="670" t="s">
        <v>420</v>
      </c>
      <c r="BI6" s="271" t="s">
        <v>427</v>
      </c>
      <c r="BJ6" s="269" t="s">
        <v>435</v>
      </c>
      <c r="BK6" s="270" t="s">
        <v>435</v>
      </c>
      <c r="BL6" s="270" t="s">
        <v>435</v>
      </c>
      <c r="BM6" s="270" t="s">
        <v>436</v>
      </c>
      <c r="BN6" s="270" t="s">
        <v>437</v>
      </c>
      <c r="BO6" s="270" t="s">
        <v>437</v>
      </c>
      <c r="BP6" s="270" t="s">
        <v>438</v>
      </c>
      <c r="BQ6" s="270" t="s">
        <v>439</v>
      </c>
      <c r="BR6" s="670" t="s">
        <v>420</v>
      </c>
      <c r="BS6" s="271" t="s">
        <v>427</v>
      </c>
      <c r="BT6" s="269" t="s">
        <v>435</v>
      </c>
      <c r="BU6" s="270" t="s">
        <v>435</v>
      </c>
      <c r="BV6" s="270" t="s">
        <v>435</v>
      </c>
      <c r="BW6" s="270" t="s">
        <v>436</v>
      </c>
      <c r="BX6" s="270" t="s">
        <v>437</v>
      </c>
      <c r="BY6" s="270" t="s">
        <v>437</v>
      </c>
      <c r="BZ6" s="270" t="s">
        <v>438</v>
      </c>
      <c r="CA6" s="270" t="s">
        <v>439</v>
      </c>
      <c r="CB6" s="670" t="s">
        <v>420</v>
      </c>
      <c r="CC6" s="271" t="s">
        <v>427</v>
      </c>
      <c r="CD6" s="269" t="s">
        <v>435</v>
      </c>
      <c r="CE6" s="270" t="s">
        <v>435</v>
      </c>
      <c r="CF6" s="270" t="s">
        <v>435</v>
      </c>
      <c r="CG6" s="270" t="s">
        <v>436</v>
      </c>
      <c r="CH6" s="270" t="s">
        <v>437</v>
      </c>
      <c r="CI6" s="270" t="s">
        <v>437</v>
      </c>
      <c r="CJ6" s="270" t="s">
        <v>438</v>
      </c>
      <c r="CK6" s="270" t="s">
        <v>439</v>
      </c>
      <c r="CL6" s="670" t="s">
        <v>420</v>
      </c>
      <c r="CM6" s="271" t="s">
        <v>427</v>
      </c>
      <c r="CN6" s="269" t="s">
        <v>435</v>
      </c>
      <c r="CO6" s="270" t="s">
        <v>435</v>
      </c>
      <c r="CP6" s="270" t="s">
        <v>435</v>
      </c>
      <c r="CQ6" s="270" t="s">
        <v>436</v>
      </c>
      <c r="CR6" s="270" t="s">
        <v>437</v>
      </c>
      <c r="CS6" s="270" t="s">
        <v>437</v>
      </c>
      <c r="CT6" s="270" t="s">
        <v>438</v>
      </c>
      <c r="CU6" s="270" t="s">
        <v>439</v>
      </c>
      <c r="CV6" s="670" t="s">
        <v>420</v>
      </c>
      <c r="CW6" s="271" t="s">
        <v>427</v>
      </c>
      <c r="CX6" s="269" t="s">
        <v>435</v>
      </c>
      <c r="CY6" s="270" t="s">
        <v>435</v>
      </c>
      <c r="CZ6" s="270" t="s">
        <v>435</v>
      </c>
      <c r="DA6" s="270" t="s">
        <v>436</v>
      </c>
      <c r="DB6" s="270" t="s">
        <v>437</v>
      </c>
      <c r="DC6" s="270" t="s">
        <v>437</v>
      </c>
      <c r="DD6" s="270" t="s">
        <v>438</v>
      </c>
      <c r="DE6" s="270" t="s">
        <v>439</v>
      </c>
      <c r="DF6" s="670" t="s">
        <v>420</v>
      </c>
      <c r="DG6" s="271" t="s">
        <v>427</v>
      </c>
      <c r="DH6" s="269" t="s">
        <v>435</v>
      </c>
      <c r="DI6" s="270" t="s">
        <v>435</v>
      </c>
      <c r="DJ6" s="270" t="s">
        <v>435</v>
      </c>
      <c r="DK6" s="270" t="s">
        <v>436</v>
      </c>
      <c r="DL6" s="270" t="s">
        <v>437</v>
      </c>
      <c r="DM6" s="270" t="s">
        <v>437</v>
      </c>
      <c r="DN6" s="270" t="s">
        <v>438</v>
      </c>
      <c r="DO6" s="270" t="s">
        <v>439</v>
      </c>
      <c r="DP6" s="670" t="s">
        <v>420</v>
      </c>
      <c r="DQ6" s="271" t="s">
        <v>427</v>
      </c>
      <c r="DR6" s="269" t="s">
        <v>435</v>
      </c>
      <c r="DS6" s="270" t="s">
        <v>435</v>
      </c>
      <c r="DT6" s="270" t="s">
        <v>435</v>
      </c>
      <c r="DU6" s="270" t="s">
        <v>436</v>
      </c>
      <c r="DV6" s="270" t="s">
        <v>437</v>
      </c>
      <c r="DW6" s="270" t="s">
        <v>437</v>
      </c>
      <c r="DX6" s="270" t="s">
        <v>438</v>
      </c>
      <c r="DY6" s="270" t="s">
        <v>439</v>
      </c>
      <c r="DZ6" s="670" t="s">
        <v>420</v>
      </c>
      <c r="EA6" s="271" t="s">
        <v>427</v>
      </c>
      <c r="EB6" s="269" t="s">
        <v>435</v>
      </c>
      <c r="EC6" s="270" t="s">
        <v>435</v>
      </c>
      <c r="ED6" s="270" t="s">
        <v>435</v>
      </c>
      <c r="EE6" s="270" t="s">
        <v>436</v>
      </c>
      <c r="EF6" s="270" t="s">
        <v>437</v>
      </c>
      <c r="EG6" s="270" t="s">
        <v>437</v>
      </c>
      <c r="EH6" s="270" t="s">
        <v>438</v>
      </c>
      <c r="EI6" s="270" t="s">
        <v>439</v>
      </c>
      <c r="EJ6" s="670" t="s">
        <v>420</v>
      </c>
      <c r="EK6" s="271" t="s">
        <v>427</v>
      </c>
    </row>
    <row r="7" spans="1:146" ht="54" customHeight="1" thickBot="1">
      <c r="A7" s="1010"/>
      <c r="B7" s="1002"/>
      <c r="C7" s="1002"/>
      <c r="D7" s="1002"/>
      <c r="E7" s="1004"/>
      <c r="F7" s="1004"/>
      <c r="G7" s="1006"/>
      <c r="H7" s="856" t="s">
        <v>772</v>
      </c>
      <c r="I7" s="855" t="s">
        <v>773</v>
      </c>
      <c r="J7" s="855" t="s">
        <v>774</v>
      </c>
      <c r="K7" s="855" t="s">
        <v>775</v>
      </c>
      <c r="L7" s="855" t="s">
        <v>776</v>
      </c>
      <c r="M7" s="855" t="s">
        <v>777</v>
      </c>
      <c r="N7" s="855" t="s">
        <v>769</v>
      </c>
      <c r="O7" s="855" t="s">
        <v>770</v>
      </c>
      <c r="P7" s="855" t="s">
        <v>771</v>
      </c>
      <c r="Q7" s="855" t="s">
        <v>273</v>
      </c>
      <c r="R7" s="855" t="s">
        <v>277</v>
      </c>
      <c r="S7" s="855" t="s">
        <v>272</v>
      </c>
      <c r="T7" s="268" t="s">
        <v>29</v>
      </c>
      <c r="V7" s="272" t="s">
        <v>430</v>
      </c>
      <c r="W7" s="267" t="s">
        <v>431</v>
      </c>
      <c r="X7" s="267" t="s">
        <v>293</v>
      </c>
      <c r="Y7" s="267"/>
      <c r="Z7" s="267" t="s">
        <v>295</v>
      </c>
      <c r="AA7" s="267" t="s">
        <v>296</v>
      </c>
      <c r="AB7" s="267"/>
      <c r="AC7" s="267"/>
      <c r="AD7" s="267"/>
      <c r="AE7" s="273"/>
      <c r="AF7" s="344" t="str">
        <f>V7</f>
        <v>Staff (Office)</v>
      </c>
      <c r="AG7" s="345" t="str">
        <f>W7</f>
        <v>Staff(Site)</v>
      </c>
      <c r="AH7" s="345" t="str">
        <f>X7</f>
        <v>Labour</v>
      </c>
      <c r="AI7" s="274"/>
      <c r="AJ7" s="274" t="str">
        <f>Z7</f>
        <v>Plant</v>
      </c>
      <c r="AK7" s="274" t="str">
        <f>AA7</f>
        <v>Material</v>
      </c>
      <c r="AL7" s="274"/>
      <c r="AM7" s="274"/>
      <c r="AN7" s="274"/>
      <c r="AO7" s="273"/>
      <c r="AP7" s="344" t="str">
        <f>V7</f>
        <v>Staff (Office)</v>
      </c>
      <c r="AQ7" s="345" t="str">
        <f>W7</f>
        <v>Staff(Site)</v>
      </c>
      <c r="AR7" s="345" t="str">
        <f>X7</f>
        <v>Labour</v>
      </c>
      <c r="AS7" s="274"/>
      <c r="AT7" s="274" t="str">
        <f>AJ7</f>
        <v>Plant</v>
      </c>
      <c r="AU7" s="274" t="str">
        <f>AK7</f>
        <v>Material</v>
      </c>
      <c r="AV7" s="274"/>
      <c r="AW7" s="274"/>
      <c r="AX7" s="274"/>
      <c r="AY7" s="273"/>
      <c r="AZ7" s="344" t="str">
        <f>AF7</f>
        <v>Staff (Office)</v>
      </c>
      <c r="BA7" s="345" t="str">
        <f>AG7</f>
        <v>Staff(Site)</v>
      </c>
      <c r="BB7" s="345" t="str">
        <f>AH7</f>
        <v>Labour</v>
      </c>
      <c r="BC7" s="274"/>
      <c r="BD7" s="274" t="str">
        <f>AT7</f>
        <v>Plant</v>
      </c>
      <c r="BE7" s="274" t="str">
        <f>AU7</f>
        <v>Material</v>
      </c>
      <c r="BF7" s="274"/>
      <c r="BG7" s="274"/>
      <c r="BH7" s="274"/>
      <c r="BI7" s="273"/>
      <c r="BJ7" s="344" t="str">
        <f>AP7</f>
        <v>Staff (Office)</v>
      </c>
      <c r="BK7" s="345" t="str">
        <f>AQ7</f>
        <v>Staff(Site)</v>
      </c>
      <c r="BL7" s="345" t="str">
        <f>AR7</f>
        <v>Labour</v>
      </c>
      <c r="BM7" s="274"/>
      <c r="BN7" s="274" t="str">
        <f>BD7</f>
        <v>Plant</v>
      </c>
      <c r="BO7" s="274" t="str">
        <f>BE7</f>
        <v>Material</v>
      </c>
      <c r="BP7" s="274"/>
      <c r="BQ7" s="274"/>
      <c r="BR7" s="274"/>
      <c r="BS7" s="273"/>
      <c r="BT7" s="344" t="str">
        <f>AZ7</f>
        <v>Staff (Office)</v>
      </c>
      <c r="BU7" s="345" t="str">
        <f>BA7</f>
        <v>Staff(Site)</v>
      </c>
      <c r="BV7" s="345" t="str">
        <f>BB7</f>
        <v>Labour</v>
      </c>
      <c r="BW7" s="274"/>
      <c r="BX7" s="274" t="str">
        <f>BN7</f>
        <v>Plant</v>
      </c>
      <c r="BY7" s="274" t="str">
        <f>BO7</f>
        <v>Material</v>
      </c>
      <c r="BZ7" s="274"/>
      <c r="CA7" s="274"/>
      <c r="CB7" s="274"/>
      <c r="CC7" s="273"/>
      <c r="CD7" s="344" t="str">
        <f>BJ7</f>
        <v>Staff (Office)</v>
      </c>
      <c r="CE7" s="345" t="str">
        <f>BK7</f>
        <v>Staff(Site)</v>
      </c>
      <c r="CF7" s="345" t="str">
        <f>BL7</f>
        <v>Labour</v>
      </c>
      <c r="CG7" s="274"/>
      <c r="CH7" s="274" t="str">
        <f>BX7</f>
        <v>Plant</v>
      </c>
      <c r="CI7" s="274" t="str">
        <f>BY7</f>
        <v>Material</v>
      </c>
      <c r="CJ7" s="274"/>
      <c r="CK7" s="274"/>
      <c r="CL7" s="274"/>
      <c r="CM7" s="273"/>
      <c r="CN7" s="344" t="str">
        <f>BT7</f>
        <v>Staff (Office)</v>
      </c>
      <c r="CO7" s="345" t="str">
        <f>BU7</f>
        <v>Staff(Site)</v>
      </c>
      <c r="CP7" s="345" t="str">
        <f>BV7</f>
        <v>Labour</v>
      </c>
      <c r="CQ7" s="274"/>
      <c r="CR7" s="274" t="str">
        <f>CH7</f>
        <v>Plant</v>
      </c>
      <c r="CS7" s="274" t="str">
        <f>CI7</f>
        <v>Material</v>
      </c>
      <c r="CT7" s="274"/>
      <c r="CU7" s="274"/>
      <c r="CV7" s="274"/>
      <c r="CW7" s="273"/>
      <c r="CX7" s="344" t="str">
        <f>CD7</f>
        <v>Staff (Office)</v>
      </c>
      <c r="CY7" s="345" t="str">
        <f>CE7</f>
        <v>Staff(Site)</v>
      </c>
      <c r="CZ7" s="345" t="str">
        <f>CF7</f>
        <v>Labour</v>
      </c>
      <c r="DA7" s="274"/>
      <c r="DB7" s="274" t="str">
        <f>CR7</f>
        <v>Plant</v>
      </c>
      <c r="DC7" s="274" t="str">
        <f>CS7</f>
        <v>Material</v>
      </c>
      <c r="DD7" s="274"/>
      <c r="DE7" s="274"/>
      <c r="DF7" s="274"/>
      <c r="DG7" s="273"/>
      <c r="DH7" s="344" t="str">
        <f>CN7</f>
        <v>Staff (Office)</v>
      </c>
      <c r="DI7" s="345" t="str">
        <f>CO7</f>
        <v>Staff(Site)</v>
      </c>
      <c r="DJ7" s="345" t="str">
        <f>CP7</f>
        <v>Labour</v>
      </c>
      <c r="DK7" s="274"/>
      <c r="DL7" s="274" t="str">
        <f>DB7</f>
        <v>Plant</v>
      </c>
      <c r="DM7" s="274" t="str">
        <f>DC7</f>
        <v>Material</v>
      </c>
      <c r="DN7" s="274"/>
      <c r="DO7" s="274"/>
      <c r="DP7" s="274"/>
      <c r="DQ7" s="273"/>
      <c r="DR7" s="344" t="str">
        <f>CX7</f>
        <v>Staff (Office)</v>
      </c>
      <c r="DS7" s="345" t="str">
        <f>CY7</f>
        <v>Staff(Site)</v>
      </c>
      <c r="DT7" s="345" t="str">
        <f>CZ7</f>
        <v>Labour</v>
      </c>
      <c r="DU7" s="274"/>
      <c r="DV7" s="274" t="str">
        <f>DL7</f>
        <v>Plant</v>
      </c>
      <c r="DW7" s="274" t="str">
        <f>DM7</f>
        <v>Material</v>
      </c>
      <c r="DX7" s="274"/>
      <c r="DY7" s="274"/>
      <c r="DZ7" s="274"/>
      <c r="EA7" s="273"/>
      <c r="EB7" s="344" t="str">
        <f>DH7</f>
        <v>Staff (Office)</v>
      </c>
      <c r="EC7" s="345" t="str">
        <f>DI7</f>
        <v>Staff(Site)</v>
      </c>
      <c r="ED7" s="345" t="str">
        <f>DJ7</f>
        <v>Labour</v>
      </c>
      <c r="EE7" s="274"/>
      <c r="EF7" s="274" t="str">
        <f>DV7</f>
        <v>Plant</v>
      </c>
      <c r="EG7" s="274" t="str">
        <f>DW7</f>
        <v>Material</v>
      </c>
      <c r="EH7" s="274"/>
      <c r="EI7" s="274"/>
      <c r="EJ7" s="274"/>
      <c r="EK7" s="273"/>
    </row>
    <row r="8" spans="1:146">
      <c r="A8" s="356">
        <f>Summary!A8</f>
        <v>0</v>
      </c>
      <c r="B8" s="346">
        <f>Summary!B8</f>
        <v>0</v>
      </c>
      <c r="C8" s="346">
        <f>Summary!C8</f>
        <v>0</v>
      </c>
      <c r="D8" s="346">
        <f>Summary!D8</f>
        <v>0</v>
      </c>
      <c r="E8" s="347">
        <f>Summary!E8</f>
        <v>0</v>
      </c>
      <c r="F8" s="347">
        <f>Summary!F8</f>
        <v>0</v>
      </c>
      <c r="G8" s="490">
        <f>Summary!G8</f>
        <v>0</v>
      </c>
      <c r="H8" s="152"/>
      <c r="I8" s="153"/>
      <c r="J8" s="153"/>
      <c r="K8" s="153"/>
      <c r="L8" s="153"/>
      <c r="M8" s="153"/>
      <c r="N8" s="153"/>
      <c r="O8" s="153"/>
      <c r="P8" s="153"/>
      <c r="Q8" s="153"/>
      <c r="R8" s="153"/>
      <c r="S8" s="153"/>
      <c r="T8" s="166"/>
      <c r="V8" s="211"/>
      <c r="W8" s="212"/>
      <c r="X8" s="212"/>
      <c r="Y8" s="212"/>
      <c r="Z8" s="212"/>
      <c r="AA8" s="212"/>
      <c r="AB8" s="212"/>
      <c r="AC8" s="212"/>
      <c r="AD8" s="212"/>
      <c r="AE8" s="213"/>
      <c r="AF8" s="211"/>
      <c r="AG8" s="212"/>
      <c r="AH8" s="212"/>
      <c r="AI8" s="212"/>
      <c r="AJ8" s="212"/>
      <c r="AK8" s="212"/>
      <c r="AL8" s="212"/>
      <c r="AM8" s="212"/>
      <c r="AN8" s="212"/>
      <c r="AO8" s="213"/>
      <c r="AP8" s="211"/>
      <c r="AQ8" s="212"/>
      <c r="AR8" s="212"/>
      <c r="AS8" s="212"/>
      <c r="AT8" s="212"/>
      <c r="AU8" s="212"/>
      <c r="AV8" s="212"/>
      <c r="AW8" s="212"/>
      <c r="AX8" s="212"/>
      <c r="AY8" s="213"/>
      <c r="AZ8" s="211"/>
      <c r="BA8" s="212"/>
      <c r="BB8" s="212"/>
      <c r="BC8" s="212"/>
      <c r="BD8" s="212"/>
      <c r="BE8" s="212"/>
      <c r="BF8" s="212"/>
      <c r="BG8" s="212"/>
      <c r="BH8" s="212"/>
      <c r="BI8" s="213"/>
      <c r="BJ8" s="211"/>
      <c r="BK8" s="212"/>
      <c r="BL8" s="212"/>
      <c r="BM8" s="212"/>
      <c r="BN8" s="212"/>
      <c r="BO8" s="212"/>
      <c r="BP8" s="212"/>
      <c r="BQ8" s="212"/>
      <c r="BR8" s="212"/>
      <c r="BS8" s="213"/>
      <c r="BT8" s="211"/>
      <c r="BU8" s="212"/>
      <c r="BV8" s="212"/>
      <c r="BW8" s="212"/>
      <c r="BX8" s="212"/>
      <c r="BY8" s="212"/>
      <c r="BZ8" s="212"/>
      <c r="CA8" s="212"/>
      <c r="CB8" s="212"/>
      <c r="CC8" s="213"/>
      <c r="CD8" s="211"/>
      <c r="CE8" s="212"/>
      <c r="CF8" s="212"/>
      <c r="CG8" s="212"/>
      <c r="CH8" s="212"/>
      <c r="CI8" s="212"/>
      <c r="CJ8" s="212"/>
      <c r="CK8" s="212"/>
      <c r="CL8" s="212"/>
      <c r="CM8" s="213"/>
      <c r="CN8" s="211"/>
      <c r="CO8" s="212"/>
      <c r="CP8" s="212"/>
      <c r="CQ8" s="212"/>
      <c r="CR8" s="212"/>
      <c r="CS8" s="212"/>
      <c r="CT8" s="212"/>
      <c r="CU8" s="212"/>
      <c r="CV8" s="212"/>
      <c r="CW8" s="213"/>
      <c r="CX8" s="211"/>
      <c r="CY8" s="212"/>
      <c r="CZ8" s="212"/>
      <c r="DA8" s="212"/>
      <c r="DB8" s="212"/>
      <c r="DC8" s="212"/>
      <c r="DD8" s="212"/>
      <c r="DE8" s="212"/>
      <c r="DF8" s="212"/>
      <c r="DG8" s="213"/>
      <c r="DH8" s="211"/>
      <c r="DI8" s="212"/>
      <c r="DJ8" s="212"/>
      <c r="DK8" s="212"/>
      <c r="DL8" s="212"/>
      <c r="DM8" s="212"/>
      <c r="DN8" s="212"/>
      <c r="DO8" s="212"/>
      <c r="DP8" s="212"/>
      <c r="DQ8" s="213"/>
      <c r="DR8" s="211"/>
      <c r="DS8" s="212"/>
      <c r="DT8" s="212"/>
      <c r="DU8" s="212"/>
      <c r="DV8" s="212"/>
      <c r="DW8" s="212"/>
      <c r="DX8" s="212"/>
      <c r="DY8" s="212"/>
      <c r="DZ8" s="212"/>
      <c r="EA8" s="213"/>
      <c r="EB8" s="211"/>
      <c r="EC8" s="212"/>
      <c r="ED8" s="212"/>
      <c r="EE8" s="212"/>
      <c r="EF8" s="212"/>
      <c r="EG8" s="212"/>
      <c r="EH8" s="212"/>
      <c r="EI8" s="212"/>
      <c r="EJ8" s="212"/>
      <c r="EK8" s="213"/>
    </row>
    <row r="9" spans="1:146" s="209" customFormat="1">
      <c r="A9" s="357" t="str">
        <f>Summary!A9</f>
        <v xml:space="preserve">  NON OPERATIONAL ITEMS</v>
      </c>
      <c r="B9" s="207">
        <f>Summary!B9</f>
        <v>0</v>
      </c>
      <c r="C9" s="207">
        <f>Summary!C9</f>
        <v>0</v>
      </c>
      <c r="D9" s="207">
        <f>Summary!D9</f>
        <v>0</v>
      </c>
      <c r="E9" s="348">
        <f>Summary!E9</f>
        <v>0</v>
      </c>
      <c r="F9" s="777">
        <f>Summary!F9</f>
        <v>0</v>
      </c>
      <c r="G9" s="371">
        <f>Summary!G9</f>
        <v>0</v>
      </c>
      <c r="H9" s="154"/>
      <c r="I9" s="155"/>
      <c r="J9" s="155"/>
      <c r="K9" s="155"/>
      <c r="L9" s="155"/>
      <c r="M9" s="155"/>
      <c r="N9" s="155"/>
      <c r="O9" s="155"/>
      <c r="P9" s="155"/>
      <c r="Q9" s="155"/>
      <c r="R9" s="155"/>
      <c r="S9" s="155"/>
      <c r="T9" s="167"/>
      <c r="U9" s="175"/>
      <c r="V9" s="154"/>
      <c r="W9" s="155"/>
      <c r="X9" s="155"/>
      <c r="Y9" s="155"/>
      <c r="Z9" s="155"/>
      <c r="AA9" s="155"/>
      <c r="AB9" s="155"/>
      <c r="AC9" s="155"/>
      <c r="AD9" s="155"/>
      <c r="AE9" s="167"/>
      <c r="AF9" s="154"/>
      <c r="AG9" s="155"/>
      <c r="AH9" s="155"/>
      <c r="AI9" s="155"/>
      <c r="AJ9" s="155"/>
      <c r="AK9" s="155"/>
      <c r="AL9" s="155"/>
      <c r="AM9" s="155"/>
      <c r="AN9" s="155"/>
      <c r="AO9" s="167"/>
      <c r="AP9" s="154"/>
      <c r="AQ9" s="155"/>
      <c r="AR9" s="155"/>
      <c r="AS9" s="155"/>
      <c r="AT9" s="155"/>
      <c r="AU9" s="155"/>
      <c r="AV9" s="155"/>
      <c r="AW9" s="155"/>
      <c r="AX9" s="155"/>
      <c r="AY9" s="167"/>
      <c r="AZ9" s="154"/>
      <c r="BA9" s="155"/>
      <c r="BB9" s="155"/>
      <c r="BC9" s="155"/>
      <c r="BD9" s="155"/>
      <c r="BE9" s="155"/>
      <c r="BF9" s="155"/>
      <c r="BG9" s="155"/>
      <c r="BH9" s="155"/>
      <c r="BI9" s="167"/>
      <c r="BJ9" s="154"/>
      <c r="BK9" s="155"/>
      <c r="BL9" s="155"/>
      <c r="BM9" s="155"/>
      <c r="BN9" s="155"/>
      <c r="BO9" s="155"/>
      <c r="BP9" s="155"/>
      <c r="BQ9" s="155"/>
      <c r="BR9" s="155"/>
      <c r="BS9" s="167"/>
      <c r="BT9" s="154"/>
      <c r="BU9" s="155"/>
      <c r="BV9" s="155"/>
      <c r="BW9" s="155"/>
      <c r="BX9" s="155"/>
      <c r="BY9" s="155"/>
      <c r="BZ9" s="155"/>
      <c r="CA9" s="155"/>
      <c r="CB9" s="155"/>
      <c r="CC9" s="167"/>
      <c r="CD9" s="154"/>
      <c r="CE9" s="155"/>
      <c r="CF9" s="155"/>
      <c r="CG9" s="155"/>
      <c r="CH9" s="155"/>
      <c r="CI9" s="155"/>
      <c r="CJ9" s="155"/>
      <c r="CK9" s="155"/>
      <c r="CL9" s="155"/>
      <c r="CM9" s="167"/>
      <c r="CN9" s="154"/>
      <c r="CO9" s="155"/>
      <c r="CP9" s="155"/>
      <c r="CQ9" s="155"/>
      <c r="CR9" s="155"/>
      <c r="CS9" s="155"/>
      <c r="CT9" s="155"/>
      <c r="CU9" s="155"/>
      <c r="CV9" s="155"/>
      <c r="CW9" s="167"/>
      <c r="CX9" s="154"/>
      <c r="CY9" s="155"/>
      <c r="CZ9" s="155"/>
      <c r="DA9" s="155"/>
      <c r="DB9" s="155"/>
      <c r="DC9" s="155"/>
      <c r="DD9" s="155"/>
      <c r="DE9" s="155"/>
      <c r="DF9" s="155"/>
      <c r="DG9" s="167"/>
      <c r="DH9" s="154"/>
      <c r="DI9" s="155"/>
      <c r="DJ9" s="155"/>
      <c r="DK9" s="155"/>
      <c r="DL9" s="155"/>
      <c r="DM9" s="155"/>
      <c r="DN9" s="155"/>
      <c r="DO9" s="155"/>
      <c r="DP9" s="155"/>
      <c r="DQ9" s="167"/>
      <c r="DR9" s="154"/>
      <c r="DS9" s="155"/>
      <c r="DT9" s="155"/>
      <c r="DU9" s="155"/>
      <c r="DV9" s="155"/>
      <c r="DW9" s="155"/>
      <c r="DX9" s="155"/>
      <c r="DY9" s="155"/>
      <c r="DZ9" s="155"/>
      <c r="EA9" s="167"/>
      <c r="EB9" s="154"/>
      <c r="EC9" s="155"/>
      <c r="ED9" s="155"/>
      <c r="EE9" s="155"/>
      <c r="EF9" s="155"/>
      <c r="EG9" s="155"/>
      <c r="EH9" s="155"/>
      <c r="EI9" s="155"/>
      <c r="EJ9" s="155"/>
      <c r="EK9" s="167"/>
    </row>
    <row r="10" spans="1:146" s="209" customFormat="1" ht="20.25">
      <c r="A10" s="358">
        <f>Summary!A10</f>
        <v>0</v>
      </c>
      <c r="B10" s="349" t="str">
        <f>Summary!B10</f>
        <v>1.1</v>
      </c>
      <c r="C10" s="349">
        <f>Summary!C10</f>
        <v>0</v>
      </c>
      <c r="D10" s="350" t="str">
        <f>Summary!D10</f>
        <v>Mobilisation and Demobilisation</v>
      </c>
      <c r="E10" s="198">
        <f>Summary!E10</f>
        <v>0</v>
      </c>
      <c r="F10" s="778">
        <f>Summary!F10</f>
        <v>0</v>
      </c>
      <c r="G10" s="372">
        <f>Summary!G10</f>
        <v>0</v>
      </c>
      <c r="H10" s="264"/>
      <c r="I10" s="265"/>
      <c r="J10" s="265"/>
      <c r="K10" s="265"/>
      <c r="L10" s="265"/>
      <c r="M10" s="265"/>
      <c r="N10" s="265"/>
      <c r="O10" s="265"/>
      <c r="P10" s="265"/>
      <c r="Q10" s="265"/>
      <c r="R10" s="265"/>
      <c r="S10" s="265"/>
      <c r="T10" s="266"/>
      <c r="U10" s="531"/>
      <c r="V10" s="293"/>
      <c r="W10" s="294"/>
      <c r="X10" s="294"/>
      <c r="Y10" s="294"/>
      <c r="Z10" s="294"/>
      <c r="AA10" s="294"/>
      <c r="AB10" s="294"/>
      <c r="AC10" s="294"/>
      <c r="AD10" s="294"/>
      <c r="AE10" s="539"/>
      <c r="AF10" s="293"/>
      <c r="AG10" s="294"/>
      <c r="AH10" s="294"/>
      <c r="AI10" s="294"/>
      <c r="AJ10" s="294"/>
      <c r="AK10" s="294"/>
      <c r="AL10" s="294"/>
      <c r="AM10" s="294"/>
      <c r="AN10" s="294"/>
      <c r="AO10" s="660"/>
      <c r="AP10" s="293"/>
      <c r="AQ10" s="294"/>
      <c r="AR10" s="294"/>
      <c r="AS10" s="294"/>
      <c r="AT10" s="294"/>
      <c r="AU10" s="294"/>
      <c r="AV10" s="294"/>
      <c r="AW10" s="294"/>
      <c r="AX10" s="294"/>
      <c r="AY10" s="660"/>
      <c r="AZ10" s="293"/>
      <c r="BA10" s="294"/>
      <c r="BB10" s="294"/>
      <c r="BC10" s="294"/>
      <c r="BD10" s="294"/>
      <c r="BE10" s="294"/>
      <c r="BF10" s="294"/>
      <c r="BG10" s="294"/>
      <c r="BH10" s="294"/>
      <c r="BI10" s="660"/>
      <c r="BJ10" s="293"/>
      <c r="BK10" s="294"/>
      <c r="BL10" s="294"/>
      <c r="BM10" s="294"/>
      <c r="BN10" s="294"/>
      <c r="BO10" s="294"/>
      <c r="BP10" s="294"/>
      <c r="BQ10" s="294"/>
      <c r="BR10" s="294"/>
      <c r="BS10" s="660"/>
      <c r="BT10" s="293"/>
      <c r="BU10" s="294"/>
      <c r="BV10" s="294"/>
      <c r="BW10" s="294"/>
      <c r="BX10" s="294"/>
      <c r="BY10" s="294"/>
      <c r="BZ10" s="294"/>
      <c r="CA10" s="294"/>
      <c r="CB10" s="294"/>
      <c r="CC10" s="660"/>
      <c r="CD10" s="293"/>
      <c r="CE10" s="294"/>
      <c r="CF10" s="294"/>
      <c r="CG10" s="294"/>
      <c r="CH10" s="294"/>
      <c r="CI10" s="294"/>
      <c r="CJ10" s="294"/>
      <c r="CK10" s="294"/>
      <c r="CL10" s="294"/>
      <c r="CM10" s="660"/>
      <c r="CN10" s="293"/>
      <c r="CO10" s="294"/>
      <c r="CP10" s="294"/>
      <c r="CQ10" s="294"/>
      <c r="CR10" s="294"/>
      <c r="CS10" s="294"/>
      <c r="CT10" s="294"/>
      <c r="CU10" s="294"/>
      <c r="CV10" s="294"/>
      <c r="CW10" s="660"/>
      <c r="CX10" s="293"/>
      <c r="CY10" s="294"/>
      <c r="CZ10" s="294"/>
      <c r="DA10" s="294"/>
      <c r="DB10" s="294"/>
      <c r="DC10" s="294"/>
      <c r="DD10" s="294"/>
      <c r="DE10" s="294"/>
      <c r="DF10" s="294"/>
      <c r="DG10" s="660"/>
      <c r="DH10" s="293"/>
      <c r="DI10" s="294"/>
      <c r="DJ10" s="294"/>
      <c r="DK10" s="294"/>
      <c r="DL10" s="294"/>
      <c r="DM10" s="294"/>
      <c r="DN10" s="294"/>
      <c r="DO10" s="294"/>
      <c r="DP10" s="294"/>
      <c r="DQ10" s="660"/>
      <c r="DR10" s="293"/>
      <c r="DS10" s="294"/>
      <c r="DT10" s="294"/>
      <c r="DU10" s="294"/>
      <c r="DV10" s="294"/>
      <c r="DW10" s="294"/>
      <c r="DX10" s="294"/>
      <c r="DY10" s="294"/>
      <c r="DZ10" s="294"/>
      <c r="EA10" s="660"/>
      <c r="EB10" s="293"/>
      <c r="EC10" s="294"/>
      <c r="ED10" s="294"/>
      <c r="EE10" s="294"/>
      <c r="EF10" s="294"/>
      <c r="EG10" s="294"/>
      <c r="EH10" s="294"/>
      <c r="EI10" s="294"/>
      <c r="EJ10" s="294"/>
      <c r="EK10" s="660"/>
    </row>
    <row r="11" spans="1:146" ht="20.25">
      <c r="A11" s="359">
        <f>Summary!A11</f>
        <v>16</v>
      </c>
      <c r="B11" s="351">
        <f>Summary!B11</f>
        <v>0</v>
      </c>
      <c r="C11" s="351" t="str">
        <f>Summary!C11</f>
        <v>1.1.1</v>
      </c>
      <c r="D11" s="351">
        <f>Summary!D11</f>
        <v>0</v>
      </c>
      <c r="E11" s="352">
        <f>Summary!E11</f>
        <v>0</v>
      </c>
      <c r="F11" s="352" t="str">
        <f>Summary!F11</f>
        <v>Mobilisation</v>
      </c>
      <c r="G11" s="373" t="str">
        <f>Summary!G11</f>
        <v>Schedule Ref 61</v>
      </c>
      <c r="H11" s="247"/>
      <c r="I11" s="248"/>
      <c r="J11" s="248"/>
      <c r="K11" s="248"/>
      <c r="L11" s="248"/>
      <c r="M11" s="248"/>
      <c r="N11" s="248"/>
      <c r="O11" s="248"/>
      <c r="P11" s="248"/>
      <c r="Q11" s="248"/>
      <c r="R11" s="248"/>
      <c r="S11" s="248"/>
      <c r="T11" s="255"/>
      <c r="U11" s="531"/>
      <c r="V11" s="295"/>
      <c r="W11" s="296"/>
      <c r="X11" s="296"/>
      <c r="Y11" s="296"/>
      <c r="Z11" s="296"/>
      <c r="AA11" s="296"/>
      <c r="AB11" s="296"/>
      <c r="AC11" s="296"/>
      <c r="AD11" s="296"/>
      <c r="AE11" s="639"/>
      <c r="AF11" s="295"/>
      <c r="AG11" s="296"/>
      <c r="AH11" s="296"/>
      <c r="AI11" s="296"/>
      <c r="AJ11" s="296"/>
      <c r="AK11" s="296"/>
      <c r="AL11" s="296"/>
      <c r="AM11" s="296"/>
      <c r="AN11" s="296"/>
      <c r="AO11" s="639"/>
      <c r="AP11" s="295"/>
      <c r="AQ11" s="296"/>
      <c r="AR11" s="296"/>
      <c r="AS11" s="296"/>
      <c r="AT11" s="296"/>
      <c r="AU11" s="296"/>
      <c r="AV11" s="296"/>
      <c r="AW11" s="296"/>
      <c r="AX11" s="296"/>
      <c r="AY11" s="639"/>
      <c r="AZ11" s="295"/>
      <c r="BA11" s="296"/>
      <c r="BB11" s="296"/>
      <c r="BC11" s="296"/>
      <c r="BD11" s="296"/>
      <c r="BE11" s="296"/>
      <c r="BF11" s="296"/>
      <c r="BG11" s="296"/>
      <c r="BH11" s="296"/>
      <c r="BI11" s="639"/>
      <c r="BJ11" s="295"/>
      <c r="BK11" s="296"/>
      <c r="BL11" s="296"/>
      <c r="BM11" s="296"/>
      <c r="BN11" s="296"/>
      <c r="BO11" s="296"/>
      <c r="BP11" s="296"/>
      <c r="BQ11" s="296"/>
      <c r="BR11" s="296"/>
      <c r="BS11" s="639"/>
      <c r="BT11" s="295"/>
      <c r="BU11" s="296"/>
      <c r="BV11" s="296"/>
      <c r="BW11" s="296"/>
      <c r="BX11" s="296"/>
      <c r="BY11" s="296"/>
      <c r="BZ11" s="296"/>
      <c r="CA11" s="296"/>
      <c r="CB11" s="296"/>
      <c r="CC11" s="639"/>
      <c r="CD11" s="295"/>
      <c r="CE11" s="296"/>
      <c r="CF11" s="296"/>
      <c r="CG11" s="296"/>
      <c r="CH11" s="296"/>
      <c r="CI11" s="296"/>
      <c r="CJ11" s="296"/>
      <c r="CK11" s="296"/>
      <c r="CL11" s="296"/>
      <c r="CM11" s="639"/>
      <c r="CN11" s="295"/>
      <c r="CO11" s="296"/>
      <c r="CP11" s="296"/>
      <c r="CQ11" s="296"/>
      <c r="CR11" s="296"/>
      <c r="CS11" s="296"/>
      <c r="CT11" s="296"/>
      <c r="CU11" s="296"/>
      <c r="CV11" s="296"/>
      <c r="CW11" s="639"/>
      <c r="CX11" s="295"/>
      <c r="CY11" s="296"/>
      <c r="CZ11" s="296"/>
      <c r="DA11" s="296"/>
      <c r="DB11" s="296"/>
      <c r="DC11" s="296"/>
      <c r="DD11" s="296"/>
      <c r="DE11" s="296"/>
      <c r="DF11" s="296"/>
      <c r="DG11" s="639"/>
      <c r="DH11" s="295"/>
      <c r="DI11" s="296"/>
      <c r="DJ11" s="296"/>
      <c r="DK11" s="296"/>
      <c r="DL11" s="296"/>
      <c r="DM11" s="296"/>
      <c r="DN11" s="296"/>
      <c r="DO11" s="296"/>
      <c r="DP11" s="296"/>
      <c r="DQ11" s="639"/>
      <c r="DR11" s="295"/>
      <c r="DS11" s="296"/>
      <c r="DT11" s="296"/>
      <c r="DU11" s="296"/>
      <c r="DV11" s="296"/>
      <c r="DW11" s="296"/>
      <c r="DX11" s="296"/>
      <c r="DY11" s="296"/>
      <c r="DZ11" s="296"/>
      <c r="EA11" s="639"/>
      <c r="EB11" s="295"/>
      <c r="EC11" s="296"/>
      <c r="ED11" s="296"/>
      <c r="EE11" s="296"/>
      <c r="EF11" s="296"/>
      <c r="EG11" s="296"/>
      <c r="EH11" s="296"/>
      <c r="EI11" s="296"/>
      <c r="EJ11" s="296"/>
      <c r="EK11" s="639"/>
    </row>
    <row r="12" spans="1:146" ht="20.25">
      <c r="A12" s="359">
        <f>Summary!A12</f>
        <v>17</v>
      </c>
      <c r="B12" s="351">
        <f>Summary!B12</f>
        <v>0</v>
      </c>
      <c r="C12" s="351" t="str">
        <f>Summary!C12</f>
        <v>1.1.2</v>
      </c>
      <c r="D12" s="351">
        <f>Summary!D12</f>
        <v>0</v>
      </c>
      <c r="E12" s="352">
        <f>Summary!E12</f>
        <v>0</v>
      </c>
      <c r="F12" s="352" t="str">
        <f>Summary!F12</f>
        <v>Demobilisation</v>
      </c>
      <c r="G12" s="373">
        <f>Summary!G12</f>
        <v>0</v>
      </c>
      <c r="H12" s="247"/>
      <c r="I12" s="248"/>
      <c r="J12" s="248"/>
      <c r="K12" s="248"/>
      <c r="L12" s="248"/>
      <c r="M12" s="248"/>
      <c r="N12" s="248"/>
      <c r="O12" s="248"/>
      <c r="P12" s="248"/>
      <c r="Q12" s="248"/>
      <c r="R12" s="248"/>
      <c r="S12" s="248"/>
      <c r="T12" s="255"/>
      <c r="U12" s="531"/>
      <c r="V12" s="295"/>
      <c r="W12" s="296"/>
      <c r="X12" s="296"/>
      <c r="Y12" s="296"/>
      <c r="Z12" s="296"/>
      <c r="AA12" s="296"/>
      <c r="AB12" s="296"/>
      <c r="AC12" s="296"/>
      <c r="AD12" s="296"/>
      <c r="AE12" s="639"/>
      <c r="AF12" s="295"/>
      <c r="AG12" s="296"/>
      <c r="AH12" s="296"/>
      <c r="AI12" s="296"/>
      <c r="AJ12" s="296"/>
      <c r="AK12" s="296"/>
      <c r="AL12" s="296"/>
      <c r="AM12" s="296"/>
      <c r="AN12" s="296"/>
      <c r="AO12" s="639"/>
      <c r="AP12" s="295"/>
      <c r="AQ12" s="296"/>
      <c r="AR12" s="296"/>
      <c r="AS12" s="296"/>
      <c r="AT12" s="296"/>
      <c r="AU12" s="296"/>
      <c r="AV12" s="296"/>
      <c r="AW12" s="296"/>
      <c r="AX12" s="296"/>
      <c r="AY12" s="639"/>
      <c r="AZ12" s="295"/>
      <c r="BA12" s="296"/>
      <c r="BB12" s="296"/>
      <c r="BC12" s="296"/>
      <c r="BD12" s="296"/>
      <c r="BE12" s="296"/>
      <c r="BF12" s="296"/>
      <c r="BG12" s="296"/>
      <c r="BH12" s="296"/>
      <c r="BI12" s="639"/>
      <c r="BJ12" s="295"/>
      <c r="BK12" s="296"/>
      <c r="BL12" s="296"/>
      <c r="BM12" s="296"/>
      <c r="BN12" s="296"/>
      <c r="BO12" s="296"/>
      <c r="BP12" s="296"/>
      <c r="BQ12" s="296"/>
      <c r="BR12" s="296"/>
      <c r="BS12" s="639"/>
      <c r="BT12" s="295"/>
      <c r="BU12" s="296"/>
      <c r="BV12" s="296"/>
      <c r="BW12" s="296"/>
      <c r="BX12" s="296"/>
      <c r="BY12" s="296"/>
      <c r="BZ12" s="296"/>
      <c r="CA12" s="296"/>
      <c r="CB12" s="296"/>
      <c r="CC12" s="639"/>
      <c r="CD12" s="295"/>
      <c r="CE12" s="296"/>
      <c r="CF12" s="296"/>
      <c r="CG12" s="296"/>
      <c r="CH12" s="296"/>
      <c r="CI12" s="296"/>
      <c r="CJ12" s="296"/>
      <c r="CK12" s="296"/>
      <c r="CL12" s="296"/>
      <c r="CM12" s="639"/>
      <c r="CN12" s="295"/>
      <c r="CO12" s="296"/>
      <c r="CP12" s="296"/>
      <c r="CQ12" s="296"/>
      <c r="CR12" s="296"/>
      <c r="CS12" s="296"/>
      <c r="CT12" s="296"/>
      <c r="CU12" s="296"/>
      <c r="CV12" s="296"/>
      <c r="CW12" s="639"/>
      <c r="CX12" s="295"/>
      <c r="CY12" s="296"/>
      <c r="CZ12" s="296"/>
      <c r="DA12" s="296"/>
      <c r="DB12" s="296"/>
      <c r="DC12" s="296"/>
      <c r="DD12" s="296"/>
      <c r="DE12" s="296"/>
      <c r="DF12" s="296"/>
      <c r="DG12" s="639"/>
      <c r="DH12" s="295"/>
      <c r="DI12" s="296"/>
      <c r="DJ12" s="296"/>
      <c r="DK12" s="296"/>
      <c r="DL12" s="296"/>
      <c r="DM12" s="296"/>
      <c r="DN12" s="296"/>
      <c r="DO12" s="296"/>
      <c r="DP12" s="296"/>
      <c r="DQ12" s="639"/>
      <c r="DR12" s="295"/>
      <c r="DS12" s="296"/>
      <c r="DT12" s="296"/>
      <c r="DU12" s="296"/>
      <c r="DV12" s="296"/>
      <c r="DW12" s="296"/>
      <c r="DX12" s="296"/>
      <c r="DY12" s="296"/>
      <c r="DZ12" s="296"/>
      <c r="EA12" s="639"/>
      <c r="EB12" s="295"/>
      <c r="EC12" s="296"/>
      <c r="ED12" s="296"/>
      <c r="EE12" s="296"/>
      <c r="EF12" s="296"/>
      <c r="EG12" s="296"/>
      <c r="EH12" s="296"/>
      <c r="EI12" s="296"/>
      <c r="EJ12" s="296"/>
      <c r="EK12" s="639"/>
    </row>
    <row r="13" spans="1:146" s="209" customFormat="1" ht="20.25">
      <c r="A13" s="358">
        <f>Summary!A13</f>
        <v>0</v>
      </c>
      <c r="B13" s="349" t="str">
        <f>Summary!B13</f>
        <v>1.2</v>
      </c>
      <c r="C13" s="349">
        <f>Summary!C13</f>
        <v>0</v>
      </c>
      <c r="D13" s="350" t="str">
        <f>Summary!D13</f>
        <v>Overheads</v>
      </c>
      <c r="E13" s="231">
        <f>Summary!E13</f>
        <v>0</v>
      </c>
      <c r="F13" s="779">
        <f>Summary!F13</f>
        <v>0</v>
      </c>
      <c r="G13" s="372">
        <f>Summary!G13</f>
        <v>0</v>
      </c>
      <c r="H13" s="156"/>
      <c r="I13" s="157"/>
      <c r="J13" s="157"/>
      <c r="K13" s="157"/>
      <c r="L13" s="157"/>
      <c r="M13" s="157"/>
      <c r="N13" s="157"/>
      <c r="O13" s="157"/>
      <c r="P13" s="157"/>
      <c r="Q13" s="157"/>
      <c r="R13" s="157"/>
      <c r="S13" s="157"/>
      <c r="T13" s="168"/>
      <c r="U13" s="531"/>
      <c r="V13" s="297"/>
      <c r="W13" s="298"/>
      <c r="X13" s="298"/>
      <c r="Y13" s="298"/>
      <c r="Z13" s="298"/>
      <c r="AA13" s="298"/>
      <c r="AB13" s="298"/>
      <c r="AC13" s="298"/>
      <c r="AD13" s="298"/>
      <c r="AE13" s="640"/>
      <c r="AF13" s="297"/>
      <c r="AG13" s="298"/>
      <c r="AH13" s="298"/>
      <c r="AI13" s="298"/>
      <c r="AJ13" s="298"/>
      <c r="AK13" s="298"/>
      <c r="AL13" s="298"/>
      <c r="AM13" s="298"/>
      <c r="AN13" s="298"/>
      <c r="AO13" s="640"/>
      <c r="AP13" s="297"/>
      <c r="AQ13" s="298"/>
      <c r="AR13" s="298"/>
      <c r="AS13" s="298"/>
      <c r="AT13" s="298"/>
      <c r="AU13" s="298"/>
      <c r="AV13" s="298"/>
      <c r="AW13" s="298"/>
      <c r="AX13" s="298"/>
      <c r="AY13" s="640"/>
      <c r="AZ13" s="297"/>
      <c r="BA13" s="298"/>
      <c r="BB13" s="298"/>
      <c r="BC13" s="298"/>
      <c r="BD13" s="298"/>
      <c r="BE13" s="298"/>
      <c r="BF13" s="298"/>
      <c r="BG13" s="298"/>
      <c r="BH13" s="298"/>
      <c r="BI13" s="640"/>
      <c r="BJ13" s="297"/>
      <c r="BK13" s="298"/>
      <c r="BL13" s="298"/>
      <c r="BM13" s="298"/>
      <c r="BN13" s="298"/>
      <c r="BO13" s="298"/>
      <c r="BP13" s="298"/>
      <c r="BQ13" s="298"/>
      <c r="BR13" s="298"/>
      <c r="BS13" s="640"/>
      <c r="BT13" s="297"/>
      <c r="BU13" s="298"/>
      <c r="BV13" s="298"/>
      <c r="BW13" s="298"/>
      <c r="BX13" s="298"/>
      <c r="BY13" s="298"/>
      <c r="BZ13" s="298"/>
      <c r="CA13" s="298"/>
      <c r="CB13" s="298"/>
      <c r="CC13" s="640"/>
      <c r="CD13" s="297"/>
      <c r="CE13" s="298"/>
      <c r="CF13" s="298"/>
      <c r="CG13" s="298"/>
      <c r="CH13" s="298"/>
      <c r="CI13" s="298"/>
      <c r="CJ13" s="298"/>
      <c r="CK13" s="298"/>
      <c r="CL13" s="298"/>
      <c r="CM13" s="640"/>
      <c r="CN13" s="297"/>
      <c r="CO13" s="298"/>
      <c r="CP13" s="298"/>
      <c r="CQ13" s="298"/>
      <c r="CR13" s="298"/>
      <c r="CS13" s="298"/>
      <c r="CT13" s="298"/>
      <c r="CU13" s="298"/>
      <c r="CV13" s="298"/>
      <c r="CW13" s="640"/>
      <c r="CX13" s="297"/>
      <c r="CY13" s="298"/>
      <c r="CZ13" s="298"/>
      <c r="DA13" s="298"/>
      <c r="DB13" s="298"/>
      <c r="DC13" s="298"/>
      <c r="DD13" s="298"/>
      <c r="DE13" s="298"/>
      <c r="DF13" s="298"/>
      <c r="DG13" s="640"/>
      <c r="DH13" s="297"/>
      <c r="DI13" s="298"/>
      <c r="DJ13" s="298"/>
      <c r="DK13" s="298"/>
      <c r="DL13" s="298"/>
      <c r="DM13" s="298"/>
      <c r="DN13" s="298"/>
      <c r="DO13" s="298"/>
      <c r="DP13" s="298"/>
      <c r="DQ13" s="640"/>
      <c r="DR13" s="297"/>
      <c r="DS13" s="298"/>
      <c r="DT13" s="298"/>
      <c r="DU13" s="298"/>
      <c r="DV13" s="298"/>
      <c r="DW13" s="298"/>
      <c r="DX13" s="298"/>
      <c r="DY13" s="298"/>
      <c r="DZ13" s="298"/>
      <c r="EA13" s="640"/>
      <c r="EB13" s="297"/>
      <c r="EC13" s="298"/>
      <c r="ED13" s="298"/>
      <c r="EE13" s="298"/>
      <c r="EF13" s="298"/>
      <c r="EG13" s="298"/>
      <c r="EH13" s="298"/>
      <c r="EI13" s="298"/>
      <c r="EJ13" s="298"/>
      <c r="EK13" s="640"/>
    </row>
    <row r="14" spans="1:146" ht="36">
      <c r="A14" s="786">
        <f>Summary!A14</f>
        <v>0</v>
      </c>
      <c r="B14" s="196">
        <f>Summary!B14</f>
        <v>0</v>
      </c>
      <c r="C14" s="196" t="str">
        <f>Summary!C14</f>
        <v>Not Used</v>
      </c>
      <c r="D14" s="196">
        <f>Summary!D14</f>
        <v>0</v>
      </c>
      <c r="E14" s="197">
        <f>Summary!E14</f>
        <v>0</v>
      </c>
      <c r="F14" s="197">
        <f>Summary!F14</f>
        <v>0</v>
      </c>
      <c r="G14" s="787">
        <f>Summary!G14</f>
        <v>0</v>
      </c>
      <c r="H14" s="131"/>
      <c r="I14" s="132"/>
      <c r="J14" s="132"/>
      <c r="K14" s="132"/>
      <c r="L14" s="132"/>
      <c r="M14" s="132"/>
      <c r="N14" s="132"/>
      <c r="O14" s="132"/>
      <c r="P14" s="132"/>
      <c r="Q14" s="132"/>
      <c r="R14" s="132"/>
      <c r="S14" s="132"/>
      <c r="T14" s="169"/>
      <c r="U14" s="531"/>
      <c r="V14" s="299"/>
      <c r="W14" s="300"/>
      <c r="X14" s="300"/>
      <c r="Y14" s="300"/>
      <c r="Z14" s="300"/>
      <c r="AA14" s="300"/>
      <c r="AB14" s="300"/>
      <c r="AC14" s="300"/>
      <c r="AD14" s="300"/>
      <c r="AE14" s="641"/>
      <c r="AF14" s="299"/>
      <c r="AG14" s="300"/>
      <c r="AH14" s="300"/>
      <c r="AI14" s="300"/>
      <c r="AJ14" s="300"/>
      <c r="AK14" s="300"/>
      <c r="AL14" s="300"/>
      <c r="AM14" s="300"/>
      <c r="AN14" s="300"/>
      <c r="AO14" s="641"/>
      <c r="AP14" s="299"/>
      <c r="AQ14" s="300"/>
      <c r="AR14" s="300"/>
      <c r="AS14" s="300"/>
      <c r="AT14" s="300"/>
      <c r="AU14" s="300"/>
      <c r="AV14" s="300"/>
      <c r="AW14" s="300"/>
      <c r="AX14" s="300"/>
      <c r="AY14" s="641"/>
      <c r="AZ14" s="299"/>
      <c r="BA14" s="300"/>
      <c r="BB14" s="300"/>
      <c r="BC14" s="300"/>
      <c r="BD14" s="300"/>
      <c r="BE14" s="300"/>
      <c r="BF14" s="300"/>
      <c r="BG14" s="300"/>
      <c r="BH14" s="300"/>
      <c r="BI14" s="641"/>
      <c r="BJ14" s="299"/>
      <c r="BK14" s="300"/>
      <c r="BL14" s="300"/>
      <c r="BM14" s="300"/>
      <c r="BN14" s="300"/>
      <c r="BO14" s="300"/>
      <c r="BP14" s="300"/>
      <c r="BQ14" s="300"/>
      <c r="BR14" s="300"/>
      <c r="BS14" s="641"/>
      <c r="BT14" s="299"/>
      <c r="BU14" s="300"/>
      <c r="BV14" s="300"/>
      <c r="BW14" s="300"/>
      <c r="BX14" s="300"/>
      <c r="BY14" s="300"/>
      <c r="BZ14" s="300"/>
      <c r="CA14" s="300"/>
      <c r="CB14" s="300"/>
      <c r="CC14" s="641"/>
      <c r="CD14" s="299"/>
      <c r="CE14" s="300"/>
      <c r="CF14" s="300"/>
      <c r="CG14" s="300"/>
      <c r="CH14" s="300"/>
      <c r="CI14" s="300"/>
      <c r="CJ14" s="300"/>
      <c r="CK14" s="300"/>
      <c r="CL14" s="300"/>
      <c r="CM14" s="641"/>
      <c r="CN14" s="299"/>
      <c r="CO14" s="300"/>
      <c r="CP14" s="300"/>
      <c r="CQ14" s="300"/>
      <c r="CR14" s="300"/>
      <c r="CS14" s="300"/>
      <c r="CT14" s="300"/>
      <c r="CU14" s="300"/>
      <c r="CV14" s="300"/>
      <c r="CW14" s="641"/>
      <c r="CX14" s="299"/>
      <c r="CY14" s="300"/>
      <c r="CZ14" s="300"/>
      <c r="DA14" s="300"/>
      <c r="DB14" s="300"/>
      <c r="DC14" s="300"/>
      <c r="DD14" s="300"/>
      <c r="DE14" s="300"/>
      <c r="DF14" s="300"/>
      <c r="DG14" s="641"/>
      <c r="DH14" s="299"/>
      <c r="DI14" s="300"/>
      <c r="DJ14" s="300"/>
      <c r="DK14" s="300"/>
      <c r="DL14" s="300"/>
      <c r="DM14" s="300"/>
      <c r="DN14" s="300"/>
      <c r="DO14" s="300"/>
      <c r="DP14" s="300"/>
      <c r="DQ14" s="641"/>
      <c r="DR14" s="299"/>
      <c r="DS14" s="300"/>
      <c r="DT14" s="300"/>
      <c r="DU14" s="300"/>
      <c r="DV14" s="300"/>
      <c r="DW14" s="300"/>
      <c r="DX14" s="300"/>
      <c r="DY14" s="300"/>
      <c r="DZ14" s="300"/>
      <c r="EA14" s="641"/>
      <c r="EB14" s="299"/>
      <c r="EC14" s="300"/>
      <c r="ED14" s="300"/>
      <c r="EE14" s="300"/>
      <c r="EF14" s="300"/>
      <c r="EG14" s="300"/>
      <c r="EH14" s="300"/>
      <c r="EI14" s="300"/>
      <c r="EJ14" s="300"/>
      <c r="EK14" s="641"/>
    </row>
    <row r="15" spans="1:146" ht="36">
      <c r="A15" s="786">
        <f>Summary!A15</f>
        <v>0</v>
      </c>
      <c r="B15" s="196">
        <f>Summary!B15</f>
        <v>0</v>
      </c>
      <c r="C15" s="196" t="str">
        <f>Summary!C15</f>
        <v>Not Used</v>
      </c>
      <c r="D15" s="196">
        <f>Summary!D15</f>
        <v>0</v>
      </c>
      <c r="E15" s="197">
        <f>Summary!E15</f>
        <v>0</v>
      </c>
      <c r="F15" s="197">
        <f>Summary!F15</f>
        <v>0</v>
      </c>
      <c r="G15" s="787">
        <f>Summary!G15</f>
        <v>0</v>
      </c>
      <c r="H15" s="131"/>
      <c r="I15" s="132"/>
      <c r="J15" s="132"/>
      <c r="K15" s="132"/>
      <c r="L15" s="132"/>
      <c r="M15" s="132"/>
      <c r="N15" s="132"/>
      <c r="O15" s="132"/>
      <c r="P15" s="132"/>
      <c r="Q15" s="132"/>
      <c r="R15" s="132"/>
      <c r="S15" s="132"/>
      <c r="T15" s="169"/>
      <c r="U15" s="531"/>
      <c r="V15" s="299"/>
      <c r="W15" s="300"/>
      <c r="X15" s="300"/>
      <c r="Y15" s="300"/>
      <c r="Z15" s="300"/>
      <c r="AA15" s="300"/>
      <c r="AB15" s="300"/>
      <c r="AC15" s="300"/>
      <c r="AD15" s="300"/>
      <c r="AE15" s="641"/>
      <c r="AF15" s="299"/>
      <c r="AG15" s="300"/>
      <c r="AH15" s="300"/>
      <c r="AI15" s="300"/>
      <c r="AJ15" s="300"/>
      <c r="AK15" s="300"/>
      <c r="AL15" s="300"/>
      <c r="AM15" s="300"/>
      <c r="AN15" s="300"/>
      <c r="AO15" s="641"/>
      <c r="AP15" s="299"/>
      <c r="AQ15" s="300"/>
      <c r="AR15" s="300"/>
      <c r="AS15" s="300"/>
      <c r="AT15" s="300"/>
      <c r="AU15" s="300"/>
      <c r="AV15" s="300"/>
      <c r="AW15" s="300"/>
      <c r="AX15" s="300"/>
      <c r="AY15" s="641"/>
      <c r="AZ15" s="299"/>
      <c r="BA15" s="300"/>
      <c r="BB15" s="300"/>
      <c r="BC15" s="300"/>
      <c r="BD15" s="300"/>
      <c r="BE15" s="300"/>
      <c r="BF15" s="300"/>
      <c r="BG15" s="300"/>
      <c r="BH15" s="300"/>
      <c r="BI15" s="641"/>
      <c r="BJ15" s="299"/>
      <c r="BK15" s="300"/>
      <c r="BL15" s="300"/>
      <c r="BM15" s="300"/>
      <c r="BN15" s="300"/>
      <c r="BO15" s="300"/>
      <c r="BP15" s="300"/>
      <c r="BQ15" s="300"/>
      <c r="BR15" s="300"/>
      <c r="BS15" s="641"/>
      <c r="BT15" s="299"/>
      <c r="BU15" s="300"/>
      <c r="BV15" s="300"/>
      <c r="BW15" s="300"/>
      <c r="BX15" s="300"/>
      <c r="BY15" s="300"/>
      <c r="BZ15" s="300"/>
      <c r="CA15" s="300"/>
      <c r="CB15" s="300"/>
      <c r="CC15" s="641"/>
      <c r="CD15" s="299"/>
      <c r="CE15" s="300"/>
      <c r="CF15" s="300"/>
      <c r="CG15" s="300"/>
      <c r="CH15" s="300"/>
      <c r="CI15" s="300"/>
      <c r="CJ15" s="300"/>
      <c r="CK15" s="300"/>
      <c r="CL15" s="300"/>
      <c r="CM15" s="641"/>
      <c r="CN15" s="299"/>
      <c r="CO15" s="300"/>
      <c r="CP15" s="300"/>
      <c r="CQ15" s="300"/>
      <c r="CR15" s="300"/>
      <c r="CS15" s="300"/>
      <c r="CT15" s="300"/>
      <c r="CU15" s="300"/>
      <c r="CV15" s="300"/>
      <c r="CW15" s="641"/>
      <c r="CX15" s="299"/>
      <c r="CY15" s="300"/>
      <c r="CZ15" s="300"/>
      <c r="DA15" s="300"/>
      <c r="DB15" s="300"/>
      <c r="DC15" s="300"/>
      <c r="DD15" s="300"/>
      <c r="DE15" s="300"/>
      <c r="DF15" s="300"/>
      <c r="DG15" s="641"/>
      <c r="DH15" s="299"/>
      <c r="DI15" s="300"/>
      <c r="DJ15" s="300"/>
      <c r="DK15" s="300"/>
      <c r="DL15" s="300"/>
      <c r="DM15" s="300"/>
      <c r="DN15" s="300"/>
      <c r="DO15" s="300"/>
      <c r="DP15" s="300"/>
      <c r="DQ15" s="641"/>
      <c r="DR15" s="299"/>
      <c r="DS15" s="300"/>
      <c r="DT15" s="300"/>
      <c r="DU15" s="300"/>
      <c r="DV15" s="300"/>
      <c r="DW15" s="300"/>
      <c r="DX15" s="300"/>
      <c r="DY15" s="300"/>
      <c r="DZ15" s="300"/>
      <c r="EA15" s="641"/>
      <c r="EB15" s="299"/>
      <c r="EC15" s="300"/>
      <c r="ED15" s="300"/>
      <c r="EE15" s="300"/>
      <c r="EF15" s="300"/>
      <c r="EG15" s="300"/>
      <c r="EH15" s="300"/>
      <c r="EI15" s="300"/>
      <c r="EJ15" s="300"/>
      <c r="EK15" s="641"/>
    </row>
    <row r="16" spans="1:146" s="209" customFormat="1" ht="20.25">
      <c r="A16" s="358">
        <f>Summary!A16</f>
        <v>0</v>
      </c>
      <c r="B16" s="349" t="str">
        <f>Summary!B16</f>
        <v>1.3</v>
      </c>
      <c r="C16" s="349">
        <f>Summary!C16</f>
        <v>0</v>
      </c>
      <c r="D16" s="350" t="str">
        <f>Summary!D16</f>
        <v>Management and Systems</v>
      </c>
      <c r="E16" s="198">
        <f>Summary!E16</f>
        <v>0</v>
      </c>
      <c r="F16" s="778">
        <f>Summary!F16</f>
        <v>0</v>
      </c>
      <c r="G16" s="372">
        <f>Summary!G16</f>
        <v>0</v>
      </c>
      <c r="H16" s="275"/>
      <c r="I16" s="276"/>
      <c r="J16" s="276"/>
      <c r="K16" s="276"/>
      <c r="L16" s="276"/>
      <c r="M16" s="276"/>
      <c r="N16" s="276"/>
      <c r="O16" s="276"/>
      <c r="P16" s="276"/>
      <c r="Q16" s="276"/>
      <c r="R16" s="276"/>
      <c r="S16" s="276"/>
      <c r="T16" s="277"/>
      <c r="U16" s="531"/>
      <c r="V16" s="275"/>
      <c r="W16" s="276"/>
      <c r="X16" s="276"/>
      <c r="Y16" s="276"/>
      <c r="Z16" s="276"/>
      <c r="AA16" s="276"/>
      <c r="AB16" s="276"/>
      <c r="AC16" s="276"/>
      <c r="AD16" s="276"/>
      <c r="AE16" s="642"/>
      <c r="AF16" s="275"/>
      <c r="AG16" s="276"/>
      <c r="AH16" s="276"/>
      <c r="AI16" s="276"/>
      <c r="AJ16" s="276"/>
      <c r="AK16" s="276"/>
      <c r="AL16" s="276"/>
      <c r="AM16" s="276"/>
      <c r="AN16" s="276"/>
      <c r="AO16" s="642"/>
      <c r="AP16" s="275"/>
      <c r="AQ16" s="276"/>
      <c r="AR16" s="276"/>
      <c r="AS16" s="276"/>
      <c r="AT16" s="276"/>
      <c r="AU16" s="276"/>
      <c r="AV16" s="276"/>
      <c r="AW16" s="276"/>
      <c r="AX16" s="276"/>
      <c r="AY16" s="642"/>
      <c r="AZ16" s="275"/>
      <c r="BA16" s="276"/>
      <c r="BB16" s="276"/>
      <c r="BC16" s="276"/>
      <c r="BD16" s="276"/>
      <c r="BE16" s="276"/>
      <c r="BF16" s="276"/>
      <c r="BG16" s="276"/>
      <c r="BH16" s="276"/>
      <c r="BI16" s="642"/>
      <c r="BJ16" s="275"/>
      <c r="BK16" s="276"/>
      <c r="BL16" s="276"/>
      <c r="BM16" s="276"/>
      <c r="BN16" s="276"/>
      <c r="BO16" s="276"/>
      <c r="BP16" s="276"/>
      <c r="BQ16" s="276"/>
      <c r="BR16" s="276"/>
      <c r="BS16" s="642"/>
      <c r="BT16" s="275"/>
      <c r="BU16" s="276"/>
      <c r="BV16" s="276"/>
      <c r="BW16" s="276"/>
      <c r="BX16" s="276"/>
      <c r="BY16" s="276"/>
      <c r="BZ16" s="276"/>
      <c r="CA16" s="276"/>
      <c r="CB16" s="276"/>
      <c r="CC16" s="642"/>
      <c r="CD16" s="275"/>
      <c r="CE16" s="276"/>
      <c r="CF16" s="276"/>
      <c r="CG16" s="276"/>
      <c r="CH16" s="276"/>
      <c r="CI16" s="276"/>
      <c r="CJ16" s="276"/>
      <c r="CK16" s="276"/>
      <c r="CL16" s="276"/>
      <c r="CM16" s="642"/>
      <c r="CN16" s="275"/>
      <c r="CO16" s="276"/>
      <c r="CP16" s="276"/>
      <c r="CQ16" s="276"/>
      <c r="CR16" s="276"/>
      <c r="CS16" s="276"/>
      <c r="CT16" s="276"/>
      <c r="CU16" s="276"/>
      <c r="CV16" s="276"/>
      <c r="CW16" s="642"/>
      <c r="CX16" s="275"/>
      <c r="CY16" s="276"/>
      <c r="CZ16" s="276"/>
      <c r="DA16" s="276"/>
      <c r="DB16" s="276"/>
      <c r="DC16" s="276"/>
      <c r="DD16" s="276"/>
      <c r="DE16" s="276"/>
      <c r="DF16" s="276"/>
      <c r="DG16" s="642"/>
      <c r="DH16" s="275"/>
      <c r="DI16" s="276"/>
      <c r="DJ16" s="276"/>
      <c r="DK16" s="276"/>
      <c r="DL16" s="276"/>
      <c r="DM16" s="276"/>
      <c r="DN16" s="276"/>
      <c r="DO16" s="276"/>
      <c r="DP16" s="276"/>
      <c r="DQ16" s="642"/>
      <c r="DR16" s="275"/>
      <c r="DS16" s="276"/>
      <c r="DT16" s="276"/>
      <c r="DU16" s="276"/>
      <c r="DV16" s="276"/>
      <c r="DW16" s="276"/>
      <c r="DX16" s="276"/>
      <c r="DY16" s="276"/>
      <c r="DZ16" s="276"/>
      <c r="EA16" s="642"/>
      <c r="EB16" s="275"/>
      <c r="EC16" s="276"/>
      <c r="ED16" s="276"/>
      <c r="EE16" s="276"/>
      <c r="EF16" s="276"/>
      <c r="EG16" s="276"/>
      <c r="EH16" s="276"/>
      <c r="EI16" s="276"/>
      <c r="EJ16" s="276"/>
      <c r="EK16" s="642"/>
    </row>
    <row r="17" spans="1:141" ht="20.25">
      <c r="A17" s="359">
        <f>Summary!A17</f>
        <v>2</v>
      </c>
      <c r="B17" s="351">
        <f>Summary!B17</f>
        <v>0</v>
      </c>
      <c r="C17" s="351" t="str">
        <f>Summary!C17</f>
        <v>1.3.1</v>
      </c>
      <c r="D17" s="351">
        <f>Summary!D17</f>
        <v>0</v>
      </c>
      <c r="E17" s="352">
        <f>Summary!E17</f>
        <v>0</v>
      </c>
      <c r="F17" s="352" t="str">
        <f>Summary!F17</f>
        <v>Information Technology</v>
      </c>
      <c r="G17" s="373">
        <f>Summary!G17</f>
        <v>0</v>
      </c>
      <c r="H17" s="540">
        <f t="shared" ref="H17:H26" si="2">SUM(V17:AD17)</f>
        <v>0</v>
      </c>
      <c r="I17" s="541">
        <f t="shared" ref="I17:I26" si="3">SUM(AF17:AN17)</f>
        <v>0</v>
      </c>
      <c r="J17" s="541">
        <f t="shared" ref="J17:J26" si="4">SUM(AP17:AX17)</f>
        <v>0</v>
      </c>
      <c r="K17" s="541">
        <f t="shared" ref="K17:K26" si="5">SUM(AZ17:BH17)</f>
        <v>0</v>
      </c>
      <c r="L17" s="541">
        <f t="shared" ref="L17:L26" si="6">SUM(BJ17:BR17)</f>
        <v>0</v>
      </c>
      <c r="M17" s="541">
        <f t="shared" ref="M17:M26" si="7">SUM(BT17:CB17)</f>
        <v>0</v>
      </c>
      <c r="N17" s="541">
        <f t="shared" ref="N17:N26" si="8">SUM(CD17:CL17)</f>
        <v>0</v>
      </c>
      <c r="O17" s="541">
        <f t="shared" ref="O17:O26" si="9">SUM(CN17:CV17)</f>
        <v>0</v>
      </c>
      <c r="P17" s="541">
        <f t="shared" ref="P17:P26" si="10">SUM(CX17:DF17)</f>
        <v>0</v>
      </c>
      <c r="Q17" s="541">
        <f t="shared" ref="Q17:Q26" si="11">SUM(DH17:DP17)</f>
        <v>0</v>
      </c>
      <c r="R17" s="541">
        <f t="shared" ref="R17:R26" si="12">SUM(DR17:DZ17)</f>
        <v>0</v>
      </c>
      <c r="S17" s="541">
        <f t="shared" ref="S17:S26" si="13">SUM(EB17:EJ17)</f>
        <v>0</v>
      </c>
      <c r="T17" s="542">
        <f>SUM(H17:S17)</f>
        <v>0</v>
      </c>
      <c r="U17" s="531"/>
      <c r="V17" s="543"/>
      <c r="W17" s="544"/>
      <c r="X17" s="544"/>
      <c r="Y17" s="544"/>
      <c r="Z17" s="544"/>
      <c r="AA17" s="544"/>
      <c r="AB17" s="544"/>
      <c r="AC17" s="544"/>
      <c r="AD17" s="544"/>
      <c r="AE17" s="643"/>
      <c r="AF17" s="543"/>
      <c r="AG17" s="544"/>
      <c r="AH17" s="544"/>
      <c r="AI17" s="544"/>
      <c r="AJ17" s="544"/>
      <c r="AK17" s="544"/>
      <c r="AL17" s="544"/>
      <c r="AM17" s="544"/>
      <c r="AN17" s="544"/>
      <c r="AO17" s="643"/>
      <c r="AP17" s="543"/>
      <c r="AQ17" s="544"/>
      <c r="AR17" s="544"/>
      <c r="AS17" s="544"/>
      <c r="AT17" s="544"/>
      <c r="AU17" s="544"/>
      <c r="AV17" s="544"/>
      <c r="AW17" s="544"/>
      <c r="AX17" s="544"/>
      <c r="AY17" s="643"/>
      <c r="AZ17" s="543"/>
      <c r="BA17" s="544"/>
      <c r="BB17" s="544"/>
      <c r="BC17" s="544"/>
      <c r="BD17" s="544"/>
      <c r="BE17" s="544"/>
      <c r="BF17" s="544"/>
      <c r="BG17" s="544"/>
      <c r="BH17" s="544"/>
      <c r="BI17" s="643"/>
      <c r="BJ17" s="543"/>
      <c r="BK17" s="544"/>
      <c r="BL17" s="544"/>
      <c r="BM17" s="544"/>
      <c r="BN17" s="544"/>
      <c r="BO17" s="544"/>
      <c r="BP17" s="544"/>
      <c r="BQ17" s="544"/>
      <c r="BR17" s="544"/>
      <c r="BS17" s="643"/>
      <c r="BT17" s="543"/>
      <c r="BU17" s="544"/>
      <c r="BV17" s="544"/>
      <c r="BW17" s="544"/>
      <c r="BX17" s="544"/>
      <c r="BY17" s="544"/>
      <c r="BZ17" s="544"/>
      <c r="CA17" s="544"/>
      <c r="CB17" s="544"/>
      <c r="CC17" s="643"/>
      <c r="CD17" s="543"/>
      <c r="CE17" s="544"/>
      <c r="CF17" s="544"/>
      <c r="CG17" s="544"/>
      <c r="CH17" s="544"/>
      <c r="CI17" s="544"/>
      <c r="CJ17" s="544"/>
      <c r="CK17" s="544"/>
      <c r="CL17" s="544"/>
      <c r="CM17" s="643"/>
      <c r="CN17" s="543"/>
      <c r="CO17" s="544"/>
      <c r="CP17" s="544"/>
      <c r="CQ17" s="544"/>
      <c r="CR17" s="544"/>
      <c r="CS17" s="544"/>
      <c r="CT17" s="544"/>
      <c r="CU17" s="544"/>
      <c r="CV17" s="544"/>
      <c r="CW17" s="643"/>
      <c r="CX17" s="543"/>
      <c r="CY17" s="544"/>
      <c r="CZ17" s="544"/>
      <c r="DA17" s="544"/>
      <c r="DB17" s="544"/>
      <c r="DC17" s="544"/>
      <c r="DD17" s="544"/>
      <c r="DE17" s="544"/>
      <c r="DF17" s="544"/>
      <c r="DG17" s="643"/>
      <c r="DH17" s="543"/>
      <c r="DI17" s="544"/>
      <c r="DJ17" s="544"/>
      <c r="DK17" s="544"/>
      <c r="DL17" s="544"/>
      <c r="DM17" s="544"/>
      <c r="DN17" s="544"/>
      <c r="DO17" s="544"/>
      <c r="DP17" s="544"/>
      <c r="DQ17" s="643"/>
      <c r="DR17" s="543"/>
      <c r="DS17" s="544"/>
      <c r="DT17" s="544"/>
      <c r="DU17" s="544"/>
      <c r="DV17" s="544"/>
      <c r="DW17" s="544"/>
      <c r="DX17" s="544"/>
      <c r="DY17" s="544"/>
      <c r="DZ17" s="544"/>
      <c r="EA17" s="643"/>
      <c r="EB17" s="543"/>
      <c r="EC17" s="544"/>
      <c r="ED17" s="544"/>
      <c r="EE17" s="544"/>
      <c r="EF17" s="544"/>
      <c r="EG17" s="544"/>
      <c r="EH17" s="544"/>
      <c r="EI17" s="544"/>
      <c r="EJ17" s="544"/>
      <c r="EK17" s="643"/>
    </row>
    <row r="18" spans="1:141" ht="20.25">
      <c r="A18" s="359">
        <f>Summary!A18</f>
        <v>3</v>
      </c>
      <c r="B18" s="351">
        <f>Summary!B18</f>
        <v>0</v>
      </c>
      <c r="C18" s="351" t="str">
        <f>Summary!C18</f>
        <v>1.3.2</v>
      </c>
      <c r="D18" s="351">
        <f>Summary!D18</f>
        <v>0</v>
      </c>
      <c r="E18" s="352">
        <f>Summary!E18</f>
        <v>0</v>
      </c>
      <c r="F18" s="352" t="str">
        <f>Summary!F18</f>
        <v>Confidentiality, Security and Conflict of Interest</v>
      </c>
      <c r="G18" s="373" t="str">
        <f>Summary!G18</f>
        <v>Schedule Ref 19 to 22</v>
      </c>
      <c r="H18" s="540">
        <f t="shared" si="2"/>
        <v>0</v>
      </c>
      <c r="I18" s="541">
        <f t="shared" si="3"/>
        <v>0</v>
      </c>
      <c r="J18" s="541">
        <f t="shared" si="4"/>
        <v>0</v>
      </c>
      <c r="K18" s="541">
        <f t="shared" si="5"/>
        <v>0</v>
      </c>
      <c r="L18" s="541">
        <f t="shared" si="6"/>
        <v>0</v>
      </c>
      <c r="M18" s="541">
        <f t="shared" si="7"/>
        <v>0</v>
      </c>
      <c r="N18" s="541">
        <f t="shared" si="8"/>
        <v>0</v>
      </c>
      <c r="O18" s="541">
        <f t="shared" si="9"/>
        <v>0</v>
      </c>
      <c r="P18" s="541">
        <f t="shared" si="10"/>
        <v>0</v>
      </c>
      <c r="Q18" s="541">
        <f t="shared" si="11"/>
        <v>0</v>
      </c>
      <c r="R18" s="541">
        <f t="shared" si="12"/>
        <v>0</v>
      </c>
      <c r="S18" s="541">
        <f t="shared" si="13"/>
        <v>0</v>
      </c>
      <c r="T18" s="542">
        <f t="shared" ref="T18:T26" si="14">SUM(H18:S18)</f>
        <v>0</v>
      </c>
      <c r="U18" s="531"/>
      <c r="V18" s="543"/>
      <c r="W18" s="544"/>
      <c r="X18" s="544"/>
      <c r="Y18" s="544"/>
      <c r="Z18" s="544"/>
      <c r="AA18" s="544"/>
      <c r="AB18" s="544"/>
      <c r="AC18" s="544"/>
      <c r="AD18" s="544"/>
      <c r="AE18" s="644"/>
      <c r="AF18" s="543"/>
      <c r="AG18" s="544"/>
      <c r="AH18" s="544"/>
      <c r="AI18" s="544"/>
      <c r="AJ18" s="544"/>
      <c r="AK18" s="544"/>
      <c r="AL18" s="544"/>
      <c r="AM18" s="544"/>
      <c r="AN18" s="544"/>
      <c r="AO18" s="644"/>
      <c r="AP18" s="543"/>
      <c r="AQ18" s="544"/>
      <c r="AR18" s="544"/>
      <c r="AS18" s="544"/>
      <c r="AT18" s="544"/>
      <c r="AU18" s="544"/>
      <c r="AV18" s="544"/>
      <c r="AW18" s="544"/>
      <c r="AX18" s="544"/>
      <c r="AY18" s="644"/>
      <c r="AZ18" s="543"/>
      <c r="BA18" s="544"/>
      <c r="BB18" s="544"/>
      <c r="BC18" s="544"/>
      <c r="BD18" s="544"/>
      <c r="BE18" s="544"/>
      <c r="BF18" s="544"/>
      <c r="BG18" s="544"/>
      <c r="BH18" s="544"/>
      <c r="BI18" s="644"/>
      <c r="BJ18" s="543"/>
      <c r="BK18" s="544"/>
      <c r="BL18" s="544"/>
      <c r="BM18" s="544"/>
      <c r="BN18" s="544"/>
      <c r="BO18" s="544"/>
      <c r="BP18" s="544"/>
      <c r="BQ18" s="544"/>
      <c r="BR18" s="544"/>
      <c r="BS18" s="644"/>
      <c r="BT18" s="543"/>
      <c r="BU18" s="544"/>
      <c r="BV18" s="544"/>
      <c r="BW18" s="544"/>
      <c r="BX18" s="544"/>
      <c r="BY18" s="544"/>
      <c r="BZ18" s="544"/>
      <c r="CA18" s="544"/>
      <c r="CB18" s="544"/>
      <c r="CC18" s="644"/>
      <c r="CD18" s="543"/>
      <c r="CE18" s="544"/>
      <c r="CF18" s="544"/>
      <c r="CG18" s="544"/>
      <c r="CH18" s="544"/>
      <c r="CI18" s="544"/>
      <c r="CJ18" s="544"/>
      <c r="CK18" s="544"/>
      <c r="CL18" s="544"/>
      <c r="CM18" s="644"/>
      <c r="CN18" s="543"/>
      <c r="CO18" s="544"/>
      <c r="CP18" s="544"/>
      <c r="CQ18" s="544"/>
      <c r="CR18" s="544"/>
      <c r="CS18" s="544"/>
      <c r="CT18" s="544"/>
      <c r="CU18" s="544"/>
      <c r="CV18" s="544"/>
      <c r="CW18" s="644"/>
      <c r="CX18" s="543"/>
      <c r="CY18" s="544"/>
      <c r="CZ18" s="544"/>
      <c r="DA18" s="544"/>
      <c r="DB18" s="544"/>
      <c r="DC18" s="544"/>
      <c r="DD18" s="544"/>
      <c r="DE18" s="544"/>
      <c r="DF18" s="544"/>
      <c r="DG18" s="644"/>
      <c r="DH18" s="543"/>
      <c r="DI18" s="544"/>
      <c r="DJ18" s="544"/>
      <c r="DK18" s="544"/>
      <c r="DL18" s="544"/>
      <c r="DM18" s="544"/>
      <c r="DN18" s="544"/>
      <c r="DO18" s="544"/>
      <c r="DP18" s="544"/>
      <c r="DQ18" s="644"/>
      <c r="DR18" s="543"/>
      <c r="DS18" s="544"/>
      <c r="DT18" s="544"/>
      <c r="DU18" s="544"/>
      <c r="DV18" s="544"/>
      <c r="DW18" s="544"/>
      <c r="DX18" s="544"/>
      <c r="DY18" s="544"/>
      <c r="DZ18" s="544"/>
      <c r="EA18" s="644"/>
      <c r="EB18" s="543"/>
      <c r="EC18" s="544"/>
      <c r="ED18" s="544"/>
      <c r="EE18" s="544"/>
      <c r="EF18" s="544"/>
      <c r="EG18" s="544"/>
      <c r="EH18" s="544"/>
      <c r="EI18" s="544"/>
      <c r="EJ18" s="544"/>
      <c r="EK18" s="644"/>
    </row>
    <row r="19" spans="1:141" ht="20.25">
      <c r="A19" s="359" t="str">
        <f>Summary!A19</f>
        <v>4 &amp; 12</v>
      </c>
      <c r="B19" s="351">
        <f>Summary!B19</f>
        <v>0</v>
      </c>
      <c r="C19" s="351" t="str">
        <f>Summary!C19</f>
        <v>1.3.3</v>
      </c>
      <c r="D19" s="196">
        <f>Summary!D19</f>
        <v>0</v>
      </c>
      <c r="E19" s="197">
        <f>Summary!E19</f>
        <v>0</v>
      </c>
      <c r="F19" s="352" t="str">
        <f>Summary!F19</f>
        <v>Commercial Management  and Contract Plan</v>
      </c>
      <c r="G19" s="373">
        <f>Summary!G19</f>
        <v>0</v>
      </c>
      <c r="H19" s="540">
        <f t="shared" si="2"/>
        <v>0</v>
      </c>
      <c r="I19" s="541">
        <f t="shared" si="3"/>
        <v>0</v>
      </c>
      <c r="J19" s="541">
        <f t="shared" si="4"/>
        <v>0</v>
      </c>
      <c r="K19" s="541">
        <f t="shared" si="5"/>
        <v>0</v>
      </c>
      <c r="L19" s="541">
        <f t="shared" si="6"/>
        <v>0</v>
      </c>
      <c r="M19" s="541">
        <f t="shared" si="7"/>
        <v>0</v>
      </c>
      <c r="N19" s="541">
        <f t="shared" si="8"/>
        <v>0</v>
      </c>
      <c r="O19" s="541">
        <f t="shared" si="9"/>
        <v>0</v>
      </c>
      <c r="P19" s="541">
        <f t="shared" si="10"/>
        <v>0</v>
      </c>
      <c r="Q19" s="541">
        <f t="shared" si="11"/>
        <v>0</v>
      </c>
      <c r="R19" s="541">
        <f t="shared" si="12"/>
        <v>0</v>
      </c>
      <c r="S19" s="541">
        <f t="shared" si="13"/>
        <v>0</v>
      </c>
      <c r="T19" s="542">
        <f t="shared" si="14"/>
        <v>0</v>
      </c>
      <c r="U19" s="531"/>
      <c r="V19" s="543"/>
      <c r="W19" s="544"/>
      <c r="X19" s="544"/>
      <c r="Y19" s="544"/>
      <c r="Z19" s="544"/>
      <c r="AA19" s="544"/>
      <c r="AB19" s="544"/>
      <c r="AC19" s="544"/>
      <c r="AD19" s="544"/>
      <c r="AE19" s="644"/>
      <c r="AF19" s="543"/>
      <c r="AG19" s="544"/>
      <c r="AH19" s="544"/>
      <c r="AI19" s="544"/>
      <c r="AJ19" s="544"/>
      <c r="AK19" s="544"/>
      <c r="AL19" s="544"/>
      <c r="AM19" s="544"/>
      <c r="AN19" s="544"/>
      <c r="AO19" s="644"/>
      <c r="AP19" s="543"/>
      <c r="AQ19" s="544"/>
      <c r="AR19" s="544"/>
      <c r="AS19" s="544"/>
      <c r="AT19" s="544"/>
      <c r="AU19" s="544"/>
      <c r="AV19" s="544"/>
      <c r="AW19" s="544"/>
      <c r="AX19" s="544"/>
      <c r="AY19" s="644"/>
      <c r="AZ19" s="543"/>
      <c r="BA19" s="544"/>
      <c r="BB19" s="544"/>
      <c r="BC19" s="544"/>
      <c r="BD19" s="544"/>
      <c r="BE19" s="544"/>
      <c r="BF19" s="544"/>
      <c r="BG19" s="544"/>
      <c r="BH19" s="544"/>
      <c r="BI19" s="644"/>
      <c r="BJ19" s="543"/>
      <c r="BK19" s="544"/>
      <c r="BL19" s="544"/>
      <c r="BM19" s="544"/>
      <c r="BN19" s="544"/>
      <c r="BO19" s="544"/>
      <c r="BP19" s="544"/>
      <c r="BQ19" s="544"/>
      <c r="BR19" s="544"/>
      <c r="BS19" s="644"/>
      <c r="BT19" s="543"/>
      <c r="BU19" s="544"/>
      <c r="BV19" s="544"/>
      <c r="BW19" s="544"/>
      <c r="BX19" s="544"/>
      <c r="BY19" s="544"/>
      <c r="BZ19" s="544"/>
      <c r="CA19" s="544"/>
      <c r="CB19" s="544"/>
      <c r="CC19" s="644"/>
      <c r="CD19" s="543"/>
      <c r="CE19" s="544"/>
      <c r="CF19" s="544"/>
      <c r="CG19" s="544"/>
      <c r="CH19" s="544"/>
      <c r="CI19" s="544"/>
      <c r="CJ19" s="544"/>
      <c r="CK19" s="544"/>
      <c r="CL19" s="544"/>
      <c r="CM19" s="644"/>
      <c r="CN19" s="543"/>
      <c r="CO19" s="544"/>
      <c r="CP19" s="544"/>
      <c r="CQ19" s="544"/>
      <c r="CR19" s="544"/>
      <c r="CS19" s="544"/>
      <c r="CT19" s="544"/>
      <c r="CU19" s="544"/>
      <c r="CV19" s="544"/>
      <c r="CW19" s="644"/>
      <c r="CX19" s="543"/>
      <c r="CY19" s="544"/>
      <c r="CZ19" s="544"/>
      <c r="DA19" s="544"/>
      <c r="DB19" s="544"/>
      <c r="DC19" s="544"/>
      <c r="DD19" s="544"/>
      <c r="DE19" s="544"/>
      <c r="DF19" s="544"/>
      <c r="DG19" s="644"/>
      <c r="DH19" s="543"/>
      <c r="DI19" s="544"/>
      <c r="DJ19" s="544"/>
      <c r="DK19" s="544"/>
      <c r="DL19" s="544"/>
      <c r="DM19" s="544"/>
      <c r="DN19" s="544"/>
      <c r="DO19" s="544"/>
      <c r="DP19" s="544"/>
      <c r="DQ19" s="644"/>
      <c r="DR19" s="543"/>
      <c r="DS19" s="544"/>
      <c r="DT19" s="544"/>
      <c r="DU19" s="544"/>
      <c r="DV19" s="544"/>
      <c r="DW19" s="544"/>
      <c r="DX19" s="544"/>
      <c r="DY19" s="544"/>
      <c r="DZ19" s="544"/>
      <c r="EA19" s="644"/>
      <c r="EB19" s="543"/>
      <c r="EC19" s="544"/>
      <c r="ED19" s="544"/>
      <c r="EE19" s="544"/>
      <c r="EF19" s="544"/>
      <c r="EG19" s="544"/>
      <c r="EH19" s="544"/>
      <c r="EI19" s="544"/>
      <c r="EJ19" s="544"/>
      <c r="EK19" s="644"/>
    </row>
    <row r="20" spans="1:141" ht="20.25">
      <c r="A20" s="359" t="str">
        <f>Summary!A20</f>
        <v>5 &amp; 11</v>
      </c>
      <c r="B20" s="353">
        <f>Summary!B20</f>
        <v>0</v>
      </c>
      <c r="C20" s="351" t="str">
        <f>Summary!C20</f>
        <v>1.3.4</v>
      </c>
      <c r="D20" s="351">
        <f>Summary!D20</f>
        <v>0</v>
      </c>
      <c r="E20" s="355">
        <f>Summary!E20</f>
        <v>0</v>
      </c>
      <c r="F20" s="352" t="str">
        <f>Summary!F20</f>
        <v>Risk Management and Business Continuity</v>
      </c>
      <c r="G20" s="373" t="str">
        <f>Summary!G20</f>
        <v>Schedule Ref 4</v>
      </c>
      <c r="H20" s="540">
        <f t="shared" si="2"/>
        <v>0</v>
      </c>
      <c r="I20" s="541">
        <f t="shared" si="3"/>
        <v>0</v>
      </c>
      <c r="J20" s="541">
        <f t="shared" si="4"/>
        <v>0</v>
      </c>
      <c r="K20" s="541">
        <f t="shared" si="5"/>
        <v>0</v>
      </c>
      <c r="L20" s="541">
        <f t="shared" si="6"/>
        <v>0</v>
      </c>
      <c r="M20" s="541">
        <f t="shared" si="7"/>
        <v>0</v>
      </c>
      <c r="N20" s="541">
        <f t="shared" si="8"/>
        <v>0</v>
      </c>
      <c r="O20" s="541">
        <f t="shared" si="9"/>
        <v>0</v>
      </c>
      <c r="P20" s="541">
        <f t="shared" si="10"/>
        <v>0</v>
      </c>
      <c r="Q20" s="541">
        <f t="shared" si="11"/>
        <v>0</v>
      </c>
      <c r="R20" s="541">
        <f t="shared" si="12"/>
        <v>0</v>
      </c>
      <c r="S20" s="541">
        <f t="shared" si="13"/>
        <v>0</v>
      </c>
      <c r="T20" s="542">
        <f t="shared" si="14"/>
        <v>0</v>
      </c>
      <c r="U20" s="531"/>
      <c r="V20" s="543"/>
      <c r="W20" s="544"/>
      <c r="X20" s="544"/>
      <c r="Y20" s="544"/>
      <c r="Z20" s="544"/>
      <c r="AA20" s="544"/>
      <c r="AB20" s="544"/>
      <c r="AC20" s="544"/>
      <c r="AD20" s="544"/>
      <c r="AE20" s="644"/>
      <c r="AF20" s="543"/>
      <c r="AG20" s="544"/>
      <c r="AH20" s="544"/>
      <c r="AI20" s="544"/>
      <c r="AJ20" s="544"/>
      <c r="AK20" s="544"/>
      <c r="AL20" s="544"/>
      <c r="AM20" s="544"/>
      <c r="AN20" s="544"/>
      <c r="AO20" s="644"/>
      <c r="AP20" s="543"/>
      <c r="AQ20" s="544"/>
      <c r="AR20" s="544"/>
      <c r="AS20" s="544"/>
      <c r="AT20" s="544"/>
      <c r="AU20" s="544"/>
      <c r="AV20" s="544"/>
      <c r="AW20" s="544"/>
      <c r="AX20" s="544"/>
      <c r="AY20" s="644"/>
      <c r="AZ20" s="543"/>
      <c r="BA20" s="544"/>
      <c r="BB20" s="544"/>
      <c r="BC20" s="544"/>
      <c r="BD20" s="544"/>
      <c r="BE20" s="544"/>
      <c r="BF20" s="544"/>
      <c r="BG20" s="544"/>
      <c r="BH20" s="544"/>
      <c r="BI20" s="644"/>
      <c r="BJ20" s="543"/>
      <c r="BK20" s="544"/>
      <c r="BL20" s="544"/>
      <c r="BM20" s="544"/>
      <c r="BN20" s="544"/>
      <c r="BO20" s="544"/>
      <c r="BP20" s="544"/>
      <c r="BQ20" s="544"/>
      <c r="BR20" s="544"/>
      <c r="BS20" s="644"/>
      <c r="BT20" s="543"/>
      <c r="BU20" s="544"/>
      <c r="BV20" s="544"/>
      <c r="BW20" s="544"/>
      <c r="BX20" s="544"/>
      <c r="BY20" s="544"/>
      <c r="BZ20" s="544"/>
      <c r="CA20" s="544"/>
      <c r="CB20" s="544"/>
      <c r="CC20" s="644"/>
      <c r="CD20" s="543"/>
      <c r="CE20" s="544"/>
      <c r="CF20" s="544"/>
      <c r="CG20" s="544"/>
      <c r="CH20" s="544"/>
      <c r="CI20" s="544"/>
      <c r="CJ20" s="544"/>
      <c r="CK20" s="544"/>
      <c r="CL20" s="544"/>
      <c r="CM20" s="644"/>
      <c r="CN20" s="543"/>
      <c r="CO20" s="544"/>
      <c r="CP20" s="544"/>
      <c r="CQ20" s="544"/>
      <c r="CR20" s="544"/>
      <c r="CS20" s="544"/>
      <c r="CT20" s="544"/>
      <c r="CU20" s="544"/>
      <c r="CV20" s="544"/>
      <c r="CW20" s="644"/>
      <c r="CX20" s="543"/>
      <c r="CY20" s="544"/>
      <c r="CZ20" s="544"/>
      <c r="DA20" s="544"/>
      <c r="DB20" s="544"/>
      <c r="DC20" s="544"/>
      <c r="DD20" s="544"/>
      <c r="DE20" s="544"/>
      <c r="DF20" s="544"/>
      <c r="DG20" s="644"/>
      <c r="DH20" s="543"/>
      <c r="DI20" s="544"/>
      <c r="DJ20" s="544"/>
      <c r="DK20" s="544"/>
      <c r="DL20" s="544"/>
      <c r="DM20" s="544"/>
      <c r="DN20" s="544"/>
      <c r="DO20" s="544"/>
      <c r="DP20" s="544"/>
      <c r="DQ20" s="644"/>
      <c r="DR20" s="543"/>
      <c r="DS20" s="544"/>
      <c r="DT20" s="544"/>
      <c r="DU20" s="544"/>
      <c r="DV20" s="544"/>
      <c r="DW20" s="544"/>
      <c r="DX20" s="544"/>
      <c r="DY20" s="544"/>
      <c r="DZ20" s="544"/>
      <c r="EA20" s="644"/>
      <c r="EB20" s="543"/>
      <c r="EC20" s="544"/>
      <c r="ED20" s="544"/>
      <c r="EE20" s="544"/>
      <c r="EF20" s="544"/>
      <c r="EG20" s="544"/>
      <c r="EH20" s="544"/>
      <c r="EI20" s="544"/>
      <c r="EJ20" s="544"/>
      <c r="EK20" s="644"/>
    </row>
    <row r="21" spans="1:141" ht="20.25">
      <c r="A21" s="359">
        <f>Summary!A21</f>
        <v>6</v>
      </c>
      <c r="B21" s="353">
        <f>Summary!B21</f>
        <v>0</v>
      </c>
      <c r="C21" s="351" t="str">
        <f>Summary!C21</f>
        <v>1.3.5</v>
      </c>
      <c r="D21" s="351">
        <f>Summary!D21</f>
        <v>0</v>
      </c>
      <c r="E21" s="355">
        <f>Summary!E21</f>
        <v>0</v>
      </c>
      <c r="F21" s="352" t="str">
        <f>Summary!F21</f>
        <v>Community</v>
      </c>
      <c r="G21" s="373">
        <f>Summary!G21</f>
        <v>0</v>
      </c>
      <c r="H21" s="540">
        <f t="shared" si="2"/>
        <v>0</v>
      </c>
      <c r="I21" s="541">
        <f t="shared" si="3"/>
        <v>0</v>
      </c>
      <c r="J21" s="541">
        <f t="shared" si="4"/>
        <v>0</v>
      </c>
      <c r="K21" s="541">
        <f t="shared" si="5"/>
        <v>0</v>
      </c>
      <c r="L21" s="541">
        <f t="shared" si="6"/>
        <v>0</v>
      </c>
      <c r="M21" s="541">
        <f t="shared" si="7"/>
        <v>0</v>
      </c>
      <c r="N21" s="541">
        <f t="shared" si="8"/>
        <v>0</v>
      </c>
      <c r="O21" s="541">
        <f t="shared" si="9"/>
        <v>0</v>
      </c>
      <c r="P21" s="541">
        <f t="shared" si="10"/>
        <v>0</v>
      </c>
      <c r="Q21" s="541">
        <f t="shared" si="11"/>
        <v>0</v>
      </c>
      <c r="R21" s="541">
        <f t="shared" si="12"/>
        <v>0</v>
      </c>
      <c r="S21" s="541">
        <f t="shared" si="13"/>
        <v>0</v>
      </c>
      <c r="T21" s="542">
        <f t="shared" si="14"/>
        <v>0</v>
      </c>
      <c r="U21" s="531"/>
      <c r="V21" s="543"/>
      <c r="W21" s="544"/>
      <c r="X21" s="544"/>
      <c r="Y21" s="544"/>
      <c r="Z21" s="544"/>
      <c r="AA21" s="544"/>
      <c r="AB21" s="544"/>
      <c r="AC21" s="544"/>
      <c r="AD21" s="544"/>
      <c r="AE21" s="644"/>
      <c r="AF21" s="543"/>
      <c r="AG21" s="544"/>
      <c r="AH21" s="544"/>
      <c r="AI21" s="544"/>
      <c r="AJ21" s="544"/>
      <c r="AK21" s="544"/>
      <c r="AL21" s="544"/>
      <c r="AM21" s="544"/>
      <c r="AN21" s="544"/>
      <c r="AO21" s="644"/>
      <c r="AP21" s="543"/>
      <c r="AQ21" s="544"/>
      <c r="AR21" s="544"/>
      <c r="AS21" s="544"/>
      <c r="AT21" s="544"/>
      <c r="AU21" s="544"/>
      <c r="AV21" s="544"/>
      <c r="AW21" s="544"/>
      <c r="AX21" s="544"/>
      <c r="AY21" s="644"/>
      <c r="AZ21" s="543"/>
      <c r="BA21" s="544"/>
      <c r="BB21" s="544"/>
      <c r="BC21" s="544"/>
      <c r="BD21" s="544"/>
      <c r="BE21" s="544"/>
      <c r="BF21" s="544"/>
      <c r="BG21" s="544"/>
      <c r="BH21" s="544"/>
      <c r="BI21" s="644"/>
      <c r="BJ21" s="543"/>
      <c r="BK21" s="544"/>
      <c r="BL21" s="544"/>
      <c r="BM21" s="544"/>
      <c r="BN21" s="544"/>
      <c r="BO21" s="544"/>
      <c r="BP21" s="544"/>
      <c r="BQ21" s="544"/>
      <c r="BR21" s="544"/>
      <c r="BS21" s="644"/>
      <c r="BT21" s="543"/>
      <c r="BU21" s="544"/>
      <c r="BV21" s="544"/>
      <c r="BW21" s="544"/>
      <c r="BX21" s="544"/>
      <c r="BY21" s="544"/>
      <c r="BZ21" s="544"/>
      <c r="CA21" s="544"/>
      <c r="CB21" s="544"/>
      <c r="CC21" s="644"/>
      <c r="CD21" s="543"/>
      <c r="CE21" s="544"/>
      <c r="CF21" s="544"/>
      <c r="CG21" s="544"/>
      <c r="CH21" s="544"/>
      <c r="CI21" s="544"/>
      <c r="CJ21" s="544"/>
      <c r="CK21" s="544"/>
      <c r="CL21" s="544"/>
      <c r="CM21" s="644"/>
      <c r="CN21" s="543"/>
      <c r="CO21" s="544"/>
      <c r="CP21" s="544"/>
      <c r="CQ21" s="544"/>
      <c r="CR21" s="544"/>
      <c r="CS21" s="544"/>
      <c r="CT21" s="544"/>
      <c r="CU21" s="544"/>
      <c r="CV21" s="544"/>
      <c r="CW21" s="644"/>
      <c r="CX21" s="543"/>
      <c r="CY21" s="544"/>
      <c r="CZ21" s="544"/>
      <c r="DA21" s="544"/>
      <c r="DB21" s="544"/>
      <c r="DC21" s="544"/>
      <c r="DD21" s="544"/>
      <c r="DE21" s="544"/>
      <c r="DF21" s="544"/>
      <c r="DG21" s="644"/>
      <c r="DH21" s="543"/>
      <c r="DI21" s="544"/>
      <c r="DJ21" s="544"/>
      <c r="DK21" s="544"/>
      <c r="DL21" s="544"/>
      <c r="DM21" s="544"/>
      <c r="DN21" s="544"/>
      <c r="DO21" s="544"/>
      <c r="DP21" s="544"/>
      <c r="DQ21" s="644"/>
      <c r="DR21" s="543"/>
      <c r="DS21" s="544"/>
      <c r="DT21" s="544"/>
      <c r="DU21" s="544"/>
      <c r="DV21" s="544"/>
      <c r="DW21" s="544"/>
      <c r="DX21" s="544"/>
      <c r="DY21" s="544"/>
      <c r="DZ21" s="544"/>
      <c r="EA21" s="644"/>
      <c r="EB21" s="543"/>
      <c r="EC21" s="544"/>
      <c r="ED21" s="544"/>
      <c r="EE21" s="544"/>
      <c r="EF21" s="544"/>
      <c r="EG21" s="544"/>
      <c r="EH21" s="544"/>
      <c r="EI21" s="544"/>
      <c r="EJ21" s="544"/>
      <c r="EK21" s="644"/>
    </row>
    <row r="22" spans="1:141" ht="20.25">
      <c r="A22" s="359" t="str">
        <f>Summary!A22</f>
        <v>7 &amp; 23</v>
      </c>
      <c r="B22" s="353">
        <f>Summary!B22</f>
        <v>0</v>
      </c>
      <c r="C22" s="351" t="str">
        <f>Summary!C22</f>
        <v>1.3.6</v>
      </c>
      <c r="D22" s="351">
        <f>Summary!D22</f>
        <v>0</v>
      </c>
      <c r="E22" s="355">
        <f>Summary!E22</f>
        <v>0</v>
      </c>
      <c r="F22" s="355" t="str">
        <f>Summary!F22</f>
        <v>Customer and Stakeholder Liaison</v>
      </c>
      <c r="G22" s="373" t="str">
        <f>Summary!G22</f>
        <v>Schedule Ref 5 &amp; 6</v>
      </c>
      <c r="H22" s="540">
        <f t="shared" si="2"/>
        <v>0</v>
      </c>
      <c r="I22" s="541">
        <f t="shared" si="3"/>
        <v>0</v>
      </c>
      <c r="J22" s="541">
        <f t="shared" si="4"/>
        <v>0</v>
      </c>
      <c r="K22" s="541">
        <f t="shared" si="5"/>
        <v>0</v>
      </c>
      <c r="L22" s="541">
        <f t="shared" si="6"/>
        <v>0</v>
      </c>
      <c r="M22" s="541">
        <f t="shared" si="7"/>
        <v>0</v>
      </c>
      <c r="N22" s="541">
        <f t="shared" si="8"/>
        <v>0</v>
      </c>
      <c r="O22" s="541">
        <f t="shared" si="9"/>
        <v>0</v>
      </c>
      <c r="P22" s="541">
        <f t="shared" si="10"/>
        <v>0</v>
      </c>
      <c r="Q22" s="541">
        <f t="shared" si="11"/>
        <v>0</v>
      </c>
      <c r="R22" s="541">
        <f t="shared" si="12"/>
        <v>0</v>
      </c>
      <c r="S22" s="541">
        <f t="shared" si="13"/>
        <v>0</v>
      </c>
      <c r="T22" s="542">
        <f t="shared" si="14"/>
        <v>0</v>
      </c>
      <c r="U22" s="531"/>
      <c r="V22" s="543"/>
      <c r="W22" s="544"/>
      <c r="X22" s="544"/>
      <c r="Y22" s="544"/>
      <c r="Z22" s="544"/>
      <c r="AA22" s="544"/>
      <c r="AB22" s="544"/>
      <c r="AC22" s="544"/>
      <c r="AD22" s="544"/>
      <c r="AE22" s="644"/>
      <c r="AF22" s="543"/>
      <c r="AG22" s="544"/>
      <c r="AH22" s="544"/>
      <c r="AI22" s="544"/>
      <c r="AJ22" s="544"/>
      <c r="AK22" s="544"/>
      <c r="AL22" s="544"/>
      <c r="AM22" s="544"/>
      <c r="AN22" s="544"/>
      <c r="AO22" s="644"/>
      <c r="AP22" s="543"/>
      <c r="AQ22" s="544"/>
      <c r="AR22" s="544"/>
      <c r="AS22" s="544"/>
      <c r="AT22" s="544"/>
      <c r="AU22" s="544"/>
      <c r="AV22" s="544"/>
      <c r="AW22" s="544"/>
      <c r="AX22" s="544"/>
      <c r="AY22" s="644"/>
      <c r="AZ22" s="543"/>
      <c r="BA22" s="544"/>
      <c r="BB22" s="544"/>
      <c r="BC22" s="544"/>
      <c r="BD22" s="544"/>
      <c r="BE22" s="544"/>
      <c r="BF22" s="544"/>
      <c r="BG22" s="544"/>
      <c r="BH22" s="544"/>
      <c r="BI22" s="644"/>
      <c r="BJ22" s="543"/>
      <c r="BK22" s="544"/>
      <c r="BL22" s="544"/>
      <c r="BM22" s="544"/>
      <c r="BN22" s="544"/>
      <c r="BO22" s="544"/>
      <c r="BP22" s="544"/>
      <c r="BQ22" s="544"/>
      <c r="BR22" s="544"/>
      <c r="BS22" s="644"/>
      <c r="BT22" s="543"/>
      <c r="BU22" s="544"/>
      <c r="BV22" s="544"/>
      <c r="BW22" s="544"/>
      <c r="BX22" s="544"/>
      <c r="BY22" s="544"/>
      <c r="BZ22" s="544"/>
      <c r="CA22" s="544"/>
      <c r="CB22" s="544"/>
      <c r="CC22" s="644"/>
      <c r="CD22" s="543"/>
      <c r="CE22" s="544"/>
      <c r="CF22" s="544"/>
      <c r="CG22" s="544"/>
      <c r="CH22" s="544"/>
      <c r="CI22" s="544"/>
      <c r="CJ22" s="544"/>
      <c r="CK22" s="544"/>
      <c r="CL22" s="544"/>
      <c r="CM22" s="644"/>
      <c r="CN22" s="543"/>
      <c r="CO22" s="544"/>
      <c r="CP22" s="544"/>
      <c r="CQ22" s="544"/>
      <c r="CR22" s="544"/>
      <c r="CS22" s="544"/>
      <c r="CT22" s="544"/>
      <c r="CU22" s="544"/>
      <c r="CV22" s="544"/>
      <c r="CW22" s="644"/>
      <c r="CX22" s="543"/>
      <c r="CY22" s="544"/>
      <c r="CZ22" s="544"/>
      <c r="DA22" s="544"/>
      <c r="DB22" s="544"/>
      <c r="DC22" s="544"/>
      <c r="DD22" s="544"/>
      <c r="DE22" s="544"/>
      <c r="DF22" s="544"/>
      <c r="DG22" s="644"/>
      <c r="DH22" s="543"/>
      <c r="DI22" s="544"/>
      <c r="DJ22" s="544"/>
      <c r="DK22" s="544"/>
      <c r="DL22" s="544"/>
      <c r="DM22" s="544"/>
      <c r="DN22" s="544"/>
      <c r="DO22" s="544"/>
      <c r="DP22" s="544"/>
      <c r="DQ22" s="644"/>
      <c r="DR22" s="543"/>
      <c r="DS22" s="544"/>
      <c r="DT22" s="544"/>
      <c r="DU22" s="544"/>
      <c r="DV22" s="544"/>
      <c r="DW22" s="544"/>
      <c r="DX22" s="544"/>
      <c r="DY22" s="544"/>
      <c r="DZ22" s="544"/>
      <c r="EA22" s="644"/>
      <c r="EB22" s="543"/>
      <c r="EC22" s="544"/>
      <c r="ED22" s="544"/>
      <c r="EE22" s="544"/>
      <c r="EF22" s="544"/>
      <c r="EG22" s="544"/>
      <c r="EH22" s="544"/>
      <c r="EI22" s="544"/>
      <c r="EJ22" s="544"/>
      <c r="EK22" s="644"/>
    </row>
    <row r="23" spans="1:141" s="614" customFormat="1" ht="20.25">
      <c r="A23" s="611">
        <f>Summary!A23</f>
        <v>8</v>
      </c>
      <c r="B23" s="612">
        <f>Summary!B23</f>
        <v>0</v>
      </c>
      <c r="C23" s="383" t="str">
        <f>Summary!C23</f>
        <v>1.3.7</v>
      </c>
      <c r="D23" s="383">
        <f>Summary!D23</f>
        <v>0</v>
      </c>
      <c r="E23" s="381">
        <f>Summary!E23</f>
        <v>0</v>
      </c>
      <c r="F23" s="363" t="str">
        <f>Summary!F23</f>
        <v xml:space="preserve">Health and Safety </v>
      </c>
      <c r="G23" s="493" t="str">
        <f>Summary!G23</f>
        <v>Schedule Ref 23, 24 &amp; 48</v>
      </c>
      <c r="H23" s="553">
        <f t="shared" si="2"/>
        <v>0</v>
      </c>
      <c r="I23" s="554">
        <f t="shared" si="3"/>
        <v>0</v>
      </c>
      <c r="J23" s="554">
        <f t="shared" si="4"/>
        <v>0</v>
      </c>
      <c r="K23" s="554">
        <f t="shared" si="5"/>
        <v>0</v>
      </c>
      <c r="L23" s="554">
        <f t="shared" si="6"/>
        <v>0</v>
      </c>
      <c r="M23" s="554">
        <f t="shared" si="7"/>
        <v>0</v>
      </c>
      <c r="N23" s="554">
        <f t="shared" si="8"/>
        <v>0</v>
      </c>
      <c r="O23" s="554">
        <f t="shared" si="9"/>
        <v>0</v>
      </c>
      <c r="P23" s="554">
        <f t="shared" si="10"/>
        <v>0</v>
      </c>
      <c r="Q23" s="541">
        <f t="shared" si="11"/>
        <v>0</v>
      </c>
      <c r="R23" s="541">
        <f t="shared" si="12"/>
        <v>0</v>
      </c>
      <c r="S23" s="541">
        <f t="shared" si="13"/>
        <v>0</v>
      </c>
      <c r="T23" s="542">
        <f t="shared" si="14"/>
        <v>0</v>
      </c>
      <c r="U23" s="613"/>
      <c r="V23" s="543"/>
      <c r="W23" s="544"/>
      <c r="X23" s="544"/>
      <c r="Y23" s="544"/>
      <c r="Z23" s="544"/>
      <c r="AA23" s="544"/>
      <c r="AB23" s="544"/>
      <c r="AC23" s="544"/>
      <c r="AD23" s="544"/>
      <c r="AE23" s="645"/>
      <c r="AF23" s="543"/>
      <c r="AG23" s="544"/>
      <c r="AH23" s="544"/>
      <c r="AI23" s="544"/>
      <c r="AJ23" s="544"/>
      <c r="AK23" s="544"/>
      <c r="AL23" s="544"/>
      <c r="AM23" s="544"/>
      <c r="AN23" s="544"/>
      <c r="AO23" s="645"/>
      <c r="AP23" s="543"/>
      <c r="AQ23" s="544"/>
      <c r="AR23" s="544"/>
      <c r="AS23" s="544"/>
      <c r="AT23" s="544"/>
      <c r="AU23" s="544"/>
      <c r="AV23" s="544"/>
      <c r="AW23" s="544"/>
      <c r="AX23" s="544"/>
      <c r="AY23" s="645"/>
      <c r="AZ23" s="543"/>
      <c r="BA23" s="544"/>
      <c r="BB23" s="544"/>
      <c r="BC23" s="544"/>
      <c r="BD23" s="544"/>
      <c r="BE23" s="544"/>
      <c r="BF23" s="544"/>
      <c r="BG23" s="544"/>
      <c r="BH23" s="544"/>
      <c r="BI23" s="645"/>
      <c r="BJ23" s="543"/>
      <c r="BK23" s="544"/>
      <c r="BL23" s="544"/>
      <c r="BM23" s="544"/>
      <c r="BN23" s="544"/>
      <c r="BO23" s="544"/>
      <c r="BP23" s="544"/>
      <c r="BQ23" s="544"/>
      <c r="BR23" s="544"/>
      <c r="BS23" s="645"/>
      <c r="BT23" s="543"/>
      <c r="BU23" s="544"/>
      <c r="BV23" s="544"/>
      <c r="BW23" s="544"/>
      <c r="BX23" s="544"/>
      <c r="BY23" s="544"/>
      <c r="BZ23" s="544"/>
      <c r="CA23" s="544"/>
      <c r="CB23" s="544"/>
      <c r="CC23" s="645"/>
      <c r="CD23" s="543"/>
      <c r="CE23" s="544"/>
      <c r="CF23" s="544"/>
      <c r="CG23" s="544"/>
      <c r="CH23" s="544"/>
      <c r="CI23" s="544"/>
      <c r="CJ23" s="544"/>
      <c r="CK23" s="544"/>
      <c r="CL23" s="544"/>
      <c r="CM23" s="645"/>
      <c r="CN23" s="543"/>
      <c r="CO23" s="544"/>
      <c r="CP23" s="544"/>
      <c r="CQ23" s="544"/>
      <c r="CR23" s="544"/>
      <c r="CS23" s="544"/>
      <c r="CT23" s="544"/>
      <c r="CU23" s="544"/>
      <c r="CV23" s="544"/>
      <c r="CW23" s="645"/>
      <c r="CX23" s="543"/>
      <c r="CY23" s="544"/>
      <c r="CZ23" s="544"/>
      <c r="DA23" s="544"/>
      <c r="DB23" s="544"/>
      <c r="DC23" s="544"/>
      <c r="DD23" s="544"/>
      <c r="DE23" s="544"/>
      <c r="DF23" s="544"/>
      <c r="DG23" s="645"/>
      <c r="DH23" s="543"/>
      <c r="DI23" s="544"/>
      <c r="DJ23" s="544"/>
      <c r="DK23" s="544"/>
      <c r="DL23" s="544"/>
      <c r="DM23" s="544"/>
      <c r="DN23" s="544"/>
      <c r="DO23" s="544"/>
      <c r="DP23" s="544"/>
      <c r="DQ23" s="645"/>
      <c r="DR23" s="543"/>
      <c r="DS23" s="544"/>
      <c r="DT23" s="544"/>
      <c r="DU23" s="544"/>
      <c r="DV23" s="544"/>
      <c r="DW23" s="544"/>
      <c r="DX23" s="544"/>
      <c r="DY23" s="544"/>
      <c r="DZ23" s="544"/>
      <c r="EA23" s="645"/>
      <c r="EB23" s="543"/>
      <c r="EC23" s="544"/>
      <c r="ED23" s="544"/>
      <c r="EE23" s="544"/>
      <c r="EF23" s="544"/>
      <c r="EG23" s="544"/>
      <c r="EH23" s="544"/>
      <c r="EI23" s="544"/>
      <c r="EJ23" s="544"/>
      <c r="EK23" s="645"/>
    </row>
    <row r="24" spans="1:141" ht="20.25">
      <c r="A24" s="359">
        <f>Summary!A24</f>
        <v>10</v>
      </c>
      <c r="B24" s="353">
        <f>Summary!B24</f>
        <v>0</v>
      </c>
      <c r="C24" s="351" t="str">
        <f>Summary!C24</f>
        <v>1.3.8</v>
      </c>
      <c r="D24" s="351">
        <f>Summary!D24</f>
        <v>0</v>
      </c>
      <c r="E24" s="355">
        <f>Summary!E24</f>
        <v>0</v>
      </c>
      <c r="F24" s="355" t="str">
        <f>Summary!F24</f>
        <v>Managing Network Occupancy</v>
      </c>
      <c r="G24" s="373">
        <f>Summary!G24</f>
        <v>0</v>
      </c>
      <c r="H24" s="540">
        <f t="shared" si="2"/>
        <v>0</v>
      </c>
      <c r="I24" s="541">
        <f t="shared" si="3"/>
        <v>0</v>
      </c>
      <c r="J24" s="541">
        <f t="shared" si="4"/>
        <v>0</v>
      </c>
      <c r="K24" s="541">
        <f t="shared" si="5"/>
        <v>0</v>
      </c>
      <c r="L24" s="541">
        <f t="shared" si="6"/>
        <v>0</v>
      </c>
      <c r="M24" s="541">
        <f t="shared" si="7"/>
        <v>0</v>
      </c>
      <c r="N24" s="541">
        <f t="shared" si="8"/>
        <v>0</v>
      </c>
      <c r="O24" s="541">
        <f t="shared" si="9"/>
        <v>0</v>
      </c>
      <c r="P24" s="541">
        <f t="shared" si="10"/>
        <v>0</v>
      </c>
      <c r="Q24" s="541">
        <f t="shared" si="11"/>
        <v>0</v>
      </c>
      <c r="R24" s="541">
        <f t="shared" si="12"/>
        <v>0</v>
      </c>
      <c r="S24" s="541">
        <f t="shared" si="13"/>
        <v>0</v>
      </c>
      <c r="T24" s="542">
        <f t="shared" si="14"/>
        <v>0</v>
      </c>
      <c r="U24" s="531"/>
      <c r="V24" s="543"/>
      <c r="W24" s="544"/>
      <c r="X24" s="544"/>
      <c r="Y24" s="544"/>
      <c r="Z24" s="544"/>
      <c r="AA24" s="544"/>
      <c r="AB24" s="544"/>
      <c r="AC24" s="544"/>
      <c r="AD24" s="544"/>
      <c r="AE24" s="644"/>
      <c r="AF24" s="543"/>
      <c r="AG24" s="544"/>
      <c r="AH24" s="544"/>
      <c r="AI24" s="544"/>
      <c r="AJ24" s="544"/>
      <c r="AK24" s="544"/>
      <c r="AL24" s="544"/>
      <c r="AM24" s="544"/>
      <c r="AN24" s="544"/>
      <c r="AO24" s="644"/>
      <c r="AP24" s="543"/>
      <c r="AQ24" s="544"/>
      <c r="AR24" s="544"/>
      <c r="AS24" s="544"/>
      <c r="AT24" s="544"/>
      <c r="AU24" s="544"/>
      <c r="AV24" s="544"/>
      <c r="AW24" s="544"/>
      <c r="AX24" s="544"/>
      <c r="AY24" s="644"/>
      <c r="AZ24" s="543"/>
      <c r="BA24" s="544"/>
      <c r="BB24" s="544"/>
      <c r="BC24" s="544"/>
      <c r="BD24" s="544"/>
      <c r="BE24" s="544"/>
      <c r="BF24" s="544"/>
      <c r="BG24" s="544"/>
      <c r="BH24" s="544"/>
      <c r="BI24" s="644"/>
      <c r="BJ24" s="543"/>
      <c r="BK24" s="544"/>
      <c r="BL24" s="544"/>
      <c r="BM24" s="544"/>
      <c r="BN24" s="544"/>
      <c r="BO24" s="544"/>
      <c r="BP24" s="544"/>
      <c r="BQ24" s="544"/>
      <c r="BR24" s="544"/>
      <c r="BS24" s="644"/>
      <c r="BT24" s="543"/>
      <c r="BU24" s="544"/>
      <c r="BV24" s="544"/>
      <c r="BW24" s="544"/>
      <c r="BX24" s="544"/>
      <c r="BY24" s="544"/>
      <c r="BZ24" s="544"/>
      <c r="CA24" s="544"/>
      <c r="CB24" s="544"/>
      <c r="CC24" s="644"/>
      <c r="CD24" s="543"/>
      <c r="CE24" s="544"/>
      <c r="CF24" s="544"/>
      <c r="CG24" s="544"/>
      <c r="CH24" s="544"/>
      <c r="CI24" s="544"/>
      <c r="CJ24" s="544"/>
      <c r="CK24" s="544"/>
      <c r="CL24" s="544"/>
      <c r="CM24" s="644"/>
      <c r="CN24" s="543"/>
      <c r="CO24" s="544"/>
      <c r="CP24" s="544"/>
      <c r="CQ24" s="544"/>
      <c r="CR24" s="544"/>
      <c r="CS24" s="544"/>
      <c r="CT24" s="544"/>
      <c r="CU24" s="544"/>
      <c r="CV24" s="544"/>
      <c r="CW24" s="644"/>
      <c r="CX24" s="543"/>
      <c r="CY24" s="544"/>
      <c r="CZ24" s="544"/>
      <c r="DA24" s="544"/>
      <c r="DB24" s="544"/>
      <c r="DC24" s="544"/>
      <c r="DD24" s="544"/>
      <c r="DE24" s="544"/>
      <c r="DF24" s="544"/>
      <c r="DG24" s="644"/>
      <c r="DH24" s="543"/>
      <c r="DI24" s="544"/>
      <c r="DJ24" s="544"/>
      <c r="DK24" s="544"/>
      <c r="DL24" s="544"/>
      <c r="DM24" s="544"/>
      <c r="DN24" s="544"/>
      <c r="DO24" s="544"/>
      <c r="DP24" s="544"/>
      <c r="DQ24" s="644"/>
      <c r="DR24" s="543"/>
      <c r="DS24" s="544"/>
      <c r="DT24" s="544"/>
      <c r="DU24" s="544"/>
      <c r="DV24" s="544"/>
      <c r="DW24" s="544"/>
      <c r="DX24" s="544"/>
      <c r="DY24" s="544"/>
      <c r="DZ24" s="544"/>
      <c r="EA24" s="644"/>
      <c r="EB24" s="543"/>
      <c r="EC24" s="544"/>
      <c r="ED24" s="544"/>
      <c r="EE24" s="544"/>
      <c r="EF24" s="544"/>
      <c r="EG24" s="544"/>
      <c r="EH24" s="544"/>
      <c r="EI24" s="544"/>
      <c r="EJ24" s="544"/>
      <c r="EK24" s="644"/>
    </row>
    <row r="25" spans="1:141" ht="36">
      <c r="A25" s="359" t="str">
        <f>Summary!A25</f>
        <v>13, 14 &amp; 15</v>
      </c>
      <c r="B25" s="353">
        <f>Summary!B25</f>
        <v>0</v>
      </c>
      <c r="C25" s="354" t="str">
        <f>Summary!C25</f>
        <v>1.3.9</v>
      </c>
      <c r="D25" s="351">
        <f>Summary!D25</f>
        <v>0</v>
      </c>
      <c r="E25" s="355">
        <f>Summary!E25</f>
        <v>0</v>
      </c>
      <c r="F25" s="355" t="str">
        <f>Summary!F25</f>
        <v>Quality Management, Performance Management and Continual Improvement</v>
      </c>
      <c r="G25" s="373" t="str">
        <f>Summary!G25</f>
        <v>Schedule Ref 17 &amp; 18</v>
      </c>
      <c r="H25" s="540">
        <f t="shared" si="2"/>
        <v>0</v>
      </c>
      <c r="I25" s="541">
        <f t="shared" si="3"/>
        <v>0</v>
      </c>
      <c r="J25" s="541">
        <f t="shared" si="4"/>
        <v>0</v>
      </c>
      <c r="K25" s="541">
        <f t="shared" si="5"/>
        <v>0</v>
      </c>
      <c r="L25" s="541">
        <f t="shared" si="6"/>
        <v>0</v>
      </c>
      <c r="M25" s="541">
        <f t="shared" si="7"/>
        <v>0</v>
      </c>
      <c r="N25" s="541">
        <f t="shared" si="8"/>
        <v>0</v>
      </c>
      <c r="O25" s="541">
        <f t="shared" si="9"/>
        <v>0</v>
      </c>
      <c r="P25" s="541">
        <f t="shared" si="10"/>
        <v>0</v>
      </c>
      <c r="Q25" s="541">
        <f t="shared" si="11"/>
        <v>0</v>
      </c>
      <c r="R25" s="541">
        <f t="shared" si="12"/>
        <v>0</v>
      </c>
      <c r="S25" s="541">
        <f t="shared" si="13"/>
        <v>0</v>
      </c>
      <c r="T25" s="542">
        <f t="shared" si="14"/>
        <v>0</v>
      </c>
      <c r="U25" s="531"/>
      <c r="V25" s="543"/>
      <c r="W25" s="544"/>
      <c r="X25" s="544"/>
      <c r="Y25" s="544"/>
      <c r="Z25" s="544"/>
      <c r="AA25" s="544"/>
      <c r="AB25" s="544"/>
      <c r="AC25" s="544"/>
      <c r="AD25" s="544"/>
      <c r="AE25" s="644"/>
      <c r="AF25" s="543"/>
      <c r="AG25" s="544"/>
      <c r="AH25" s="544"/>
      <c r="AI25" s="544"/>
      <c r="AJ25" s="544"/>
      <c r="AK25" s="544"/>
      <c r="AL25" s="544"/>
      <c r="AM25" s="544"/>
      <c r="AN25" s="544"/>
      <c r="AO25" s="644"/>
      <c r="AP25" s="543"/>
      <c r="AQ25" s="544"/>
      <c r="AR25" s="544"/>
      <c r="AS25" s="544"/>
      <c r="AT25" s="544"/>
      <c r="AU25" s="544"/>
      <c r="AV25" s="544"/>
      <c r="AW25" s="544"/>
      <c r="AX25" s="544"/>
      <c r="AY25" s="644"/>
      <c r="AZ25" s="543"/>
      <c r="BA25" s="544"/>
      <c r="BB25" s="544"/>
      <c r="BC25" s="544"/>
      <c r="BD25" s="544"/>
      <c r="BE25" s="544"/>
      <c r="BF25" s="544"/>
      <c r="BG25" s="544"/>
      <c r="BH25" s="544"/>
      <c r="BI25" s="644"/>
      <c r="BJ25" s="543"/>
      <c r="BK25" s="544"/>
      <c r="BL25" s="544"/>
      <c r="BM25" s="544"/>
      <c r="BN25" s="544"/>
      <c r="BO25" s="544"/>
      <c r="BP25" s="544"/>
      <c r="BQ25" s="544"/>
      <c r="BR25" s="544"/>
      <c r="BS25" s="644"/>
      <c r="BT25" s="543"/>
      <c r="BU25" s="544"/>
      <c r="BV25" s="544"/>
      <c r="BW25" s="544"/>
      <c r="BX25" s="544"/>
      <c r="BY25" s="544"/>
      <c r="BZ25" s="544"/>
      <c r="CA25" s="544"/>
      <c r="CB25" s="544"/>
      <c r="CC25" s="644"/>
      <c r="CD25" s="543"/>
      <c r="CE25" s="544"/>
      <c r="CF25" s="544"/>
      <c r="CG25" s="544"/>
      <c r="CH25" s="544"/>
      <c r="CI25" s="544"/>
      <c r="CJ25" s="544"/>
      <c r="CK25" s="544"/>
      <c r="CL25" s="544"/>
      <c r="CM25" s="644"/>
      <c r="CN25" s="543"/>
      <c r="CO25" s="544"/>
      <c r="CP25" s="544"/>
      <c r="CQ25" s="544"/>
      <c r="CR25" s="544"/>
      <c r="CS25" s="544"/>
      <c r="CT25" s="544"/>
      <c r="CU25" s="544"/>
      <c r="CV25" s="544"/>
      <c r="CW25" s="644"/>
      <c r="CX25" s="543"/>
      <c r="CY25" s="544"/>
      <c r="CZ25" s="544"/>
      <c r="DA25" s="544"/>
      <c r="DB25" s="544"/>
      <c r="DC25" s="544"/>
      <c r="DD25" s="544"/>
      <c r="DE25" s="544"/>
      <c r="DF25" s="544"/>
      <c r="DG25" s="644"/>
      <c r="DH25" s="543"/>
      <c r="DI25" s="544"/>
      <c r="DJ25" s="544"/>
      <c r="DK25" s="544"/>
      <c r="DL25" s="544"/>
      <c r="DM25" s="544"/>
      <c r="DN25" s="544"/>
      <c r="DO25" s="544"/>
      <c r="DP25" s="544"/>
      <c r="DQ25" s="644"/>
      <c r="DR25" s="543"/>
      <c r="DS25" s="544"/>
      <c r="DT25" s="544"/>
      <c r="DU25" s="544"/>
      <c r="DV25" s="544"/>
      <c r="DW25" s="544"/>
      <c r="DX25" s="544"/>
      <c r="DY25" s="544"/>
      <c r="DZ25" s="544"/>
      <c r="EA25" s="644"/>
      <c r="EB25" s="543"/>
      <c r="EC25" s="544"/>
      <c r="ED25" s="544"/>
      <c r="EE25" s="544"/>
      <c r="EF25" s="544"/>
      <c r="EG25" s="544"/>
      <c r="EH25" s="544"/>
      <c r="EI25" s="544"/>
      <c r="EJ25" s="544"/>
      <c r="EK25" s="644"/>
    </row>
    <row r="26" spans="1:141" ht="20.25">
      <c r="A26" s="359">
        <f>Summary!A26</f>
        <v>24</v>
      </c>
      <c r="B26" s="353">
        <f>Summary!B26</f>
        <v>0</v>
      </c>
      <c r="C26" s="353" t="str">
        <f>Summary!C26</f>
        <v>1.3.10</v>
      </c>
      <c r="D26" s="353">
        <f>Summary!D26</f>
        <v>0</v>
      </c>
      <c r="E26" s="355">
        <f>Summary!E26</f>
        <v>0</v>
      </c>
      <c r="F26" s="355" t="str">
        <f>Summary!F26</f>
        <v>Sustainability</v>
      </c>
      <c r="G26" s="375">
        <f>Summary!G26</f>
        <v>0</v>
      </c>
      <c r="H26" s="540">
        <f t="shared" si="2"/>
        <v>0</v>
      </c>
      <c r="I26" s="541">
        <f t="shared" si="3"/>
        <v>0</v>
      </c>
      <c r="J26" s="541">
        <f t="shared" si="4"/>
        <v>0</v>
      </c>
      <c r="K26" s="541">
        <f t="shared" si="5"/>
        <v>0</v>
      </c>
      <c r="L26" s="541">
        <f t="shared" si="6"/>
        <v>0</v>
      </c>
      <c r="M26" s="541">
        <f t="shared" si="7"/>
        <v>0</v>
      </c>
      <c r="N26" s="541">
        <f t="shared" si="8"/>
        <v>0</v>
      </c>
      <c r="O26" s="541">
        <f t="shared" si="9"/>
        <v>0</v>
      </c>
      <c r="P26" s="541">
        <f t="shared" si="10"/>
        <v>0</v>
      </c>
      <c r="Q26" s="541">
        <f t="shared" si="11"/>
        <v>0</v>
      </c>
      <c r="R26" s="541">
        <f t="shared" si="12"/>
        <v>0</v>
      </c>
      <c r="S26" s="541">
        <f t="shared" si="13"/>
        <v>0</v>
      </c>
      <c r="T26" s="542">
        <f t="shared" si="14"/>
        <v>0</v>
      </c>
      <c r="U26" s="531"/>
      <c r="V26" s="543"/>
      <c r="W26" s="544"/>
      <c r="X26" s="544"/>
      <c r="Y26" s="544"/>
      <c r="Z26" s="544"/>
      <c r="AA26" s="544"/>
      <c r="AB26" s="544"/>
      <c r="AC26" s="544"/>
      <c r="AD26" s="544"/>
      <c r="AE26" s="646"/>
      <c r="AF26" s="543"/>
      <c r="AG26" s="544"/>
      <c r="AH26" s="544"/>
      <c r="AI26" s="544"/>
      <c r="AJ26" s="544"/>
      <c r="AK26" s="544"/>
      <c r="AL26" s="544"/>
      <c r="AM26" s="544"/>
      <c r="AN26" s="544"/>
      <c r="AO26" s="646"/>
      <c r="AP26" s="543"/>
      <c r="AQ26" s="544"/>
      <c r="AR26" s="544"/>
      <c r="AS26" s="544"/>
      <c r="AT26" s="544"/>
      <c r="AU26" s="544"/>
      <c r="AV26" s="544"/>
      <c r="AW26" s="544"/>
      <c r="AX26" s="544"/>
      <c r="AY26" s="646"/>
      <c r="AZ26" s="543"/>
      <c r="BA26" s="544"/>
      <c r="BB26" s="544"/>
      <c r="BC26" s="544"/>
      <c r="BD26" s="544"/>
      <c r="BE26" s="544"/>
      <c r="BF26" s="544"/>
      <c r="BG26" s="544"/>
      <c r="BH26" s="544"/>
      <c r="BI26" s="646"/>
      <c r="BJ26" s="543"/>
      <c r="BK26" s="544"/>
      <c r="BL26" s="544"/>
      <c r="BM26" s="544"/>
      <c r="BN26" s="544"/>
      <c r="BO26" s="544"/>
      <c r="BP26" s="544"/>
      <c r="BQ26" s="544"/>
      <c r="BR26" s="544"/>
      <c r="BS26" s="646"/>
      <c r="BT26" s="543"/>
      <c r="BU26" s="544"/>
      <c r="BV26" s="544"/>
      <c r="BW26" s="544"/>
      <c r="BX26" s="544"/>
      <c r="BY26" s="544"/>
      <c r="BZ26" s="544"/>
      <c r="CA26" s="544"/>
      <c r="CB26" s="544"/>
      <c r="CC26" s="646"/>
      <c r="CD26" s="543"/>
      <c r="CE26" s="544"/>
      <c r="CF26" s="544"/>
      <c r="CG26" s="544"/>
      <c r="CH26" s="544"/>
      <c r="CI26" s="544"/>
      <c r="CJ26" s="544"/>
      <c r="CK26" s="544"/>
      <c r="CL26" s="544"/>
      <c r="CM26" s="646"/>
      <c r="CN26" s="543"/>
      <c r="CO26" s="544"/>
      <c r="CP26" s="544"/>
      <c r="CQ26" s="544"/>
      <c r="CR26" s="544"/>
      <c r="CS26" s="544"/>
      <c r="CT26" s="544"/>
      <c r="CU26" s="544"/>
      <c r="CV26" s="544"/>
      <c r="CW26" s="646"/>
      <c r="CX26" s="543"/>
      <c r="CY26" s="544"/>
      <c r="CZ26" s="544"/>
      <c r="DA26" s="544"/>
      <c r="DB26" s="544"/>
      <c r="DC26" s="544"/>
      <c r="DD26" s="544"/>
      <c r="DE26" s="544"/>
      <c r="DF26" s="544"/>
      <c r="DG26" s="646"/>
      <c r="DH26" s="543"/>
      <c r="DI26" s="544"/>
      <c r="DJ26" s="544"/>
      <c r="DK26" s="544"/>
      <c r="DL26" s="544"/>
      <c r="DM26" s="544"/>
      <c r="DN26" s="544"/>
      <c r="DO26" s="544"/>
      <c r="DP26" s="544"/>
      <c r="DQ26" s="646"/>
      <c r="DR26" s="543"/>
      <c r="DS26" s="544"/>
      <c r="DT26" s="544"/>
      <c r="DU26" s="544"/>
      <c r="DV26" s="544"/>
      <c r="DW26" s="544"/>
      <c r="DX26" s="544"/>
      <c r="DY26" s="544"/>
      <c r="DZ26" s="544"/>
      <c r="EA26" s="646"/>
      <c r="EB26" s="543"/>
      <c r="EC26" s="544"/>
      <c r="ED26" s="544"/>
      <c r="EE26" s="544"/>
      <c r="EF26" s="544"/>
      <c r="EG26" s="544"/>
      <c r="EH26" s="544"/>
      <c r="EI26" s="544"/>
      <c r="EJ26" s="544"/>
      <c r="EK26" s="646"/>
    </row>
    <row r="27" spans="1:141" ht="20.25">
      <c r="A27" s="788">
        <f>Summary!A27</f>
        <v>0</v>
      </c>
      <c r="B27" s="789">
        <f>Summary!B27</f>
        <v>0</v>
      </c>
      <c r="C27" s="789">
        <f>Summary!C27</f>
        <v>0</v>
      </c>
      <c r="D27" s="789">
        <f>Summary!D27</f>
        <v>0</v>
      </c>
      <c r="E27" s="790">
        <f>Summary!E27</f>
        <v>0</v>
      </c>
      <c r="F27" s="790">
        <f>Summary!F27</f>
        <v>0</v>
      </c>
      <c r="G27" s="791">
        <f>Summary!G27</f>
        <v>0</v>
      </c>
      <c r="H27" s="575"/>
      <c r="I27" s="576"/>
      <c r="J27" s="576"/>
      <c r="K27" s="576"/>
      <c r="L27" s="576"/>
      <c r="M27" s="576"/>
      <c r="N27" s="576"/>
      <c r="O27" s="576"/>
      <c r="P27" s="576"/>
      <c r="Q27" s="576"/>
      <c r="R27" s="576"/>
      <c r="S27" s="576"/>
      <c r="T27" s="577"/>
      <c r="U27" s="531"/>
      <c r="V27" s="575"/>
      <c r="W27" s="576"/>
      <c r="X27" s="576"/>
      <c r="Y27" s="576"/>
      <c r="Z27" s="576"/>
      <c r="AA27" s="576"/>
      <c r="AB27" s="576"/>
      <c r="AC27" s="576"/>
      <c r="AD27" s="576"/>
      <c r="AE27" s="647"/>
      <c r="AF27" s="575"/>
      <c r="AG27" s="576"/>
      <c r="AH27" s="576"/>
      <c r="AI27" s="576"/>
      <c r="AJ27" s="576"/>
      <c r="AK27" s="576"/>
      <c r="AL27" s="576"/>
      <c r="AM27" s="576"/>
      <c r="AN27" s="576"/>
      <c r="AO27" s="647"/>
      <c r="AP27" s="575"/>
      <c r="AQ27" s="576"/>
      <c r="AR27" s="576"/>
      <c r="AS27" s="576"/>
      <c r="AT27" s="576"/>
      <c r="AU27" s="576"/>
      <c r="AV27" s="576"/>
      <c r="AW27" s="576"/>
      <c r="AX27" s="576"/>
      <c r="AY27" s="647"/>
      <c r="AZ27" s="575"/>
      <c r="BA27" s="576"/>
      <c r="BB27" s="576"/>
      <c r="BC27" s="576"/>
      <c r="BD27" s="576"/>
      <c r="BE27" s="576"/>
      <c r="BF27" s="576"/>
      <c r="BG27" s="576"/>
      <c r="BH27" s="576"/>
      <c r="BI27" s="647"/>
      <c r="BJ27" s="575"/>
      <c r="BK27" s="576"/>
      <c r="BL27" s="576"/>
      <c r="BM27" s="576"/>
      <c r="BN27" s="576"/>
      <c r="BO27" s="576"/>
      <c r="BP27" s="576"/>
      <c r="BQ27" s="576"/>
      <c r="BR27" s="576"/>
      <c r="BS27" s="647"/>
      <c r="BT27" s="575"/>
      <c r="BU27" s="576"/>
      <c r="BV27" s="576"/>
      <c r="BW27" s="576"/>
      <c r="BX27" s="576"/>
      <c r="BY27" s="576"/>
      <c r="BZ27" s="576"/>
      <c r="CA27" s="576"/>
      <c r="CB27" s="576"/>
      <c r="CC27" s="647"/>
      <c r="CD27" s="575"/>
      <c r="CE27" s="576"/>
      <c r="CF27" s="576"/>
      <c r="CG27" s="576"/>
      <c r="CH27" s="576"/>
      <c r="CI27" s="576"/>
      <c r="CJ27" s="576"/>
      <c r="CK27" s="576"/>
      <c r="CL27" s="576"/>
      <c r="CM27" s="647"/>
      <c r="CN27" s="575"/>
      <c r="CO27" s="576"/>
      <c r="CP27" s="576"/>
      <c r="CQ27" s="576"/>
      <c r="CR27" s="576"/>
      <c r="CS27" s="576"/>
      <c r="CT27" s="576"/>
      <c r="CU27" s="576"/>
      <c r="CV27" s="576"/>
      <c r="CW27" s="647"/>
      <c r="CX27" s="575"/>
      <c r="CY27" s="576"/>
      <c r="CZ27" s="576"/>
      <c r="DA27" s="576"/>
      <c r="DB27" s="576"/>
      <c r="DC27" s="576"/>
      <c r="DD27" s="576"/>
      <c r="DE27" s="576"/>
      <c r="DF27" s="576"/>
      <c r="DG27" s="647"/>
      <c r="DH27" s="575"/>
      <c r="DI27" s="576"/>
      <c r="DJ27" s="576"/>
      <c r="DK27" s="576"/>
      <c r="DL27" s="576"/>
      <c r="DM27" s="576"/>
      <c r="DN27" s="576"/>
      <c r="DO27" s="576"/>
      <c r="DP27" s="576"/>
      <c r="DQ27" s="647"/>
      <c r="DR27" s="575"/>
      <c r="DS27" s="576"/>
      <c r="DT27" s="576"/>
      <c r="DU27" s="576"/>
      <c r="DV27" s="576"/>
      <c r="DW27" s="576"/>
      <c r="DX27" s="576"/>
      <c r="DY27" s="576"/>
      <c r="DZ27" s="576"/>
      <c r="EA27" s="647"/>
      <c r="EB27" s="575"/>
      <c r="EC27" s="576"/>
      <c r="ED27" s="576"/>
      <c r="EE27" s="576"/>
      <c r="EF27" s="576"/>
      <c r="EG27" s="576"/>
      <c r="EH27" s="576"/>
      <c r="EI27" s="576"/>
      <c r="EJ27" s="576"/>
      <c r="EK27" s="647"/>
    </row>
    <row r="28" spans="1:141" s="209" customFormat="1" ht="20.25">
      <c r="A28" s="357" t="str">
        <f>Summary!A28</f>
        <v xml:space="preserve"> OPERATIONAL ITEMS</v>
      </c>
      <c r="B28" s="207">
        <f>Summary!B28</f>
        <v>0</v>
      </c>
      <c r="C28" s="207">
        <f>Summary!C28</f>
        <v>0</v>
      </c>
      <c r="D28" s="348">
        <f>Summary!D28</f>
        <v>0</v>
      </c>
      <c r="E28" s="348">
        <f>Summary!E28</f>
        <v>0</v>
      </c>
      <c r="F28" s="777">
        <f>Summary!F28</f>
        <v>0</v>
      </c>
      <c r="G28" s="371">
        <f>Summary!G28</f>
        <v>0</v>
      </c>
      <c r="H28" s="278"/>
      <c r="I28" s="279"/>
      <c r="J28" s="279"/>
      <c r="K28" s="279"/>
      <c r="L28" s="279"/>
      <c r="M28" s="279"/>
      <c r="N28" s="279"/>
      <c r="O28" s="279"/>
      <c r="P28" s="279"/>
      <c r="Q28" s="279"/>
      <c r="R28" s="279"/>
      <c r="S28" s="279"/>
      <c r="T28" s="545"/>
      <c r="U28" s="531"/>
      <c r="V28" s="278"/>
      <c r="W28" s="279"/>
      <c r="X28" s="279"/>
      <c r="Y28" s="279"/>
      <c r="Z28" s="279"/>
      <c r="AA28" s="279"/>
      <c r="AB28" s="279"/>
      <c r="AC28" s="279"/>
      <c r="AD28" s="279"/>
      <c r="AE28" s="648"/>
      <c r="AF28" s="278"/>
      <c r="AG28" s="279"/>
      <c r="AH28" s="279"/>
      <c r="AI28" s="279"/>
      <c r="AJ28" s="279"/>
      <c r="AK28" s="279"/>
      <c r="AL28" s="279"/>
      <c r="AM28" s="279"/>
      <c r="AN28" s="279"/>
      <c r="AO28" s="648"/>
      <c r="AP28" s="278"/>
      <c r="AQ28" s="279"/>
      <c r="AR28" s="279"/>
      <c r="AS28" s="279"/>
      <c r="AT28" s="279"/>
      <c r="AU28" s="279"/>
      <c r="AV28" s="279"/>
      <c r="AW28" s="279"/>
      <c r="AX28" s="279"/>
      <c r="AY28" s="648"/>
      <c r="AZ28" s="278"/>
      <c r="BA28" s="279"/>
      <c r="BB28" s="279"/>
      <c r="BC28" s="279"/>
      <c r="BD28" s="279"/>
      <c r="BE28" s="279"/>
      <c r="BF28" s="279"/>
      <c r="BG28" s="279"/>
      <c r="BH28" s="279"/>
      <c r="BI28" s="648"/>
      <c r="BJ28" s="278"/>
      <c r="BK28" s="279"/>
      <c r="BL28" s="279"/>
      <c r="BM28" s="279"/>
      <c r="BN28" s="279"/>
      <c r="BO28" s="279"/>
      <c r="BP28" s="279"/>
      <c r="BQ28" s="279"/>
      <c r="BR28" s="279"/>
      <c r="BS28" s="648"/>
      <c r="BT28" s="278"/>
      <c r="BU28" s="279"/>
      <c r="BV28" s="279"/>
      <c r="BW28" s="279"/>
      <c r="BX28" s="279"/>
      <c r="BY28" s="279"/>
      <c r="BZ28" s="279"/>
      <c r="CA28" s="279"/>
      <c r="CB28" s="279"/>
      <c r="CC28" s="648"/>
      <c r="CD28" s="278"/>
      <c r="CE28" s="279"/>
      <c r="CF28" s="279"/>
      <c r="CG28" s="279"/>
      <c r="CH28" s="279"/>
      <c r="CI28" s="279"/>
      <c r="CJ28" s="279"/>
      <c r="CK28" s="279"/>
      <c r="CL28" s="279"/>
      <c r="CM28" s="648"/>
      <c r="CN28" s="278"/>
      <c r="CO28" s="279"/>
      <c r="CP28" s="279"/>
      <c r="CQ28" s="279"/>
      <c r="CR28" s="279"/>
      <c r="CS28" s="279"/>
      <c r="CT28" s="279"/>
      <c r="CU28" s="279"/>
      <c r="CV28" s="279"/>
      <c r="CW28" s="648"/>
      <c r="CX28" s="278"/>
      <c r="CY28" s="279"/>
      <c r="CZ28" s="279"/>
      <c r="DA28" s="279"/>
      <c r="DB28" s="279"/>
      <c r="DC28" s="279"/>
      <c r="DD28" s="279"/>
      <c r="DE28" s="279"/>
      <c r="DF28" s="279"/>
      <c r="DG28" s="648"/>
      <c r="DH28" s="278"/>
      <c r="DI28" s="279"/>
      <c r="DJ28" s="279"/>
      <c r="DK28" s="279"/>
      <c r="DL28" s="279"/>
      <c r="DM28" s="279"/>
      <c r="DN28" s="279"/>
      <c r="DO28" s="279"/>
      <c r="DP28" s="279"/>
      <c r="DQ28" s="648"/>
      <c r="DR28" s="278"/>
      <c r="DS28" s="279"/>
      <c r="DT28" s="279"/>
      <c r="DU28" s="279"/>
      <c r="DV28" s="279"/>
      <c r="DW28" s="279"/>
      <c r="DX28" s="279"/>
      <c r="DY28" s="279"/>
      <c r="DZ28" s="279"/>
      <c r="EA28" s="648"/>
      <c r="EB28" s="278"/>
      <c r="EC28" s="279"/>
      <c r="ED28" s="279"/>
      <c r="EE28" s="279"/>
      <c r="EF28" s="279"/>
      <c r="EG28" s="279"/>
      <c r="EH28" s="279"/>
      <c r="EI28" s="279"/>
      <c r="EJ28" s="279"/>
      <c r="EK28" s="648"/>
    </row>
    <row r="29" spans="1:141" s="209" customFormat="1" ht="20.25">
      <c r="A29" s="358">
        <f>Summary!A29</f>
        <v>19</v>
      </c>
      <c r="B29" s="360" t="str">
        <f>Summary!B29</f>
        <v>2.0</v>
      </c>
      <c r="C29" s="360">
        <f>Summary!C29</f>
        <v>0</v>
      </c>
      <c r="D29" s="370" t="str">
        <f>Summary!D29</f>
        <v>Deliver Severe Weather Plan</v>
      </c>
      <c r="E29" s="199">
        <f>Summary!E29</f>
        <v>0</v>
      </c>
      <c r="F29" s="780">
        <f>Summary!F29</f>
        <v>0</v>
      </c>
      <c r="G29" s="374">
        <f>Summary!G29</f>
        <v>0</v>
      </c>
      <c r="H29" s="280"/>
      <c r="I29" s="281"/>
      <c r="J29" s="281"/>
      <c r="K29" s="281"/>
      <c r="L29" s="281"/>
      <c r="M29" s="281"/>
      <c r="N29" s="281"/>
      <c r="O29" s="281"/>
      <c r="P29" s="281"/>
      <c r="Q29" s="281"/>
      <c r="R29" s="281"/>
      <c r="S29" s="281"/>
      <c r="T29" s="546"/>
      <c r="U29" s="531"/>
      <c r="V29" s="280"/>
      <c r="W29" s="281"/>
      <c r="X29" s="281"/>
      <c r="Y29" s="281"/>
      <c r="Z29" s="281"/>
      <c r="AA29" s="281"/>
      <c r="AB29" s="281"/>
      <c r="AC29" s="281"/>
      <c r="AD29" s="281"/>
      <c r="AE29" s="649"/>
      <c r="AF29" s="280"/>
      <c r="AG29" s="281"/>
      <c r="AH29" s="281"/>
      <c r="AI29" s="281"/>
      <c r="AJ29" s="281"/>
      <c r="AK29" s="281"/>
      <c r="AL29" s="281"/>
      <c r="AM29" s="281"/>
      <c r="AN29" s="281"/>
      <c r="AO29" s="649"/>
      <c r="AP29" s="280"/>
      <c r="AQ29" s="281"/>
      <c r="AR29" s="281"/>
      <c r="AS29" s="281"/>
      <c r="AT29" s="281"/>
      <c r="AU29" s="281"/>
      <c r="AV29" s="281"/>
      <c r="AW29" s="281"/>
      <c r="AX29" s="281"/>
      <c r="AY29" s="649"/>
      <c r="AZ29" s="280"/>
      <c r="BA29" s="281"/>
      <c r="BB29" s="281"/>
      <c r="BC29" s="281"/>
      <c r="BD29" s="281"/>
      <c r="BE29" s="281"/>
      <c r="BF29" s="281"/>
      <c r="BG29" s="281"/>
      <c r="BH29" s="281"/>
      <c r="BI29" s="649"/>
      <c r="BJ29" s="280"/>
      <c r="BK29" s="281"/>
      <c r="BL29" s="281"/>
      <c r="BM29" s="281"/>
      <c r="BN29" s="281"/>
      <c r="BO29" s="281"/>
      <c r="BP29" s="281"/>
      <c r="BQ29" s="281"/>
      <c r="BR29" s="281"/>
      <c r="BS29" s="649"/>
      <c r="BT29" s="280"/>
      <c r="BU29" s="281"/>
      <c r="BV29" s="281"/>
      <c r="BW29" s="281"/>
      <c r="BX29" s="281"/>
      <c r="BY29" s="281"/>
      <c r="BZ29" s="281"/>
      <c r="CA29" s="281"/>
      <c r="CB29" s="281"/>
      <c r="CC29" s="649"/>
      <c r="CD29" s="280"/>
      <c r="CE29" s="281"/>
      <c r="CF29" s="281"/>
      <c r="CG29" s="281"/>
      <c r="CH29" s="281"/>
      <c r="CI29" s="281"/>
      <c r="CJ29" s="281"/>
      <c r="CK29" s="281"/>
      <c r="CL29" s="281"/>
      <c r="CM29" s="649"/>
      <c r="CN29" s="280"/>
      <c r="CO29" s="281"/>
      <c r="CP29" s="281"/>
      <c r="CQ29" s="281"/>
      <c r="CR29" s="281"/>
      <c r="CS29" s="281"/>
      <c r="CT29" s="281"/>
      <c r="CU29" s="281"/>
      <c r="CV29" s="281"/>
      <c r="CW29" s="649"/>
      <c r="CX29" s="280"/>
      <c r="CY29" s="281"/>
      <c r="CZ29" s="281"/>
      <c r="DA29" s="281"/>
      <c r="DB29" s="281"/>
      <c r="DC29" s="281"/>
      <c r="DD29" s="281"/>
      <c r="DE29" s="281"/>
      <c r="DF29" s="281"/>
      <c r="DG29" s="649"/>
      <c r="DH29" s="280"/>
      <c r="DI29" s="281"/>
      <c r="DJ29" s="281"/>
      <c r="DK29" s="281"/>
      <c r="DL29" s="281"/>
      <c r="DM29" s="281"/>
      <c r="DN29" s="281"/>
      <c r="DO29" s="281"/>
      <c r="DP29" s="281"/>
      <c r="DQ29" s="649"/>
      <c r="DR29" s="280"/>
      <c r="DS29" s="281"/>
      <c r="DT29" s="281"/>
      <c r="DU29" s="281"/>
      <c r="DV29" s="281"/>
      <c r="DW29" s="281"/>
      <c r="DX29" s="281"/>
      <c r="DY29" s="281"/>
      <c r="DZ29" s="281"/>
      <c r="EA29" s="649"/>
      <c r="EB29" s="280"/>
      <c r="EC29" s="281"/>
      <c r="ED29" s="281"/>
      <c r="EE29" s="281"/>
      <c r="EF29" s="281"/>
      <c r="EG29" s="281"/>
      <c r="EH29" s="281"/>
      <c r="EI29" s="281"/>
      <c r="EJ29" s="281"/>
      <c r="EK29" s="649"/>
    </row>
    <row r="30" spans="1:141" ht="20.25">
      <c r="A30" s="786">
        <f>Summary!A30</f>
        <v>0</v>
      </c>
      <c r="B30" s="196">
        <f>Summary!B30</f>
        <v>0</v>
      </c>
      <c r="C30" s="196">
        <f>Summary!C30</f>
        <v>0</v>
      </c>
      <c r="D30" s="196">
        <f>Summary!D30</f>
        <v>0</v>
      </c>
      <c r="E30" s="792">
        <f>Summary!E30</f>
        <v>0</v>
      </c>
      <c r="F30" s="793">
        <f>Summary!F30</f>
        <v>0</v>
      </c>
      <c r="G30" s="794">
        <f>Summary!G30</f>
        <v>0</v>
      </c>
      <c r="H30" s="282"/>
      <c r="I30" s="283"/>
      <c r="J30" s="283"/>
      <c r="K30" s="283"/>
      <c r="L30" s="283"/>
      <c r="M30" s="283"/>
      <c r="N30" s="283"/>
      <c r="O30" s="283"/>
      <c r="P30" s="283"/>
      <c r="Q30" s="283"/>
      <c r="R30" s="283"/>
      <c r="S30" s="283"/>
      <c r="T30" s="547"/>
      <c r="U30" s="531"/>
      <c r="V30" s="282"/>
      <c r="W30" s="283"/>
      <c r="X30" s="283"/>
      <c r="Y30" s="283"/>
      <c r="Z30" s="283"/>
      <c r="AA30" s="283"/>
      <c r="AB30" s="283"/>
      <c r="AC30" s="283"/>
      <c r="AD30" s="283"/>
      <c r="AE30" s="650"/>
      <c r="AF30" s="282"/>
      <c r="AG30" s="283"/>
      <c r="AH30" s="283"/>
      <c r="AI30" s="283"/>
      <c r="AJ30" s="283"/>
      <c r="AK30" s="283"/>
      <c r="AL30" s="283"/>
      <c r="AM30" s="283"/>
      <c r="AN30" s="283"/>
      <c r="AO30" s="650"/>
      <c r="AP30" s="282"/>
      <c r="AQ30" s="283"/>
      <c r="AR30" s="283"/>
      <c r="AS30" s="283"/>
      <c r="AT30" s="283"/>
      <c r="AU30" s="283"/>
      <c r="AV30" s="283"/>
      <c r="AW30" s="283"/>
      <c r="AX30" s="283"/>
      <c r="AY30" s="650"/>
      <c r="AZ30" s="282"/>
      <c r="BA30" s="283"/>
      <c r="BB30" s="283"/>
      <c r="BC30" s="283"/>
      <c r="BD30" s="283"/>
      <c r="BE30" s="283"/>
      <c r="BF30" s="283"/>
      <c r="BG30" s="283"/>
      <c r="BH30" s="283"/>
      <c r="BI30" s="650"/>
      <c r="BJ30" s="282"/>
      <c r="BK30" s="283"/>
      <c r="BL30" s="283"/>
      <c r="BM30" s="283"/>
      <c r="BN30" s="283"/>
      <c r="BO30" s="283"/>
      <c r="BP30" s="283"/>
      <c r="BQ30" s="283"/>
      <c r="BR30" s="283"/>
      <c r="BS30" s="650"/>
      <c r="BT30" s="282"/>
      <c r="BU30" s="283"/>
      <c r="BV30" s="283"/>
      <c r="BW30" s="283"/>
      <c r="BX30" s="283"/>
      <c r="BY30" s="283"/>
      <c r="BZ30" s="283"/>
      <c r="CA30" s="283"/>
      <c r="CB30" s="283"/>
      <c r="CC30" s="650"/>
      <c r="CD30" s="282"/>
      <c r="CE30" s="283"/>
      <c r="CF30" s="283"/>
      <c r="CG30" s="283"/>
      <c r="CH30" s="283"/>
      <c r="CI30" s="283"/>
      <c r="CJ30" s="283"/>
      <c r="CK30" s="283"/>
      <c r="CL30" s="283"/>
      <c r="CM30" s="650"/>
      <c r="CN30" s="282"/>
      <c r="CO30" s="283"/>
      <c r="CP30" s="283"/>
      <c r="CQ30" s="283"/>
      <c r="CR30" s="283"/>
      <c r="CS30" s="283"/>
      <c r="CT30" s="283"/>
      <c r="CU30" s="283"/>
      <c r="CV30" s="283"/>
      <c r="CW30" s="650"/>
      <c r="CX30" s="282"/>
      <c r="CY30" s="283"/>
      <c r="CZ30" s="283"/>
      <c r="DA30" s="283"/>
      <c r="DB30" s="283"/>
      <c r="DC30" s="283"/>
      <c r="DD30" s="283"/>
      <c r="DE30" s="283"/>
      <c r="DF30" s="283"/>
      <c r="DG30" s="650"/>
      <c r="DH30" s="282"/>
      <c r="DI30" s="283"/>
      <c r="DJ30" s="283"/>
      <c r="DK30" s="283"/>
      <c r="DL30" s="283"/>
      <c r="DM30" s="283"/>
      <c r="DN30" s="283"/>
      <c r="DO30" s="283"/>
      <c r="DP30" s="283"/>
      <c r="DQ30" s="650"/>
      <c r="DR30" s="282"/>
      <c r="DS30" s="283"/>
      <c r="DT30" s="283"/>
      <c r="DU30" s="283"/>
      <c r="DV30" s="283"/>
      <c r="DW30" s="283"/>
      <c r="DX30" s="283"/>
      <c r="DY30" s="283"/>
      <c r="DZ30" s="283"/>
      <c r="EA30" s="650"/>
      <c r="EB30" s="282"/>
      <c r="EC30" s="283"/>
      <c r="ED30" s="283"/>
      <c r="EE30" s="283"/>
      <c r="EF30" s="283"/>
      <c r="EG30" s="283"/>
      <c r="EH30" s="283"/>
      <c r="EI30" s="283"/>
      <c r="EJ30" s="283"/>
      <c r="EK30" s="650"/>
    </row>
    <row r="31" spans="1:141" ht="20.25">
      <c r="A31" s="359">
        <f>Summary!A31</f>
        <v>19.100000000000001</v>
      </c>
      <c r="B31" s="362">
        <f>Summary!B31</f>
        <v>0</v>
      </c>
      <c r="C31" s="351" t="str">
        <f>Summary!C31</f>
        <v>2.1.1</v>
      </c>
      <c r="D31" s="351">
        <f>Summary!D31</f>
        <v>0</v>
      </c>
      <c r="E31" s="355">
        <f>Summary!E31</f>
        <v>0</v>
      </c>
      <c r="F31" s="363" t="str">
        <f>Summary!F31</f>
        <v>Take delivery of salt</v>
      </c>
      <c r="G31" s="491">
        <f>Summary!G31</f>
        <v>0</v>
      </c>
      <c r="H31" s="540">
        <f t="shared" ref="H31:H38" si="15">SUM(V31:AD31)</f>
        <v>0</v>
      </c>
      <c r="I31" s="541">
        <f t="shared" ref="I31:I38" si="16">SUM(AF31:AN31)</f>
        <v>0</v>
      </c>
      <c r="J31" s="541">
        <f t="shared" ref="J31:J38" si="17">SUM(AP31:AX31)</f>
        <v>0</v>
      </c>
      <c r="K31" s="541">
        <f t="shared" ref="K31:K38" si="18">SUM(AZ31:BH31)</f>
        <v>0</v>
      </c>
      <c r="L31" s="541">
        <f t="shared" ref="L31:L38" si="19">SUM(BJ31:BR31)</f>
        <v>0</v>
      </c>
      <c r="M31" s="541">
        <f t="shared" ref="M31:M38" si="20">SUM(BT31:CB31)</f>
        <v>0</v>
      </c>
      <c r="N31" s="541">
        <f t="shared" ref="N31:N38" si="21">SUM(CD31:CL31)</f>
        <v>0</v>
      </c>
      <c r="O31" s="541">
        <f t="shared" ref="O31:O38" si="22">SUM(CN31:CV31)</f>
        <v>0</v>
      </c>
      <c r="P31" s="541">
        <f t="shared" ref="P31:P38" si="23">SUM(CX31:DF31)</f>
        <v>0</v>
      </c>
      <c r="Q31" s="541">
        <f t="shared" ref="Q31:Q38" si="24">SUM(DH31:DP31)</f>
        <v>0</v>
      </c>
      <c r="R31" s="541">
        <f t="shared" ref="R31:R38" si="25">SUM(DR31:DZ31)</f>
        <v>0</v>
      </c>
      <c r="S31" s="541">
        <f t="shared" ref="S31:S38" si="26">SUM(EB31:EJ31)</f>
        <v>0</v>
      </c>
      <c r="T31" s="542">
        <f t="shared" ref="T31:T38" si="27">SUM(H31:S31)</f>
        <v>0</v>
      </c>
      <c r="U31" s="531"/>
      <c r="V31" s="543"/>
      <c r="W31" s="544"/>
      <c r="X31" s="544"/>
      <c r="Y31" s="544"/>
      <c r="Z31" s="544"/>
      <c r="AA31" s="544"/>
      <c r="AB31" s="544"/>
      <c r="AC31" s="544"/>
      <c r="AD31" s="544"/>
      <c r="AE31" s="643"/>
      <c r="AF31" s="543"/>
      <c r="AG31" s="544"/>
      <c r="AH31" s="544"/>
      <c r="AI31" s="544"/>
      <c r="AJ31" s="544"/>
      <c r="AK31" s="544"/>
      <c r="AL31" s="544"/>
      <c r="AM31" s="544"/>
      <c r="AN31" s="544"/>
      <c r="AO31" s="643"/>
      <c r="AP31" s="543"/>
      <c r="AQ31" s="544"/>
      <c r="AR31" s="544"/>
      <c r="AS31" s="544"/>
      <c r="AT31" s="544"/>
      <c r="AU31" s="544"/>
      <c r="AV31" s="544"/>
      <c r="AW31" s="544"/>
      <c r="AX31" s="544"/>
      <c r="AY31" s="643"/>
      <c r="AZ31" s="543"/>
      <c r="BA31" s="544"/>
      <c r="BB31" s="544"/>
      <c r="BC31" s="544"/>
      <c r="BD31" s="544"/>
      <c r="BE31" s="544"/>
      <c r="BF31" s="544"/>
      <c r="BG31" s="544"/>
      <c r="BH31" s="544"/>
      <c r="BI31" s="643"/>
      <c r="BJ31" s="543"/>
      <c r="BK31" s="544"/>
      <c r="BL31" s="544"/>
      <c r="BM31" s="544"/>
      <c r="BN31" s="544"/>
      <c r="BO31" s="544"/>
      <c r="BP31" s="544"/>
      <c r="BQ31" s="544"/>
      <c r="BR31" s="544"/>
      <c r="BS31" s="643"/>
      <c r="BT31" s="543"/>
      <c r="BU31" s="544"/>
      <c r="BV31" s="544"/>
      <c r="BW31" s="544"/>
      <c r="BX31" s="544"/>
      <c r="BY31" s="544"/>
      <c r="BZ31" s="544"/>
      <c r="CA31" s="544"/>
      <c r="CB31" s="544"/>
      <c r="CC31" s="643"/>
      <c r="CD31" s="543"/>
      <c r="CE31" s="544"/>
      <c r="CF31" s="544"/>
      <c r="CG31" s="544"/>
      <c r="CH31" s="544"/>
      <c r="CI31" s="544"/>
      <c r="CJ31" s="544"/>
      <c r="CK31" s="544"/>
      <c r="CL31" s="544"/>
      <c r="CM31" s="643"/>
      <c r="CN31" s="543"/>
      <c r="CO31" s="544"/>
      <c r="CP31" s="544"/>
      <c r="CQ31" s="544"/>
      <c r="CR31" s="544"/>
      <c r="CS31" s="544"/>
      <c r="CT31" s="544"/>
      <c r="CU31" s="544"/>
      <c r="CV31" s="544"/>
      <c r="CW31" s="643"/>
      <c r="CX31" s="543"/>
      <c r="CY31" s="544"/>
      <c r="CZ31" s="544"/>
      <c r="DA31" s="544"/>
      <c r="DB31" s="544"/>
      <c r="DC31" s="544"/>
      <c r="DD31" s="544"/>
      <c r="DE31" s="544"/>
      <c r="DF31" s="544"/>
      <c r="DG31" s="643"/>
      <c r="DH31" s="543"/>
      <c r="DI31" s="544"/>
      <c r="DJ31" s="544"/>
      <c r="DK31" s="544"/>
      <c r="DL31" s="544"/>
      <c r="DM31" s="544"/>
      <c r="DN31" s="544"/>
      <c r="DO31" s="544"/>
      <c r="DP31" s="544"/>
      <c r="DQ31" s="643"/>
      <c r="DR31" s="543"/>
      <c r="DS31" s="544"/>
      <c r="DT31" s="544"/>
      <c r="DU31" s="544"/>
      <c r="DV31" s="544"/>
      <c r="DW31" s="544"/>
      <c r="DX31" s="544"/>
      <c r="DY31" s="544"/>
      <c r="DZ31" s="544"/>
      <c r="EA31" s="643"/>
      <c r="EB31" s="543"/>
      <c r="EC31" s="544"/>
      <c r="ED31" s="544"/>
      <c r="EE31" s="544"/>
      <c r="EF31" s="544"/>
      <c r="EG31" s="544"/>
      <c r="EH31" s="544"/>
      <c r="EI31" s="544"/>
      <c r="EJ31" s="544"/>
      <c r="EK31" s="643"/>
    </row>
    <row r="32" spans="1:141" s="140" customFormat="1" ht="20.25">
      <c r="A32" s="359" t="str">
        <f>Summary!A32</f>
        <v>19.2.1 &amp; 19.2.2</v>
      </c>
      <c r="B32" s="362">
        <f>Summary!B32</f>
        <v>0</v>
      </c>
      <c r="C32" s="351" t="str">
        <f>Summary!C32</f>
        <v>2.1.2</v>
      </c>
      <c r="D32" s="351">
        <f>Summary!D32</f>
        <v>0</v>
      </c>
      <c r="E32" s="355">
        <f>Summary!E32</f>
        <v>0</v>
      </c>
      <c r="F32" s="363" t="str">
        <f>Summary!F32</f>
        <v>Salt management</v>
      </c>
      <c r="G32" s="491" t="str">
        <f>Summary!G32</f>
        <v>Schedule Ref 12</v>
      </c>
      <c r="H32" s="540">
        <f t="shared" si="15"/>
        <v>0</v>
      </c>
      <c r="I32" s="541">
        <f t="shared" si="16"/>
        <v>0</v>
      </c>
      <c r="J32" s="541">
        <f t="shared" si="17"/>
        <v>0</v>
      </c>
      <c r="K32" s="541">
        <f t="shared" si="18"/>
        <v>0</v>
      </c>
      <c r="L32" s="541">
        <f t="shared" si="19"/>
        <v>0</v>
      </c>
      <c r="M32" s="541">
        <f t="shared" si="20"/>
        <v>0</v>
      </c>
      <c r="N32" s="541">
        <f t="shared" si="21"/>
        <v>0</v>
      </c>
      <c r="O32" s="541">
        <f t="shared" si="22"/>
        <v>0</v>
      </c>
      <c r="P32" s="541">
        <f t="shared" si="23"/>
        <v>0</v>
      </c>
      <c r="Q32" s="541">
        <f t="shared" si="24"/>
        <v>0</v>
      </c>
      <c r="R32" s="541">
        <f t="shared" si="25"/>
        <v>0</v>
      </c>
      <c r="S32" s="541">
        <f t="shared" si="26"/>
        <v>0</v>
      </c>
      <c r="T32" s="542">
        <f t="shared" si="27"/>
        <v>0</v>
      </c>
      <c r="U32" s="535"/>
      <c r="V32" s="543"/>
      <c r="W32" s="544"/>
      <c r="X32" s="544"/>
      <c r="Y32" s="544"/>
      <c r="Z32" s="544"/>
      <c r="AA32" s="544"/>
      <c r="AB32" s="544"/>
      <c r="AC32" s="544"/>
      <c r="AD32" s="544"/>
      <c r="AE32" s="644"/>
      <c r="AF32" s="543"/>
      <c r="AG32" s="544"/>
      <c r="AH32" s="544"/>
      <c r="AI32" s="544"/>
      <c r="AJ32" s="544"/>
      <c r="AK32" s="544"/>
      <c r="AL32" s="544"/>
      <c r="AM32" s="544"/>
      <c r="AN32" s="544"/>
      <c r="AO32" s="644"/>
      <c r="AP32" s="543"/>
      <c r="AQ32" s="544"/>
      <c r="AR32" s="544"/>
      <c r="AS32" s="544"/>
      <c r="AT32" s="544"/>
      <c r="AU32" s="544"/>
      <c r="AV32" s="544"/>
      <c r="AW32" s="544"/>
      <c r="AX32" s="544"/>
      <c r="AY32" s="644"/>
      <c r="AZ32" s="543"/>
      <c r="BA32" s="544"/>
      <c r="BB32" s="544"/>
      <c r="BC32" s="544"/>
      <c r="BD32" s="544"/>
      <c r="BE32" s="544"/>
      <c r="BF32" s="544"/>
      <c r="BG32" s="544"/>
      <c r="BH32" s="544"/>
      <c r="BI32" s="644"/>
      <c r="BJ32" s="543"/>
      <c r="BK32" s="544"/>
      <c r="BL32" s="544"/>
      <c r="BM32" s="544"/>
      <c r="BN32" s="544"/>
      <c r="BO32" s="544"/>
      <c r="BP32" s="544"/>
      <c r="BQ32" s="544"/>
      <c r="BR32" s="544"/>
      <c r="BS32" s="644"/>
      <c r="BT32" s="543"/>
      <c r="BU32" s="544"/>
      <c r="BV32" s="544"/>
      <c r="BW32" s="544"/>
      <c r="BX32" s="544"/>
      <c r="BY32" s="544"/>
      <c r="BZ32" s="544"/>
      <c r="CA32" s="544"/>
      <c r="CB32" s="544"/>
      <c r="CC32" s="644"/>
      <c r="CD32" s="543"/>
      <c r="CE32" s="544"/>
      <c r="CF32" s="544"/>
      <c r="CG32" s="544"/>
      <c r="CH32" s="544"/>
      <c r="CI32" s="544"/>
      <c r="CJ32" s="544"/>
      <c r="CK32" s="544"/>
      <c r="CL32" s="544"/>
      <c r="CM32" s="644"/>
      <c r="CN32" s="543"/>
      <c r="CO32" s="544"/>
      <c r="CP32" s="544"/>
      <c r="CQ32" s="544"/>
      <c r="CR32" s="544"/>
      <c r="CS32" s="544"/>
      <c r="CT32" s="544"/>
      <c r="CU32" s="544"/>
      <c r="CV32" s="544"/>
      <c r="CW32" s="644"/>
      <c r="CX32" s="543"/>
      <c r="CY32" s="544"/>
      <c r="CZ32" s="544"/>
      <c r="DA32" s="544"/>
      <c r="DB32" s="544"/>
      <c r="DC32" s="544"/>
      <c r="DD32" s="544"/>
      <c r="DE32" s="544"/>
      <c r="DF32" s="544"/>
      <c r="DG32" s="644"/>
      <c r="DH32" s="543"/>
      <c r="DI32" s="544"/>
      <c r="DJ32" s="544"/>
      <c r="DK32" s="544"/>
      <c r="DL32" s="544"/>
      <c r="DM32" s="544"/>
      <c r="DN32" s="544"/>
      <c r="DO32" s="544"/>
      <c r="DP32" s="544"/>
      <c r="DQ32" s="644"/>
      <c r="DR32" s="543"/>
      <c r="DS32" s="544"/>
      <c r="DT32" s="544"/>
      <c r="DU32" s="544"/>
      <c r="DV32" s="544"/>
      <c r="DW32" s="544"/>
      <c r="DX32" s="544"/>
      <c r="DY32" s="544"/>
      <c r="DZ32" s="544"/>
      <c r="EA32" s="644"/>
      <c r="EB32" s="543"/>
      <c r="EC32" s="544"/>
      <c r="ED32" s="544"/>
      <c r="EE32" s="544"/>
      <c r="EF32" s="544"/>
      <c r="EG32" s="544"/>
      <c r="EH32" s="544"/>
      <c r="EI32" s="544"/>
      <c r="EJ32" s="544"/>
      <c r="EK32" s="644"/>
    </row>
    <row r="33" spans="1:141" ht="20.25">
      <c r="A33" s="615">
        <f>Summary!A33</f>
        <v>19.3</v>
      </c>
      <c r="B33" s="556">
        <f>Summary!B33</f>
        <v>0</v>
      </c>
      <c r="C33" s="383" t="str">
        <f>Summary!C33</f>
        <v>2.1.3</v>
      </c>
      <c r="D33" s="555">
        <f>Summary!D33</f>
        <v>0</v>
      </c>
      <c r="E33" s="384">
        <f>Summary!E33</f>
        <v>0</v>
      </c>
      <c r="F33" s="363" t="str">
        <f>Summary!F33</f>
        <v>Drivers on standby</v>
      </c>
      <c r="G33" s="493">
        <f>Summary!G33</f>
        <v>0</v>
      </c>
      <c r="H33" s="540">
        <f t="shared" si="15"/>
        <v>0</v>
      </c>
      <c r="I33" s="541">
        <f t="shared" si="16"/>
        <v>0</v>
      </c>
      <c r="J33" s="541">
        <f t="shared" si="17"/>
        <v>0</v>
      </c>
      <c r="K33" s="541">
        <f t="shared" si="18"/>
        <v>0</v>
      </c>
      <c r="L33" s="541">
        <f t="shared" si="19"/>
        <v>0</v>
      </c>
      <c r="M33" s="541">
        <f t="shared" si="20"/>
        <v>0</v>
      </c>
      <c r="N33" s="541">
        <f t="shared" si="21"/>
        <v>0</v>
      </c>
      <c r="O33" s="541">
        <f t="shared" si="22"/>
        <v>0</v>
      </c>
      <c r="P33" s="541">
        <f t="shared" si="23"/>
        <v>0</v>
      </c>
      <c r="Q33" s="541">
        <f t="shared" si="24"/>
        <v>0</v>
      </c>
      <c r="R33" s="541">
        <f t="shared" si="25"/>
        <v>0</v>
      </c>
      <c r="S33" s="541">
        <f t="shared" si="26"/>
        <v>0</v>
      </c>
      <c r="T33" s="542">
        <f t="shared" si="27"/>
        <v>0</v>
      </c>
      <c r="U33" s="531"/>
      <c r="V33" s="543"/>
      <c r="W33" s="544"/>
      <c r="X33" s="544"/>
      <c r="Y33" s="544"/>
      <c r="Z33" s="544"/>
      <c r="AA33" s="544"/>
      <c r="AB33" s="544"/>
      <c r="AC33" s="544"/>
      <c r="AD33" s="544"/>
      <c r="AE33" s="644"/>
      <c r="AF33" s="543"/>
      <c r="AG33" s="544"/>
      <c r="AH33" s="544"/>
      <c r="AI33" s="544"/>
      <c r="AJ33" s="544"/>
      <c r="AK33" s="544"/>
      <c r="AL33" s="544"/>
      <c r="AM33" s="544"/>
      <c r="AN33" s="544"/>
      <c r="AO33" s="644"/>
      <c r="AP33" s="543"/>
      <c r="AQ33" s="544"/>
      <c r="AR33" s="544"/>
      <c r="AS33" s="544"/>
      <c r="AT33" s="544"/>
      <c r="AU33" s="544"/>
      <c r="AV33" s="544"/>
      <c r="AW33" s="544"/>
      <c r="AX33" s="544"/>
      <c r="AY33" s="644"/>
      <c r="AZ33" s="543"/>
      <c r="BA33" s="544"/>
      <c r="BB33" s="544"/>
      <c r="BC33" s="544"/>
      <c r="BD33" s="544"/>
      <c r="BE33" s="544"/>
      <c r="BF33" s="544"/>
      <c r="BG33" s="544"/>
      <c r="BH33" s="544"/>
      <c r="BI33" s="644"/>
      <c r="BJ33" s="543"/>
      <c r="BK33" s="544"/>
      <c r="BL33" s="544"/>
      <c r="BM33" s="544"/>
      <c r="BN33" s="544"/>
      <c r="BO33" s="544"/>
      <c r="BP33" s="544"/>
      <c r="BQ33" s="544"/>
      <c r="BR33" s="544"/>
      <c r="BS33" s="644"/>
      <c r="BT33" s="543"/>
      <c r="BU33" s="544"/>
      <c r="BV33" s="544"/>
      <c r="BW33" s="544"/>
      <c r="BX33" s="544"/>
      <c r="BY33" s="544"/>
      <c r="BZ33" s="544"/>
      <c r="CA33" s="544"/>
      <c r="CB33" s="544"/>
      <c r="CC33" s="644"/>
      <c r="CD33" s="543"/>
      <c r="CE33" s="544"/>
      <c r="CF33" s="544"/>
      <c r="CG33" s="544"/>
      <c r="CH33" s="544"/>
      <c r="CI33" s="544"/>
      <c r="CJ33" s="544"/>
      <c r="CK33" s="544"/>
      <c r="CL33" s="544"/>
      <c r="CM33" s="644"/>
      <c r="CN33" s="543"/>
      <c r="CO33" s="544"/>
      <c r="CP33" s="544"/>
      <c r="CQ33" s="544"/>
      <c r="CR33" s="544"/>
      <c r="CS33" s="544"/>
      <c r="CT33" s="544"/>
      <c r="CU33" s="544"/>
      <c r="CV33" s="544"/>
      <c r="CW33" s="644"/>
      <c r="CX33" s="543"/>
      <c r="CY33" s="544"/>
      <c r="CZ33" s="544"/>
      <c r="DA33" s="544"/>
      <c r="DB33" s="544"/>
      <c r="DC33" s="544"/>
      <c r="DD33" s="544"/>
      <c r="DE33" s="544"/>
      <c r="DF33" s="544"/>
      <c r="DG33" s="644"/>
      <c r="DH33" s="543"/>
      <c r="DI33" s="544"/>
      <c r="DJ33" s="544"/>
      <c r="DK33" s="544"/>
      <c r="DL33" s="544"/>
      <c r="DM33" s="544"/>
      <c r="DN33" s="544"/>
      <c r="DO33" s="544"/>
      <c r="DP33" s="544"/>
      <c r="DQ33" s="644"/>
      <c r="DR33" s="543"/>
      <c r="DS33" s="544"/>
      <c r="DT33" s="544"/>
      <c r="DU33" s="544"/>
      <c r="DV33" s="544"/>
      <c r="DW33" s="544"/>
      <c r="DX33" s="544"/>
      <c r="DY33" s="544"/>
      <c r="DZ33" s="544"/>
      <c r="EA33" s="644"/>
      <c r="EB33" s="543"/>
      <c r="EC33" s="544"/>
      <c r="ED33" s="544"/>
      <c r="EE33" s="544"/>
      <c r="EF33" s="544"/>
      <c r="EG33" s="544"/>
      <c r="EH33" s="544"/>
      <c r="EI33" s="544"/>
      <c r="EJ33" s="544"/>
      <c r="EK33" s="644"/>
    </row>
    <row r="34" spans="1:141" ht="20.25">
      <c r="A34" s="616">
        <f>Summary!A34</f>
        <v>19.399999999999999</v>
      </c>
      <c r="B34" s="362">
        <f>Summary!B34</f>
        <v>0</v>
      </c>
      <c r="C34" s="351" t="str">
        <f>Summary!C34</f>
        <v>2.1.4</v>
      </c>
      <c r="D34" s="351">
        <f>Summary!D34</f>
        <v>0</v>
      </c>
      <c r="E34" s="355">
        <f>Summary!E34</f>
        <v>0</v>
      </c>
      <c r="F34" s="363" t="str">
        <f>Summary!F34</f>
        <v>Maintain winter fleet</v>
      </c>
      <c r="G34" s="493" t="str">
        <f>Summary!G34</f>
        <v>Schedule Ref 13, 58</v>
      </c>
      <c r="H34" s="540">
        <f t="shared" si="15"/>
        <v>0</v>
      </c>
      <c r="I34" s="541">
        <f t="shared" si="16"/>
        <v>0</v>
      </c>
      <c r="J34" s="541">
        <f t="shared" si="17"/>
        <v>0</v>
      </c>
      <c r="K34" s="541">
        <f t="shared" si="18"/>
        <v>0</v>
      </c>
      <c r="L34" s="541">
        <f t="shared" si="19"/>
        <v>0</v>
      </c>
      <c r="M34" s="541">
        <f t="shared" si="20"/>
        <v>0</v>
      </c>
      <c r="N34" s="541">
        <f t="shared" si="21"/>
        <v>0</v>
      </c>
      <c r="O34" s="541">
        <f t="shared" si="22"/>
        <v>0</v>
      </c>
      <c r="P34" s="541">
        <f t="shared" si="23"/>
        <v>0</v>
      </c>
      <c r="Q34" s="541">
        <f t="shared" si="24"/>
        <v>0</v>
      </c>
      <c r="R34" s="541">
        <f t="shared" si="25"/>
        <v>0</v>
      </c>
      <c r="S34" s="541">
        <f t="shared" si="26"/>
        <v>0</v>
      </c>
      <c r="T34" s="542">
        <f t="shared" si="27"/>
        <v>0</v>
      </c>
      <c r="U34" s="531"/>
      <c r="V34" s="543"/>
      <c r="W34" s="544"/>
      <c r="X34" s="544"/>
      <c r="Y34" s="544"/>
      <c r="Z34" s="544"/>
      <c r="AA34" s="544"/>
      <c r="AB34" s="544"/>
      <c r="AC34" s="544"/>
      <c r="AD34" s="544"/>
      <c r="AE34" s="644"/>
      <c r="AF34" s="543"/>
      <c r="AG34" s="544"/>
      <c r="AH34" s="544"/>
      <c r="AI34" s="544"/>
      <c r="AJ34" s="544"/>
      <c r="AK34" s="544"/>
      <c r="AL34" s="544"/>
      <c r="AM34" s="544"/>
      <c r="AN34" s="544"/>
      <c r="AO34" s="644"/>
      <c r="AP34" s="543"/>
      <c r="AQ34" s="544"/>
      <c r="AR34" s="544"/>
      <c r="AS34" s="544"/>
      <c r="AT34" s="544"/>
      <c r="AU34" s="544"/>
      <c r="AV34" s="544"/>
      <c r="AW34" s="544"/>
      <c r="AX34" s="544"/>
      <c r="AY34" s="644"/>
      <c r="AZ34" s="543"/>
      <c r="BA34" s="544"/>
      <c r="BB34" s="544"/>
      <c r="BC34" s="544"/>
      <c r="BD34" s="544"/>
      <c r="BE34" s="544"/>
      <c r="BF34" s="544"/>
      <c r="BG34" s="544"/>
      <c r="BH34" s="544"/>
      <c r="BI34" s="644"/>
      <c r="BJ34" s="543"/>
      <c r="BK34" s="544"/>
      <c r="BL34" s="544"/>
      <c r="BM34" s="544"/>
      <c r="BN34" s="544"/>
      <c r="BO34" s="544"/>
      <c r="BP34" s="544"/>
      <c r="BQ34" s="544"/>
      <c r="BR34" s="544"/>
      <c r="BS34" s="644"/>
      <c r="BT34" s="543"/>
      <c r="BU34" s="544"/>
      <c r="BV34" s="544"/>
      <c r="BW34" s="544"/>
      <c r="BX34" s="544"/>
      <c r="BY34" s="544"/>
      <c r="BZ34" s="544"/>
      <c r="CA34" s="544"/>
      <c r="CB34" s="544"/>
      <c r="CC34" s="644"/>
      <c r="CD34" s="543"/>
      <c r="CE34" s="544"/>
      <c r="CF34" s="544"/>
      <c r="CG34" s="544"/>
      <c r="CH34" s="544"/>
      <c r="CI34" s="544"/>
      <c r="CJ34" s="544"/>
      <c r="CK34" s="544"/>
      <c r="CL34" s="544"/>
      <c r="CM34" s="644"/>
      <c r="CN34" s="543"/>
      <c r="CO34" s="544"/>
      <c r="CP34" s="544"/>
      <c r="CQ34" s="544"/>
      <c r="CR34" s="544"/>
      <c r="CS34" s="544"/>
      <c r="CT34" s="544"/>
      <c r="CU34" s="544"/>
      <c r="CV34" s="544"/>
      <c r="CW34" s="644"/>
      <c r="CX34" s="543"/>
      <c r="CY34" s="544"/>
      <c r="CZ34" s="544"/>
      <c r="DA34" s="544"/>
      <c r="DB34" s="544"/>
      <c r="DC34" s="544"/>
      <c r="DD34" s="544"/>
      <c r="DE34" s="544"/>
      <c r="DF34" s="544"/>
      <c r="DG34" s="644"/>
      <c r="DH34" s="543"/>
      <c r="DI34" s="544"/>
      <c r="DJ34" s="544"/>
      <c r="DK34" s="544"/>
      <c r="DL34" s="544"/>
      <c r="DM34" s="544"/>
      <c r="DN34" s="544"/>
      <c r="DO34" s="544"/>
      <c r="DP34" s="544"/>
      <c r="DQ34" s="644"/>
      <c r="DR34" s="543"/>
      <c r="DS34" s="544"/>
      <c r="DT34" s="544"/>
      <c r="DU34" s="544"/>
      <c r="DV34" s="544"/>
      <c r="DW34" s="544"/>
      <c r="DX34" s="544"/>
      <c r="DY34" s="544"/>
      <c r="DZ34" s="544"/>
      <c r="EA34" s="644"/>
      <c r="EB34" s="543"/>
      <c r="EC34" s="544"/>
      <c r="ED34" s="544"/>
      <c r="EE34" s="544"/>
      <c r="EF34" s="544"/>
      <c r="EG34" s="544"/>
      <c r="EH34" s="544"/>
      <c r="EI34" s="544"/>
      <c r="EJ34" s="544"/>
      <c r="EK34" s="644"/>
    </row>
    <row r="35" spans="1:141" ht="20.25">
      <c r="A35" s="359" t="str">
        <f>Summary!A35</f>
        <v>NOT USED</v>
      </c>
      <c r="B35" s="362">
        <f>Summary!B35</f>
        <v>0</v>
      </c>
      <c r="C35" s="351" t="str">
        <f>Summary!C35</f>
        <v>2.1.5</v>
      </c>
      <c r="D35" s="351">
        <f>Summary!D35</f>
        <v>0</v>
      </c>
      <c r="E35" s="355">
        <f>Summary!E35</f>
        <v>0</v>
      </c>
      <c r="F35" s="363" t="str">
        <f>Summary!F35</f>
        <v>NOT USED</v>
      </c>
      <c r="G35" s="373">
        <f>Summary!G35</f>
        <v>0</v>
      </c>
      <c r="H35" s="540">
        <f t="shared" si="15"/>
        <v>0</v>
      </c>
      <c r="I35" s="541">
        <f t="shared" si="16"/>
        <v>0</v>
      </c>
      <c r="J35" s="541">
        <f t="shared" si="17"/>
        <v>0</v>
      </c>
      <c r="K35" s="541">
        <f t="shared" si="18"/>
        <v>0</v>
      </c>
      <c r="L35" s="541">
        <f t="shared" si="19"/>
        <v>0</v>
      </c>
      <c r="M35" s="541">
        <f t="shared" si="20"/>
        <v>0</v>
      </c>
      <c r="N35" s="541">
        <f t="shared" si="21"/>
        <v>0</v>
      </c>
      <c r="O35" s="541">
        <f t="shared" si="22"/>
        <v>0</v>
      </c>
      <c r="P35" s="541">
        <f t="shared" si="23"/>
        <v>0</v>
      </c>
      <c r="Q35" s="541">
        <f t="shared" si="24"/>
        <v>0</v>
      </c>
      <c r="R35" s="541">
        <f t="shared" si="25"/>
        <v>0</v>
      </c>
      <c r="S35" s="541">
        <f t="shared" si="26"/>
        <v>0</v>
      </c>
      <c r="T35" s="542">
        <f t="shared" si="27"/>
        <v>0</v>
      </c>
      <c r="U35" s="531"/>
      <c r="V35" s="543"/>
      <c r="W35" s="544"/>
      <c r="X35" s="544"/>
      <c r="Y35" s="544"/>
      <c r="Z35" s="544"/>
      <c r="AA35" s="544"/>
      <c r="AB35" s="544"/>
      <c r="AC35" s="544"/>
      <c r="AD35" s="544"/>
      <c r="AE35" s="644"/>
      <c r="AF35" s="543"/>
      <c r="AG35" s="544"/>
      <c r="AH35" s="544"/>
      <c r="AI35" s="544"/>
      <c r="AJ35" s="544"/>
      <c r="AK35" s="544"/>
      <c r="AL35" s="544"/>
      <c r="AM35" s="544"/>
      <c r="AN35" s="544"/>
      <c r="AO35" s="644"/>
      <c r="AP35" s="543"/>
      <c r="AQ35" s="544"/>
      <c r="AR35" s="544"/>
      <c r="AS35" s="544"/>
      <c r="AT35" s="544"/>
      <c r="AU35" s="544"/>
      <c r="AV35" s="544"/>
      <c r="AW35" s="544"/>
      <c r="AX35" s="544"/>
      <c r="AY35" s="644"/>
      <c r="AZ35" s="543"/>
      <c r="BA35" s="544"/>
      <c r="BB35" s="544"/>
      <c r="BC35" s="544"/>
      <c r="BD35" s="544"/>
      <c r="BE35" s="544"/>
      <c r="BF35" s="544"/>
      <c r="BG35" s="544"/>
      <c r="BH35" s="544"/>
      <c r="BI35" s="644"/>
      <c r="BJ35" s="543"/>
      <c r="BK35" s="544"/>
      <c r="BL35" s="544"/>
      <c r="BM35" s="544"/>
      <c r="BN35" s="544"/>
      <c r="BO35" s="544"/>
      <c r="BP35" s="544"/>
      <c r="BQ35" s="544"/>
      <c r="BR35" s="544"/>
      <c r="BS35" s="644"/>
      <c r="BT35" s="543"/>
      <c r="BU35" s="544"/>
      <c r="BV35" s="544"/>
      <c r="BW35" s="544"/>
      <c r="BX35" s="544"/>
      <c r="BY35" s="544"/>
      <c r="BZ35" s="544"/>
      <c r="CA35" s="544"/>
      <c r="CB35" s="544"/>
      <c r="CC35" s="644"/>
      <c r="CD35" s="543"/>
      <c r="CE35" s="544"/>
      <c r="CF35" s="544"/>
      <c r="CG35" s="544"/>
      <c r="CH35" s="544"/>
      <c r="CI35" s="544"/>
      <c r="CJ35" s="544"/>
      <c r="CK35" s="544"/>
      <c r="CL35" s="544"/>
      <c r="CM35" s="644"/>
      <c r="CN35" s="543"/>
      <c r="CO35" s="544"/>
      <c r="CP35" s="544"/>
      <c r="CQ35" s="544"/>
      <c r="CR35" s="544"/>
      <c r="CS35" s="544"/>
      <c r="CT35" s="544"/>
      <c r="CU35" s="544"/>
      <c r="CV35" s="544"/>
      <c r="CW35" s="644"/>
      <c r="CX35" s="543"/>
      <c r="CY35" s="544"/>
      <c r="CZ35" s="544"/>
      <c r="DA35" s="544"/>
      <c r="DB35" s="544"/>
      <c r="DC35" s="544"/>
      <c r="DD35" s="544"/>
      <c r="DE35" s="544"/>
      <c r="DF35" s="544"/>
      <c r="DG35" s="644"/>
      <c r="DH35" s="543"/>
      <c r="DI35" s="544"/>
      <c r="DJ35" s="544"/>
      <c r="DK35" s="544"/>
      <c r="DL35" s="544"/>
      <c r="DM35" s="544"/>
      <c r="DN35" s="544"/>
      <c r="DO35" s="544"/>
      <c r="DP35" s="544"/>
      <c r="DQ35" s="644"/>
      <c r="DR35" s="543"/>
      <c r="DS35" s="544"/>
      <c r="DT35" s="544"/>
      <c r="DU35" s="544"/>
      <c r="DV35" s="544"/>
      <c r="DW35" s="544"/>
      <c r="DX35" s="544"/>
      <c r="DY35" s="544"/>
      <c r="DZ35" s="544"/>
      <c r="EA35" s="644"/>
      <c r="EB35" s="543"/>
      <c r="EC35" s="544"/>
      <c r="ED35" s="544"/>
      <c r="EE35" s="544"/>
      <c r="EF35" s="544"/>
      <c r="EG35" s="544"/>
      <c r="EH35" s="544"/>
      <c r="EI35" s="544"/>
      <c r="EJ35" s="544"/>
      <c r="EK35" s="644"/>
    </row>
    <row r="36" spans="1:141" ht="20.25">
      <c r="A36" s="359">
        <f>Summary!A36</f>
        <v>19.5</v>
      </c>
      <c r="B36" s="362">
        <f>Summary!B36</f>
        <v>0</v>
      </c>
      <c r="C36" s="351" t="str">
        <f>Summary!C36</f>
        <v>2.1.6</v>
      </c>
      <c r="D36" s="351">
        <f>Summary!D36</f>
        <v>0</v>
      </c>
      <c r="E36" s="355">
        <f>Summary!E36</f>
        <v>0</v>
      </c>
      <c r="F36" s="363" t="str">
        <f>Summary!F36</f>
        <v>Manage brine</v>
      </c>
      <c r="G36" s="373" t="str">
        <f>Summary!G36</f>
        <v>Schedule Ref 34</v>
      </c>
      <c r="H36" s="540">
        <f t="shared" si="15"/>
        <v>0</v>
      </c>
      <c r="I36" s="541">
        <f t="shared" si="16"/>
        <v>0</v>
      </c>
      <c r="J36" s="541">
        <f t="shared" si="17"/>
        <v>0</v>
      </c>
      <c r="K36" s="541">
        <f t="shared" si="18"/>
        <v>0</v>
      </c>
      <c r="L36" s="541">
        <f t="shared" si="19"/>
        <v>0</v>
      </c>
      <c r="M36" s="541">
        <f t="shared" si="20"/>
        <v>0</v>
      </c>
      <c r="N36" s="541">
        <f t="shared" si="21"/>
        <v>0</v>
      </c>
      <c r="O36" s="541">
        <f t="shared" si="22"/>
        <v>0</v>
      </c>
      <c r="P36" s="541">
        <f t="shared" si="23"/>
        <v>0</v>
      </c>
      <c r="Q36" s="541">
        <f t="shared" si="24"/>
        <v>0</v>
      </c>
      <c r="R36" s="541">
        <f t="shared" si="25"/>
        <v>0</v>
      </c>
      <c r="S36" s="541">
        <f t="shared" si="26"/>
        <v>0</v>
      </c>
      <c r="T36" s="542">
        <f t="shared" si="27"/>
        <v>0</v>
      </c>
      <c r="U36" s="531"/>
      <c r="V36" s="543"/>
      <c r="W36" s="544"/>
      <c r="X36" s="544"/>
      <c r="Y36" s="544"/>
      <c r="Z36" s="544"/>
      <c r="AA36" s="544"/>
      <c r="AB36" s="544"/>
      <c r="AC36" s="544"/>
      <c r="AD36" s="544"/>
      <c r="AE36" s="644"/>
      <c r="AF36" s="543"/>
      <c r="AG36" s="544"/>
      <c r="AH36" s="544"/>
      <c r="AI36" s="544"/>
      <c r="AJ36" s="544"/>
      <c r="AK36" s="544"/>
      <c r="AL36" s="544"/>
      <c r="AM36" s="544"/>
      <c r="AN36" s="544"/>
      <c r="AO36" s="644"/>
      <c r="AP36" s="543"/>
      <c r="AQ36" s="544"/>
      <c r="AR36" s="544"/>
      <c r="AS36" s="544"/>
      <c r="AT36" s="544"/>
      <c r="AU36" s="544"/>
      <c r="AV36" s="544"/>
      <c r="AW36" s="544"/>
      <c r="AX36" s="544"/>
      <c r="AY36" s="644"/>
      <c r="AZ36" s="543"/>
      <c r="BA36" s="544"/>
      <c r="BB36" s="544"/>
      <c r="BC36" s="544"/>
      <c r="BD36" s="544"/>
      <c r="BE36" s="544"/>
      <c r="BF36" s="544"/>
      <c r="BG36" s="544"/>
      <c r="BH36" s="544"/>
      <c r="BI36" s="644"/>
      <c r="BJ36" s="543"/>
      <c r="BK36" s="544"/>
      <c r="BL36" s="544"/>
      <c r="BM36" s="544"/>
      <c r="BN36" s="544"/>
      <c r="BO36" s="544"/>
      <c r="BP36" s="544"/>
      <c r="BQ36" s="544"/>
      <c r="BR36" s="544"/>
      <c r="BS36" s="644"/>
      <c r="BT36" s="543"/>
      <c r="BU36" s="544"/>
      <c r="BV36" s="544"/>
      <c r="BW36" s="544"/>
      <c r="BX36" s="544"/>
      <c r="BY36" s="544"/>
      <c r="BZ36" s="544"/>
      <c r="CA36" s="544"/>
      <c r="CB36" s="544"/>
      <c r="CC36" s="644"/>
      <c r="CD36" s="543"/>
      <c r="CE36" s="544"/>
      <c r="CF36" s="544"/>
      <c r="CG36" s="544"/>
      <c r="CH36" s="544"/>
      <c r="CI36" s="544"/>
      <c r="CJ36" s="544"/>
      <c r="CK36" s="544"/>
      <c r="CL36" s="544"/>
      <c r="CM36" s="644"/>
      <c r="CN36" s="543"/>
      <c r="CO36" s="544"/>
      <c r="CP36" s="544"/>
      <c r="CQ36" s="544"/>
      <c r="CR36" s="544"/>
      <c r="CS36" s="544"/>
      <c r="CT36" s="544"/>
      <c r="CU36" s="544"/>
      <c r="CV36" s="544"/>
      <c r="CW36" s="644"/>
      <c r="CX36" s="543"/>
      <c r="CY36" s="544"/>
      <c r="CZ36" s="544"/>
      <c r="DA36" s="544"/>
      <c r="DB36" s="544"/>
      <c r="DC36" s="544"/>
      <c r="DD36" s="544"/>
      <c r="DE36" s="544"/>
      <c r="DF36" s="544"/>
      <c r="DG36" s="644"/>
      <c r="DH36" s="543"/>
      <c r="DI36" s="544"/>
      <c r="DJ36" s="544"/>
      <c r="DK36" s="544"/>
      <c r="DL36" s="544"/>
      <c r="DM36" s="544"/>
      <c r="DN36" s="544"/>
      <c r="DO36" s="544"/>
      <c r="DP36" s="544"/>
      <c r="DQ36" s="644"/>
      <c r="DR36" s="543"/>
      <c r="DS36" s="544"/>
      <c r="DT36" s="544"/>
      <c r="DU36" s="544"/>
      <c r="DV36" s="544"/>
      <c r="DW36" s="544"/>
      <c r="DX36" s="544"/>
      <c r="DY36" s="544"/>
      <c r="DZ36" s="544"/>
      <c r="EA36" s="644"/>
      <c r="EB36" s="543"/>
      <c r="EC36" s="544"/>
      <c r="ED36" s="544"/>
      <c r="EE36" s="544"/>
      <c r="EF36" s="544"/>
      <c r="EG36" s="544"/>
      <c r="EH36" s="544"/>
      <c r="EI36" s="544"/>
      <c r="EJ36" s="544"/>
      <c r="EK36" s="644"/>
    </row>
    <row r="37" spans="1:141" ht="20.25">
      <c r="A37" s="359">
        <f>Summary!A37</f>
        <v>19.600000000000001</v>
      </c>
      <c r="B37" s="362">
        <f>Summary!B37</f>
        <v>0</v>
      </c>
      <c r="C37" s="351" t="str">
        <f>Summary!C37</f>
        <v>2.1.7</v>
      </c>
      <c r="D37" s="351">
        <f>Summary!D37</f>
        <v>0</v>
      </c>
      <c r="E37" s="355">
        <f>Summary!E37</f>
        <v>0</v>
      </c>
      <c r="F37" s="363" t="str">
        <f>Summary!F37</f>
        <v>Maintain saturator</v>
      </c>
      <c r="G37" s="373" t="str">
        <f>Summary!G37</f>
        <v>Schedule Ref 34, 64</v>
      </c>
      <c r="H37" s="540">
        <f t="shared" si="15"/>
        <v>0</v>
      </c>
      <c r="I37" s="541">
        <f t="shared" si="16"/>
        <v>0</v>
      </c>
      <c r="J37" s="541">
        <f t="shared" si="17"/>
        <v>0</v>
      </c>
      <c r="K37" s="541">
        <f t="shared" si="18"/>
        <v>0</v>
      </c>
      <c r="L37" s="541">
        <f t="shared" si="19"/>
        <v>0</v>
      </c>
      <c r="M37" s="541">
        <f t="shared" si="20"/>
        <v>0</v>
      </c>
      <c r="N37" s="541">
        <f t="shared" si="21"/>
        <v>0</v>
      </c>
      <c r="O37" s="541">
        <f t="shared" si="22"/>
        <v>0</v>
      </c>
      <c r="P37" s="541">
        <f t="shared" si="23"/>
        <v>0</v>
      </c>
      <c r="Q37" s="541">
        <f t="shared" si="24"/>
        <v>0</v>
      </c>
      <c r="R37" s="541">
        <f t="shared" si="25"/>
        <v>0</v>
      </c>
      <c r="S37" s="541">
        <f t="shared" si="26"/>
        <v>0</v>
      </c>
      <c r="T37" s="542">
        <f t="shared" si="27"/>
        <v>0</v>
      </c>
      <c r="U37" s="531"/>
      <c r="V37" s="543"/>
      <c r="W37" s="544"/>
      <c r="X37" s="544"/>
      <c r="Y37" s="544"/>
      <c r="Z37" s="544"/>
      <c r="AA37" s="544"/>
      <c r="AB37" s="544"/>
      <c r="AC37" s="544"/>
      <c r="AD37" s="544"/>
      <c r="AE37" s="644"/>
      <c r="AF37" s="543"/>
      <c r="AG37" s="544"/>
      <c r="AH37" s="544"/>
      <c r="AI37" s="544"/>
      <c r="AJ37" s="544"/>
      <c r="AK37" s="544"/>
      <c r="AL37" s="544"/>
      <c r="AM37" s="544"/>
      <c r="AN37" s="544"/>
      <c r="AO37" s="644"/>
      <c r="AP37" s="543"/>
      <c r="AQ37" s="544"/>
      <c r="AR37" s="544"/>
      <c r="AS37" s="544"/>
      <c r="AT37" s="544"/>
      <c r="AU37" s="544"/>
      <c r="AV37" s="544"/>
      <c r="AW37" s="544"/>
      <c r="AX37" s="544"/>
      <c r="AY37" s="644"/>
      <c r="AZ37" s="543"/>
      <c r="BA37" s="544"/>
      <c r="BB37" s="544"/>
      <c r="BC37" s="544"/>
      <c r="BD37" s="544"/>
      <c r="BE37" s="544"/>
      <c r="BF37" s="544"/>
      <c r="BG37" s="544"/>
      <c r="BH37" s="544"/>
      <c r="BI37" s="644"/>
      <c r="BJ37" s="543"/>
      <c r="BK37" s="544"/>
      <c r="BL37" s="544"/>
      <c r="BM37" s="544"/>
      <c r="BN37" s="544"/>
      <c r="BO37" s="544"/>
      <c r="BP37" s="544"/>
      <c r="BQ37" s="544"/>
      <c r="BR37" s="544"/>
      <c r="BS37" s="644"/>
      <c r="BT37" s="543"/>
      <c r="BU37" s="544"/>
      <c r="BV37" s="544"/>
      <c r="BW37" s="544"/>
      <c r="BX37" s="544"/>
      <c r="BY37" s="544"/>
      <c r="BZ37" s="544"/>
      <c r="CA37" s="544"/>
      <c r="CB37" s="544"/>
      <c r="CC37" s="644"/>
      <c r="CD37" s="543"/>
      <c r="CE37" s="544"/>
      <c r="CF37" s="544"/>
      <c r="CG37" s="544"/>
      <c r="CH37" s="544"/>
      <c r="CI37" s="544"/>
      <c r="CJ37" s="544"/>
      <c r="CK37" s="544"/>
      <c r="CL37" s="544"/>
      <c r="CM37" s="644"/>
      <c r="CN37" s="543"/>
      <c r="CO37" s="544"/>
      <c r="CP37" s="544"/>
      <c r="CQ37" s="544"/>
      <c r="CR37" s="544"/>
      <c r="CS37" s="544"/>
      <c r="CT37" s="544"/>
      <c r="CU37" s="544"/>
      <c r="CV37" s="544"/>
      <c r="CW37" s="644"/>
      <c r="CX37" s="543"/>
      <c r="CY37" s="544"/>
      <c r="CZ37" s="544"/>
      <c r="DA37" s="544"/>
      <c r="DB37" s="544"/>
      <c r="DC37" s="544"/>
      <c r="DD37" s="544"/>
      <c r="DE37" s="544"/>
      <c r="DF37" s="544"/>
      <c r="DG37" s="644"/>
      <c r="DH37" s="543"/>
      <c r="DI37" s="544"/>
      <c r="DJ37" s="544"/>
      <c r="DK37" s="544"/>
      <c r="DL37" s="544"/>
      <c r="DM37" s="544"/>
      <c r="DN37" s="544"/>
      <c r="DO37" s="544"/>
      <c r="DP37" s="544"/>
      <c r="DQ37" s="644"/>
      <c r="DR37" s="543"/>
      <c r="DS37" s="544"/>
      <c r="DT37" s="544"/>
      <c r="DU37" s="544"/>
      <c r="DV37" s="544"/>
      <c r="DW37" s="544"/>
      <c r="DX37" s="544"/>
      <c r="DY37" s="544"/>
      <c r="DZ37" s="544"/>
      <c r="EA37" s="644"/>
      <c r="EB37" s="543"/>
      <c r="EC37" s="544"/>
      <c r="ED37" s="544"/>
      <c r="EE37" s="544"/>
      <c r="EF37" s="544"/>
      <c r="EG37" s="544"/>
      <c r="EH37" s="544"/>
      <c r="EI37" s="544"/>
      <c r="EJ37" s="544"/>
      <c r="EK37" s="644"/>
    </row>
    <row r="38" spans="1:141" ht="20.25">
      <c r="A38" s="359">
        <f>Summary!A38</f>
        <v>19.7</v>
      </c>
      <c r="B38" s="362">
        <f>Summary!B38</f>
        <v>0</v>
      </c>
      <c r="C38" s="351" t="str">
        <f>Summary!C38</f>
        <v>2.1.8</v>
      </c>
      <c r="D38" s="351">
        <f>Summary!D38</f>
        <v>0</v>
      </c>
      <c r="E38" s="355">
        <f>Summary!E38</f>
        <v>0</v>
      </c>
      <c r="F38" s="363" t="str">
        <f>Summary!F38</f>
        <v>Reporting</v>
      </c>
      <c r="G38" s="373">
        <f>Summary!G38</f>
        <v>0</v>
      </c>
      <c r="H38" s="540">
        <f t="shared" si="15"/>
        <v>0</v>
      </c>
      <c r="I38" s="541">
        <f t="shared" si="16"/>
        <v>0</v>
      </c>
      <c r="J38" s="541">
        <f t="shared" si="17"/>
        <v>0</v>
      </c>
      <c r="K38" s="541">
        <f t="shared" si="18"/>
        <v>0</v>
      </c>
      <c r="L38" s="541">
        <f t="shared" si="19"/>
        <v>0</v>
      </c>
      <c r="M38" s="541">
        <f t="shared" si="20"/>
        <v>0</v>
      </c>
      <c r="N38" s="541">
        <f t="shared" si="21"/>
        <v>0</v>
      </c>
      <c r="O38" s="541">
        <f t="shared" si="22"/>
        <v>0</v>
      </c>
      <c r="P38" s="541">
        <f t="shared" si="23"/>
        <v>0</v>
      </c>
      <c r="Q38" s="541">
        <f t="shared" si="24"/>
        <v>0</v>
      </c>
      <c r="R38" s="541">
        <f t="shared" si="25"/>
        <v>0</v>
      </c>
      <c r="S38" s="541">
        <f t="shared" si="26"/>
        <v>0</v>
      </c>
      <c r="T38" s="542">
        <f t="shared" si="27"/>
        <v>0</v>
      </c>
      <c r="U38" s="531"/>
      <c r="V38" s="543"/>
      <c r="W38" s="544"/>
      <c r="X38" s="544"/>
      <c r="Y38" s="544"/>
      <c r="Z38" s="544"/>
      <c r="AA38" s="544"/>
      <c r="AB38" s="544"/>
      <c r="AC38" s="544"/>
      <c r="AD38" s="544"/>
      <c r="AE38" s="644"/>
      <c r="AF38" s="543"/>
      <c r="AG38" s="544"/>
      <c r="AH38" s="544"/>
      <c r="AI38" s="544"/>
      <c r="AJ38" s="544"/>
      <c r="AK38" s="544"/>
      <c r="AL38" s="544"/>
      <c r="AM38" s="544"/>
      <c r="AN38" s="544"/>
      <c r="AO38" s="644"/>
      <c r="AP38" s="543"/>
      <c r="AQ38" s="544"/>
      <c r="AR38" s="544"/>
      <c r="AS38" s="544"/>
      <c r="AT38" s="544"/>
      <c r="AU38" s="544"/>
      <c r="AV38" s="544"/>
      <c r="AW38" s="544"/>
      <c r="AX38" s="544"/>
      <c r="AY38" s="644"/>
      <c r="AZ38" s="543"/>
      <c r="BA38" s="544"/>
      <c r="BB38" s="544"/>
      <c r="BC38" s="544"/>
      <c r="BD38" s="544"/>
      <c r="BE38" s="544"/>
      <c r="BF38" s="544"/>
      <c r="BG38" s="544"/>
      <c r="BH38" s="544"/>
      <c r="BI38" s="644"/>
      <c r="BJ38" s="543"/>
      <c r="BK38" s="544"/>
      <c r="BL38" s="544"/>
      <c r="BM38" s="544"/>
      <c r="BN38" s="544"/>
      <c r="BO38" s="544"/>
      <c r="BP38" s="544"/>
      <c r="BQ38" s="544"/>
      <c r="BR38" s="544"/>
      <c r="BS38" s="644"/>
      <c r="BT38" s="543"/>
      <c r="BU38" s="544"/>
      <c r="BV38" s="544"/>
      <c r="BW38" s="544"/>
      <c r="BX38" s="544"/>
      <c r="BY38" s="544"/>
      <c r="BZ38" s="544"/>
      <c r="CA38" s="544"/>
      <c r="CB38" s="544"/>
      <c r="CC38" s="644"/>
      <c r="CD38" s="543"/>
      <c r="CE38" s="544"/>
      <c r="CF38" s="544"/>
      <c r="CG38" s="544"/>
      <c r="CH38" s="544"/>
      <c r="CI38" s="544"/>
      <c r="CJ38" s="544"/>
      <c r="CK38" s="544"/>
      <c r="CL38" s="544"/>
      <c r="CM38" s="644"/>
      <c r="CN38" s="543"/>
      <c r="CO38" s="544"/>
      <c r="CP38" s="544"/>
      <c r="CQ38" s="544"/>
      <c r="CR38" s="544"/>
      <c r="CS38" s="544"/>
      <c r="CT38" s="544"/>
      <c r="CU38" s="544"/>
      <c r="CV38" s="544"/>
      <c r="CW38" s="644"/>
      <c r="CX38" s="543"/>
      <c r="CY38" s="544"/>
      <c r="CZ38" s="544"/>
      <c r="DA38" s="544"/>
      <c r="DB38" s="544"/>
      <c r="DC38" s="544"/>
      <c r="DD38" s="544"/>
      <c r="DE38" s="544"/>
      <c r="DF38" s="544"/>
      <c r="DG38" s="644"/>
      <c r="DH38" s="543"/>
      <c r="DI38" s="544"/>
      <c r="DJ38" s="544"/>
      <c r="DK38" s="544"/>
      <c r="DL38" s="544"/>
      <c r="DM38" s="544"/>
      <c r="DN38" s="544"/>
      <c r="DO38" s="544"/>
      <c r="DP38" s="544"/>
      <c r="DQ38" s="644"/>
      <c r="DR38" s="543"/>
      <c r="DS38" s="544"/>
      <c r="DT38" s="544"/>
      <c r="DU38" s="544"/>
      <c r="DV38" s="544"/>
      <c r="DW38" s="544"/>
      <c r="DX38" s="544"/>
      <c r="DY38" s="544"/>
      <c r="DZ38" s="544"/>
      <c r="EA38" s="644"/>
      <c r="EB38" s="543"/>
      <c r="EC38" s="544"/>
      <c r="ED38" s="544"/>
      <c r="EE38" s="544"/>
      <c r="EF38" s="544"/>
      <c r="EG38" s="544"/>
      <c r="EH38" s="544"/>
      <c r="EI38" s="544"/>
      <c r="EJ38" s="544"/>
      <c r="EK38" s="644"/>
    </row>
    <row r="39" spans="1:141" ht="36">
      <c r="A39" s="786">
        <f>Summary!A39</f>
        <v>19.8</v>
      </c>
      <c r="B39" s="795">
        <f>Summary!B39</f>
        <v>0</v>
      </c>
      <c r="C39" s="196" t="str">
        <f>Summary!C39</f>
        <v>2.1.9</v>
      </c>
      <c r="D39" s="196">
        <f>Summary!D39</f>
        <v>0</v>
      </c>
      <c r="E39" s="792">
        <f>Summary!E39</f>
        <v>0</v>
      </c>
      <c r="F39" s="796" t="str">
        <f>Summary!F39</f>
        <v>Other Severe Weather Duties (including but not limited to the following items)</v>
      </c>
      <c r="G39" s="787" t="str">
        <f>Summary!G39</f>
        <v>Schedule Ref 50, 51, 52, 53, 54, 55, 56, 57 and 62.</v>
      </c>
      <c r="H39" s="282"/>
      <c r="I39" s="283"/>
      <c r="J39" s="283"/>
      <c r="K39" s="283"/>
      <c r="L39" s="283"/>
      <c r="M39" s="283"/>
      <c r="N39" s="283"/>
      <c r="O39" s="283"/>
      <c r="P39" s="283"/>
      <c r="Q39" s="283"/>
      <c r="R39" s="283"/>
      <c r="S39" s="283"/>
      <c r="T39" s="547"/>
      <c r="U39" s="531"/>
      <c r="V39" s="282"/>
      <c r="W39" s="283"/>
      <c r="X39" s="283"/>
      <c r="Y39" s="283"/>
      <c r="Z39" s="283"/>
      <c r="AA39" s="283"/>
      <c r="AB39" s="283"/>
      <c r="AC39" s="283"/>
      <c r="AD39" s="283"/>
      <c r="AE39" s="650"/>
      <c r="AF39" s="282"/>
      <c r="AG39" s="283"/>
      <c r="AH39" s="283"/>
      <c r="AI39" s="283"/>
      <c r="AJ39" s="283"/>
      <c r="AK39" s="283"/>
      <c r="AL39" s="283"/>
      <c r="AM39" s="283"/>
      <c r="AN39" s="283"/>
      <c r="AO39" s="650"/>
      <c r="AP39" s="282"/>
      <c r="AQ39" s="283"/>
      <c r="AR39" s="283"/>
      <c r="AS39" s="283"/>
      <c r="AT39" s="283"/>
      <c r="AU39" s="283"/>
      <c r="AV39" s="283"/>
      <c r="AW39" s="283"/>
      <c r="AX39" s="283"/>
      <c r="AY39" s="650"/>
      <c r="AZ39" s="282"/>
      <c r="BA39" s="283"/>
      <c r="BB39" s="283"/>
      <c r="BC39" s="283"/>
      <c r="BD39" s="283"/>
      <c r="BE39" s="283"/>
      <c r="BF39" s="283"/>
      <c r="BG39" s="283"/>
      <c r="BH39" s="283"/>
      <c r="BI39" s="650"/>
      <c r="BJ39" s="282"/>
      <c r="BK39" s="283"/>
      <c r="BL39" s="283"/>
      <c r="BM39" s="283"/>
      <c r="BN39" s="283"/>
      <c r="BO39" s="283"/>
      <c r="BP39" s="283"/>
      <c r="BQ39" s="283"/>
      <c r="BR39" s="283"/>
      <c r="BS39" s="650"/>
      <c r="BT39" s="282"/>
      <c r="BU39" s="283"/>
      <c r="BV39" s="283"/>
      <c r="BW39" s="283"/>
      <c r="BX39" s="283"/>
      <c r="BY39" s="283"/>
      <c r="BZ39" s="283"/>
      <c r="CA39" s="283"/>
      <c r="CB39" s="283"/>
      <c r="CC39" s="650"/>
      <c r="CD39" s="282"/>
      <c r="CE39" s="283"/>
      <c r="CF39" s="283"/>
      <c r="CG39" s="283"/>
      <c r="CH39" s="283"/>
      <c r="CI39" s="283"/>
      <c r="CJ39" s="283"/>
      <c r="CK39" s="283"/>
      <c r="CL39" s="283"/>
      <c r="CM39" s="650"/>
      <c r="CN39" s="282"/>
      <c r="CO39" s="283"/>
      <c r="CP39" s="283"/>
      <c r="CQ39" s="283"/>
      <c r="CR39" s="283"/>
      <c r="CS39" s="283"/>
      <c r="CT39" s="283"/>
      <c r="CU39" s="283"/>
      <c r="CV39" s="283"/>
      <c r="CW39" s="650"/>
      <c r="CX39" s="282"/>
      <c r="CY39" s="283"/>
      <c r="CZ39" s="283"/>
      <c r="DA39" s="283"/>
      <c r="DB39" s="283"/>
      <c r="DC39" s="283"/>
      <c r="DD39" s="283"/>
      <c r="DE39" s="283"/>
      <c r="DF39" s="283"/>
      <c r="DG39" s="650"/>
      <c r="DH39" s="282"/>
      <c r="DI39" s="283"/>
      <c r="DJ39" s="283"/>
      <c r="DK39" s="283"/>
      <c r="DL39" s="283"/>
      <c r="DM39" s="283"/>
      <c r="DN39" s="283"/>
      <c r="DO39" s="283"/>
      <c r="DP39" s="283"/>
      <c r="DQ39" s="650"/>
      <c r="DR39" s="282"/>
      <c r="DS39" s="283"/>
      <c r="DT39" s="283"/>
      <c r="DU39" s="283"/>
      <c r="DV39" s="283"/>
      <c r="DW39" s="283"/>
      <c r="DX39" s="283"/>
      <c r="DY39" s="283"/>
      <c r="DZ39" s="283"/>
      <c r="EA39" s="650"/>
      <c r="EB39" s="282"/>
      <c r="EC39" s="283"/>
      <c r="ED39" s="283"/>
      <c r="EE39" s="283"/>
      <c r="EF39" s="283"/>
      <c r="EG39" s="283"/>
      <c r="EH39" s="283"/>
      <c r="EI39" s="283"/>
      <c r="EJ39" s="283"/>
      <c r="EK39" s="650"/>
    </row>
    <row r="40" spans="1:141" ht="20.25">
      <c r="A40" s="359">
        <f>Summary!A40</f>
        <v>19.8</v>
      </c>
      <c r="B40" s="362">
        <f>Summary!B40</f>
        <v>0</v>
      </c>
      <c r="C40" s="351" t="str">
        <f>Summary!C40</f>
        <v>2.1.9.1</v>
      </c>
      <c r="D40" s="351">
        <f>Summary!D40</f>
        <v>0</v>
      </c>
      <c r="E40" s="355">
        <f>Summary!E40</f>
        <v>0</v>
      </c>
      <c r="F40" s="363" t="str">
        <f>Summary!F40</f>
        <v>Key Personnel</v>
      </c>
      <c r="G40" s="373">
        <f>Summary!G40</f>
        <v>0</v>
      </c>
      <c r="H40" s="540">
        <f t="shared" ref="H40:H53" si="28">SUM(V40:AD40)</f>
        <v>0</v>
      </c>
      <c r="I40" s="541">
        <f t="shared" ref="I40:I53" si="29">SUM(AF40:AN40)</f>
        <v>0</v>
      </c>
      <c r="J40" s="541">
        <f t="shared" ref="J40:J53" si="30">SUM(AP40:AX40)</f>
        <v>0</v>
      </c>
      <c r="K40" s="541">
        <f t="shared" ref="K40:K53" si="31">SUM(AZ40:BH40)</f>
        <v>0</v>
      </c>
      <c r="L40" s="541">
        <f t="shared" ref="L40:L53" si="32">SUM(BJ40:BR40)</f>
        <v>0</v>
      </c>
      <c r="M40" s="541">
        <f t="shared" ref="M40:M53" si="33">SUM(BT40:CB40)</f>
        <v>0</v>
      </c>
      <c r="N40" s="541">
        <f t="shared" ref="N40:N53" si="34">SUM(CD40:CL40)</f>
        <v>0</v>
      </c>
      <c r="O40" s="541">
        <f t="shared" ref="O40:O53" si="35">SUM(CN40:CV40)</f>
        <v>0</v>
      </c>
      <c r="P40" s="541">
        <f t="shared" ref="P40:P53" si="36">SUM(CX40:DF40)</f>
        <v>0</v>
      </c>
      <c r="Q40" s="541">
        <f t="shared" ref="Q40:Q53" si="37">SUM(DH40:DP40)</f>
        <v>0</v>
      </c>
      <c r="R40" s="541">
        <f t="shared" ref="R40:R53" si="38">SUM(DR40:DZ40)</f>
        <v>0</v>
      </c>
      <c r="S40" s="541">
        <f t="shared" ref="S40:S53" si="39">SUM(EB40:EJ40)</f>
        <v>0</v>
      </c>
      <c r="T40" s="542">
        <f t="shared" ref="T40:T53" si="40">SUM(H40:S40)</f>
        <v>0</v>
      </c>
      <c r="U40" s="531"/>
      <c r="V40" s="543"/>
      <c r="W40" s="544"/>
      <c r="X40" s="544"/>
      <c r="Y40" s="544"/>
      <c r="Z40" s="544"/>
      <c r="AA40" s="544"/>
      <c r="AB40" s="544"/>
      <c r="AC40" s="544"/>
      <c r="AD40" s="544"/>
      <c r="AE40" s="644"/>
      <c r="AF40" s="543"/>
      <c r="AG40" s="544"/>
      <c r="AH40" s="544"/>
      <c r="AI40" s="544"/>
      <c r="AJ40" s="544"/>
      <c r="AK40" s="544"/>
      <c r="AL40" s="544"/>
      <c r="AM40" s="544"/>
      <c r="AN40" s="544"/>
      <c r="AO40" s="644"/>
      <c r="AP40" s="543"/>
      <c r="AQ40" s="544"/>
      <c r="AR40" s="544"/>
      <c r="AS40" s="544"/>
      <c r="AT40" s="544"/>
      <c r="AU40" s="544"/>
      <c r="AV40" s="544"/>
      <c r="AW40" s="544"/>
      <c r="AX40" s="544"/>
      <c r="AY40" s="644"/>
      <c r="AZ40" s="543"/>
      <c r="BA40" s="544"/>
      <c r="BB40" s="544"/>
      <c r="BC40" s="544"/>
      <c r="BD40" s="544"/>
      <c r="BE40" s="544"/>
      <c r="BF40" s="544"/>
      <c r="BG40" s="544"/>
      <c r="BH40" s="544"/>
      <c r="BI40" s="644"/>
      <c r="BJ40" s="543"/>
      <c r="BK40" s="544"/>
      <c r="BL40" s="544"/>
      <c r="BM40" s="544"/>
      <c r="BN40" s="544"/>
      <c r="BO40" s="544"/>
      <c r="BP40" s="544"/>
      <c r="BQ40" s="544"/>
      <c r="BR40" s="544"/>
      <c r="BS40" s="644"/>
      <c r="BT40" s="543"/>
      <c r="BU40" s="544"/>
      <c r="BV40" s="544"/>
      <c r="BW40" s="544"/>
      <c r="BX40" s="544"/>
      <c r="BY40" s="544"/>
      <c r="BZ40" s="544"/>
      <c r="CA40" s="544"/>
      <c r="CB40" s="544"/>
      <c r="CC40" s="644"/>
      <c r="CD40" s="543"/>
      <c r="CE40" s="544"/>
      <c r="CF40" s="544"/>
      <c r="CG40" s="544"/>
      <c r="CH40" s="544"/>
      <c r="CI40" s="544"/>
      <c r="CJ40" s="544"/>
      <c r="CK40" s="544"/>
      <c r="CL40" s="544"/>
      <c r="CM40" s="644"/>
      <c r="CN40" s="543"/>
      <c r="CO40" s="544"/>
      <c r="CP40" s="544"/>
      <c r="CQ40" s="544"/>
      <c r="CR40" s="544"/>
      <c r="CS40" s="544"/>
      <c r="CT40" s="544"/>
      <c r="CU40" s="544"/>
      <c r="CV40" s="544"/>
      <c r="CW40" s="644"/>
      <c r="CX40" s="543"/>
      <c r="CY40" s="544"/>
      <c r="CZ40" s="544"/>
      <c r="DA40" s="544"/>
      <c r="DB40" s="544"/>
      <c r="DC40" s="544"/>
      <c r="DD40" s="544"/>
      <c r="DE40" s="544"/>
      <c r="DF40" s="544"/>
      <c r="DG40" s="644"/>
      <c r="DH40" s="543"/>
      <c r="DI40" s="544"/>
      <c r="DJ40" s="544"/>
      <c r="DK40" s="544"/>
      <c r="DL40" s="544"/>
      <c r="DM40" s="544"/>
      <c r="DN40" s="544"/>
      <c r="DO40" s="544"/>
      <c r="DP40" s="544"/>
      <c r="DQ40" s="644"/>
      <c r="DR40" s="543"/>
      <c r="DS40" s="544"/>
      <c r="DT40" s="544"/>
      <c r="DU40" s="544"/>
      <c r="DV40" s="544"/>
      <c r="DW40" s="544"/>
      <c r="DX40" s="544"/>
      <c r="DY40" s="544"/>
      <c r="DZ40" s="544"/>
      <c r="EA40" s="644"/>
      <c r="EB40" s="543"/>
      <c r="EC40" s="544"/>
      <c r="ED40" s="544"/>
      <c r="EE40" s="544"/>
      <c r="EF40" s="544"/>
      <c r="EG40" s="544"/>
      <c r="EH40" s="544"/>
      <c r="EI40" s="544"/>
      <c r="EJ40" s="544"/>
      <c r="EK40" s="644"/>
    </row>
    <row r="41" spans="1:141" ht="20.25">
      <c r="A41" s="359">
        <f>Summary!A41</f>
        <v>19.8</v>
      </c>
      <c r="B41" s="362">
        <f>Summary!B41</f>
        <v>0</v>
      </c>
      <c r="C41" s="351" t="str">
        <f>Summary!C41</f>
        <v>2.1.9.2</v>
      </c>
      <c r="D41" s="351">
        <f>Summary!D41</f>
        <v>0</v>
      </c>
      <c r="E41" s="355">
        <f>Summary!E41</f>
        <v>0</v>
      </c>
      <c r="F41" s="363" t="str">
        <f>Summary!F41</f>
        <v>Staffing levels</v>
      </c>
      <c r="G41" s="373">
        <f>Summary!G41</f>
        <v>0</v>
      </c>
      <c r="H41" s="540">
        <f t="shared" si="28"/>
        <v>0</v>
      </c>
      <c r="I41" s="541">
        <f t="shared" si="29"/>
        <v>0</v>
      </c>
      <c r="J41" s="541">
        <f t="shared" si="30"/>
        <v>0</v>
      </c>
      <c r="K41" s="541">
        <f t="shared" si="31"/>
        <v>0</v>
      </c>
      <c r="L41" s="541">
        <f t="shared" si="32"/>
        <v>0</v>
      </c>
      <c r="M41" s="541">
        <f t="shared" si="33"/>
        <v>0</v>
      </c>
      <c r="N41" s="541">
        <f t="shared" si="34"/>
        <v>0</v>
      </c>
      <c r="O41" s="541">
        <f t="shared" si="35"/>
        <v>0</v>
      </c>
      <c r="P41" s="541">
        <f t="shared" si="36"/>
        <v>0</v>
      </c>
      <c r="Q41" s="541">
        <f t="shared" si="37"/>
        <v>0</v>
      </c>
      <c r="R41" s="541">
        <f t="shared" si="38"/>
        <v>0</v>
      </c>
      <c r="S41" s="541">
        <f t="shared" si="39"/>
        <v>0</v>
      </c>
      <c r="T41" s="542">
        <f t="shared" si="40"/>
        <v>0</v>
      </c>
      <c r="U41" s="531"/>
      <c r="V41" s="543"/>
      <c r="W41" s="544"/>
      <c r="X41" s="544"/>
      <c r="Y41" s="544"/>
      <c r="Z41" s="544"/>
      <c r="AA41" s="544"/>
      <c r="AB41" s="544"/>
      <c r="AC41" s="544"/>
      <c r="AD41" s="544"/>
      <c r="AE41" s="644"/>
      <c r="AF41" s="543"/>
      <c r="AG41" s="544"/>
      <c r="AH41" s="544"/>
      <c r="AI41" s="544"/>
      <c r="AJ41" s="544"/>
      <c r="AK41" s="544"/>
      <c r="AL41" s="544"/>
      <c r="AM41" s="544"/>
      <c r="AN41" s="544"/>
      <c r="AO41" s="644"/>
      <c r="AP41" s="543"/>
      <c r="AQ41" s="544"/>
      <c r="AR41" s="544"/>
      <c r="AS41" s="544"/>
      <c r="AT41" s="544"/>
      <c r="AU41" s="544"/>
      <c r="AV41" s="544"/>
      <c r="AW41" s="544"/>
      <c r="AX41" s="544"/>
      <c r="AY41" s="644"/>
      <c r="AZ41" s="543"/>
      <c r="BA41" s="544"/>
      <c r="BB41" s="544"/>
      <c r="BC41" s="544"/>
      <c r="BD41" s="544"/>
      <c r="BE41" s="544"/>
      <c r="BF41" s="544"/>
      <c r="BG41" s="544"/>
      <c r="BH41" s="544"/>
      <c r="BI41" s="644"/>
      <c r="BJ41" s="543"/>
      <c r="BK41" s="544"/>
      <c r="BL41" s="544"/>
      <c r="BM41" s="544"/>
      <c r="BN41" s="544"/>
      <c r="BO41" s="544"/>
      <c r="BP41" s="544"/>
      <c r="BQ41" s="544"/>
      <c r="BR41" s="544"/>
      <c r="BS41" s="644"/>
      <c r="BT41" s="543"/>
      <c r="BU41" s="544"/>
      <c r="BV41" s="544"/>
      <c r="BW41" s="544"/>
      <c r="BX41" s="544"/>
      <c r="BY41" s="544"/>
      <c r="BZ41" s="544"/>
      <c r="CA41" s="544"/>
      <c r="CB41" s="544"/>
      <c r="CC41" s="644"/>
      <c r="CD41" s="543"/>
      <c r="CE41" s="544"/>
      <c r="CF41" s="544"/>
      <c r="CG41" s="544"/>
      <c r="CH41" s="544"/>
      <c r="CI41" s="544"/>
      <c r="CJ41" s="544"/>
      <c r="CK41" s="544"/>
      <c r="CL41" s="544"/>
      <c r="CM41" s="644"/>
      <c r="CN41" s="543"/>
      <c r="CO41" s="544"/>
      <c r="CP41" s="544"/>
      <c r="CQ41" s="544"/>
      <c r="CR41" s="544"/>
      <c r="CS41" s="544"/>
      <c r="CT41" s="544"/>
      <c r="CU41" s="544"/>
      <c r="CV41" s="544"/>
      <c r="CW41" s="644"/>
      <c r="CX41" s="543"/>
      <c r="CY41" s="544"/>
      <c r="CZ41" s="544"/>
      <c r="DA41" s="544"/>
      <c r="DB41" s="544"/>
      <c r="DC41" s="544"/>
      <c r="DD41" s="544"/>
      <c r="DE41" s="544"/>
      <c r="DF41" s="544"/>
      <c r="DG41" s="644"/>
      <c r="DH41" s="543"/>
      <c r="DI41" s="544"/>
      <c r="DJ41" s="544"/>
      <c r="DK41" s="544"/>
      <c r="DL41" s="544"/>
      <c r="DM41" s="544"/>
      <c r="DN41" s="544"/>
      <c r="DO41" s="544"/>
      <c r="DP41" s="544"/>
      <c r="DQ41" s="644"/>
      <c r="DR41" s="543"/>
      <c r="DS41" s="544"/>
      <c r="DT41" s="544"/>
      <c r="DU41" s="544"/>
      <c r="DV41" s="544"/>
      <c r="DW41" s="544"/>
      <c r="DX41" s="544"/>
      <c r="DY41" s="544"/>
      <c r="DZ41" s="544"/>
      <c r="EA41" s="644"/>
      <c r="EB41" s="543"/>
      <c r="EC41" s="544"/>
      <c r="ED41" s="544"/>
      <c r="EE41" s="544"/>
      <c r="EF41" s="544"/>
      <c r="EG41" s="544"/>
      <c r="EH41" s="544"/>
      <c r="EI41" s="544"/>
      <c r="EJ41" s="544"/>
      <c r="EK41" s="644"/>
    </row>
    <row r="42" spans="1:141" ht="20.25">
      <c r="A42" s="359">
        <f>Summary!A42</f>
        <v>19.8</v>
      </c>
      <c r="B42" s="362">
        <f>Summary!B42</f>
        <v>0</v>
      </c>
      <c r="C42" s="351" t="str">
        <f>Summary!C42</f>
        <v>2.1.9.3</v>
      </c>
      <c r="D42" s="351">
        <f>Summary!D42</f>
        <v>0</v>
      </c>
      <c r="E42" s="355">
        <f>Summary!E42</f>
        <v>0</v>
      </c>
      <c r="F42" s="363" t="str">
        <f>Summary!F42</f>
        <v>Training</v>
      </c>
      <c r="G42" s="373">
        <f>Summary!G42</f>
        <v>0</v>
      </c>
      <c r="H42" s="540">
        <f t="shared" si="28"/>
        <v>0</v>
      </c>
      <c r="I42" s="541">
        <f t="shared" si="29"/>
        <v>0</v>
      </c>
      <c r="J42" s="541">
        <f t="shared" si="30"/>
        <v>0</v>
      </c>
      <c r="K42" s="541">
        <f t="shared" si="31"/>
        <v>0</v>
      </c>
      <c r="L42" s="541">
        <f t="shared" si="32"/>
        <v>0</v>
      </c>
      <c r="M42" s="541">
        <f t="shared" si="33"/>
        <v>0</v>
      </c>
      <c r="N42" s="541">
        <f t="shared" si="34"/>
        <v>0</v>
      </c>
      <c r="O42" s="541">
        <f t="shared" si="35"/>
        <v>0</v>
      </c>
      <c r="P42" s="541">
        <f t="shared" si="36"/>
        <v>0</v>
      </c>
      <c r="Q42" s="541">
        <f t="shared" si="37"/>
        <v>0</v>
      </c>
      <c r="R42" s="541">
        <f t="shared" si="38"/>
        <v>0</v>
      </c>
      <c r="S42" s="541">
        <f t="shared" si="39"/>
        <v>0</v>
      </c>
      <c r="T42" s="542">
        <f t="shared" si="40"/>
        <v>0</v>
      </c>
      <c r="U42" s="531"/>
      <c r="V42" s="543"/>
      <c r="W42" s="544"/>
      <c r="X42" s="544"/>
      <c r="Y42" s="544"/>
      <c r="Z42" s="544"/>
      <c r="AA42" s="544"/>
      <c r="AB42" s="544"/>
      <c r="AC42" s="544"/>
      <c r="AD42" s="544"/>
      <c r="AE42" s="644"/>
      <c r="AF42" s="543"/>
      <c r="AG42" s="544"/>
      <c r="AH42" s="544"/>
      <c r="AI42" s="544"/>
      <c r="AJ42" s="544"/>
      <c r="AK42" s="544"/>
      <c r="AL42" s="544"/>
      <c r="AM42" s="544"/>
      <c r="AN42" s="544"/>
      <c r="AO42" s="644"/>
      <c r="AP42" s="543"/>
      <c r="AQ42" s="544"/>
      <c r="AR42" s="544"/>
      <c r="AS42" s="544"/>
      <c r="AT42" s="544"/>
      <c r="AU42" s="544"/>
      <c r="AV42" s="544"/>
      <c r="AW42" s="544"/>
      <c r="AX42" s="544"/>
      <c r="AY42" s="644"/>
      <c r="AZ42" s="543"/>
      <c r="BA42" s="544"/>
      <c r="BB42" s="544"/>
      <c r="BC42" s="544"/>
      <c r="BD42" s="544"/>
      <c r="BE42" s="544"/>
      <c r="BF42" s="544"/>
      <c r="BG42" s="544"/>
      <c r="BH42" s="544"/>
      <c r="BI42" s="644"/>
      <c r="BJ42" s="543"/>
      <c r="BK42" s="544"/>
      <c r="BL42" s="544"/>
      <c r="BM42" s="544"/>
      <c r="BN42" s="544"/>
      <c r="BO42" s="544"/>
      <c r="BP42" s="544"/>
      <c r="BQ42" s="544"/>
      <c r="BR42" s="544"/>
      <c r="BS42" s="644"/>
      <c r="BT42" s="543"/>
      <c r="BU42" s="544"/>
      <c r="BV42" s="544"/>
      <c r="BW42" s="544"/>
      <c r="BX42" s="544"/>
      <c r="BY42" s="544"/>
      <c r="BZ42" s="544"/>
      <c r="CA42" s="544"/>
      <c r="CB42" s="544"/>
      <c r="CC42" s="644"/>
      <c r="CD42" s="543"/>
      <c r="CE42" s="544"/>
      <c r="CF42" s="544"/>
      <c r="CG42" s="544"/>
      <c r="CH42" s="544"/>
      <c r="CI42" s="544"/>
      <c r="CJ42" s="544"/>
      <c r="CK42" s="544"/>
      <c r="CL42" s="544"/>
      <c r="CM42" s="644"/>
      <c r="CN42" s="543"/>
      <c r="CO42" s="544"/>
      <c r="CP42" s="544"/>
      <c r="CQ42" s="544"/>
      <c r="CR42" s="544"/>
      <c r="CS42" s="544"/>
      <c r="CT42" s="544"/>
      <c r="CU42" s="544"/>
      <c r="CV42" s="544"/>
      <c r="CW42" s="644"/>
      <c r="CX42" s="543"/>
      <c r="CY42" s="544"/>
      <c r="CZ42" s="544"/>
      <c r="DA42" s="544"/>
      <c r="DB42" s="544"/>
      <c r="DC42" s="544"/>
      <c r="DD42" s="544"/>
      <c r="DE42" s="544"/>
      <c r="DF42" s="544"/>
      <c r="DG42" s="644"/>
      <c r="DH42" s="543"/>
      <c r="DI42" s="544"/>
      <c r="DJ42" s="544"/>
      <c r="DK42" s="544"/>
      <c r="DL42" s="544"/>
      <c r="DM42" s="544"/>
      <c r="DN42" s="544"/>
      <c r="DO42" s="544"/>
      <c r="DP42" s="544"/>
      <c r="DQ42" s="644"/>
      <c r="DR42" s="543"/>
      <c r="DS42" s="544"/>
      <c r="DT42" s="544"/>
      <c r="DU42" s="544"/>
      <c r="DV42" s="544"/>
      <c r="DW42" s="544"/>
      <c r="DX42" s="544"/>
      <c r="DY42" s="544"/>
      <c r="DZ42" s="544"/>
      <c r="EA42" s="644"/>
      <c r="EB42" s="543"/>
      <c r="EC42" s="544"/>
      <c r="ED42" s="544"/>
      <c r="EE42" s="544"/>
      <c r="EF42" s="544"/>
      <c r="EG42" s="544"/>
      <c r="EH42" s="544"/>
      <c r="EI42" s="544"/>
      <c r="EJ42" s="544"/>
      <c r="EK42" s="644"/>
    </row>
    <row r="43" spans="1:141" ht="20.25">
      <c r="A43" s="359">
        <f>Summary!A43</f>
        <v>19.8</v>
      </c>
      <c r="B43" s="362">
        <f>Summary!B43</f>
        <v>0</v>
      </c>
      <c r="C43" s="351" t="str">
        <f>Summary!C43</f>
        <v>2.1.9.4</v>
      </c>
      <c r="D43" s="351">
        <f>Summary!D43</f>
        <v>0</v>
      </c>
      <c r="E43" s="355">
        <f>Summary!E43</f>
        <v>0</v>
      </c>
      <c r="F43" s="363" t="str">
        <f>Summary!F43</f>
        <v>Health and Safety</v>
      </c>
      <c r="G43" s="373">
        <f>Summary!G43</f>
        <v>0</v>
      </c>
      <c r="H43" s="540">
        <f t="shared" si="28"/>
        <v>0</v>
      </c>
      <c r="I43" s="541">
        <f t="shared" si="29"/>
        <v>0</v>
      </c>
      <c r="J43" s="541">
        <f t="shared" si="30"/>
        <v>0</v>
      </c>
      <c r="K43" s="541">
        <f t="shared" si="31"/>
        <v>0</v>
      </c>
      <c r="L43" s="541">
        <f t="shared" si="32"/>
        <v>0</v>
      </c>
      <c r="M43" s="541">
        <f t="shared" si="33"/>
        <v>0</v>
      </c>
      <c r="N43" s="541">
        <f t="shared" si="34"/>
        <v>0</v>
      </c>
      <c r="O43" s="541">
        <f t="shared" si="35"/>
        <v>0</v>
      </c>
      <c r="P43" s="541">
        <f t="shared" si="36"/>
        <v>0</v>
      </c>
      <c r="Q43" s="541">
        <f t="shared" si="37"/>
        <v>0</v>
      </c>
      <c r="R43" s="541">
        <f t="shared" si="38"/>
        <v>0</v>
      </c>
      <c r="S43" s="541">
        <f t="shared" si="39"/>
        <v>0</v>
      </c>
      <c r="T43" s="542">
        <f t="shared" si="40"/>
        <v>0</v>
      </c>
      <c r="U43" s="531"/>
      <c r="V43" s="543"/>
      <c r="W43" s="544"/>
      <c r="X43" s="544"/>
      <c r="Y43" s="544"/>
      <c r="Z43" s="544"/>
      <c r="AA43" s="544"/>
      <c r="AB43" s="544"/>
      <c r="AC43" s="544"/>
      <c r="AD43" s="544"/>
      <c r="AE43" s="644"/>
      <c r="AF43" s="543"/>
      <c r="AG43" s="544"/>
      <c r="AH43" s="544"/>
      <c r="AI43" s="544"/>
      <c r="AJ43" s="544"/>
      <c r="AK43" s="544"/>
      <c r="AL43" s="544"/>
      <c r="AM43" s="544"/>
      <c r="AN43" s="544"/>
      <c r="AO43" s="644"/>
      <c r="AP43" s="543"/>
      <c r="AQ43" s="544"/>
      <c r="AR43" s="544"/>
      <c r="AS43" s="544"/>
      <c r="AT43" s="544"/>
      <c r="AU43" s="544"/>
      <c r="AV43" s="544"/>
      <c r="AW43" s="544"/>
      <c r="AX43" s="544"/>
      <c r="AY43" s="644"/>
      <c r="AZ43" s="543"/>
      <c r="BA43" s="544"/>
      <c r="BB43" s="544"/>
      <c r="BC43" s="544"/>
      <c r="BD43" s="544"/>
      <c r="BE43" s="544"/>
      <c r="BF43" s="544"/>
      <c r="BG43" s="544"/>
      <c r="BH43" s="544"/>
      <c r="BI43" s="644"/>
      <c r="BJ43" s="543"/>
      <c r="BK43" s="544"/>
      <c r="BL43" s="544"/>
      <c r="BM43" s="544"/>
      <c r="BN43" s="544"/>
      <c r="BO43" s="544"/>
      <c r="BP43" s="544"/>
      <c r="BQ43" s="544"/>
      <c r="BR43" s="544"/>
      <c r="BS43" s="644"/>
      <c r="BT43" s="543"/>
      <c r="BU43" s="544"/>
      <c r="BV43" s="544"/>
      <c r="BW43" s="544"/>
      <c r="BX43" s="544"/>
      <c r="BY43" s="544"/>
      <c r="BZ43" s="544"/>
      <c r="CA43" s="544"/>
      <c r="CB43" s="544"/>
      <c r="CC43" s="644"/>
      <c r="CD43" s="543"/>
      <c r="CE43" s="544"/>
      <c r="CF43" s="544"/>
      <c r="CG43" s="544"/>
      <c r="CH43" s="544"/>
      <c r="CI43" s="544"/>
      <c r="CJ43" s="544"/>
      <c r="CK43" s="544"/>
      <c r="CL43" s="544"/>
      <c r="CM43" s="644"/>
      <c r="CN43" s="543"/>
      <c r="CO43" s="544"/>
      <c r="CP43" s="544"/>
      <c r="CQ43" s="544"/>
      <c r="CR43" s="544"/>
      <c r="CS43" s="544"/>
      <c r="CT43" s="544"/>
      <c r="CU43" s="544"/>
      <c r="CV43" s="544"/>
      <c r="CW43" s="644"/>
      <c r="CX43" s="543"/>
      <c r="CY43" s="544"/>
      <c r="CZ43" s="544"/>
      <c r="DA43" s="544"/>
      <c r="DB43" s="544"/>
      <c r="DC43" s="544"/>
      <c r="DD43" s="544"/>
      <c r="DE43" s="544"/>
      <c r="DF43" s="544"/>
      <c r="DG43" s="644"/>
      <c r="DH43" s="543"/>
      <c r="DI43" s="544"/>
      <c r="DJ43" s="544"/>
      <c r="DK43" s="544"/>
      <c r="DL43" s="544"/>
      <c r="DM43" s="544"/>
      <c r="DN43" s="544"/>
      <c r="DO43" s="544"/>
      <c r="DP43" s="544"/>
      <c r="DQ43" s="644"/>
      <c r="DR43" s="543"/>
      <c r="DS43" s="544"/>
      <c r="DT43" s="544"/>
      <c r="DU43" s="544"/>
      <c r="DV43" s="544"/>
      <c r="DW43" s="544"/>
      <c r="DX43" s="544"/>
      <c r="DY43" s="544"/>
      <c r="DZ43" s="544"/>
      <c r="EA43" s="644"/>
      <c r="EB43" s="543"/>
      <c r="EC43" s="544"/>
      <c r="ED43" s="544"/>
      <c r="EE43" s="544"/>
      <c r="EF43" s="544"/>
      <c r="EG43" s="544"/>
      <c r="EH43" s="544"/>
      <c r="EI43" s="544"/>
      <c r="EJ43" s="544"/>
      <c r="EK43" s="644"/>
    </row>
    <row r="44" spans="1:141" ht="20.25">
      <c r="A44" s="359">
        <f>Summary!A44</f>
        <v>19.8</v>
      </c>
      <c r="B44" s="362">
        <f>Summary!B44</f>
        <v>0</v>
      </c>
      <c r="C44" s="351" t="str">
        <f>Summary!C44</f>
        <v>2.1.9.5</v>
      </c>
      <c r="D44" s="351">
        <f>Summary!D44</f>
        <v>0</v>
      </c>
      <c r="E44" s="355">
        <f>Summary!E44</f>
        <v>0</v>
      </c>
      <c r="F44" s="363" t="str">
        <f>Summary!F44</f>
        <v>Command and Control process</v>
      </c>
      <c r="G44" s="373">
        <f>Summary!G44</f>
        <v>0</v>
      </c>
      <c r="H44" s="540">
        <f t="shared" si="28"/>
        <v>0</v>
      </c>
      <c r="I44" s="541">
        <f t="shared" si="29"/>
        <v>0</v>
      </c>
      <c r="J44" s="541">
        <f t="shared" si="30"/>
        <v>0</v>
      </c>
      <c r="K44" s="541">
        <f t="shared" si="31"/>
        <v>0</v>
      </c>
      <c r="L44" s="541">
        <f t="shared" si="32"/>
        <v>0</v>
      </c>
      <c r="M44" s="541">
        <f t="shared" si="33"/>
        <v>0</v>
      </c>
      <c r="N44" s="541">
        <f t="shared" si="34"/>
        <v>0</v>
      </c>
      <c r="O44" s="541">
        <f t="shared" si="35"/>
        <v>0</v>
      </c>
      <c r="P44" s="541">
        <f t="shared" si="36"/>
        <v>0</v>
      </c>
      <c r="Q44" s="541">
        <f t="shared" si="37"/>
        <v>0</v>
      </c>
      <c r="R44" s="541">
        <f t="shared" si="38"/>
        <v>0</v>
      </c>
      <c r="S44" s="541">
        <f t="shared" si="39"/>
        <v>0</v>
      </c>
      <c r="T44" s="542">
        <f t="shared" si="40"/>
        <v>0</v>
      </c>
      <c r="U44" s="531"/>
      <c r="V44" s="543"/>
      <c r="W44" s="544"/>
      <c r="X44" s="544"/>
      <c r="Y44" s="544"/>
      <c r="Z44" s="544"/>
      <c r="AA44" s="544"/>
      <c r="AB44" s="544"/>
      <c r="AC44" s="544"/>
      <c r="AD44" s="544"/>
      <c r="AE44" s="644"/>
      <c r="AF44" s="543"/>
      <c r="AG44" s="544"/>
      <c r="AH44" s="544"/>
      <c r="AI44" s="544"/>
      <c r="AJ44" s="544"/>
      <c r="AK44" s="544"/>
      <c r="AL44" s="544"/>
      <c r="AM44" s="544"/>
      <c r="AN44" s="544"/>
      <c r="AO44" s="644"/>
      <c r="AP44" s="543"/>
      <c r="AQ44" s="544"/>
      <c r="AR44" s="544"/>
      <c r="AS44" s="544"/>
      <c r="AT44" s="544"/>
      <c r="AU44" s="544"/>
      <c r="AV44" s="544"/>
      <c r="AW44" s="544"/>
      <c r="AX44" s="544"/>
      <c r="AY44" s="644"/>
      <c r="AZ44" s="543"/>
      <c r="BA44" s="544"/>
      <c r="BB44" s="544"/>
      <c r="BC44" s="544"/>
      <c r="BD44" s="544"/>
      <c r="BE44" s="544"/>
      <c r="BF44" s="544"/>
      <c r="BG44" s="544"/>
      <c r="BH44" s="544"/>
      <c r="BI44" s="644"/>
      <c r="BJ44" s="543"/>
      <c r="BK44" s="544"/>
      <c r="BL44" s="544"/>
      <c r="BM44" s="544"/>
      <c r="BN44" s="544"/>
      <c r="BO44" s="544"/>
      <c r="BP44" s="544"/>
      <c r="BQ44" s="544"/>
      <c r="BR44" s="544"/>
      <c r="BS44" s="644"/>
      <c r="BT44" s="543"/>
      <c r="BU44" s="544"/>
      <c r="BV44" s="544"/>
      <c r="BW44" s="544"/>
      <c r="BX44" s="544"/>
      <c r="BY44" s="544"/>
      <c r="BZ44" s="544"/>
      <c r="CA44" s="544"/>
      <c r="CB44" s="544"/>
      <c r="CC44" s="644"/>
      <c r="CD44" s="543"/>
      <c r="CE44" s="544"/>
      <c r="CF44" s="544"/>
      <c r="CG44" s="544"/>
      <c r="CH44" s="544"/>
      <c r="CI44" s="544"/>
      <c r="CJ44" s="544"/>
      <c r="CK44" s="544"/>
      <c r="CL44" s="544"/>
      <c r="CM44" s="644"/>
      <c r="CN44" s="543"/>
      <c r="CO44" s="544"/>
      <c r="CP44" s="544"/>
      <c r="CQ44" s="544"/>
      <c r="CR44" s="544"/>
      <c r="CS44" s="544"/>
      <c r="CT44" s="544"/>
      <c r="CU44" s="544"/>
      <c r="CV44" s="544"/>
      <c r="CW44" s="644"/>
      <c r="CX44" s="543"/>
      <c r="CY44" s="544"/>
      <c r="CZ44" s="544"/>
      <c r="DA44" s="544"/>
      <c r="DB44" s="544"/>
      <c r="DC44" s="544"/>
      <c r="DD44" s="544"/>
      <c r="DE44" s="544"/>
      <c r="DF44" s="544"/>
      <c r="DG44" s="644"/>
      <c r="DH44" s="543"/>
      <c r="DI44" s="544"/>
      <c r="DJ44" s="544"/>
      <c r="DK44" s="544"/>
      <c r="DL44" s="544"/>
      <c r="DM44" s="544"/>
      <c r="DN44" s="544"/>
      <c r="DO44" s="544"/>
      <c r="DP44" s="544"/>
      <c r="DQ44" s="644"/>
      <c r="DR44" s="543"/>
      <c r="DS44" s="544"/>
      <c r="DT44" s="544"/>
      <c r="DU44" s="544"/>
      <c r="DV44" s="544"/>
      <c r="DW44" s="544"/>
      <c r="DX44" s="544"/>
      <c r="DY44" s="544"/>
      <c r="DZ44" s="544"/>
      <c r="EA44" s="644"/>
      <c r="EB44" s="543"/>
      <c r="EC44" s="544"/>
      <c r="ED44" s="544"/>
      <c r="EE44" s="544"/>
      <c r="EF44" s="544"/>
      <c r="EG44" s="544"/>
      <c r="EH44" s="544"/>
      <c r="EI44" s="544"/>
      <c r="EJ44" s="544"/>
      <c r="EK44" s="644"/>
    </row>
    <row r="45" spans="1:141" ht="20.25">
      <c r="A45" s="359">
        <f>Summary!A45</f>
        <v>19.8</v>
      </c>
      <c r="B45" s="362">
        <f>Summary!B45</f>
        <v>0</v>
      </c>
      <c r="C45" s="351" t="str">
        <f>Summary!C45</f>
        <v>2.1.9.6</v>
      </c>
      <c r="D45" s="351">
        <f>Summary!D45</f>
        <v>0</v>
      </c>
      <c r="E45" s="355">
        <f>Summary!E45</f>
        <v>0</v>
      </c>
      <c r="F45" s="363" t="str">
        <f>Summary!F45</f>
        <v>Liaison and Arrangements</v>
      </c>
      <c r="G45" s="373">
        <f>Summary!G45</f>
        <v>0</v>
      </c>
      <c r="H45" s="540">
        <f t="shared" si="28"/>
        <v>0</v>
      </c>
      <c r="I45" s="541">
        <f t="shared" si="29"/>
        <v>0</v>
      </c>
      <c r="J45" s="541">
        <f t="shared" si="30"/>
        <v>0</v>
      </c>
      <c r="K45" s="541">
        <f t="shared" si="31"/>
        <v>0</v>
      </c>
      <c r="L45" s="541">
        <f t="shared" si="32"/>
        <v>0</v>
      </c>
      <c r="M45" s="541">
        <f t="shared" si="33"/>
        <v>0</v>
      </c>
      <c r="N45" s="541">
        <f t="shared" si="34"/>
        <v>0</v>
      </c>
      <c r="O45" s="541">
        <f t="shared" si="35"/>
        <v>0</v>
      </c>
      <c r="P45" s="541">
        <f t="shared" si="36"/>
        <v>0</v>
      </c>
      <c r="Q45" s="541">
        <f t="shared" si="37"/>
        <v>0</v>
      </c>
      <c r="R45" s="541">
        <f t="shared" si="38"/>
        <v>0</v>
      </c>
      <c r="S45" s="541">
        <f t="shared" si="39"/>
        <v>0</v>
      </c>
      <c r="T45" s="542">
        <f t="shared" si="40"/>
        <v>0</v>
      </c>
      <c r="U45" s="531"/>
      <c r="V45" s="543"/>
      <c r="W45" s="544"/>
      <c r="X45" s="544"/>
      <c r="Y45" s="544"/>
      <c r="Z45" s="544"/>
      <c r="AA45" s="544"/>
      <c r="AB45" s="544"/>
      <c r="AC45" s="544"/>
      <c r="AD45" s="544"/>
      <c r="AE45" s="644"/>
      <c r="AF45" s="543"/>
      <c r="AG45" s="544"/>
      <c r="AH45" s="544"/>
      <c r="AI45" s="544"/>
      <c r="AJ45" s="544"/>
      <c r="AK45" s="544"/>
      <c r="AL45" s="544"/>
      <c r="AM45" s="544"/>
      <c r="AN45" s="544"/>
      <c r="AO45" s="644"/>
      <c r="AP45" s="543"/>
      <c r="AQ45" s="544"/>
      <c r="AR45" s="544"/>
      <c r="AS45" s="544"/>
      <c r="AT45" s="544"/>
      <c r="AU45" s="544"/>
      <c r="AV45" s="544"/>
      <c r="AW45" s="544"/>
      <c r="AX45" s="544"/>
      <c r="AY45" s="644"/>
      <c r="AZ45" s="543"/>
      <c r="BA45" s="544"/>
      <c r="BB45" s="544"/>
      <c r="BC45" s="544"/>
      <c r="BD45" s="544"/>
      <c r="BE45" s="544"/>
      <c r="BF45" s="544"/>
      <c r="BG45" s="544"/>
      <c r="BH45" s="544"/>
      <c r="BI45" s="644"/>
      <c r="BJ45" s="543"/>
      <c r="BK45" s="544"/>
      <c r="BL45" s="544"/>
      <c r="BM45" s="544"/>
      <c r="BN45" s="544"/>
      <c r="BO45" s="544"/>
      <c r="BP45" s="544"/>
      <c r="BQ45" s="544"/>
      <c r="BR45" s="544"/>
      <c r="BS45" s="644"/>
      <c r="BT45" s="543"/>
      <c r="BU45" s="544"/>
      <c r="BV45" s="544"/>
      <c r="BW45" s="544"/>
      <c r="BX45" s="544"/>
      <c r="BY45" s="544"/>
      <c r="BZ45" s="544"/>
      <c r="CA45" s="544"/>
      <c r="CB45" s="544"/>
      <c r="CC45" s="644"/>
      <c r="CD45" s="543"/>
      <c r="CE45" s="544"/>
      <c r="CF45" s="544"/>
      <c r="CG45" s="544"/>
      <c r="CH45" s="544"/>
      <c r="CI45" s="544"/>
      <c r="CJ45" s="544"/>
      <c r="CK45" s="544"/>
      <c r="CL45" s="544"/>
      <c r="CM45" s="644"/>
      <c r="CN45" s="543"/>
      <c r="CO45" s="544"/>
      <c r="CP45" s="544"/>
      <c r="CQ45" s="544"/>
      <c r="CR45" s="544"/>
      <c r="CS45" s="544"/>
      <c r="CT45" s="544"/>
      <c r="CU45" s="544"/>
      <c r="CV45" s="544"/>
      <c r="CW45" s="644"/>
      <c r="CX45" s="543"/>
      <c r="CY45" s="544"/>
      <c r="CZ45" s="544"/>
      <c r="DA45" s="544"/>
      <c r="DB45" s="544"/>
      <c r="DC45" s="544"/>
      <c r="DD45" s="544"/>
      <c r="DE45" s="544"/>
      <c r="DF45" s="544"/>
      <c r="DG45" s="644"/>
      <c r="DH45" s="543"/>
      <c r="DI45" s="544"/>
      <c r="DJ45" s="544"/>
      <c r="DK45" s="544"/>
      <c r="DL45" s="544"/>
      <c r="DM45" s="544"/>
      <c r="DN45" s="544"/>
      <c r="DO45" s="544"/>
      <c r="DP45" s="544"/>
      <c r="DQ45" s="644"/>
      <c r="DR45" s="543"/>
      <c r="DS45" s="544"/>
      <c r="DT45" s="544"/>
      <c r="DU45" s="544"/>
      <c r="DV45" s="544"/>
      <c r="DW45" s="544"/>
      <c r="DX45" s="544"/>
      <c r="DY45" s="544"/>
      <c r="DZ45" s="544"/>
      <c r="EA45" s="644"/>
      <c r="EB45" s="543"/>
      <c r="EC45" s="544"/>
      <c r="ED45" s="544"/>
      <c r="EE45" s="544"/>
      <c r="EF45" s="544"/>
      <c r="EG45" s="544"/>
      <c r="EH45" s="544"/>
      <c r="EI45" s="544"/>
      <c r="EJ45" s="544"/>
      <c r="EK45" s="644"/>
    </row>
    <row r="46" spans="1:141" ht="36">
      <c r="A46" s="359">
        <f>Summary!A46</f>
        <v>19.8</v>
      </c>
      <c r="B46" s="362">
        <f>Summary!B46</f>
        <v>0</v>
      </c>
      <c r="C46" s="351" t="str">
        <f>Summary!C46</f>
        <v>2.1.9.7</v>
      </c>
      <c r="D46" s="351">
        <f>Summary!D46</f>
        <v>0</v>
      </c>
      <c r="E46" s="355">
        <f>Summary!E46</f>
        <v>0</v>
      </c>
      <c r="F46" s="363" t="str">
        <f>Summary!F46</f>
        <v>Materials, storage and vehicles (excluding Salt Management in 2.1.2 and Manage brine in 2.1.6)</v>
      </c>
      <c r="G46" s="373">
        <f>Summary!G46</f>
        <v>0</v>
      </c>
      <c r="H46" s="540">
        <f t="shared" si="28"/>
        <v>0</v>
      </c>
      <c r="I46" s="541">
        <f t="shared" si="29"/>
        <v>0</v>
      </c>
      <c r="J46" s="541">
        <f t="shared" si="30"/>
        <v>0</v>
      </c>
      <c r="K46" s="541">
        <f t="shared" si="31"/>
        <v>0</v>
      </c>
      <c r="L46" s="541">
        <f t="shared" si="32"/>
        <v>0</v>
      </c>
      <c r="M46" s="541">
        <f t="shared" si="33"/>
        <v>0</v>
      </c>
      <c r="N46" s="541">
        <f t="shared" si="34"/>
        <v>0</v>
      </c>
      <c r="O46" s="541">
        <f t="shared" si="35"/>
        <v>0</v>
      </c>
      <c r="P46" s="541">
        <f t="shared" si="36"/>
        <v>0</v>
      </c>
      <c r="Q46" s="541">
        <f t="shared" si="37"/>
        <v>0</v>
      </c>
      <c r="R46" s="541">
        <f t="shared" si="38"/>
        <v>0</v>
      </c>
      <c r="S46" s="541">
        <f t="shared" si="39"/>
        <v>0</v>
      </c>
      <c r="T46" s="542">
        <f t="shared" si="40"/>
        <v>0</v>
      </c>
      <c r="U46" s="531"/>
      <c r="V46" s="543"/>
      <c r="W46" s="544"/>
      <c r="X46" s="544"/>
      <c r="Y46" s="544"/>
      <c r="Z46" s="544"/>
      <c r="AA46" s="544"/>
      <c r="AB46" s="544"/>
      <c r="AC46" s="544"/>
      <c r="AD46" s="544"/>
      <c r="AE46" s="644"/>
      <c r="AF46" s="543"/>
      <c r="AG46" s="544"/>
      <c r="AH46" s="544"/>
      <c r="AI46" s="544"/>
      <c r="AJ46" s="544"/>
      <c r="AK46" s="544"/>
      <c r="AL46" s="544"/>
      <c r="AM46" s="544"/>
      <c r="AN46" s="544"/>
      <c r="AO46" s="644"/>
      <c r="AP46" s="543"/>
      <c r="AQ46" s="544"/>
      <c r="AR46" s="544"/>
      <c r="AS46" s="544"/>
      <c r="AT46" s="544"/>
      <c r="AU46" s="544"/>
      <c r="AV46" s="544"/>
      <c r="AW46" s="544"/>
      <c r="AX46" s="544"/>
      <c r="AY46" s="644"/>
      <c r="AZ46" s="543"/>
      <c r="BA46" s="544"/>
      <c r="BB46" s="544"/>
      <c r="BC46" s="544"/>
      <c r="BD46" s="544"/>
      <c r="BE46" s="544"/>
      <c r="BF46" s="544"/>
      <c r="BG46" s="544"/>
      <c r="BH46" s="544"/>
      <c r="BI46" s="644"/>
      <c r="BJ46" s="543"/>
      <c r="BK46" s="544"/>
      <c r="BL46" s="544"/>
      <c r="BM46" s="544"/>
      <c r="BN46" s="544"/>
      <c r="BO46" s="544"/>
      <c r="BP46" s="544"/>
      <c r="BQ46" s="544"/>
      <c r="BR46" s="544"/>
      <c r="BS46" s="644"/>
      <c r="BT46" s="543"/>
      <c r="BU46" s="544"/>
      <c r="BV46" s="544"/>
      <c r="BW46" s="544"/>
      <c r="BX46" s="544"/>
      <c r="BY46" s="544"/>
      <c r="BZ46" s="544"/>
      <c r="CA46" s="544"/>
      <c r="CB46" s="544"/>
      <c r="CC46" s="644"/>
      <c r="CD46" s="543"/>
      <c r="CE46" s="544"/>
      <c r="CF46" s="544"/>
      <c r="CG46" s="544"/>
      <c r="CH46" s="544"/>
      <c r="CI46" s="544"/>
      <c r="CJ46" s="544"/>
      <c r="CK46" s="544"/>
      <c r="CL46" s="544"/>
      <c r="CM46" s="644"/>
      <c r="CN46" s="543"/>
      <c r="CO46" s="544"/>
      <c r="CP46" s="544"/>
      <c r="CQ46" s="544"/>
      <c r="CR46" s="544"/>
      <c r="CS46" s="544"/>
      <c r="CT46" s="544"/>
      <c r="CU46" s="544"/>
      <c r="CV46" s="544"/>
      <c r="CW46" s="644"/>
      <c r="CX46" s="543"/>
      <c r="CY46" s="544"/>
      <c r="CZ46" s="544"/>
      <c r="DA46" s="544"/>
      <c r="DB46" s="544"/>
      <c r="DC46" s="544"/>
      <c r="DD46" s="544"/>
      <c r="DE46" s="544"/>
      <c r="DF46" s="544"/>
      <c r="DG46" s="644"/>
      <c r="DH46" s="543"/>
      <c r="DI46" s="544"/>
      <c r="DJ46" s="544"/>
      <c r="DK46" s="544"/>
      <c r="DL46" s="544"/>
      <c r="DM46" s="544"/>
      <c r="DN46" s="544"/>
      <c r="DO46" s="544"/>
      <c r="DP46" s="544"/>
      <c r="DQ46" s="644"/>
      <c r="DR46" s="543"/>
      <c r="DS46" s="544"/>
      <c r="DT46" s="544"/>
      <c r="DU46" s="544"/>
      <c r="DV46" s="544"/>
      <c r="DW46" s="544"/>
      <c r="DX46" s="544"/>
      <c r="DY46" s="544"/>
      <c r="DZ46" s="544"/>
      <c r="EA46" s="644"/>
      <c r="EB46" s="543"/>
      <c r="EC46" s="544"/>
      <c r="ED46" s="544"/>
      <c r="EE46" s="544"/>
      <c r="EF46" s="544"/>
      <c r="EG46" s="544"/>
      <c r="EH46" s="544"/>
      <c r="EI46" s="544"/>
      <c r="EJ46" s="544"/>
      <c r="EK46" s="644"/>
    </row>
    <row r="47" spans="1:141" ht="54">
      <c r="A47" s="359">
        <f>Summary!A47</f>
        <v>19.8</v>
      </c>
      <c r="B47" s="362">
        <f>Summary!B47</f>
        <v>0</v>
      </c>
      <c r="C47" s="351" t="str">
        <f>Summary!C47</f>
        <v>2.1.9.8</v>
      </c>
      <c r="D47" s="351">
        <f>Summary!D47</f>
        <v>0</v>
      </c>
      <c r="E47" s="355">
        <f>Summary!E47</f>
        <v>0</v>
      </c>
      <c r="F47" s="363" t="str">
        <f>Summary!F47</f>
        <v>Vehicles and Plant (excluding Winter Fleet maintenance and Brine Production Plant which falls under Maintain winter fleet and Maintain saturator)</v>
      </c>
      <c r="G47" s="373">
        <f>Summary!G47</f>
        <v>0</v>
      </c>
      <c r="H47" s="540">
        <f t="shared" si="28"/>
        <v>0</v>
      </c>
      <c r="I47" s="541">
        <f t="shared" si="29"/>
        <v>0</v>
      </c>
      <c r="J47" s="541">
        <f t="shared" si="30"/>
        <v>0</v>
      </c>
      <c r="K47" s="541">
        <f t="shared" si="31"/>
        <v>0</v>
      </c>
      <c r="L47" s="541">
        <f t="shared" si="32"/>
        <v>0</v>
      </c>
      <c r="M47" s="541">
        <f t="shared" si="33"/>
        <v>0</v>
      </c>
      <c r="N47" s="541">
        <f t="shared" si="34"/>
        <v>0</v>
      </c>
      <c r="O47" s="541">
        <f t="shared" si="35"/>
        <v>0</v>
      </c>
      <c r="P47" s="541">
        <f t="shared" si="36"/>
        <v>0</v>
      </c>
      <c r="Q47" s="541">
        <f t="shared" si="37"/>
        <v>0</v>
      </c>
      <c r="R47" s="541">
        <f t="shared" si="38"/>
        <v>0</v>
      </c>
      <c r="S47" s="541">
        <f t="shared" si="39"/>
        <v>0</v>
      </c>
      <c r="T47" s="542">
        <f t="shared" si="40"/>
        <v>0</v>
      </c>
      <c r="U47" s="531"/>
      <c r="V47" s="543"/>
      <c r="W47" s="544"/>
      <c r="X47" s="544"/>
      <c r="Y47" s="544"/>
      <c r="Z47" s="544"/>
      <c r="AA47" s="544"/>
      <c r="AB47" s="544"/>
      <c r="AC47" s="544"/>
      <c r="AD47" s="544"/>
      <c r="AE47" s="644"/>
      <c r="AF47" s="543"/>
      <c r="AG47" s="544"/>
      <c r="AH47" s="544"/>
      <c r="AI47" s="544"/>
      <c r="AJ47" s="544"/>
      <c r="AK47" s="544"/>
      <c r="AL47" s="544"/>
      <c r="AM47" s="544"/>
      <c r="AN47" s="544"/>
      <c r="AO47" s="644"/>
      <c r="AP47" s="543"/>
      <c r="AQ47" s="544"/>
      <c r="AR47" s="544"/>
      <c r="AS47" s="544"/>
      <c r="AT47" s="544"/>
      <c r="AU47" s="544"/>
      <c r="AV47" s="544"/>
      <c r="AW47" s="544"/>
      <c r="AX47" s="544"/>
      <c r="AY47" s="644"/>
      <c r="AZ47" s="543"/>
      <c r="BA47" s="544"/>
      <c r="BB47" s="544"/>
      <c r="BC47" s="544"/>
      <c r="BD47" s="544"/>
      <c r="BE47" s="544"/>
      <c r="BF47" s="544"/>
      <c r="BG47" s="544"/>
      <c r="BH47" s="544"/>
      <c r="BI47" s="644"/>
      <c r="BJ47" s="543"/>
      <c r="BK47" s="544"/>
      <c r="BL47" s="544"/>
      <c r="BM47" s="544"/>
      <c r="BN47" s="544"/>
      <c r="BO47" s="544"/>
      <c r="BP47" s="544"/>
      <c r="BQ47" s="544"/>
      <c r="BR47" s="544"/>
      <c r="BS47" s="644"/>
      <c r="BT47" s="543"/>
      <c r="BU47" s="544"/>
      <c r="BV47" s="544"/>
      <c r="BW47" s="544"/>
      <c r="BX47" s="544"/>
      <c r="BY47" s="544"/>
      <c r="BZ47" s="544"/>
      <c r="CA47" s="544"/>
      <c r="CB47" s="544"/>
      <c r="CC47" s="644"/>
      <c r="CD47" s="543"/>
      <c r="CE47" s="544"/>
      <c r="CF47" s="544"/>
      <c r="CG47" s="544"/>
      <c r="CH47" s="544"/>
      <c r="CI47" s="544"/>
      <c r="CJ47" s="544"/>
      <c r="CK47" s="544"/>
      <c r="CL47" s="544"/>
      <c r="CM47" s="644"/>
      <c r="CN47" s="543"/>
      <c r="CO47" s="544"/>
      <c r="CP47" s="544"/>
      <c r="CQ47" s="544"/>
      <c r="CR47" s="544"/>
      <c r="CS47" s="544"/>
      <c r="CT47" s="544"/>
      <c r="CU47" s="544"/>
      <c r="CV47" s="544"/>
      <c r="CW47" s="644"/>
      <c r="CX47" s="543"/>
      <c r="CY47" s="544"/>
      <c r="CZ47" s="544"/>
      <c r="DA47" s="544"/>
      <c r="DB47" s="544"/>
      <c r="DC47" s="544"/>
      <c r="DD47" s="544"/>
      <c r="DE47" s="544"/>
      <c r="DF47" s="544"/>
      <c r="DG47" s="644"/>
      <c r="DH47" s="543"/>
      <c r="DI47" s="544"/>
      <c r="DJ47" s="544"/>
      <c r="DK47" s="544"/>
      <c r="DL47" s="544"/>
      <c r="DM47" s="544"/>
      <c r="DN47" s="544"/>
      <c r="DO47" s="544"/>
      <c r="DP47" s="544"/>
      <c r="DQ47" s="644"/>
      <c r="DR47" s="543"/>
      <c r="DS47" s="544"/>
      <c r="DT47" s="544"/>
      <c r="DU47" s="544"/>
      <c r="DV47" s="544"/>
      <c r="DW47" s="544"/>
      <c r="DX47" s="544"/>
      <c r="DY47" s="544"/>
      <c r="DZ47" s="544"/>
      <c r="EA47" s="644"/>
      <c r="EB47" s="543"/>
      <c r="EC47" s="544"/>
      <c r="ED47" s="544"/>
      <c r="EE47" s="544"/>
      <c r="EF47" s="544"/>
      <c r="EG47" s="544"/>
      <c r="EH47" s="544"/>
      <c r="EI47" s="544"/>
      <c r="EJ47" s="544"/>
      <c r="EK47" s="644"/>
    </row>
    <row r="48" spans="1:141" ht="20.25">
      <c r="A48" s="359">
        <f>Summary!A48</f>
        <v>19.8</v>
      </c>
      <c r="B48" s="362">
        <f>Summary!B48</f>
        <v>0</v>
      </c>
      <c r="C48" s="351" t="str">
        <f>Summary!C48</f>
        <v>2.1.9.9</v>
      </c>
      <c r="D48" s="351">
        <f>Summary!D48</f>
        <v>0</v>
      </c>
      <c r="E48" s="355">
        <f>Summary!E48</f>
        <v>0</v>
      </c>
      <c r="F48" s="363" t="str">
        <f>Summary!F48</f>
        <v>Winter decision making</v>
      </c>
      <c r="G48" s="373">
        <f>Summary!G48</f>
        <v>0</v>
      </c>
      <c r="H48" s="540">
        <f t="shared" si="28"/>
        <v>0</v>
      </c>
      <c r="I48" s="541">
        <f t="shared" si="29"/>
        <v>0</v>
      </c>
      <c r="J48" s="541">
        <f t="shared" si="30"/>
        <v>0</v>
      </c>
      <c r="K48" s="541">
        <f t="shared" si="31"/>
        <v>0</v>
      </c>
      <c r="L48" s="541">
        <f t="shared" si="32"/>
        <v>0</v>
      </c>
      <c r="M48" s="541">
        <f t="shared" si="33"/>
        <v>0</v>
      </c>
      <c r="N48" s="541">
        <f t="shared" si="34"/>
        <v>0</v>
      </c>
      <c r="O48" s="541">
        <f t="shared" si="35"/>
        <v>0</v>
      </c>
      <c r="P48" s="541">
        <f t="shared" si="36"/>
        <v>0</v>
      </c>
      <c r="Q48" s="541">
        <f t="shared" si="37"/>
        <v>0</v>
      </c>
      <c r="R48" s="541">
        <f t="shared" si="38"/>
        <v>0</v>
      </c>
      <c r="S48" s="541">
        <f t="shared" si="39"/>
        <v>0</v>
      </c>
      <c r="T48" s="542">
        <f t="shared" si="40"/>
        <v>0</v>
      </c>
      <c r="U48" s="531"/>
      <c r="V48" s="543"/>
      <c r="W48" s="544"/>
      <c r="X48" s="544"/>
      <c r="Y48" s="544"/>
      <c r="Z48" s="544"/>
      <c r="AA48" s="544"/>
      <c r="AB48" s="544"/>
      <c r="AC48" s="544"/>
      <c r="AD48" s="544"/>
      <c r="AE48" s="644"/>
      <c r="AF48" s="543"/>
      <c r="AG48" s="544"/>
      <c r="AH48" s="544"/>
      <c r="AI48" s="544"/>
      <c r="AJ48" s="544"/>
      <c r="AK48" s="544"/>
      <c r="AL48" s="544"/>
      <c r="AM48" s="544"/>
      <c r="AN48" s="544"/>
      <c r="AO48" s="644"/>
      <c r="AP48" s="543"/>
      <c r="AQ48" s="544"/>
      <c r="AR48" s="544"/>
      <c r="AS48" s="544"/>
      <c r="AT48" s="544"/>
      <c r="AU48" s="544"/>
      <c r="AV48" s="544"/>
      <c r="AW48" s="544"/>
      <c r="AX48" s="544"/>
      <c r="AY48" s="644"/>
      <c r="AZ48" s="543"/>
      <c r="BA48" s="544"/>
      <c r="BB48" s="544"/>
      <c r="BC48" s="544"/>
      <c r="BD48" s="544"/>
      <c r="BE48" s="544"/>
      <c r="BF48" s="544"/>
      <c r="BG48" s="544"/>
      <c r="BH48" s="544"/>
      <c r="BI48" s="644"/>
      <c r="BJ48" s="543"/>
      <c r="BK48" s="544"/>
      <c r="BL48" s="544"/>
      <c r="BM48" s="544"/>
      <c r="BN48" s="544"/>
      <c r="BO48" s="544"/>
      <c r="BP48" s="544"/>
      <c r="BQ48" s="544"/>
      <c r="BR48" s="544"/>
      <c r="BS48" s="644"/>
      <c r="BT48" s="543"/>
      <c r="BU48" s="544"/>
      <c r="BV48" s="544"/>
      <c r="BW48" s="544"/>
      <c r="BX48" s="544"/>
      <c r="BY48" s="544"/>
      <c r="BZ48" s="544"/>
      <c r="CA48" s="544"/>
      <c r="CB48" s="544"/>
      <c r="CC48" s="644"/>
      <c r="CD48" s="543"/>
      <c r="CE48" s="544"/>
      <c r="CF48" s="544"/>
      <c r="CG48" s="544"/>
      <c r="CH48" s="544"/>
      <c r="CI48" s="544"/>
      <c r="CJ48" s="544"/>
      <c r="CK48" s="544"/>
      <c r="CL48" s="544"/>
      <c r="CM48" s="644"/>
      <c r="CN48" s="543"/>
      <c r="CO48" s="544"/>
      <c r="CP48" s="544"/>
      <c r="CQ48" s="544"/>
      <c r="CR48" s="544"/>
      <c r="CS48" s="544"/>
      <c r="CT48" s="544"/>
      <c r="CU48" s="544"/>
      <c r="CV48" s="544"/>
      <c r="CW48" s="644"/>
      <c r="CX48" s="543"/>
      <c r="CY48" s="544"/>
      <c r="CZ48" s="544"/>
      <c r="DA48" s="544"/>
      <c r="DB48" s="544"/>
      <c r="DC48" s="544"/>
      <c r="DD48" s="544"/>
      <c r="DE48" s="544"/>
      <c r="DF48" s="544"/>
      <c r="DG48" s="644"/>
      <c r="DH48" s="543"/>
      <c r="DI48" s="544"/>
      <c r="DJ48" s="544"/>
      <c r="DK48" s="544"/>
      <c r="DL48" s="544"/>
      <c r="DM48" s="544"/>
      <c r="DN48" s="544"/>
      <c r="DO48" s="544"/>
      <c r="DP48" s="544"/>
      <c r="DQ48" s="644"/>
      <c r="DR48" s="543"/>
      <c r="DS48" s="544"/>
      <c r="DT48" s="544"/>
      <c r="DU48" s="544"/>
      <c r="DV48" s="544"/>
      <c r="DW48" s="544"/>
      <c r="DX48" s="544"/>
      <c r="DY48" s="544"/>
      <c r="DZ48" s="544"/>
      <c r="EA48" s="644"/>
      <c r="EB48" s="543"/>
      <c r="EC48" s="544"/>
      <c r="ED48" s="544"/>
      <c r="EE48" s="544"/>
      <c r="EF48" s="544"/>
      <c r="EG48" s="544"/>
      <c r="EH48" s="544"/>
      <c r="EI48" s="544"/>
      <c r="EJ48" s="544"/>
      <c r="EK48" s="644"/>
    </row>
    <row r="49" spans="1:141" ht="20.25">
      <c r="A49" s="359">
        <f>Summary!A49</f>
        <v>19.8</v>
      </c>
      <c r="B49" s="362">
        <f>Summary!B49</f>
        <v>0</v>
      </c>
      <c r="C49" s="351" t="str">
        <f>Summary!C49</f>
        <v>2.1.9.10</v>
      </c>
      <c r="D49" s="351">
        <f>Summary!D49</f>
        <v>0</v>
      </c>
      <c r="E49" s="355">
        <f>Summary!E49</f>
        <v>0</v>
      </c>
      <c r="F49" s="363" t="str">
        <f>Summary!F49</f>
        <v>Operational considerations - Advanced Planning</v>
      </c>
      <c r="G49" s="373">
        <f>Summary!G49</f>
        <v>0</v>
      </c>
      <c r="H49" s="540">
        <f t="shared" si="28"/>
        <v>0</v>
      </c>
      <c r="I49" s="541">
        <f t="shared" si="29"/>
        <v>0</v>
      </c>
      <c r="J49" s="541">
        <f t="shared" si="30"/>
        <v>0</v>
      </c>
      <c r="K49" s="541">
        <f t="shared" si="31"/>
        <v>0</v>
      </c>
      <c r="L49" s="541">
        <f t="shared" si="32"/>
        <v>0</v>
      </c>
      <c r="M49" s="541">
        <f t="shared" si="33"/>
        <v>0</v>
      </c>
      <c r="N49" s="541">
        <f t="shared" si="34"/>
        <v>0</v>
      </c>
      <c r="O49" s="541">
        <f t="shared" si="35"/>
        <v>0</v>
      </c>
      <c r="P49" s="541">
        <f t="shared" si="36"/>
        <v>0</v>
      </c>
      <c r="Q49" s="541">
        <f t="shared" si="37"/>
        <v>0</v>
      </c>
      <c r="R49" s="541">
        <f t="shared" si="38"/>
        <v>0</v>
      </c>
      <c r="S49" s="541">
        <f t="shared" si="39"/>
        <v>0</v>
      </c>
      <c r="T49" s="542">
        <f t="shared" si="40"/>
        <v>0</v>
      </c>
      <c r="U49" s="531"/>
      <c r="V49" s="543"/>
      <c r="W49" s="544"/>
      <c r="X49" s="544"/>
      <c r="Y49" s="544"/>
      <c r="Z49" s="544"/>
      <c r="AA49" s="544"/>
      <c r="AB49" s="544"/>
      <c r="AC49" s="544"/>
      <c r="AD49" s="544"/>
      <c r="AE49" s="644"/>
      <c r="AF49" s="543"/>
      <c r="AG49" s="544"/>
      <c r="AH49" s="544"/>
      <c r="AI49" s="544"/>
      <c r="AJ49" s="544"/>
      <c r="AK49" s="544"/>
      <c r="AL49" s="544"/>
      <c r="AM49" s="544"/>
      <c r="AN49" s="544"/>
      <c r="AO49" s="644"/>
      <c r="AP49" s="543"/>
      <c r="AQ49" s="544"/>
      <c r="AR49" s="544"/>
      <c r="AS49" s="544"/>
      <c r="AT49" s="544"/>
      <c r="AU49" s="544"/>
      <c r="AV49" s="544"/>
      <c r="AW49" s="544"/>
      <c r="AX49" s="544"/>
      <c r="AY49" s="644"/>
      <c r="AZ49" s="543"/>
      <c r="BA49" s="544"/>
      <c r="BB49" s="544"/>
      <c r="BC49" s="544"/>
      <c r="BD49" s="544"/>
      <c r="BE49" s="544"/>
      <c r="BF49" s="544"/>
      <c r="BG49" s="544"/>
      <c r="BH49" s="544"/>
      <c r="BI49" s="644"/>
      <c r="BJ49" s="543"/>
      <c r="BK49" s="544"/>
      <c r="BL49" s="544"/>
      <c r="BM49" s="544"/>
      <c r="BN49" s="544"/>
      <c r="BO49" s="544"/>
      <c r="BP49" s="544"/>
      <c r="BQ49" s="544"/>
      <c r="BR49" s="544"/>
      <c r="BS49" s="644"/>
      <c r="BT49" s="543"/>
      <c r="BU49" s="544"/>
      <c r="BV49" s="544"/>
      <c r="BW49" s="544"/>
      <c r="BX49" s="544"/>
      <c r="BY49" s="544"/>
      <c r="BZ49" s="544"/>
      <c r="CA49" s="544"/>
      <c r="CB49" s="544"/>
      <c r="CC49" s="644"/>
      <c r="CD49" s="543"/>
      <c r="CE49" s="544"/>
      <c r="CF49" s="544"/>
      <c r="CG49" s="544"/>
      <c r="CH49" s="544"/>
      <c r="CI49" s="544"/>
      <c r="CJ49" s="544"/>
      <c r="CK49" s="544"/>
      <c r="CL49" s="544"/>
      <c r="CM49" s="644"/>
      <c r="CN49" s="543"/>
      <c r="CO49" s="544"/>
      <c r="CP49" s="544"/>
      <c r="CQ49" s="544"/>
      <c r="CR49" s="544"/>
      <c r="CS49" s="544"/>
      <c r="CT49" s="544"/>
      <c r="CU49" s="544"/>
      <c r="CV49" s="544"/>
      <c r="CW49" s="644"/>
      <c r="CX49" s="543"/>
      <c r="CY49" s="544"/>
      <c r="CZ49" s="544"/>
      <c r="DA49" s="544"/>
      <c r="DB49" s="544"/>
      <c r="DC49" s="544"/>
      <c r="DD49" s="544"/>
      <c r="DE49" s="544"/>
      <c r="DF49" s="544"/>
      <c r="DG49" s="644"/>
      <c r="DH49" s="543"/>
      <c r="DI49" s="544"/>
      <c r="DJ49" s="544"/>
      <c r="DK49" s="544"/>
      <c r="DL49" s="544"/>
      <c r="DM49" s="544"/>
      <c r="DN49" s="544"/>
      <c r="DO49" s="544"/>
      <c r="DP49" s="544"/>
      <c r="DQ49" s="644"/>
      <c r="DR49" s="543"/>
      <c r="DS49" s="544"/>
      <c r="DT49" s="544"/>
      <c r="DU49" s="544"/>
      <c r="DV49" s="544"/>
      <c r="DW49" s="544"/>
      <c r="DX49" s="544"/>
      <c r="DY49" s="544"/>
      <c r="DZ49" s="544"/>
      <c r="EA49" s="644"/>
      <c r="EB49" s="543"/>
      <c r="EC49" s="544"/>
      <c r="ED49" s="544"/>
      <c r="EE49" s="544"/>
      <c r="EF49" s="544"/>
      <c r="EG49" s="544"/>
      <c r="EH49" s="544"/>
      <c r="EI49" s="544"/>
      <c r="EJ49" s="544"/>
      <c r="EK49" s="644"/>
    </row>
    <row r="50" spans="1:141" ht="20.25">
      <c r="A50" s="359">
        <f>Summary!A50</f>
        <v>19.8</v>
      </c>
      <c r="B50" s="362">
        <f>Summary!B50</f>
        <v>0</v>
      </c>
      <c r="C50" s="351" t="str">
        <f>Summary!C50</f>
        <v>2.1.9.11</v>
      </c>
      <c r="D50" s="351">
        <f>Summary!D50</f>
        <v>0</v>
      </c>
      <c r="E50" s="355">
        <f>Summary!E50</f>
        <v>0</v>
      </c>
      <c r="F50" s="363" t="str">
        <f>Summary!F50</f>
        <v>Operational considerations - High winds</v>
      </c>
      <c r="G50" s="373">
        <f>Summary!G50</f>
        <v>0</v>
      </c>
      <c r="H50" s="540">
        <f t="shared" si="28"/>
        <v>0</v>
      </c>
      <c r="I50" s="541">
        <f t="shared" si="29"/>
        <v>0</v>
      </c>
      <c r="J50" s="541">
        <f t="shared" si="30"/>
        <v>0</v>
      </c>
      <c r="K50" s="541">
        <f t="shared" si="31"/>
        <v>0</v>
      </c>
      <c r="L50" s="541">
        <f t="shared" si="32"/>
        <v>0</v>
      </c>
      <c r="M50" s="541">
        <f t="shared" si="33"/>
        <v>0</v>
      </c>
      <c r="N50" s="541">
        <f t="shared" si="34"/>
        <v>0</v>
      </c>
      <c r="O50" s="541">
        <f t="shared" si="35"/>
        <v>0</v>
      </c>
      <c r="P50" s="541">
        <f t="shared" si="36"/>
        <v>0</v>
      </c>
      <c r="Q50" s="541">
        <f t="shared" si="37"/>
        <v>0</v>
      </c>
      <c r="R50" s="541">
        <f t="shared" si="38"/>
        <v>0</v>
      </c>
      <c r="S50" s="541">
        <f t="shared" si="39"/>
        <v>0</v>
      </c>
      <c r="T50" s="542">
        <f t="shared" si="40"/>
        <v>0</v>
      </c>
      <c r="U50" s="531"/>
      <c r="V50" s="543"/>
      <c r="W50" s="544"/>
      <c r="X50" s="544"/>
      <c r="Y50" s="544"/>
      <c r="Z50" s="544"/>
      <c r="AA50" s="544"/>
      <c r="AB50" s="544"/>
      <c r="AC50" s="544"/>
      <c r="AD50" s="544"/>
      <c r="AE50" s="644"/>
      <c r="AF50" s="543"/>
      <c r="AG50" s="544"/>
      <c r="AH50" s="544"/>
      <c r="AI50" s="544"/>
      <c r="AJ50" s="544"/>
      <c r="AK50" s="544"/>
      <c r="AL50" s="544"/>
      <c r="AM50" s="544"/>
      <c r="AN50" s="544"/>
      <c r="AO50" s="644"/>
      <c r="AP50" s="543"/>
      <c r="AQ50" s="544"/>
      <c r="AR50" s="544"/>
      <c r="AS50" s="544"/>
      <c r="AT50" s="544"/>
      <c r="AU50" s="544"/>
      <c r="AV50" s="544"/>
      <c r="AW50" s="544"/>
      <c r="AX50" s="544"/>
      <c r="AY50" s="644"/>
      <c r="AZ50" s="543"/>
      <c r="BA50" s="544"/>
      <c r="BB50" s="544"/>
      <c r="BC50" s="544"/>
      <c r="BD50" s="544"/>
      <c r="BE50" s="544"/>
      <c r="BF50" s="544"/>
      <c r="BG50" s="544"/>
      <c r="BH50" s="544"/>
      <c r="BI50" s="644"/>
      <c r="BJ50" s="543"/>
      <c r="BK50" s="544"/>
      <c r="BL50" s="544"/>
      <c r="BM50" s="544"/>
      <c r="BN50" s="544"/>
      <c r="BO50" s="544"/>
      <c r="BP50" s="544"/>
      <c r="BQ50" s="544"/>
      <c r="BR50" s="544"/>
      <c r="BS50" s="644"/>
      <c r="BT50" s="543"/>
      <c r="BU50" s="544"/>
      <c r="BV50" s="544"/>
      <c r="BW50" s="544"/>
      <c r="BX50" s="544"/>
      <c r="BY50" s="544"/>
      <c r="BZ50" s="544"/>
      <c r="CA50" s="544"/>
      <c r="CB50" s="544"/>
      <c r="CC50" s="644"/>
      <c r="CD50" s="543"/>
      <c r="CE50" s="544"/>
      <c r="CF50" s="544"/>
      <c r="CG50" s="544"/>
      <c r="CH50" s="544"/>
      <c r="CI50" s="544"/>
      <c r="CJ50" s="544"/>
      <c r="CK50" s="544"/>
      <c r="CL50" s="544"/>
      <c r="CM50" s="644"/>
      <c r="CN50" s="543"/>
      <c r="CO50" s="544"/>
      <c r="CP50" s="544"/>
      <c r="CQ50" s="544"/>
      <c r="CR50" s="544"/>
      <c r="CS50" s="544"/>
      <c r="CT50" s="544"/>
      <c r="CU50" s="544"/>
      <c r="CV50" s="544"/>
      <c r="CW50" s="644"/>
      <c r="CX50" s="543"/>
      <c r="CY50" s="544"/>
      <c r="CZ50" s="544"/>
      <c r="DA50" s="544"/>
      <c r="DB50" s="544"/>
      <c r="DC50" s="544"/>
      <c r="DD50" s="544"/>
      <c r="DE50" s="544"/>
      <c r="DF50" s="544"/>
      <c r="DG50" s="644"/>
      <c r="DH50" s="543"/>
      <c r="DI50" s="544"/>
      <c r="DJ50" s="544"/>
      <c r="DK50" s="544"/>
      <c r="DL50" s="544"/>
      <c r="DM50" s="544"/>
      <c r="DN50" s="544"/>
      <c r="DO50" s="544"/>
      <c r="DP50" s="544"/>
      <c r="DQ50" s="644"/>
      <c r="DR50" s="543"/>
      <c r="DS50" s="544"/>
      <c r="DT50" s="544"/>
      <c r="DU50" s="544"/>
      <c r="DV50" s="544"/>
      <c r="DW50" s="544"/>
      <c r="DX50" s="544"/>
      <c r="DY50" s="544"/>
      <c r="DZ50" s="544"/>
      <c r="EA50" s="644"/>
      <c r="EB50" s="543"/>
      <c r="EC50" s="544"/>
      <c r="ED50" s="544"/>
      <c r="EE50" s="544"/>
      <c r="EF50" s="544"/>
      <c r="EG50" s="544"/>
      <c r="EH50" s="544"/>
      <c r="EI50" s="544"/>
      <c r="EJ50" s="544"/>
      <c r="EK50" s="644"/>
    </row>
    <row r="51" spans="1:141" ht="54">
      <c r="A51" s="359">
        <f>Summary!A51</f>
        <v>19.8</v>
      </c>
      <c r="B51" s="362">
        <f>Summary!B51</f>
        <v>0</v>
      </c>
      <c r="C51" s="351" t="str">
        <f>Summary!C51</f>
        <v>2.1.9.12</v>
      </c>
      <c r="D51" s="351">
        <f>Summary!D51</f>
        <v>0</v>
      </c>
      <c r="E51" s="355">
        <f>Summary!E51</f>
        <v>0</v>
      </c>
      <c r="F51" s="363" t="str">
        <f>Summary!F51</f>
        <v>Operational considerations - Heavy rain (excluding ref 56 &amp; 57 in the Cost Reimbursable Table of the Price List)</v>
      </c>
      <c r="G51" s="373" t="str">
        <f>Summary!G51</f>
        <v>Schedule 56 &amp; 57</v>
      </c>
      <c r="H51" s="540">
        <f t="shared" si="28"/>
        <v>0</v>
      </c>
      <c r="I51" s="541">
        <f t="shared" si="29"/>
        <v>0</v>
      </c>
      <c r="J51" s="541">
        <f t="shared" si="30"/>
        <v>0</v>
      </c>
      <c r="K51" s="541">
        <f t="shared" si="31"/>
        <v>0</v>
      </c>
      <c r="L51" s="541">
        <f t="shared" si="32"/>
        <v>0</v>
      </c>
      <c r="M51" s="541">
        <f t="shared" si="33"/>
        <v>0</v>
      </c>
      <c r="N51" s="541">
        <f t="shared" si="34"/>
        <v>0</v>
      </c>
      <c r="O51" s="541">
        <f t="shared" si="35"/>
        <v>0</v>
      </c>
      <c r="P51" s="541">
        <f t="shared" si="36"/>
        <v>0</v>
      </c>
      <c r="Q51" s="541">
        <f t="shared" si="37"/>
        <v>0</v>
      </c>
      <c r="R51" s="541">
        <f t="shared" si="38"/>
        <v>0</v>
      </c>
      <c r="S51" s="541">
        <f t="shared" si="39"/>
        <v>0</v>
      </c>
      <c r="T51" s="542">
        <f t="shared" si="40"/>
        <v>0</v>
      </c>
      <c r="U51" s="531"/>
      <c r="V51" s="543"/>
      <c r="W51" s="544"/>
      <c r="X51" s="544"/>
      <c r="Y51" s="544"/>
      <c r="Z51" s="544"/>
      <c r="AA51" s="544"/>
      <c r="AB51" s="544"/>
      <c r="AC51" s="544"/>
      <c r="AD51" s="544"/>
      <c r="AE51" s="644"/>
      <c r="AF51" s="543"/>
      <c r="AG51" s="544"/>
      <c r="AH51" s="544"/>
      <c r="AI51" s="544"/>
      <c r="AJ51" s="544"/>
      <c r="AK51" s="544"/>
      <c r="AL51" s="544"/>
      <c r="AM51" s="544"/>
      <c r="AN51" s="544"/>
      <c r="AO51" s="644"/>
      <c r="AP51" s="543"/>
      <c r="AQ51" s="544"/>
      <c r="AR51" s="544"/>
      <c r="AS51" s="544"/>
      <c r="AT51" s="544"/>
      <c r="AU51" s="544"/>
      <c r="AV51" s="544"/>
      <c r="AW51" s="544"/>
      <c r="AX51" s="544"/>
      <c r="AY51" s="644"/>
      <c r="AZ51" s="543"/>
      <c r="BA51" s="544"/>
      <c r="BB51" s="544"/>
      <c r="BC51" s="544"/>
      <c r="BD51" s="544"/>
      <c r="BE51" s="544"/>
      <c r="BF51" s="544"/>
      <c r="BG51" s="544"/>
      <c r="BH51" s="544"/>
      <c r="BI51" s="644"/>
      <c r="BJ51" s="543"/>
      <c r="BK51" s="544"/>
      <c r="BL51" s="544"/>
      <c r="BM51" s="544"/>
      <c r="BN51" s="544"/>
      <c r="BO51" s="544"/>
      <c r="BP51" s="544"/>
      <c r="BQ51" s="544"/>
      <c r="BR51" s="544"/>
      <c r="BS51" s="644"/>
      <c r="BT51" s="543"/>
      <c r="BU51" s="544"/>
      <c r="BV51" s="544"/>
      <c r="BW51" s="544"/>
      <c r="BX51" s="544"/>
      <c r="BY51" s="544"/>
      <c r="BZ51" s="544"/>
      <c r="CA51" s="544"/>
      <c r="CB51" s="544"/>
      <c r="CC51" s="644"/>
      <c r="CD51" s="543"/>
      <c r="CE51" s="544"/>
      <c r="CF51" s="544"/>
      <c r="CG51" s="544"/>
      <c r="CH51" s="544"/>
      <c r="CI51" s="544"/>
      <c r="CJ51" s="544"/>
      <c r="CK51" s="544"/>
      <c r="CL51" s="544"/>
      <c r="CM51" s="644"/>
      <c r="CN51" s="543"/>
      <c r="CO51" s="544"/>
      <c r="CP51" s="544"/>
      <c r="CQ51" s="544"/>
      <c r="CR51" s="544"/>
      <c r="CS51" s="544"/>
      <c r="CT51" s="544"/>
      <c r="CU51" s="544"/>
      <c r="CV51" s="544"/>
      <c r="CW51" s="644"/>
      <c r="CX51" s="543"/>
      <c r="CY51" s="544"/>
      <c r="CZ51" s="544"/>
      <c r="DA51" s="544"/>
      <c r="DB51" s="544"/>
      <c r="DC51" s="544"/>
      <c r="DD51" s="544"/>
      <c r="DE51" s="544"/>
      <c r="DF51" s="544"/>
      <c r="DG51" s="644"/>
      <c r="DH51" s="543"/>
      <c r="DI51" s="544"/>
      <c r="DJ51" s="544"/>
      <c r="DK51" s="544"/>
      <c r="DL51" s="544"/>
      <c r="DM51" s="544"/>
      <c r="DN51" s="544"/>
      <c r="DO51" s="544"/>
      <c r="DP51" s="544"/>
      <c r="DQ51" s="644"/>
      <c r="DR51" s="543"/>
      <c r="DS51" s="544"/>
      <c r="DT51" s="544"/>
      <c r="DU51" s="544"/>
      <c r="DV51" s="544"/>
      <c r="DW51" s="544"/>
      <c r="DX51" s="544"/>
      <c r="DY51" s="544"/>
      <c r="DZ51" s="544"/>
      <c r="EA51" s="644"/>
      <c r="EB51" s="543"/>
      <c r="EC51" s="544"/>
      <c r="ED51" s="544"/>
      <c r="EE51" s="544"/>
      <c r="EF51" s="544"/>
      <c r="EG51" s="544"/>
      <c r="EH51" s="544"/>
      <c r="EI51" s="544"/>
      <c r="EJ51" s="544"/>
      <c r="EK51" s="644"/>
    </row>
    <row r="52" spans="1:141" ht="20.25">
      <c r="A52" s="359">
        <f>Summary!A52</f>
        <v>19.8</v>
      </c>
      <c r="B52" s="362">
        <f>Summary!B52</f>
        <v>0</v>
      </c>
      <c r="C52" s="351" t="str">
        <f>Summary!C52</f>
        <v>2.1.9.13</v>
      </c>
      <c r="D52" s="351">
        <f>Summary!D52</f>
        <v>0</v>
      </c>
      <c r="E52" s="355">
        <f>Summary!E52</f>
        <v>0</v>
      </c>
      <c r="F52" s="363" t="str">
        <f>Summary!F52</f>
        <v>Fog</v>
      </c>
      <c r="G52" s="373">
        <f>Summary!G52</f>
        <v>0</v>
      </c>
      <c r="H52" s="540">
        <f t="shared" si="28"/>
        <v>0</v>
      </c>
      <c r="I52" s="541">
        <f t="shared" si="29"/>
        <v>0</v>
      </c>
      <c r="J52" s="541">
        <f t="shared" si="30"/>
        <v>0</v>
      </c>
      <c r="K52" s="541">
        <f t="shared" si="31"/>
        <v>0</v>
      </c>
      <c r="L52" s="541">
        <f t="shared" si="32"/>
        <v>0</v>
      </c>
      <c r="M52" s="541">
        <f t="shared" si="33"/>
        <v>0</v>
      </c>
      <c r="N52" s="541">
        <f t="shared" si="34"/>
        <v>0</v>
      </c>
      <c r="O52" s="541">
        <f t="shared" si="35"/>
        <v>0</v>
      </c>
      <c r="P52" s="541">
        <f t="shared" si="36"/>
        <v>0</v>
      </c>
      <c r="Q52" s="541">
        <f t="shared" si="37"/>
        <v>0</v>
      </c>
      <c r="R52" s="541">
        <f t="shared" si="38"/>
        <v>0</v>
      </c>
      <c r="S52" s="541">
        <f t="shared" si="39"/>
        <v>0</v>
      </c>
      <c r="T52" s="542">
        <f t="shared" si="40"/>
        <v>0</v>
      </c>
      <c r="U52" s="531"/>
      <c r="V52" s="543"/>
      <c r="W52" s="544"/>
      <c r="X52" s="544"/>
      <c r="Y52" s="544"/>
      <c r="Z52" s="544"/>
      <c r="AA52" s="544"/>
      <c r="AB52" s="544"/>
      <c r="AC52" s="544"/>
      <c r="AD52" s="544"/>
      <c r="AE52" s="644"/>
      <c r="AF52" s="543"/>
      <c r="AG52" s="544"/>
      <c r="AH52" s="544"/>
      <c r="AI52" s="544"/>
      <c r="AJ52" s="544"/>
      <c r="AK52" s="544"/>
      <c r="AL52" s="544"/>
      <c r="AM52" s="544"/>
      <c r="AN52" s="544"/>
      <c r="AO52" s="644"/>
      <c r="AP52" s="543"/>
      <c r="AQ52" s="544"/>
      <c r="AR52" s="544"/>
      <c r="AS52" s="544"/>
      <c r="AT52" s="544"/>
      <c r="AU52" s="544"/>
      <c r="AV52" s="544"/>
      <c r="AW52" s="544"/>
      <c r="AX52" s="544"/>
      <c r="AY52" s="644"/>
      <c r="AZ52" s="543"/>
      <c r="BA52" s="544"/>
      <c r="BB52" s="544"/>
      <c r="BC52" s="544"/>
      <c r="BD52" s="544"/>
      <c r="BE52" s="544"/>
      <c r="BF52" s="544"/>
      <c r="BG52" s="544"/>
      <c r="BH52" s="544"/>
      <c r="BI52" s="644"/>
      <c r="BJ52" s="543"/>
      <c r="BK52" s="544"/>
      <c r="BL52" s="544"/>
      <c r="BM52" s="544"/>
      <c r="BN52" s="544"/>
      <c r="BO52" s="544"/>
      <c r="BP52" s="544"/>
      <c r="BQ52" s="544"/>
      <c r="BR52" s="544"/>
      <c r="BS52" s="644"/>
      <c r="BT52" s="543"/>
      <c r="BU52" s="544"/>
      <c r="BV52" s="544"/>
      <c r="BW52" s="544"/>
      <c r="BX52" s="544"/>
      <c r="BY52" s="544"/>
      <c r="BZ52" s="544"/>
      <c r="CA52" s="544"/>
      <c r="CB52" s="544"/>
      <c r="CC52" s="644"/>
      <c r="CD52" s="543"/>
      <c r="CE52" s="544"/>
      <c r="CF52" s="544"/>
      <c r="CG52" s="544"/>
      <c r="CH52" s="544"/>
      <c r="CI52" s="544"/>
      <c r="CJ52" s="544"/>
      <c r="CK52" s="544"/>
      <c r="CL52" s="544"/>
      <c r="CM52" s="644"/>
      <c r="CN52" s="543"/>
      <c r="CO52" s="544"/>
      <c r="CP52" s="544"/>
      <c r="CQ52" s="544"/>
      <c r="CR52" s="544"/>
      <c r="CS52" s="544"/>
      <c r="CT52" s="544"/>
      <c r="CU52" s="544"/>
      <c r="CV52" s="544"/>
      <c r="CW52" s="644"/>
      <c r="CX52" s="543"/>
      <c r="CY52" s="544"/>
      <c r="CZ52" s="544"/>
      <c r="DA52" s="544"/>
      <c r="DB52" s="544"/>
      <c r="DC52" s="544"/>
      <c r="DD52" s="544"/>
      <c r="DE52" s="544"/>
      <c r="DF52" s="544"/>
      <c r="DG52" s="644"/>
      <c r="DH52" s="543"/>
      <c r="DI52" s="544"/>
      <c r="DJ52" s="544"/>
      <c r="DK52" s="544"/>
      <c r="DL52" s="544"/>
      <c r="DM52" s="544"/>
      <c r="DN52" s="544"/>
      <c r="DO52" s="544"/>
      <c r="DP52" s="544"/>
      <c r="DQ52" s="644"/>
      <c r="DR52" s="543"/>
      <c r="DS52" s="544"/>
      <c r="DT52" s="544"/>
      <c r="DU52" s="544"/>
      <c r="DV52" s="544"/>
      <c r="DW52" s="544"/>
      <c r="DX52" s="544"/>
      <c r="DY52" s="544"/>
      <c r="DZ52" s="544"/>
      <c r="EA52" s="644"/>
      <c r="EB52" s="543"/>
      <c r="EC52" s="544"/>
      <c r="ED52" s="544"/>
      <c r="EE52" s="544"/>
      <c r="EF52" s="544"/>
      <c r="EG52" s="544"/>
      <c r="EH52" s="544"/>
      <c r="EI52" s="544"/>
      <c r="EJ52" s="544"/>
      <c r="EK52" s="644"/>
    </row>
    <row r="53" spans="1:141" ht="20.25">
      <c r="A53" s="359">
        <f>Summary!A53</f>
        <v>19.8</v>
      </c>
      <c r="B53" s="362">
        <f>Summary!B53</f>
        <v>0</v>
      </c>
      <c r="C53" s="351" t="str">
        <f>Summary!C53</f>
        <v>2.1.9.14</v>
      </c>
      <c r="D53" s="351">
        <f>Summary!D53</f>
        <v>0</v>
      </c>
      <c r="E53" s="355">
        <f>Summary!E53</f>
        <v>0</v>
      </c>
      <c r="F53" s="363" t="str">
        <f>Summary!F53</f>
        <v>High temperatures</v>
      </c>
      <c r="G53" s="373">
        <f>Summary!G53</f>
        <v>0</v>
      </c>
      <c r="H53" s="540">
        <f t="shared" si="28"/>
        <v>0</v>
      </c>
      <c r="I53" s="541">
        <f t="shared" si="29"/>
        <v>0</v>
      </c>
      <c r="J53" s="541">
        <f t="shared" si="30"/>
        <v>0</v>
      </c>
      <c r="K53" s="541">
        <f t="shared" si="31"/>
        <v>0</v>
      </c>
      <c r="L53" s="541">
        <f t="shared" si="32"/>
        <v>0</v>
      </c>
      <c r="M53" s="541">
        <f t="shared" si="33"/>
        <v>0</v>
      </c>
      <c r="N53" s="541">
        <f t="shared" si="34"/>
        <v>0</v>
      </c>
      <c r="O53" s="541">
        <f t="shared" si="35"/>
        <v>0</v>
      </c>
      <c r="P53" s="541">
        <f t="shared" si="36"/>
        <v>0</v>
      </c>
      <c r="Q53" s="541">
        <f t="shared" si="37"/>
        <v>0</v>
      </c>
      <c r="R53" s="541">
        <f t="shared" si="38"/>
        <v>0</v>
      </c>
      <c r="S53" s="541">
        <f t="shared" si="39"/>
        <v>0</v>
      </c>
      <c r="T53" s="542">
        <f t="shared" si="40"/>
        <v>0</v>
      </c>
      <c r="U53" s="531"/>
      <c r="V53" s="543"/>
      <c r="W53" s="544"/>
      <c r="X53" s="544"/>
      <c r="Y53" s="544"/>
      <c r="Z53" s="544"/>
      <c r="AA53" s="544"/>
      <c r="AB53" s="544"/>
      <c r="AC53" s="544"/>
      <c r="AD53" s="544"/>
      <c r="AE53" s="644"/>
      <c r="AF53" s="543"/>
      <c r="AG53" s="544"/>
      <c r="AH53" s="544"/>
      <c r="AI53" s="544"/>
      <c r="AJ53" s="544"/>
      <c r="AK53" s="544"/>
      <c r="AL53" s="544"/>
      <c r="AM53" s="544"/>
      <c r="AN53" s="544"/>
      <c r="AO53" s="644"/>
      <c r="AP53" s="543"/>
      <c r="AQ53" s="544"/>
      <c r="AR53" s="544"/>
      <c r="AS53" s="544"/>
      <c r="AT53" s="544"/>
      <c r="AU53" s="544"/>
      <c r="AV53" s="544"/>
      <c r="AW53" s="544"/>
      <c r="AX53" s="544"/>
      <c r="AY53" s="644"/>
      <c r="AZ53" s="543"/>
      <c r="BA53" s="544"/>
      <c r="BB53" s="544"/>
      <c r="BC53" s="544"/>
      <c r="BD53" s="544"/>
      <c r="BE53" s="544"/>
      <c r="BF53" s="544"/>
      <c r="BG53" s="544"/>
      <c r="BH53" s="544"/>
      <c r="BI53" s="644"/>
      <c r="BJ53" s="543"/>
      <c r="BK53" s="544"/>
      <c r="BL53" s="544"/>
      <c r="BM53" s="544"/>
      <c r="BN53" s="544"/>
      <c r="BO53" s="544"/>
      <c r="BP53" s="544"/>
      <c r="BQ53" s="544"/>
      <c r="BR53" s="544"/>
      <c r="BS53" s="644"/>
      <c r="BT53" s="543"/>
      <c r="BU53" s="544"/>
      <c r="BV53" s="544"/>
      <c r="BW53" s="544"/>
      <c r="BX53" s="544"/>
      <c r="BY53" s="544"/>
      <c r="BZ53" s="544"/>
      <c r="CA53" s="544"/>
      <c r="CB53" s="544"/>
      <c r="CC53" s="644"/>
      <c r="CD53" s="543"/>
      <c r="CE53" s="544"/>
      <c r="CF53" s="544"/>
      <c r="CG53" s="544"/>
      <c r="CH53" s="544"/>
      <c r="CI53" s="544"/>
      <c r="CJ53" s="544"/>
      <c r="CK53" s="544"/>
      <c r="CL53" s="544"/>
      <c r="CM53" s="644"/>
      <c r="CN53" s="543"/>
      <c r="CO53" s="544"/>
      <c r="CP53" s="544"/>
      <c r="CQ53" s="544"/>
      <c r="CR53" s="544"/>
      <c r="CS53" s="544"/>
      <c r="CT53" s="544"/>
      <c r="CU53" s="544"/>
      <c r="CV53" s="544"/>
      <c r="CW53" s="644"/>
      <c r="CX53" s="543"/>
      <c r="CY53" s="544"/>
      <c r="CZ53" s="544"/>
      <c r="DA53" s="544"/>
      <c r="DB53" s="544"/>
      <c r="DC53" s="544"/>
      <c r="DD53" s="544"/>
      <c r="DE53" s="544"/>
      <c r="DF53" s="544"/>
      <c r="DG53" s="644"/>
      <c r="DH53" s="543"/>
      <c r="DI53" s="544"/>
      <c r="DJ53" s="544"/>
      <c r="DK53" s="544"/>
      <c r="DL53" s="544"/>
      <c r="DM53" s="544"/>
      <c r="DN53" s="544"/>
      <c r="DO53" s="544"/>
      <c r="DP53" s="544"/>
      <c r="DQ53" s="644"/>
      <c r="DR53" s="543"/>
      <c r="DS53" s="544"/>
      <c r="DT53" s="544"/>
      <c r="DU53" s="544"/>
      <c r="DV53" s="544"/>
      <c r="DW53" s="544"/>
      <c r="DX53" s="544"/>
      <c r="DY53" s="544"/>
      <c r="DZ53" s="544"/>
      <c r="EA53" s="644"/>
      <c r="EB53" s="543"/>
      <c r="EC53" s="544"/>
      <c r="ED53" s="544"/>
      <c r="EE53" s="544"/>
      <c r="EF53" s="544"/>
      <c r="EG53" s="544"/>
      <c r="EH53" s="544"/>
      <c r="EI53" s="544"/>
      <c r="EJ53" s="544"/>
      <c r="EK53" s="644"/>
    </row>
    <row r="54" spans="1:141" ht="20.25">
      <c r="A54" s="786">
        <f>Summary!A54</f>
        <v>0</v>
      </c>
      <c r="B54" s="795">
        <f>Summary!B54</f>
        <v>0</v>
      </c>
      <c r="C54" s="196">
        <f>Summary!C54</f>
        <v>0</v>
      </c>
      <c r="D54" s="196">
        <f>Summary!D54</f>
        <v>0</v>
      </c>
      <c r="E54" s="792">
        <f>Summary!E54</f>
        <v>0</v>
      </c>
      <c r="F54" s="796">
        <f>Summary!F54</f>
        <v>0</v>
      </c>
      <c r="G54" s="787">
        <f>Summary!G54</f>
        <v>0</v>
      </c>
      <c r="H54" s="299"/>
      <c r="I54" s="300"/>
      <c r="J54" s="300"/>
      <c r="K54" s="300"/>
      <c r="L54" s="300"/>
      <c r="M54" s="300"/>
      <c r="N54" s="300"/>
      <c r="O54" s="300"/>
      <c r="P54" s="300"/>
      <c r="Q54" s="300"/>
      <c r="R54" s="300"/>
      <c r="S54" s="300"/>
      <c r="T54" s="797"/>
      <c r="U54" s="531"/>
      <c r="V54" s="299"/>
      <c r="W54" s="300"/>
      <c r="X54" s="300"/>
      <c r="Y54" s="300"/>
      <c r="Z54" s="300"/>
      <c r="AA54" s="300"/>
      <c r="AB54" s="300"/>
      <c r="AC54" s="300"/>
      <c r="AD54" s="300"/>
      <c r="AE54" s="703"/>
      <c r="AF54" s="299"/>
      <c r="AG54" s="300"/>
      <c r="AH54" s="300"/>
      <c r="AI54" s="300"/>
      <c r="AJ54" s="300"/>
      <c r="AK54" s="300"/>
      <c r="AL54" s="300"/>
      <c r="AM54" s="300"/>
      <c r="AN54" s="300"/>
      <c r="AO54" s="703"/>
      <c r="AP54" s="299"/>
      <c r="AQ54" s="300"/>
      <c r="AR54" s="300"/>
      <c r="AS54" s="300"/>
      <c r="AT54" s="300"/>
      <c r="AU54" s="300"/>
      <c r="AV54" s="300"/>
      <c r="AW54" s="300"/>
      <c r="AX54" s="300"/>
      <c r="AY54" s="703"/>
      <c r="AZ54" s="299"/>
      <c r="BA54" s="300"/>
      <c r="BB54" s="300"/>
      <c r="BC54" s="300"/>
      <c r="BD54" s="300"/>
      <c r="BE54" s="300"/>
      <c r="BF54" s="300"/>
      <c r="BG54" s="300"/>
      <c r="BH54" s="300"/>
      <c r="BI54" s="703"/>
      <c r="BJ54" s="299"/>
      <c r="BK54" s="300"/>
      <c r="BL54" s="300"/>
      <c r="BM54" s="300"/>
      <c r="BN54" s="300"/>
      <c r="BO54" s="300"/>
      <c r="BP54" s="300"/>
      <c r="BQ54" s="300"/>
      <c r="BR54" s="300"/>
      <c r="BS54" s="703"/>
      <c r="BT54" s="299"/>
      <c r="BU54" s="300"/>
      <c r="BV54" s="300"/>
      <c r="BW54" s="300"/>
      <c r="BX54" s="300"/>
      <c r="BY54" s="300"/>
      <c r="BZ54" s="300"/>
      <c r="CA54" s="300"/>
      <c r="CB54" s="300"/>
      <c r="CC54" s="703"/>
      <c r="CD54" s="299"/>
      <c r="CE54" s="300"/>
      <c r="CF54" s="300"/>
      <c r="CG54" s="300"/>
      <c r="CH54" s="300"/>
      <c r="CI54" s="300"/>
      <c r="CJ54" s="300"/>
      <c r="CK54" s="300"/>
      <c r="CL54" s="300"/>
      <c r="CM54" s="703"/>
      <c r="CN54" s="299"/>
      <c r="CO54" s="300"/>
      <c r="CP54" s="300"/>
      <c r="CQ54" s="300"/>
      <c r="CR54" s="300"/>
      <c r="CS54" s="300"/>
      <c r="CT54" s="300"/>
      <c r="CU54" s="300"/>
      <c r="CV54" s="300"/>
      <c r="CW54" s="703"/>
      <c r="CX54" s="299"/>
      <c r="CY54" s="300"/>
      <c r="CZ54" s="300"/>
      <c r="DA54" s="300"/>
      <c r="DB54" s="300"/>
      <c r="DC54" s="300"/>
      <c r="DD54" s="300"/>
      <c r="DE54" s="300"/>
      <c r="DF54" s="300"/>
      <c r="DG54" s="703"/>
      <c r="DH54" s="299"/>
      <c r="DI54" s="300"/>
      <c r="DJ54" s="300"/>
      <c r="DK54" s="300"/>
      <c r="DL54" s="300"/>
      <c r="DM54" s="300"/>
      <c r="DN54" s="300"/>
      <c r="DO54" s="300"/>
      <c r="DP54" s="300"/>
      <c r="DQ54" s="703"/>
      <c r="DR54" s="299"/>
      <c r="DS54" s="300"/>
      <c r="DT54" s="300"/>
      <c r="DU54" s="300"/>
      <c r="DV54" s="300"/>
      <c r="DW54" s="300"/>
      <c r="DX54" s="300"/>
      <c r="DY54" s="300"/>
      <c r="DZ54" s="300"/>
      <c r="EA54" s="703"/>
      <c r="EB54" s="299"/>
      <c r="EC54" s="300"/>
      <c r="ED54" s="300"/>
      <c r="EE54" s="300"/>
      <c r="EF54" s="300"/>
      <c r="EG54" s="300"/>
      <c r="EH54" s="300"/>
      <c r="EI54" s="300"/>
      <c r="EJ54" s="300"/>
      <c r="EK54" s="703"/>
    </row>
    <row r="55" spans="1:141" ht="20.25">
      <c r="A55" s="786">
        <f>Summary!A55</f>
        <v>0</v>
      </c>
      <c r="B55" s="795">
        <f>Summary!B55</f>
        <v>0</v>
      </c>
      <c r="C55" s="196">
        <f>Summary!C55</f>
        <v>0</v>
      </c>
      <c r="D55" s="196">
        <f>Summary!D55</f>
        <v>0</v>
      </c>
      <c r="E55" s="792">
        <f>Summary!E55</f>
        <v>0</v>
      </c>
      <c r="F55" s="798">
        <f>Summary!F55</f>
        <v>0</v>
      </c>
      <c r="G55" s="799">
        <f>Summary!G55</f>
        <v>0</v>
      </c>
      <c r="H55" s="562"/>
      <c r="I55" s="563"/>
      <c r="J55" s="563"/>
      <c r="K55" s="563"/>
      <c r="L55" s="563"/>
      <c r="M55" s="563"/>
      <c r="N55" s="563"/>
      <c r="O55" s="563"/>
      <c r="P55" s="563"/>
      <c r="Q55" s="563"/>
      <c r="R55" s="563"/>
      <c r="S55" s="563"/>
      <c r="T55" s="564"/>
      <c r="U55" s="531"/>
      <c r="V55" s="562"/>
      <c r="W55" s="563"/>
      <c r="X55" s="563"/>
      <c r="Y55" s="563"/>
      <c r="Z55" s="563"/>
      <c r="AA55" s="563"/>
      <c r="AB55" s="563"/>
      <c r="AC55" s="563"/>
      <c r="AD55" s="563"/>
      <c r="AE55" s="651"/>
      <c r="AF55" s="562"/>
      <c r="AG55" s="563"/>
      <c r="AH55" s="563"/>
      <c r="AI55" s="563"/>
      <c r="AJ55" s="563"/>
      <c r="AK55" s="563"/>
      <c r="AL55" s="563"/>
      <c r="AM55" s="563"/>
      <c r="AN55" s="563"/>
      <c r="AO55" s="651"/>
      <c r="AP55" s="562"/>
      <c r="AQ55" s="563"/>
      <c r="AR55" s="563"/>
      <c r="AS55" s="563"/>
      <c r="AT55" s="563"/>
      <c r="AU55" s="563"/>
      <c r="AV55" s="563"/>
      <c r="AW55" s="563"/>
      <c r="AX55" s="563"/>
      <c r="AY55" s="651"/>
      <c r="AZ55" s="562"/>
      <c r="BA55" s="563"/>
      <c r="BB55" s="563"/>
      <c r="BC55" s="563"/>
      <c r="BD55" s="563"/>
      <c r="BE55" s="563"/>
      <c r="BF55" s="563"/>
      <c r="BG55" s="563"/>
      <c r="BH55" s="563"/>
      <c r="BI55" s="651"/>
      <c r="BJ55" s="562"/>
      <c r="BK55" s="563"/>
      <c r="BL55" s="563"/>
      <c r="BM55" s="563"/>
      <c r="BN55" s="563"/>
      <c r="BO55" s="563"/>
      <c r="BP55" s="563"/>
      <c r="BQ55" s="563"/>
      <c r="BR55" s="563"/>
      <c r="BS55" s="651"/>
      <c r="BT55" s="562"/>
      <c r="BU55" s="563"/>
      <c r="BV55" s="563"/>
      <c r="BW55" s="563"/>
      <c r="BX55" s="563"/>
      <c r="BY55" s="563"/>
      <c r="BZ55" s="563"/>
      <c r="CA55" s="563"/>
      <c r="CB55" s="563"/>
      <c r="CC55" s="651"/>
      <c r="CD55" s="562"/>
      <c r="CE55" s="563"/>
      <c r="CF55" s="563"/>
      <c r="CG55" s="563"/>
      <c r="CH55" s="563"/>
      <c r="CI55" s="563"/>
      <c r="CJ55" s="563"/>
      <c r="CK55" s="563"/>
      <c r="CL55" s="563"/>
      <c r="CM55" s="651"/>
      <c r="CN55" s="562"/>
      <c r="CO55" s="563"/>
      <c r="CP55" s="563"/>
      <c r="CQ55" s="563"/>
      <c r="CR55" s="563"/>
      <c r="CS55" s="563"/>
      <c r="CT55" s="563"/>
      <c r="CU55" s="563"/>
      <c r="CV55" s="563"/>
      <c r="CW55" s="651"/>
      <c r="CX55" s="562"/>
      <c r="CY55" s="563"/>
      <c r="CZ55" s="563"/>
      <c r="DA55" s="563"/>
      <c r="DB55" s="563"/>
      <c r="DC55" s="563"/>
      <c r="DD55" s="563"/>
      <c r="DE55" s="563"/>
      <c r="DF55" s="563"/>
      <c r="DG55" s="651"/>
      <c r="DH55" s="562"/>
      <c r="DI55" s="563"/>
      <c r="DJ55" s="563"/>
      <c r="DK55" s="563"/>
      <c r="DL55" s="563"/>
      <c r="DM55" s="563"/>
      <c r="DN55" s="563"/>
      <c r="DO55" s="563"/>
      <c r="DP55" s="563"/>
      <c r="DQ55" s="651"/>
      <c r="DR55" s="562"/>
      <c r="DS55" s="563"/>
      <c r="DT55" s="563"/>
      <c r="DU55" s="563"/>
      <c r="DV55" s="563"/>
      <c r="DW55" s="563"/>
      <c r="DX55" s="563"/>
      <c r="DY55" s="563"/>
      <c r="DZ55" s="563"/>
      <c r="EA55" s="651"/>
      <c r="EB55" s="562"/>
      <c r="EC55" s="563"/>
      <c r="ED55" s="563"/>
      <c r="EE55" s="563"/>
      <c r="EF55" s="563"/>
      <c r="EG55" s="563"/>
      <c r="EH55" s="563"/>
      <c r="EI55" s="563"/>
      <c r="EJ55" s="563"/>
      <c r="EK55" s="651"/>
    </row>
    <row r="56" spans="1:141" s="209" customFormat="1" ht="20.25">
      <c r="A56" s="358">
        <f>Summary!A56</f>
        <v>20</v>
      </c>
      <c r="B56" s="360" t="str">
        <f>Summary!B56</f>
        <v>3.0</v>
      </c>
      <c r="C56" s="360">
        <f>Summary!C56</f>
        <v>0</v>
      </c>
      <c r="D56" s="350" t="str">
        <f>Summary!D56</f>
        <v>Deliver Incident Response</v>
      </c>
      <c r="E56" s="199">
        <f>Summary!E56</f>
        <v>0</v>
      </c>
      <c r="F56" s="780">
        <f>Summary!F56</f>
        <v>0</v>
      </c>
      <c r="G56" s="374">
        <f>Summary!G56</f>
        <v>0</v>
      </c>
      <c r="H56" s="284"/>
      <c r="I56" s="285"/>
      <c r="J56" s="285"/>
      <c r="K56" s="285"/>
      <c r="L56" s="285"/>
      <c r="M56" s="285"/>
      <c r="N56" s="285"/>
      <c r="O56" s="285"/>
      <c r="P56" s="285"/>
      <c r="Q56" s="285"/>
      <c r="R56" s="285"/>
      <c r="S56" s="285"/>
      <c r="T56" s="548"/>
      <c r="U56" s="531"/>
      <c r="V56" s="284"/>
      <c r="W56" s="285"/>
      <c r="X56" s="285"/>
      <c r="Y56" s="285"/>
      <c r="Z56" s="285"/>
      <c r="AA56" s="285"/>
      <c r="AB56" s="285"/>
      <c r="AC56" s="285"/>
      <c r="AD56" s="285"/>
      <c r="AE56" s="652"/>
      <c r="AF56" s="284"/>
      <c r="AG56" s="285"/>
      <c r="AH56" s="285"/>
      <c r="AI56" s="285"/>
      <c r="AJ56" s="285"/>
      <c r="AK56" s="285"/>
      <c r="AL56" s="285"/>
      <c r="AM56" s="285"/>
      <c r="AN56" s="285"/>
      <c r="AO56" s="652"/>
      <c r="AP56" s="284"/>
      <c r="AQ56" s="285"/>
      <c r="AR56" s="285"/>
      <c r="AS56" s="285"/>
      <c r="AT56" s="285"/>
      <c r="AU56" s="285"/>
      <c r="AV56" s="285"/>
      <c r="AW56" s="285"/>
      <c r="AX56" s="285"/>
      <c r="AY56" s="652"/>
      <c r="AZ56" s="284"/>
      <c r="BA56" s="285"/>
      <c r="BB56" s="285"/>
      <c r="BC56" s="285"/>
      <c r="BD56" s="285"/>
      <c r="BE56" s="285"/>
      <c r="BF56" s="285"/>
      <c r="BG56" s="285"/>
      <c r="BH56" s="285"/>
      <c r="BI56" s="652"/>
      <c r="BJ56" s="284"/>
      <c r="BK56" s="285"/>
      <c r="BL56" s="285"/>
      <c r="BM56" s="285"/>
      <c r="BN56" s="285"/>
      <c r="BO56" s="285"/>
      <c r="BP56" s="285"/>
      <c r="BQ56" s="285"/>
      <c r="BR56" s="285"/>
      <c r="BS56" s="652"/>
      <c r="BT56" s="284"/>
      <c r="BU56" s="285"/>
      <c r="BV56" s="285"/>
      <c r="BW56" s="285"/>
      <c r="BX56" s="285"/>
      <c r="BY56" s="285"/>
      <c r="BZ56" s="285"/>
      <c r="CA56" s="285"/>
      <c r="CB56" s="285"/>
      <c r="CC56" s="652"/>
      <c r="CD56" s="284"/>
      <c r="CE56" s="285"/>
      <c r="CF56" s="285"/>
      <c r="CG56" s="285"/>
      <c r="CH56" s="285"/>
      <c r="CI56" s="285"/>
      <c r="CJ56" s="285"/>
      <c r="CK56" s="285"/>
      <c r="CL56" s="285"/>
      <c r="CM56" s="652"/>
      <c r="CN56" s="284"/>
      <c r="CO56" s="285"/>
      <c r="CP56" s="285"/>
      <c r="CQ56" s="285"/>
      <c r="CR56" s="285"/>
      <c r="CS56" s="285"/>
      <c r="CT56" s="285"/>
      <c r="CU56" s="285"/>
      <c r="CV56" s="285"/>
      <c r="CW56" s="652"/>
      <c r="CX56" s="284"/>
      <c r="CY56" s="285"/>
      <c r="CZ56" s="285"/>
      <c r="DA56" s="285"/>
      <c r="DB56" s="285"/>
      <c r="DC56" s="285"/>
      <c r="DD56" s="285"/>
      <c r="DE56" s="285"/>
      <c r="DF56" s="285"/>
      <c r="DG56" s="652"/>
      <c r="DH56" s="284"/>
      <c r="DI56" s="285"/>
      <c r="DJ56" s="285"/>
      <c r="DK56" s="285"/>
      <c r="DL56" s="285"/>
      <c r="DM56" s="285"/>
      <c r="DN56" s="285"/>
      <c r="DO56" s="285"/>
      <c r="DP56" s="285"/>
      <c r="DQ56" s="652"/>
      <c r="DR56" s="284"/>
      <c r="DS56" s="285"/>
      <c r="DT56" s="285"/>
      <c r="DU56" s="285"/>
      <c r="DV56" s="285"/>
      <c r="DW56" s="285"/>
      <c r="DX56" s="285"/>
      <c r="DY56" s="285"/>
      <c r="DZ56" s="285"/>
      <c r="EA56" s="652"/>
      <c r="EB56" s="284"/>
      <c r="EC56" s="285"/>
      <c r="ED56" s="285"/>
      <c r="EE56" s="285"/>
      <c r="EF56" s="285"/>
      <c r="EG56" s="285"/>
      <c r="EH56" s="285"/>
      <c r="EI56" s="285"/>
      <c r="EJ56" s="285"/>
      <c r="EK56" s="652"/>
    </row>
    <row r="57" spans="1:141" ht="20.25">
      <c r="A57" s="786">
        <f>Summary!A57</f>
        <v>0</v>
      </c>
      <c r="B57" s="196" t="str">
        <f>Summary!B57</f>
        <v>3.1</v>
      </c>
      <c r="C57" s="800">
        <f>Summary!C57</f>
        <v>0</v>
      </c>
      <c r="D57" s="800">
        <f>Summary!D57</f>
        <v>0</v>
      </c>
      <c r="E57" s="792">
        <f>Summary!E57</f>
        <v>0</v>
      </c>
      <c r="F57" s="792">
        <f>Summary!F57</f>
        <v>0</v>
      </c>
      <c r="G57" s="801">
        <f>Summary!G57</f>
        <v>0</v>
      </c>
      <c r="H57" s="282"/>
      <c r="I57" s="283"/>
      <c r="J57" s="283"/>
      <c r="K57" s="283"/>
      <c r="L57" s="283"/>
      <c r="M57" s="283"/>
      <c r="N57" s="283"/>
      <c r="O57" s="283"/>
      <c r="P57" s="283"/>
      <c r="Q57" s="283"/>
      <c r="R57" s="283"/>
      <c r="S57" s="283"/>
      <c r="T57" s="547"/>
      <c r="U57" s="531"/>
      <c r="V57" s="282"/>
      <c r="W57" s="283"/>
      <c r="X57" s="283"/>
      <c r="Y57" s="283"/>
      <c r="Z57" s="283"/>
      <c r="AA57" s="283"/>
      <c r="AB57" s="283"/>
      <c r="AC57" s="283"/>
      <c r="AD57" s="283"/>
      <c r="AE57" s="650"/>
      <c r="AF57" s="282"/>
      <c r="AG57" s="283"/>
      <c r="AH57" s="283"/>
      <c r="AI57" s="283"/>
      <c r="AJ57" s="283"/>
      <c r="AK57" s="283"/>
      <c r="AL57" s="283"/>
      <c r="AM57" s="283"/>
      <c r="AN57" s="283"/>
      <c r="AO57" s="650"/>
      <c r="AP57" s="282"/>
      <c r="AQ57" s="283"/>
      <c r="AR57" s="283"/>
      <c r="AS57" s="283"/>
      <c r="AT57" s="283"/>
      <c r="AU57" s="283"/>
      <c r="AV57" s="283"/>
      <c r="AW57" s="283"/>
      <c r="AX57" s="283"/>
      <c r="AY57" s="650"/>
      <c r="AZ57" s="282"/>
      <c r="BA57" s="283"/>
      <c r="BB57" s="283"/>
      <c r="BC57" s="283"/>
      <c r="BD57" s="283"/>
      <c r="BE57" s="283"/>
      <c r="BF57" s="283"/>
      <c r="BG57" s="283"/>
      <c r="BH57" s="283"/>
      <c r="BI57" s="650"/>
      <c r="BJ57" s="282"/>
      <c r="BK57" s="283"/>
      <c r="BL57" s="283"/>
      <c r="BM57" s="283"/>
      <c r="BN57" s="283"/>
      <c r="BO57" s="283"/>
      <c r="BP57" s="283"/>
      <c r="BQ57" s="283"/>
      <c r="BR57" s="283"/>
      <c r="BS57" s="650"/>
      <c r="BT57" s="282"/>
      <c r="BU57" s="283"/>
      <c r="BV57" s="283"/>
      <c r="BW57" s="283"/>
      <c r="BX57" s="283"/>
      <c r="BY57" s="283"/>
      <c r="BZ57" s="283"/>
      <c r="CA57" s="283"/>
      <c r="CB57" s="283"/>
      <c r="CC57" s="650"/>
      <c r="CD57" s="282"/>
      <c r="CE57" s="283"/>
      <c r="CF57" s="283"/>
      <c r="CG57" s="283"/>
      <c r="CH57" s="283"/>
      <c r="CI57" s="283"/>
      <c r="CJ57" s="283"/>
      <c r="CK57" s="283"/>
      <c r="CL57" s="283"/>
      <c r="CM57" s="650"/>
      <c r="CN57" s="282"/>
      <c r="CO57" s="283"/>
      <c r="CP57" s="283"/>
      <c r="CQ57" s="283"/>
      <c r="CR57" s="283"/>
      <c r="CS57" s="283"/>
      <c r="CT57" s="283"/>
      <c r="CU57" s="283"/>
      <c r="CV57" s="283"/>
      <c r="CW57" s="650"/>
      <c r="CX57" s="282"/>
      <c r="CY57" s="283"/>
      <c r="CZ57" s="283"/>
      <c r="DA57" s="283"/>
      <c r="DB57" s="283"/>
      <c r="DC57" s="283"/>
      <c r="DD57" s="283"/>
      <c r="DE57" s="283"/>
      <c r="DF57" s="283"/>
      <c r="DG57" s="650"/>
      <c r="DH57" s="282"/>
      <c r="DI57" s="283"/>
      <c r="DJ57" s="283"/>
      <c r="DK57" s="283"/>
      <c r="DL57" s="283"/>
      <c r="DM57" s="283"/>
      <c r="DN57" s="283"/>
      <c r="DO57" s="283"/>
      <c r="DP57" s="283"/>
      <c r="DQ57" s="650"/>
      <c r="DR57" s="282"/>
      <c r="DS57" s="283"/>
      <c r="DT57" s="283"/>
      <c r="DU57" s="283"/>
      <c r="DV57" s="283"/>
      <c r="DW57" s="283"/>
      <c r="DX57" s="283"/>
      <c r="DY57" s="283"/>
      <c r="DZ57" s="283"/>
      <c r="EA57" s="650"/>
      <c r="EB57" s="282"/>
      <c r="EC57" s="283"/>
      <c r="ED57" s="283"/>
      <c r="EE57" s="283"/>
      <c r="EF57" s="283"/>
      <c r="EG57" s="283"/>
      <c r="EH57" s="283"/>
      <c r="EI57" s="283"/>
      <c r="EJ57" s="283"/>
      <c r="EK57" s="650"/>
    </row>
    <row r="58" spans="1:141" ht="36">
      <c r="A58" s="359" t="str">
        <f>Summary!A58</f>
        <v>20.1 and 20.2</v>
      </c>
      <c r="B58" s="351">
        <f>Summary!B58</f>
        <v>0</v>
      </c>
      <c r="C58" s="351" t="str">
        <f>Summary!C58</f>
        <v>3.1.1</v>
      </c>
      <c r="D58" s="351">
        <f>Summary!D58</f>
        <v>0</v>
      </c>
      <c r="E58" s="355">
        <f>Summary!E58</f>
        <v>0</v>
      </c>
      <c r="F58" s="363" t="str">
        <f>Summary!F58</f>
        <v>Incident response (attend, 3rd party reporting and advise repair) and Green Claims</v>
      </c>
      <c r="G58" s="375" t="str">
        <f>Summary!G58</f>
        <v xml:space="preserve">Schedule Ref 15 </v>
      </c>
      <c r="H58" s="540">
        <f>SUM(V58:AD58)</f>
        <v>0</v>
      </c>
      <c r="I58" s="541">
        <f>SUM(AF58:AN58)</f>
        <v>0</v>
      </c>
      <c r="J58" s="541">
        <f>SUM(AP58:AX58)</f>
        <v>0</v>
      </c>
      <c r="K58" s="541">
        <f>SUM(AZ58:BH58)</f>
        <v>0</v>
      </c>
      <c r="L58" s="541">
        <f>SUM(BJ58:BR58)</f>
        <v>0</v>
      </c>
      <c r="M58" s="541">
        <f>SUM(BT58:CB58)</f>
        <v>0</v>
      </c>
      <c r="N58" s="541">
        <f>SUM(CD58:CL58)</f>
        <v>0</v>
      </c>
      <c r="O58" s="541">
        <f>SUM(CN58:CV58)</f>
        <v>0</v>
      </c>
      <c r="P58" s="541">
        <f>SUM(CX58:DF58)</f>
        <v>0</v>
      </c>
      <c r="Q58" s="541">
        <f>SUM(DH58:DP58)</f>
        <v>0</v>
      </c>
      <c r="R58" s="541">
        <f>SUM(DR58:DZ58)</f>
        <v>0</v>
      </c>
      <c r="S58" s="541">
        <f>SUM(EB58:EJ58)</f>
        <v>0</v>
      </c>
      <c r="T58" s="542">
        <f>SUM(H58:S58)</f>
        <v>0</v>
      </c>
      <c r="U58" s="531"/>
      <c r="V58" s="543"/>
      <c r="W58" s="544"/>
      <c r="X58" s="544"/>
      <c r="Y58" s="544"/>
      <c r="Z58" s="544"/>
      <c r="AA58" s="544"/>
      <c r="AB58" s="544"/>
      <c r="AC58" s="544"/>
      <c r="AD58" s="544"/>
      <c r="AE58" s="653"/>
      <c r="AF58" s="543"/>
      <c r="AG58" s="544"/>
      <c r="AH58" s="544"/>
      <c r="AI58" s="544"/>
      <c r="AJ58" s="544"/>
      <c r="AK58" s="544"/>
      <c r="AL58" s="544"/>
      <c r="AM58" s="544"/>
      <c r="AN58" s="544"/>
      <c r="AO58" s="653"/>
      <c r="AP58" s="543"/>
      <c r="AQ58" s="544"/>
      <c r="AR58" s="544"/>
      <c r="AS58" s="544"/>
      <c r="AT58" s="544"/>
      <c r="AU58" s="544"/>
      <c r="AV58" s="544"/>
      <c r="AW58" s="544"/>
      <c r="AX58" s="544"/>
      <c r="AY58" s="653"/>
      <c r="AZ58" s="543"/>
      <c r="BA58" s="544"/>
      <c r="BB58" s="544"/>
      <c r="BC58" s="544"/>
      <c r="BD58" s="544"/>
      <c r="BE58" s="544"/>
      <c r="BF58" s="544"/>
      <c r="BG58" s="544"/>
      <c r="BH58" s="544"/>
      <c r="BI58" s="653"/>
      <c r="BJ58" s="543"/>
      <c r="BK58" s="544"/>
      <c r="BL58" s="544"/>
      <c r="BM58" s="544"/>
      <c r="BN58" s="544"/>
      <c r="BO58" s="544"/>
      <c r="BP58" s="544"/>
      <c r="BQ58" s="544"/>
      <c r="BR58" s="544"/>
      <c r="BS58" s="653"/>
      <c r="BT58" s="543"/>
      <c r="BU58" s="544"/>
      <c r="BV58" s="544"/>
      <c r="BW58" s="544"/>
      <c r="BX58" s="544"/>
      <c r="BY58" s="544"/>
      <c r="BZ58" s="544"/>
      <c r="CA58" s="544"/>
      <c r="CB58" s="544"/>
      <c r="CC58" s="653"/>
      <c r="CD58" s="543"/>
      <c r="CE58" s="544"/>
      <c r="CF58" s="544"/>
      <c r="CG58" s="544"/>
      <c r="CH58" s="544"/>
      <c r="CI58" s="544"/>
      <c r="CJ58" s="544"/>
      <c r="CK58" s="544"/>
      <c r="CL58" s="544"/>
      <c r="CM58" s="653"/>
      <c r="CN58" s="543"/>
      <c r="CO58" s="544"/>
      <c r="CP58" s="544"/>
      <c r="CQ58" s="544"/>
      <c r="CR58" s="544"/>
      <c r="CS58" s="544"/>
      <c r="CT58" s="544"/>
      <c r="CU58" s="544"/>
      <c r="CV58" s="544"/>
      <c r="CW58" s="653"/>
      <c r="CX58" s="543"/>
      <c r="CY58" s="544"/>
      <c r="CZ58" s="544"/>
      <c r="DA58" s="544"/>
      <c r="DB58" s="544"/>
      <c r="DC58" s="544"/>
      <c r="DD58" s="544"/>
      <c r="DE58" s="544"/>
      <c r="DF58" s="544"/>
      <c r="DG58" s="653"/>
      <c r="DH58" s="543"/>
      <c r="DI58" s="544"/>
      <c r="DJ58" s="544"/>
      <c r="DK58" s="544"/>
      <c r="DL58" s="544"/>
      <c r="DM58" s="544"/>
      <c r="DN58" s="544"/>
      <c r="DO58" s="544"/>
      <c r="DP58" s="544"/>
      <c r="DQ58" s="653"/>
      <c r="DR58" s="543"/>
      <c r="DS58" s="544"/>
      <c r="DT58" s="544"/>
      <c r="DU58" s="544"/>
      <c r="DV58" s="544"/>
      <c r="DW58" s="544"/>
      <c r="DX58" s="544"/>
      <c r="DY58" s="544"/>
      <c r="DZ58" s="544"/>
      <c r="EA58" s="653"/>
      <c r="EB58" s="543"/>
      <c r="EC58" s="544"/>
      <c r="ED58" s="544"/>
      <c r="EE58" s="544"/>
      <c r="EF58" s="544"/>
      <c r="EG58" s="544"/>
      <c r="EH58" s="544"/>
      <c r="EI58" s="544"/>
      <c r="EJ58" s="544"/>
      <c r="EK58" s="653"/>
    </row>
    <row r="59" spans="1:141" s="140" customFormat="1" ht="20.25">
      <c r="A59" s="786">
        <f>Summary!A59</f>
        <v>0</v>
      </c>
      <c r="B59" s="196">
        <f>Summary!B59</f>
        <v>0</v>
      </c>
      <c r="C59" s="196">
        <f>Summary!C59</f>
        <v>0</v>
      </c>
      <c r="D59" s="196">
        <f>Summary!D59</f>
        <v>0</v>
      </c>
      <c r="E59" s="792">
        <f>Summary!E59</f>
        <v>0</v>
      </c>
      <c r="F59" s="792">
        <f>Summary!F59</f>
        <v>0</v>
      </c>
      <c r="G59" s="801">
        <f>Summary!G59</f>
        <v>0</v>
      </c>
      <c r="H59" s="282"/>
      <c r="I59" s="283"/>
      <c r="J59" s="283"/>
      <c r="K59" s="283"/>
      <c r="L59" s="283"/>
      <c r="M59" s="283"/>
      <c r="N59" s="283"/>
      <c r="O59" s="283"/>
      <c r="P59" s="283"/>
      <c r="Q59" s="283"/>
      <c r="R59" s="283"/>
      <c r="S59" s="283"/>
      <c r="T59" s="547"/>
      <c r="U59" s="535"/>
      <c r="V59" s="282"/>
      <c r="W59" s="283"/>
      <c r="X59" s="283"/>
      <c r="Y59" s="283"/>
      <c r="Z59" s="283"/>
      <c r="AA59" s="283"/>
      <c r="AB59" s="283"/>
      <c r="AC59" s="283"/>
      <c r="AD59" s="283"/>
      <c r="AE59" s="650"/>
      <c r="AF59" s="282"/>
      <c r="AG59" s="283"/>
      <c r="AH59" s="283"/>
      <c r="AI59" s="283"/>
      <c r="AJ59" s="283"/>
      <c r="AK59" s="283"/>
      <c r="AL59" s="283"/>
      <c r="AM59" s="283"/>
      <c r="AN59" s="283"/>
      <c r="AO59" s="650"/>
      <c r="AP59" s="282"/>
      <c r="AQ59" s="283"/>
      <c r="AR59" s="283"/>
      <c r="AS59" s="283"/>
      <c r="AT59" s="283"/>
      <c r="AU59" s="283"/>
      <c r="AV59" s="283"/>
      <c r="AW59" s="283"/>
      <c r="AX59" s="283"/>
      <c r="AY59" s="650"/>
      <c r="AZ59" s="282"/>
      <c r="BA59" s="283"/>
      <c r="BB59" s="283"/>
      <c r="BC59" s="283"/>
      <c r="BD59" s="283"/>
      <c r="BE59" s="283"/>
      <c r="BF59" s="283"/>
      <c r="BG59" s="283"/>
      <c r="BH59" s="283"/>
      <c r="BI59" s="650"/>
      <c r="BJ59" s="282"/>
      <c r="BK59" s="283"/>
      <c r="BL59" s="283"/>
      <c r="BM59" s="283"/>
      <c r="BN59" s="283"/>
      <c r="BO59" s="283"/>
      <c r="BP59" s="283"/>
      <c r="BQ59" s="283"/>
      <c r="BR59" s="283"/>
      <c r="BS59" s="650"/>
      <c r="BT59" s="282"/>
      <c r="BU59" s="283"/>
      <c r="BV59" s="283"/>
      <c r="BW59" s="283"/>
      <c r="BX59" s="283"/>
      <c r="BY59" s="283"/>
      <c r="BZ59" s="283"/>
      <c r="CA59" s="283"/>
      <c r="CB59" s="283"/>
      <c r="CC59" s="650"/>
      <c r="CD59" s="282"/>
      <c r="CE59" s="283"/>
      <c r="CF59" s="283"/>
      <c r="CG59" s="283"/>
      <c r="CH59" s="283"/>
      <c r="CI59" s="283"/>
      <c r="CJ59" s="283"/>
      <c r="CK59" s="283"/>
      <c r="CL59" s="283"/>
      <c r="CM59" s="650"/>
      <c r="CN59" s="282"/>
      <c r="CO59" s="283"/>
      <c r="CP59" s="283"/>
      <c r="CQ59" s="283"/>
      <c r="CR59" s="283"/>
      <c r="CS59" s="283"/>
      <c r="CT59" s="283"/>
      <c r="CU59" s="283"/>
      <c r="CV59" s="283"/>
      <c r="CW59" s="650"/>
      <c r="CX59" s="282"/>
      <c r="CY59" s="283"/>
      <c r="CZ59" s="283"/>
      <c r="DA59" s="283"/>
      <c r="DB59" s="283"/>
      <c r="DC59" s="283"/>
      <c r="DD59" s="283"/>
      <c r="DE59" s="283"/>
      <c r="DF59" s="283"/>
      <c r="DG59" s="650"/>
      <c r="DH59" s="282"/>
      <c r="DI59" s="283"/>
      <c r="DJ59" s="283"/>
      <c r="DK59" s="283"/>
      <c r="DL59" s="283"/>
      <c r="DM59" s="283"/>
      <c r="DN59" s="283"/>
      <c r="DO59" s="283"/>
      <c r="DP59" s="283"/>
      <c r="DQ59" s="650"/>
      <c r="DR59" s="282"/>
      <c r="DS59" s="283"/>
      <c r="DT59" s="283"/>
      <c r="DU59" s="283"/>
      <c r="DV59" s="283"/>
      <c r="DW59" s="283"/>
      <c r="DX59" s="283"/>
      <c r="DY59" s="283"/>
      <c r="DZ59" s="283"/>
      <c r="EA59" s="650"/>
      <c r="EB59" s="282"/>
      <c r="EC59" s="283"/>
      <c r="ED59" s="283"/>
      <c r="EE59" s="283"/>
      <c r="EF59" s="283"/>
      <c r="EG59" s="283"/>
      <c r="EH59" s="283"/>
      <c r="EI59" s="283"/>
      <c r="EJ59" s="283"/>
      <c r="EK59" s="650"/>
    </row>
    <row r="60" spans="1:141" s="210" customFormat="1" ht="20.25">
      <c r="A60" s="358">
        <f>Summary!A60</f>
        <v>18</v>
      </c>
      <c r="B60" s="360" t="str">
        <f>Summary!B60</f>
        <v>4</v>
      </c>
      <c r="C60" s="360">
        <f>Summary!C60</f>
        <v>0</v>
      </c>
      <c r="D60" s="350" t="str">
        <f>Summary!D60</f>
        <v>Deliver Maintenance Solutions (Cyclic Items)</v>
      </c>
      <c r="E60" s="199">
        <f>Summary!E60</f>
        <v>0</v>
      </c>
      <c r="F60" s="781">
        <f>Summary!F60</f>
        <v>0</v>
      </c>
      <c r="G60" s="376">
        <f>Summary!G60</f>
        <v>0</v>
      </c>
      <c r="H60" s="284"/>
      <c r="I60" s="285"/>
      <c r="J60" s="285"/>
      <c r="K60" s="285"/>
      <c r="L60" s="285"/>
      <c r="M60" s="285"/>
      <c r="N60" s="285"/>
      <c r="O60" s="285"/>
      <c r="P60" s="285"/>
      <c r="Q60" s="285"/>
      <c r="R60" s="285"/>
      <c r="S60" s="285"/>
      <c r="T60" s="548"/>
      <c r="U60" s="535"/>
      <c r="V60" s="284"/>
      <c r="W60" s="285"/>
      <c r="X60" s="285"/>
      <c r="Y60" s="285"/>
      <c r="Z60" s="285"/>
      <c r="AA60" s="285"/>
      <c r="AB60" s="285"/>
      <c r="AC60" s="285"/>
      <c r="AD60" s="285"/>
      <c r="AE60" s="652"/>
      <c r="AF60" s="284"/>
      <c r="AG60" s="285"/>
      <c r="AH60" s="285"/>
      <c r="AI60" s="285"/>
      <c r="AJ60" s="285"/>
      <c r="AK60" s="285"/>
      <c r="AL60" s="285"/>
      <c r="AM60" s="285"/>
      <c r="AN60" s="285"/>
      <c r="AO60" s="652"/>
      <c r="AP60" s="284"/>
      <c r="AQ60" s="285"/>
      <c r="AR60" s="285"/>
      <c r="AS60" s="285"/>
      <c r="AT60" s="285"/>
      <c r="AU60" s="285"/>
      <c r="AV60" s="285"/>
      <c r="AW60" s="285"/>
      <c r="AX60" s="285"/>
      <c r="AY60" s="652"/>
      <c r="AZ60" s="284"/>
      <c r="BA60" s="285"/>
      <c r="BB60" s="285"/>
      <c r="BC60" s="285"/>
      <c r="BD60" s="285"/>
      <c r="BE60" s="285"/>
      <c r="BF60" s="285"/>
      <c r="BG60" s="285"/>
      <c r="BH60" s="285"/>
      <c r="BI60" s="652"/>
      <c r="BJ60" s="284"/>
      <c r="BK60" s="285"/>
      <c r="BL60" s="285"/>
      <c r="BM60" s="285"/>
      <c r="BN60" s="285"/>
      <c r="BO60" s="285"/>
      <c r="BP60" s="285"/>
      <c r="BQ60" s="285"/>
      <c r="BR60" s="285"/>
      <c r="BS60" s="652"/>
      <c r="BT60" s="284"/>
      <c r="BU60" s="285"/>
      <c r="BV60" s="285"/>
      <c r="BW60" s="285"/>
      <c r="BX60" s="285"/>
      <c r="BY60" s="285"/>
      <c r="BZ60" s="285"/>
      <c r="CA60" s="285"/>
      <c r="CB60" s="285"/>
      <c r="CC60" s="652"/>
      <c r="CD60" s="284"/>
      <c r="CE60" s="285"/>
      <c r="CF60" s="285"/>
      <c r="CG60" s="285"/>
      <c r="CH60" s="285"/>
      <c r="CI60" s="285"/>
      <c r="CJ60" s="285"/>
      <c r="CK60" s="285"/>
      <c r="CL60" s="285"/>
      <c r="CM60" s="652"/>
      <c r="CN60" s="284"/>
      <c r="CO60" s="285"/>
      <c r="CP60" s="285"/>
      <c r="CQ60" s="285"/>
      <c r="CR60" s="285"/>
      <c r="CS60" s="285"/>
      <c r="CT60" s="285"/>
      <c r="CU60" s="285"/>
      <c r="CV60" s="285"/>
      <c r="CW60" s="652"/>
      <c r="CX60" s="284"/>
      <c r="CY60" s="285"/>
      <c r="CZ60" s="285"/>
      <c r="DA60" s="285"/>
      <c r="DB60" s="285"/>
      <c r="DC60" s="285"/>
      <c r="DD60" s="285"/>
      <c r="DE60" s="285"/>
      <c r="DF60" s="285"/>
      <c r="DG60" s="652"/>
      <c r="DH60" s="284"/>
      <c r="DI60" s="285"/>
      <c r="DJ60" s="285"/>
      <c r="DK60" s="285"/>
      <c r="DL60" s="285"/>
      <c r="DM60" s="285"/>
      <c r="DN60" s="285"/>
      <c r="DO60" s="285"/>
      <c r="DP60" s="285"/>
      <c r="DQ60" s="652"/>
      <c r="DR60" s="284"/>
      <c r="DS60" s="285"/>
      <c r="DT60" s="285"/>
      <c r="DU60" s="285"/>
      <c r="DV60" s="285"/>
      <c r="DW60" s="285"/>
      <c r="DX60" s="285"/>
      <c r="DY60" s="285"/>
      <c r="DZ60" s="285"/>
      <c r="EA60" s="652"/>
      <c r="EB60" s="284"/>
      <c r="EC60" s="285"/>
      <c r="ED60" s="285"/>
      <c r="EE60" s="285"/>
      <c r="EF60" s="285"/>
      <c r="EG60" s="285"/>
      <c r="EH60" s="285"/>
      <c r="EI60" s="285"/>
      <c r="EJ60" s="285"/>
      <c r="EK60" s="652"/>
    </row>
    <row r="61" spans="1:141" ht="20.25">
      <c r="A61" s="802">
        <f>Summary!A61</f>
        <v>0</v>
      </c>
      <c r="B61" s="803" t="str">
        <f>Summary!B61</f>
        <v>4.1</v>
      </c>
      <c r="C61" s="803">
        <f>Summary!C61</f>
        <v>0</v>
      </c>
      <c r="D61" s="800">
        <f>Summary!D61</f>
        <v>0</v>
      </c>
      <c r="E61" s="804">
        <f>Summary!E61</f>
        <v>0</v>
      </c>
      <c r="F61" s="805">
        <f>Summary!F61</f>
        <v>0</v>
      </c>
      <c r="G61" s="787">
        <f>Summary!G61</f>
        <v>0</v>
      </c>
      <c r="H61" s="282"/>
      <c r="I61" s="283"/>
      <c r="J61" s="283"/>
      <c r="K61" s="283"/>
      <c r="L61" s="283"/>
      <c r="M61" s="283"/>
      <c r="N61" s="283"/>
      <c r="O61" s="283"/>
      <c r="P61" s="283"/>
      <c r="Q61" s="283"/>
      <c r="R61" s="283"/>
      <c r="S61" s="283"/>
      <c r="T61" s="549"/>
      <c r="U61" s="531"/>
      <c r="V61" s="301"/>
      <c r="W61" s="286"/>
      <c r="X61" s="286"/>
      <c r="Y61" s="286"/>
      <c r="Z61" s="286"/>
      <c r="AA61" s="286"/>
      <c r="AB61" s="286"/>
      <c r="AC61" s="286"/>
      <c r="AD61" s="286"/>
      <c r="AE61" s="654"/>
      <c r="AF61" s="301"/>
      <c r="AG61" s="286"/>
      <c r="AH61" s="286"/>
      <c r="AI61" s="286"/>
      <c r="AJ61" s="286"/>
      <c r="AK61" s="286"/>
      <c r="AL61" s="286"/>
      <c r="AM61" s="286"/>
      <c r="AN61" s="286"/>
      <c r="AO61" s="654"/>
      <c r="AP61" s="301"/>
      <c r="AQ61" s="286"/>
      <c r="AR61" s="286"/>
      <c r="AS61" s="286"/>
      <c r="AT61" s="286"/>
      <c r="AU61" s="286"/>
      <c r="AV61" s="286"/>
      <c r="AW61" s="286"/>
      <c r="AX61" s="286"/>
      <c r="AY61" s="654"/>
      <c r="AZ61" s="301"/>
      <c r="BA61" s="286"/>
      <c r="BB61" s="286"/>
      <c r="BC61" s="286"/>
      <c r="BD61" s="286"/>
      <c r="BE61" s="286"/>
      <c r="BF61" s="286"/>
      <c r="BG61" s="286"/>
      <c r="BH61" s="286"/>
      <c r="BI61" s="654"/>
      <c r="BJ61" s="301"/>
      <c r="BK61" s="286"/>
      <c r="BL61" s="286"/>
      <c r="BM61" s="286"/>
      <c r="BN61" s="286"/>
      <c r="BO61" s="286"/>
      <c r="BP61" s="286"/>
      <c r="BQ61" s="286"/>
      <c r="BR61" s="286"/>
      <c r="BS61" s="654"/>
      <c r="BT61" s="301"/>
      <c r="BU61" s="286"/>
      <c r="BV61" s="286"/>
      <c r="BW61" s="286"/>
      <c r="BX61" s="286"/>
      <c r="BY61" s="286"/>
      <c r="BZ61" s="286"/>
      <c r="CA61" s="286"/>
      <c r="CB61" s="286"/>
      <c r="CC61" s="654"/>
      <c r="CD61" s="301"/>
      <c r="CE61" s="286"/>
      <c r="CF61" s="286"/>
      <c r="CG61" s="286"/>
      <c r="CH61" s="286"/>
      <c r="CI61" s="286"/>
      <c r="CJ61" s="286"/>
      <c r="CK61" s="286"/>
      <c r="CL61" s="286"/>
      <c r="CM61" s="654"/>
      <c r="CN61" s="301"/>
      <c r="CO61" s="286"/>
      <c r="CP61" s="286"/>
      <c r="CQ61" s="286"/>
      <c r="CR61" s="286"/>
      <c r="CS61" s="286"/>
      <c r="CT61" s="286"/>
      <c r="CU61" s="286"/>
      <c r="CV61" s="286"/>
      <c r="CW61" s="654"/>
      <c r="CX61" s="301"/>
      <c r="CY61" s="286"/>
      <c r="CZ61" s="286"/>
      <c r="DA61" s="286"/>
      <c r="DB61" s="286"/>
      <c r="DC61" s="286"/>
      <c r="DD61" s="286"/>
      <c r="DE61" s="286"/>
      <c r="DF61" s="286"/>
      <c r="DG61" s="654"/>
      <c r="DH61" s="301"/>
      <c r="DI61" s="286"/>
      <c r="DJ61" s="286"/>
      <c r="DK61" s="286"/>
      <c r="DL61" s="286"/>
      <c r="DM61" s="286"/>
      <c r="DN61" s="286"/>
      <c r="DO61" s="286"/>
      <c r="DP61" s="286"/>
      <c r="DQ61" s="654"/>
      <c r="DR61" s="301"/>
      <c r="DS61" s="286"/>
      <c r="DT61" s="286"/>
      <c r="DU61" s="286"/>
      <c r="DV61" s="286"/>
      <c r="DW61" s="286"/>
      <c r="DX61" s="286"/>
      <c r="DY61" s="286"/>
      <c r="DZ61" s="286"/>
      <c r="EA61" s="654"/>
      <c r="EB61" s="301"/>
      <c r="EC61" s="286"/>
      <c r="ED61" s="286"/>
      <c r="EE61" s="286"/>
      <c r="EF61" s="286"/>
      <c r="EG61" s="286"/>
      <c r="EH61" s="286"/>
      <c r="EI61" s="286"/>
      <c r="EJ61" s="286"/>
      <c r="EK61" s="654"/>
    </row>
    <row r="62" spans="1:141" ht="20.25">
      <c r="A62" s="359" t="str">
        <f>Summary!A62</f>
        <v>18.1.1</v>
      </c>
      <c r="B62" s="354">
        <f>Summary!B62</f>
        <v>0</v>
      </c>
      <c r="C62" s="351" t="str">
        <f>Summary!C62</f>
        <v>4.1.1</v>
      </c>
      <c r="D62" s="364">
        <f>Summary!D62</f>
        <v>0</v>
      </c>
      <c r="E62" s="367">
        <f>Summary!E62</f>
        <v>0</v>
      </c>
      <c r="F62" s="368" t="str">
        <f>Summary!F62</f>
        <v>Stock maintenance</v>
      </c>
      <c r="G62" s="377">
        <f>Summary!G62</f>
        <v>0</v>
      </c>
      <c r="H62" s="540">
        <f>SUM(V62:AD62)</f>
        <v>0</v>
      </c>
      <c r="I62" s="541">
        <f>SUM(AF62:AN62)</f>
        <v>0</v>
      </c>
      <c r="J62" s="541">
        <f>SUM(AP62:AX62)</f>
        <v>0</v>
      </c>
      <c r="K62" s="541">
        <f>SUM(AZ62:BH62)</f>
        <v>0</v>
      </c>
      <c r="L62" s="541">
        <f>SUM(BJ62:BR62)</f>
        <v>0</v>
      </c>
      <c r="M62" s="541">
        <f>SUM(BT62:CB62)</f>
        <v>0</v>
      </c>
      <c r="N62" s="541">
        <f>SUM(CD62:CL62)</f>
        <v>0</v>
      </c>
      <c r="O62" s="541">
        <f>SUM(CN62:CV62)</f>
        <v>0</v>
      </c>
      <c r="P62" s="541">
        <f>SUM(CX62:DF62)</f>
        <v>0</v>
      </c>
      <c r="Q62" s="541">
        <f>SUM(DH62:DP62)</f>
        <v>0</v>
      </c>
      <c r="R62" s="541">
        <f>SUM(DR62:DZ62)</f>
        <v>0</v>
      </c>
      <c r="S62" s="541">
        <f>SUM(EB62:EJ62)</f>
        <v>0</v>
      </c>
      <c r="T62" s="542">
        <f>SUM(H62:S62)</f>
        <v>0</v>
      </c>
      <c r="U62" s="531"/>
      <c r="V62" s="543"/>
      <c r="W62" s="544"/>
      <c r="X62" s="544"/>
      <c r="Y62" s="544"/>
      <c r="Z62" s="544"/>
      <c r="AA62" s="544"/>
      <c r="AB62" s="544"/>
      <c r="AC62" s="544"/>
      <c r="AD62" s="544"/>
      <c r="AE62" s="653"/>
      <c r="AF62" s="543"/>
      <c r="AG62" s="544"/>
      <c r="AH62" s="544"/>
      <c r="AI62" s="544"/>
      <c r="AJ62" s="544"/>
      <c r="AK62" s="544"/>
      <c r="AL62" s="544"/>
      <c r="AM62" s="544"/>
      <c r="AN62" s="544"/>
      <c r="AO62" s="653"/>
      <c r="AP62" s="543"/>
      <c r="AQ62" s="544"/>
      <c r="AR62" s="544"/>
      <c r="AS62" s="544"/>
      <c r="AT62" s="544"/>
      <c r="AU62" s="544"/>
      <c r="AV62" s="544"/>
      <c r="AW62" s="544"/>
      <c r="AX62" s="544"/>
      <c r="AY62" s="653"/>
      <c r="AZ62" s="543"/>
      <c r="BA62" s="544"/>
      <c r="BB62" s="544"/>
      <c r="BC62" s="544"/>
      <c r="BD62" s="544"/>
      <c r="BE62" s="544"/>
      <c r="BF62" s="544"/>
      <c r="BG62" s="544"/>
      <c r="BH62" s="544"/>
      <c r="BI62" s="653"/>
      <c r="BJ62" s="543"/>
      <c r="BK62" s="544"/>
      <c r="BL62" s="544"/>
      <c r="BM62" s="544"/>
      <c r="BN62" s="544"/>
      <c r="BO62" s="544"/>
      <c r="BP62" s="544"/>
      <c r="BQ62" s="544"/>
      <c r="BR62" s="544"/>
      <c r="BS62" s="653"/>
      <c r="BT62" s="543"/>
      <c r="BU62" s="544"/>
      <c r="BV62" s="544"/>
      <c r="BW62" s="544"/>
      <c r="BX62" s="544"/>
      <c r="BY62" s="544"/>
      <c r="BZ62" s="544"/>
      <c r="CA62" s="544"/>
      <c r="CB62" s="544"/>
      <c r="CC62" s="653"/>
      <c r="CD62" s="543"/>
      <c r="CE62" s="544"/>
      <c r="CF62" s="544"/>
      <c r="CG62" s="544"/>
      <c r="CH62" s="544"/>
      <c r="CI62" s="544"/>
      <c r="CJ62" s="544"/>
      <c r="CK62" s="544"/>
      <c r="CL62" s="544"/>
      <c r="CM62" s="653"/>
      <c r="CN62" s="543"/>
      <c r="CO62" s="544"/>
      <c r="CP62" s="544"/>
      <c r="CQ62" s="544"/>
      <c r="CR62" s="544"/>
      <c r="CS62" s="544"/>
      <c r="CT62" s="544"/>
      <c r="CU62" s="544"/>
      <c r="CV62" s="544"/>
      <c r="CW62" s="653"/>
      <c r="CX62" s="543"/>
      <c r="CY62" s="544"/>
      <c r="CZ62" s="544"/>
      <c r="DA62" s="544"/>
      <c r="DB62" s="544"/>
      <c r="DC62" s="544"/>
      <c r="DD62" s="544"/>
      <c r="DE62" s="544"/>
      <c r="DF62" s="544"/>
      <c r="DG62" s="653"/>
      <c r="DH62" s="543"/>
      <c r="DI62" s="544"/>
      <c r="DJ62" s="544"/>
      <c r="DK62" s="544"/>
      <c r="DL62" s="544"/>
      <c r="DM62" s="544"/>
      <c r="DN62" s="544"/>
      <c r="DO62" s="544"/>
      <c r="DP62" s="544"/>
      <c r="DQ62" s="653"/>
      <c r="DR62" s="543"/>
      <c r="DS62" s="544"/>
      <c r="DT62" s="544"/>
      <c r="DU62" s="544"/>
      <c r="DV62" s="544"/>
      <c r="DW62" s="544"/>
      <c r="DX62" s="544"/>
      <c r="DY62" s="544"/>
      <c r="DZ62" s="544"/>
      <c r="EA62" s="653"/>
      <c r="EB62" s="543"/>
      <c r="EC62" s="544"/>
      <c r="ED62" s="544"/>
      <c r="EE62" s="544"/>
      <c r="EF62" s="544"/>
      <c r="EG62" s="544"/>
      <c r="EH62" s="544"/>
      <c r="EI62" s="544"/>
      <c r="EJ62" s="544"/>
      <c r="EK62" s="653"/>
    </row>
    <row r="63" spans="1:141" ht="20.25">
      <c r="A63" s="806">
        <f>Summary!A63</f>
        <v>0</v>
      </c>
      <c r="B63" s="807">
        <f>Summary!B63</f>
        <v>0</v>
      </c>
      <c r="C63" s="808">
        <f>Summary!C63</f>
        <v>0</v>
      </c>
      <c r="D63" s="809">
        <f>Summary!D63</f>
        <v>0</v>
      </c>
      <c r="E63" s="810">
        <f>Summary!E63</f>
        <v>0</v>
      </c>
      <c r="F63" s="796">
        <f>Summary!F63</f>
        <v>0</v>
      </c>
      <c r="G63" s="811">
        <f>Summary!G63</f>
        <v>0</v>
      </c>
      <c r="H63" s="282"/>
      <c r="I63" s="283"/>
      <c r="J63" s="283"/>
      <c r="K63" s="283"/>
      <c r="L63" s="283"/>
      <c r="M63" s="283"/>
      <c r="N63" s="283"/>
      <c r="O63" s="283"/>
      <c r="P63" s="283"/>
      <c r="Q63" s="283"/>
      <c r="R63" s="283"/>
      <c r="S63" s="283"/>
      <c r="T63" s="547"/>
      <c r="U63" s="531"/>
      <c r="V63" s="282"/>
      <c r="W63" s="283"/>
      <c r="X63" s="283"/>
      <c r="Y63" s="283"/>
      <c r="Z63" s="283"/>
      <c r="AA63" s="283"/>
      <c r="AB63" s="283"/>
      <c r="AC63" s="283"/>
      <c r="AD63" s="283"/>
      <c r="AE63" s="650"/>
      <c r="AF63" s="282"/>
      <c r="AG63" s="283"/>
      <c r="AH63" s="283"/>
      <c r="AI63" s="283"/>
      <c r="AJ63" s="283"/>
      <c r="AK63" s="283"/>
      <c r="AL63" s="283"/>
      <c r="AM63" s="283"/>
      <c r="AN63" s="283"/>
      <c r="AO63" s="650"/>
      <c r="AP63" s="282"/>
      <c r="AQ63" s="283"/>
      <c r="AR63" s="283"/>
      <c r="AS63" s="283"/>
      <c r="AT63" s="283"/>
      <c r="AU63" s="283"/>
      <c r="AV63" s="283"/>
      <c r="AW63" s="283"/>
      <c r="AX63" s="283"/>
      <c r="AY63" s="650"/>
      <c r="AZ63" s="282"/>
      <c r="BA63" s="283"/>
      <c r="BB63" s="283"/>
      <c r="BC63" s="283"/>
      <c r="BD63" s="283"/>
      <c r="BE63" s="283"/>
      <c r="BF63" s="283"/>
      <c r="BG63" s="283"/>
      <c r="BH63" s="283"/>
      <c r="BI63" s="650"/>
      <c r="BJ63" s="282"/>
      <c r="BK63" s="283"/>
      <c r="BL63" s="283"/>
      <c r="BM63" s="283"/>
      <c r="BN63" s="283"/>
      <c r="BO63" s="283"/>
      <c r="BP63" s="283"/>
      <c r="BQ63" s="283"/>
      <c r="BR63" s="283"/>
      <c r="BS63" s="650"/>
      <c r="BT63" s="282"/>
      <c r="BU63" s="283"/>
      <c r="BV63" s="283"/>
      <c r="BW63" s="283"/>
      <c r="BX63" s="283"/>
      <c r="BY63" s="283"/>
      <c r="BZ63" s="283"/>
      <c r="CA63" s="283"/>
      <c r="CB63" s="283"/>
      <c r="CC63" s="650"/>
      <c r="CD63" s="282"/>
      <c r="CE63" s="283"/>
      <c r="CF63" s="283"/>
      <c r="CG63" s="283"/>
      <c r="CH63" s="283"/>
      <c r="CI63" s="283"/>
      <c r="CJ63" s="283"/>
      <c r="CK63" s="283"/>
      <c r="CL63" s="283"/>
      <c r="CM63" s="650"/>
      <c r="CN63" s="282"/>
      <c r="CO63" s="283"/>
      <c r="CP63" s="283"/>
      <c r="CQ63" s="283"/>
      <c r="CR63" s="283"/>
      <c r="CS63" s="283"/>
      <c r="CT63" s="283"/>
      <c r="CU63" s="283"/>
      <c r="CV63" s="283"/>
      <c r="CW63" s="650"/>
      <c r="CX63" s="282"/>
      <c r="CY63" s="283"/>
      <c r="CZ63" s="283"/>
      <c r="DA63" s="283"/>
      <c r="DB63" s="283"/>
      <c r="DC63" s="283"/>
      <c r="DD63" s="283"/>
      <c r="DE63" s="283"/>
      <c r="DF63" s="283"/>
      <c r="DG63" s="650"/>
      <c r="DH63" s="282"/>
      <c r="DI63" s="283"/>
      <c r="DJ63" s="283"/>
      <c r="DK63" s="283"/>
      <c r="DL63" s="283"/>
      <c r="DM63" s="283"/>
      <c r="DN63" s="283"/>
      <c r="DO63" s="283"/>
      <c r="DP63" s="283"/>
      <c r="DQ63" s="650"/>
      <c r="DR63" s="282"/>
      <c r="DS63" s="283"/>
      <c r="DT63" s="283"/>
      <c r="DU63" s="283"/>
      <c r="DV63" s="283"/>
      <c r="DW63" s="283"/>
      <c r="DX63" s="283"/>
      <c r="DY63" s="283"/>
      <c r="DZ63" s="283"/>
      <c r="EA63" s="650"/>
      <c r="EB63" s="282"/>
      <c r="EC63" s="283"/>
      <c r="ED63" s="283"/>
      <c r="EE63" s="283"/>
      <c r="EF63" s="283"/>
      <c r="EG63" s="283"/>
      <c r="EH63" s="283"/>
      <c r="EI63" s="283"/>
      <c r="EJ63" s="283"/>
      <c r="EK63" s="650"/>
    </row>
    <row r="64" spans="1:141" s="209" customFormat="1" ht="20.25">
      <c r="A64" s="358">
        <f>Summary!A64</f>
        <v>0</v>
      </c>
      <c r="B64" s="369" t="str">
        <f>Summary!B64</f>
        <v>4</v>
      </c>
      <c r="C64" s="369">
        <f>Summary!C64</f>
        <v>0</v>
      </c>
      <c r="D64" s="370" t="str">
        <f>Summary!D64</f>
        <v>Deliver Maintenance Solutions (Cyclic Activities)</v>
      </c>
      <c r="E64" s="200">
        <f>Summary!E64</f>
        <v>0</v>
      </c>
      <c r="F64" s="200">
        <f>Summary!F64</f>
        <v>0</v>
      </c>
      <c r="G64" s="492">
        <f>Summary!G64</f>
        <v>0</v>
      </c>
      <c r="H64" s="287"/>
      <c r="I64" s="288"/>
      <c r="J64" s="288"/>
      <c r="K64" s="288"/>
      <c r="L64" s="288"/>
      <c r="M64" s="288"/>
      <c r="N64" s="288"/>
      <c r="O64" s="288"/>
      <c r="P64" s="288"/>
      <c r="Q64" s="288"/>
      <c r="R64" s="288"/>
      <c r="S64" s="288"/>
      <c r="T64" s="550"/>
      <c r="U64" s="531"/>
      <c r="V64" s="287"/>
      <c r="W64" s="288"/>
      <c r="X64" s="288"/>
      <c r="Y64" s="288"/>
      <c r="Z64" s="288"/>
      <c r="AA64" s="288"/>
      <c r="AB64" s="288"/>
      <c r="AC64" s="288"/>
      <c r="AD64" s="288"/>
      <c r="AE64" s="655"/>
      <c r="AF64" s="287"/>
      <c r="AG64" s="288"/>
      <c r="AH64" s="288"/>
      <c r="AI64" s="288"/>
      <c r="AJ64" s="288"/>
      <c r="AK64" s="288"/>
      <c r="AL64" s="288"/>
      <c r="AM64" s="288"/>
      <c r="AN64" s="288"/>
      <c r="AO64" s="655"/>
      <c r="AP64" s="287"/>
      <c r="AQ64" s="288"/>
      <c r="AR64" s="288"/>
      <c r="AS64" s="288"/>
      <c r="AT64" s="288"/>
      <c r="AU64" s="288"/>
      <c r="AV64" s="288"/>
      <c r="AW64" s="288"/>
      <c r="AX64" s="288"/>
      <c r="AY64" s="655"/>
      <c r="AZ64" s="287"/>
      <c r="BA64" s="288"/>
      <c r="BB64" s="288"/>
      <c r="BC64" s="288"/>
      <c r="BD64" s="288"/>
      <c r="BE64" s="288"/>
      <c r="BF64" s="288"/>
      <c r="BG64" s="288"/>
      <c r="BH64" s="288"/>
      <c r="BI64" s="655"/>
      <c r="BJ64" s="287"/>
      <c r="BK64" s="288"/>
      <c r="BL64" s="288"/>
      <c r="BM64" s="288"/>
      <c r="BN64" s="288"/>
      <c r="BO64" s="288"/>
      <c r="BP64" s="288"/>
      <c r="BQ64" s="288"/>
      <c r="BR64" s="288"/>
      <c r="BS64" s="655"/>
      <c r="BT64" s="287"/>
      <c r="BU64" s="288"/>
      <c r="BV64" s="288"/>
      <c r="BW64" s="288"/>
      <c r="BX64" s="288"/>
      <c r="BY64" s="288"/>
      <c r="BZ64" s="288"/>
      <c r="CA64" s="288"/>
      <c r="CB64" s="288"/>
      <c r="CC64" s="655"/>
      <c r="CD64" s="287"/>
      <c r="CE64" s="288"/>
      <c r="CF64" s="288"/>
      <c r="CG64" s="288"/>
      <c r="CH64" s="288"/>
      <c r="CI64" s="288"/>
      <c r="CJ64" s="288"/>
      <c r="CK64" s="288"/>
      <c r="CL64" s="288"/>
      <c r="CM64" s="655"/>
      <c r="CN64" s="287"/>
      <c r="CO64" s="288"/>
      <c r="CP64" s="288"/>
      <c r="CQ64" s="288"/>
      <c r="CR64" s="288"/>
      <c r="CS64" s="288"/>
      <c r="CT64" s="288"/>
      <c r="CU64" s="288"/>
      <c r="CV64" s="288"/>
      <c r="CW64" s="655"/>
      <c r="CX64" s="287"/>
      <c r="CY64" s="288"/>
      <c r="CZ64" s="288"/>
      <c r="DA64" s="288"/>
      <c r="DB64" s="288"/>
      <c r="DC64" s="288"/>
      <c r="DD64" s="288"/>
      <c r="DE64" s="288"/>
      <c r="DF64" s="288"/>
      <c r="DG64" s="655"/>
      <c r="DH64" s="287"/>
      <c r="DI64" s="288"/>
      <c r="DJ64" s="288"/>
      <c r="DK64" s="288"/>
      <c r="DL64" s="288"/>
      <c r="DM64" s="288"/>
      <c r="DN64" s="288"/>
      <c r="DO64" s="288"/>
      <c r="DP64" s="288"/>
      <c r="DQ64" s="655"/>
      <c r="DR64" s="287"/>
      <c r="DS64" s="288"/>
      <c r="DT64" s="288"/>
      <c r="DU64" s="288"/>
      <c r="DV64" s="288"/>
      <c r="DW64" s="288"/>
      <c r="DX64" s="288"/>
      <c r="DY64" s="288"/>
      <c r="DZ64" s="288"/>
      <c r="EA64" s="655"/>
      <c r="EB64" s="287"/>
      <c r="EC64" s="288"/>
      <c r="ED64" s="288"/>
      <c r="EE64" s="288"/>
      <c r="EF64" s="288"/>
      <c r="EG64" s="288"/>
      <c r="EH64" s="288"/>
      <c r="EI64" s="288"/>
      <c r="EJ64" s="288"/>
      <c r="EK64" s="655"/>
    </row>
    <row r="65" spans="1:141" ht="72">
      <c r="A65" s="786" t="str">
        <f>Summary!A65</f>
        <v>18.3.1</v>
      </c>
      <c r="B65" s="812">
        <f>Summary!B65</f>
        <v>4.2</v>
      </c>
      <c r="C65" s="813">
        <f>Summary!C65</f>
        <v>0</v>
      </c>
      <c r="D65" s="809" t="str">
        <f>Summary!D65</f>
        <v xml:space="preserve">400 - Road Restraint System </v>
      </c>
      <c r="E65" s="810" t="str">
        <f>Summary!E65</f>
        <v>Road restraint system, and all barrier systems (excluding concrete barriers)</v>
      </c>
      <c r="F65" s="814">
        <f>Summary!F65</f>
        <v>0</v>
      </c>
      <c r="G65" s="801">
        <f>Summary!G65</f>
        <v>0</v>
      </c>
      <c r="H65" s="289"/>
      <c r="I65" s="290"/>
      <c r="J65" s="290"/>
      <c r="K65" s="290"/>
      <c r="L65" s="290"/>
      <c r="M65" s="290"/>
      <c r="N65" s="290"/>
      <c r="O65" s="290"/>
      <c r="P65" s="290"/>
      <c r="Q65" s="290"/>
      <c r="R65" s="290"/>
      <c r="S65" s="290"/>
      <c r="T65" s="551"/>
      <c r="U65" s="531"/>
      <c r="V65" s="289"/>
      <c r="W65" s="290"/>
      <c r="X65" s="290"/>
      <c r="Y65" s="290"/>
      <c r="Z65" s="290"/>
      <c r="AA65" s="290"/>
      <c r="AB65" s="290"/>
      <c r="AC65" s="290"/>
      <c r="AD65" s="290"/>
      <c r="AE65" s="656"/>
      <c r="AF65" s="289"/>
      <c r="AG65" s="290"/>
      <c r="AH65" s="290"/>
      <c r="AI65" s="290"/>
      <c r="AJ65" s="290"/>
      <c r="AK65" s="290"/>
      <c r="AL65" s="290"/>
      <c r="AM65" s="290"/>
      <c r="AN65" s="290"/>
      <c r="AO65" s="656"/>
      <c r="AP65" s="289"/>
      <c r="AQ65" s="290"/>
      <c r="AR65" s="290"/>
      <c r="AS65" s="290"/>
      <c r="AT65" s="290"/>
      <c r="AU65" s="290"/>
      <c r="AV65" s="290"/>
      <c r="AW65" s="290"/>
      <c r="AX65" s="290"/>
      <c r="AY65" s="656"/>
      <c r="AZ65" s="289"/>
      <c r="BA65" s="290"/>
      <c r="BB65" s="290"/>
      <c r="BC65" s="290"/>
      <c r="BD65" s="290"/>
      <c r="BE65" s="290"/>
      <c r="BF65" s="290"/>
      <c r="BG65" s="290"/>
      <c r="BH65" s="290"/>
      <c r="BI65" s="656"/>
      <c r="BJ65" s="289"/>
      <c r="BK65" s="290"/>
      <c r="BL65" s="290"/>
      <c r="BM65" s="290"/>
      <c r="BN65" s="290"/>
      <c r="BO65" s="290"/>
      <c r="BP65" s="290"/>
      <c r="BQ65" s="290"/>
      <c r="BR65" s="290"/>
      <c r="BS65" s="656"/>
      <c r="BT65" s="289"/>
      <c r="BU65" s="290"/>
      <c r="BV65" s="290"/>
      <c r="BW65" s="290"/>
      <c r="BX65" s="290"/>
      <c r="BY65" s="290"/>
      <c r="BZ65" s="290"/>
      <c r="CA65" s="290"/>
      <c r="CB65" s="290"/>
      <c r="CC65" s="656"/>
      <c r="CD65" s="289"/>
      <c r="CE65" s="290"/>
      <c r="CF65" s="290"/>
      <c r="CG65" s="290"/>
      <c r="CH65" s="290"/>
      <c r="CI65" s="290"/>
      <c r="CJ65" s="290"/>
      <c r="CK65" s="290"/>
      <c r="CL65" s="290"/>
      <c r="CM65" s="656"/>
      <c r="CN65" s="289"/>
      <c r="CO65" s="290"/>
      <c r="CP65" s="290"/>
      <c r="CQ65" s="290"/>
      <c r="CR65" s="290"/>
      <c r="CS65" s="290"/>
      <c r="CT65" s="290"/>
      <c r="CU65" s="290"/>
      <c r="CV65" s="290"/>
      <c r="CW65" s="656"/>
      <c r="CX65" s="289"/>
      <c r="CY65" s="290"/>
      <c r="CZ65" s="290"/>
      <c r="DA65" s="290"/>
      <c r="DB65" s="290"/>
      <c r="DC65" s="290"/>
      <c r="DD65" s="290"/>
      <c r="DE65" s="290"/>
      <c r="DF65" s="290"/>
      <c r="DG65" s="656"/>
      <c r="DH65" s="289"/>
      <c r="DI65" s="290"/>
      <c r="DJ65" s="290"/>
      <c r="DK65" s="290"/>
      <c r="DL65" s="290"/>
      <c r="DM65" s="290"/>
      <c r="DN65" s="290"/>
      <c r="DO65" s="290"/>
      <c r="DP65" s="290"/>
      <c r="DQ65" s="656"/>
      <c r="DR65" s="289"/>
      <c r="DS65" s="290"/>
      <c r="DT65" s="290"/>
      <c r="DU65" s="290"/>
      <c r="DV65" s="290"/>
      <c r="DW65" s="290"/>
      <c r="DX65" s="290"/>
      <c r="DY65" s="290"/>
      <c r="DZ65" s="290"/>
      <c r="EA65" s="656"/>
      <c r="EB65" s="289"/>
      <c r="EC65" s="290"/>
      <c r="ED65" s="290"/>
      <c r="EE65" s="290"/>
      <c r="EF65" s="290"/>
      <c r="EG65" s="290"/>
      <c r="EH65" s="290"/>
      <c r="EI65" s="290"/>
      <c r="EJ65" s="290"/>
      <c r="EK65" s="656"/>
    </row>
    <row r="66" spans="1:141" ht="20.25">
      <c r="A66" s="359">
        <f>Summary!A66</f>
        <v>0</v>
      </c>
      <c r="B66" s="378">
        <f>Summary!B66</f>
        <v>0</v>
      </c>
      <c r="C66" s="379" t="str">
        <f>Summary!C66</f>
        <v>4.2.1</v>
      </c>
      <c r="D66" s="380">
        <f>Summary!D66</f>
        <v>0</v>
      </c>
      <c r="E66" s="381">
        <f>Summary!E66</f>
        <v>0</v>
      </c>
      <c r="F66" s="382" t="str">
        <f>Summary!F66</f>
        <v xml:space="preserve">Check all Road Restraint System </v>
      </c>
      <c r="G66" s="375">
        <f>Summary!G66</f>
        <v>0</v>
      </c>
      <c r="H66" s="540">
        <f>SUM(V66:AD66)</f>
        <v>0</v>
      </c>
      <c r="I66" s="541">
        <f>SUM(AF66:AN66)</f>
        <v>0</v>
      </c>
      <c r="J66" s="541">
        <f>SUM(AP66:AX66)</f>
        <v>0</v>
      </c>
      <c r="K66" s="541">
        <f>SUM(AZ66:BH66)</f>
        <v>0</v>
      </c>
      <c r="L66" s="541">
        <f>SUM(BJ66:BR66)</f>
        <v>0</v>
      </c>
      <c r="M66" s="541">
        <f>SUM(BT66:CB66)</f>
        <v>0</v>
      </c>
      <c r="N66" s="541">
        <f>SUM(CD66:CL66)</f>
        <v>0</v>
      </c>
      <c r="O66" s="541">
        <f>SUM(CN66:CV66)</f>
        <v>0</v>
      </c>
      <c r="P66" s="541">
        <f>SUM(CX66:DF66)</f>
        <v>0</v>
      </c>
      <c r="Q66" s="541">
        <f>SUM(DH66:DP66)</f>
        <v>0</v>
      </c>
      <c r="R66" s="541">
        <f>SUM(DR66:DZ66)</f>
        <v>0</v>
      </c>
      <c r="S66" s="541">
        <f>SUM(EB66:EJ66)</f>
        <v>0</v>
      </c>
      <c r="T66" s="542">
        <f>SUM(H66:S66)</f>
        <v>0</v>
      </c>
      <c r="U66" s="531"/>
      <c r="V66" s="543"/>
      <c r="W66" s="544"/>
      <c r="X66" s="544"/>
      <c r="Y66" s="544"/>
      <c r="Z66" s="544"/>
      <c r="AA66" s="544"/>
      <c r="AB66" s="544"/>
      <c r="AC66" s="544"/>
      <c r="AD66" s="544"/>
      <c r="AE66" s="657"/>
      <c r="AF66" s="543"/>
      <c r="AG66" s="544"/>
      <c r="AH66" s="544"/>
      <c r="AI66" s="544"/>
      <c r="AJ66" s="544"/>
      <c r="AK66" s="544"/>
      <c r="AL66" s="544"/>
      <c r="AM66" s="544"/>
      <c r="AN66" s="544"/>
      <c r="AO66" s="657"/>
      <c r="AP66" s="543"/>
      <c r="AQ66" s="544"/>
      <c r="AR66" s="544"/>
      <c r="AS66" s="544"/>
      <c r="AT66" s="544"/>
      <c r="AU66" s="544"/>
      <c r="AV66" s="544"/>
      <c r="AW66" s="544"/>
      <c r="AX66" s="544"/>
      <c r="AY66" s="657"/>
      <c r="AZ66" s="543"/>
      <c r="BA66" s="544"/>
      <c r="BB66" s="544"/>
      <c r="BC66" s="544"/>
      <c r="BD66" s="544"/>
      <c r="BE66" s="544"/>
      <c r="BF66" s="544"/>
      <c r="BG66" s="544"/>
      <c r="BH66" s="544"/>
      <c r="BI66" s="657"/>
      <c r="BJ66" s="543"/>
      <c r="BK66" s="544"/>
      <c r="BL66" s="544"/>
      <c r="BM66" s="544"/>
      <c r="BN66" s="544"/>
      <c r="BO66" s="544"/>
      <c r="BP66" s="544"/>
      <c r="BQ66" s="544"/>
      <c r="BR66" s="544"/>
      <c r="BS66" s="657"/>
      <c r="BT66" s="543"/>
      <c r="BU66" s="544"/>
      <c r="BV66" s="544"/>
      <c r="BW66" s="544"/>
      <c r="BX66" s="544"/>
      <c r="BY66" s="544"/>
      <c r="BZ66" s="544"/>
      <c r="CA66" s="544"/>
      <c r="CB66" s="544"/>
      <c r="CC66" s="657"/>
      <c r="CD66" s="543"/>
      <c r="CE66" s="544"/>
      <c r="CF66" s="544"/>
      <c r="CG66" s="544"/>
      <c r="CH66" s="544"/>
      <c r="CI66" s="544"/>
      <c r="CJ66" s="544"/>
      <c r="CK66" s="544"/>
      <c r="CL66" s="544"/>
      <c r="CM66" s="657"/>
      <c r="CN66" s="543"/>
      <c r="CO66" s="544"/>
      <c r="CP66" s="544"/>
      <c r="CQ66" s="544"/>
      <c r="CR66" s="544"/>
      <c r="CS66" s="544"/>
      <c r="CT66" s="544"/>
      <c r="CU66" s="544"/>
      <c r="CV66" s="544"/>
      <c r="CW66" s="657"/>
      <c r="CX66" s="543"/>
      <c r="CY66" s="544"/>
      <c r="CZ66" s="544"/>
      <c r="DA66" s="544"/>
      <c r="DB66" s="544"/>
      <c r="DC66" s="544"/>
      <c r="DD66" s="544"/>
      <c r="DE66" s="544"/>
      <c r="DF66" s="544"/>
      <c r="DG66" s="657"/>
      <c r="DH66" s="543"/>
      <c r="DI66" s="544"/>
      <c r="DJ66" s="544"/>
      <c r="DK66" s="544"/>
      <c r="DL66" s="544"/>
      <c r="DM66" s="544"/>
      <c r="DN66" s="544"/>
      <c r="DO66" s="544"/>
      <c r="DP66" s="544"/>
      <c r="DQ66" s="657"/>
      <c r="DR66" s="543"/>
      <c r="DS66" s="544"/>
      <c r="DT66" s="544"/>
      <c r="DU66" s="544"/>
      <c r="DV66" s="544"/>
      <c r="DW66" s="544"/>
      <c r="DX66" s="544"/>
      <c r="DY66" s="544"/>
      <c r="DZ66" s="544"/>
      <c r="EA66" s="657"/>
      <c r="EB66" s="543"/>
      <c r="EC66" s="544"/>
      <c r="ED66" s="544"/>
      <c r="EE66" s="544"/>
      <c r="EF66" s="544"/>
      <c r="EG66" s="544"/>
      <c r="EH66" s="544"/>
      <c r="EI66" s="544"/>
      <c r="EJ66" s="544"/>
      <c r="EK66" s="657"/>
    </row>
    <row r="67" spans="1:141" ht="90">
      <c r="A67" s="359">
        <f>Summary!A67</f>
        <v>0</v>
      </c>
      <c r="B67" s="378">
        <f>Summary!B67</f>
        <v>0</v>
      </c>
      <c r="C67" s="379" t="str">
        <f>Summary!C67</f>
        <v>4.2.2</v>
      </c>
      <c r="D67" s="380">
        <f>Summary!D67</f>
        <v>0</v>
      </c>
      <c r="E67" s="381" t="str">
        <f>Summary!E67</f>
        <v>Tighten or replace screws and bolts and re-tension Road Restraint System requiring re-tensioning.</v>
      </c>
      <c r="F67" s="382">
        <f>Summary!F67</f>
        <v>0</v>
      </c>
      <c r="G67" s="375">
        <f>Summary!G67</f>
        <v>0</v>
      </c>
      <c r="H67" s="700"/>
      <c r="I67" s="701"/>
      <c r="J67" s="701"/>
      <c r="K67" s="701"/>
      <c r="L67" s="701"/>
      <c r="M67" s="701"/>
      <c r="N67" s="701"/>
      <c r="O67" s="701"/>
      <c r="P67" s="701"/>
      <c r="Q67" s="701"/>
      <c r="R67" s="701"/>
      <c r="S67" s="701"/>
      <c r="T67" s="702"/>
      <c r="U67" s="823"/>
      <c r="V67" s="700"/>
      <c r="W67" s="701"/>
      <c r="X67" s="701"/>
      <c r="Y67" s="701"/>
      <c r="Z67" s="701"/>
      <c r="AA67" s="701"/>
      <c r="AB67" s="701"/>
      <c r="AC67" s="701"/>
      <c r="AD67" s="701"/>
      <c r="AE67" s="824"/>
      <c r="AF67" s="700"/>
      <c r="AG67" s="701"/>
      <c r="AH67" s="701"/>
      <c r="AI67" s="701"/>
      <c r="AJ67" s="701"/>
      <c r="AK67" s="701"/>
      <c r="AL67" s="701"/>
      <c r="AM67" s="701"/>
      <c r="AN67" s="701"/>
      <c r="AO67" s="824"/>
      <c r="AP67" s="700"/>
      <c r="AQ67" s="701"/>
      <c r="AR67" s="701"/>
      <c r="AS67" s="701"/>
      <c r="AT67" s="701"/>
      <c r="AU67" s="701"/>
      <c r="AV67" s="701"/>
      <c r="AW67" s="701"/>
      <c r="AX67" s="701"/>
      <c r="AY67" s="824"/>
      <c r="AZ67" s="700"/>
      <c r="BA67" s="701"/>
      <c r="BB67" s="701"/>
      <c r="BC67" s="701"/>
      <c r="BD67" s="701"/>
      <c r="BE67" s="701"/>
      <c r="BF67" s="701"/>
      <c r="BG67" s="701"/>
      <c r="BH67" s="701"/>
      <c r="BI67" s="824"/>
      <c r="BJ67" s="700"/>
      <c r="BK67" s="701"/>
      <c r="BL67" s="701"/>
      <c r="BM67" s="701"/>
      <c r="BN67" s="701"/>
      <c r="BO67" s="701"/>
      <c r="BP67" s="701"/>
      <c r="BQ67" s="701"/>
      <c r="BR67" s="701"/>
      <c r="BS67" s="824"/>
      <c r="BT67" s="700"/>
      <c r="BU67" s="701"/>
      <c r="BV67" s="701"/>
      <c r="BW67" s="701"/>
      <c r="BX67" s="701"/>
      <c r="BY67" s="701"/>
      <c r="BZ67" s="701"/>
      <c r="CA67" s="701"/>
      <c r="CB67" s="701"/>
      <c r="CC67" s="824"/>
      <c r="CD67" s="700"/>
      <c r="CE67" s="701"/>
      <c r="CF67" s="701"/>
      <c r="CG67" s="701"/>
      <c r="CH67" s="701"/>
      <c r="CI67" s="701"/>
      <c r="CJ67" s="701"/>
      <c r="CK67" s="701"/>
      <c r="CL67" s="701"/>
      <c r="CM67" s="824"/>
      <c r="CN67" s="700"/>
      <c r="CO67" s="701"/>
      <c r="CP67" s="701"/>
      <c r="CQ67" s="701"/>
      <c r="CR67" s="701"/>
      <c r="CS67" s="701"/>
      <c r="CT67" s="701"/>
      <c r="CU67" s="701"/>
      <c r="CV67" s="701"/>
      <c r="CW67" s="824"/>
      <c r="CX67" s="700"/>
      <c r="CY67" s="701"/>
      <c r="CZ67" s="701"/>
      <c r="DA67" s="701"/>
      <c r="DB67" s="701"/>
      <c r="DC67" s="701"/>
      <c r="DD67" s="701"/>
      <c r="DE67" s="701"/>
      <c r="DF67" s="701"/>
      <c r="DG67" s="824"/>
      <c r="DH67" s="700"/>
      <c r="DI67" s="701"/>
      <c r="DJ67" s="701"/>
      <c r="DK67" s="701"/>
      <c r="DL67" s="701"/>
      <c r="DM67" s="701"/>
      <c r="DN67" s="701"/>
      <c r="DO67" s="701"/>
      <c r="DP67" s="701"/>
      <c r="DQ67" s="824"/>
      <c r="DR67" s="700"/>
      <c r="DS67" s="701"/>
      <c r="DT67" s="701"/>
      <c r="DU67" s="701"/>
      <c r="DV67" s="701"/>
      <c r="DW67" s="701"/>
      <c r="DX67" s="701"/>
      <c r="DY67" s="701"/>
      <c r="DZ67" s="701"/>
      <c r="EA67" s="824"/>
      <c r="EB67" s="700"/>
      <c r="EC67" s="701"/>
      <c r="ED67" s="701"/>
      <c r="EE67" s="701"/>
      <c r="EF67" s="701"/>
      <c r="EG67" s="701"/>
      <c r="EH67" s="701"/>
      <c r="EI67" s="701"/>
      <c r="EJ67" s="701"/>
      <c r="EK67" s="824"/>
    </row>
    <row r="68" spans="1:141" ht="36">
      <c r="A68" s="359">
        <f>Summary!A68</f>
        <v>0</v>
      </c>
      <c r="B68" s="378">
        <f>Summary!B68</f>
        <v>0</v>
      </c>
      <c r="C68" s="379" t="str">
        <f>Summary!C68</f>
        <v>4.2.2.1</v>
      </c>
      <c r="D68" s="380">
        <f>Summary!D68</f>
        <v>0</v>
      </c>
      <c r="E68" s="381">
        <f>Summary!E68</f>
        <v>0</v>
      </c>
      <c r="F68" s="382" t="str">
        <f>Summary!F68</f>
        <v>RRS - Tensioned Corrugated Beam (includes barrier length, transitions and Terminals)</v>
      </c>
      <c r="G68" s="375">
        <f>Summary!G68</f>
        <v>0</v>
      </c>
      <c r="H68" s="540">
        <f t="shared" ref="H68:H127" si="41">SUM(V68:AD68)</f>
        <v>0</v>
      </c>
      <c r="I68" s="541">
        <f t="shared" ref="I68:I127" si="42">SUM(AF68:AN68)</f>
        <v>0</v>
      </c>
      <c r="J68" s="541">
        <f t="shared" ref="J68:J127" si="43">SUM(AP68:AX68)</f>
        <v>0</v>
      </c>
      <c r="K68" s="541">
        <f t="shared" ref="K68:K127" si="44">SUM(AZ68:BH68)</f>
        <v>0</v>
      </c>
      <c r="L68" s="541">
        <f t="shared" ref="L68:L127" si="45">SUM(BJ68:BR68)</f>
        <v>0</v>
      </c>
      <c r="M68" s="541">
        <f t="shared" ref="M68:M127" si="46">SUM(BT68:CB68)</f>
        <v>0</v>
      </c>
      <c r="N68" s="541">
        <f t="shared" ref="N68:N127" si="47">SUM(CD68:CL68)</f>
        <v>0</v>
      </c>
      <c r="O68" s="541">
        <f t="shared" ref="O68:O127" si="48">SUM(CN68:CV68)</f>
        <v>0</v>
      </c>
      <c r="P68" s="541">
        <f t="shared" ref="P68:P127" si="49">SUM(CX68:DF68)</f>
        <v>0</v>
      </c>
      <c r="Q68" s="541">
        <f t="shared" ref="Q68:Q127" si="50">SUM(DH68:DP68)</f>
        <v>0</v>
      </c>
      <c r="R68" s="541">
        <f t="shared" ref="R68:R127" si="51">SUM(DR68:DZ68)</f>
        <v>0</v>
      </c>
      <c r="S68" s="541">
        <f t="shared" ref="S68:S127" si="52">SUM(EB68:EJ68)</f>
        <v>0</v>
      </c>
      <c r="T68" s="542">
        <f t="shared" ref="T68:T127" si="53">SUM(H68:S68)</f>
        <v>0</v>
      </c>
      <c r="U68" s="531"/>
      <c r="V68" s="543"/>
      <c r="W68" s="544"/>
      <c r="X68" s="544"/>
      <c r="Y68" s="544"/>
      <c r="Z68" s="544"/>
      <c r="AA68" s="544"/>
      <c r="AB68" s="544"/>
      <c r="AC68" s="544"/>
      <c r="AD68" s="544"/>
      <c r="AE68" s="657"/>
      <c r="AF68" s="543"/>
      <c r="AG68" s="544"/>
      <c r="AH68" s="544"/>
      <c r="AI68" s="544"/>
      <c r="AJ68" s="544"/>
      <c r="AK68" s="544"/>
      <c r="AL68" s="544"/>
      <c r="AM68" s="544"/>
      <c r="AN68" s="544"/>
      <c r="AO68" s="657"/>
      <c r="AP68" s="543"/>
      <c r="AQ68" s="544"/>
      <c r="AR68" s="544"/>
      <c r="AS68" s="544"/>
      <c r="AT68" s="544"/>
      <c r="AU68" s="544"/>
      <c r="AV68" s="544"/>
      <c r="AW68" s="544"/>
      <c r="AX68" s="544"/>
      <c r="AY68" s="657"/>
      <c r="AZ68" s="543"/>
      <c r="BA68" s="544"/>
      <c r="BB68" s="544"/>
      <c r="BC68" s="544"/>
      <c r="BD68" s="544"/>
      <c r="BE68" s="544"/>
      <c r="BF68" s="544"/>
      <c r="BG68" s="544"/>
      <c r="BH68" s="544"/>
      <c r="BI68" s="657"/>
      <c r="BJ68" s="543"/>
      <c r="BK68" s="544"/>
      <c r="BL68" s="544"/>
      <c r="BM68" s="544"/>
      <c r="BN68" s="544"/>
      <c r="BO68" s="544"/>
      <c r="BP68" s="544"/>
      <c r="BQ68" s="544"/>
      <c r="BR68" s="544"/>
      <c r="BS68" s="657"/>
      <c r="BT68" s="543"/>
      <c r="BU68" s="544"/>
      <c r="BV68" s="544"/>
      <c r="BW68" s="544"/>
      <c r="BX68" s="544"/>
      <c r="BY68" s="544"/>
      <c r="BZ68" s="544"/>
      <c r="CA68" s="544"/>
      <c r="CB68" s="544"/>
      <c r="CC68" s="657"/>
      <c r="CD68" s="543"/>
      <c r="CE68" s="544"/>
      <c r="CF68" s="544"/>
      <c r="CG68" s="544"/>
      <c r="CH68" s="544"/>
      <c r="CI68" s="544"/>
      <c r="CJ68" s="544"/>
      <c r="CK68" s="544"/>
      <c r="CL68" s="544"/>
      <c r="CM68" s="657"/>
      <c r="CN68" s="543"/>
      <c r="CO68" s="544"/>
      <c r="CP68" s="544"/>
      <c r="CQ68" s="544"/>
      <c r="CR68" s="544"/>
      <c r="CS68" s="544"/>
      <c r="CT68" s="544"/>
      <c r="CU68" s="544"/>
      <c r="CV68" s="544"/>
      <c r="CW68" s="657"/>
      <c r="CX68" s="543"/>
      <c r="CY68" s="544"/>
      <c r="CZ68" s="544"/>
      <c r="DA68" s="544"/>
      <c r="DB68" s="544"/>
      <c r="DC68" s="544"/>
      <c r="DD68" s="544"/>
      <c r="DE68" s="544"/>
      <c r="DF68" s="544"/>
      <c r="DG68" s="657"/>
      <c r="DH68" s="543"/>
      <c r="DI68" s="544"/>
      <c r="DJ68" s="544"/>
      <c r="DK68" s="544"/>
      <c r="DL68" s="544"/>
      <c r="DM68" s="544"/>
      <c r="DN68" s="544"/>
      <c r="DO68" s="544"/>
      <c r="DP68" s="544"/>
      <c r="DQ68" s="657"/>
      <c r="DR68" s="543"/>
      <c r="DS68" s="544"/>
      <c r="DT68" s="544"/>
      <c r="DU68" s="544"/>
      <c r="DV68" s="544"/>
      <c r="DW68" s="544"/>
      <c r="DX68" s="544"/>
      <c r="DY68" s="544"/>
      <c r="DZ68" s="544"/>
      <c r="EA68" s="657"/>
      <c r="EB68" s="543"/>
      <c r="EC68" s="544"/>
      <c r="ED68" s="544"/>
      <c r="EE68" s="544"/>
      <c r="EF68" s="544"/>
      <c r="EG68" s="544"/>
      <c r="EH68" s="544"/>
      <c r="EI68" s="544"/>
      <c r="EJ68" s="544"/>
      <c r="EK68" s="657"/>
    </row>
    <row r="69" spans="1:141" ht="36">
      <c r="A69" s="359">
        <f>Summary!A69</f>
        <v>0</v>
      </c>
      <c r="B69" s="378">
        <f>Summary!B69</f>
        <v>0</v>
      </c>
      <c r="C69" s="379" t="str">
        <f>Summary!C69</f>
        <v>4.2.2.2</v>
      </c>
      <c r="D69" s="380">
        <f>Summary!D69</f>
        <v>0</v>
      </c>
      <c r="E69" s="381">
        <f>Summary!E69</f>
        <v>0</v>
      </c>
      <c r="F69" s="382" t="str">
        <f>Summary!F69</f>
        <v>RRS - Wire Rope Safety Barrier (includes barrier length, transitions and Terminals)</v>
      </c>
      <c r="G69" s="375">
        <f>Summary!G69</f>
        <v>0</v>
      </c>
      <c r="H69" s="540">
        <f t="shared" si="41"/>
        <v>0</v>
      </c>
      <c r="I69" s="541">
        <f t="shared" si="42"/>
        <v>0</v>
      </c>
      <c r="J69" s="541">
        <f t="shared" si="43"/>
        <v>0</v>
      </c>
      <c r="K69" s="541">
        <f t="shared" si="44"/>
        <v>0</v>
      </c>
      <c r="L69" s="541">
        <f t="shared" si="45"/>
        <v>0</v>
      </c>
      <c r="M69" s="541">
        <f t="shared" si="46"/>
        <v>0</v>
      </c>
      <c r="N69" s="541">
        <f t="shared" si="47"/>
        <v>0</v>
      </c>
      <c r="O69" s="541">
        <f t="shared" si="48"/>
        <v>0</v>
      </c>
      <c r="P69" s="541">
        <f t="shared" si="49"/>
        <v>0</v>
      </c>
      <c r="Q69" s="541">
        <f t="shared" si="50"/>
        <v>0</v>
      </c>
      <c r="R69" s="541">
        <f t="shared" si="51"/>
        <v>0</v>
      </c>
      <c r="S69" s="541">
        <f t="shared" si="52"/>
        <v>0</v>
      </c>
      <c r="T69" s="542">
        <f t="shared" si="53"/>
        <v>0</v>
      </c>
      <c r="U69" s="531"/>
      <c r="V69" s="543"/>
      <c r="W69" s="544"/>
      <c r="X69" s="544"/>
      <c r="Y69" s="544"/>
      <c r="Z69" s="544"/>
      <c r="AA69" s="544"/>
      <c r="AB69" s="544"/>
      <c r="AC69" s="544"/>
      <c r="AD69" s="544"/>
      <c r="AE69" s="657"/>
      <c r="AF69" s="543"/>
      <c r="AG69" s="544"/>
      <c r="AH69" s="544"/>
      <c r="AI69" s="544"/>
      <c r="AJ69" s="544"/>
      <c r="AK69" s="544"/>
      <c r="AL69" s="544"/>
      <c r="AM69" s="544"/>
      <c r="AN69" s="544"/>
      <c r="AO69" s="657"/>
      <c r="AP69" s="543"/>
      <c r="AQ69" s="544"/>
      <c r="AR69" s="544"/>
      <c r="AS69" s="544"/>
      <c r="AT69" s="544"/>
      <c r="AU69" s="544"/>
      <c r="AV69" s="544"/>
      <c r="AW69" s="544"/>
      <c r="AX69" s="544"/>
      <c r="AY69" s="657"/>
      <c r="AZ69" s="543"/>
      <c r="BA69" s="544"/>
      <c r="BB69" s="544"/>
      <c r="BC69" s="544"/>
      <c r="BD69" s="544"/>
      <c r="BE69" s="544"/>
      <c r="BF69" s="544"/>
      <c r="BG69" s="544"/>
      <c r="BH69" s="544"/>
      <c r="BI69" s="657"/>
      <c r="BJ69" s="543"/>
      <c r="BK69" s="544"/>
      <c r="BL69" s="544"/>
      <c r="BM69" s="544"/>
      <c r="BN69" s="544"/>
      <c r="BO69" s="544"/>
      <c r="BP69" s="544"/>
      <c r="BQ69" s="544"/>
      <c r="BR69" s="544"/>
      <c r="BS69" s="657"/>
      <c r="BT69" s="543"/>
      <c r="BU69" s="544"/>
      <c r="BV69" s="544"/>
      <c r="BW69" s="544"/>
      <c r="BX69" s="544"/>
      <c r="BY69" s="544"/>
      <c r="BZ69" s="544"/>
      <c r="CA69" s="544"/>
      <c r="CB69" s="544"/>
      <c r="CC69" s="657"/>
      <c r="CD69" s="543"/>
      <c r="CE69" s="544"/>
      <c r="CF69" s="544"/>
      <c r="CG69" s="544"/>
      <c r="CH69" s="544"/>
      <c r="CI69" s="544"/>
      <c r="CJ69" s="544"/>
      <c r="CK69" s="544"/>
      <c r="CL69" s="544"/>
      <c r="CM69" s="657"/>
      <c r="CN69" s="543"/>
      <c r="CO69" s="544"/>
      <c r="CP69" s="544"/>
      <c r="CQ69" s="544"/>
      <c r="CR69" s="544"/>
      <c r="CS69" s="544"/>
      <c r="CT69" s="544"/>
      <c r="CU69" s="544"/>
      <c r="CV69" s="544"/>
      <c r="CW69" s="657"/>
      <c r="CX69" s="543"/>
      <c r="CY69" s="544"/>
      <c r="CZ69" s="544"/>
      <c r="DA69" s="544"/>
      <c r="DB69" s="544"/>
      <c r="DC69" s="544"/>
      <c r="DD69" s="544"/>
      <c r="DE69" s="544"/>
      <c r="DF69" s="544"/>
      <c r="DG69" s="657"/>
      <c r="DH69" s="543"/>
      <c r="DI69" s="544"/>
      <c r="DJ69" s="544"/>
      <c r="DK69" s="544"/>
      <c r="DL69" s="544"/>
      <c r="DM69" s="544"/>
      <c r="DN69" s="544"/>
      <c r="DO69" s="544"/>
      <c r="DP69" s="544"/>
      <c r="DQ69" s="657"/>
      <c r="DR69" s="543"/>
      <c r="DS69" s="544"/>
      <c r="DT69" s="544"/>
      <c r="DU69" s="544"/>
      <c r="DV69" s="544"/>
      <c r="DW69" s="544"/>
      <c r="DX69" s="544"/>
      <c r="DY69" s="544"/>
      <c r="DZ69" s="544"/>
      <c r="EA69" s="657"/>
      <c r="EB69" s="543"/>
      <c r="EC69" s="544"/>
      <c r="ED69" s="544"/>
      <c r="EE69" s="544"/>
      <c r="EF69" s="544"/>
      <c r="EG69" s="544"/>
      <c r="EH69" s="544"/>
      <c r="EI69" s="544"/>
      <c r="EJ69" s="544"/>
      <c r="EK69" s="657"/>
    </row>
    <row r="70" spans="1:141" ht="36">
      <c r="A70" s="359">
        <f>Summary!A70</f>
        <v>0</v>
      </c>
      <c r="B70" s="378">
        <f>Summary!B70</f>
        <v>0</v>
      </c>
      <c r="C70" s="379" t="str">
        <f>Summary!C70</f>
        <v>4.2.3</v>
      </c>
      <c r="D70" s="380">
        <f>Summary!D70</f>
        <v>0</v>
      </c>
      <c r="E70" s="381" t="str">
        <f>Summary!E70</f>
        <v>Arrester beds</v>
      </c>
      <c r="F70" s="382" t="str">
        <f>Summary!F70</f>
        <v>Treatment of weeds, remove scattered aggregate from carriageway and reprofile gravel bed</v>
      </c>
      <c r="G70" s="375">
        <f>Summary!G70</f>
        <v>0</v>
      </c>
      <c r="H70" s="540">
        <f t="shared" si="41"/>
        <v>0</v>
      </c>
      <c r="I70" s="541">
        <f t="shared" si="42"/>
        <v>0</v>
      </c>
      <c r="J70" s="541">
        <f t="shared" si="43"/>
        <v>0</v>
      </c>
      <c r="K70" s="541">
        <f t="shared" si="44"/>
        <v>0</v>
      </c>
      <c r="L70" s="541">
        <f t="shared" si="45"/>
        <v>0</v>
      </c>
      <c r="M70" s="541">
        <f t="shared" si="46"/>
        <v>0</v>
      </c>
      <c r="N70" s="541">
        <f t="shared" si="47"/>
        <v>0</v>
      </c>
      <c r="O70" s="541">
        <f t="shared" si="48"/>
        <v>0</v>
      </c>
      <c r="P70" s="541">
        <f t="shared" si="49"/>
        <v>0</v>
      </c>
      <c r="Q70" s="541">
        <f t="shared" si="50"/>
        <v>0</v>
      </c>
      <c r="R70" s="541">
        <f t="shared" si="51"/>
        <v>0</v>
      </c>
      <c r="S70" s="541">
        <f t="shared" si="52"/>
        <v>0</v>
      </c>
      <c r="T70" s="542">
        <f t="shared" si="53"/>
        <v>0</v>
      </c>
      <c r="U70" s="531"/>
      <c r="V70" s="543"/>
      <c r="W70" s="544"/>
      <c r="X70" s="544"/>
      <c r="Y70" s="544"/>
      <c r="Z70" s="544"/>
      <c r="AA70" s="544"/>
      <c r="AB70" s="544"/>
      <c r="AC70" s="544"/>
      <c r="AD70" s="544"/>
      <c r="AE70" s="657"/>
      <c r="AF70" s="543"/>
      <c r="AG70" s="544"/>
      <c r="AH70" s="544"/>
      <c r="AI70" s="544"/>
      <c r="AJ70" s="544"/>
      <c r="AK70" s="544"/>
      <c r="AL70" s="544"/>
      <c r="AM70" s="544"/>
      <c r="AN70" s="544"/>
      <c r="AO70" s="657"/>
      <c r="AP70" s="543"/>
      <c r="AQ70" s="544"/>
      <c r="AR70" s="544"/>
      <c r="AS70" s="544"/>
      <c r="AT70" s="544"/>
      <c r="AU70" s="544"/>
      <c r="AV70" s="544"/>
      <c r="AW70" s="544"/>
      <c r="AX70" s="544"/>
      <c r="AY70" s="657"/>
      <c r="AZ70" s="543"/>
      <c r="BA70" s="544"/>
      <c r="BB70" s="544"/>
      <c r="BC70" s="544"/>
      <c r="BD70" s="544"/>
      <c r="BE70" s="544"/>
      <c r="BF70" s="544"/>
      <c r="BG70" s="544"/>
      <c r="BH70" s="544"/>
      <c r="BI70" s="657"/>
      <c r="BJ70" s="543"/>
      <c r="BK70" s="544"/>
      <c r="BL70" s="544"/>
      <c r="BM70" s="544"/>
      <c r="BN70" s="544"/>
      <c r="BO70" s="544"/>
      <c r="BP70" s="544"/>
      <c r="BQ70" s="544"/>
      <c r="BR70" s="544"/>
      <c r="BS70" s="657"/>
      <c r="BT70" s="543"/>
      <c r="BU70" s="544"/>
      <c r="BV70" s="544"/>
      <c r="BW70" s="544"/>
      <c r="BX70" s="544"/>
      <c r="BY70" s="544"/>
      <c r="BZ70" s="544"/>
      <c r="CA70" s="544"/>
      <c r="CB70" s="544"/>
      <c r="CC70" s="657"/>
      <c r="CD70" s="543"/>
      <c r="CE70" s="544"/>
      <c r="CF70" s="544"/>
      <c r="CG70" s="544"/>
      <c r="CH70" s="544"/>
      <c r="CI70" s="544"/>
      <c r="CJ70" s="544"/>
      <c r="CK70" s="544"/>
      <c r="CL70" s="544"/>
      <c r="CM70" s="657"/>
      <c r="CN70" s="543"/>
      <c r="CO70" s="544"/>
      <c r="CP70" s="544"/>
      <c r="CQ70" s="544"/>
      <c r="CR70" s="544"/>
      <c r="CS70" s="544"/>
      <c r="CT70" s="544"/>
      <c r="CU70" s="544"/>
      <c r="CV70" s="544"/>
      <c r="CW70" s="657"/>
      <c r="CX70" s="543"/>
      <c r="CY70" s="544"/>
      <c r="CZ70" s="544"/>
      <c r="DA70" s="544"/>
      <c r="DB70" s="544"/>
      <c r="DC70" s="544"/>
      <c r="DD70" s="544"/>
      <c r="DE70" s="544"/>
      <c r="DF70" s="544"/>
      <c r="DG70" s="657"/>
      <c r="DH70" s="543"/>
      <c r="DI70" s="544"/>
      <c r="DJ70" s="544"/>
      <c r="DK70" s="544"/>
      <c r="DL70" s="544"/>
      <c r="DM70" s="544"/>
      <c r="DN70" s="544"/>
      <c r="DO70" s="544"/>
      <c r="DP70" s="544"/>
      <c r="DQ70" s="657"/>
      <c r="DR70" s="543"/>
      <c r="DS70" s="544"/>
      <c r="DT70" s="544"/>
      <c r="DU70" s="544"/>
      <c r="DV70" s="544"/>
      <c r="DW70" s="544"/>
      <c r="DX70" s="544"/>
      <c r="DY70" s="544"/>
      <c r="DZ70" s="544"/>
      <c r="EA70" s="657"/>
      <c r="EB70" s="543"/>
      <c r="EC70" s="544"/>
      <c r="ED70" s="544"/>
      <c r="EE70" s="544"/>
      <c r="EF70" s="544"/>
      <c r="EG70" s="544"/>
      <c r="EH70" s="544"/>
      <c r="EI70" s="544"/>
      <c r="EJ70" s="544"/>
      <c r="EK70" s="657"/>
    </row>
    <row r="71" spans="1:141" s="139" customFormat="1" ht="36">
      <c r="A71" s="802" t="str">
        <f>Summary!A71</f>
        <v>18.4.1</v>
      </c>
      <c r="B71" s="815">
        <f>Summary!B71</f>
        <v>4.3</v>
      </c>
      <c r="C71" s="813">
        <f>Summary!C71</f>
        <v>0</v>
      </c>
      <c r="D71" s="816" t="str">
        <f>Summary!D71</f>
        <v>0500 - Drainage and Service Ducts</v>
      </c>
      <c r="E71" s="796" t="str">
        <f>Summary!E71</f>
        <v xml:space="preserve">Drainage </v>
      </c>
      <c r="F71" s="796">
        <f>Summary!F71</f>
        <v>0</v>
      </c>
      <c r="G71" s="787" t="str">
        <f>Summary!G71</f>
        <v>Schedule Ref 7</v>
      </c>
      <c r="H71" s="299"/>
      <c r="I71" s="300"/>
      <c r="J71" s="300"/>
      <c r="K71" s="300"/>
      <c r="L71" s="300"/>
      <c r="M71" s="300"/>
      <c r="N71" s="300"/>
      <c r="O71" s="300"/>
      <c r="P71" s="300"/>
      <c r="Q71" s="300"/>
      <c r="R71" s="300"/>
      <c r="S71" s="300"/>
      <c r="T71" s="797"/>
      <c r="U71" s="531"/>
      <c r="V71" s="299"/>
      <c r="W71" s="300"/>
      <c r="X71" s="300"/>
      <c r="Y71" s="300"/>
      <c r="Z71" s="300"/>
      <c r="AA71" s="300"/>
      <c r="AB71" s="300"/>
      <c r="AC71" s="300"/>
      <c r="AD71" s="300"/>
      <c r="AE71" s="817"/>
      <c r="AF71" s="299"/>
      <c r="AG71" s="300"/>
      <c r="AH71" s="300"/>
      <c r="AI71" s="300"/>
      <c r="AJ71" s="300"/>
      <c r="AK71" s="300"/>
      <c r="AL71" s="300"/>
      <c r="AM71" s="300"/>
      <c r="AN71" s="300"/>
      <c r="AO71" s="817"/>
      <c r="AP71" s="299"/>
      <c r="AQ71" s="300"/>
      <c r="AR71" s="300"/>
      <c r="AS71" s="300"/>
      <c r="AT71" s="300"/>
      <c r="AU71" s="300"/>
      <c r="AV71" s="300"/>
      <c r="AW71" s="300"/>
      <c r="AX71" s="300"/>
      <c r="AY71" s="817"/>
      <c r="AZ71" s="299"/>
      <c r="BA71" s="300"/>
      <c r="BB71" s="300"/>
      <c r="BC71" s="300"/>
      <c r="BD71" s="300"/>
      <c r="BE71" s="300"/>
      <c r="BF71" s="300"/>
      <c r="BG71" s="300"/>
      <c r="BH71" s="300"/>
      <c r="BI71" s="817"/>
      <c r="BJ71" s="299"/>
      <c r="BK71" s="300"/>
      <c r="BL71" s="300"/>
      <c r="BM71" s="300"/>
      <c r="BN71" s="300"/>
      <c r="BO71" s="300"/>
      <c r="BP71" s="300"/>
      <c r="BQ71" s="300"/>
      <c r="BR71" s="300"/>
      <c r="BS71" s="817"/>
      <c r="BT71" s="299"/>
      <c r="BU71" s="300"/>
      <c r="BV71" s="300"/>
      <c r="BW71" s="300"/>
      <c r="BX71" s="300"/>
      <c r="BY71" s="300"/>
      <c r="BZ71" s="300"/>
      <c r="CA71" s="300"/>
      <c r="CB71" s="300"/>
      <c r="CC71" s="817"/>
      <c r="CD71" s="299"/>
      <c r="CE71" s="300"/>
      <c r="CF71" s="300"/>
      <c r="CG71" s="300"/>
      <c r="CH71" s="300"/>
      <c r="CI71" s="300"/>
      <c r="CJ71" s="300"/>
      <c r="CK71" s="300"/>
      <c r="CL71" s="300"/>
      <c r="CM71" s="817"/>
      <c r="CN71" s="299"/>
      <c r="CO71" s="300"/>
      <c r="CP71" s="300"/>
      <c r="CQ71" s="300"/>
      <c r="CR71" s="300"/>
      <c r="CS71" s="300"/>
      <c r="CT71" s="300"/>
      <c r="CU71" s="300"/>
      <c r="CV71" s="300"/>
      <c r="CW71" s="817"/>
      <c r="CX71" s="299"/>
      <c r="CY71" s="300"/>
      <c r="CZ71" s="300"/>
      <c r="DA71" s="300"/>
      <c r="DB71" s="300"/>
      <c r="DC71" s="300"/>
      <c r="DD71" s="300"/>
      <c r="DE71" s="300"/>
      <c r="DF71" s="300"/>
      <c r="DG71" s="817"/>
      <c r="DH71" s="299"/>
      <c r="DI71" s="300"/>
      <c r="DJ71" s="300"/>
      <c r="DK71" s="300"/>
      <c r="DL71" s="300"/>
      <c r="DM71" s="300"/>
      <c r="DN71" s="300"/>
      <c r="DO71" s="300"/>
      <c r="DP71" s="300"/>
      <c r="DQ71" s="817"/>
      <c r="DR71" s="299"/>
      <c r="DS71" s="300"/>
      <c r="DT71" s="300"/>
      <c r="DU71" s="300"/>
      <c r="DV71" s="300"/>
      <c r="DW71" s="300"/>
      <c r="DX71" s="300"/>
      <c r="DY71" s="300"/>
      <c r="DZ71" s="300"/>
      <c r="EA71" s="817"/>
      <c r="EB71" s="299"/>
      <c r="EC71" s="300"/>
      <c r="ED71" s="300"/>
      <c r="EE71" s="300"/>
      <c r="EF71" s="300"/>
      <c r="EG71" s="300"/>
      <c r="EH71" s="300"/>
      <c r="EI71" s="300"/>
      <c r="EJ71" s="300"/>
      <c r="EK71" s="817"/>
    </row>
    <row r="72" spans="1:141" s="139" customFormat="1" ht="36">
      <c r="A72" s="802">
        <f>Summary!A72</f>
        <v>0</v>
      </c>
      <c r="B72" s="815">
        <f>Summary!B72</f>
        <v>0</v>
      </c>
      <c r="C72" s="813" t="str">
        <f>Summary!C72</f>
        <v>4.3.1</v>
      </c>
      <c r="D72" s="816" t="str">
        <f>Summary!D72</f>
        <v>500 - Drainage and Service Ducts</v>
      </c>
      <c r="E72" s="796" t="str">
        <f>Summary!E72</f>
        <v>Gullies</v>
      </c>
      <c r="F72" s="796">
        <f>Summary!F72</f>
        <v>0</v>
      </c>
      <c r="G72" s="787">
        <f>Summary!G72</f>
        <v>0</v>
      </c>
      <c r="H72" s="299"/>
      <c r="I72" s="300"/>
      <c r="J72" s="300"/>
      <c r="K72" s="300"/>
      <c r="L72" s="300"/>
      <c r="M72" s="300"/>
      <c r="N72" s="300"/>
      <c r="O72" s="300"/>
      <c r="P72" s="300"/>
      <c r="Q72" s="300"/>
      <c r="R72" s="300"/>
      <c r="S72" s="300"/>
      <c r="T72" s="797"/>
      <c r="U72" s="531"/>
      <c r="V72" s="299"/>
      <c r="W72" s="300"/>
      <c r="X72" s="300"/>
      <c r="Y72" s="300"/>
      <c r="Z72" s="300"/>
      <c r="AA72" s="300"/>
      <c r="AB72" s="300"/>
      <c r="AC72" s="300"/>
      <c r="AD72" s="300"/>
      <c r="AE72" s="817"/>
      <c r="AF72" s="299"/>
      <c r="AG72" s="300"/>
      <c r="AH72" s="300"/>
      <c r="AI72" s="300"/>
      <c r="AJ72" s="300"/>
      <c r="AK72" s="300"/>
      <c r="AL72" s="300"/>
      <c r="AM72" s="300"/>
      <c r="AN72" s="300"/>
      <c r="AO72" s="817"/>
      <c r="AP72" s="299"/>
      <c r="AQ72" s="300"/>
      <c r="AR72" s="300"/>
      <c r="AS72" s="300"/>
      <c r="AT72" s="300"/>
      <c r="AU72" s="300"/>
      <c r="AV72" s="300"/>
      <c r="AW72" s="300"/>
      <c r="AX72" s="300"/>
      <c r="AY72" s="817"/>
      <c r="AZ72" s="299"/>
      <c r="BA72" s="300"/>
      <c r="BB72" s="300"/>
      <c r="BC72" s="300"/>
      <c r="BD72" s="300"/>
      <c r="BE72" s="300"/>
      <c r="BF72" s="300"/>
      <c r="BG72" s="300"/>
      <c r="BH72" s="300"/>
      <c r="BI72" s="817"/>
      <c r="BJ72" s="299"/>
      <c r="BK72" s="300"/>
      <c r="BL72" s="300"/>
      <c r="BM72" s="300"/>
      <c r="BN72" s="300"/>
      <c r="BO72" s="300"/>
      <c r="BP72" s="300"/>
      <c r="BQ72" s="300"/>
      <c r="BR72" s="300"/>
      <c r="BS72" s="817"/>
      <c r="BT72" s="299"/>
      <c r="BU72" s="300"/>
      <c r="BV72" s="300"/>
      <c r="BW72" s="300"/>
      <c r="BX72" s="300"/>
      <c r="BY72" s="300"/>
      <c r="BZ72" s="300"/>
      <c r="CA72" s="300"/>
      <c r="CB72" s="300"/>
      <c r="CC72" s="817"/>
      <c r="CD72" s="299"/>
      <c r="CE72" s="300"/>
      <c r="CF72" s="300"/>
      <c r="CG72" s="300"/>
      <c r="CH72" s="300"/>
      <c r="CI72" s="300"/>
      <c r="CJ72" s="300"/>
      <c r="CK72" s="300"/>
      <c r="CL72" s="300"/>
      <c r="CM72" s="817"/>
      <c r="CN72" s="299"/>
      <c r="CO72" s="300"/>
      <c r="CP72" s="300"/>
      <c r="CQ72" s="300"/>
      <c r="CR72" s="300"/>
      <c r="CS72" s="300"/>
      <c r="CT72" s="300"/>
      <c r="CU72" s="300"/>
      <c r="CV72" s="300"/>
      <c r="CW72" s="817"/>
      <c r="CX72" s="299"/>
      <c r="CY72" s="300"/>
      <c r="CZ72" s="300"/>
      <c r="DA72" s="300"/>
      <c r="DB72" s="300"/>
      <c r="DC72" s="300"/>
      <c r="DD72" s="300"/>
      <c r="DE72" s="300"/>
      <c r="DF72" s="300"/>
      <c r="DG72" s="817"/>
      <c r="DH72" s="299"/>
      <c r="DI72" s="300"/>
      <c r="DJ72" s="300"/>
      <c r="DK72" s="300"/>
      <c r="DL72" s="300"/>
      <c r="DM72" s="300"/>
      <c r="DN72" s="300"/>
      <c r="DO72" s="300"/>
      <c r="DP72" s="300"/>
      <c r="DQ72" s="817"/>
      <c r="DR72" s="299"/>
      <c r="DS72" s="300"/>
      <c r="DT72" s="300"/>
      <c r="DU72" s="300"/>
      <c r="DV72" s="300"/>
      <c r="DW72" s="300"/>
      <c r="DX72" s="300"/>
      <c r="DY72" s="300"/>
      <c r="DZ72" s="300"/>
      <c r="EA72" s="817"/>
      <c r="EB72" s="299"/>
      <c r="EC72" s="300"/>
      <c r="ED72" s="300"/>
      <c r="EE72" s="300"/>
      <c r="EF72" s="300"/>
      <c r="EG72" s="300"/>
      <c r="EH72" s="300"/>
      <c r="EI72" s="300"/>
      <c r="EJ72" s="300"/>
      <c r="EK72" s="817"/>
    </row>
    <row r="73" spans="1:141" ht="36">
      <c r="A73" s="359">
        <f>Summary!A73</f>
        <v>0</v>
      </c>
      <c r="B73" s="378">
        <f>Summary!B73</f>
        <v>0</v>
      </c>
      <c r="C73" s="379" t="str">
        <f>Summary!C73</f>
        <v>4.3.1.1</v>
      </c>
      <c r="D73" s="380">
        <f>Summary!D73</f>
        <v>0</v>
      </c>
      <c r="E73" s="381">
        <f>Summary!E73</f>
        <v>0</v>
      </c>
      <c r="F73" s="382" t="str">
        <f>Summary!F73</f>
        <v>Gully Emptying, including clearing aprons, covers and obstructions</v>
      </c>
      <c r="G73" s="375">
        <f>Summary!G73</f>
        <v>0</v>
      </c>
      <c r="H73" s="540">
        <f t="shared" si="41"/>
        <v>0</v>
      </c>
      <c r="I73" s="541">
        <f t="shared" si="42"/>
        <v>0</v>
      </c>
      <c r="J73" s="541">
        <f t="shared" si="43"/>
        <v>0</v>
      </c>
      <c r="K73" s="541">
        <f t="shared" si="44"/>
        <v>0</v>
      </c>
      <c r="L73" s="541">
        <f t="shared" si="45"/>
        <v>0</v>
      </c>
      <c r="M73" s="541">
        <f t="shared" si="46"/>
        <v>0</v>
      </c>
      <c r="N73" s="541">
        <f t="shared" si="47"/>
        <v>0</v>
      </c>
      <c r="O73" s="541">
        <f t="shared" si="48"/>
        <v>0</v>
      </c>
      <c r="P73" s="541">
        <f t="shared" si="49"/>
        <v>0</v>
      </c>
      <c r="Q73" s="541">
        <f t="shared" si="50"/>
        <v>0</v>
      </c>
      <c r="R73" s="541">
        <f t="shared" si="51"/>
        <v>0</v>
      </c>
      <c r="S73" s="541">
        <f t="shared" si="52"/>
        <v>0</v>
      </c>
      <c r="T73" s="542">
        <f t="shared" si="53"/>
        <v>0</v>
      </c>
      <c r="U73" s="531"/>
      <c r="V73" s="543"/>
      <c r="W73" s="544"/>
      <c r="X73" s="544"/>
      <c r="Y73" s="544"/>
      <c r="Z73" s="544"/>
      <c r="AA73" s="544"/>
      <c r="AB73" s="544"/>
      <c r="AC73" s="544"/>
      <c r="AD73" s="544"/>
      <c r="AE73" s="657"/>
      <c r="AF73" s="543"/>
      <c r="AG73" s="544"/>
      <c r="AH73" s="544"/>
      <c r="AI73" s="544"/>
      <c r="AJ73" s="544"/>
      <c r="AK73" s="544"/>
      <c r="AL73" s="544"/>
      <c r="AM73" s="544"/>
      <c r="AN73" s="544"/>
      <c r="AO73" s="657"/>
      <c r="AP73" s="543"/>
      <c r="AQ73" s="544"/>
      <c r="AR73" s="544"/>
      <c r="AS73" s="544"/>
      <c r="AT73" s="544"/>
      <c r="AU73" s="544"/>
      <c r="AV73" s="544"/>
      <c r="AW73" s="544"/>
      <c r="AX73" s="544"/>
      <c r="AY73" s="657"/>
      <c r="AZ73" s="543"/>
      <c r="BA73" s="544"/>
      <c r="BB73" s="544"/>
      <c r="BC73" s="544"/>
      <c r="BD73" s="544"/>
      <c r="BE73" s="544"/>
      <c r="BF73" s="544"/>
      <c r="BG73" s="544"/>
      <c r="BH73" s="544"/>
      <c r="BI73" s="657"/>
      <c r="BJ73" s="543"/>
      <c r="BK73" s="544"/>
      <c r="BL73" s="544"/>
      <c r="BM73" s="544"/>
      <c r="BN73" s="544"/>
      <c r="BO73" s="544"/>
      <c r="BP73" s="544"/>
      <c r="BQ73" s="544"/>
      <c r="BR73" s="544"/>
      <c r="BS73" s="657"/>
      <c r="BT73" s="543"/>
      <c r="BU73" s="544"/>
      <c r="BV73" s="544"/>
      <c r="BW73" s="544"/>
      <c r="BX73" s="544"/>
      <c r="BY73" s="544"/>
      <c r="BZ73" s="544"/>
      <c r="CA73" s="544"/>
      <c r="CB73" s="544"/>
      <c r="CC73" s="657"/>
      <c r="CD73" s="543"/>
      <c r="CE73" s="544"/>
      <c r="CF73" s="544"/>
      <c r="CG73" s="544"/>
      <c r="CH73" s="544"/>
      <c r="CI73" s="544"/>
      <c r="CJ73" s="544"/>
      <c r="CK73" s="544"/>
      <c r="CL73" s="544"/>
      <c r="CM73" s="657"/>
      <c r="CN73" s="543"/>
      <c r="CO73" s="544"/>
      <c r="CP73" s="544"/>
      <c r="CQ73" s="544"/>
      <c r="CR73" s="544"/>
      <c r="CS73" s="544"/>
      <c r="CT73" s="544"/>
      <c r="CU73" s="544"/>
      <c r="CV73" s="544"/>
      <c r="CW73" s="657"/>
      <c r="CX73" s="543"/>
      <c r="CY73" s="544"/>
      <c r="CZ73" s="544"/>
      <c r="DA73" s="544"/>
      <c r="DB73" s="544"/>
      <c r="DC73" s="544"/>
      <c r="DD73" s="544"/>
      <c r="DE73" s="544"/>
      <c r="DF73" s="544"/>
      <c r="DG73" s="657"/>
      <c r="DH73" s="543"/>
      <c r="DI73" s="544"/>
      <c r="DJ73" s="544"/>
      <c r="DK73" s="544"/>
      <c r="DL73" s="544"/>
      <c r="DM73" s="544"/>
      <c r="DN73" s="544"/>
      <c r="DO73" s="544"/>
      <c r="DP73" s="544"/>
      <c r="DQ73" s="657"/>
      <c r="DR73" s="543"/>
      <c r="DS73" s="544"/>
      <c r="DT73" s="544"/>
      <c r="DU73" s="544"/>
      <c r="DV73" s="544"/>
      <c r="DW73" s="544"/>
      <c r="DX73" s="544"/>
      <c r="DY73" s="544"/>
      <c r="DZ73" s="544"/>
      <c r="EA73" s="657"/>
      <c r="EB73" s="543"/>
      <c r="EC73" s="544"/>
      <c r="ED73" s="544"/>
      <c r="EE73" s="544"/>
      <c r="EF73" s="544"/>
      <c r="EG73" s="544"/>
      <c r="EH73" s="544"/>
      <c r="EI73" s="544"/>
      <c r="EJ73" s="544"/>
      <c r="EK73" s="657"/>
    </row>
    <row r="74" spans="1:141" ht="20.25">
      <c r="A74" s="359">
        <f>Summary!A74</f>
        <v>0</v>
      </c>
      <c r="B74" s="378">
        <f>Summary!B74</f>
        <v>0</v>
      </c>
      <c r="C74" s="379" t="str">
        <f>Summary!C74</f>
        <v>4.3.1.2</v>
      </c>
      <c r="D74" s="380">
        <f>Summary!D74</f>
        <v>0</v>
      </c>
      <c r="E74" s="381">
        <f>Summary!E74</f>
        <v>0</v>
      </c>
      <c r="F74" s="382" t="str">
        <f>Summary!F74</f>
        <v>Clear gully aprons, covers and obstructions</v>
      </c>
      <c r="G74" s="375">
        <f>Summary!G74</f>
        <v>0</v>
      </c>
      <c r="H74" s="540">
        <f t="shared" si="41"/>
        <v>0</v>
      </c>
      <c r="I74" s="541">
        <f t="shared" si="42"/>
        <v>0</v>
      </c>
      <c r="J74" s="541">
        <f t="shared" si="43"/>
        <v>0</v>
      </c>
      <c r="K74" s="541">
        <f t="shared" si="44"/>
        <v>0</v>
      </c>
      <c r="L74" s="541">
        <f t="shared" si="45"/>
        <v>0</v>
      </c>
      <c r="M74" s="541">
        <f t="shared" si="46"/>
        <v>0</v>
      </c>
      <c r="N74" s="541">
        <f t="shared" si="47"/>
        <v>0</v>
      </c>
      <c r="O74" s="541">
        <f t="shared" si="48"/>
        <v>0</v>
      </c>
      <c r="P74" s="541">
        <f t="shared" si="49"/>
        <v>0</v>
      </c>
      <c r="Q74" s="541">
        <f t="shared" si="50"/>
        <v>0</v>
      </c>
      <c r="R74" s="541">
        <f t="shared" si="51"/>
        <v>0</v>
      </c>
      <c r="S74" s="541">
        <f t="shared" si="52"/>
        <v>0</v>
      </c>
      <c r="T74" s="542">
        <f t="shared" si="53"/>
        <v>0</v>
      </c>
      <c r="U74" s="531"/>
      <c r="V74" s="543"/>
      <c r="W74" s="544"/>
      <c r="X74" s="544"/>
      <c r="Y74" s="544"/>
      <c r="Z74" s="544"/>
      <c r="AA74" s="544"/>
      <c r="AB74" s="544"/>
      <c r="AC74" s="544"/>
      <c r="AD74" s="544"/>
      <c r="AE74" s="657"/>
      <c r="AF74" s="543"/>
      <c r="AG74" s="544"/>
      <c r="AH74" s="544"/>
      <c r="AI74" s="544"/>
      <c r="AJ74" s="544"/>
      <c r="AK74" s="544"/>
      <c r="AL74" s="544"/>
      <c r="AM74" s="544"/>
      <c r="AN74" s="544"/>
      <c r="AO74" s="657"/>
      <c r="AP74" s="543"/>
      <c r="AQ74" s="544"/>
      <c r="AR74" s="544"/>
      <c r="AS74" s="544"/>
      <c r="AT74" s="544"/>
      <c r="AU74" s="544"/>
      <c r="AV74" s="544"/>
      <c r="AW74" s="544"/>
      <c r="AX74" s="544"/>
      <c r="AY74" s="657"/>
      <c r="AZ74" s="543"/>
      <c r="BA74" s="544"/>
      <c r="BB74" s="544"/>
      <c r="BC74" s="544"/>
      <c r="BD74" s="544"/>
      <c r="BE74" s="544"/>
      <c r="BF74" s="544"/>
      <c r="BG74" s="544"/>
      <c r="BH74" s="544"/>
      <c r="BI74" s="657"/>
      <c r="BJ74" s="543"/>
      <c r="BK74" s="544"/>
      <c r="BL74" s="544"/>
      <c r="BM74" s="544"/>
      <c r="BN74" s="544"/>
      <c r="BO74" s="544"/>
      <c r="BP74" s="544"/>
      <c r="BQ74" s="544"/>
      <c r="BR74" s="544"/>
      <c r="BS74" s="657"/>
      <c r="BT74" s="543"/>
      <c r="BU74" s="544"/>
      <c r="BV74" s="544"/>
      <c r="BW74" s="544"/>
      <c r="BX74" s="544"/>
      <c r="BY74" s="544"/>
      <c r="BZ74" s="544"/>
      <c r="CA74" s="544"/>
      <c r="CB74" s="544"/>
      <c r="CC74" s="657"/>
      <c r="CD74" s="543"/>
      <c r="CE74" s="544"/>
      <c r="CF74" s="544"/>
      <c r="CG74" s="544"/>
      <c r="CH74" s="544"/>
      <c r="CI74" s="544"/>
      <c r="CJ74" s="544"/>
      <c r="CK74" s="544"/>
      <c r="CL74" s="544"/>
      <c r="CM74" s="657"/>
      <c r="CN74" s="543"/>
      <c r="CO74" s="544"/>
      <c r="CP74" s="544"/>
      <c r="CQ74" s="544"/>
      <c r="CR74" s="544"/>
      <c r="CS74" s="544"/>
      <c r="CT74" s="544"/>
      <c r="CU74" s="544"/>
      <c r="CV74" s="544"/>
      <c r="CW74" s="657"/>
      <c r="CX74" s="543"/>
      <c r="CY74" s="544"/>
      <c r="CZ74" s="544"/>
      <c r="DA74" s="544"/>
      <c r="DB74" s="544"/>
      <c r="DC74" s="544"/>
      <c r="DD74" s="544"/>
      <c r="DE74" s="544"/>
      <c r="DF74" s="544"/>
      <c r="DG74" s="657"/>
      <c r="DH74" s="543"/>
      <c r="DI74" s="544"/>
      <c r="DJ74" s="544"/>
      <c r="DK74" s="544"/>
      <c r="DL74" s="544"/>
      <c r="DM74" s="544"/>
      <c r="DN74" s="544"/>
      <c r="DO74" s="544"/>
      <c r="DP74" s="544"/>
      <c r="DQ74" s="657"/>
      <c r="DR74" s="543"/>
      <c r="DS74" s="544"/>
      <c r="DT74" s="544"/>
      <c r="DU74" s="544"/>
      <c r="DV74" s="544"/>
      <c r="DW74" s="544"/>
      <c r="DX74" s="544"/>
      <c r="DY74" s="544"/>
      <c r="DZ74" s="544"/>
      <c r="EA74" s="657"/>
      <c r="EB74" s="543"/>
      <c r="EC74" s="544"/>
      <c r="ED74" s="544"/>
      <c r="EE74" s="544"/>
      <c r="EF74" s="544"/>
      <c r="EG74" s="544"/>
      <c r="EH74" s="544"/>
      <c r="EI74" s="544"/>
      <c r="EJ74" s="544"/>
      <c r="EK74" s="657"/>
    </row>
    <row r="75" spans="1:141" s="139" customFormat="1" ht="36">
      <c r="A75" s="802">
        <f>Summary!A75</f>
        <v>0</v>
      </c>
      <c r="B75" s="815">
        <f>Summary!B75</f>
        <v>0</v>
      </c>
      <c r="C75" s="813" t="str">
        <f>Summary!C75</f>
        <v>4.3.2</v>
      </c>
      <c r="D75" s="816" t="str">
        <f>Summary!D75</f>
        <v>500 - Drainage and Service Ducts</v>
      </c>
      <c r="E75" s="796" t="str">
        <f>Summary!E75</f>
        <v>Linear drainage systems</v>
      </c>
      <c r="F75" s="796">
        <f>Summary!F75</f>
        <v>0</v>
      </c>
      <c r="G75" s="787">
        <f>Summary!G75</f>
        <v>0</v>
      </c>
      <c r="H75" s="299"/>
      <c r="I75" s="300"/>
      <c r="J75" s="300"/>
      <c r="K75" s="300"/>
      <c r="L75" s="300"/>
      <c r="M75" s="300"/>
      <c r="N75" s="300"/>
      <c r="O75" s="300"/>
      <c r="P75" s="300"/>
      <c r="Q75" s="300"/>
      <c r="R75" s="300"/>
      <c r="S75" s="300"/>
      <c r="T75" s="797"/>
      <c r="U75" s="531"/>
      <c r="V75" s="299"/>
      <c r="W75" s="300"/>
      <c r="X75" s="300"/>
      <c r="Y75" s="300"/>
      <c r="Z75" s="300"/>
      <c r="AA75" s="300"/>
      <c r="AB75" s="300"/>
      <c r="AC75" s="300"/>
      <c r="AD75" s="300"/>
      <c r="AE75" s="817"/>
      <c r="AF75" s="299"/>
      <c r="AG75" s="300"/>
      <c r="AH75" s="300"/>
      <c r="AI75" s="300"/>
      <c r="AJ75" s="300"/>
      <c r="AK75" s="300"/>
      <c r="AL75" s="300"/>
      <c r="AM75" s="300"/>
      <c r="AN75" s="300"/>
      <c r="AO75" s="817"/>
      <c r="AP75" s="299"/>
      <c r="AQ75" s="300"/>
      <c r="AR75" s="300"/>
      <c r="AS75" s="300"/>
      <c r="AT75" s="300"/>
      <c r="AU75" s="300"/>
      <c r="AV75" s="300"/>
      <c r="AW75" s="300"/>
      <c r="AX75" s="300"/>
      <c r="AY75" s="817"/>
      <c r="AZ75" s="299"/>
      <c r="BA75" s="300"/>
      <c r="BB75" s="300"/>
      <c r="BC75" s="300"/>
      <c r="BD75" s="300"/>
      <c r="BE75" s="300"/>
      <c r="BF75" s="300"/>
      <c r="BG75" s="300"/>
      <c r="BH75" s="300"/>
      <c r="BI75" s="817"/>
      <c r="BJ75" s="299"/>
      <c r="BK75" s="300"/>
      <c r="BL75" s="300"/>
      <c r="BM75" s="300"/>
      <c r="BN75" s="300"/>
      <c r="BO75" s="300"/>
      <c r="BP75" s="300"/>
      <c r="BQ75" s="300"/>
      <c r="BR75" s="300"/>
      <c r="BS75" s="817"/>
      <c r="BT75" s="299"/>
      <c r="BU75" s="300"/>
      <c r="BV75" s="300"/>
      <c r="BW75" s="300"/>
      <c r="BX75" s="300"/>
      <c r="BY75" s="300"/>
      <c r="BZ75" s="300"/>
      <c r="CA75" s="300"/>
      <c r="CB75" s="300"/>
      <c r="CC75" s="817"/>
      <c r="CD75" s="299"/>
      <c r="CE75" s="300"/>
      <c r="CF75" s="300"/>
      <c r="CG75" s="300"/>
      <c r="CH75" s="300"/>
      <c r="CI75" s="300"/>
      <c r="CJ75" s="300"/>
      <c r="CK75" s="300"/>
      <c r="CL75" s="300"/>
      <c r="CM75" s="817"/>
      <c r="CN75" s="299"/>
      <c r="CO75" s="300"/>
      <c r="CP75" s="300"/>
      <c r="CQ75" s="300"/>
      <c r="CR75" s="300"/>
      <c r="CS75" s="300"/>
      <c r="CT75" s="300"/>
      <c r="CU75" s="300"/>
      <c r="CV75" s="300"/>
      <c r="CW75" s="817"/>
      <c r="CX75" s="299"/>
      <c r="CY75" s="300"/>
      <c r="CZ75" s="300"/>
      <c r="DA75" s="300"/>
      <c r="DB75" s="300"/>
      <c r="DC75" s="300"/>
      <c r="DD75" s="300"/>
      <c r="DE75" s="300"/>
      <c r="DF75" s="300"/>
      <c r="DG75" s="817"/>
      <c r="DH75" s="299"/>
      <c r="DI75" s="300"/>
      <c r="DJ75" s="300"/>
      <c r="DK75" s="300"/>
      <c r="DL75" s="300"/>
      <c r="DM75" s="300"/>
      <c r="DN75" s="300"/>
      <c r="DO75" s="300"/>
      <c r="DP75" s="300"/>
      <c r="DQ75" s="817"/>
      <c r="DR75" s="299"/>
      <c r="DS75" s="300"/>
      <c r="DT75" s="300"/>
      <c r="DU75" s="300"/>
      <c r="DV75" s="300"/>
      <c r="DW75" s="300"/>
      <c r="DX75" s="300"/>
      <c r="DY75" s="300"/>
      <c r="DZ75" s="300"/>
      <c r="EA75" s="817"/>
      <c r="EB75" s="299"/>
      <c r="EC75" s="300"/>
      <c r="ED75" s="300"/>
      <c r="EE75" s="300"/>
      <c r="EF75" s="300"/>
      <c r="EG75" s="300"/>
      <c r="EH75" s="300"/>
      <c r="EI75" s="300"/>
      <c r="EJ75" s="300"/>
      <c r="EK75" s="817"/>
    </row>
    <row r="76" spans="1:141" ht="36">
      <c r="A76" s="359">
        <f>Summary!A76</f>
        <v>0</v>
      </c>
      <c r="B76" s="378">
        <f>Summary!B76</f>
        <v>0</v>
      </c>
      <c r="C76" s="379" t="str">
        <f>Summary!C76</f>
        <v>4.3.2.1</v>
      </c>
      <c r="D76" s="380">
        <f>Summary!D76</f>
        <v>0</v>
      </c>
      <c r="E76" s="381">
        <f>Summary!E76</f>
        <v>0</v>
      </c>
      <c r="F76" s="382" t="str">
        <f>Summary!F76</f>
        <v>Clearing, rodding, low pressure / high volume jetting and proving Combined Kerb and Drainage System</v>
      </c>
      <c r="G76" s="375">
        <f>Summary!G76</f>
        <v>0</v>
      </c>
      <c r="H76" s="540">
        <f t="shared" si="41"/>
        <v>0</v>
      </c>
      <c r="I76" s="541">
        <f t="shared" si="42"/>
        <v>0</v>
      </c>
      <c r="J76" s="541">
        <f t="shared" si="43"/>
        <v>0</v>
      </c>
      <c r="K76" s="541">
        <f t="shared" si="44"/>
        <v>0</v>
      </c>
      <c r="L76" s="541">
        <f t="shared" si="45"/>
        <v>0</v>
      </c>
      <c r="M76" s="541">
        <f t="shared" si="46"/>
        <v>0</v>
      </c>
      <c r="N76" s="541">
        <f t="shared" si="47"/>
        <v>0</v>
      </c>
      <c r="O76" s="541">
        <f t="shared" si="48"/>
        <v>0</v>
      </c>
      <c r="P76" s="541">
        <f t="shared" si="49"/>
        <v>0</v>
      </c>
      <c r="Q76" s="541">
        <f t="shared" si="50"/>
        <v>0</v>
      </c>
      <c r="R76" s="541">
        <f t="shared" si="51"/>
        <v>0</v>
      </c>
      <c r="S76" s="541">
        <f t="shared" si="52"/>
        <v>0</v>
      </c>
      <c r="T76" s="542">
        <f t="shared" si="53"/>
        <v>0</v>
      </c>
      <c r="U76" s="531"/>
      <c r="V76" s="543"/>
      <c r="W76" s="544"/>
      <c r="X76" s="544"/>
      <c r="Y76" s="544"/>
      <c r="Z76" s="544"/>
      <c r="AA76" s="544"/>
      <c r="AB76" s="544"/>
      <c r="AC76" s="544"/>
      <c r="AD76" s="544"/>
      <c r="AE76" s="657"/>
      <c r="AF76" s="543"/>
      <c r="AG76" s="544"/>
      <c r="AH76" s="544"/>
      <c r="AI76" s="544"/>
      <c r="AJ76" s="544"/>
      <c r="AK76" s="544"/>
      <c r="AL76" s="544"/>
      <c r="AM76" s="544"/>
      <c r="AN76" s="544"/>
      <c r="AO76" s="657"/>
      <c r="AP76" s="543"/>
      <c r="AQ76" s="544"/>
      <c r="AR76" s="544"/>
      <c r="AS76" s="544"/>
      <c r="AT76" s="544"/>
      <c r="AU76" s="544"/>
      <c r="AV76" s="544"/>
      <c r="AW76" s="544"/>
      <c r="AX76" s="544"/>
      <c r="AY76" s="657"/>
      <c r="AZ76" s="543"/>
      <c r="BA76" s="544"/>
      <c r="BB76" s="544"/>
      <c r="BC76" s="544"/>
      <c r="BD76" s="544"/>
      <c r="BE76" s="544"/>
      <c r="BF76" s="544"/>
      <c r="BG76" s="544"/>
      <c r="BH76" s="544"/>
      <c r="BI76" s="657"/>
      <c r="BJ76" s="543"/>
      <c r="BK76" s="544"/>
      <c r="BL76" s="544"/>
      <c r="BM76" s="544"/>
      <c r="BN76" s="544"/>
      <c r="BO76" s="544"/>
      <c r="BP76" s="544"/>
      <c r="BQ76" s="544"/>
      <c r="BR76" s="544"/>
      <c r="BS76" s="657"/>
      <c r="BT76" s="543"/>
      <c r="BU76" s="544"/>
      <c r="BV76" s="544"/>
      <c r="BW76" s="544"/>
      <c r="BX76" s="544"/>
      <c r="BY76" s="544"/>
      <c r="BZ76" s="544"/>
      <c r="CA76" s="544"/>
      <c r="CB76" s="544"/>
      <c r="CC76" s="657"/>
      <c r="CD76" s="543"/>
      <c r="CE76" s="544"/>
      <c r="CF76" s="544"/>
      <c r="CG76" s="544"/>
      <c r="CH76" s="544"/>
      <c r="CI76" s="544"/>
      <c r="CJ76" s="544"/>
      <c r="CK76" s="544"/>
      <c r="CL76" s="544"/>
      <c r="CM76" s="657"/>
      <c r="CN76" s="543"/>
      <c r="CO76" s="544"/>
      <c r="CP76" s="544"/>
      <c r="CQ76" s="544"/>
      <c r="CR76" s="544"/>
      <c r="CS76" s="544"/>
      <c r="CT76" s="544"/>
      <c r="CU76" s="544"/>
      <c r="CV76" s="544"/>
      <c r="CW76" s="657"/>
      <c r="CX76" s="543"/>
      <c r="CY76" s="544"/>
      <c r="CZ76" s="544"/>
      <c r="DA76" s="544"/>
      <c r="DB76" s="544"/>
      <c r="DC76" s="544"/>
      <c r="DD76" s="544"/>
      <c r="DE76" s="544"/>
      <c r="DF76" s="544"/>
      <c r="DG76" s="657"/>
      <c r="DH76" s="543"/>
      <c r="DI76" s="544"/>
      <c r="DJ76" s="544"/>
      <c r="DK76" s="544"/>
      <c r="DL76" s="544"/>
      <c r="DM76" s="544"/>
      <c r="DN76" s="544"/>
      <c r="DO76" s="544"/>
      <c r="DP76" s="544"/>
      <c r="DQ76" s="657"/>
      <c r="DR76" s="543"/>
      <c r="DS76" s="544"/>
      <c r="DT76" s="544"/>
      <c r="DU76" s="544"/>
      <c r="DV76" s="544"/>
      <c r="DW76" s="544"/>
      <c r="DX76" s="544"/>
      <c r="DY76" s="544"/>
      <c r="DZ76" s="544"/>
      <c r="EA76" s="657"/>
      <c r="EB76" s="543"/>
      <c r="EC76" s="544"/>
      <c r="ED76" s="544"/>
      <c r="EE76" s="544"/>
      <c r="EF76" s="544"/>
      <c r="EG76" s="544"/>
      <c r="EH76" s="544"/>
      <c r="EI76" s="544"/>
      <c r="EJ76" s="544"/>
      <c r="EK76" s="657"/>
    </row>
    <row r="77" spans="1:141" ht="36">
      <c r="A77" s="359">
        <f>Summary!A77</f>
        <v>0</v>
      </c>
      <c r="B77" s="378">
        <f>Summary!B77</f>
        <v>0</v>
      </c>
      <c r="C77" s="379" t="str">
        <f>Summary!C77</f>
        <v>4.3.2.2</v>
      </c>
      <c r="D77" s="380">
        <f>Summary!D77</f>
        <v>0</v>
      </c>
      <c r="E77" s="381">
        <f>Summary!E77</f>
        <v>0</v>
      </c>
      <c r="F77" s="382" t="str">
        <f>Summary!F77</f>
        <v>Clearing, rodding, jetting and proving Linear Drainage Channels (slot drains)</v>
      </c>
      <c r="G77" s="375">
        <f>Summary!G77</f>
        <v>0</v>
      </c>
      <c r="H77" s="540">
        <f t="shared" si="41"/>
        <v>0</v>
      </c>
      <c r="I77" s="541">
        <f t="shared" si="42"/>
        <v>0</v>
      </c>
      <c r="J77" s="541">
        <f t="shared" si="43"/>
        <v>0</v>
      </c>
      <c r="K77" s="541">
        <f t="shared" si="44"/>
        <v>0</v>
      </c>
      <c r="L77" s="541">
        <f t="shared" si="45"/>
        <v>0</v>
      </c>
      <c r="M77" s="541">
        <f t="shared" si="46"/>
        <v>0</v>
      </c>
      <c r="N77" s="541">
        <f t="shared" si="47"/>
        <v>0</v>
      </c>
      <c r="O77" s="541">
        <f t="shared" si="48"/>
        <v>0</v>
      </c>
      <c r="P77" s="541">
        <f t="shared" si="49"/>
        <v>0</v>
      </c>
      <c r="Q77" s="541">
        <f t="shared" si="50"/>
        <v>0</v>
      </c>
      <c r="R77" s="541">
        <f t="shared" si="51"/>
        <v>0</v>
      </c>
      <c r="S77" s="541">
        <f t="shared" si="52"/>
        <v>0</v>
      </c>
      <c r="T77" s="542">
        <f t="shared" si="53"/>
        <v>0</v>
      </c>
      <c r="U77" s="531"/>
      <c r="V77" s="543"/>
      <c r="W77" s="544"/>
      <c r="X77" s="544"/>
      <c r="Y77" s="544"/>
      <c r="Z77" s="544"/>
      <c r="AA77" s="544"/>
      <c r="AB77" s="544"/>
      <c r="AC77" s="544"/>
      <c r="AD77" s="544"/>
      <c r="AE77" s="657"/>
      <c r="AF77" s="543"/>
      <c r="AG77" s="544"/>
      <c r="AH77" s="544"/>
      <c r="AI77" s="544"/>
      <c r="AJ77" s="544"/>
      <c r="AK77" s="544"/>
      <c r="AL77" s="544"/>
      <c r="AM77" s="544"/>
      <c r="AN77" s="544"/>
      <c r="AO77" s="657"/>
      <c r="AP77" s="543"/>
      <c r="AQ77" s="544"/>
      <c r="AR77" s="544"/>
      <c r="AS77" s="544"/>
      <c r="AT77" s="544"/>
      <c r="AU77" s="544"/>
      <c r="AV77" s="544"/>
      <c r="AW77" s="544"/>
      <c r="AX77" s="544"/>
      <c r="AY77" s="657"/>
      <c r="AZ77" s="543"/>
      <c r="BA77" s="544"/>
      <c r="BB77" s="544"/>
      <c r="BC77" s="544"/>
      <c r="BD77" s="544"/>
      <c r="BE77" s="544"/>
      <c r="BF77" s="544"/>
      <c r="BG77" s="544"/>
      <c r="BH77" s="544"/>
      <c r="BI77" s="657"/>
      <c r="BJ77" s="543"/>
      <c r="BK77" s="544"/>
      <c r="BL77" s="544"/>
      <c r="BM77" s="544"/>
      <c r="BN77" s="544"/>
      <c r="BO77" s="544"/>
      <c r="BP77" s="544"/>
      <c r="BQ77" s="544"/>
      <c r="BR77" s="544"/>
      <c r="BS77" s="657"/>
      <c r="BT77" s="543"/>
      <c r="BU77" s="544"/>
      <c r="BV77" s="544"/>
      <c r="BW77" s="544"/>
      <c r="BX77" s="544"/>
      <c r="BY77" s="544"/>
      <c r="BZ77" s="544"/>
      <c r="CA77" s="544"/>
      <c r="CB77" s="544"/>
      <c r="CC77" s="657"/>
      <c r="CD77" s="543"/>
      <c r="CE77" s="544"/>
      <c r="CF77" s="544"/>
      <c r="CG77" s="544"/>
      <c r="CH77" s="544"/>
      <c r="CI77" s="544"/>
      <c r="CJ77" s="544"/>
      <c r="CK77" s="544"/>
      <c r="CL77" s="544"/>
      <c r="CM77" s="657"/>
      <c r="CN77" s="543"/>
      <c r="CO77" s="544"/>
      <c r="CP77" s="544"/>
      <c r="CQ77" s="544"/>
      <c r="CR77" s="544"/>
      <c r="CS77" s="544"/>
      <c r="CT77" s="544"/>
      <c r="CU77" s="544"/>
      <c r="CV77" s="544"/>
      <c r="CW77" s="657"/>
      <c r="CX77" s="543"/>
      <c r="CY77" s="544"/>
      <c r="CZ77" s="544"/>
      <c r="DA77" s="544"/>
      <c r="DB77" s="544"/>
      <c r="DC77" s="544"/>
      <c r="DD77" s="544"/>
      <c r="DE77" s="544"/>
      <c r="DF77" s="544"/>
      <c r="DG77" s="657"/>
      <c r="DH77" s="543"/>
      <c r="DI77" s="544"/>
      <c r="DJ77" s="544"/>
      <c r="DK77" s="544"/>
      <c r="DL77" s="544"/>
      <c r="DM77" s="544"/>
      <c r="DN77" s="544"/>
      <c r="DO77" s="544"/>
      <c r="DP77" s="544"/>
      <c r="DQ77" s="657"/>
      <c r="DR77" s="543"/>
      <c r="DS77" s="544"/>
      <c r="DT77" s="544"/>
      <c r="DU77" s="544"/>
      <c r="DV77" s="544"/>
      <c r="DW77" s="544"/>
      <c r="DX77" s="544"/>
      <c r="DY77" s="544"/>
      <c r="DZ77" s="544"/>
      <c r="EA77" s="657"/>
      <c r="EB77" s="543"/>
      <c r="EC77" s="544"/>
      <c r="ED77" s="544"/>
      <c r="EE77" s="544"/>
      <c r="EF77" s="544"/>
      <c r="EG77" s="544"/>
      <c r="EH77" s="544"/>
      <c r="EI77" s="544"/>
      <c r="EJ77" s="544"/>
      <c r="EK77" s="657"/>
    </row>
    <row r="78" spans="1:141" ht="36">
      <c r="A78" s="359">
        <f>Summary!A78</f>
        <v>0</v>
      </c>
      <c r="B78" s="378">
        <f>Summary!B78</f>
        <v>0</v>
      </c>
      <c r="C78" s="379" t="str">
        <f>Summary!C78</f>
        <v>4.3.2.3</v>
      </c>
      <c r="D78" s="380">
        <f>Summary!D78</f>
        <v>0</v>
      </c>
      <c r="E78" s="381">
        <f>Summary!E78</f>
        <v>0</v>
      </c>
      <c r="F78" s="382" t="str">
        <f>Summary!F78</f>
        <v>Remove debris, obstructions and sweep formed concrete drainage channel (concrete 'V' channel)</v>
      </c>
      <c r="G78" s="375">
        <f>Summary!G78</f>
        <v>0</v>
      </c>
      <c r="H78" s="540">
        <f t="shared" si="41"/>
        <v>0</v>
      </c>
      <c r="I78" s="541">
        <f t="shared" si="42"/>
        <v>0</v>
      </c>
      <c r="J78" s="541">
        <f t="shared" si="43"/>
        <v>0</v>
      </c>
      <c r="K78" s="541">
        <f t="shared" si="44"/>
        <v>0</v>
      </c>
      <c r="L78" s="541">
        <f t="shared" si="45"/>
        <v>0</v>
      </c>
      <c r="M78" s="541">
        <f t="shared" si="46"/>
        <v>0</v>
      </c>
      <c r="N78" s="541">
        <f t="shared" si="47"/>
        <v>0</v>
      </c>
      <c r="O78" s="541">
        <f t="shared" si="48"/>
        <v>0</v>
      </c>
      <c r="P78" s="541">
        <f t="shared" si="49"/>
        <v>0</v>
      </c>
      <c r="Q78" s="541">
        <f t="shared" si="50"/>
        <v>0</v>
      </c>
      <c r="R78" s="541">
        <f t="shared" si="51"/>
        <v>0</v>
      </c>
      <c r="S78" s="541">
        <f t="shared" si="52"/>
        <v>0</v>
      </c>
      <c r="T78" s="542">
        <f t="shared" si="53"/>
        <v>0</v>
      </c>
      <c r="U78" s="531"/>
      <c r="V78" s="543"/>
      <c r="W78" s="544"/>
      <c r="X78" s="544"/>
      <c r="Y78" s="544"/>
      <c r="Z78" s="544"/>
      <c r="AA78" s="544"/>
      <c r="AB78" s="544"/>
      <c r="AC78" s="544"/>
      <c r="AD78" s="544"/>
      <c r="AE78" s="657"/>
      <c r="AF78" s="543"/>
      <c r="AG78" s="544"/>
      <c r="AH78" s="544"/>
      <c r="AI78" s="544"/>
      <c r="AJ78" s="544"/>
      <c r="AK78" s="544"/>
      <c r="AL78" s="544"/>
      <c r="AM78" s="544"/>
      <c r="AN78" s="544"/>
      <c r="AO78" s="657"/>
      <c r="AP78" s="543"/>
      <c r="AQ78" s="544"/>
      <c r="AR78" s="544"/>
      <c r="AS78" s="544"/>
      <c r="AT78" s="544"/>
      <c r="AU78" s="544"/>
      <c r="AV78" s="544"/>
      <c r="AW78" s="544"/>
      <c r="AX78" s="544"/>
      <c r="AY78" s="657"/>
      <c r="AZ78" s="543"/>
      <c r="BA78" s="544"/>
      <c r="BB78" s="544"/>
      <c r="BC78" s="544"/>
      <c r="BD78" s="544"/>
      <c r="BE78" s="544"/>
      <c r="BF78" s="544"/>
      <c r="BG78" s="544"/>
      <c r="BH78" s="544"/>
      <c r="BI78" s="657"/>
      <c r="BJ78" s="543"/>
      <c r="BK78" s="544"/>
      <c r="BL78" s="544"/>
      <c r="BM78" s="544"/>
      <c r="BN78" s="544"/>
      <c r="BO78" s="544"/>
      <c r="BP78" s="544"/>
      <c r="BQ78" s="544"/>
      <c r="BR78" s="544"/>
      <c r="BS78" s="657"/>
      <c r="BT78" s="543"/>
      <c r="BU78" s="544"/>
      <c r="BV78" s="544"/>
      <c r="BW78" s="544"/>
      <c r="BX78" s="544"/>
      <c r="BY78" s="544"/>
      <c r="BZ78" s="544"/>
      <c r="CA78" s="544"/>
      <c r="CB78" s="544"/>
      <c r="CC78" s="657"/>
      <c r="CD78" s="543"/>
      <c r="CE78" s="544"/>
      <c r="CF78" s="544"/>
      <c r="CG78" s="544"/>
      <c r="CH78" s="544"/>
      <c r="CI78" s="544"/>
      <c r="CJ78" s="544"/>
      <c r="CK78" s="544"/>
      <c r="CL78" s="544"/>
      <c r="CM78" s="657"/>
      <c r="CN78" s="543"/>
      <c r="CO78" s="544"/>
      <c r="CP78" s="544"/>
      <c r="CQ78" s="544"/>
      <c r="CR78" s="544"/>
      <c r="CS78" s="544"/>
      <c r="CT78" s="544"/>
      <c r="CU78" s="544"/>
      <c r="CV78" s="544"/>
      <c r="CW78" s="657"/>
      <c r="CX78" s="543"/>
      <c r="CY78" s="544"/>
      <c r="CZ78" s="544"/>
      <c r="DA78" s="544"/>
      <c r="DB78" s="544"/>
      <c r="DC78" s="544"/>
      <c r="DD78" s="544"/>
      <c r="DE78" s="544"/>
      <c r="DF78" s="544"/>
      <c r="DG78" s="657"/>
      <c r="DH78" s="543"/>
      <c r="DI78" s="544"/>
      <c r="DJ78" s="544"/>
      <c r="DK78" s="544"/>
      <c r="DL78" s="544"/>
      <c r="DM78" s="544"/>
      <c r="DN78" s="544"/>
      <c r="DO78" s="544"/>
      <c r="DP78" s="544"/>
      <c r="DQ78" s="657"/>
      <c r="DR78" s="543"/>
      <c r="DS78" s="544"/>
      <c r="DT78" s="544"/>
      <c r="DU78" s="544"/>
      <c r="DV78" s="544"/>
      <c r="DW78" s="544"/>
      <c r="DX78" s="544"/>
      <c r="DY78" s="544"/>
      <c r="DZ78" s="544"/>
      <c r="EA78" s="657"/>
      <c r="EB78" s="543"/>
      <c r="EC78" s="544"/>
      <c r="ED78" s="544"/>
      <c r="EE78" s="544"/>
      <c r="EF78" s="544"/>
      <c r="EG78" s="544"/>
      <c r="EH78" s="544"/>
      <c r="EI78" s="544"/>
      <c r="EJ78" s="544"/>
      <c r="EK78" s="657"/>
    </row>
    <row r="79" spans="1:141" s="139" customFormat="1" ht="36">
      <c r="A79" s="802">
        <f>Summary!A79</f>
        <v>0</v>
      </c>
      <c r="B79" s="815">
        <f>Summary!B79</f>
        <v>0</v>
      </c>
      <c r="C79" s="813" t="str">
        <f>Summary!C79</f>
        <v>4.3.3</v>
      </c>
      <c r="D79" s="816" t="str">
        <f>Summary!D79</f>
        <v>500 - Drainage and Service Ducts</v>
      </c>
      <c r="E79" s="796" t="str">
        <f>Summary!E79</f>
        <v>Grips and counterfort drains</v>
      </c>
      <c r="F79" s="796">
        <f>Summary!F79</f>
        <v>0</v>
      </c>
      <c r="G79" s="787">
        <f>Summary!G79</f>
        <v>0</v>
      </c>
      <c r="H79" s="299"/>
      <c r="I79" s="300"/>
      <c r="J79" s="300"/>
      <c r="K79" s="300"/>
      <c r="L79" s="300"/>
      <c r="M79" s="300"/>
      <c r="N79" s="300"/>
      <c r="O79" s="300"/>
      <c r="P79" s="300"/>
      <c r="Q79" s="300"/>
      <c r="R79" s="300"/>
      <c r="S79" s="300"/>
      <c r="T79" s="797"/>
      <c r="U79" s="531"/>
      <c r="V79" s="299"/>
      <c r="W79" s="300"/>
      <c r="X79" s="300"/>
      <c r="Y79" s="300"/>
      <c r="Z79" s="300"/>
      <c r="AA79" s="300"/>
      <c r="AB79" s="300"/>
      <c r="AC79" s="300"/>
      <c r="AD79" s="300"/>
      <c r="AE79" s="817"/>
      <c r="AF79" s="299"/>
      <c r="AG79" s="300"/>
      <c r="AH79" s="300"/>
      <c r="AI79" s="300"/>
      <c r="AJ79" s="300"/>
      <c r="AK79" s="300"/>
      <c r="AL79" s="300"/>
      <c r="AM79" s="300"/>
      <c r="AN79" s="300"/>
      <c r="AO79" s="817"/>
      <c r="AP79" s="299"/>
      <c r="AQ79" s="300"/>
      <c r="AR79" s="300"/>
      <c r="AS79" s="300"/>
      <c r="AT79" s="300"/>
      <c r="AU79" s="300"/>
      <c r="AV79" s="300"/>
      <c r="AW79" s="300"/>
      <c r="AX79" s="300"/>
      <c r="AY79" s="817"/>
      <c r="AZ79" s="299"/>
      <c r="BA79" s="300"/>
      <c r="BB79" s="300"/>
      <c r="BC79" s="300"/>
      <c r="BD79" s="300"/>
      <c r="BE79" s="300"/>
      <c r="BF79" s="300"/>
      <c r="BG79" s="300"/>
      <c r="BH79" s="300"/>
      <c r="BI79" s="817"/>
      <c r="BJ79" s="299"/>
      <c r="BK79" s="300"/>
      <c r="BL79" s="300"/>
      <c r="BM79" s="300"/>
      <c r="BN79" s="300"/>
      <c r="BO79" s="300"/>
      <c r="BP79" s="300"/>
      <c r="BQ79" s="300"/>
      <c r="BR79" s="300"/>
      <c r="BS79" s="817"/>
      <c r="BT79" s="299"/>
      <c r="BU79" s="300"/>
      <c r="BV79" s="300"/>
      <c r="BW79" s="300"/>
      <c r="BX79" s="300"/>
      <c r="BY79" s="300"/>
      <c r="BZ79" s="300"/>
      <c r="CA79" s="300"/>
      <c r="CB79" s="300"/>
      <c r="CC79" s="817"/>
      <c r="CD79" s="299"/>
      <c r="CE79" s="300"/>
      <c r="CF79" s="300"/>
      <c r="CG79" s="300"/>
      <c r="CH79" s="300"/>
      <c r="CI79" s="300"/>
      <c r="CJ79" s="300"/>
      <c r="CK79" s="300"/>
      <c r="CL79" s="300"/>
      <c r="CM79" s="817"/>
      <c r="CN79" s="299"/>
      <c r="CO79" s="300"/>
      <c r="CP79" s="300"/>
      <c r="CQ79" s="300"/>
      <c r="CR79" s="300"/>
      <c r="CS79" s="300"/>
      <c r="CT79" s="300"/>
      <c r="CU79" s="300"/>
      <c r="CV79" s="300"/>
      <c r="CW79" s="817"/>
      <c r="CX79" s="299"/>
      <c r="CY79" s="300"/>
      <c r="CZ79" s="300"/>
      <c r="DA79" s="300"/>
      <c r="DB79" s="300"/>
      <c r="DC79" s="300"/>
      <c r="DD79" s="300"/>
      <c r="DE79" s="300"/>
      <c r="DF79" s="300"/>
      <c r="DG79" s="817"/>
      <c r="DH79" s="299"/>
      <c r="DI79" s="300"/>
      <c r="DJ79" s="300"/>
      <c r="DK79" s="300"/>
      <c r="DL79" s="300"/>
      <c r="DM79" s="300"/>
      <c r="DN79" s="300"/>
      <c r="DO79" s="300"/>
      <c r="DP79" s="300"/>
      <c r="DQ79" s="817"/>
      <c r="DR79" s="299"/>
      <c r="DS79" s="300"/>
      <c r="DT79" s="300"/>
      <c r="DU79" s="300"/>
      <c r="DV79" s="300"/>
      <c r="DW79" s="300"/>
      <c r="DX79" s="300"/>
      <c r="DY79" s="300"/>
      <c r="DZ79" s="300"/>
      <c r="EA79" s="817"/>
      <c r="EB79" s="299"/>
      <c r="EC79" s="300"/>
      <c r="ED79" s="300"/>
      <c r="EE79" s="300"/>
      <c r="EF79" s="300"/>
      <c r="EG79" s="300"/>
      <c r="EH79" s="300"/>
      <c r="EI79" s="300"/>
      <c r="EJ79" s="300"/>
      <c r="EK79" s="817"/>
    </row>
    <row r="80" spans="1:141" ht="54">
      <c r="A80" s="359">
        <f>Summary!A80</f>
        <v>0</v>
      </c>
      <c r="B80" s="378">
        <f>Summary!B80</f>
        <v>0</v>
      </c>
      <c r="C80" s="379" t="str">
        <f>Summary!C80</f>
        <v>4.3.3.1</v>
      </c>
      <c r="D80" s="380">
        <f>Summary!D80</f>
        <v>0</v>
      </c>
      <c r="E80" s="381">
        <f>Summary!E80</f>
        <v>0</v>
      </c>
      <c r="F80" s="382" t="str">
        <f>Summary!F80</f>
        <v xml:space="preserve">Clear weed/vegetation growth and debris, clear, recut drainage Grip inlet and non piped drainage Grip </v>
      </c>
      <c r="G80" s="375">
        <f>Summary!G80</f>
        <v>0</v>
      </c>
      <c r="H80" s="540">
        <f t="shared" si="41"/>
        <v>0</v>
      </c>
      <c r="I80" s="541">
        <f t="shared" si="42"/>
        <v>0</v>
      </c>
      <c r="J80" s="541">
        <f t="shared" si="43"/>
        <v>0</v>
      </c>
      <c r="K80" s="541">
        <f t="shared" si="44"/>
        <v>0</v>
      </c>
      <c r="L80" s="541">
        <f t="shared" si="45"/>
        <v>0</v>
      </c>
      <c r="M80" s="541">
        <f t="shared" si="46"/>
        <v>0</v>
      </c>
      <c r="N80" s="541">
        <f t="shared" si="47"/>
        <v>0</v>
      </c>
      <c r="O80" s="541">
        <f t="shared" si="48"/>
        <v>0</v>
      </c>
      <c r="P80" s="541">
        <f t="shared" si="49"/>
        <v>0</v>
      </c>
      <c r="Q80" s="541">
        <f t="shared" si="50"/>
        <v>0</v>
      </c>
      <c r="R80" s="541">
        <f t="shared" si="51"/>
        <v>0</v>
      </c>
      <c r="S80" s="541">
        <f t="shared" si="52"/>
        <v>0</v>
      </c>
      <c r="T80" s="542">
        <f t="shared" si="53"/>
        <v>0</v>
      </c>
      <c r="U80" s="531"/>
      <c r="V80" s="543"/>
      <c r="W80" s="544"/>
      <c r="X80" s="544"/>
      <c r="Y80" s="544"/>
      <c r="Z80" s="544"/>
      <c r="AA80" s="544"/>
      <c r="AB80" s="544"/>
      <c r="AC80" s="544"/>
      <c r="AD80" s="544"/>
      <c r="AE80" s="657"/>
      <c r="AF80" s="543"/>
      <c r="AG80" s="544"/>
      <c r="AH80" s="544"/>
      <c r="AI80" s="544"/>
      <c r="AJ80" s="544"/>
      <c r="AK80" s="544"/>
      <c r="AL80" s="544"/>
      <c r="AM80" s="544"/>
      <c r="AN80" s="544"/>
      <c r="AO80" s="657"/>
      <c r="AP80" s="543"/>
      <c r="AQ80" s="544"/>
      <c r="AR80" s="544"/>
      <c r="AS80" s="544"/>
      <c r="AT80" s="544"/>
      <c r="AU80" s="544"/>
      <c r="AV80" s="544"/>
      <c r="AW80" s="544"/>
      <c r="AX80" s="544"/>
      <c r="AY80" s="657"/>
      <c r="AZ80" s="543"/>
      <c r="BA80" s="544"/>
      <c r="BB80" s="544"/>
      <c r="BC80" s="544"/>
      <c r="BD80" s="544"/>
      <c r="BE80" s="544"/>
      <c r="BF80" s="544"/>
      <c r="BG80" s="544"/>
      <c r="BH80" s="544"/>
      <c r="BI80" s="657"/>
      <c r="BJ80" s="543"/>
      <c r="BK80" s="544"/>
      <c r="BL80" s="544"/>
      <c r="BM80" s="544"/>
      <c r="BN80" s="544"/>
      <c r="BO80" s="544"/>
      <c r="BP80" s="544"/>
      <c r="BQ80" s="544"/>
      <c r="BR80" s="544"/>
      <c r="BS80" s="657"/>
      <c r="BT80" s="543"/>
      <c r="BU80" s="544"/>
      <c r="BV80" s="544"/>
      <c r="BW80" s="544"/>
      <c r="BX80" s="544"/>
      <c r="BY80" s="544"/>
      <c r="BZ80" s="544"/>
      <c r="CA80" s="544"/>
      <c r="CB80" s="544"/>
      <c r="CC80" s="657"/>
      <c r="CD80" s="543"/>
      <c r="CE80" s="544"/>
      <c r="CF80" s="544"/>
      <c r="CG80" s="544"/>
      <c r="CH80" s="544"/>
      <c r="CI80" s="544"/>
      <c r="CJ80" s="544"/>
      <c r="CK80" s="544"/>
      <c r="CL80" s="544"/>
      <c r="CM80" s="657"/>
      <c r="CN80" s="543"/>
      <c r="CO80" s="544"/>
      <c r="CP80" s="544"/>
      <c r="CQ80" s="544"/>
      <c r="CR80" s="544"/>
      <c r="CS80" s="544"/>
      <c r="CT80" s="544"/>
      <c r="CU80" s="544"/>
      <c r="CV80" s="544"/>
      <c r="CW80" s="657"/>
      <c r="CX80" s="543"/>
      <c r="CY80" s="544"/>
      <c r="CZ80" s="544"/>
      <c r="DA80" s="544"/>
      <c r="DB80" s="544"/>
      <c r="DC80" s="544"/>
      <c r="DD80" s="544"/>
      <c r="DE80" s="544"/>
      <c r="DF80" s="544"/>
      <c r="DG80" s="657"/>
      <c r="DH80" s="543"/>
      <c r="DI80" s="544"/>
      <c r="DJ80" s="544"/>
      <c r="DK80" s="544"/>
      <c r="DL80" s="544"/>
      <c r="DM80" s="544"/>
      <c r="DN80" s="544"/>
      <c r="DO80" s="544"/>
      <c r="DP80" s="544"/>
      <c r="DQ80" s="657"/>
      <c r="DR80" s="543"/>
      <c r="DS80" s="544"/>
      <c r="DT80" s="544"/>
      <c r="DU80" s="544"/>
      <c r="DV80" s="544"/>
      <c r="DW80" s="544"/>
      <c r="DX80" s="544"/>
      <c r="DY80" s="544"/>
      <c r="DZ80" s="544"/>
      <c r="EA80" s="657"/>
      <c r="EB80" s="543"/>
      <c r="EC80" s="544"/>
      <c r="ED80" s="544"/>
      <c r="EE80" s="544"/>
      <c r="EF80" s="544"/>
      <c r="EG80" s="544"/>
      <c r="EH80" s="544"/>
      <c r="EI80" s="544"/>
      <c r="EJ80" s="544"/>
      <c r="EK80" s="657"/>
    </row>
    <row r="81" spans="1:141" ht="54">
      <c r="A81" s="359">
        <f>Summary!A81</f>
        <v>0</v>
      </c>
      <c r="B81" s="378">
        <f>Summary!B81</f>
        <v>0</v>
      </c>
      <c r="C81" s="379" t="str">
        <f>Summary!C81</f>
        <v>4.3.3.2</v>
      </c>
      <c r="D81" s="380">
        <f>Summary!D81</f>
        <v>0</v>
      </c>
      <c r="E81" s="381">
        <f>Summary!E81</f>
        <v>0</v>
      </c>
      <c r="F81" s="382" t="str">
        <f>Summary!F81</f>
        <v>Clear weed/vegetation growth and debris clearing, rodding, jetting and proving of drainage Grip inlet and piped drainage Grip</v>
      </c>
      <c r="G81" s="375">
        <f>Summary!G81</f>
        <v>0</v>
      </c>
      <c r="H81" s="540">
        <f t="shared" si="41"/>
        <v>0</v>
      </c>
      <c r="I81" s="541">
        <f t="shared" si="42"/>
        <v>0</v>
      </c>
      <c r="J81" s="541">
        <f t="shared" si="43"/>
        <v>0</v>
      </c>
      <c r="K81" s="541">
        <f t="shared" si="44"/>
        <v>0</v>
      </c>
      <c r="L81" s="541">
        <f t="shared" si="45"/>
        <v>0</v>
      </c>
      <c r="M81" s="541">
        <f t="shared" si="46"/>
        <v>0</v>
      </c>
      <c r="N81" s="541">
        <f t="shared" si="47"/>
        <v>0</v>
      </c>
      <c r="O81" s="541">
        <f t="shared" si="48"/>
        <v>0</v>
      </c>
      <c r="P81" s="541">
        <f t="shared" si="49"/>
        <v>0</v>
      </c>
      <c r="Q81" s="541">
        <f t="shared" si="50"/>
        <v>0</v>
      </c>
      <c r="R81" s="541">
        <f t="shared" si="51"/>
        <v>0</v>
      </c>
      <c r="S81" s="541">
        <f t="shared" si="52"/>
        <v>0</v>
      </c>
      <c r="T81" s="542">
        <f t="shared" si="53"/>
        <v>0</v>
      </c>
      <c r="U81" s="531"/>
      <c r="V81" s="543"/>
      <c r="W81" s="544"/>
      <c r="X81" s="544"/>
      <c r="Y81" s="544"/>
      <c r="Z81" s="544"/>
      <c r="AA81" s="544"/>
      <c r="AB81" s="544"/>
      <c r="AC81" s="544"/>
      <c r="AD81" s="544"/>
      <c r="AE81" s="657"/>
      <c r="AF81" s="543"/>
      <c r="AG81" s="544"/>
      <c r="AH81" s="544"/>
      <c r="AI81" s="544"/>
      <c r="AJ81" s="544"/>
      <c r="AK81" s="544"/>
      <c r="AL81" s="544"/>
      <c r="AM81" s="544"/>
      <c r="AN81" s="544"/>
      <c r="AO81" s="657"/>
      <c r="AP81" s="543"/>
      <c r="AQ81" s="544"/>
      <c r="AR81" s="544"/>
      <c r="AS81" s="544"/>
      <c r="AT81" s="544"/>
      <c r="AU81" s="544"/>
      <c r="AV81" s="544"/>
      <c r="AW81" s="544"/>
      <c r="AX81" s="544"/>
      <c r="AY81" s="657"/>
      <c r="AZ81" s="543"/>
      <c r="BA81" s="544"/>
      <c r="BB81" s="544"/>
      <c r="BC81" s="544"/>
      <c r="BD81" s="544"/>
      <c r="BE81" s="544"/>
      <c r="BF81" s="544"/>
      <c r="BG81" s="544"/>
      <c r="BH81" s="544"/>
      <c r="BI81" s="657"/>
      <c r="BJ81" s="543"/>
      <c r="BK81" s="544"/>
      <c r="BL81" s="544"/>
      <c r="BM81" s="544"/>
      <c r="BN81" s="544"/>
      <c r="BO81" s="544"/>
      <c r="BP81" s="544"/>
      <c r="BQ81" s="544"/>
      <c r="BR81" s="544"/>
      <c r="BS81" s="657"/>
      <c r="BT81" s="543"/>
      <c r="BU81" s="544"/>
      <c r="BV81" s="544"/>
      <c r="BW81" s="544"/>
      <c r="BX81" s="544"/>
      <c r="BY81" s="544"/>
      <c r="BZ81" s="544"/>
      <c r="CA81" s="544"/>
      <c r="CB81" s="544"/>
      <c r="CC81" s="657"/>
      <c r="CD81" s="543"/>
      <c r="CE81" s="544"/>
      <c r="CF81" s="544"/>
      <c r="CG81" s="544"/>
      <c r="CH81" s="544"/>
      <c r="CI81" s="544"/>
      <c r="CJ81" s="544"/>
      <c r="CK81" s="544"/>
      <c r="CL81" s="544"/>
      <c r="CM81" s="657"/>
      <c r="CN81" s="543"/>
      <c r="CO81" s="544"/>
      <c r="CP81" s="544"/>
      <c r="CQ81" s="544"/>
      <c r="CR81" s="544"/>
      <c r="CS81" s="544"/>
      <c r="CT81" s="544"/>
      <c r="CU81" s="544"/>
      <c r="CV81" s="544"/>
      <c r="CW81" s="657"/>
      <c r="CX81" s="543"/>
      <c r="CY81" s="544"/>
      <c r="CZ81" s="544"/>
      <c r="DA81" s="544"/>
      <c r="DB81" s="544"/>
      <c r="DC81" s="544"/>
      <c r="DD81" s="544"/>
      <c r="DE81" s="544"/>
      <c r="DF81" s="544"/>
      <c r="DG81" s="657"/>
      <c r="DH81" s="543"/>
      <c r="DI81" s="544"/>
      <c r="DJ81" s="544"/>
      <c r="DK81" s="544"/>
      <c r="DL81" s="544"/>
      <c r="DM81" s="544"/>
      <c r="DN81" s="544"/>
      <c r="DO81" s="544"/>
      <c r="DP81" s="544"/>
      <c r="DQ81" s="657"/>
      <c r="DR81" s="543"/>
      <c r="DS81" s="544"/>
      <c r="DT81" s="544"/>
      <c r="DU81" s="544"/>
      <c r="DV81" s="544"/>
      <c r="DW81" s="544"/>
      <c r="DX81" s="544"/>
      <c r="DY81" s="544"/>
      <c r="DZ81" s="544"/>
      <c r="EA81" s="657"/>
      <c r="EB81" s="543"/>
      <c r="EC81" s="544"/>
      <c r="ED81" s="544"/>
      <c r="EE81" s="544"/>
      <c r="EF81" s="544"/>
      <c r="EG81" s="544"/>
      <c r="EH81" s="544"/>
      <c r="EI81" s="544"/>
      <c r="EJ81" s="544"/>
      <c r="EK81" s="657"/>
    </row>
    <row r="82" spans="1:141" ht="36">
      <c r="A82" s="359">
        <f>Summary!A82</f>
        <v>0</v>
      </c>
      <c r="B82" s="378">
        <f>Summary!B82</f>
        <v>0</v>
      </c>
      <c r="C82" s="379" t="str">
        <f>Summary!C82</f>
        <v>4.3.3.3</v>
      </c>
      <c r="D82" s="380">
        <f>Summary!D82</f>
        <v>0</v>
      </c>
      <c r="E82" s="381">
        <f>Summary!E82</f>
        <v>0</v>
      </c>
      <c r="F82" s="382" t="str">
        <f>Summary!F82</f>
        <v>Clear weed/vegetation growth and debris, clear, recut Counterfort drains</v>
      </c>
      <c r="G82" s="375">
        <f>Summary!G82</f>
        <v>0</v>
      </c>
      <c r="H82" s="540">
        <f t="shared" si="41"/>
        <v>0</v>
      </c>
      <c r="I82" s="541">
        <f t="shared" si="42"/>
        <v>0</v>
      </c>
      <c r="J82" s="541">
        <f t="shared" si="43"/>
        <v>0</v>
      </c>
      <c r="K82" s="541">
        <f t="shared" si="44"/>
        <v>0</v>
      </c>
      <c r="L82" s="541">
        <f t="shared" si="45"/>
        <v>0</v>
      </c>
      <c r="M82" s="541">
        <f t="shared" si="46"/>
        <v>0</v>
      </c>
      <c r="N82" s="541">
        <f t="shared" si="47"/>
        <v>0</v>
      </c>
      <c r="O82" s="541">
        <f t="shared" si="48"/>
        <v>0</v>
      </c>
      <c r="P82" s="541">
        <f t="shared" si="49"/>
        <v>0</v>
      </c>
      <c r="Q82" s="541">
        <f t="shared" si="50"/>
        <v>0</v>
      </c>
      <c r="R82" s="541">
        <f t="shared" si="51"/>
        <v>0</v>
      </c>
      <c r="S82" s="541">
        <f t="shared" si="52"/>
        <v>0</v>
      </c>
      <c r="T82" s="542">
        <f t="shared" si="53"/>
        <v>0</v>
      </c>
      <c r="U82" s="531"/>
      <c r="V82" s="543"/>
      <c r="W82" s="544"/>
      <c r="X82" s="544"/>
      <c r="Y82" s="544"/>
      <c r="Z82" s="544"/>
      <c r="AA82" s="544"/>
      <c r="AB82" s="544"/>
      <c r="AC82" s="544"/>
      <c r="AD82" s="544"/>
      <c r="AE82" s="657"/>
      <c r="AF82" s="543"/>
      <c r="AG82" s="544"/>
      <c r="AH82" s="544"/>
      <c r="AI82" s="544"/>
      <c r="AJ82" s="544"/>
      <c r="AK82" s="544"/>
      <c r="AL82" s="544"/>
      <c r="AM82" s="544"/>
      <c r="AN82" s="544"/>
      <c r="AO82" s="657"/>
      <c r="AP82" s="543"/>
      <c r="AQ82" s="544"/>
      <c r="AR82" s="544"/>
      <c r="AS82" s="544"/>
      <c r="AT82" s="544"/>
      <c r="AU82" s="544"/>
      <c r="AV82" s="544"/>
      <c r="AW82" s="544"/>
      <c r="AX82" s="544"/>
      <c r="AY82" s="657"/>
      <c r="AZ82" s="543"/>
      <c r="BA82" s="544"/>
      <c r="BB82" s="544"/>
      <c r="BC82" s="544"/>
      <c r="BD82" s="544"/>
      <c r="BE82" s="544"/>
      <c r="BF82" s="544"/>
      <c r="BG82" s="544"/>
      <c r="BH82" s="544"/>
      <c r="BI82" s="657"/>
      <c r="BJ82" s="543"/>
      <c r="BK82" s="544"/>
      <c r="BL82" s="544"/>
      <c r="BM82" s="544"/>
      <c r="BN82" s="544"/>
      <c r="BO82" s="544"/>
      <c r="BP82" s="544"/>
      <c r="BQ82" s="544"/>
      <c r="BR82" s="544"/>
      <c r="BS82" s="657"/>
      <c r="BT82" s="543"/>
      <c r="BU82" s="544"/>
      <c r="BV82" s="544"/>
      <c r="BW82" s="544"/>
      <c r="BX82" s="544"/>
      <c r="BY82" s="544"/>
      <c r="BZ82" s="544"/>
      <c r="CA82" s="544"/>
      <c r="CB82" s="544"/>
      <c r="CC82" s="657"/>
      <c r="CD82" s="543"/>
      <c r="CE82" s="544"/>
      <c r="CF82" s="544"/>
      <c r="CG82" s="544"/>
      <c r="CH82" s="544"/>
      <c r="CI82" s="544"/>
      <c r="CJ82" s="544"/>
      <c r="CK82" s="544"/>
      <c r="CL82" s="544"/>
      <c r="CM82" s="657"/>
      <c r="CN82" s="543"/>
      <c r="CO82" s="544"/>
      <c r="CP82" s="544"/>
      <c r="CQ82" s="544"/>
      <c r="CR82" s="544"/>
      <c r="CS82" s="544"/>
      <c r="CT82" s="544"/>
      <c r="CU82" s="544"/>
      <c r="CV82" s="544"/>
      <c r="CW82" s="657"/>
      <c r="CX82" s="543"/>
      <c r="CY82" s="544"/>
      <c r="CZ82" s="544"/>
      <c r="DA82" s="544"/>
      <c r="DB82" s="544"/>
      <c r="DC82" s="544"/>
      <c r="DD82" s="544"/>
      <c r="DE82" s="544"/>
      <c r="DF82" s="544"/>
      <c r="DG82" s="657"/>
      <c r="DH82" s="543"/>
      <c r="DI82" s="544"/>
      <c r="DJ82" s="544"/>
      <c r="DK82" s="544"/>
      <c r="DL82" s="544"/>
      <c r="DM82" s="544"/>
      <c r="DN82" s="544"/>
      <c r="DO82" s="544"/>
      <c r="DP82" s="544"/>
      <c r="DQ82" s="657"/>
      <c r="DR82" s="543"/>
      <c r="DS82" s="544"/>
      <c r="DT82" s="544"/>
      <c r="DU82" s="544"/>
      <c r="DV82" s="544"/>
      <c r="DW82" s="544"/>
      <c r="DX82" s="544"/>
      <c r="DY82" s="544"/>
      <c r="DZ82" s="544"/>
      <c r="EA82" s="657"/>
      <c r="EB82" s="543"/>
      <c r="EC82" s="544"/>
      <c r="ED82" s="544"/>
      <c r="EE82" s="544"/>
      <c r="EF82" s="544"/>
      <c r="EG82" s="544"/>
      <c r="EH82" s="544"/>
      <c r="EI82" s="544"/>
      <c r="EJ82" s="544"/>
      <c r="EK82" s="657"/>
    </row>
    <row r="83" spans="1:141" ht="36">
      <c r="A83" s="359">
        <f>Summary!A83</f>
        <v>0</v>
      </c>
      <c r="B83" s="378">
        <f>Summary!B83</f>
        <v>0</v>
      </c>
      <c r="C83" s="379" t="str">
        <f>Summary!C83</f>
        <v>4.3.4</v>
      </c>
      <c r="D83" s="380" t="str">
        <f>Summary!D83</f>
        <v>500 - Drainage and Service Ducts</v>
      </c>
      <c r="E83" s="381" t="str">
        <f>Summary!E83</f>
        <v>Catch Pits</v>
      </c>
      <c r="F83" s="382" t="str">
        <f>Summary!F83</f>
        <v>Clear weed / vegetation growth around frames, clear,  empty silt and debris from Catch Pits</v>
      </c>
      <c r="G83" s="375">
        <f>Summary!G83</f>
        <v>0</v>
      </c>
      <c r="H83" s="540">
        <f t="shared" si="41"/>
        <v>0</v>
      </c>
      <c r="I83" s="541">
        <f t="shared" si="42"/>
        <v>0</v>
      </c>
      <c r="J83" s="541">
        <f t="shared" si="43"/>
        <v>0</v>
      </c>
      <c r="K83" s="541">
        <f t="shared" si="44"/>
        <v>0</v>
      </c>
      <c r="L83" s="541">
        <f t="shared" si="45"/>
        <v>0</v>
      </c>
      <c r="M83" s="541">
        <f t="shared" si="46"/>
        <v>0</v>
      </c>
      <c r="N83" s="541">
        <f t="shared" si="47"/>
        <v>0</v>
      </c>
      <c r="O83" s="541">
        <f t="shared" si="48"/>
        <v>0</v>
      </c>
      <c r="P83" s="541">
        <f t="shared" si="49"/>
        <v>0</v>
      </c>
      <c r="Q83" s="541">
        <f t="shared" si="50"/>
        <v>0</v>
      </c>
      <c r="R83" s="541">
        <f t="shared" si="51"/>
        <v>0</v>
      </c>
      <c r="S83" s="541">
        <f t="shared" si="52"/>
        <v>0</v>
      </c>
      <c r="T83" s="542">
        <f t="shared" si="53"/>
        <v>0</v>
      </c>
      <c r="U83" s="531"/>
      <c r="V83" s="543"/>
      <c r="W83" s="544"/>
      <c r="X83" s="544"/>
      <c r="Y83" s="544"/>
      <c r="Z83" s="544"/>
      <c r="AA83" s="544"/>
      <c r="AB83" s="544"/>
      <c r="AC83" s="544"/>
      <c r="AD83" s="544"/>
      <c r="AE83" s="657"/>
      <c r="AF83" s="543"/>
      <c r="AG83" s="544"/>
      <c r="AH83" s="544"/>
      <c r="AI83" s="544"/>
      <c r="AJ83" s="544"/>
      <c r="AK83" s="544"/>
      <c r="AL83" s="544"/>
      <c r="AM83" s="544"/>
      <c r="AN83" s="544"/>
      <c r="AO83" s="657"/>
      <c r="AP83" s="543"/>
      <c r="AQ83" s="544"/>
      <c r="AR83" s="544"/>
      <c r="AS83" s="544"/>
      <c r="AT83" s="544"/>
      <c r="AU83" s="544"/>
      <c r="AV83" s="544"/>
      <c r="AW83" s="544"/>
      <c r="AX83" s="544"/>
      <c r="AY83" s="657"/>
      <c r="AZ83" s="543"/>
      <c r="BA83" s="544"/>
      <c r="BB83" s="544"/>
      <c r="BC83" s="544"/>
      <c r="BD83" s="544"/>
      <c r="BE83" s="544"/>
      <c r="BF83" s="544"/>
      <c r="BG83" s="544"/>
      <c r="BH83" s="544"/>
      <c r="BI83" s="657"/>
      <c r="BJ83" s="543"/>
      <c r="BK83" s="544"/>
      <c r="BL83" s="544"/>
      <c r="BM83" s="544"/>
      <c r="BN83" s="544"/>
      <c r="BO83" s="544"/>
      <c r="BP83" s="544"/>
      <c r="BQ83" s="544"/>
      <c r="BR83" s="544"/>
      <c r="BS83" s="657"/>
      <c r="BT83" s="543"/>
      <c r="BU83" s="544"/>
      <c r="BV83" s="544"/>
      <c r="BW83" s="544"/>
      <c r="BX83" s="544"/>
      <c r="BY83" s="544"/>
      <c r="BZ83" s="544"/>
      <c r="CA83" s="544"/>
      <c r="CB83" s="544"/>
      <c r="CC83" s="657"/>
      <c r="CD83" s="543"/>
      <c r="CE83" s="544"/>
      <c r="CF83" s="544"/>
      <c r="CG83" s="544"/>
      <c r="CH83" s="544"/>
      <c r="CI83" s="544"/>
      <c r="CJ83" s="544"/>
      <c r="CK83" s="544"/>
      <c r="CL83" s="544"/>
      <c r="CM83" s="657"/>
      <c r="CN83" s="543"/>
      <c r="CO83" s="544"/>
      <c r="CP83" s="544"/>
      <c r="CQ83" s="544"/>
      <c r="CR83" s="544"/>
      <c r="CS83" s="544"/>
      <c r="CT83" s="544"/>
      <c r="CU83" s="544"/>
      <c r="CV83" s="544"/>
      <c r="CW83" s="657"/>
      <c r="CX83" s="543"/>
      <c r="CY83" s="544"/>
      <c r="CZ83" s="544"/>
      <c r="DA83" s="544"/>
      <c r="DB83" s="544"/>
      <c r="DC83" s="544"/>
      <c r="DD83" s="544"/>
      <c r="DE83" s="544"/>
      <c r="DF83" s="544"/>
      <c r="DG83" s="657"/>
      <c r="DH83" s="543"/>
      <c r="DI83" s="544"/>
      <c r="DJ83" s="544"/>
      <c r="DK83" s="544"/>
      <c r="DL83" s="544"/>
      <c r="DM83" s="544"/>
      <c r="DN83" s="544"/>
      <c r="DO83" s="544"/>
      <c r="DP83" s="544"/>
      <c r="DQ83" s="657"/>
      <c r="DR83" s="543"/>
      <c r="DS83" s="544"/>
      <c r="DT83" s="544"/>
      <c r="DU83" s="544"/>
      <c r="DV83" s="544"/>
      <c r="DW83" s="544"/>
      <c r="DX83" s="544"/>
      <c r="DY83" s="544"/>
      <c r="DZ83" s="544"/>
      <c r="EA83" s="657"/>
      <c r="EB83" s="543"/>
      <c r="EC83" s="544"/>
      <c r="ED83" s="544"/>
      <c r="EE83" s="544"/>
      <c r="EF83" s="544"/>
      <c r="EG83" s="544"/>
      <c r="EH83" s="544"/>
      <c r="EI83" s="544"/>
      <c r="EJ83" s="544"/>
      <c r="EK83" s="657"/>
    </row>
    <row r="84" spans="1:141" ht="72">
      <c r="A84" s="359">
        <f>Summary!A84</f>
        <v>0</v>
      </c>
      <c r="B84" s="378">
        <f>Summary!B84</f>
        <v>0</v>
      </c>
      <c r="C84" s="379" t="str">
        <f>Summary!C84</f>
        <v>4.3.5</v>
      </c>
      <c r="D84" s="380" t="str">
        <f>Summary!D84</f>
        <v>500 - Drainage and Service Ducts</v>
      </c>
      <c r="E84" s="381" t="str">
        <f>Summary!E84</f>
        <v>Ditches</v>
      </c>
      <c r="F84" s="382" t="str">
        <f>Summary!F84</f>
        <v>Clear ditches by removing all material that could impair operation (weed / vegetation growth, silt, debris/rubbish, or eroded banks where present that impede flow and impair operation)</v>
      </c>
      <c r="G84" s="375">
        <f>Summary!G84</f>
        <v>0</v>
      </c>
      <c r="H84" s="540">
        <f t="shared" si="41"/>
        <v>0</v>
      </c>
      <c r="I84" s="541">
        <f t="shared" si="42"/>
        <v>0</v>
      </c>
      <c r="J84" s="541">
        <f t="shared" si="43"/>
        <v>0</v>
      </c>
      <c r="K84" s="541">
        <f t="shared" si="44"/>
        <v>0</v>
      </c>
      <c r="L84" s="541">
        <f t="shared" si="45"/>
        <v>0</v>
      </c>
      <c r="M84" s="541">
        <f t="shared" si="46"/>
        <v>0</v>
      </c>
      <c r="N84" s="541">
        <f t="shared" si="47"/>
        <v>0</v>
      </c>
      <c r="O84" s="541">
        <f t="shared" si="48"/>
        <v>0</v>
      </c>
      <c r="P84" s="541">
        <f t="shared" si="49"/>
        <v>0</v>
      </c>
      <c r="Q84" s="541">
        <f t="shared" si="50"/>
        <v>0</v>
      </c>
      <c r="R84" s="541">
        <f t="shared" si="51"/>
        <v>0</v>
      </c>
      <c r="S84" s="541">
        <f t="shared" si="52"/>
        <v>0</v>
      </c>
      <c r="T84" s="542">
        <f t="shared" si="53"/>
        <v>0</v>
      </c>
      <c r="U84" s="531"/>
      <c r="V84" s="543"/>
      <c r="W84" s="544"/>
      <c r="X84" s="544"/>
      <c r="Y84" s="544"/>
      <c r="Z84" s="544"/>
      <c r="AA84" s="544"/>
      <c r="AB84" s="544"/>
      <c r="AC84" s="544"/>
      <c r="AD84" s="544"/>
      <c r="AE84" s="657"/>
      <c r="AF84" s="543"/>
      <c r="AG84" s="544"/>
      <c r="AH84" s="544"/>
      <c r="AI84" s="544"/>
      <c r="AJ84" s="544"/>
      <c r="AK84" s="544"/>
      <c r="AL84" s="544"/>
      <c r="AM84" s="544"/>
      <c r="AN84" s="544"/>
      <c r="AO84" s="657"/>
      <c r="AP84" s="543"/>
      <c r="AQ84" s="544"/>
      <c r="AR84" s="544"/>
      <c r="AS84" s="544"/>
      <c r="AT84" s="544"/>
      <c r="AU84" s="544"/>
      <c r="AV84" s="544"/>
      <c r="AW84" s="544"/>
      <c r="AX84" s="544"/>
      <c r="AY84" s="657"/>
      <c r="AZ84" s="543"/>
      <c r="BA84" s="544"/>
      <c r="BB84" s="544"/>
      <c r="BC84" s="544"/>
      <c r="BD84" s="544"/>
      <c r="BE84" s="544"/>
      <c r="BF84" s="544"/>
      <c r="BG84" s="544"/>
      <c r="BH84" s="544"/>
      <c r="BI84" s="657"/>
      <c r="BJ84" s="543"/>
      <c r="BK84" s="544"/>
      <c r="BL84" s="544"/>
      <c r="BM84" s="544"/>
      <c r="BN84" s="544"/>
      <c r="BO84" s="544"/>
      <c r="BP84" s="544"/>
      <c r="BQ84" s="544"/>
      <c r="BR84" s="544"/>
      <c r="BS84" s="657"/>
      <c r="BT84" s="543"/>
      <c r="BU84" s="544"/>
      <c r="BV84" s="544"/>
      <c r="BW84" s="544"/>
      <c r="BX84" s="544"/>
      <c r="BY84" s="544"/>
      <c r="BZ84" s="544"/>
      <c r="CA84" s="544"/>
      <c r="CB84" s="544"/>
      <c r="CC84" s="657"/>
      <c r="CD84" s="543"/>
      <c r="CE84" s="544"/>
      <c r="CF84" s="544"/>
      <c r="CG84" s="544"/>
      <c r="CH84" s="544"/>
      <c r="CI84" s="544"/>
      <c r="CJ84" s="544"/>
      <c r="CK84" s="544"/>
      <c r="CL84" s="544"/>
      <c r="CM84" s="657"/>
      <c r="CN84" s="543"/>
      <c r="CO84" s="544"/>
      <c r="CP84" s="544"/>
      <c r="CQ84" s="544"/>
      <c r="CR84" s="544"/>
      <c r="CS84" s="544"/>
      <c r="CT84" s="544"/>
      <c r="CU84" s="544"/>
      <c r="CV84" s="544"/>
      <c r="CW84" s="657"/>
      <c r="CX84" s="543"/>
      <c r="CY84" s="544"/>
      <c r="CZ84" s="544"/>
      <c r="DA84" s="544"/>
      <c r="DB84" s="544"/>
      <c r="DC84" s="544"/>
      <c r="DD84" s="544"/>
      <c r="DE84" s="544"/>
      <c r="DF84" s="544"/>
      <c r="DG84" s="657"/>
      <c r="DH84" s="543"/>
      <c r="DI84" s="544"/>
      <c r="DJ84" s="544"/>
      <c r="DK84" s="544"/>
      <c r="DL84" s="544"/>
      <c r="DM84" s="544"/>
      <c r="DN84" s="544"/>
      <c r="DO84" s="544"/>
      <c r="DP84" s="544"/>
      <c r="DQ84" s="657"/>
      <c r="DR84" s="543"/>
      <c r="DS84" s="544"/>
      <c r="DT84" s="544"/>
      <c r="DU84" s="544"/>
      <c r="DV84" s="544"/>
      <c r="DW84" s="544"/>
      <c r="DX84" s="544"/>
      <c r="DY84" s="544"/>
      <c r="DZ84" s="544"/>
      <c r="EA84" s="657"/>
      <c r="EB84" s="543"/>
      <c r="EC84" s="544"/>
      <c r="ED84" s="544"/>
      <c r="EE84" s="544"/>
      <c r="EF84" s="544"/>
      <c r="EG84" s="544"/>
      <c r="EH84" s="544"/>
      <c r="EI84" s="544"/>
      <c r="EJ84" s="544"/>
      <c r="EK84" s="657"/>
    </row>
    <row r="85" spans="1:141" ht="72">
      <c r="A85" s="359">
        <f>Summary!A85</f>
        <v>0</v>
      </c>
      <c r="B85" s="378">
        <f>Summary!B85</f>
        <v>0</v>
      </c>
      <c r="C85" s="379" t="str">
        <f>Summary!C85</f>
        <v>4.3.6</v>
      </c>
      <c r="D85" s="380" t="str">
        <f>Summary!D85</f>
        <v>500 - Drainage and Service Ducts</v>
      </c>
      <c r="E85" s="381" t="str">
        <f>Summary!E85</f>
        <v>Outfalls, including infiltration tanks/stilling basins and/or settlement ponds</v>
      </c>
      <c r="F85" s="382" t="str">
        <f>Summary!F85</f>
        <v>Clear outfalls by removing all material that could impair operation (Headwalls, Pipe outfall)</v>
      </c>
      <c r="G85" s="375">
        <f>Summary!G85</f>
        <v>0</v>
      </c>
      <c r="H85" s="540">
        <f t="shared" si="41"/>
        <v>0</v>
      </c>
      <c r="I85" s="541">
        <f t="shared" si="42"/>
        <v>0</v>
      </c>
      <c r="J85" s="541">
        <f t="shared" si="43"/>
        <v>0</v>
      </c>
      <c r="K85" s="541">
        <f t="shared" si="44"/>
        <v>0</v>
      </c>
      <c r="L85" s="541">
        <f t="shared" si="45"/>
        <v>0</v>
      </c>
      <c r="M85" s="541">
        <f t="shared" si="46"/>
        <v>0</v>
      </c>
      <c r="N85" s="541">
        <f t="shared" si="47"/>
        <v>0</v>
      </c>
      <c r="O85" s="541">
        <f t="shared" si="48"/>
        <v>0</v>
      </c>
      <c r="P85" s="541">
        <f t="shared" si="49"/>
        <v>0</v>
      </c>
      <c r="Q85" s="541">
        <f t="shared" si="50"/>
        <v>0</v>
      </c>
      <c r="R85" s="541">
        <f t="shared" si="51"/>
        <v>0</v>
      </c>
      <c r="S85" s="541">
        <f t="shared" si="52"/>
        <v>0</v>
      </c>
      <c r="T85" s="542">
        <f t="shared" si="53"/>
        <v>0</v>
      </c>
      <c r="U85" s="531"/>
      <c r="V85" s="543"/>
      <c r="W85" s="544"/>
      <c r="X85" s="544"/>
      <c r="Y85" s="544"/>
      <c r="Z85" s="544"/>
      <c r="AA85" s="544"/>
      <c r="AB85" s="544"/>
      <c r="AC85" s="544"/>
      <c r="AD85" s="544"/>
      <c r="AE85" s="657"/>
      <c r="AF85" s="543"/>
      <c r="AG85" s="544"/>
      <c r="AH85" s="544"/>
      <c r="AI85" s="544"/>
      <c r="AJ85" s="544"/>
      <c r="AK85" s="544"/>
      <c r="AL85" s="544"/>
      <c r="AM85" s="544"/>
      <c r="AN85" s="544"/>
      <c r="AO85" s="657"/>
      <c r="AP85" s="543"/>
      <c r="AQ85" s="544"/>
      <c r="AR85" s="544"/>
      <c r="AS85" s="544"/>
      <c r="AT85" s="544"/>
      <c r="AU85" s="544"/>
      <c r="AV85" s="544"/>
      <c r="AW85" s="544"/>
      <c r="AX85" s="544"/>
      <c r="AY85" s="657"/>
      <c r="AZ85" s="543"/>
      <c r="BA85" s="544"/>
      <c r="BB85" s="544"/>
      <c r="BC85" s="544"/>
      <c r="BD85" s="544"/>
      <c r="BE85" s="544"/>
      <c r="BF85" s="544"/>
      <c r="BG85" s="544"/>
      <c r="BH85" s="544"/>
      <c r="BI85" s="657"/>
      <c r="BJ85" s="543"/>
      <c r="BK85" s="544"/>
      <c r="BL85" s="544"/>
      <c r="BM85" s="544"/>
      <c r="BN85" s="544"/>
      <c r="BO85" s="544"/>
      <c r="BP85" s="544"/>
      <c r="BQ85" s="544"/>
      <c r="BR85" s="544"/>
      <c r="BS85" s="657"/>
      <c r="BT85" s="543"/>
      <c r="BU85" s="544"/>
      <c r="BV85" s="544"/>
      <c r="BW85" s="544"/>
      <c r="BX85" s="544"/>
      <c r="BY85" s="544"/>
      <c r="BZ85" s="544"/>
      <c r="CA85" s="544"/>
      <c r="CB85" s="544"/>
      <c r="CC85" s="657"/>
      <c r="CD85" s="543"/>
      <c r="CE85" s="544"/>
      <c r="CF85" s="544"/>
      <c r="CG85" s="544"/>
      <c r="CH85" s="544"/>
      <c r="CI85" s="544"/>
      <c r="CJ85" s="544"/>
      <c r="CK85" s="544"/>
      <c r="CL85" s="544"/>
      <c r="CM85" s="657"/>
      <c r="CN85" s="543"/>
      <c r="CO85" s="544"/>
      <c r="CP85" s="544"/>
      <c r="CQ85" s="544"/>
      <c r="CR85" s="544"/>
      <c r="CS85" s="544"/>
      <c r="CT85" s="544"/>
      <c r="CU85" s="544"/>
      <c r="CV85" s="544"/>
      <c r="CW85" s="657"/>
      <c r="CX85" s="543"/>
      <c r="CY85" s="544"/>
      <c r="CZ85" s="544"/>
      <c r="DA85" s="544"/>
      <c r="DB85" s="544"/>
      <c r="DC85" s="544"/>
      <c r="DD85" s="544"/>
      <c r="DE85" s="544"/>
      <c r="DF85" s="544"/>
      <c r="DG85" s="657"/>
      <c r="DH85" s="543"/>
      <c r="DI85" s="544"/>
      <c r="DJ85" s="544"/>
      <c r="DK85" s="544"/>
      <c r="DL85" s="544"/>
      <c r="DM85" s="544"/>
      <c r="DN85" s="544"/>
      <c r="DO85" s="544"/>
      <c r="DP85" s="544"/>
      <c r="DQ85" s="657"/>
      <c r="DR85" s="543"/>
      <c r="DS85" s="544"/>
      <c r="DT85" s="544"/>
      <c r="DU85" s="544"/>
      <c r="DV85" s="544"/>
      <c r="DW85" s="544"/>
      <c r="DX85" s="544"/>
      <c r="DY85" s="544"/>
      <c r="DZ85" s="544"/>
      <c r="EA85" s="657"/>
      <c r="EB85" s="543"/>
      <c r="EC85" s="544"/>
      <c r="ED85" s="544"/>
      <c r="EE85" s="544"/>
      <c r="EF85" s="544"/>
      <c r="EG85" s="544"/>
      <c r="EH85" s="544"/>
      <c r="EI85" s="544"/>
      <c r="EJ85" s="544"/>
      <c r="EK85" s="657"/>
    </row>
    <row r="86" spans="1:141" s="139" customFormat="1" ht="36">
      <c r="A86" s="359">
        <f>Summary!A86</f>
        <v>0</v>
      </c>
      <c r="B86" s="378">
        <f>Summary!B86</f>
        <v>0</v>
      </c>
      <c r="C86" s="379" t="str">
        <f>Summary!C86</f>
        <v>4.3.7</v>
      </c>
      <c r="D86" s="380" t="str">
        <f>Summary!D86</f>
        <v>500 - Drainage and Service Ducts</v>
      </c>
      <c r="E86" s="381" t="str">
        <f>Summary!E86</f>
        <v>Interceptors</v>
      </c>
      <c r="F86" s="382" t="str">
        <f>Summary!F86</f>
        <v>Clear weed / vegetation growth, around frames, clear, empty trapped material from Interceptors</v>
      </c>
      <c r="G86" s="375">
        <f>Summary!G86</f>
        <v>0</v>
      </c>
      <c r="H86" s="540">
        <f t="shared" si="41"/>
        <v>0</v>
      </c>
      <c r="I86" s="541">
        <f t="shared" si="42"/>
        <v>0</v>
      </c>
      <c r="J86" s="541">
        <f t="shared" si="43"/>
        <v>0</v>
      </c>
      <c r="K86" s="541">
        <f t="shared" si="44"/>
        <v>0</v>
      </c>
      <c r="L86" s="541">
        <f t="shared" si="45"/>
        <v>0</v>
      </c>
      <c r="M86" s="541">
        <f t="shared" si="46"/>
        <v>0</v>
      </c>
      <c r="N86" s="541">
        <f t="shared" si="47"/>
        <v>0</v>
      </c>
      <c r="O86" s="541">
        <f t="shared" si="48"/>
        <v>0</v>
      </c>
      <c r="P86" s="541">
        <f t="shared" si="49"/>
        <v>0</v>
      </c>
      <c r="Q86" s="541">
        <f t="shared" si="50"/>
        <v>0</v>
      </c>
      <c r="R86" s="541">
        <f t="shared" si="51"/>
        <v>0</v>
      </c>
      <c r="S86" s="541">
        <f t="shared" si="52"/>
        <v>0</v>
      </c>
      <c r="T86" s="542">
        <f t="shared" si="53"/>
        <v>0</v>
      </c>
      <c r="U86" s="531"/>
      <c r="V86" s="543"/>
      <c r="W86" s="544"/>
      <c r="X86" s="544"/>
      <c r="Y86" s="544"/>
      <c r="Z86" s="544"/>
      <c r="AA86" s="544"/>
      <c r="AB86" s="544"/>
      <c r="AC86" s="544"/>
      <c r="AD86" s="544"/>
      <c r="AE86" s="657"/>
      <c r="AF86" s="543"/>
      <c r="AG86" s="544"/>
      <c r="AH86" s="544"/>
      <c r="AI86" s="544"/>
      <c r="AJ86" s="544"/>
      <c r="AK86" s="544"/>
      <c r="AL86" s="544"/>
      <c r="AM86" s="544"/>
      <c r="AN86" s="544"/>
      <c r="AO86" s="657"/>
      <c r="AP86" s="543"/>
      <c r="AQ86" s="544"/>
      <c r="AR86" s="544"/>
      <c r="AS86" s="544"/>
      <c r="AT86" s="544"/>
      <c r="AU86" s="544"/>
      <c r="AV86" s="544"/>
      <c r="AW86" s="544"/>
      <c r="AX86" s="544"/>
      <c r="AY86" s="657"/>
      <c r="AZ86" s="543"/>
      <c r="BA86" s="544"/>
      <c r="BB86" s="544"/>
      <c r="BC86" s="544"/>
      <c r="BD86" s="544"/>
      <c r="BE86" s="544"/>
      <c r="BF86" s="544"/>
      <c r="BG86" s="544"/>
      <c r="BH86" s="544"/>
      <c r="BI86" s="657"/>
      <c r="BJ86" s="543"/>
      <c r="BK86" s="544"/>
      <c r="BL86" s="544"/>
      <c r="BM86" s="544"/>
      <c r="BN86" s="544"/>
      <c r="BO86" s="544"/>
      <c r="BP86" s="544"/>
      <c r="BQ86" s="544"/>
      <c r="BR86" s="544"/>
      <c r="BS86" s="657"/>
      <c r="BT86" s="543"/>
      <c r="BU86" s="544"/>
      <c r="BV86" s="544"/>
      <c r="BW86" s="544"/>
      <c r="BX86" s="544"/>
      <c r="BY86" s="544"/>
      <c r="BZ86" s="544"/>
      <c r="CA86" s="544"/>
      <c r="CB86" s="544"/>
      <c r="CC86" s="657"/>
      <c r="CD86" s="543"/>
      <c r="CE86" s="544"/>
      <c r="CF86" s="544"/>
      <c r="CG86" s="544"/>
      <c r="CH86" s="544"/>
      <c r="CI86" s="544"/>
      <c r="CJ86" s="544"/>
      <c r="CK86" s="544"/>
      <c r="CL86" s="544"/>
      <c r="CM86" s="657"/>
      <c r="CN86" s="543"/>
      <c r="CO86" s="544"/>
      <c r="CP86" s="544"/>
      <c r="CQ86" s="544"/>
      <c r="CR86" s="544"/>
      <c r="CS86" s="544"/>
      <c r="CT86" s="544"/>
      <c r="CU86" s="544"/>
      <c r="CV86" s="544"/>
      <c r="CW86" s="657"/>
      <c r="CX86" s="543"/>
      <c r="CY86" s="544"/>
      <c r="CZ86" s="544"/>
      <c r="DA86" s="544"/>
      <c r="DB86" s="544"/>
      <c r="DC86" s="544"/>
      <c r="DD86" s="544"/>
      <c r="DE86" s="544"/>
      <c r="DF86" s="544"/>
      <c r="DG86" s="657"/>
      <c r="DH86" s="543"/>
      <c r="DI86" s="544"/>
      <c r="DJ86" s="544"/>
      <c r="DK86" s="544"/>
      <c r="DL86" s="544"/>
      <c r="DM86" s="544"/>
      <c r="DN86" s="544"/>
      <c r="DO86" s="544"/>
      <c r="DP86" s="544"/>
      <c r="DQ86" s="657"/>
      <c r="DR86" s="543"/>
      <c r="DS86" s="544"/>
      <c r="DT86" s="544"/>
      <c r="DU86" s="544"/>
      <c r="DV86" s="544"/>
      <c r="DW86" s="544"/>
      <c r="DX86" s="544"/>
      <c r="DY86" s="544"/>
      <c r="DZ86" s="544"/>
      <c r="EA86" s="657"/>
      <c r="EB86" s="543"/>
      <c r="EC86" s="544"/>
      <c r="ED86" s="544"/>
      <c r="EE86" s="544"/>
      <c r="EF86" s="544"/>
      <c r="EG86" s="544"/>
      <c r="EH86" s="544"/>
      <c r="EI86" s="544"/>
      <c r="EJ86" s="544"/>
      <c r="EK86" s="657"/>
    </row>
    <row r="87" spans="1:141" ht="54">
      <c r="A87" s="359">
        <f>Summary!A87</f>
        <v>0</v>
      </c>
      <c r="B87" s="378">
        <f>Summary!B87</f>
        <v>0</v>
      </c>
      <c r="C87" s="379" t="str">
        <f>Summary!C87</f>
        <v>4.3.8</v>
      </c>
      <c r="D87" s="380" t="str">
        <f>Summary!D87</f>
        <v>500 - Drainage and Service Ducts</v>
      </c>
      <c r="E87" s="381" t="str">
        <f>Summary!E87</f>
        <v>Manholes</v>
      </c>
      <c r="F87" s="382" t="str">
        <f>Summary!F87</f>
        <v>Clear manholes by removing all material that could impair operation (overgrown vegetation / weed, silt, debris / rubbish)</v>
      </c>
      <c r="G87" s="375">
        <f>Summary!G87</f>
        <v>0</v>
      </c>
      <c r="H87" s="540">
        <f t="shared" si="41"/>
        <v>0</v>
      </c>
      <c r="I87" s="541">
        <f t="shared" si="42"/>
        <v>0</v>
      </c>
      <c r="J87" s="541">
        <f t="shared" si="43"/>
        <v>0</v>
      </c>
      <c r="K87" s="541">
        <f t="shared" si="44"/>
        <v>0</v>
      </c>
      <c r="L87" s="541">
        <f t="shared" si="45"/>
        <v>0</v>
      </c>
      <c r="M87" s="541">
        <f t="shared" si="46"/>
        <v>0</v>
      </c>
      <c r="N87" s="541">
        <f t="shared" si="47"/>
        <v>0</v>
      </c>
      <c r="O87" s="541">
        <f t="shared" si="48"/>
        <v>0</v>
      </c>
      <c r="P87" s="541">
        <f t="shared" si="49"/>
        <v>0</v>
      </c>
      <c r="Q87" s="541">
        <f t="shared" si="50"/>
        <v>0</v>
      </c>
      <c r="R87" s="541">
        <f t="shared" si="51"/>
        <v>0</v>
      </c>
      <c r="S87" s="541">
        <f t="shared" si="52"/>
        <v>0</v>
      </c>
      <c r="T87" s="542">
        <f t="shared" si="53"/>
        <v>0</v>
      </c>
      <c r="U87" s="531"/>
      <c r="V87" s="543"/>
      <c r="W87" s="544"/>
      <c r="X87" s="544"/>
      <c r="Y87" s="544"/>
      <c r="Z87" s="544"/>
      <c r="AA87" s="544"/>
      <c r="AB87" s="544"/>
      <c r="AC87" s="544"/>
      <c r="AD87" s="544"/>
      <c r="AE87" s="657"/>
      <c r="AF87" s="543"/>
      <c r="AG87" s="544"/>
      <c r="AH87" s="544"/>
      <c r="AI87" s="544"/>
      <c r="AJ87" s="544"/>
      <c r="AK87" s="544"/>
      <c r="AL87" s="544"/>
      <c r="AM87" s="544"/>
      <c r="AN87" s="544"/>
      <c r="AO87" s="657"/>
      <c r="AP87" s="543"/>
      <c r="AQ87" s="544"/>
      <c r="AR87" s="544"/>
      <c r="AS87" s="544"/>
      <c r="AT87" s="544"/>
      <c r="AU87" s="544"/>
      <c r="AV87" s="544"/>
      <c r="AW87" s="544"/>
      <c r="AX87" s="544"/>
      <c r="AY87" s="657"/>
      <c r="AZ87" s="543"/>
      <c r="BA87" s="544"/>
      <c r="BB87" s="544"/>
      <c r="BC87" s="544"/>
      <c r="BD87" s="544"/>
      <c r="BE87" s="544"/>
      <c r="BF87" s="544"/>
      <c r="BG87" s="544"/>
      <c r="BH87" s="544"/>
      <c r="BI87" s="657"/>
      <c r="BJ87" s="543"/>
      <c r="BK87" s="544"/>
      <c r="BL87" s="544"/>
      <c r="BM87" s="544"/>
      <c r="BN87" s="544"/>
      <c r="BO87" s="544"/>
      <c r="BP87" s="544"/>
      <c r="BQ87" s="544"/>
      <c r="BR87" s="544"/>
      <c r="BS87" s="657"/>
      <c r="BT87" s="543"/>
      <c r="BU87" s="544"/>
      <c r="BV87" s="544"/>
      <c r="BW87" s="544"/>
      <c r="BX87" s="544"/>
      <c r="BY87" s="544"/>
      <c r="BZ87" s="544"/>
      <c r="CA87" s="544"/>
      <c r="CB87" s="544"/>
      <c r="CC87" s="657"/>
      <c r="CD87" s="543"/>
      <c r="CE87" s="544"/>
      <c r="CF87" s="544"/>
      <c r="CG87" s="544"/>
      <c r="CH87" s="544"/>
      <c r="CI87" s="544"/>
      <c r="CJ87" s="544"/>
      <c r="CK87" s="544"/>
      <c r="CL87" s="544"/>
      <c r="CM87" s="657"/>
      <c r="CN87" s="543"/>
      <c r="CO87" s="544"/>
      <c r="CP87" s="544"/>
      <c r="CQ87" s="544"/>
      <c r="CR87" s="544"/>
      <c r="CS87" s="544"/>
      <c r="CT87" s="544"/>
      <c r="CU87" s="544"/>
      <c r="CV87" s="544"/>
      <c r="CW87" s="657"/>
      <c r="CX87" s="543"/>
      <c r="CY87" s="544"/>
      <c r="CZ87" s="544"/>
      <c r="DA87" s="544"/>
      <c r="DB87" s="544"/>
      <c r="DC87" s="544"/>
      <c r="DD87" s="544"/>
      <c r="DE87" s="544"/>
      <c r="DF87" s="544"/>
      <c r="DG87" s="657"/>
      <c r="DH87" s="543"/>
      <c r="DI87" s="544"/>
      <c r="DJ87" s="544"/>
      <c r="DK87" s="544"/>
      <c r="DL87" s="544"/>
      <c r="DM87" s="544"/>
      <c r="DN87" s="544"/>
      <c r="DO87" s="544"/>
      <c r="DP87" s="544"/>
      <c r="DQ87" s="657"/>
      <c r="DR87" s="543"/>
      <c r="DS87" s="544"/>
      <c r="DT87" s="544"/>
      <c r="DU87" s="544"/>
      <c r="DV87" s="544"/>
      <c r="DW87" s="544"/>
      <c r="DX87" s="544"/>
      <c r="DY87" s="544"/>
      <c r="DZ87" s="544"/>
      <c r="EA87" s="657"/>
      <c r="EB87" s="543"/>
      <c r="EC87" s="544"/>
      <c r="ED87" s="544"/>
      <c r="EE87" s="544"/>
      <c r="EF87" s="544"/>
      <c r="EG87" s="544"/>
      <c r="EH87" s="544"/>
      <c r="EI87" s="544"/>
      <c r="EJ87" s="544"/>
      <c r="EK87" s="657"/>
    </row>
    <row r="88" spans="1:141" ht="72">
      <c r="A88" s="359">
        <f>Summary!A88</f>
        <v>0</v>
      </c>
      <c r="B88" s="378">
        <f>Summary!B88</f>
        <v>0</v>
      </c>
      <c r="C88" s="379" t="str">
        <f>Summary!C88</f>
        <v>4.3.9</v>
      </c>
      <c r="D88" s="380" t="str">
        <f>Summary!D88</f>
        <v>500 - Drainage and Service Ducts</v>
      </c>
      <c r="E88" s="381" t="str">
        <f>Summary!E88</f>
        <v>Culverts</v>
      </c>
      <c r="F88" s="382" t="str">
        <f>Summary!F88</f>
        <v>De-silt and remove all material that could impair operation (silt, weed / vegetation growth, debris / rubbish, eroded bank material restricting the free flow of water through the culvert)</v>
      </c>
      <c r="G88" s="375">
        <f>Summary!G88</f>
        <v>0</v>
      </c>
      <c r="H88" s="540">
        <f t="shared" si="41"/>
        <v>0</v>
      </c>
      <c r="I88" s="541">
        <f t="shared" si="42"/>
        <v>0</v>
      </c>
      <c r="J88" s="541">
        <f t="shared" si="43"/>
        <v>0</v>
      </c>
      <c r="K88" s="541">
        <f t="shared" si="44"/>
        <v>0</v>
      </c>
      <c r="L88" s="541">
        <f t="shared" si="45"/>
        <v>0</v>
      </c>
      <c r="M88" s="541">
        <f t="shared" si="46"/>
        <v>0</v>
      </c>
      <c r="N88" s="541">
        <f t="shared" si="47"/>
        <v>0</v>
      </c>
      <c r="O88" s="541">
        <f t="shared" si="48"/>
        <v>0</v>
      </c>
      <c r="P88" s="541">
        <f t="shared" si="49"/>
        <v>0</v>
      </c>
      <c r="Q88" s="541">
        <f t="shared" si="50"/>
        <v>0</v>
      </c>
      <c r="R88" s="541">
        <f t="shared" si="51"/>
        <v>0</v>
      </c>
      <c r="S88" s="541">
        <f t="shared" si="52"/>
        <v>0</v>
      </c>
      <c r="T88" s="542">
        <f t="shared" si="53"/>
        <v>0</v>
      </c>
      <c r="U88" s="531"/>
      <c r="V88" s="543"/>
      <c r="W88" s="544"/>
      <c r="X88" s="544"/>
      <c r="Y88" s="544"/>
      <c r="Z88" s="544"/>
      <c r="AA88" s="544"/>
      <c r="AB88" s="544"/>
      <c r="AC88" s="544"/>
      <c r="AD88" s="544"/>
      <c r="AE88" s="657"/>
      <c r="AF88" s="543"/>
      <c r="AG88" s="544"/>
      <c r="AH88" s="544"/>
      <c r="AI88" s="544"/>
      <c r="AJ88" s="544"/>
      <c r="AK88" s="544"/>
      <c r="AL88" s="544"/>
      <c r="AM88" s="544"/>
      <c r="AN88" s="544"/>
      <c r="AO88" s="657"/>
      <c r="AP88" s="543"/>
      <c r="AQ88" s="544"/>
      <c r="AR88" s="544"/>
      <c r="AS88" s="544"/>
      <c r="AT88" s="544"/>
      <c r="AU88" s="544"/>
      <c r="AV88" s="544"/>
      <c r="AW88" s="544"/>
      <c r="AX88" s="544"/>
      <c r="AY88" s="657"/>
      <c r="AZ88" s="543"/>
      <c r="BA88" s="544"/>
      <c r="BB88" s="544"/>
      <c r="BC88" s="544"/>
      <c r="BD88" s="544"/>
      <c r="BE88" s="544"/>
      <c r="BF88" s="544"/>
      <c r="BG88" s="544"/>
      <c r="BH88" s="544"/>
      <c r="BI88" s="657"/>
      <c r="BJ88" s="543"/>
      <c r="BK88" s="544"/>
      <c r="BL88" s="544"/>
      <c r="BM88" s="544"/>
      <c r="BN88" s="544"/>
      <c r="BO88" s="544"/>
      <c r="BP88" s="544"/>
      <c r="BQ88" s="544"/>
      <c r="BR88" s="544"/>
      <c r="BS88" s="657"/>
      <c r="BT88" s="543"/>
      <c r="BU88" s="544"/>
      <c r="BV88" s="544"/>
      <c r="BW88" s="544"/>
      <c r="BX88" s="544"/>
      <c r="BY88" s="544"/>
      <c r="BZ88" s="544"/>
      <c r="CA88" s="544"/>
      <c r="CB88" s="544"/>
      <c r="CC88" s="657"/>
      <c r="CD88" s="543"/>
      <c r="CE88" s="544"/>
      <c r="CF88" s="544"/>
      <c r="CG88" s="544"/>
      <c r="CH88" s="544"/>
      <c r="CI88" s="544"/>
      <c r="CJ88" s="544"/>
      <c r="CK88" s="544"/>
      <c r="CL88" s="544"/>
      <c r="CM88" s="657"/>
      <c r="CN88" s="543"/>
      <c r="CO88" s="544"/>
      <c r="CP88" s="544"/>
      <c r="CQ88" s="544"/>
      <c r="CR88" s="544"/>
      <c r="CS88" s="544"/>
      <c r="CT88" s="544"/>
      <c r="CU88" s="544"/>
      <c r="CV88" s="544"/>
      <c r="CW88" s="657"/>
      <c r="CX88" s="543"/>
      <c r="CY88" s="544"/>
      <c r="CZ88" s="544"/>
      <c r="DA88" s="544"/>
      <c r="DB88" s="544"/>
      <c r="DC88" s="544"/>
      <c r="DD88" s="544"/>
      <c r="DE88" s="544"/>
      <c r="DF88" s="544"/>
      <c r="DG88" s="657"/>
      <c r="DH88" s="543"/>
      <c r="DI88" s="544"/>
      <c r="DJ88" s="544"/>
      <c r="DK88" s="544"/>
      <c r="DL88" s="544"/>
      <c r="DM88" s="544"/>
      <c r="DN88" s="544"/>
      <c r="DO88" s="544"/>
      <c r="DP88" s="544"/>
      <c r="DQ88" s="657"/>
      <c r="DR88" s="543"/>
      <c r="DS88" s="544"/>
      <c r="DT88" s="544"/>
      <c r="DU88" s="544"/>
      <c r="DV88" s="544"/>
      <c r="DW88" s="544"/>
      <c r="DX88" s="544"/>
      <c r="DY88" s="544"/>
      <c r="DZ88" s="544"/>
      <c r="EA88" s="657"/>
      <c r="EB88" s="543"/>
      <c r="EC88" s="544"/>
      <c r="ED88" s="544"/>
      <c r="EE88" s="544"/>
      <c r="EF88" s="544"/>
      <c r="EG88" s="544"/>
      <c r="EH88" s="544"/>
      <c r="EI88" s="544"/>
      <c r="EJ88" s="544"/>
      <c r="EK88" s="657"/>
    </row>
    <row r="89" spans="1:141" s="139" customFormat="1" ht="20.25">
      <c r="A89" s="802">
        <f>Summary!A89</f>
        <v>0</v>
      </c>
      <c r="B89" s="815">
        <f>Summary!B89</f>
        <v>0</v>
      </c>
      <c r="C89" s="813" t="str">
        <f>Summary!C89</f>
        <v>4.3.10</v>
      </c>
      <c r="D89" s="816" t="str">
        <f>Summary!D89</f>
        <v>NOT USED</v>
      </c>
      <c r="E89" s="796">
        <f>Summary!E89</f>
        <v>0</v>
      </c>
      <c r="F89" s="796">
        <f>Summary!F89</f>
        <v>0</v>
      </c>
      <c r="G89" s="787">
        <f>Summary!G89</f>
        <v>0</v>
      </c>
      <c r="H89" s="299"/>
      <c r="I89" s="300"/>
      <c r="J89" s="300"/>
      <c r="K89" s="300"/>
      <c r="L89" s="300"/>
      <c r="M89" s="300"/>
      <c r="N89" s="300"/>
      <c r="O89" s="300"/>
      <c r="P89" s="300"/>
      <c r="Q89" s="300"/>
      <c r="R89" s="300"/>
      <c r="S89" s="300"/>
      <c r="T89" s="797"/>
      <c r="U89" s="531"/>
      <c r="V89" s="299"/>
      <c r="W89" s="300"/>
      <c r="X89" s="300"/>
      <c r="Y89" s="300"/>
      <c r="Z89" s="300"/>
      <c r="AA89" s="300"/>
      <c r="AB89" s="300"/>
      <c r="AC89" s="300"/>
      <c r="AD89" s="300"/>
      <c r="AE89" s="817"/>
      <c r="AF89" s="299"/>
      <c r="AG89" s="300"/>
      <c r="AH89" s="300"/>
      <c r="AI89" s="300"/>
      <c r="AJ89" s="300"/>
      <c r="AK89" s="300"/>
      <c r="AL89" s="300"/>
      <c r="AM89" s="300"/>
      <c r="AN89" s="300"/>
      <c r="AO89" s="817"/>
      <c r="AP89" s="299"/>
      <c r="AQ89" s="300"/>
      <c r="AR89" s="300"/>
      <c r="AS89" s="300"/>
      <c r="AT89" s="300"/>
      <c r="AU89" s="300"/>
      <c r="AV89" s="300"/>
      <c r="AW89" s="300"/>
      <c r="AX89" s="300"/>
      <c r="AY89" s="817"/>
      <c r="AZ89" s="299"/>
      <c r="BA89" s="300"/>
      <c r="BB89" s="300"/>
      <c r="BC89" s="300"/>
      <c r="BD89" s="300"/>
      <c r="BE89" s="300"/>
      <c r="BF89" s="300"/>
      <c r="BG89" s="300"/>
      <c r="BH89" s="300"/>
      <c r="BI89" s="817"/>
      <c r="BJ89" s="299"/>
      <c r="BK89" s="300"/>
      <c r="BL89" s="300"/>
      <c r="BM89" s="300"/>
      <c r="BN89" s="300"/>
      <c r="BO89" s="300"/>
      <c r="BP89" s="300"/>
      <c r="BQ89" s="300"/>
      <c r="BR89" s="300"/>
      <c r="BS89" s="817"/>
      <c r="BT89" s="299"/>
      <c r="BU89" s="300"/>
      <c r="BV89" s="300"/>
      <c r="BW89" s="300"/>
      <c r="BX89" s="300"/>
      <c r="BY89" s="300"/>
      <c r="BZ89" s="300"/>
      <c r="CA89" s="300"/>
      <c r="CB89" s="300"/>
      <c r="CC89" s="817"/>
      <c r="CD89" s="299"/>
      <c r="CE89" s="300"/>
      <c r="CF89" s="300"/>
      <c r="CG89" s="300"/>
      <c r="CH89" s="300"/>
      <c r="CI89" s="300"/>
      <c r="CJ89" s="300"/>
      <c r="CK89" s="300"/>
      <c r="CL89" s="300"/>
      <c r="CM89" s="817"/>
      <c r="CN89" s="299"/>
      <c r="CO89" s="300"/>
      <c r="CP89" s="300"/>
      <c r="CQ89" s="300"/>
      <c r="CR89" s="300"/>
      <c r="CS89" s="300"/>
      <c r="CT89" s="300"/>
      <c r="CU89" s="300"/>
      <c r="CV89" s="300"/>
      <c r="CW89" s="817"/>
      <c r="CX89" s="299"/>
      <c r="CY89" s="300"/>
      <c r="CZ89" s="300"/>
      <c r="DA89" s="300"/>
      <c r="DB89" s="300"/>
      <c r="DC89" s="300"/>
      <c r="DD89" s="300"/>
      <c r="DE89" s="300"/>
      <c r="DF89" s="300"/>
      <c r="DG89" s="817"/>
      <c r="DH89" s="299"/>
      <c r="DI89" s="300"/>
      <c r="DJ89" s="300"/>
      <c r="DK89" s="300"/>
      <c r="DL89" s="300"/>
      <c r="DM89" s="300"/>
      <c r="DN89" s="300"/>
      <c r="DO89" s="300"/>
      <c r="DP89" s="300"/>
      <c r="DQ89" s="817"/>
      <c r="DR89" s="299"/>
      <c r="DS89" s="300"/>
      <c r="DT89" s="300"/>
      <c r="DU89" s="300"/>
      <c r="DV89" s="300"/>
      <c r="DW89" s="300"/>
      <c r="DX89" s="300"/>
      <c r="DY89" s="300"/>
      <c r="DZ89" s="300"/>
      <c r="EA89" s="817"/>
      <c r="EB89" s="299"/>
      <c r="EC89" s="300"/>
      <c r="ED89" s="300"/>
      <c r="EE89" s="300"/>
      <c r="EF89" s="300"/>
      <c r="EG89" s="300"/>
      <c r="EH89" s="300"/>
      <c r="EI89" s="300"/>
      <c r="EJ89" s="300"/>
      <c r="EK89" s="817"/>
    </row>
    <row r="90" spans="1:141" s="139" customFormat="1" ht="36">
      <c r="A90" s="802">
        <f>Summary!A90</f>
        <v>0</v>
      </c>
      <c r="B90" s="815">
        <f>Summary!B90</f>
        <v>0</v>
      </c>
      <c r="C90" s="813" t="str">
        <f>Summary!C90</f>
        <v>4.3.11</v>
      </c>
      <c r="D90" s="816" t="str">
        <f>Summary!D90</f>
        <v>500 - Drainage and Service Ducts</v>
      </c>
      <c r="E90" s="796" t="str">
        <f>Summary!E90</f>
        <v>Filter drains</v>
      </c>
      <c r="F90" s="796">
        <f>Summary!F90</f>
        <v>0</v>
      </c>
      <c r="G90" s="787">
        <f>Summary!G90</f>
        <v>0</v>
      </c>
      <c r="H90" s="299"/>
      <c r="I90" s="300"/>
      <c r="J90" s="300"/>
      <c r="K90" s="300"/>
      <c r="L90" s="300"/>
      <c r="M90" s="300"/>
      <c r="N90" s="300"/>
      <c r="O90" s="300"/>
      <c r="P90" s="300"/>
      <c r="Q90" s="300"/>
      <c r="R90" s="300"/>
      <c r="S90" s="300"/>
      <c r="T90" s="797"/>
      <c r="U90" s="531"/>
      <c r="V90" s="299"/>
      <c r="W90" s="300"/>
      <c r="X90" s="300"/>
      <c r="Y90" s="300"/>
      <c r="Z90" s="300"/>
      <c r="AA90" s="300"/>
      <c r="AB90" s="300"/>
      <c r="AC90" s="300"/>
      <c r="AD90" s="300"/>
      <c r="AE90" s="817"/>
      <c r="AF90" s="299"/>
      <c r="AG90" s="300"/>
      <c r="AH90" s="300"/>
      <c r="AI90" s="300"/>
      <c r="AJ90" s="300"/>
      <c r="AK90" s="300"/>
      <c r="AL90" s="300"/>
      <c r="AM90" s="300"/>
      <c r="AN90" s="300"/>
      <c r="AO90" s="817"/>
      <c r="AP90" s="299"/>
      <c r="AQ90" s="300"/>
      <c r="AR90" s="300"/>
      <c r="AS90" s="300"/>
      <c r="AT90" s="300"/>
      <c r="AU90" s="300"/>
      <c r="AV90" s="300"/>
      <c r="AW90" s="300"/>
      <c r="AX90" s="300"/>
      <c r="AY90" s="817"/>
      <c r="AZ90" s="299"/>
      <c r="BA90" s="300"/>
      <c r="BB90" s="300"/>
      <c r="BC90" s="300"/>
      <c r="BD90" s="300"/>
      <c r="BE90" s="300"/>
      <c r="BF90" s="300"/>
      <c r="BG90" s="300"/>
      <c r="BH90" s="300"/>
      <c r="BI90" s="817"/>
      <c r="BJ90" s="299"/>
      <c r="BK90" s="300"/>
      <c r="BL90" s="300"/>
      <c r="BM90" s="300"/>
      <c r="BN90" s="300"/>
      <c r="BO90" s="300"/>
      <c r="BP90" s="300"/>
      <c r="BQ90" s="300"/>
      <c r="BR90" s="300"/>
      <c r="BS90" s="817"/>
      <c r="BT90" s="299"/>
      <c r="BU90" s="300"/>
      <c r="BV90" s="300"/>
      <c r="BW90" s="300"/>
      <c r="BX90" s="300"/>
      <c r="BY90" s="300"/>
      <c r="BZ90" s="300"/>
      <c r="CA90" s="300"/>
      <c r="CB90" s="300"/>
      <c r="CC90" s="817"/>
      <c r="CD90" s="299"/>
      <c r="CE90" s="300"/>
      <c r="CF90" s="300"/>
      <c r="CG90" s="300"/>
      <c r="CH90" s="300"/>
      <c r="CI90" s="300"/>
      <c r="CJ90" s="300"/>
      <c r="CK90" s="300"/>
      <c r="CL90" s="300"/>
      <c r="CM90" s="817"/>
      <c r="CN90" s="299"/>
      <c r="CO90" s="300"/>
      <c r="CP90" s="300"/>
      <c r="CQ90" s="300"/>
      <c r="CR90" s="300"/>
      <c r="CS90" s="300"/>
      <c r="CT90" s="300"/>
      <c r="CU90" s="300"/>
      <c r="CV90" s="300"/>
      <c r="CW90" s="817"/>
      <c r="CX90" s="299"/>
      <c r="CY90" s="300"/>
      <c r="CZ90" s="300"/>
      <c r="DA90" s="300"/>
      <c r="DB90" s="300"/>
      <c r="DC90" s="300"/>
      <c r="DD90" s="300"/>
      <c r="DE90" s="300"/>
      <c r="DF90" s="300"/>
      <c r="DG90" s="817"/>
      <c r="DH90" s="299"/>
      <c r="DI90" s="300"/>
      <c r="DJ90" s="300"/>
      <c r="DK90" s="300"/>
      <c r="DL90" s="300"/>
      <c r="DM90" s="300"/>
      <c r="DN90" s="300"/>
      <c r="DO90" s="300"/>
      <c r="DP90" s="300"/>
      <c r="DQ90" s="817"/>
      <c r="DR90" s="299"/>
      <c r="DS90" s="300"/>
      <c r="DT90" s="300"/>
      <c r="DU90" s="300"/>
      <c r="DV90" s="300"/>
      <c r="DW90" s="300"/>
      <c r="DX90" s="300"/>
      <c r="DY90" s="300"/>
      <c r="DZ90" s="300"/>
      <c r="EA90" s="817"/>
      <c r="EB90" s="299"/>
      <c r="EC90" s="300"/>
      <c r="ED90" s="300"/>
      <c r="EE90" s="300"/>
      <c r="EF90" s="300"/>
      <c r="EG90" s="300"/>
      <c r="EH90" s="300"/>
      <c r="EI90" s="300"/>
      <c r="EJ90" s="300"/>
      <c r="EK90" s="817"/>
    </row>
    <row r="91" spans="1:141" ht="90">
      <c r="A91" s="359">
        <f>Summary!A91</f>
        <v>0</v>
      </c>
      <c r="B91" s="378">
        <f>Summary!B91</f>
        <v>0</v>
      </c>
      <c r="C91" s="379" t="str">
        <f>Summary!C91</f>
        <v>4.3.11.1</v>
      </c>
      <c r="D91" s="380">
        <f>Summary!D91</f>
        <v>0</v>
      </c>
      <c r="E91" s="381">
        <f>Summary!E91</f>
        <v>0</v>
      </c>
      <c r="F91" s="382" t="str">
        <f>Summary!F91</f>
        <v xml:space="preserve">Edge scrape, clear weed / vegetation growth, cut back to remove build up of material from edge of carriage way through to filter material (Filter Drain and Combined carrier and Filter drain) that could impair operation </v>
      </c>
      <c r="G91" s="375">
        <f>Summary!G91</f>
        <v>0</v>
      </c>
      <c r="H91" s="540">
        <f t="shared" si="41"/>
        <v>0</v>
      </c>
      <c r="I91" s="541">
        <f t="shared" si="42"/>
        <v>0</v>
      </c>
      <c r="J91" s="541">
        <f t="shared" si="43"/>
        <v>0</v>
      </c>
      <c r="K91" s="541">
        <f t="shared" si="44"/>
        <v>0</v>
      </c>
      <c r="L91" s="541">
        <f t="shared" si="45"/>
        <v>0</v>
      </c>
      <c r="M91" s="541">
        <f t="shared" si="46"/>
        <v>0</v>
      </c>
      <c r="N91" s="541">
        <f t="shared" si="47"/>
        <v>0</v>
      </c>
      <c r="O91" s="541">
        <f t="shared" si="48"/>
        <v>0</v>
      </c>
      <c r="P91" s="541">
        <f t="shared" si="49"/>
        <v>0</v>
      </c>
      <c r="Q91" s="541">
        <f t="shared" si="50"/>
        <v>0</v>
      </c>
      <c r="R91" s="541">
        <f t="shared" si="51"/>
        <v>0</v>
      </c>
      <c r="S91" s="541">
        <f t="shared" si="52"/>
        <v>0</v>
      </c>
      <c r="T91" s="542">
        <f t="shared" si="53"/>
        <v>0</v>
      </c>
      <c r="U91" s="531"/>
      <c r="V91" s="543"/>
      <c r="W91" s="544"/>
      <c r="X91" s="544"/>
      <c r="Y91" s="544"/>
      <c r="Z91" s="544"/>
      <c r="AA91" s="544"/>
      <c r="AB91" s="544"/>
      <c r="AC91" s="544"/>
      <c r="AD91" s="544"/>
      <c r="AE91" s="657"/>
      <c r="AF91" s="543"/>
      <c r="AG91" s="544"/>
      <c r="AH91" s="544"/>
      <c r="AI91" s="544"/>
      <c r="AJ91" s="544"/>
      <c r="AK91" s="544"/>
      <c r="AL91" s="544"/>
      <c r="AM91" s="544"/>
      <c r="AN91" s="544"/>
      <c r="AO91" s="657"/>
      <c r="AP91" s="543"/>
      <c r="AQ91" s="544"/>
      <c r="AR91" s="544"/>
      <c r="AS91" s="544"/>
      <c r="AT91" s="544"/>
      <c r="AU91" s="544"/>
      <c r="AV91" s="544"/>
      <c r="AW91" s="544"/>
      <c r="AX91" s="544"/>
      <c r="AY91" s="657"/>
      <c r="AZ91" s="543"/>
      <c r="BA91" s="544"/>
      <c r="BB91" s="544"/>
      <c r="BC91" s="544"/>
      <c r="BD91" s="544"/>
      <c r="BE91" s="544"/>
      <c r="BF91" s="544"/>
      <c r="BG91" s="544"/>
      <c r="BH91" s="544"/>
      <c r="BI91" s="657"/>
      <c r="BJ91" s="543"/>
      <c r="BK91" s="544"/>
      <c r="BL91" s="544"/>
      <c r="BM91" s="544"/>
      <c r="BN91" s="544"/>
      <c r="BO91" s="544"/>
      <c r="BP91" s="544"/>
      <c r="BQ91" s="544"/>
      <c r="BR91" s="544"/>
      <c r="BS91" s="657"/>
      <c r="BT91" s="543"/>
      <c r="BU91" s="544"/>
      <c r="BV91" s="544"/>
      <c r="BW91" s="544"/>
      <c r="BX91" s="544"/>
      <c r="BY91" s="544"/>
      <c r="BZ91" s="544"/>
      <c r="CA91" s="544"/>
      <c r="CB91" s="544"/>
      <c r="CC91" s="657"/>
      <c r="CD91" s="543"/>
      <c r="CE91" s="544"/>
      <c r="CF91" s="544"/>
      <c r="CG91" s="544"/>
      <c r="CH91" s="544"/>
      <c r="CI91" s="544"/>
      <c r="CJ91" s="544"/>
      <c r="CK91" s="544"/>
      <c r="CL91" s="544"/>
      <c r="CM91" s="657"/>
      <c r="CN91" s="543"/>
      <c r="CO91" s="544"/>
      <c r="CP91" s="544"/>
      <c r="CQ91" s="544"/>
      <c r="CR91" s="544"/>
      <c r="CS91" s="544"/>
      <c r="CT91" s="544"/>
      <c r="CU91" s="544"/>
      <c r="CV91" s="544"/>
      <c r="CW91" s="657"/>
      <c r="CX91" s="543"/>
      <c r="CY91" s="544"/>
      <c r="CZ91" s="544"/>
      <c r="DA91" s="544"/>
      <c r="DB91" s="544"/>
      <c r="DC91" s="544"/>
      <c r="DD91" s="544"/>
      <c r="DE91" s="544"/>
      <c r="DF91" s="544"/>
      <c r="DG91" s="657"/>
      <c r="DH91" s="543"/>
      <c r="DI91" s="544"/>
      <c r="DJ91" s="544"/>
      <c r="DK91" s="544"/>
      <c r="DL91" s="544"/>
      <c r="DM91" s="544"/>
      <c r="DN91" s="544"/>
      <c r="DO91" s="544"/>
      <c r="DP91" s="544"/>
      <c r="DQ91" s="657"/>
      <c r="DR91" s="543"/>
      <c r="DS91" s="544"/>
      <c r="DT91" s="544"/>
      <c r="DU91" s="544"/>
      <c r="DV91" s="544"/>
      <c r="DW91" s="544"/>
      <c r="DX91" s="544"/>
      <c r="DY91" s="544"/>
      <c r="DZ91" s="544"/>
      <c r="EA91" s="657"/>
      <c r="EB91" s="543"/>
      <c r="EC91" s="544"/>
      <c r="ED91" s="544"/>
      <c r="EE91" s="544"/>
      <c r="EF91" s="544"/>
      <c r="EG91" s="544"/>
      <c r="EH91" s="544"/>
      <c r="EI91" s="544"/>
      <c r="EJ91" s="544"/>
      <c r="EK91" s="657"/>
    </row>
    <row r="92" spans="1:141" ht="36">
      <c r="A92" s="359">
        <f>Summary!A92</f>
        <v>0</v>
      </c>
      <c r="B92" s="378">
        <f>Summary!B92</f>
        <v>0</v>
      </c>
      <c r="C92" s="379" t="str">
        <f>Summary!C92</f>
        <v>4.3.11.2</v>
      </c>
      <c r="D92" s="380">
        <f>Summary!D92</f>
        <v>0</v>
      </c>
      <c r="E92" s="381">
        <f>Summary!E92</f>
        <v>0</v>
      </c>
      <c r="F92" s="382" t="str">
        <f>Summary!F92</f>
        <v>Weed spray along Filter Drain and Combined carrier and Filter drain</v>
      </c>
      <c r="G92" s="375">
        <f>Summary!G92</f>
        <v>0</v>
      </c>
      <c r="H92" s="540">
        <f t="shared" si="41"/>
        <v>0</v>
      </c>
      <c r="I92" s="541">
        <f t="shared" si="42"/>
        <v>0</v>
      </c>
      <c r="J92" s="541">
        <f t="shared" si="43"/>
        <v>0</v>
      </c>
      <c r="K92" s="541">
        <f t="shared" si="44"/>
        <v>0</v>
      </c>
      <c r="L92" s="541">
        <f t="shared" si="45"/>
        <v>0</v>
      </c>
      <c r="M92" s="541">
        <f t="shared" si="46"/>
        <v>0</v>
      </c>
      <c r="N92" s="541">
        <f t="shared" si="47"/>
        <v>0</v>
      </c>
      <c r="O92" s="541">
        <f t="shared" si="48"/>
        <v>0</v>
      </c>
      <c r="P92" s="541">
        <f t="shared" si="49"/>
        <v>0</v>
      </c>
      <c r="Q92" s="541">
        <f t="shared" si="50"/>
        <v>0</v>
      </c>
      <c r="R92" s="541">
        <f t="shared" si="51"/>
        <v>0</v>
      </c>
      <c r="S92" s="541">
        <f t="shared" si="52"/>
        <v>0</v>
      </c>
      <c r="T92" s="542">
        <f t="shared" si="53"/>
        <v>0</v>
      </c>
      <c r="U92" s="531"/>
      <c r="V92" s="543"/>
      <c r="W92" s="544"/>
      <c r="X92" s="544"/>
      <c r="Y92" s="544"/>
      <c r="Z92" s="544"/>
      <c r="AA92" s="544"/>
      <c r="AB92" s="544"/>
      <c r="AC92" s="544"/>
      <c r="AD92" s="544"/>
      <c r="AE92" s="657"/>
      <c r="AF92" s="543"/>
      <c r="AG92" s="544"/>
      <c r="AH92" s="544"/>
      <c r="AI92" s="544"/>
      <c r="AJ92" s="544"/>
      <c r="AK92" s="544"/>
      <c r="AL92" s="544"/>
      <c r="AM92" s="544"/>
      <c r="AN92" s="544"/>
      <c r="AO92" s="657"/>
      <c r="AP92" s="543"/>
      <c r="AQ92" s="544"/>
      <c r="AR92" s="544"/>
      <c r="AS92" s="544"/>
      <c r="AT92" s="544"/>
      <c r="AU92" s="544"/>
      <c r="AV92" s="544"/>
      <c r="AW92" s="544"/>
      <c r="AX92" s="544"/>
      <c r="AY92" s="657"/>
      <c r="AZ92" s="543"/>
      <c r="BA92" s="544"/>
      <c r="BB92" s="544"/>
      <c r="BC92" s="544"/>
      <c r="BD92" s="544"/>
      <c r="BE92" s="544"/>
      <c r="BF92" s="544"/>
      <c r="BG92" s="544"/>
      <c r="BH92" s="544"/>
      <c r="BI92" s="657"/>
      <c r="BJ92" s="543"/>
      <c r="BK92" s="544"/>
      <c r="BL92" s="544"/>
      <c r="BM92" s="544"/>
      <c r="BN92" s="544"/>
      <c r="BO92" s="544"/>
      <c r="BP92" s="544"/>
      <c r="BQ92" s="544"/>
      <c r="BR92" s="544"/>
      <c r="BS92" s="657"/>
      <c r="BT92" s="543"/>
      <c r="BU92" s="544"/>
      <c r="BV92" s="544"/>
      <c r="BW92" s="544"/>
      <c r="BX92" s="544"/>
      <c r="BY92" s="544"/>
      <c r="BZ92" s="544"/>
      <c r="CA92" s="544"/>
      <c r="CB92" s="544"/>
      <c r="CC92" s="657"/>
      <c r="CD92" s="543"/>
      <c r="CE92" s="544"/>
      <c r="CF92" s="544"/>
      <c r="CG92" s="544"/>
      <c r="CH92" s="544"/>
      <c r="CI92" s="544"/>
      <c r="CJ92" s="544"/>
      <c r="CK92" s="544"/>
      <c r="CL92" s="544"/>
      <c r="CM92" s="657"/>
      <c r="CN92" s="543"/>
      <c r="CO92" s="544"/>
      <c r="CP92" s="544"/>
      <c r="CQ92" s="544"/>
      <c r="CR92" s="544"/>
      <c r="CS92" s="544"/>
      <c r="CT92" s="544"/>
      <c r="CU92" s="544"/>
      <c r="CV92" s="544"/>
      <c r="CW92" s="657"/>
      <c r="CX92" s="543"/>
      <c r="CY92" s="544"/>
      <c r="CZ92" s="544"/>
      <c r="DA92" s="544"/>
      <c r="DB92" s="544"/>
      <c r="DC92" s="544"/>
      <c r="DD92" s="544"/>
      <c r="DE92" s="544"/>
      <c r="DF92" s="544"/>
      <c r="DG92" s="657"/>
      <c r="DH92" s="543"/>
      <c r="DI92" s="544"/>
      <c r="DJ92" s="544"/>
      <c r="DK92" s="544"/>
      <c r="DL92" s="544"/>
      <c r="DM92" s="544"/>
      <c r="DN92" s="544"/>
      <c r="DO92" s="544"/>
      <c r="DP92" s="544"/>
      <c r="DQ92" s="657"/>
      <c r="DR92" s="543"/>
      <c r="DS92" s="544"/>
      <c r="DT92" s="544"/>
      <c r="DU92" s="544"/>
      <c r="DV92" s="544"/>
      <c r="DW92" s="544"/>
      <c r="DX92" s="544"/>
      <c r="DY92" s="544"/>
      <c r="DZ92" s="544"/>
      <c r="EA92" s="657"/>
      <c r="EB92" s="543"/>
      <c r="EC92" s="544"/>
      <c r="ED92" s="544"/>
      <c r="EE92" s="544"/>
      <c r="EF92" s="544"/>
      <c r="EG92" s="544"/>
      <c r="EH92" s="544"/>
      <c r="EI92" s="544"/>
      <c r="EJ92" s="544"/>
      <c r="EK92" s="657"/>
    </row>
    <row r="93" spans="1:141" ht="36">
      <c r="A93" s="359">
        <f>Summary!A93</f>
        <v>0</v>
      </c>
      <c r="B93" s="378">
        <f>Summary!B93</f>
        <v>0</v>
      </c>
      <c r="C93" s="379" t="str">
        <f>Summary!C93</f>
        <v>4.3.12</v>
      </c>
      <c r="D93" s="380" t="str">
        <f>Summary!D93</f>
        <v>500 - Drainage and Service Ducts</v>
      </c>
      <c r="E93" s="381" t="str">
        <f>Summary!E93</f>
        <v>Balancing / attenuation ponds</v>
      </c>
      <c r="F93" s="382" t="str">
        <f>Summary!F93</f>
        <v>Cycle isolation valves</v>
      </c>
      <c r="G93" s="375">
        <f>Summary!G93</f>
        <v>0</v>
      </c>
      <c r="H93" s="540">
        <f t="shared" si="41"/>
        <v>0</v>
      </c>
      <c r="I93" s="541">
        <f t="shared" si="42"/>
        <v>0</v>
      </c>
      <c r="J93" s="541">
        <f t="shared" si="43"/>
        <v>0</v>
      </c>
      <c r="K93" s="541">
        <f t="shared" si="44"/>
        <v>0</v>
      </c>
      <c r="L93" s="541">
        <f t="shared" si="45"/>
        <v>0</v>
      </c>
      <c r="M93" s="541">
        <f t="shared" si="46"/>
        <v>0</v>
      </c>
      <c r="N93" s="541">
        <f t="shared" si="47"/>
        <v>0</v>
      </c>
      <c r="O93" s="541">
        <f t="shared" si="48"/>
        <v>0</v>
      </c>
      <c r="P93" s="541">
        <f t="shared" si="49"/>
        <v>0</v>
      </c>
      <c r="Q93" s="541">
        <f t="shared" si="50"/>
        <v>0</v>
      </c>
      <c r="R93" s="541">
        <f t="shared" si="51"/>
        <v>0</v>
      </c>
      <c r="S93" s="541">
        <f t="shared" si="52"/>
        <v>0</v>
      </c>
      <c r="T93" s="542">
        <f t="shared" si="53"/>
        <v>0</v>
      </c>
      <c r="U93" s="531"/>
      <c r="V93" s="543"/>
      <c r="W93" s="544"/>
      <c r="X93" s="544"/>
      <c r="Y93" s="544"/>
      <c r="Z93" s="544"/>
      <c r="AA93" s="544"/>
      <c r="AB93" s="544"/>
      <c r="AC93" s="544"/>
      <c r="AD93" s="544"/>
      <c r="AE93" s="657"/>
      <c r="AF93" s="543"/>
      <c r="AG93" s="544"/>
      <c r="AH93" s="544"/>
      <c r="AI93" s="544"/>
      <c r="AJ93" s="544"/>
      <c r="AK93" s="544"/>
      <c r="AL93" s="544"/>
      <c r="AM93" s="544"/>
      <c r="AN93" s="544"/>
      <c r="AO93" s="657"/>
      <c r="AP93" s="543"/>
      <c r="AQ93" s="544"/>
      <c r="AR93" s="544"/>
      <c r="AS93" s="544"/>
      <c r="AT93" s="544"/>
      <c r="AU93" s="544"/>
      <c r="AV93" s="544"/>
      <c r="AW93" s="544"/>
      <c r="AX93" s="544"/>
      <c r="AY93" s="657"/>
      <c r="AZ93" s="543"/>
      <c r="BA93" s="544"/>
      <c r="BB93" s="544"/>
      <c r="BC93" s="544"/>
      <c r="BD93" s="544"/>
      <c r="BE93" s="544"/>
      <c r="BF93" s="544"/>
      <c r="BG93" s="544"/>
      <c r="BH93" s="544"/>
      <c r="BI93" s="657"/>
      <c r="BJ93" s="543"/>
      <c r="BK93" s="544"/>
      <c r="BL93" s="544"/>
      <c r="BM93" s="544"/>
      <c r="BN93" s="544"/>
      <c r="BO93" s="544"/>
      <c r="BP93" s="544"/>
      <c r="BQ93" s="544"/>
      <c r="BR93" s="544"/>
      <c r="BS93" s="657"/>
      <c r="BT93" s="543"/>
      <c r="BU93" s="544"/>
      <c r="BV93" s="544"/>
      <c r="BW93" s="544"/>
      <c r="BX93" s="544"/>
      <c r="BY93" s="544"/>
      <c r="BZ93" s="544"/>
      <c r="CA93" s="544"/>
      <c r="CB93" s="544"/>
      <c r="CC93" s="657"/>
      <c r="CD93" s="543"/>
      <c r="CE93" s="544"/>
      <c r="CF93" s="544"/>
      <c r="CG93" s="544"/>
      <c r="CH93" s="544"/>
      <c r="CI93" s="544"/>
      <c r="CJ93" s="544"/>
      <c r="CK93" s="544"/>
      <c r="CL93" s="544"/>
      <c r="CM93" s="657"/>
      <c r="CN93" s="543"/>
      <c r="CO93" s="544"/>
      <c r="CP93" s="544"/>
      <c r="CQ93" s="544"/>
      <c r="CR93" s="544"/>
      <c r="CS93" s="544"/>
      <c r="CT93" s="544"/>
      <c r="CU93" s="544"/>
      <c r="CV93" s="544"/>
      <c r="CW93" s="657"/>
      <c r="CX93" s="543"/>
      <c r="CY93" s="544"/>
      <c r="CZ93" s="544"/>
      <c r="DA93" s="544"/>
      <c r="DB93" s="544"/>
      <c r="DC93" s="544"/>
      <c r="DD93" s="544"/>
      <c r="DE93" s="544"/>
      <c r="DF93" s="544"/>
      <c r="DG93" s="657"/>
      <c r="DH93" s="543"/>
      <c r="DI93" s="544"/>
      <c r="DJ93" s="544"/>
      <c r="DK93" s="544"/>
      <c r="DL93" s="544"/>
      <c r="DM93" s="544"/>
      <c r="DN93" s="544"/>
      <c r="DO93" s="544"/>
      <c r="DP93" s="544"/>
      <c r="DQ93" s="657"/>
      <c r="DR93" s="543"/>
      <c r="DS93" s="544"/>
      <c r="DT93" s="544"/>
      <c r="DU93" s="544"/>
      <c r="DV93" s="544"/>
      <c r="DW93" s="544"/>
      <c r="DX93" s="544"/>
      <c r="DY93" s="544"/>
      <c r="DZ93" s="544"/>
      <c r="EA93" s="657"/>
      <c r="EB93" s="543"/>
      <c r="EC93" s="544"/>
      <c r="ED93" s="544"/>
      <c r="EE93" s="544"/>
      <c r="EF93" s="544"/>
      <c r="EG93" s="544"/>
      <c r="EH93" s="544"/>
      <c r="EI93" s="544"/>
      <c r="EJ93" s="544"/>
      <c r="EK93" s="657"/>
    </row>
    <row r="94" spans="1:141" s="139" customFormat="1" ht="54">
      <c r="A94" s="359">
        <f>Summary!A94</f>
        <v>0</v>
      </c>
      <c r="B94" s="378">
        <f>Summary!B94</f>
        <v>0</v>
      </c>
      <c r="C94" s="379" t="str">
        <f>Summary!C94</f>
        <v>4.3.13</v>
      </c>
      <c r="D94" s="380" t="str">
        <f>Summary!D94</f>
        <v>500 - Drainage and Service Ducts</v>
      </c>
      <c r="E94" s="381" t="str">
        <f>Summary!E94</f>
        <v>Ancillary items (PCDs, siphons, trash screens, penstocks)</v>
      </c>
      <c r="F94" s="382" t="str">
        <f>Summary!F94</f>
        <v xml:space="preserve">Clear all material that could impair operation and ensure fit for operation </v>
      </c>
      <c r="G94" s="375">
        <f>Summary!G94</f>
        <v>0</v>
      </c>
      <c r="H94" s="540">
        <f t="shared" si="41"/>
        <v>0</v>
      </c>
      <c r="I94" s="541">
        <f t="shared" si="42"/>
        <v>0</v>
      </c>
      <c r="J94" s="541">
        <f t="shared" si="43"/>
        <v>0</v>
      </c>
      <c r="K94" s="541">
        <f t="shared" si="44"/>
        <v>0</v>
      </c>
      <c r="L94" s="541">
        <f t="shared" si="45"/>
        <v>0</v>
      </c>
      <c r="M94" s="541">
        <f t="shared" si="46"/>
        <v>0</v>
      </c>
      <c r="N94" s="541">
        <f t="shared" si="47"/>
        <v>0</v>
      </c>
      <c r="O94" s="541">
        <f t="shared" si="48"/>
        <v>0</v>
      </c>
      <c r="P94" s="541">
        <f t="shared" si="49"/>
        <v>0</v>
      </c>
      <c r="Q94" s="541">
        <f t="shared" si="50"/>
        <v>0</v>
      </c>
      <c r="R94" s="541">
        <f t="shared" si="51"/>
        <v>0</v>
      </c>
      <c r="S94" s="541">
        <f t="shared" si="52"/>
        <v>0</v>
      </c>
      <c r="T94" s="542">
        <f t="shared" si="53"/>
        <v>0</v>
      </c>
      <c r="U94" s="531"/>
      <c r="V94" s="543"/>
      <c r="W94" s="544"/>
      <c r="X94" s="544"/>
      <c r="Y94" s="544"/>
      <c r="Z94" s="544"/>
      <c r="AA94" s="544"/>
      <c r="AB94" s="544"/>
      <c r="AC94" s="544"/>
      <c r="AD94" s="544"/>
      <c r="AE94" s="657"/>
      <c r="AF94" s="543"/>
      <c r="AG94" s="544"/>
      <c r="AH94" s="544"/>
      <c r="AI94" s="544"/>
      <c r="AJ94" s="544"/>
      <c r="AK94" s="544"/>
      <c r="AL94" s="544"/>
      <c r="AM94" s="544"/>
      <c r="AN94" s="544"/>
      <c r="AO94" s="657"/>
      <c r="AP94" s="543"/>
      <c r="AQ94" s="544"/>
      <c r="AR94" s="544"/>
      <c r="AS94" s="544"/>
      <c r="AT94" s="544"/>
      <c r="AU94" s="544"/>
      <c r="AV94" s="544"/>
      <c r="AW94" s="544"/>
      <c r="AX94" s="544"/>
      <c r="AY94" s="657"/>
      <c r="AZ94" s="543"/>
      <c r="BA94" s="544"/>
      <c r="BB94" s="544"/>
      <c r="BC94" s="544"/>
      <c r="BD94" s="544"/>
      <c r="BE94" s="544"/>
      <c r="BF94" s="544"/>
      <c r="BG94" s="544"/>
      <c r="BH94" s="544"/>
      <c r="BI94" s="657"/>
      <c r="BJ94" s="543"/>
      <c r="BK94" s="544"/>
      <c r="BL94" s="544"/>
      <c r="BM94" s="544"/>
      <c r="BN94" s="544"/>
      <c r="BO94" s="544"/>
      <c r="BP94" s="544"/>
      <c r="BQ94" s="544"/>
      <c r="BR94" s="544"/>
      <c r="BS94" s="657"/>
      <c r="BT94" s="543"/>
      <c r="BU94" s="544"/>
      <c r="BV94" s="544"/>
      <c r="BW94" s="544"/>
      <c r="BX94" s="544"/>
      <c r="BY94" s="544"/>
      <c r="BZ94" s="544"/>
      <c r="CA94" s="544"/>
      <c r="CB94" s="544"/>
      <c r="CC94" s="657"/>
      <c r="CD94" s="543"/>
      <c r="CE94" s="544"/>
      <c r="CF94" s="544"/>
      <c r="CG94" s="544"/>
      <c r="CH94" s="544"/>
      <c r="CI94" s="544"/>
      <c r="CJ94" s="544"/>
      <c r="CK94" s="544"/>
      <c r="CL94" s="544"/>
      <c r="CM94" s="657"/>
      <c r="CN94" s="543"/>
      <c r="CO94" s="544"/>
      <c r="CP94" s="544"/>
      <c r="CQ94" s="544"/>
      <c r="CR94" s="544"/>
      <c r="CS94" s="544"/>
      <c r="CT94" s="544"/>
      <c r="CU94" s="544"/>
      <c r="CV94" s="544"/>
      <c r="CW94" s="657"/>
      <c r="CX94" s="543"/>
      <c r="CY94" s="544"/>
      <c r="CZ94" s="544"/>
      <c r="DA94" s="544"/>
      <c r="DB94" s="544"/>
      <c r="DC94" s="544"/>
      <c r="DD94" s="544"/>
      <c r="DE94" s="544"/>
      <c r="DF94" s="544"/>
      <c r="DG94" s="657"/>
      <c r="DH94" s="543"/>
      <c r="DI94" s="544"/>
      <c r="DJ94" s="544"/>
      <c r="DK94" s="544"/>
      <c r="DL94" s="544"/>
      <c r="DM94" s="544"/>
      <c r="DN94" s="544"/>
      <c r="DO94" s="544"/>
      <c r="DP94" s="544"/>
      <c r="DQ94" s="657"/>
      <c r="DR94" s="543"/>
      <c r="DS94" s="544"/>
      <c r="DT94" s="544"/>
      <c r="DU94" s="544"/>
      <c r="DV94" s="544"/>
      <c r="DW94" s="544"/>
      <c r="DX94" s="544"/>
      <c r="DY94" s="544"/>
      <c r="DZ94" s="544"/>
      <c r="EA94" s="657"/>
      <c r="EB94" s="543"/>
      <c r="EC94" s="544"/>
      <c r="ED94" s="544"/>
      <c r="EE94" s="544"/>
      <c r="EF94" s="544"/>
      <c r="EG94" s="544"/>
      <c r="EH94" s="544"/>
      <c r="EI94" s="544"/>
      <c r="EJ94" s="544"/>
      <c r="EK94" s="657"/>
    </row>
    <row r="95" spans="1:141" s="139" customFormat="1" ht="36">
      <c r="A95" s="802">
        <f>Summary!A95</f>
        <v>0</v>
      </c>
      <c r="B95" s="815">
        <f>Summary!B95</f>
        <v>0</v>
      </c>
      <c r="C95" s="813" t="str">
        <f>Summary!C95</f>
        <v>4.3.14</v>
      </c>
      <c r="D95" s="816" t="str">
        <f>Summary!D95</f>
        <v>500 - Drainage and Service Ducts</v>
      </c>
      <c r="E95" s="796" t="str">
        <f>Summary!E95</f>
        <v>Swales</v>
      </c>
      <c r="F95" s="796">
        <f>Summary!F95</f>
        <v>0</v>
      </c>
      <c r="G95" s="787">
        <f>Summary!G95</f>
        <v>0</v>
      </c>
      <c r="H95" s="299"/>
      <c r="I95" s="300"/>
      <c r="J95" s="300"/>
      <c r="K95" s="300"/>
      <c r="L95" s="300"/>
      <c r="M95" s="300"/>
      <c r="N95" s="300"/>
      <c r="O95" s="300"/>
      <c r="P95" s="300"/>
      <c r="Q95" s="300"/>
      <c r="R95" s="300"/>
      <c r="S95" s="300"/>
      <c r="T95" s="797"/>
      <c r="U95" s="531"/>
      <c r="V95" s="299"/>
      <c r="W95" s="300"/>
      <c r="X95" s="300"/>
      <c r="Y95" s="300"/>
      <c r="Z95" s="300"/>
      <c r="AA95" s="300"/>
      <c r="AB95" s="300"/>
      <c r="AC95" s="300"/>
      <c r="AD95" s="300"/>
      <c r="AE95" s="817"/>
      <c r="AF95" s="299"/>
      <c r="AG95" s="300"/>
      <c r="AH95" s="300"/>
      <c r="AI95" s="300"/>
      <c r="AJ95" s="300"/>
      <c r="AK95" s="300"/>
      <c r="AL95" s="300"/>
      <c r="AM95" s="300"/>
      <c r="AN95" s="300"/>
      <c r="AO95" s="817"/>
      <c r="AP95" s="299"/>
      <c r="AQ95" s="300"/>
      <c r="AR95" s="300"/>
      <c r="AS95" s="300"/>
      <c r="AT95" s="300"/>
      <c r="AU95" s="300"/>
      <c r="AV95" s="300"/>
      <c r="AW95" s="300"/>
      <c r="AX95" s="300"/>
      <c r="AY95" s="817"/>
      <c r="AZ95" s="299"/>
      <c r="BA95" s="300"/>
      <c r="BB95" s="300"/>
      <c r="BC95" s="300"/>
      <c r="BD95" s="300"/>
      <c r="BE95" s="300"/>
      <c r="BF95" s="300"/>
      <c r="BG95" s="300"/>
      <c r="BH95" s="300"/>
      <c r="BI95" s="817"/>
      <c r="BJ95" s="299"/>
      <c r="BK95" s="300"/>
      <c r="BL95" s="300"/>
      <c r="BM95" s="300"/>
      <c r="BN95" s="300"/>
      <c r="BO95" s="300"/>
      <c r="BP95" s="300"/>
      <c r="BQ95" s="300"/>
      <c r="BR95" s="300"/>
      <c r="BS95" s="817"/>
      <c r="BT95" s="299"/>
      <c r="BU95" s="300"/>
      <c r="BV95" s="300"/>
      <c r="BW95" s="300"/>
      <c r="BX95" s="300"/>
      <c r="BY95" s="300"/>
      <c r="BZ95" s="300"/>
      <c r="CA95" s="300"/>
      <c r="CB95" s="300"/>
      <c r="CC95" s="817"/>
      <c r="CD95" s="299"/>
      <c r="CE95" s="300"/>
      <c r="CF95" s="300"/>
      <c r="CG95" s="300"/>
      <c r="CH95" s="300"/>
      <c r="CI95" s="300"/>
      <c r="CJ95" s="300"/>
      <c r="CK95" s="300"/>
      <c r="CL95" s="300"/>
      <c r="CM95" s="817"/>
      <c r="CN95" s="299"/>
      <c r="CO95" s="300"/>
      <c r="CP95" s="300"/>
      <c r="CQ95" s="300"/>
      <c r="CR95" s="300"/>
      <c r="CS95" s="300"/>
      <c r="CT95" s="300"/>
      <c r="CU95" s="300"/>
      <c r="CV95" s="300"/>
      <c r="CW95" s="817"/>
      <c r="CX95" s="299"/>
      <c r="CY95" s="300"/>
      <c r="CZ95" s="300"/>
      <c r="DA95" s="300"/>
      <c r="DB95" s="300"/>
      <c r="DC95" s="300"/>
      <c r="DD95" s="300"/>
      <c r="DE95" s="300"/>
      <c r="DF95" s="300"/>
      <c r="DG95" s="817"/>
      <c r="DH95" s="299"/>
      <c r="DI95" s="300"/>
      <c r="DJ95" s="300"/>
      <c r="DK95" s="300"/>
      <c r="DL95" s="300"/>
      <c r="DM95" s="300"/>
      <c r="DN95" s="300"/>
      <c r="DO95" s="300"/>
      <c r="DP95" s="300"/>
      <c r="DQ95" s="817"/>
      <c r="DR95" s="299"/>
      <c r="DS95" s="300"/>
      <c r="DT95" s="300"/>
      <c r="DU95" s="300"/>
      <c r="DV95" s="300"/>
      <c r="DW95" s="300"/>
      <c r="DX95" s="300"/>
      <c r="DY95" s="300"/>
      <c r="DZ95" s="300"/>
      <c r="EA95" s="817"/>
      <c r="EB95" s="299"/>
      <c r="EC95" s="300"/>
      <c r="ED95" s="300"/>
      <c r="EE95" s="300"/>
      <c r="EF95" s="300"/>
      <c r="EG95" s="300"/>
      <c r="EH95" s="300"/>
      <c r="EI95" s="300"/>
      <c r="EJ95" s="300"/>
      <c r="EK95" s="817"/>
    </row>
    <row r="96" spans="1:141" ht="36">
      <c r="A96" s="359">
        <f>Summary!A96</f>
        <v>0</v>
      </c>
      <c r="B96" s="378">
        <f>Summary!B96</f>
        <v>0</v>
      </c>
      <c r="C96" s="379" t="str">
        <f>Summary!C96</f>
        <v>4.3.14.1</v>
      </c>
      <c r="D96" s="380">
        <f>Summary!D96</f>
        <v>0</v>
      </c>
      <c r="E96" s="381">
        <f>Summary!E96</f>
        <v>0</v>
      </c>
      <c r="F96" s="382" t="str">
        <f>Summary!F96</f>
        <v>Clear weed / vegetation growth, remove any litter, debris and sediment that could impair operation</v>
      </c>
      <c r="G96" s="375">
        <f>Summary!G96</f>
        <v>0</v>
      </c>
      <c r="H96" s="540">
        <f t="shared" si="41"/>
        <v>0</v>
      </c>
      <c r="I96" s="541">
        <f t="shared" si="42"/>
        <v>0</v>
      </c>
      <c r="J96" s="541">
        <f t="shared" si="43"/>
        <v>0</v>
      </c>
      <c r="K96" s="541">
        <f t="shared" si="44"/>
        <v>0</v>
      </c>
      <c r="L96" s="541">
        <f t="shared" si="45"/>
        <v>0</v>
      </c>
      <c r="M96" s="541">
        <f t="shared" si="46"/>
        <v>0</v>
      </c>
      <c r="N96" s="541">
        <f t="shared" si="47"/>
        <v>0</v>
      </c>
      <c r="O96" s="541">
        <f t="shared" si="48"/>
        <v>0</v>
      </c>
      <c r="P96" s="541">
        <f t="shared" si="49"/>
        <v>0</v>
      </c>
      <c r="Q96" s="541">
        <f t="shared" si="50"/>
        <v>0</v>
      </c>
      <c r="R96" s="541">
        <f t="shared" si="51"/>
        <v>0</v>
      </c>
      <c r="S96" s="541">
        <f t="shared" si="52"/>
        <v>0</v>
      </c>
      <c r="T96" s="542">
        <f t="shared" si="53"/>
        <v>0</v>
      </c>
      <c r="U96" s="531"/>
      <c r="V96" s="543"/>
      <c r="W96" s="544"/>
      <c r="X96" s="544"/>
      <c r="Y96" s="544"/>
      <c r="Z96" s="544"/>
      <c r="AA96" s="544"/>
      <c r="AB96" s="544"/>
      <c r="AC96" s="544"/>
      <c r="AD96" s="544"/>
      <c r="AE96" s="657"/>
      <c r="AF96" s="543"/>
      <c r="AG96" s="544"/>
      <c r="AH96" s="544"/>
      <c r="AI96" s="544"/>
      <c r="AJ96" s="544"/>
      <c r="AK96" s="544"/>
      <c r="AL96" s="544"/>
      <c r="AM96" s="544"/>
      <c r="AN96" s="544"/>
      <c r="AO96" s="657"/>
      <c r="AP96" s="543"/>
      <c r="AQ96" s="544"/>
      <c r="AR96" s="544"/>
      <c r="AS96" s="544"/>
      <c r="AT96" s="544"/>
      <c r="AU96" s="544"/>
      <c r="AV96" s="544"/>
      <c r="AW96" s="544"/>
      <c r="AX96" s="544"/>
      <c r="AY96" s="657"/>
      <c r="AZ96" s="543"/>
      <c r="BA96" s="544"/>
      <c r="BB96" s="544"/>
      <c r="BC96" s="544"/>
      <c r="BD96" s="544"/>
      <c r="BE96" s="544"/>
      <c r="BF96" s="544"/>
      <c r="BG96" s="544"/>
      <c r="BH96" s="544"/>
      <c r="BI96" s="657"/>
      <c r="BJ96" s="543"/>
      <c r="BK96" s="544"/>
      <c r="BL96" s="544"/>
      <c r="BM96" s="544"/>
      <c r="BN96" s="544"/>
      <c r="BO96" s="544"/>
      <c r="BP96" s="544"/>
      <c r="BQ96" s="544"/>
      <c r="BR96" s="544"/>
      <c r="BS96" s="657"/>
      <c r="BT96" s="543"/>
      <c r="BU96" s="544"/>
      <c r="BV96" s="544"/>
      <c r="BW96" s="544"/>
      <c r="BX96" s="544"/>
      <c r="BY96" s="544"/>
      <c r="BZ96" s="544"/>
      <c r="CA96" s="544"/>
      <c r="CB96" s="544"/>
      <c r="CC96" s="657"/>
      <c r="CD96" s="543"/>
      <c r="CE96" s="544"/>
      <c r="CF96" s="544"/>
      <c r="CG96" s="544"/>
      <c r="CH96" s="544"/>
      <c r="CI96" s="544"/>
      <c r="CJ96" s="544"/>
      <c r="CK96" s="544"/>
      <c r="CL96" s="544"/>
      <c r="CM96" s="657"/>
      <c r="CN96" s="543"/>
      <c r="CO96" s="544"/>
      <c r="CP96" s="544"/>
      <c r="CQ96" s="544"/>
      <c r="CR96" s="544"/>
      <c r="CS96" s="544"/>
      <c r="CT96" s="544"/>
      <c r="CU96" s="544"/>
      <c r="CV96" s="544"/>
      <c r="CW96" s="657"/>
      <c r="CX96" s="543"/>
      <c r="CY96" s="544"/>
      <c r="CZ96" s="544"/>
      <c r="DA96" s="544"/>
      <c r="DB96" s="544"/>
      <c r="DC96" s="544"/>
      <c r="DD96" s="544"/>
      <c r="DE96" s="544"/>
      <c r="DF96" s="544"/>
      <c r="DG96" s="657"/>
      <c r="DH96" s="543"/>
      <c r="DI96" s="544"/>
      <c r="DJ96" s="544"/>
      <c r="DK96" s="544"/>
      <c r="DL96" s="544"/>
      <c r="DM96" s="544"/>
      <c r="DN96" s="544"/>
      <c r="DO96" s="544"/>
      <c r="DP96" s="544"/>
      <c r="DQ96" s="657"/>
      <c r="DR96" s="543"/>
      <c r="DS96" s="544"/>
      <c r="DT96" s="544"/>
      <c r="DU96" s="544"/>
      <c r="DV96" s="544"/>
      <c r="DW96" s="544"/>
      <c r="DX96" s="544"/>
      <c r="DY96" s="544"/>
      <c r="DZ96" s="544"/>
      <c r="EA96" s="657"/>
      <c r="EB96" s="543"/>
      <c r="EC96" s="544"/>
      <c r="ED96" s="544"/>
      <c r="EE96" s="544"/>
      <c r="EF96" s="544"/>
      <c r="EG96" s="544"/>
      <c r="EH96" s="544"/>
      <c r="EI96" s="544"/>
      <c r="EJ96" s="544"/>
      <c r="EK96" s="657"/>
    </row>
    <row r="97" spans="1:141" s="139" customFormat="1" ht="36">
      <c r="A97" s="359">
        <f>Summary!A97</f>
        <v>0</v>
      </c>
      <c r="B97" s="378">
        <f>Summary!B97</f>
        <v>0</v>
      </c>
      <c r="C97" s="379" t="str">
        <f>Summary!C97</f>
        <v>4.3.14.2</v>
      </c>
      <c r="D97" s="380">
        <f>Summary!D97</f>
        <v>0</v>
      </c>
      <c r="E97" s="381">
        <f>Summary!E97</f>
        <v>0</v>
      </c>
      <c r="F97" s="382" t="str">
        <f>Summary!F97</f>
        <v>Undertake a grass cut of the swale to maintain the grass sward between 100mm and 200mm in height</v>
      </c>
      <c r="G97" s="375">
        <f>Summary!G97</f>
        <v>0</v>
      </c>
      <c r="H97" s="540">
        <f t="shared" si="41"/>
        <v>0</v>
      </c>
      <c r="I97" s="541">
        <f t="shared" si="42"/>
        <v>0</v>
      </c>
      <c r="J97" s="541">
        <f t="shared" si="43"/>
        <v>0</v>
      </c>
      <c r="K97" s="541">
        <f t="shared" si="44"/>
        <v>0</v>
      </c>
      <c r="L97" s="541">
        <f t="shared" si="45"/>
        <v>0</v>
      </c>
      <c r="M97" s="541">
        <f t="shared" si="46"/>
        <v>0</v>
      </c>
      <c r="N97" s="541">
        <f t="shared" si="47"/>
        <v>0</v>
      </c>
      <c r="O97" s="541">
        <f t="shared" si="48"/>
        <v>0</v>
      </c>
      <c r="P97" s="541">
        <f t="shared" si="49"/>
        <v>0</v>
      </c>
      <c r="Q97" s="541">
        <f t="shared" si="50"/>
        <v>0</v>
      </c>
      <c r="R97" s="541">
        <f t="shared" si="51"/>
        <v>0</v>
      </c>
      <c r="S97" s="541">
        <f t="shared" si="52"/>
        <v>0</v>
      </c>
      <c r="T97" s="542">
        <f t="shared" si="53"/>
        <v>0</v>
      </c>
      <c r="U97" s="531"/>
      <c r="V97" s="543"/>
      <c r="W97" s="544"/>
      <c r="X97" s="544"/>
      <c r="Y97" s="544"/>
      <c r="Z97" s="544"/>
      <c r="AA97" s="544"/>
      <c r="AB97" s="544"/>
      <c r="AC97" s="544"/>
      <c r="AD97" s="544"/>
      <c r="AE97" s="657"/>
      <c r="AF97" s="543"/>
      <c r="AG97" s="544"/>
      <c r="AH97" s="544"/>
      <c r="AI97" s="544"/>
      <c r="AJ97" s="544"/>
      <c r="AK97" s="544"/>
      <c r="AL97" s="544"/>
      <c r="AM97" s="544"/>
      <c r="AN97" s="544"/>
      <c r="AO97" s="657"/>
      <c r="AP97" s="543"/>
      <c r="AQ97" s="544"/>
      <c r="AR97" s="544"/>
      <c r="AS97" s="544"/>
      <c r="AT97" s="544"/>
      <c r="AU97" s="544"/>
      <c r="AV97" s="544"/>
      <c r="AW97" s="544"/>
      <c r="AX97" s="544"/>
      <c r="AY97" s="657"/>
      <c r="AZ97" s="543"/>
      <c r="BA97" s="544"/>
      <c r="BB97" s="544"/>
      <c r="BC97" s="544"/>
      <c r="BD97" s="544"/>
      <c r="BE97" s="544"/>
      <c r="BF97" s="544"/>
      <c r="BG97" s="544"/>
      <c r="BH97" s="544"/>
      <c r="BI97" s="657"/>
      <c r="BJ97" s="543"/>
      <c r="BK97" s="544"/>
      <c r="BL97" s="544"/>
      <c r="BM97" s="544"/>
      <c r="BN97" s="544"/>
      <c r="BO97" s="544"/>
      <c r="BP97" s="544"/>
      <c r="BQ97" s="544"/>
      <c r="BR97" s="544"/>
      <c r="BS97" s="657"/>
      <c r="BT97" s="543"/>
      <c r="BU97" s="544"/>
      <c r="BV97" s="544"/>
      <c r="BW97" s="544"/>
      <c r="BX97" s="544"/>
      <c r="BY97" s="544"/>
      <c r="BZ97" s="544"/>
      <c r="CA97" s="544"/>
      <c r="CB97" s="544"/>
      <c r="CC97" s="657"/>
      <c r="CD97" s="543"/>
      <c r="CE97" s="544"/>
      <c r="CF97" s="544"/>
      <c r="CG97" s="544"/>
      <c r="CH97" s="544"/>
      <c r="CI97" s="544"/>
      <c r="CJ97" s="544"/>
      <c r="CK97" s="544"/>
      <c r="CL97" s="544"/>
      <c r="CM97" s="657"/>
      <c r="CN97" s="543"/>
      <c r="CO97" s="544"/>
      <c r="CP97" s="544"/>
      <c r="CQ97" s="544"/>
      <c r="CR97" s="544"/>
      <c r="CS97" s="544"/>
      <c r="CT97" s="544"/>
      <c r="CU97" s="544"/>
      <c r="CV97" s="544"/>
      <c r="CW97" s="657"/>
      <c r="CX97" s="543"/>
      <c r="CY97" s="544"/>
      <c r="CZ97" s="544"/>
      <c r="DA97" s="544"/>
      <c r="DB97" s="544"/>
      <c r="DC97" s="544"/>
      <c r="DD97" s="544"/>
      <c r="DE97" s="544"/>
      <c r="DF97" s="544"/>
      <c r="DG97" s="657"/>
      <c r="DH97" s="543"/>
      <c r="DI97" s="544"/>
      <c r="DJ97" s="544"/>
      <c r="DK97" s="544"/>
      <c r="DL97" s="544"/>
      <c r="DM97" s="544"/>
      <c r="DN97" s="544"/>
      <c r="DO97" s="544"/>
      <c r="DP97" s="544"/>
      <c r="DQ97" s="657"/>
      <c r="DR97" s="543"/>
      <c r="DS97" s="544"/>
      <c r="DT97" s="544"/>
      <c r="DU97" s="544"/>
      <c r="DV97" s="544"/>
      <c r="DW97" s="544"/>
      <c r="DX97" s="544"/>
      <c r="DY97" s="544"/>
      <c r="DZ97" s="544"/>
      <c r="EA97" s="657"/>
      <c r="EB97" s="543"/>
      <c r="EC97" s="544"/>
      <c r="ED97" s="544"/>
      <c r="EE97" s="544"/>
      <c r="EF97" s="544"/>
      <c r="EG97" s="544"/>
      <c r="EH97" s="544"/>
      <c r="EI97" s="544"/>
      <c r="EJ97" s="544"/>
      <c r="EK97" s="657"/>
    </row>
    <row r="98" spans="1:141" s="139" customFormat="1" ht="36">
      <c r="A98" s="802">
        <f>Summary!A98</f>
        <v>0</v>
      </c>
      <c r="B98" s="815">
        <f>Summary!B98</f>
        <v>0</v>
      </c>
      <c r="C98" s="813" t="str">
        <f>Summary!C98</f>
        <v>4.3.15</v>
      </c>
      <c r="D98" s="816" t="str">
        <f>Summary!D98</f>
        <v>500 - Drainage and Service Ducts</v>
      </c>
      <c r="E98" s="796" t="str">
        <f>Summary!E98</f>
        <v>Basins</v>
      </c>
      <c r="F98" s="796">
        <f>Summary!F98</f>
        <v>0</v>
      </c>
      <c r="G98" s="787">
        <f>Summary!G98</f>
        <v>0</v>
      </c>
      <c r="H98" s="299"/>
      <c r="I98" s="300"/>
      <c r="J98" s="300"/>
      <c r="K98" s="300"/>
      <c r="L98" s="300"/>
      <c r="M98" s="300"/>
      <c r="N98" s="300"/>
      <c r="O98" s="300"/>
      <c r="P98" s="300"/>
      <c r="Q98" s="300"/>
      <c r="R98" s="300"/>
      <c r="S98" s="300"/>
      <c r="T98" s="797"/>
      <c r="U98" s="531"/>
      <c r="V98" s="299"/>
      <c r="W98" s="300"/>
      <c r="X98" s="300"/>
      <c r="Y98" s="300"/>
      <c r="Z98" s="300"/>
      <c r="AA98" s="300"/>
      <c r="AB98" s="300"/>
      <c r="AC98" s="300"/>
      <c r="AD98" s="300"/>
      <c r="AE98" s="817"/>
      <c r="AF98" s="299"/>
      <c r="AG98" s="300"/>
      <c r="AH98" s="300"/>
      <c r="AI98" s="300"/>
      <c r="AJ98" s="300"/>
      <c r="AK98" s="300"/>
      <c r="AL98" s="300"/>
      <c r="AM98" s="300"/>
      <c r="AN98" s="300"/>
      <c r="AO98" s="817"/>
      <c r="AP98" s="299"/>
      <c r="AQ98" s="300"/>
      <c r="AR98" s="300"/>
      <c r="AS98" s="300"/>
      <c r="AT98" s="300"/>
      <c r="AU98" s="300"/>
      <c r="AV98" s="300"/>
      <c r="AW98" s="300"/>
      <c r="AX98" s="300"/>
      <c r="AY98" s="817"/>
      <c r="AZ98" s="299"/>
      <c r="BA98" s="300"/>
      <c r="BB98" s="300"/>
      <c r="BC98" s="300"/>
      <c r="BD98" s="300"/>
      <c r="BE98" s="300"/>
      <c r="BF98" s="300"/>
      <c r="BG98" s="300"/>
      <c r="BH98" s="300"/>
      <c r="BI98" s="817"/>
      <c r="BJ98" s="299"/>
      <c r="BK98" s="300"/>
      <c r="BL98" s="300"/>
      <c r="BM98" s="300"/>
      <c r="BN98" s="300"/>
      <c r="BO98" s="300"/>
      <c r="BP98" s="300"/>
      <c r="BQ98" s="300"/>
      <c r="BR98" s="300"/>
      <c r="BS98" s="817"/>
      <c r="BT98" s="299"/>
      <c r="BU98" s="300"/>
      <c r="BV98" s="300"/>
      <c r="BW98" s="300"/>
      <c r="BX98" s="300"/>
      <c r="BY98" s="300"/>
      <c r="BZ98" s="300"/>
      <c r="CA98" s="300"/>
      <c r="CB98" s="300"/>
      <c r="CC98" s="817"/>
      <c r="CD98" s="299"/>
      <c r="CE98" s="300"/>
      <c r="CF98" s="300"/>
      <c r="CG98" s="300"/>
      <c r="CH98" s="300"/>
      <c r="CI98" s="300"/>
      <c r="CJ98" s="300"/>
      <c r="CK98" s="300"/>
      <c r="CL98" s="300"/>
      <c r="CM98" s="817"/>
      <c r="CN98" s="299"/>
      <c r="CO98" s="300"/>
      <c r="CP98" s="300"/>
      <c r="CQ98" s="300"/>
      <c r="CR98" s="300"/>
      <c r="CS98" s="300"/>
      <c r="CT98" s="300"/>
      <c r="CU98" s="300"/>
      <c r="CV98" s="300"/>
      <c r="CW98" s="817"/>
      <c r="CX98" s="299"/>
      <c r="CY98" s="300"/>
      <c r="CZ98" s="300"/>
      <c r="DA98" s="300"/>
      <c r="DB98" s="300"/>
      <c r="DC98" s="300"/>
      <c r="DD98" s="300"/>
      <c r="DE98" s="300"/>
      <c r="DF98" s="300"/>
      <c r="DG98" s="817"/>
      <c r="DH98" s="299"/>
      <c r="DI98" s="300"/>
      <c r="DJ98" s="300"/>
      <c r="DK98" s="300"/>
      <c r="DL98" s="300"/>
      <c r="DM98" s="300"/>
      <c r="DN98" s="300"/>
      <c r="DO98" s="300"/>
      <c r="DP98" s="300"/>
      <c r="DQ98" s="817"/>
      <c r="DR98" s="299"/>
      <c r="DS98" s="300"/>
      <c r="DT98" s="300"/>
      <c r="DU98" s="300"/>
      <c r="DV98" s="300"/>
      <c r="DW98" s="300"/>
      <c r="DX98" s="300"/>
      <c r="DY98" s="300"/>
      <c r="DZ98" s="300"/>
      <c r="EA98" s="817"/>
      <c r="EB98" s="299"/>
      <c r="EC98" s="300"/>
      <c r="ED98" s="300"/>
      <c r="EE98" s="300"/>
      <c r="EF98" s="300"/>
      <c r="EG98" s="300"/>
      <c r="EH98" s="300"/>
      <c r="EI98" s="300"/>
      <c r="EJ98" s="300"/>
      <c r="EK98" s="817"/>
    </row>
    <row r="99" spans="1:141" ht="36">
      <c r="A99" s="359">
        <f>Summary!A99</f>
        <v>0</v>
      </c>
      <c r="B99" s="378">
        <f>Summary!B99</f>
        <v>0</v>
      </c>
      <c r="C99" s="379" t="str">
        <f>Summary!C99</f>
        <v>4.3.15.1</v>
      </c>
      <c r="D99" s="380">
        <f>Summary!D99</f>
        <v>0</v>
      </c>
      <c r="E99" s="381">
        <f>Summary!E99</f>
        <v>0</v>
      </c>
      <c r="F99" s="382" t="str">
        <f>Summary!F99</f>
        <v>Clear weed / vegetation growth, remove any litter, debris and sediment that could impair operation</v>
      </c>
      <c r="G99" s="375">
        <f>Summary!G99</f>
        <v>0</v>
      </c>
      <c r="H99" s="540">
        <f t="shared" si="41"/>
        <v>0</v>
      </c>
      <c r="I99" s="541">
        <f t="shared" si="42"/>
        <v>0</v>
      </c>
      <c r="J99" s="541">
        <f t="shared" si="43"/>
        <v>0</v>
      </c>
      <c r="K99" s="541">
        <f t="shared" si="44"/>
        <v>0</v>
      </c>
      <c r="L99" s="541">
        <f t="shared" si="45"/>
        <v>0</v>
      </c>
      <c r="M99" s="541">
        <f t="shared" si="46"/>
        <v>0</v>
      </c>
      <c r="N99" s="541">
        <f t="shared" si="47"/>
        <v>0</v>
      </c>
      <c r="O99" s="541">
        <f t="shared" si="48"/>
        <v>0</v>
      </c>
      <c r="P99" s="541">
        <f t="shared" si="49"/>
        <v>0</v>
      </c>
      <c r="Q99" s="541">
        <f t="shared" si="50"/>
        <v>0</v>
      </c>
      <c r="R99" s="541">
        <f t="shared" si="51"/>
        <v>0</v>
      </c>
      <c r="S99" s="541">
        <f t="shared" si="52"/>
        <v>0</v>
      </c>
      <c r="T99" s="542">
        <f t="shared" si="53"/>
        <v>0</v>
      </c>
      <c r="U99" s="531"/>
      <c r="V99" s="543"/>
      <c r="W99" s="544"/>
      <c r="X99" s="544"/>
      <c r="Y99" s="544"/>
      <c r="Z99" s="544"/>
      <c r="AA99" s="544"/>
      <c r="AB99" s="544"/>
      <c r="AC99" s="544"/>
      <c r="AD99" s="544"/>
      <c r="AE99" s="657"/>
      <c r="AF99" s="543"/>
      <c r="AG99" s="544"/>
      <c r="AH99" s="544"/>
      <c r="AI99" s="544"/>
      <c r="AJ99" s="544"/>
      <c r="AK99" s="544"/>
      <c r="AL99" s="544"/>
      <c r="AM99" s="544"/>
      <c r="AN99" s="544"/>
      <c r="AO99" s="657"/>
      <c r="AP99" s="543"/>
      <c r="AQ99" s="544"/>
      <c r="AR99" s="544"/>
      <c r="AS99" s="544"/>
      <c r="AT99" s="544"/>
      <c r="AU99" s="544"/>
      <c r="AV99" s="544"/>
      <c r="AW99" s="544"/>
      <c r="AX99" s="544"/>
      <c r="AY99" s="657"/>
      <c r="AZ99" s="543"/>
      <c r="BA99" s="544"/>
      <c r="BB99" s="544"/>
      <c r="BC99" s="544"/>
      <c r="BD99" s="544"/>
      <c r="BE99" s="544"/>
      <c r="BF99" s="544"/>
      <c r="BG99" s="544"/>
      <c r="BH99" s="544"/>
      <c r="BI99" s="657"/>
      <c r="BJ99" s="543"/>
      <c r="BK99" s="544"/>
      <c r="BL99" s="544"/>
      <c r="BM99" s="544"/>
      <c r="BN99" s="544"/>
      <c r="BO99" s="544"/>
      <c r="BP99" s="544"/>
      <c r="BQ99" s="544"/>
      <c r="BR99" s="544"/>
      <c r="BS99" s="657"/>
      <c r="BT99" s="543"/>
      <c r="BU99" s="544"/>
      <c r="BV99" s="544"/>
      <c r="BW99" s="544"/>
      <c r="BX99" s="544"/>
      <c r="BY99" s="544"/>
      <c r="BZ99" s="544"/>
      <c r="CA99" s="544"/>
      <c r="CB99" s="544"/>
      <c r="CC99" s="657"/>
      <c r="CD99" s="543"/>
      <c r="CE99" s="544"/>
      <c r="CF99" s="544"/>
      <c r="CG99" s="544"/>
      <c r="CH99" s="544"/>
      <c r="CI99" s="544"/>
      <c r="CJ99" s="544"/>
      <c r="CK99" s="544"/>
      <c r="CL99" s="544"/>
      <c r="CM99" s="657"/>
      <c r="CN99" s="543"/>
      <c r="CO99" s="544"/>
      <c r="CP99" s="544"/>
      <c r="CQ99" s="544"/>
      <c r="CR99" s="544"/>
      <c r="CS99" s="544"/>
      <c r="CT99" s="544"/>
      <c r="CU99" s="544"/>
      <c r="CV99" s="544"/>
      <c r="CW99" s="657"/>
      <c r="CX99" s="543"/>
      <c r="CY99" s="544"/>
      <c r="CZ99" s="544"/>
      <c r="DA99" s="544"/>
      <c r="DB99" s="544"/>
      <c r="DC99" s="544"/>
      <c r="DD99" s="544"/>
      <c r="DE99" s="544"/>
      <c r="DF99" s="544"/>
      <c r="DG99" s="657"/>
      <c r="DH99" s="543"/>
      <c r="DI99" s="544"/>
      <c r="DJ99" s="544"/>
      <c r="DK99" s="544"/>
      <c r="DL99" s="544"/>
      <c r="DM99" s="544"/>
      <c r="DN99" s="544"/>
      <c r="DO99" s="544"/>
      <c r="DP99" s="544"/>
      <c r="DQ99" s="657"/>
      <c r="DR99" s="543"/>
      <c r="DS99" s="544"/>
      <c r="DT99" s="544"/>
      <c r="DU99" s="544"/>
      <c r="DV99" s="544"/>
      <c r="DW99" s="544"/>
      <c r="DX99" s="544"/>
      <c r="DY99" s="544"/>
      <c r="DZ99" s="544"/>
      <c r="EA99" s="657"/>
      <c r="EB99" s="543"/>
      <c r="EC99" s="544"/>
      <c r="ED99" s="544"/>
      <c r="EE99" s="544"/>
      <c r="EF99" s="544"/>
      <c r="EG99" s="544"/>
      <c r="EH99" s="544"/>
      <c r="EI99" s="544"/>
      <c r="EJ99" s="544"/>
      <c r="EK99" s="657"/>
    </row>
    <row r="100" spans="1:141" s="139" customFormat="1" ht="54">
      <c r="A100" s="359">
        <f>Summary!A100</f>
        <v>0</v>
      </c>
      <c r="B100" s="378">
        <f>Summary!B100</f>
        <v>0</v>
      </c>
      <c r="C100" s="379" t="str">
        <f>Summary!C100</f>
        <v>4.3.15.2</v>
      </c>
      <c r="D100" s="380">
        <f>Summary!D100</f>
        <v>0</v>
      </c>
      <c r="E100" s="381">
        <f>Summary!E100</f>
        <v>0</v>
      </c>
      <c r="F100" s="382" t="str">
        <f>Summary!F100</f>
        <v>Undertake a grass cut of the grassed areas of the basin to maintain the grass sward between 100mm and 200mm in height</v>
      </c>
      <c r="G100" s="375">
        <f>Summary!G100</f>
        <v>0</v>
      </c>
      <c r="H100" s="540">
        <f t="shared" si="41"/>
        <v>0</v>
      </c>
      <c r="I100" s="541">
        <f t="shared" si="42"/>
        <v>0</v>
      </c>
      <c r="J100" s="541">
        <f t="shared" si="43"/>
        <v>0</v>
      </c>
      <c r="K100" s="541">
        <f t="shared" si="44"/>
        <v>0</v>
      </c>
      <c r="L100" s="541">
        <f t="shared" si="45"/>
        <v>0</v>
      </c>
      <c r="M100" s="541">
        <f t="shared" si="46"/>
        <v>0</v>
      </c>
      <c r="N100" s="541">
        <f t="shared" si="47"/>
        <v>0</v>
      </c>
      <c r="O100" s="541">
        <f t="shared" si="48"/>
        <v>0</v>
      </c>
      <c r="P100" s="541">
        <f t="shared" si="49"/>
        <v>0</v>
      </c>
      <c r="Q100" s="541">
        <f t="shared" si="50"/>
        <v>0</v>
      </c>
      <c r="R100" s="541">
        <f t="shared" si="51"/>
        <v>0</v>
      </c>
      <c r="S100" s="541">
        <f t="shared" si="52"/>
        <v>0</v>
      </c>
      <c r="T100" s="542">
        <f t="shared" si="53"/>
        <v>0</v>
      </c>
      <c r="U100" s="531"/>
      <c r="V100" s="543"/>
      <c r="W100" s="544"/>
      <c r="X100" s="544"/>
      <c r="Y100" s="544"/>
      <c r="Z100" s="544"/>
      <c r="AA100" s="544"/>
      <c r="AB100" s="544"/>
      <c r="AC100" s="544"/>
      <c r="AD100" s="544"/>
      <c r="AE100" s="657"/>
      <c r="AF100" s="543"/>
      <c r="AG100" s="544"/>
      <c r="AH100" s="544"/>
      <c r="AI100" s="544"/>
      <c r="AJ100" s="544"/>
      <c r="AK100" s="544"/>
      <c r="AL100" s="544"/>
      <c r="AM100" s="544"/>
      <c r="AN100" s="544"/>
      <c r="AO100" s="657"/>
      <c r="AP100" s="543"/>
      <c r="AQ100" s="544"/>
      <c r="AR100" s="544"/>
      <c r="AS100" s="544"/>
      <c r="AT100" s="544"/>
      <c r="AU100" s="544"/>
      <c r="AV100" s="544"/>
      <c r="AW100" s="544"/>
      <c r="AX100" s="544"/>
      <c r="AY100" s="657"/>
      <c r="AZ100" s="543"/>
      <c r="BA100" s="544"/>
      <c r="BB100" s="544"/>
      <c r="BC100" s="544"/>
      <c r="BD100" s="544"/>
      <c r="BE100" s="544"/>
      <c r="BF100" s="544"/>
      <c r="BG100" s="544"/>
      <c r="BH100" s="544"/>
      <c r="BI100" s="657"/>
      <c r="BJ100" s="543"/>
      <c r="BK100" s="544"/>
      <c r="BL100" s="544"/>
      <c r="BM100" s="544"/>
      <c r="BN100" s="544"/>
      <c r="BO100" s="544"/>
      <c r="BP100" s="544"/>
      <c r="BQ100" s="544"/>
      <c r="BR100" s="544"/>
      <c r="BS100" s="657"/>
      <c r="BT100" s="543"/>
      <c r="BU100" s="544"/>
      <c r="BV100" s="544"/>
      <c r="BW100" s="544"/>
      <c r="BX100" s="544"/>
      <c r="BY100" s="544"/>
      <c r="BZ100" s="544"/>
      <c r="CA100" s="544"/>
      <c r="CB100" s="544"/>
      <c r="CC100" s="657"/>
      <c r="CD100" s="543"/>
      <c r="CE100" s="544"/>
      <c r="CF100" s="544"/>
      <c r="CG100" s="544"/>
      <c r="CH100" s="544"/>
      <c r="CI100" s="544"/>
      <c r="CJ100" s="544"/>
      <c r="CK100" s="544"/>
      <c r="CL100" s="544"/>
      <c r="CM100" s="657"/>
      <c r="CN100" s="543"/>
      <c r="CO100" s="544"/>
      <c r="CP100" s="544"/>
      <c r="CQ100" s="544"/>
      <c r="CR100" s="544"/>
      <c r="CS100" s="544"/>
      <c r="CT100" s="544"/>
      <c r="CU100" s="544"/>
      <c r="CV100" s="544"/>
      <c r="CW100" s="657"/>
      <c r="CX100" s="543"/>
      <c r="CY100" s="544"/>
      <c r="CZ100" s="544"/>
      <c r="DA100" s="544"/>
      <c r="DB100" s="544"/>
      <c r="DC100" s="544"/>
      <c r="DD100" s="544"/>
      <c r="DE100" s="544"/>
      <c r="DF100" s="544"/>
      <c r="DG100" s="657"/>
      <c r="DH100" s="543"/>
      <c r="DI100" s="544"/>
      <c r="DJ100" s="544"/>
      <c r="DK100" s="544"/>
      <c r="DL100" s="544"/>
      <c r="DM100" s="544"/>
      <c r="DN100" s="544"/>
      <c r="DO100" s="544"/>
      <c r="DP100" s="544"/>
      <c r="DQ100" s="657"/>
      <c r="DR100" s="543"/>
      <c r="DS100" s="544"/>
      <c r="DT100" s="544"/>
      <c r="DU100" s="544"/>
      <c r="DV100" s="544"/>
      <c r="DW100" s="544"/>
      <c r="DX100" s="544"/>
      <c r="DY100" s="544"/>
      <c r="DZ100" s="544"/>
      <c r="EA100" s="657"/>
      <c r="EB100" s="543"/>
      <c r="EC100" s="544"/>
      <c r="ED100" s="544"/>
      <c r="EE100" s="544"/>
      <c r="EF100" s="544"/>
      <c r="EG100" s="544"/>
      <c r="EH100" s="544"/>
      <c r="EI100" s="544"/>
      <c r="EJ100" s="544"/>
      <c r="EK100" s="657"/>
    </row>
    <row r="101" spans="1:141" s="139" customFormat="1" ht="36">
      <c r="A101" s="802">
        <f>Summary!A101</f>
        <v>0</v>
      </c>
      <c r="B101" s="815">
        <f>Summary!B101</f>
        <v>0</v>
      </c>
      <c r="C101" s="813" t="str">
        <f>Summary!C101</f>
        <v>4.3.16</v>
      </c>
      <c r="D101" s="816" t="str">
        <f>Summary!D101</f>
        <v>500 - Drainage and Service Ducts</v>
      </c>
      <c r="E101" s="796" t="str">
        <f>Summary!E101</f>
        <v>Grassed surface water channel</v>
      </c>
      <c r="F101" s="796">
        <f>Summary!F101</f>
        <v>0</v>
      </c>
      <c r="G101" s="787">
        <f>Summary!G101</f>
        <v>0</v>
      </c>
      <c r="H101" s="299"/>
      <c r="I101" s="300"/>
      <c r="J101" s="300"/>
      <c r="K101" s="300"/>
      <c r="L101" s="300"/>
      <c r="M101" s="300"/>
      <c r="N101" s="300"/>
      <c r="O101" s="300"/>
      <c r="P101" s="300"/>
      <c r="Q101" s="300"/>
      <c r="R101" s="300"/>
      <c r="S101" s="300"/>
      <c r="T101" s="797"/>
      <c r="U101" s="531"/>
      <c r="V101" s="299"/>
      <c r="W101" s="300"/>
      <c r="X101" s="300"/>
      <c r="Y101" s="300"/>
      <c r="Z101" s="300"/>
      <c r="AA101" s="300"/>
      <c r="AB101" s="300"/>
      <c r="AC101" s="300"/>
      <c r="AD101" s="300"/>
      <c r="AE101" s="817"/>
      <c r="AF101" s="299"/>
      <c r="AG101" s="300"/>
      <c r="AH101" s="300"/>
      <c r="AI101" s="300"/>
      <c r="AJ101" s="300"/>
      <c r="AK101" s="300"/>
      <c r="AL101" s="300"/>
      <c r="AM101" s="300"/>
      <c r="AN101" s="300"/>
      <c r="AO101" s="817"/>
      <c r="AP101" s="299"/>
      <c r="AQ101" s="300"/>
      <c r="AR101" s="300"/>
      <c r="AS101" s="300"/>
      <c r="AT101" s="300"/>
      <c r="AU101" s="300"/>
      <c r="AV101" s="300"/>
      <c r="AW101" s="300"/>
      <c r="AX101" s="300"/>
      <c r="AY101" s="817"/>
      <c r="AZ101" s="299"/>
      <c r="BA101" s="300"/>
      <c r="BB101" s="300"/>
      <c r="BC101" s="300"/>
      <c r="BD101" s="300"/>
      <c r="BE101" s="300"/>
      <c r="BF101" s="300"/>
      <c r="BG101" s="300"/>
      <c r="BH101" s="300"/>
      <c r="BI101" s="817"/>
      <c r="BJ101" s="299"/>
      <c r="BK101" s="300"/>
      <c r="BL101" s="300"/>
      <c r="BM101" s="300"/>
      <c r="BN101" s="300"/>
      <c r="BO101" s="300"/>
      <c r="BP101" s="300"/>
      <c r="BQ101" s="300"/>
      <c r="BR101" s="300"/>
      <c r="BS101" s="817"/>
      <c r="BT101" s="299"/>
      <c r="BU101" s="300"/>
      <c r="BV101" s="300"/>
      <c r="BW101" s="300"/>
      <c r="BX101" s="300"/>
      <c r="BY101" s="300"/>
      <c r="BZ101" s="300"/>
      <c r="CA101" s="300"/>
      <c r="CB101" s="300"/>
      <c r="CC101" s="817"/>
      <c r="CD101" s="299"/>
      <c r="CE101" s="300"/>
      <c r="CF101" s="300"/>
      <c r="CG101" s="300"/>
      <c r="CH101" s="300"/>
      <c r="CI101" s="300"/>
      <c r="CJ101" s="300"/>
      <c r="CK101" s="300"/>
      <c r="CL101" s="300"/>
      <c r="CM101" s="817"/>
      <c r="CN101" s="299"/>
      <c r="CO101" s="300"/>
      <c r="CP101" s="300"/>
      <c r="CQ101" s="300"/>
      <c r="CR101" s="300"/>
      <c r="CS101" s="300"/>
      <c r="CT101" s="300"/>
      <c r="CU101" s="300"/>
      <c r="CV101" s="300"/>
      <c r="CW101" s="817"/>
      <c r="CX101" s="299"/>
      <c r="CY101" s="300"/>
      <c r="CZ101" s="300"/>
      <c r="DA101" s="300"/>
      <c r="DB101" s="300"/>
      <c r="DC101" s="300"/>
      <c r="DD101" s="300"/>
      <c r="DE101" s="300"/>
      <c r="DF101" s="300"/>
      <c r="DG101" s="817"/>
      <c r="DH101" s="299"/>
      <c r="DI101" s="300"/>
      <c r="DJ101" s="300"/>
      <c r="DK101" s="300"/>
      <c r="DL101" s="300"/>
      <c r="DM101" s="300"/>
      <c r="DN101" s="300"/>
      <c r="DO101" s="300"/>
      <c r="DP101" s="300"/>
      <c r="DQ101" s="817"/>
      <c r="DR101" s="299"/>
      <c r="DS101" s="300"/>
      <c r="DT101" s="300"/>
      <c r="DU101" s="300"/>
      <c r="DV101" s="300"/>
      <c r="DW101" s="300"/>
      <c r="DX101" s="300"/>
      <c r="DY101" s="300"/>
      <c r="DZ101" s="300"/>
      <c r="EA101" s="817"/>
      <c r="EB101" s="299"/>
      <c r="EC101" s="300"/>
      <c r="ED101" s="300"/>
      <c r="EE101" s="300"/>
      <c r="EF101" s="300"/>
      <c r="EG101" s="300"/>
      <c r="EH101" s="300"/>
      <c r="EI101" s="300"/>
      <c r="EJ101" s="300"/>
      <c r="EK101" s="817"/>
    </row>
    <row r="102" spans="1:141" ht="54">
      <c r="A102" s="359">
        <f>Summary!A102</f>
        <v>0</v>
      </c>
      <c r="B102" s="378">
        <f>Summary!B102</f>
        <v>0</v>
      </c>
      <c r="C102" s="379" t="str">
        <f>Summary!C102</f>
        <v>4.3.16.1</v>
      </c>
      <c r="D102" s="380">
        <f>Summary!D102</f>
        <v>0</v>
      </c>
      <c r="E102" s="381">
        <f>Summary!E102</f>
        <v>0</v>
      </c>
      <c r="F102" s="382" t="str">
        <f>Summary!F102</f>
        <v>Undertake a grass cut of all areas of the grassed surface water drainage system to maintain the grass sward at a maximum of 75mm in height</v>
      </c>
      <c r="G102" s="375">
        <f>Summary!G102</f>
        <v>0</v>
      </c>
      <c r="H102" s="540">
        <f t="shared" si="41"/>
        <v>0</v>
      </c>
      <c r="I102" s="541">
        <f t="shared" si="42"/>
        <v>0</v>
      </c>
      <c r="J102" s="541">
        <f t="shared" si="43"/>
        <v>0</v>
      </c>
      <c r="K102" s="541">
        <f t="shared" si="44"/>
        <v>0</v>
      </c>
      <c r="L102" s="541">
        <f t="shared" si="45"/>
        <v>0</v>
      </c>
      <c r="M102" s="541">
        <f t="shared" si="46"/>
        <v>0</v>
      </c>
      <c r="N102" s="541">
        <f t="shared" si="47"/>
        <v>0</v>
      </c>
      <c r="O102" s="541">
        <f t="shared" si="48"/>
        <v>0</v>
      </c>
      <c r="P102" s="541">
        <f t="shared" si="49"/>
        <v>0</v>
      </c>
      <c r="Q102" s="541">
        <f t="shared" si="50"/>
        <v>0</v>
      </c>
      <c r="R102" s="541">
        <f t="shared" si="51"/>
        <v>0</v>
      </c>
      <c r="S102" s="541">
        <f t="shared" si="52"/>
        <v>0</v>
      </c>
      <c r="T102" s="542">
        <f t="shared" si="53"/>
        <v>0</v>
      </c>
      <c r="U102" s="531"/>
      <c r="V102" s="543"/>
      <c r="W102" s="544"/>
      <c r="X102" s="544"/>
      <c r="Y102" s="544"/>
      <c r="Z102" s="544"/>
      <c r="AA102" s="544"/>
      <c r="AB102" s="544"/>
      <c r="AC102" s="544"/>
      <c r="AD102" s="544"/>
      <c r="AE102" s="657"/>
      <c r="AF102" s="543"/>
      <c r="AG102" s="544"/>
      <c r="AH102" s="544"/>
      <c r="AI102" s="544"/>
      <c r="AJ102" s="544"/>
      <c r="AK102" s="544"/>
      <c r="AL102" s="544"/>
      <c r="AM102" s="544"/>
      <c r="AN102" s="544"/>
      <c r="AO102" s="657"/>
      <c r="AP102" s="543"/>
      <c r="AQ102" s="544"/>
      <c r="AR102" s="544"/>
      <c r="AS102" s="544"/>
      <c r="AT102" s="544"/>
      <c r="AU102" s="544"/>
      <c r="AV102" s="544"/>
      <c r="AW102" s="544"/>
      <c r="AX102" s="544"/>
      <c r="AY102" s="657"/>
      <c r="AZ102" s="543"/>
      <c r="BA102" s="544"/>
      <c r="BB102" s="544"/>
      <c r="BC102" s="544"/>
      <c r="BD102" s="544"/>
      <c r="BE102" s="544"/>
      <c r="BF102" s="544"/>
      <c r="BG102" s="544"/>
      <c r="BH102" s="544"/>
      <c r="BI102" s="657"/>
      <c r="BJ102" s="543"/>
      <c r="BK102" s="544"/>
      <c r="BL102" s="544"/>
      <c r="BM102" s="544"/>
      <c r="BN102" s="544"/>
      <c r="BO102" s="544"/>
      <c r="BP102" s="544"/>
      <c r="BQ102" s="544"/>
      <c r="BR102" s="544"/>
      <c r="BS102" s="657"/>
      <c r="BT102" s="543"/>
      <c r="BU102" s="544"/>
      <c r="BV102" s="544"/>
      <c r="BW102" s="544"/>
      <c r="BX102" s="544"/>
      <c r="BY102" s="544"/>
      <c r="BZ102" s="544"/>
      <c r="CA102" s="544"/>
      <c r="CB102" s="544"/>
      <c r="CC102" s="657"/>
      <c r="CD102" s="543"/>
      <c r="CE102" s="544"/>
      <c r="CF102" s="544"/>
      <c r="CG102" s="544"/>
      <c r="CH102" s="544"/>
      <c r="CI102" s="544"/>
      <c r="CJ102" s="544"/>
      <c r="CK102" s="544"/>
      <c r="CL102" s="544"/>
      <c r="CM102" s="657"/>
      <c r="CN102" s="543"/>
      <c r="CO102" s="544"/>
      <c r="CP102" s="544"/>
      <c r="CQ102" s="544"/>
      <c r="CR102" s="544"/>
      <c r="CS102" s="544"/>
      <c r="CT102" s="544"/>
      <c r="CU102" s="544"/>
      <c r="CV102" s="544"/>
      <c r="CW102" s="657"/>
      <c r="CX102" s="543"/>
      <c r="CY102" s="544"/>
      <c r="CZ102" s="544"/>
      <c r="DA102" s="544"/>
      <c r="DB102" s="544"/>
      <c r="DC102" s="544"/>
      <c r="DD102" s="544"/>
      <c r="DE102" s="544"/>
      <c r="DF102" s="544"/>
      <c r="DG102" s="657"/>
      <c r="DH102" s="543"/>
      <c r="DI102" s="544"/>
      <c r="DJ102" s="544"/>
      <c r="DK102" s="544"/>
      <c r="DL102" s="544"/>
      <c r="DM102" s="544"/>
      <c r="DN102" s="544"/>
      <c r="DO102" s="544"/>
      <c r="DP102" s="544"/>
      <c r="DQ102" s="657"/>
      <c r="DR102" s="543"/>
      <c r="DS102" s="544"/>
      <c r="DT102" s="544"/>
      <c r="DU102" s="544"/>
      <c r="DV102" s="544"/>
      <c r="DW102" s="544"/>
      <c r="DX102" s="544"/>
      <c r="DY102" s="544"/>
      <c r="DZ102" s="544"/>
      <c r="EA102" s="657"/>
      <c r="EB102" s="543"/>
      <c r="EC102" s="544"/>
      <c r="ED102" s="544"/>
      <c r="EE102" s="544"/>
      <c r="EF102" s="544"/>
      <c r="EG102" s="544"/>
      <c r="EH102" s="544"/>
      <c r="EI102" s="544"/>
      <c r="EJ102" s="544"/>
      <c r="EK102" s="657"/>
    </row>
    <row r="103" spans="1:141" ht="54">
      <c r="A103" s="359">
        <f>Summary!A103</f>
        <v>0</v>
      </c>
      <c r="B103" s="378">
        <f>Summary!B103</f>
        <v>0</v>
      </c>
      <c r="C103" s="379" t="str">
        <f>Summary!C103</f>
        <v>4.3.16.2</v>
      </c>
      <c r="D103" s="380">
        <f>Summary!D103</f>
        <v>0</v>
      </c>
      <c r="E103" s="381">
        <f>Summary!E103</f>
        <v>0</v>
      </c>
      <c r="F103" s="382" t="str">
        <f>Summary!F103</f>
        <v>Clear weed / vegetation growth, remove any litter, debris and sediment that could impair operation prior to grass cutting</v>
      </c>
      <c r="G103" s="375">
        <f>Summary!G103</f>
        <v>0</v>
      </c>
      <c r="H103" s="540">
        <f t="shared" si="41"/>
        <v>0</v>
      </c>
      <c r="I103" s="541">
        <f t="shared" si="42"/>
        <v>0</v>
      </c>
      <c r="J103" s="541">
        <f t="shared" si="43"/>
        <v>0</v>
      </c>
      <c r="K103" s="541">
        <f t="shared" si="44"/>
        <v>0</v>
      </c>
      <c r="L103" s="541">
        <f t="shared" si="45"/>
        <v>0</v>
      </c>
      <c r="M103" s="541">
        <f t="shared" si="46"/>
        <v>0</v>
      </c>
      <c r="N103" s="541">
        <f t="shared" si="47"/>
        <v>0</v>
      </c>
      <c r="O103" s="541">
        <f t="shared" si="48"/>
        <v>0</v>
      </c>
      <c r="P103" s="541">
        <f t="shared" si="49"/>
        <v>0</v>
      </c>
      <c r="Q103" s="541">
        <f t="shared" si="50"/>
        <v>0</v>
      </c>
      <c r="R103" s="541">
        <f t="shared" si="51"/>
        <v>0</v>
      </c>
      <c r="S103" s="541">
        <f t="shared" si="52"/>
        <v>0</v>
      </c>
      <c r="T103" s="542">
        <f t="shared" si="53"/>
        <v>0</v>
      </c>
      <c r="U103" s="531"/>
      <c r="V103" s="543"/>
      <c r="W103" s="544"/>
      <c r="X103" s="544"/>
      <c r="Y103" s="544"/>
      <c r="Z103" s="544"/>
      <c r="AA103" s="544"/>
      <c r="AB103" s="544"/>
      <c r="AC103" s="544"/>
      <c r="AD103" s="544"/>
      <c r="AE103" s="657"/>
      <c r="AF103" s="543"/>
      <c r="AG103" s="544"/>
      <c r="AH103" s="544"/>
      <c r="AI103" s="544"/>
      <c r="AJ103" s="544"/>
      <c r="AK103" s="544"/>
      <c r="AL103" s="544"/>
      <c r="AM103" s="544"/>
      <c r="AN103" s="544"/>
      <c r="AO103" s="657"/>
      <c r="AP103" s="543"/>
      <c r="AQ103" s="544"/>
      <c r="AR103" s="544"/>
      <c r="AS103" s="544"/>
      <c r="AT103" s="544"/>
      <c r="AU103" s="544"/>
      <c r="AV103" s="544"/>
      <c r="AW103" s="544"/>
      <c r="AX103" s="544"/>
      <c r="AY103" s="657"/>
      <c r="AZ103" s="543"/>
      <c r="BA103" s="544"/>
      <c r="BB103" s="544"/>
      <c r="BC103" s="544"/>
      <c r="BD103" s="544"/>
      <c r="BE103" s="544"/>
      <c r="BF103" s="544"/>
      <c r="BG103" s="544"/>
      <c r="BH103" s="544"/>
      <c r="BI103" s="657"/>
      <c r="BJ103" s="543"/>
      <c r="BK103" s="544"/>
      <c r="BL103" s="544"/>
      <c r="BM103" s="544"/>
      <c r="BN103" s="544"/>
      <c r="BO103" s="544"/>
      <c r="BP103" s="544"/>
      <c r="BQ103" s="544"/>
      <c r="BR103" s="544"/>
      <c r="BS103" s="657"/>
      <c r="BT103" s="543"/>
      <c r="BU103" s="544"/>
      <c r="BV103" s="544"/>
      <c r="BW103" s="544"/>
      <c r="BX103" s="544"/>
      <c r="BY103" s="544"/>
      <c r="BZ103" s="544"/>
      <c r="CA103" s="544"/>
      <c r="CB103" s="544"/>
      <c r="CC103" s="657"/>
      <c r="CD103" s="543"/>
      <c r="CE103" s="544"/>
      <c r="CF103" s="544"/>
      <c r="CG103" s="544"/>
      <c r="CH103" s="544"/>
      <c r="CI103" s="544"/>
      <c r="CJ103" s="544"/>
      <c r="CK103" s="544"/>
      <c r="CL103" s="544"/>
      <c r="CM103" s="657"/>
      <c r="CN103" s="543"/>
      <c r="CO103" s="544"/>
      <c r="CP103" s="544"/>
      <c r="CQ103" s="544"/>
      <c r="CR103" s="544"/>
      <c r="CS103" s="544"/>
      <c r="CT103" s="544"/>
      <c r="CU103" s="544"/>
      <c r="CV103" s="544"/>
      <c r="CW103" s="657"/>
      <c r="CX103" s="543"/>
      <c r="CY103" s="544"/>
      <c r="CZ103" s="544"/>
      <c r="DA103" s="544"/>
      <c r="DB103" s="544"/>
      <c r="DC103" s="544"/>
      <c r="DD103" s="544"/>
      <c r="DE103" s="544"/>
      <c r="DF103" s="544"/>
      <c r="DG103" s="657"/>
      <c r="DH103" s="543"/>
      <c r="DI103" s="544"/>
      <c r="DJ103" s="544"/>
      <c r="DK103" s="544"/>
      <c r="DL103" s="544"/>
      <c r="DM103" s="544"/>
      <c r="DN103" s="544"/>
      <c r="DO103" s="544"/>
      <c r="DP103" s="544"/>
      <c r="DQ103" s="657"/>
      <c r="DR103" s="543"/>
      <c r="DS103" s="544"/>
      <c r="DT103" s="544"/>
      <c r="DU103" s="544"/>
      <c r="DV103" s="544"/>
      <c r="DW103" s="544"/>
      <c r="DX103" s="544"/>
      <c r="DY103" s="544"/>
      <c r="DZ103" s="544"/>
      <c r="EA103" s="657"/>
      <c r="EB103" s="543"/>
      <c r="EC103" s="544"/>
      <c r="ED103" s="544"/>
      <c r="EE103" s="544"/>
      <c r="EF103" s="544"/>
      <c r="EG103" s="544"/>
      <c r="EH103" s="544"/>
      <c r="EI103" s="544"/>
      <c r="EJ103" s="544"/>
      <c r="EK103" s="657"/>
    </row>
    <row r="104" spans="1:141" ht="72">
      <c r="A104" s="359">
        <f>Summary!A104</f>
        <v>0</v>
      </c>
      <c r="B104" s="378">
        <f>Summary!B104</f>
        <v>0</v>
      </c>
      <c r="C104" s="379" t="str">
        <f>Summary!C104</f>
        <v>4.3.17</v>
      </c>
      <c r="D104" s="380" t="str">
        <f>Summary!D104</f>
        <v>500 - Drainage and Service Ducts</v>
      </c>
      <c r="E104" s="381" t="str">
        <f>Summary!E104</f>
        <v>Reservoir pavements for drainage attenuation (with pervious surface)</v>
      </c>
      <c r="F104" s="382" t="str">
        <f>Summary!F104</f>
        <v>Cleaning (high pressure rotating water jets and powerful suction to recover disturbed silt) reservoir pavements for drainage attenuation (with pervious surface)</v>
      </c>
      <c r="G104" s="375">
        <f>Summary!G104</f>
        <v>0</v>
      </c>
      <c r="H104" s="540">
        <f t="shared" si="41"/>
        <v>0</v>
      </c>
      <c r="I104" s="541">
        <f t="shared" si="42"/>
        <v>0</v>
      </c>
      <c r="J104" s="541">
        <f t="shared" si="43"/>
        <v>0</v>
      </c>
      <c r="K104" s="541">
        <f t="shared" si="44"/>
        <v>0</v>
      </c>
      <c r="L104" s="541">
        <f t="shared" si="45"/>
        <v>0</v>
      </c>
      <c r="M104" s="541">
        <f t="shared" si="46"/>
        <v>0</v>
      </c>
      <c r="N104" s="541">
        <f t="shared" si="47"/>
        <v>0</v>
      </c>
      <c r="O104" s="541">
        <f t="shared" si="48"/>
        <v>0</v>
      </c>
      <c r="P104" s="541">
        <f t="shared" si="49"/>
        <v>0</v>
      </c>
      <c r="Q104" s="541">
        <f t="shared" si="50"/>
        <v>0</v>
      </c>
      <c r="R104" s="541">
        <f t="shared" si="51"/>
        <v>0</v>
      </c>
      <c r="S104" s="541">
        <f t="shared" si="52"/>
        <v>0</v>
      </c>
      <c r="T104" s="542">
        <f t="shared" si="53"/>
        <v>0</v>
      </c>
      <c r="U104" s="531"/>
      <c r="V104" s="543"/>
      <c r="W104" s="544"/>
      <c r="X104" s="544"/>
      <c r="Y104" s="544"/>
      <c r="Z104" s="544"/>
      <c r="AA104" s="544"/>
      <c r="AB104" s="544"/>
      <c r="AC104" s="544"/>
      <c r="AD104" s="544"/>
      <c r="AE104" s="657"/>
      <c r="AF104" s="543"/>
      <c r="AG104" s="544"/>
      <c r="AH104" s="544"/>
      <c r="AI104" s="544"/>
      <c r="AJ104" s="544"/>
      <c r="AK104" s="544"/>
      <c r="AL104" s="544"/>
      <c r="AM104" s="544"/>
      <c r="AN104" s="544"/>
      <c r="AO104" s="657"/>
      <c r="AP104" s="543"/>
      <c r="AQ104" s="544"/>
      <c r="AR104" s="544"/>
      <c r="AS104" s="544"/>
      <c r="AT104" s="544"/>
      <c r="AU104" s="544"/>
      <c r="AV104" s="544"/>
      <c r="AW104" s="544"/>
      <c r="AX104" s="544"/>
      <c r="AY104" s="657"/>
      <c r="AZ104" s="543"/>
      <c r="BA104" s="544"/>
      <c r="BB104" s="544"/>
      <c r="BC104" s="544"/>
      <c r="BD104" s="544"/>
      <c r="BE104" s="544"/>
      <c r="BF104" s="544"/>
      <c r="BG104" s="544"/>
      <c r="BH104" s="544"/>
      <c r="BI104" s="657"/>
      <c r="BJ104" s="543"/>
      <c r="BK104" s="544"/>
      <c r="BL104" s="544"/>
      <c r="BM104" s="544"/>
      <c r="BN104" s="544"/>
      <c r="BO104" s="544"/>
      <c r="BP104" s="544"/>
      <c r="BQ104" s="544"/>
      <c r="BR104" s="544"/>
      <c r="BS104" s="657"/>
      <c r="BT104" s="543"/>
      <c r="BU104" s="544"/>
      <c r="BV104" s="544"/>
      <c r="BW104" s="544"/>
      <c r="BX104" s="544"/>
      <c r="BY104" s="544"/>
      <c r="BZ104" s="544"/>
      <c r="CA104" s="544"/>
      <c r="CB104" s="544"/>
      <c r="CC104" s="657"/>
      <c r="CD104" s="543"/>
      <c r="CE104" s="544"/>
      <c r="CF104" s="544"/>
      <c r="CG104" s="544"/>
      <c r="CH104" s="544"/>
      <c r="CI104" s="544"/>
      <c r="CJ104" s="544"/>
      <c r="CK104" s="544"/>
      <c r="CL104" s="544"/>
      <c r="CM104" s="657"/>
      <c r="CN104" s="543"/>
      <c r="CO104" s="544"/>
      <c r="CP104" s="544"/>
      <c r="CQ104" s="544"/>
      <c r="CR104" s="544"/>
      <c r="CS104" s="544"/>
      <c r="CT104" s="544"/>
      <c r="CU104" s="544"/>
      <c r="CV104" s="544"/>
      <c r="CW104" s="657"/>
      <c r="CX104" s="543"/>
      <c r="CY104" s="544"/>
      <c r="CZ104" s="544"/>
      <c r="DA104" s="544"/>
      <c r="DB104" s="544"/>
      <c r="DC104" s="544"/>
      <c r="DD104" s="544"/>
      <c r="DE104" s="544"/>
      <c r="DF104" s="544"/>
      <c r="DG104" s="657"/>
      <c r="DH104" s="543"/>
      <c r="DI104" s="544"/>
      <c r="DJ104" s="544"/>
      <c r="DK104" s="544"/>
      <c r="DL104" s="544"/>
      <c r="DM104" s="544"/>
      <c r="DN104" s="544"/>
      <c r="DO104" s="544"/>
      <c r="DP104" s="544"/>
      <c r="DQ104" s="657"/>
      <c r="DR104" s="543"/>
      <c r="DS104" s="544"/>
      <c r="DT104" s="544"/>
      <c r="DU104" s="544"/>
      <c r="DV104" s="544"/>
      <c r="DW104" s="544"/>
      <c r="DX104" s="544"/>
      <c r="DY104" s="544"/>
      <c r="DZ104" s="544"/>
      <c r="EA104" s="657"/>
      <c r="EB104" s="543"/>
      <c r="EC104" s="544"/>
      <c r="ED104" s="544"/>
      <c r="EE104" s="544"/>
      <c r="EF104" s="544"/>
      <c r="EG104" s="544"/>
      <c r="EH104" s="544"/>
      <c r="EI104" s="544"/>
      <c r="EJ104" s="544"/>
      <c r="EK104" s="657"/>
    </row>
    <row r="105" spans="1:141" ht="72">
      <c r="A105" s="359">
        <f>Summary!A105</f>
        <v>0</v>
      </c>
      <c r="B105" s="378">
        <f>Summary!B105</f>
        <v>0</v>
      </c>
      <c r="C105" s="379" t="str">
        <f>Summary!C105</f>
        <v>4.3.18</v>
      </c>
      <c r="D105" s="380" t="str">
        <f>Summary!D105</f>
        <v>500 - Drainage and Service Ducts</v>
      </c>
      <c r="E105" s="381" t="str">
        <f>Summary!E105</f>
        <v>Wetlands for drainage purposes (Wetlands for habitat are covered in Asset type 3000)</v>
      </c>
      <c r="F105" s="382" t="str">
        <f>Summary!F105</f>
        <v>Remove accumulated silt  in wetlands (drainage purposes) that could impair operation</v>
      </c>
      <c r="G105" s="375">
        <f>Summary!G105</f>
        <v>0</v>
      </c>
      <c r="H105" s="540">
        <f t="shared" si="41"/>
        <v>0</v>
      </c>
      <c r="I105" s="541">
        <f t="shared" si="42"/>
        <v>0</v>
      </c>
      <c r="J105" s="541">
        <f t="shared" si="43"/>
        <v>0</v>
      </c>
      <c r="K105" s="541">
        <f t="shared" si="44"/>
        <v>0</v>
      </c>
      <c r="L105" s="541">
        <f t="shared" si="45"/>
        <v>0</v>
      </c>
      <c r="M105" s="541">
        <f t="shared" si="46"/>
        <v>0</v>
      </c>
      <c r="N105" s="541">
        <f t="shared" si="47"/>
        <v>0</v>
      </c>
      <c r="O105" s="541">
        <f t="shared" si="48"/>
        <v>0</v>
      </c>
      <c r="P105" s="541">
        <f t="shared" si="49"/>
        <v>0</v>
      </c>
      <c r="Q105" s="541">
        <f t="shared" si="50"/>
        <v>0</v>
      </c>
      <c r="R105" s="541">
        <f t="shared" si="51"/>
        <v>0</v>
      </c>
      <c r="S105" s="541">
        <f t="shared" si="52"/>
        <v>0</v>
      </c>
      <c r="T105" s="542">
        <f t="shared" si="53"/>
        <v>0</v>
      </c>
      <c r="U105" s="531"/>
      <c r="V105" s="543"/>
      <c r="W105" s="544"/>
      <c r="X105" s="544"/>
      <c r="Y105" s="544"/>
      <c r="Z105" s="544"/>
      <c r="AA105" s="544"/>
      <c r="AB105" s="544"/>
      <c r="AC105" s="544"/>
      <c r="AD105" s="544"/>
      <c r="AE105" s="657"/>
      <c r="AF105" s="543"/>
      <c r="AG105" s="544"/>
      <c r="AH105" s="544"/>
      <c r="AI105" s="544"/>
      <c r="AJ105" s="544"/>
      <c r="AK105" s="544"/>
      <c r="AL105" s="544"/>
      <c r="AM105" s="544"/>
      <c r="AN105" s="544"/>
      <c r="AO105" s="657"/>
      <c r="AP105" s="543"/>
      <c r="AQ105" s="544"/>
      <c r="AR105" s="544"/>
      <c r="AS105" s="544"/>
      <c r="AT105" s="544"/>
      <c r="AU105" s="544"/>
      <c r="AV105" s="544"/>
      <c r="AW105" s="544"/>
      <c r="AX105" s="544"/>
      <c r="AY105" s="657"/>
      <c r="AZ105" s="543"/>
      <c r="BA105" s="544"/>
      <c r="BB105" s="544"/>
      <c r="BC105" s="544"/>
      <c r="BD105" s="544"/>
      <c r="BE105" s="544"/>
      <c r="BF105" s="544"/>
      <c r="BG105" s="544"/>
      <c r="BH105" s="544"/>
      <c r="BI105" s="657"/>
      <c r="BJ105" s="543"/>
      <c r="BK105" s="544"/>
      <c r="BL105" s="544"/>
      <c r="BM105" s="544"/>
      <c r="BN105" s="544"/>
      <c r="BO105" s="544"/>
      <c r="BP105" s="544"/>
      <c r="BQ105" s="544"/>
      <c r="BR105" s="544"/>
      <c r="BS105" s="657"/>
      <c r="BT105" s="543"/>
      <c r="BU105" s="544"/>
      <c r="BV105" s="544"/>
      <c r="BW105" s="544"/>
      <c r="BX105" s="544"/>
      <c r="BY105" s="544"/>
      <c r="BZ105" s="544"/>
      <c r="CA105" s="544"/>
      <c r="CB105" s="544"/>
      <c r="CC105" s="657"/>
      <c r="CD105" s="543"/>
      <c r="CE105" s="544"/>
      <c r="CF105" s="544"/>
      <c r="CG105" s="544"/>
      <c r="CH105" s="544"/>
      <c r="CI105" s="544"/>
      <c r="CJ105" s="544"/>
      <c r="CK105" s="544"/>
      <c r="CL105" s="544"/>
      <c r="CM105" s="657"/>
      <c r="CN105" s="543"/>
      <c r="CO105" s="544"/>
      <c r="CP105" s="544"/>
      <c r="CQ105" s="544"/>
      <c r="CR105" s="544"/>
      <c r="CS105" s="544"/>
      <c r="CT105" s="544"/>
      <c r="CU105" s="544"/>
      <c r="CV105" s="544"/>
      <c r="CW105" s="657"/>
      <c r="CX105" s="543"/>
      <c r="CY105" s="544"/>
      <c r="CZ105" s="544"/>
      <c r="DA105" s="544"/>
      <c r="DB105" s="544"/>
      <c r="DC105" s="544"/>
      <c r="DD105" s="544"/>
      <c r="DE105" s="544"/>
      <c r="DF105" s="544"/>
      <c r="DG105" s="657"/>
      <c r="DH105" s="543"/>
      <c r="DI105" s="544"/>
      <c r="DJ105" s="544"/>
      <c r="DK105" s="544"/>
      <c r="DL105" s="544"/>
      <c r="DM105" s="544"/>
      <c r="DN105" s="544"/>
      <c r="DO105" s="544"/>
      <c r="DP105" s="544"/>
      <c r="DQ105" s="657"/>
      <c r="DR105" s="543"/>
      <c r="DS105" s="544"/>
      <c r="DT105" s="544"/>
      <c r="DU105" s="544"/>
      <c r="DV105" s="544"/>
      <c r="DW105" s="544"/>
      <c r="DX105" s="544"/>
      <c r="DY105" s="544"/>
      <c r="DZ105" s="544"/>
      <c r="EA105" s="657"/>
      <c r="EB105" s="543"/>
      <c r="EC105" s="544"/>
      <c r="ED105" s="544"/>
      <c r="EE105" s="544"/>
      <c r="EF105" s="544"/>
      <c r="EG105" s="544"/>
      <c r="EH105" s="544"/>
      <c r="EI105" s="544"/>
      <c r="EJ105" s="544"/>
      <c r="EK105" s="657"/>
    </row>
    <row r="106" spans="1:141" s="139" customFormat="1" ht="36">
      <c r="A106" s="802" t="str">
        <f>Summary!A106</f>
        <v>18.7.1</v>
      </c>
      <c r="B106" s="815" t="str">
        <f>Summary!B106</f>
        <v>4.4</v>
      </c>
      <c r="C106" s="813">
        <f>Summary!C106</f>
        <v>0</v>
      </c>
      <c r="D106" s="816" t="str">
        <f>Summary!D106</f>
        <v>1200 - Traffic Signs and Road Markings</v>
      </c>
      <c r="E106" s="796">
        <f>Summary!E106</f>
        <v>0</v>
      </c>
      <c r="F106" s="796">
        <f>Summary!F106</f>
        <v>0</v>
      </c>
      <c r="G106" s="787">
        <f>Summary!G106</f>
        <v>0</v>
      </c>
      <c r="H106" s="299"/>
      <c r="I106" s="300"/>
      <c r="J106" s="300"/>
      <c r="K106" s="300"/>
      <c r="L106" s="300"/>
      <c r="M106" s="300"/>
      <c r="N106" s="300"/>
      <c r="O106" s="300"/>
      <c r="P106" s="300"/>
      <c r="Q106" s="300"/>
      <c r="R106" s="300"/>
      <c r="S106" s="300"/>
      <c r="T106" s="797"/>
      <c r="U106" s="531"/>
      <c r="V106" s="299"/>
      <c r="W106" s="300"/>
      <c r="X106" s="300"/>
      <c r="Y106" s="300"/>
      <c r="Z106" s="300"/>
      <c r="AA106" s="300"/>
      <c r="AB106" s="300"/>
      <c r="AC106" s="300"/>
      <c r="AD106" s="300"/>
      <c r="AE106" s="817"/>
      <c r="AF106" s="299"/>
      <c r="AG106" s="300"/>
      <c r="AH106" s="300"/>
      <c r="AI106" s="300"/>
      <c r="AJ106" s="300"/>
      <c r="AK106" s="300"/>
      <c r="AL106" s="300"/>
      <c r="AM106" s="300"/>
      <c r="AN106" s="300"/>
      <c r="AO106" s="817"/>
      <c r="AP106" s="299"/>
      <c r="AQ106" s="300"/>
      <c r="AR106" s="300"/>
      <c r="AS106" s="300"/>
      <c r="AT106" s="300"/>
      <c r="AU106" s="300"/>
      <c r="AV106" s="300"/>
      <c r="AW106" s="300"/>
      <c r="AX106" s="300"/>
      <c r="AY106" s="817"/>
      <c r="AZ106" s="299"/>
      <c r="BA106" s="300"/>
      <c r="BB106" s="300"/>
      <c r="BC106" s="300"/>
      <c r="BD106" s="300"/>
      <c r="BE106" s="300"/>
      <c r="BF106" s="300"/>
      <c r="BG106" s="300"/>
      <c r="BH106" s="300"/>
      <c r="BI106" s="817"/>
      <c r="BJ106" s="299"/>
      <c r="BK106" s="300"/>
      <c r="BL106" s="300"/>
      <c r="BM106" s="300"/>
      <c r="BN106" s="300"/>
      <c r="BO106" s="300"/>
      <c r="BP106" s="300"/>
      <c r="BQ106" s="300"/>
      <c r="BR106" s="300"/>
      <c r="BS106" s="817"/>
      <c r="BT106" s="299"/>
      <c r="BU106" s="300"/>
      <c r="BV106" s="300"/>
      <c r="BW106" s="300"/>
      <c r="BX106" s="300"/>
      <c r="BY106" s="300"/>
      <c r="BZ106" s="300"/>
      <c r="CA106" s="300"/>
      <c r="CB106" s="300"/>
      <c r="CC106" s="817"/>
      <c r="CD106" s="299"/>
      <c r="CE106" s="300"/>
      <c r="CF106" s="300"/>
      <c r="CG106" s="300"/>
      <c r="CH106" s="300"/>
      <c r="CI106" s="300"/>
      <c r="CJ106" s="300"/>
      <c r="CK106" s="300"/>
      <c r="CL106" s="300"/>
      <c r="CM106" s="817"/>
      <c r="CN106" s="299"/>
      <c r="CO106" s="300"/>
      <c r="CP106" s="300"/>
      <c r="CQ106" s="300"/>
      <c r="CR106" s="300"/>
      <c r="CS106" s="300"/>
      <c r="CT106" s="300"/>
      <c r="CU106" s="300"/>
      <c r="CV106" s="300"/>
      <c r="CW106" s="817"/>
      <c r="CX106" s="299"/>
      <c r="CY106" s="300"/>
      <c r="CZ106" s="300"/>
      <c r="DA106" s="300"/>
      <c r="DB106" s="300"/>
      <c r="DC106" s="300"/>
      <c r="DD106" s="300"/>
      <c r="DE106" s="300"/>
      <c r="DF106" s="300"/>
      <c r="DG106" s="817"/>
      <c r="DH106" s="299"/>
      <c r="DI106" s="300"/>
      <c r="DJ106" s="300"/>
      <c r="DK106" s="300"/>
      <c r="DL106" s="300"/>
      <c r="DM106" s="300"/>
      <c r="DN106" s="300"/>
      <c r="DO106" s="300"/>
      <c r="DP106" s="300"/>
      <c r="DQ106" s="817"/>
      <c r="DR106" s="299"/>
      <c r="DS106" s="300"/>
      <c r="DT106" s="300"/>
      <c r="DU106" s="300"/>
      <c r="DV106" s="300"/>
      <c r="DW106" s="300"/>
      <c r="DX106" s="300"/>
      <c r="DY106" s="300"/>
      <c r="DZ106" s="300"/>
      <c r="EA106" s="817"/>
      <c r="EB106" s="299"/>
      <c r="EC106" s="300"/>
      <c r="ED106" s="300"/>
      <c r="EE106" s="300"/>
      <c r="EF106" s="300"/>
      <c r="EG106" s="300"/>
      <c r="EH106" s="300"/>
      <c r="EI106" s="300"/>
      <c r="EJ106" s="300"/>
      <c r="EK106" s="817"/>
    </row>
    <row r="107" spans="1:141" s="139" customFormat="1" ht="36">
      <c r="A107" s="802">
        <f>Summary!A107</f>
        <v>0</v>
      </c>
      <c r="B107" s="815">
        <f>Summary!B107</f>
        <v>0</v>
      </c>
      <c r="C107" s="813" t="str">
        <f>Summary!C107</f>
        <v>4.4.1</v>
      </c>
      <c r="D107" s="816" t="str">
        <f>Summary!D107</f>
        <v>1200 - Traffic Signs and Road Markings</v>
      </c>
      <c r="E107" s="796" t="str">
        <f>Summary!E107</f>
        <v>Traffic Signs</v>
      </c>
      <c r="F107" s="796">
        <f>Summary!F107</f>
        <v>0</v>
      </c>
      <c r="G107" s="787">
        <f>Summary!G107</f>
        <v>0</v>
      </c>
      <c r="H107" s="299"/>
      <c r="I107" s="300"/>
      <c r="J107" s="300"/>
      <c r="K107" s="300"/>
      <c r="L107" s="300"/>
      <c r="M107" s="300"/>
      <c r="N107" s="300"/>
      <c r="O107" s="300"/>
      <c r="P107" s="300"/>
      <c r="Q107" s="300"/>
      <c r="R107" s="300"/>
      <c r="S107" s="300"/>
      <c r="T107" s="797"/>
      <c r="U107" s="531"/>
      <c r="V107" s="299"/>
      <c r="W107" s="300"/>
      <c r="X107" s="300"/>
      <c r="Y107" s="300"/>
      <c r="Z107" s="300"/>
      <c r="AA107" s="300"/>
      <c r="AB107" s="300"/>
      <c r="AC107" s="300"/>
      <c r="AD107" s="300"/>
      <c r="AE107" s="817"/>
      <c r="AF107" s="299"/>
      <c r="AG107" s="300"/>
      <c r="AH107" s="300"/>
      <c r="AI107" s="300"/>
      <c r="AJ107" s="300"/>
      <c r="AK107" s="300"/>
      <c r="AL107" s="300"/>
      <c r="AM107" s="300"/>
      <c r="AN107" s="300"/>
      <c r="AO107" s="817"/>
      <c r="AP107" s="299"/>
      <c r="AQ107" s="300"/>
      <c r="AR107" s="300"/>
      <c r="AS107" s="300"/>
      <c r="AT107" s="300"/>
      <c r="AU107" s="300"/>
      <c r="AV107" s="300"/>
      <c r="AW107" s="300"/>
      <c r="AX107" s="300"/>
      <c r="AY107" s="817"/>
      <c r="AZ107" s="299"/>
      <c r="BA107" s="300"/>
      <c r="BB107" s="300"/>
      <c r="BC107" s="300"/>
      <c r="BD107" s="300"/>
      <c r="BE107" s="300"/>
      <c r="BF107" s="300"/>
      <c r="BG107" s="300"/>
      <c r="BH107" s="300"/>
      <c r="BI107" s="817"/>
      <c r="BJ107" s="299"/>
      <c r="BK107" s="300"/>
      <c r="BL107" s="300"/>
      <c r="BM107" s="300"/>
      <c r="BN107" s="300"/>
      <c r="BO107" s="300"/>
      <c r="BP107" s="300"/>
      <c r="BQ107" s="300"/>
      <c r="BR107" s="300"/>
      <c r="BS107" s="817"/>
      <c r="BT107" s="299"/>
      <c r="BU107" s="300"/>
      <c r="BV107" s="300"/>
      <c r="BW107" s="300"/>
      <c r="BX107" s="300"/>
      <c r="BY107" s="300"/>
      <c r="BZ107" s="300"/>
      <c r="CA107" s="300"/>
      <c r="CB107" s="300"/>
      <c r="CC107" s="817"/>
      <c r="CD107" s="299"/>
      <c r="CE107" s="300"/>
      <c r="CF107" s="300"/>
      <c r="CG107" s="300"/>
      <c r="CH107" s="300"/>
      <c r="CI107" s="300"/>
      <c r="CJ107" s="300"/>
      <c r="CK107" s="300"/>
      <c r="CL107" s="300"/>
      <c r="CM107" s="817"/>
      <c r="CN107" s="299"/>
      <c r="CO107" s="300"/>
      <c r="CP107" s="300"/>
      <c r="CQ107" s="300"/>
      <c r="CR107" s="300"/>
      <c r="CS107" s="300"/>
      <c r="CT107" s="300"/>
      <c r="CU107" s="300"/>
      <c r="CV107" s="300"/>
      <c r="CW107" s="817"/>
      <c r="CX107" s="299"/>
      <c r="CY107" s="300"/>
      <c r="CZ107" s="300"/>
      <c r="DA107" s="300"/>
      <c r="DB107" s="300"/>
      <c r="DC107" s="300"/>
      <c r="DD107" s="300"/>
      <c r="DE107" s="300"/>
      <c r="DF107" s="300"/>
      <c r="DG107" s="817"/>
      <c r="DH107" s="299"/>
      <c r="DI107" s="300"/>
      <c r="DJ107" s="300"/>
      <c r="DK107" s="300"/>
      <c r="DL107" s="300"/>
      <c r="DM107" s="300"/>
      <c r="DN107" s="300"/>
      <c r="DO107" s="300"/>
      <c r="DP107" s="300"/>
      <c r="DQ107" s="817"/>
      <c r="DR107" s="299"/>
      <c r="DS107" s="300"/>
      <c r="DT107" s="300"/>
      <c r="DU107" s="300"/>
      <c r="DV107" s="300"/>
      <c r="DW107" s="300"/>
      <c r="DX107" s="300"/>
      <c r="DY107" s="300"/>
      <c r="DZ107" s="300"/>
      <c r="EA107" s="817"/>
      <c r="EB107" s="299"/>
      <c r="EC107" s="300"/>
      <c r="ED107" s="300"/>
      <c r="EE107" s="300"/>
      <c r="EF107" s="300"/>
      <c r="EG107" s="300"/>
      <c r="EH107" s="300"/>
      <c r="EI107" s="300"/>
      <c r="EJ107" s="300"/>
      <c r="EK107" s="817"/>
    </row>
    <row r="108" spans="1:141" ht="36">
      <c r="A108" s="359">
        <f>Summary!A108</f>
        <v>0</v>
      </c>
      <c r="B108" s="378">
        <f>Summary!B108</f>
        <v>0</v>
      </c>
      <c r="C108" s="379" t="str">
        <f>Summary!C108</f>
        <v>4.4.1.1</v>
      </c>
      <c r="D108" s="380">
        <f>Summary!D108</f>
        <v>0</v>
      </c>
      <c r="E108" s="381">
        <f>Summary!E108</f>
        <v>0</v>
      </c>
      <c r="F108" s="382" t="str">
        <f>Summary!F108</f>
        <v xml:space="preserve">Clean all traffic sign faces and reference numbers areas less than 5m2 </v>
      </c>
      <c r="G108" s="375">
        <f>Summary!G108</f>
        <v>0</v>
      </c>
      <c r="H108" s="540">
        <f t="shared" si="41"/>
        <v>0</v>
      </c>
      <c r="I108" s="541">
        <f t="shared" si="42"/>
        <v>0</v>
      </c>
      <c r="J108" s="541">
        <f t="shared" si="43"/>
        <v>0</v>
      </c>
      <c r="K108" s="541">
        <f t="shared" si="44"/>
        <v>0</v>
      </c>
      <c r="L108" s="541">
        <f t="shared" si="45"/>
        <v>0</v>
      </c>
      <c r="M108" s="541">
        <f t="shared" si="46"/>
        <v>0</v>
      </c>
      <c r="N108" s="541">
        <f t="shared" si="47"/>
        <v>0</v>
      </c>
      <c r="O108" s="541">
        <f t="shared" si="48"/>
        <v>0</v>
      </c>
      <c r="P108" s="541">
        <f t="shared" si="49"/>
        <v>0</v>
      </c>
      <c r="Q108" s="541">
        <f t="shared" si="50"/>
        <v>0</v>
      </c>
      <c r="R108" s="541">
        <f t="shared" si="51"/>
        <v>0</v>
      </c>
      <c r="S108" s="541">
        <f t="shared" si="52"/>
        <v>0</v>
      </c>
      <c r="T108" s="542">
        <f t="shared" si="53"/>
        <v>0</v>
      </c>
      <c r="U108" s="531"/>
      <c r="V108" s="543"/>
      <c r="W108" s="544"/>
      <c r="X108" s="544"/>
      <c r="Y108" s="544"/>
      <c r="Z108" s="544"/>
      <c r="AA108" s="544"/>
      <c r="AB108" s="544"/>
      <c r="AC108" s="544"/>
      <c r="AD108" s="544"/>
      <c r="AE108" s="657"/>
      <c r="AF108" s="543"/>
      <c r="AG108" s="544"/>
      <c r="AH108" s="544"/>
      <c r="AI108" s="544"/>
      <c r="AJ108" s="544"/>
      <c r="AK108" s="544"/>
      <c r="AL108" s="544"/>
      <c r="AM108" s="544"/>
      <c r="AN108" s="544"/>
      <c r="AO108" s="657"/>
      <c r="AP108" s="543"/>
      <c r="AQ108" s="544"/>
      <c r="AR108" s="544"/>
      <c r="AS108" s="544"/>
      <c r="AT108" s="544"/>
      <c r="AU108" s="544"/>
      <c r="AV108" s="544"/>
      <c r="AW108" s="544"/>
      <c r="AX108" s="544"/>
      <c r="AY108" s="657"/>
      <c r="AZ108" s="543"/>
      <c r="BA108" s="544"/>
      <c r="BB108" s="544"/>
      <c r="BC108" s="544"/>
      <c r="BD108" s="544"/>
      <c r="BE108" s="544"/>
      <c r="BF108" s="544"/>
      <c r="BG108" s="544"/>
      <c r="BH108" s="544"/>
      <c r="BI108" s="657"/>
      <c r="BJ108" s="543"/>
      <c r="BK108" s="544"/>
      <c r="BL108" s="544"/>
      <c r="BM108" s="544"/>
      <c r="BN108" s="544"/>
      <c r="BO108" s="544"/>
      <c r="BP108" s="544"/>
      <c r="BQ108" s="544"/>
      <c r="BR108" s="544"/>
      <c r="BS108" s="657"/>
      <c r="BT108" s="543"/>
      <c r="BU108" s="544"/>
      <c r="BV108" s="544"/>
      <c r="BW108" s="544"/>
      <c r="BX108" s="544"/>
      <c r="BY108" s="544"/>
      <c r="BZ108" s="544"/>
      <c r="CA108" s="544"/>
      <c r="CB108" s="544"/>
      <c r="CC108" s="657"/>
      <c r="CD108" s="543"/>
      <c r="CE108" s="544"/>
      <c r="CF108" s="544"/>
      <c r="CG108" s="544"/>
      <c r="CH108" s="544"/>
      <c r="CI108" s="544"/>
      <c r="CJ108" s="544"/>
      <c r="CK108" s="544"/>
      <c r="CL108" s="544"/>
      <c r="CM108" s="657"/>
      <c r="CN108" s="543"/>
      <c r="CO108" s="544"/>
      <c r="CP108" s="544"/>
      <c r="CQ108" s="544"/>
      <c r="CR108" s="544"/>
      <c r="CS108" s="544"/>
      <c r="CT108" s="544"/>
      <c r="CU108" s="544"/>
      <c r="CV108" s="544"/>
      <c r="CW108" s="657"/>
      <c r="CX108" s="543"/>
      <c r="CY108" s="544"/>
      <c r="CZ108" s="544"/>
      <c r="DA108" s="544"/>
      <c r="DB108" s="544"/>
      <c r="DC108" s="544"/>
      <c r="DD108" s="544"/>
      <c r="DE108" s="544"/>
      <c r="DF108" s="544"/>
      <c r="DG108" s="657"/>
      <c r="DH108" s="543"/>
      <c r="DI108" s="544"/>
      <c r="DJ108" s="544"/>
      <c r="DK108" s="544"/>
      <c r="DL108" s="544"/>
      <c r="DM108" s="544"/>
      <c r="DN108" s="544"/>
      <c r="DO108" s="544"/>
      <c r="DP108" s="544"/>
      <c r="DQ108" s="657"/>
      <c r="DR108" s="543"/>
      <c r="DS108" s="544"/>
      <c r="DT108" s="544"/>
      <c r="DU108" s="544"/>
      <c r="DV108" s="544"/>
      <c r="DW108" s="544"/>
      <c r="DX108" s="544"/>
      <c r="DY108" s="544"/>
      <c r="DZ108" s="544"/>
      <c r="EA108" s="657"/>
      <c r="EB108" s="543"/>
      <c r="EC108" s="544"/>
      <c r="ED108" s="544"/>
      <c r="EE108" s="544"/>
      <c r="EF108" s="544"/>
      <c r="EG108" s="544"/>
      <c r="EH108" s="544"/>
      <c r="EI108" s="544"/>
      <c r="EJ108" s="544"/>
      <c r="EK108" s="657"/>
    </row>
    <row r="109" spans="1:141" ht="36">
      <c r="A109" s="359">
        <f>Summary!A109</f>
        <v>0</v>
      </c>
      <c r="B109" s="378">
        <f>Summary!B109</f>
        <v>0</v>
      </c>
      <c r="C109" s="379" t="str">
        <f>Summary!C109</f>
        <v>4.4.1.2</v>
      </c>
      <c r="D109" s="380">
        <f>Summary!D109</f>
        <v>0</v>
      </c>
      <c r="E109" s="381">
        <f>Summary!E109</f>
        <v>0</v>
      </c>
      <c r="F109" s="382" t="str">
        <f>Summary!F109</f>
        <v xml:space="preserve">Clean all traffic sign faces and reference numbers areas greater than or equal to 5m2 </v>
      </c>
      <c r="G109" s="375">
        <f>Summary!G109</f>
        <v>0</v>
      </c>
      <c r="H109" s="540">
        <f t="shared" si="41"/>
        <v>0</v>
      </c>
      <c r="I109" s="541">
        <f t="shared" si="42"/>
        <v>0</v>
      </c>
      <c r="J109" s="541">
        <f t="shared" si="43"/>
        <v>0</v>
      </c>
      <c r="K109" s="541">
        <f t="shared" si="44"/>
        <v>0</v>
      </c>
      <c r="L109" s="541">
        <f t="shared" si="45"/>
        <v>0</v>
      </c>
      <c r="M109" s="541">
        <f t="shared" si="46"/>
        <v>0</v>
      </c>
      <c r="N109" s="541">
        <f t="shared" si="47"/>
        <v>0</v>
      </c>
      <c r="O109" s="541">
        <f t="shared" si="48"/>
        <v>0</v>
      </c>
      <c r="P109" s="541">
        <f t="shared" si="49"/>
        <v>0</v>
      </c>
      <c r="Q109" s="541">
        <f t="shared" si="50"/>
        <v>0</v>
      </c>
      <c r="R109" s="541">
        <f t="shared" si="51"/>
        <v>0</v>
      </c>
      <c r="S109" s="541">
        <f t="shared" si="52"/>
        <v>0</v>
      </c>
      <c r="T109" s="542">
        <f t="shared" si="53"/>
        <v>0</v>
      </c>
      <c r="U109" s="531"/>
      <c r="V109" s="543"/>
      <c r="W109" s="544"/>
      <c r="X109" s="544"/>
      <c r="Y109" s="544"/>
      <c r="Z109" s="544"/>
      <c r="AA109" s="544"/>
      <c r="AB109" s="544"/>
      <c r="AC109" s="544"/>
      <c r="AD109" s="544"/>
      <c r="AE109" s="657"/>
      <c r="AF109" s="543"/>
      <c r="AG109" s="544"/>
      <c r="AH109" s="544"/>
      <c r="AI109" s="544"/>
      <c r="AJ109" s="544"/>
      <c r="AK109" s="544"/>
      <c r="AL109" s="544"/>
      <c r="AM109" s="544"/>
      <c r="AN109" s="544"/>
      <c r="AO109" s="657"/>
      <c r="AP109" s="543"/>
      <c r="AQ109" s="544"/>
      <c r="AR109" s="544"/>
      <c r="AS109" s="544"/>
      <c r="AT109" s="544"/>
      <c r="AU109" s="544"/>
      <c r="AV109" s="544"/>
      <c r="AW109" s="544"/>
      <c r="AX109" s="544"/>
      <c r="AY109" s="657"/>
      <c r="AZ109" s="543"/>
      <c r="BA109" s="544"/>
      <c r="BB109" s="544"/>
      <c r="BC109" s="544"/>
      <c r="BD109" s="544"/>
      <c r="BE109" s="544"/>
      <c r="BF109" s="544"/>
      <c r="BG109" s="544"/>
      <c r="BH109" s="544"/>
      <c r="BI109" s="657"/>
      <c r="BJ109" s="543"/>
      <c r="BK109" s="544"/>
      <c r="BL109" s="544"/>
      <c r="BM109" s="544"/>
      <c r="BN109" s="544"/>
      <c r="BO109" s="544"/>
      <c r="BP109" s="544"/>
      <c r="BQ109" s="544"/>
      <c r="BR109" s="544"/>
      <c r="BS109" s="657"/>
      <c r="BT109" s="543"/>
      <c r="BU109" s="544"/>
      <c r="BV109" s="544"/>
      <c r="BW109" s="544"/>
      <c r="BX109" s="544"/>
      <c r="BY109" s="544"/>
      <c r="BZ109" s="544"/>
      <c r="CA109" s="544"/>
      <c r="CB109" s="544"/>
      <c r="CC109" s="657"/>
      <c r="CD109" s="543"/>
      <c r="CE109" s="544"/>
      <c r="CF109" s="544"/>
      <c r="CG109" s="544"/>
      <c r="CH109" s="544"/>
      <c r="CI109" s="544"/>
      <c r="CJ109" s="544"/>
      <c r="CK109" s="544"/>
      <c r="CL109" s="544"/>
      <c r="CM109" s="657"/>
      <c r="CN109" s="543"/>
      <c r="CO109" s="544"/>
      <c r="CP109" s="544"/>
      <c r="CQ109" s="544"/>
      <c r="CR109" s="544"/>
      <c r="CS109" s="544"/>
      <c r="CT109" s="544"/>
      <c r="CU109" s="544"/>
      <c r="CV109" s="544"/>
      <c r="CW109" s="657"/>
      <c r="CX109" s="543"/>
      <c r="CY109" s="544"/>
      <c r="CZ109" s="544"/>
      <c r="DA109" s="544"/>
      <c r="DB109" s="544"/>
      <c r="DC109" s="544"/>
      <c r="DD109" s="544"/>
      <c r="DE109" s="544"/>
      <c r="DF109" s="544"/>
      <c r="DG109" s="657"/>
      <c r="DH109" s="543"/>
      <c r="DI109" s="544"/>
      <c r="DJ109" s="544"/>
      <c r="DK109" s="544"/>
      <c r="DL109" s="544"/>
      <c r="DM109" s="544"/>
      <c r="DN109" s="544"/>
      <c r="DO109" s="544"/>
      <c r="DP109" s="544"/>
      <c r="DQ109" s="657"/>
      <c r="DR109" s="543"/>
      <c r="DS109" s="544"/>
      <c r="DT109" s="544"/>
      <c r="DU109" s="544"/>
      <c r="DV109" s="544"/>
      <c r="DW109" s="544"/>
      <c r="DX109" s="544"/>
      <c r="DY109" s="544"/>
      <c r="DZ109" s="544"/>
      <c r="EA109" s="657"/>
      <c r="EB109" s="543"/>
      <c r="EC109" s="544"/>
      <c r="ED109" s="544"/>
      <c r="EE109" s="544"/>
      <c r="EF109" s="544"/>
      <c r="EG109" s="544"/>
      <c r="EH109" s="544"/>
      <c r="EI109" s="544"/>
      <c r="EJ109" s="544"/>
      <c r="EK109" s="657"/>
    </row>
    <row r="110" spans="1:141" ht="36">
      <c r="A110" s="359">
        <f>Summary!A110</f>
        <v>0</v>
      </c>
      <c r="B110" s="378">
        <f>Summary!B110</f>
        <v>0</v>
      </c>
      <c r="C110" s="379" t="str">
        <f>Summary!C110</f>
        <v>4.4.1.3</v>
      </c>
      <c r="D110" s="380">
        <f>Summary!D110</f>
        <v>0</v>
      </c>
      <c r="E110" s="381">
        <f>Summary!E110</f>
        <v>0</v>
      </c>
      <c r="F110" s="382" t="str">
        <f>Summary!F110</f>
        <v>Clean all traffic sign faces and reference numbers of all Gantry Signs</v>
      </c>
      <c r="G110" s="375">
        <f>Summary!G110</f>
        <v>0</v>
      </c>
      <c r="H110" s="540">
        <f t="shared" si="41"/>
        <v>0</v>
      </c>
      <c r="I110" s="541">
        <f t="shared" si="42"/>
        <v>0</v>
      </c>
      <c r="J110" s="541">
        <f t="shared" si="43"/>
        <v>0</v>
      </c>
      <c r="K110" s="541">
        <f t="shared" si="44"/>
        <v>0</v>
      </c>
      <c r="L110" s="541">
        <f t="shared" si="45"/>
        <v>0</v>
      </c>
      <c r="M110" s="541">
        <f t="shared" si="46"/>
        <v>0</v>
      </c>
      <c r="N110" s="541">
        <f t="shared" si="47"/>
        <v>0</v>
      </c>
      <c r="O110" s="541">
        <f t="shared" si="48"/>
        <v>0</v>
      </c>
      <c r="P110" s="541">
        <f t="shared" si="49"/>
        <v>0</v>
      </c>
      <c r="Q110" s="541">
        <f t="shared" si="50"/>
        <v>0</v>
      </c>
      <c r="R110" s="541">
        <f t="shared" si="51"/>
        <v>0</v>
      </c>
      <c r="S110" s="541">
        <f t="shared" si="52"/>
        <v>0</v>
      </c>
      <c r="T110" s="542">
        <f t="shared" si="53"/>
        <v>0</v>
      </c>
      <c r="U110" s="531"/>
      <c r="V110" s="543"/>
      <c r="W110" s="544"/>
      <c r="X110" s="544"/>
      <c r="Y110" s="544"/>
      <c r="Z110" s="544"/>
      <c r="AA110" s="544"/>
      <c r="AB110" s="544"/>
      <c r="AC110" s="544"/>
      <c r="AD110" s="544"/>
      <c r="AE110" s="657"/>
      <c r="AF110" s="543"/>
      <c r="AG110" s="544"/>
      <c r="AH110" s="544"/>
      <c r="AI110" s="544"/>
      <c r="AJ110" s="544"/>
      <c r="AK110" s="544"/>
      <c r="AL110" s="544"/>
      <c r="AM110" s="544"/>
      <c r="AN110" s="544"/>
      <c r="AO110" s="657"/>
      <c r="AP110" s="543"/>
      <c r="AQ110" s="544"/>
      <c r="AR110" s="544"/>
      <c r="AS110" s="544"/>
      <c r="AT110" s="544"/>
      <c r="AU110" s="544"/>
      <c r="AV110" s="544"/>
      <c r="AW110" s="544"/>
      <c r="AX110" s="544"/>
      <c r="AY110" s="657"/>
      <c r="AZ110" s="543"/>
      <c r="BA110" s="544"/>
      <c r="BB110" s="544"/>
      <c r="BC110" s="544"/>
      <c r="BD110" s="544"/>
      <c r="BE110" s="544"/>
      <c r="BF110" s="544"/>
      <c r="BG110" s="544"/>
      <c r="BH110" s="544"/>
      <c r="BI110" s="657"/>
      <c r="BJ110" s="543"/>
      <c r="BK110" s="544"/>
      <c r="BL110" s="544"/>
      <c r="BM110" s="544"/>
      <c r="BN110" s="544"/>
      <c r="BO110" s="544"/>
      <c r="BP110" s="544"/>
      <c r="BQ110" s="544"/>
      <c r="BR110" s="544"/>
      <c r="BS110" s="657"/>
      <c r="BT110" s="543"/>
      <c r="BU110" s="544"/>
      <c r="BV110" s="544"/>
      <c r="BW110" s="544"/>
      <c r="BX110" s="544"/>
      <c r="BY110" s="544"/>
      <c r="BZ110" s="544"/>
      <c r="CA110" s="544"/>
      <c r="CB110" s="544"/>
      <c r="CC110" s="657"/>
      <c r="CD110" s="543"/>
      <c r="CE110" s="544"/>
      <c r="CF110" s="544"/>
      <c r="CG110" s="544"/>
      <c r="CH110" s="544"/>
      <c r="CI110" s="544"/>
      <c r="CJ110" s="544"/>
      <c r="CK110" s="544"/>
      <c r="CL110" s="544"/>
      <c r="CM110" s="657"/>
      <c r="CN110" s="543"/>
      <c r="CO110" s="544"/>
      <c r="CP110" s="544"/>
      <c r="CQ110" s="544"/>
      <c r="CR110" s="544"/>
      <c r="CS110" s="544"/>
      <c r="CT110" s="544"/>
      <c r="CU110" s="544"/>
      <c r="CV110" s="544"/>
      <c r="CW110" s="657"/>
      <c r="CX110" s="543"/>
      <c r="CY110" s="544"/>
      <c r="CZ110" s="544"/>
      <c r="DA110" s="544"/>
      <c r="DB110" s="544"/>
      <c r="DC110" s="544"/>
      <c r="DD110" s="544"/>
      <c r="DE110" s="544"/>
      <c r="DF110" s="544"/>
      <c r="DG110" s="657"/>
      <c r="DH110" s="543"/>
      <c r="DI110" s="544"/>
      <c r="DJ110" s="544"/>
      <c r="DK110" s="544"/>
      <c r="DL110" s="544"/>
      <c r="DM110" s="544"/>
      <c r="DN110" s="544"/>
      <c r="DO110" s="544"/>
      <c r="DP110" s="544"/>
      <c r="DQ110" s="657"/>
      <c r="DR110" s="543"/>
      <c r="DS110" s="544"/>
      <c r="DT110" s="544"/>
      <c r="DU110" s="544"/>
      <c r="DV110" s="544"/>
      <c r="DW110" s="544"/>
      <c r="DX110" s="544"/>
      <c r="DY110" s="544"/>
      <c r="DZ110" s="544"/>
      <c r="EA110" s="657"/>
      <c r="EB110" s="543"/>
      <c r="EC110" s="544"/>
      <c r="ED110" s="544"/>
      <c r="EE110" s="544"/>
      <c r="EF110" s="544"/>
      <c r="EG110" s="544"/>
      <c r="EH110" s="544"/>
      <c r="EI110" s="544"/>
      <c r="EJ110" s="544"/>
      <c r="EK110" s="657"/>
    </row>
    <row r="111" spans="1:141" ht="36">
      <c r="A111" s="359">
        <f>Summary!A111</f>
        <v>0</v>
      </c>
      <c r="B111" s="378">
        <f>Summary!B111</f>
        <v>0</v>
      </c>
      <c r="C111" s="379" t="str">
        <f>Summary!C111</f>
        <v>4.4.2</v>
      </c>
      <c r="D111" s="380" t="str">
        <f>Summary!D111</f>
        <v>1200 - Traffic Signs and Road Markings</v>
      </c>
      <c r="E111" s="381" t="str">
        <f>Summary!E111</f>
        <v>Marker Posts</v>
      </c>
      <c r="F111" s="382" t="str">
        <f>Summary!F111</f>
        <v>Clean all marker post faces and reference numbers</v>
      </c>
      <c r="G111" s="375">
        <f>Summary!G111</f>
        <v>0</v>
      </c>
      <c r="H111" s="540">
        <f t="shared" si="41"/>
        <v>0</v>
      </c>
      <c r="I111" s="541">
        <f t="shared" si="42"/>
        <v>0</v>
      </c>
      <c r="J111" s="541">
        <f t="shared" si="43"/>
        <v>0</v>
      </c>
      <c r="K111" s="541">
        <f t="shared" si="44"/>
        <v>0</v>
      </c>
      <c r="L111" s="541">
        <f t="shared" si="45"/>
        <v>0</v>
      </c>
      <c r="M111" s="541">
        <f t="shared" si="46"/>
        <v>0</v>
      </c>
      <c r="N111" s="541">
        <f t="shared" si="47"/>
        <v>0</v>
      </c>
      <c r="O111" s="541">
        <f t="shared" si="48"/>
        <v>0</v>
      </c>
      <c r="P111" s="541">
        <f t="shared" si="49"/>
        <v>0</v>
      </c>
      <c r="Q111" s="541">
        <f t="shared" si="50"/>
        <v>0</v>
      </c>
      <c r="R111" s="541">
        <f t="shared" si="51"/>
        <v>0</v>
      </c>
      <c r="S111" s="541">
        <f t="shared" si="52"/>
        <v>0</v>
      </c>
      <c r="T111" s="542">
        <f t="shared" si="53"/>
        <v>0</v>
      </c>
      <c r="U111" s="531"/>
      <c r="V111" s="543"/>
      <c r="W111" s="544"/>
      <c r="X111" s="544"/>
      <c r="Y111" s="544"/>
      <c r="Z111" s="544"/>
      <c r="AA111" s="544"/>
      <c r="AB111" s="544"/>
      <c r="AC111" s="544"/>
      <c r="AD111" s="544"/>
      <c r="AE111" s="657"/>
      <c r="AF111" s="543"/>
      <c r="AG111" s="544"/>
      <c r="AH111" s="544"/>
      <c r="AI111" s="544"/>
      <c r="AJ111" s="544"/>
      <c r="AK111" s="544"/>
      <c r="AL111" s="544"/>
      <c r="AM111" s="544"/>
      <c r="AN111" s="544"/>
      <c r="AO111" s="657"/>
      <c r="AP111" s="543"/>
      <c r="AQ111" s="544"/>
      <c r="AR111" s="544"/>
      <c r="AS111" s="544"/>
      <c r="AT111" s="544"/>
      <c r="AU111" s="544"/>
      <c r="AV111" s="544"/>
      <c r="AW111" s="544"/>
      <c r="AX111" s="544"/>
      <c r="AY111" s="657"/>
      <c r="AZ111" s="543"/>
      <c r="BA111" s="544"/>
      <c r="BB111" s="544"/>
      <c r="BC111" s="544"/>
      <c r="BD111" s="544"/>
      <c r="BE111" s="544"/>
      <c r="BF111" s="544"/>
      <c r="BG111" s="544"/>
      <c r="BH111" s="544"/>
      <c r="BI111" s="657"/>
      <c r="BJ111" s="543"/>
      <c r="BK111" s="544"/>
      <c r="BL111" s="544"/>
      <c r="BM111" s="544"/>
      <c r="BN111" s="544"/>
      <c r="BO111" s="544"/>
      <c r="BP111" s="544"/>
      <c r="BQ111" s="544"/>
      <c r="BR111" s="544"/>
      <c r="BS111" s="657"/>
      <c r="BT111" s="543"/>
      <c r="BU111" s="544"/>
      <c r="BV111" s="544"/>
      <c r="BW111" s="544"/>
      <c r="BX111" s="544"/>
      <c r="BY111" s="544"/>
      <c r="BZ111" s="544"/>
      <c r="CA111" s="544"/>
      <c r="CB111" s="544"/>
      <c r="CC111" s="657"/>
      <c r="CD111" s="543"/>
      <c r="CE111" s="544"/>
      <c r="CF111" s="544"/>
      <c r="CG111" s="544"/>
      <c r="CH111" s="544"/>
      <c r="CI111" s="544"/>
      <c r="CJ111" s="544"/>
      <c r="CK111" s="544"/>
      <c r="CL111" s="544"/>
      <c r="CM111" s="657"/>
      <c r="CN111" s="543"/>
      <c r="CO111" s="544"/>
      <c r="CP111" s="544"/>
      <c r="CQ111" s="544"/>
      <c r="CR111" s="544"/>
      <c r="CS111" s="544"/>
      <c r="CT111" s="544"/>
      <c r="CU111" s="544"/>
      <c r="CV111" s="544"/>
      <c r="CW111" s="657"/>
      <c r="CX111" s="543"/>
      <c r="CY111" s="544"/>
      <c r="CZ111" s="544"/>
      <c r="DA111" s="544"/>
      <c r="DB111" s="544"/>
      <c r="DC111" s="544"/>
      <c r="DD111" s="544"/>
      <c r="DE111" s="544"/>
      <c r="DF111" s="544"/>
      <c r="DG111" s="657"/>
      <c r="DH111" s="543"/>
      <c r="DI111" s="544"/>
      <c r="DJ111" s="544"/>
      <c r="DK111" s="544"/>
      <c r="DL111" s="544"/>
      <c r="DM111" s="544"/>
      <c r="DN111" s="544"/>
      <c r="DO111" s="544"/>
      <c r="DP111" s="544"/>
      <c r="DQ111" s="657"/>
      <c r="DR111" s="543"/>
      <c r="DS111" s="544"/>
      <c r="DT111" s="544"/>
      <c r="DU111" s="544"/>
      <c r="DV111" s="544"/>
      <c r="DW111" s="544"/>
      <c r="DX111" s="544"/>
      <c r="DY111" s="544"/>
      <c r="DZ111" s="544"/>
      <c r="EA111" s="657"/>
      <c r="EB111" s="543"/>
      <c r="EC111" s="544"/>
      <c r="ED111" s="544"/>
      <c r="EE111" s="544"/>
      <c r="EF111" s="544"/>
      <c r="EG111" s="544"/>
      <c r="EH111" s="544"/>
      <c r="EI111" s="544"/>
      <c r="EJ111" s="544"/>
      <c r="EK111" s="657"/>
    </row>
    <row r="112" spans="1:141" ht="36">
      <c r="A112" s="359">
        <f>Summary!A112</f>
        <v>0</v>
      </c>
      <c r="B112" s="378">
        <f>Summary!B112</f>
        <v>0</v>
      </c>
      <c r="C112" s="379" t="str">
        <f>Summary!C112</f>
        <v>4.4.3</v>
      </c>
      <c r="D112" s="380" t="str">
        <f>Summary!D112</f>
        <v>1200 - Traffic Signs and Road Markings</v>
      </c>
      <c r="E112" s="381" t="str">
        <f>Summary!E112</f>
        <v>Bollards</v>
      </c>
      <c r="F112" s="382" t="str">
        <f>Summary!F112</f>
        <v>Clean all illuminated and non illuminated(retroflective) bollards</v>
      </c>
      <c r="G112" s="375">
        <f>Summary!G112</f>
        <v>0</v>
      </c>
      <c r="H112" s="540">
        <f t="shared" si="41"/>
        <v>0</v>
      </c>
      <c r="I112" s="541">
        <f t="shared" si="42"/>
        <v>0</v>
      </c>
      <c r="J112" s="541">
        <f t="shared" si="43"/>
        <v>0</v>
      </c>
      <c r="K112" s="541">
        <f t="shared" si="44"/>
        <v>0</v>
      </c>
      <c r="L112" s="541">
        <f t="shared" si="45"/>
        <v>0</v>
      </c>
      <c r="M112" s="541">
        <f t="shared" si="46"/>
        <v>0</v>
      </c>
      <c r="N112" s="541">
        <f t="shared" si="47"/>
        <v>0</v>
      </c>
      <c r="O112" s="541">
        <f t="shared" si="48"/>
        <v>0</v>
      </c>
      <c r="P112" s="541">
        <f t="shared" si="49"/>
        <v>0</v>
      </c>
      <c r="Q112" s="541">
        <f t="shared" si="50"/>
        <v>0</v>
      </c>
      <c r="R112" s="541">
        <f t="shared" si="51"/>
        <v>0</v>
      </c>
      <c r="S112" s="541">
        <f t="shared" si="52"/>
        <v>0</v>
      </c>
      <c r="T112" s="542">
        <f t="shared" si="53"/>
        <v>0</v>
      </c>
      <c r="U112" s="531"/>
      <c r="V112" s="543"/>
      <c r="W112" s="544"/>
      <c r="X112" s="544"/>
      <c r="Y112" s="544"/>
      <c r="Z112" s="544"/>
      <c r="AA112" s="544"/>
      <c r="AB112" s="544"/>
      <c r="AC112" s="544"/>
      <c r="AD112" s="544"/>
      <c r="AE112" s="657"/>
      <c r="AF112" s="543"/>
      <c r="AG112" s="544"/>
      <c r="AH112" s="544"/>
      <c r="AI112" s="544"/>
      <c r="AJ112" s="544"/>
      <c r="AK112" s="544"/>
      <c r="AL112" s="544"/>
      <c r="AM112" s="544"/>
      <c r="AN112" s="544"/>
      <c r="AO112" s="657"/>
      <c r="AP112" s="543"/>
      <c r="AQ112" s="544"/>
      <c r="AR112" s="544"/>
      <c r="AS112" s="544"/>
      <c r="AT112" s="544"/>
      <c r="AU112" s="544"/>
      <c r="AV112" s="544"/>
      <c r="AW112" s="544"/>
      <c r="AX112" s="544"/>
      <c r="AY112" s="657"/>
      <c r="AZ112" s="543"/>
      <c r="BA112" s="544"/>
      <c r="BB112" s="544"/>
      <c r="BC112" s="544"/>
      <c r="BD112" s="544"/>
      <c r="BE112" s="544"/>
      <c r="BF112" s="544"/>
      <c r="BG112" s="544"/>
      <c r="BH112" s="544"/>
      <c r="BI112" s="657"/>
      <c r="BJ112" s="543"/>
      <c r="BK112" s="544"/>
      <c r="BL112" s="544"/>
      <c r="BM112" s="544"/>
      <c r="BN112" s="544"/>
      <c r="BO112" s="544"/>
      <c r="BP112" s="544"/>
      <c r="BQ112" s="544"/>
      <c r="BR112" s="544"/>
      <c r="BS112" s="657"/>
      <c r="BT112" s="543"/>
      <c r="BU112" s="544"/>
      <c r="BV112" s="544"/>
      <c r="BW112" s="544"/>
      <c r="BX112" s="544"/>
      <c r="BY112" s="544"/>
      <c r="BZ112" s="544"/>
      <c r="CA112" s="544"/>
      <c r="CB112" s="544"/>
      <c r="CC112" s="657"/>
      <c r="CD112" s="543"/>
      <c r="CE112" s="544"/>
      <c r="CF112" s="544"/>
      <c r="CG112" s="544"/>
      <c r="CH112" s="544"/>
      <c r="CI112" s="544"/>
      <c r="CJ112" s="544"/>
      <c r="CK112" s="544"/>
      <c r="CL112" s="544"/>
      <c r="CM112" s="657"/>
      <c r="CN112" s="543"/>
      <c r="CO112" s="544"/>
      <c r="CP112" s="544"/>
      <c r="CQ112" s="544"/>
      <c r="CR112" s="544"/>
      <c r="CS112" s="544"/>
      <c r="CT112" s="544"/>
      <c r="CU112" s="544"/>
      <c r="CV112" s="544"/>
      <c r="CW112" s="657"/>
      <c r="CX112" s="543"/>
      <c r="CY112" s="544"/>
      <c r="CZ112" s="544"/>
      <c r="DA112" s="544"/>
      <c r="DB112" s="544"/>
      <c r="DC112" s="544"/>
      <c r="DD112" s="544"/>
      <c r="DE112" s="544"/>
      <c r="DF112" s="544"/>
      <c r="DG112" s="657"/>
      <c r="DH112" s="543"/>
      <c r="DI112" s="544"/>
      <c r="DJ112" s="544"/>
      <c r="DK112" s="544"/>
      <c r="DL112" s="544"/>
      <c r="DM112" s="544"/>
      <c r="DN112" s="544"/>
      <c r="DO112" s="544"/>
      <c r="DP112" s="544"/>
      <c r="DQ112" s="657"/>
      <c r="DR112" s="543"/>
      <c r="DS112" s="544"/>
      <c r="DT112" s="544"/>
      <c r="DU112" s="544"/>
      <c r="DV112" s="544"/>
      <c r="DW112" s="544"/>
      <c r="DX112" s="544"/>
      <c r="DY112" s="544"/>
      <c r="DZ112" s="544"/>
      <c r="EA112" s="657"/>
      <c r="EB112" s="543"/>
      <c r="EC112" s="544"/>
      <c r="ED112" s="544"/>
      <c r="EE112" s="544"/>
      <c r="EF112" s="544"/>
      <c r="EG112" s="544"/>
      <c r="EH112" s="544"/>
      <c r="EI112" s="544"/>
      <c r="EJ112" s="544"/>
      <c r="EK112" s="657"/>
    </row>
    <row r="113" spans="1:141" s="139" customFormat="1" ht="20.25">
      <c r="A113" s="802" t="str">
        <f>Summary!A113</f>
        <v>18.8.1</v>
      </c>
      <c r="B113" s="815" t="str">
        <f>Summary!B113</f>
        <v>4.5</v>
      </c>
      <c r="C113" s="813">
        <f>Summary!C113</f>
        <v>0</v>
      </c>
      <c r="D113" s="816" t="str">
        <f>Summary!D113</f>
        <v>1300 - Lighting</v>
      </c>
      <c r="E113" s="796" t="str">
        <f>Summary!E113</f>
        <v xml:space="preserve">Lighting </v>
      </c>
      <c r="F113" s="796">
        <f>Summary!F113</f>
        <v>0</v>
      </c>
      <c r="G113" s="787">
        <f>Summary!G113</f>
        <v>0</v>
      </c>
      <c r="H113" s="299"/>
      <c r="I113" s="300"/>
      <c r="J113" s="300"/>
      <c r="K113" s="300"/>
      <c r="L113" s="300"/>
      <c r="M113" s="300"/>
      <c r="N113" s="300"/>
      <c r="O113" s="300"/>
      <c r="P113" s="300"/>
      <c r="Q113" s="300"/>
      <c r="R113" s="300"/>
      <c r="S113" s="300"/>
      <c r="T113" s="797"/>
      <c r="U113" s="531"/>
      <c r="V113" s="299"/>
      <c r="W113" s="300"/>
      <c r="X113" s="300"/>
      <c r="Y113" s="300"/>
      <c r="Z113" s="300"/>
      <c r="AA113" s="300"/>
      <c r="AB113" s="300"/>
      <c r="AC113" s="300"/>
      <c r="AD113" s="300"/>
      <c r="AE113" s="817"/>
      <c r="AF113" s="299"/>
      <c r="AG113" s="300"/>
      <c r="AH113" s="300"/>
      <c r="AI113" s="300"/>
      <c r="AJ113" s="300"/>
      <c r="AK113" s="300"/>
      <c r="AL113" s="300"/>
      <c r="AM113" s="300"/>
      <c r="AN113" s="300"/>
      <c r="AO113" s="817"/>
      <c r="AP113" s="299"/>
      <c r="AQ113" s="300"/>
      <c r="AR113" s="300"/>
      <c r="AS113" s="300"/>
      <c r="AT113" s="300"/>
      <c r="AU113" s="300"/>
      <c r="AV113" s="300"/>
      <c r="AW113" s="300"/>
      <c r="AX113" s="300"/>
      <c r="AY113" s="817"/>
      <c r="AZ113" s="299"/>
      <c r="BA113" s="300"/>
      <c r="BB113" s="300"/>
      <c r="BC113" s="300"/>
      <c r="BD113" s="300"/>
      <c r="BE113" s="300"/>
      <c r="BF113" s="300"/>
      <c r="BG113" s="300"/>
      <c r="BH113" s="300"/>
      <c r="BI113" s="817"/>
      <c r="BJ113" s="299"/>
      <c r="BK113" s="300"/>
      <c r="BL113" s="300"/>
      <c r="BM113" s="300"/>
      <c r="BN113" s="300"/>
      <c r="BO113" s="300"/>
      <c r="BP113" s="300"/>
      <c r="BQ113" s="300"/>
      <c r="BR113" s="300"/>
      <c r="BS113" s="817"/>
      <c r="BT113" s="299"/>
      <c r="BU113" s="300"/>
      <c r="BV113" s="300"/>
      <c r="BW113" s="300"/>
      <c r="BX113" s="300"/>
      <c r="BY113" s="300"/>
      <c r="BZ113" s="300"/>
      <c r="CA113" s="300"/>
      <c r="CB113" s="300"/>
      <c r="CC113" s="817"/>
      <c r="CD113" s="299"/>
      <c r="CE113" s="300"/>
      <c r="CF113" s="300"/>
      <c r="CG113" s="300"/>
      <c r="CH113" s="300"/>
      <c r="CI113" s="300"/>
      <c r="CJ113" s="300"/>
      <c r="CK113" s="300"/>
      <c r="CL113" s="300"/>
      <c r="CM113" s="817"/>
      <c r="CN113" s="299"/>
      <c r="CO113" s="300"/>
      <c r="CP113" s="300"/>
      <c r="CQ113" s="300"/>
      <c r="CR113" s="300"/>
      <c r="CS113" s="300"/>
      <c r="CT113" s="300"/>
      <c r="CU113" s="300"/>
      <c r="CV113" s="300"/>
      <c r="CW113" s="817"/>
      <c r="CX113" s="299"/>
      <c r="CY113" s="300"/>
      <c r="CZ113" s="300"/>
      <c r="DA113" s="300"/>
      <c r="DB113" s="300"/>
      <c r="DC113" s="300"/>
      <c r="DD113" s="300"/>
      <c r="DE113" s="300"/>
      <c r="DF113" s="300"/>
      <c r="DG113" s="817"/>
      <c r="DH113" s="299"/>
      <c r="DI113" s="300"/>
      <c r="DJ113" s="300"/>
      <c r="DK113" s="300"/>
      <c r="DL113" s="300"/>
      <c r="DM113" s="300"/>
      <c r="DN113" s="300"/>
      <c r="DO113" s="300"/>
      <c r="DP113" s="300"/>
      <c r="DQ113" s="817"/>
      <c r="DR113" s="299"/>
      <c r="DS113" s="300"/>
      <c r="DT113" s="300"/>
      <c r="DU113" s="300"/>
      <c r="DV113" s="300"/>
      <c r="DW113" s="300"/>
      <c r="DX113" s="300"/>
      <c r="DY113" s="300"/>
      <c r="DZ113" s="300"/>
      <c r="EA113" s="817"/>
      <c r="EB113" s="299"/>
      <c r="EC113" s="300"/>
      <c r="ED113" s="300"/>
      <c r="EE113" s="300"/>
      <c r="EF113" s="300"/>
      <c r="EG113" s="300"/>
      <c r="EH113" s="300"/>
      <c r="EI113" s="300"/>
      <c r="EJ113" s="300"/>
      <c r="EK113" s="817"/>
    </row>
    <row r="114" spans="1:141" ht="36">
      <c r="A114" s="359">
        <f>Summary!A114</f>
        <v>0</v>
      </c>
      <c r="B114" s="378">
        <f>Summary!B114</f>
        <v>0</v>
      </c>
      <c r="C114" s="379" t="str">
        <f>Summary!C114</f>
        <v>4.5.1</v>
      </c>
      <c r="D114" s="380" t="str">
        <f>Summary!D114</f>
        <v>1300 - Lighting</v>
      </c>
      <c r="E114" s="381" t="str">
        <f>Summary!E114</f>
        <v>SWITCHED Lamps (PL-L, PL-S, SOX)</v>
      </c>
      <c r="F114" s="382" t="str">
        <f>Summary!F114</f>
        <v>Bulk lamp clean and change</v>
      </c>
      <c r="G114" s="375">
        <f>Summary!G114</f>
        <v>0</v>
      </c>
      <c r="H114" s="540">
        <f t="shared" si="41"/>
        <v>0</v>
      </c>
      <c r="I114" s="541">
        <f t="shared" si="42"/>
        <v>0</v>
      </c>
      <c r="J114" s="541">
        <f t="shared" si="43"/>
        <v>0</v>
      </c>
      <c r="K114" s="541">
        <f t="shared" si="44"/>
        <v>0</v>
      </c>
      <c r="L114" s="541">
        <f t="shared" si="45"/>
        <v>0</v>
      </c>
      <c r="M114" s="541">
        <f t="shared" si="46"/>
        <v>0</v>
      </c>
      <c r="N114" s="541">
        <f t="shared" si="47"/>
        <v>0</v>
      </c>
      <c r="O114" s="541">
        <f t="shared" si="48"/>
        <v>0</v>
      </c>
      <c r="P114" s="541">
        <f t="shared" si="49"/>
        <v>0</v>
      </c>
      <c r="Q114" s="541">
        <f t="shared" si="50"/>
        <v>0</v>
      </c>
      <c r="R114" s="541">
        <f t="shared" si="51"/>
        <v>0</v>
      </c>
      <c r="S114" s="541">
        <f t="shared" si="52"/>
        <v>0</v>
      </c>
      <c r="T114" s="542">
        <f t="shared" si="53"/>
        <v>0</v>
      </c>
      <c r="U114" s="531"/>
      <c r="V114" s="543"/>
      <c r="W114" s="544"/>
      <c r="X114" s="544"/>
      <c r="Y114" s="544"/>
      <c r="Z114" s="544"/>
      <c r="AA114" s="544"/>
      <c r="AB114" s="544"/>
      <c r="AC114" s="544"/>
      <c r="AD114" s="544"/>
      <c r="AE114" s="657"/>
      <c r="AF114" s="543"/>
      <c r="AG114" s="544"/>
      <c r="AH114" s="544"/>
      <c r="AI114" s="544"/>
      <c r="AJ114" s="544"/>
      <c r="AK114" s="544"/>
      <c r="AL114" s="544"/>
      <c r="AM114" s="544"/>
      <c r="AN114" s="544"/>
      <c r="AO114" s="657"/>
      <c r="AP114" s="543"/>
      <c r="AQ114" s="544"/>
      <c r="AR114" s="544"/>
      <c r="AS114" s="544"/>
      <c r="AT114" s="544"/>
      <c r="AU114" s="544"/>
      <c r="AV114" s="544"/>
      <c r="AW114" s="544"/>
      <c r="AX114" s="544"/>
      <c r="AY114" s="657"/>
      <c r="AZ114" s="543"/>
      <c r="BA114" s="544"/>
      <c r="BB114" s="544"/>
      <c r="BC114" s="544"/>
      <c r="BD114" s="544"/>
      <c r="BE114" s="544"/>
      <c r="BF114" s="544"/>
      <c r="BG114" s="544"/>
      <c r="BH114" s="544"/>
      <c r="BI114" s="657"/>
      <c r="BJ114" s="543"/>
      <c r="BK114" s="544"/>
      <c r="BL114" s="544"/>
      <c r="BM114" s="544"/>
      <c r="BN114" s="544"/>
      <c r="BO114" s="544"/>
      <c r="BP114" s="544"/>
      <c r="BQ114" s="544"/>
      <c r="BR114" s="544"/>
      <c r="BS114" s="657"/>
      <c r="BT114" s="543"/>
      <c r="BU114" s="544"/>
      <c r="BV114" s="544"/>
      <c r="BW114" s="544"/>
      <c r="BX114" s="544"/>
      <c r="BY114" s="544"/>
      <c r="BZ114" s="544"/>
      <c r="CA114" s="544"/>
      <c r="CB114" s="544"/>
      <c r="CC114" s="657"/>
      <c r="CD114" s="543"/>
      <c r="CE114" s="544"/>
      <c r="CF114" s="544"/>
      <c r="CG114" s="544"/>
      <c r="CH114" s="544"/>
      <c r="CI114" s="544"/>
      <c r="CJ114" s="544"/>
      <c r="CK114" s="544"/>
      <c r="CL114" s="544"/>
      <c r="CM114" s="657"/>
      <c r="CN114" s="543"/>
      <c r="CO114" s="544"/>
      <c r="CP114" s="544"/>
      <c r="CQ114" s="544"/>
      <c r="CR114" s="544"/>
      <c r="CS114" s="544"/>
      <c r="CT114" s="544"/>
      <c r="CU114" s="544"/>
      <c r="CV114" s="544"/>
      <c r="CW114" s="657"/>
      <c r="CX114" s="543"/>
      <c r="CY114" s="544"/>
      <c r="CZ114" s="544"/>
      <c r="DA114" s="544"/>
      <c r="DB114" s="544"/>
      <c r="DC114" s="544"/>
      <c r="DD114" s="544"/>
      <c r="DE114" s="544"/>
      <c r="DF114" s="544"/>
      <c r="DG114" s="657"/>
      <c r="DH114" s="543"/>
      <c r="DI114" s="544"/>
      <c r="DJ114" s="544"/>
      <c r="DK114" s="544"/>
      <c r="DL114" s="544"/>
      <c r="DM114" s="544"/>
      <c r="DN114" s="544"/>
      <c r="DO114" s="544"/>
      <c r="DP114" s="544"/>
      <c r="DQ114" s="657"/>
      <c r="DR114" s="543"/>
      <c r="DS114" s="544"/>
      <c r="DT114" s="544"/>
      <c r="DU114" s="544"/>
      <c r="DV114" s="544"/>
      <c r="DW114" s="544"/>
      <c r="DX114" s="544"/>
      <c r="DY114" s="544"/>
      <c r="DZ114" s="544"/>
      <c r="EA114" s="657"/>
      <c r="EB114" s="543"/>
      <c r="EC114" s="544"/>
      <c r="ED114" s="544"/>
      <c r="EE114" s="544"/>
      <c r="EF114" s="544"/>
      <c r="EG114" s="544"/>
      <c r="EH114" s="544"/>
      <c r="EI114" s="544"/>
      <c r="EJ114" s="544"/>
      <c r="EK114" s="657"/>
    </row>
    <row r="115" spans="1:141" ht="36">
      <c r="A115" s="359">
        <f>Summary!A115</f>
        <v>0</v>
      </c>
      <c r="B115" s="378">
        <f>Summary!B115</f>
        <v>0</v>
      </c>
      <c r="C115" s="379" t="str">
        <f>Summary!C115</f>
        <v>4.5.2</v>
      </c>
      <c r="D115" s="380" t="str">
        <f>Summary!D115</f>
        <v>1300 - Lighting</v>
      </c>
      <c r="E115" s="381" t="str">
        <f>Summary!E115</f>
        <v>UNSWITCHED Lamps (PL-L, PL-S, SOX)</v>
      </c>
      <c r="F115" s="382" t="str">
        <f>Summary!F115</f>
        <v>Bulk lamp clean and change</v>
      </c>
      <c r="G115" s="375">
        <f>Summary!G115</f>
        <v>0</v>
      </c>
      <c r="H115" s="540">
        <f t="shared" si="41"/>
        <v>0</v>
      </c>
      <c r="I115" s="541">
        <f t="shared" si="42"/>
        <v>0</v>
      </c>
      <c r="J115" s="541">
        <f t="shared" si="43"/>
        <v>0</v>
      </c>
      <c r="K115" s="541">
        <f t="shared" si="44"/>
        <v>0</v>
      </c>
      <c r="L115" s="541">
        <f t="shared" si="45"/>
        <v>0</v>
      </c>
      <c r="M115" s="541">
        <f t="shared" si="46"/>
        <v>0</v>
      </c>
      <c r="N115" s="541">
        <f t="shared" si="47"/>
        <v>0</v>
      </c>
      <c r="O115" s="541">
        <f t="shared" si="48"/>
        <v>0</v>
      </c>
      <c r="P115" s="541">
        <f t="shared" si="49"/>
        <v>0</v>
      </c>
      <c r="Q115" s="541">
        <f t="shared" si="50"/>
        <v>0</v>
      </c>
      <c r="R115" s="541">
        <f t="shared" si="51"/>
        <v>0</v>
      </c>
      <c r="S115" s="541">
        <f t="shared" si="52"/>
        <v>0</v>
      </c>
      <c r="T115" s="542">
        <f t="shared" si="53"/>
        <v>0</v>
      </c>
      <c r="U115" s="531"/>
      <c r="V115" s="543"/>
      <c r="W115" s="544"/>
      <c r="X115" s="544"/>
      <c r="Y115" s="544"/>
      <c r="Z115" s="544"/>
      <c r="AA115" s="544"/>
      <c r="AB115" s="544"/>
      <c r="AC115" s="544"/>
      <c r="AD115" s="544"/>
      <c r="AE115" s="657"/>
      <c r="AF115" s="543"/>
      <c r="AG115" s="544"/>
      <c r="AH115" s="544"/>
      <c r="AI115" s="544"/>
      <c r="AJ115" s="544"/>
      <c r="AK115" s="544"/>
      <c r="AL115" s="544"/>
      <c r="AM115" s="544"/>
      <c r="AN115" s="544"/>
      <c r="AO115" s="657"/>
      <c r="AP115" s="543"/>
      <c r="AQ115" s="544"/>
      <c r="AR115" s="544"/>
      <c r="AS115" s="544"/>
      <c r="AT115" s="544"/>
      <c r="AU115" s="544"/>
      <c r="AV115" s="544"/>
      <c r="AW115" s="544"/>
      <c r="AX115" s="544"/>
      <c r="AY115" s="657"/>
      <c r="AZ115" s="543"/>
      <c r="BA115" s="544"/>
      <c r="BB115" s="544"/>
      <c r="BC115" s="544"/>
      <c r="BD115" s="544"/>
      <c r="BE115" s="544"/>
      <c r="BF115" s="544"/>
      <c r="BG115" s="544"/>
      <c r="BH115" s="544"/>
      <c r="BI115" s="657"/>
      <c r="BJ115" s="543"/>
      <c r="BK115" s="544"/>
      <c r="BL115" s="544"/>
      <c r="BM115" s="544"/>
      <c r="BN115" s="544"/>
      <c r="BO115" s="544"/>
      <c r="BP115" s="544"/>
      <c r="BQ115" s="544"/>
      <c r="BR115" s="544"/>
      <c r="BS115" s="657"/>
      <c r="BT115" s="543"/>
      <c r="BU115" s="544"/>
      <c r="BV115" s="544"/>
      <c r="BW115" s="544"/>
      <c r="BX115" s="544"/>
      <c r="BY115" s="544"/>
      <c r="BZ115" s="544"/>
      <c r="CA115" s="544"/>
      <c r="CB115" s="544"/>
      <c r="CC115" s="657"/>
      <c r="CD115" s="543"/>
      <c r="CE115" s="544"/>
      <c r="CF115" s="544"/>
      <c r="CG115" s="544"/>
      <c r="CH115" s="544"/>
      <c r="CI115" s="544"/>
      <c r="CJ115" s="544"/>
      <c r="CK115" s="544"/>
      <c r="CL115" s="544"/>
      <c r="CM115" s="657"/>
      <c r="CN115" s="543"/>
      <c r="CO115" s="544"/>
      <c r="CP115" s="544"/>
      <c r="CQ115" s="544"/>
      <c r="CR115" s="544"/>
      <c r="CS115" s="544"/>
      <c r="CT115" s="544"/>
      <c r="CU115" s="544"/>
      <c r="CV115" s="544"/>
      <c r="CW115" s="657"/>
      <c r="CX115" s="543"/>
      <c r="CY115" s="544"/>
      <c r="CZ115" s="544"/>
      <c r="DA115" s="544"/>
      <c r="DB115" s="544"/>
      <c r="DC115" s="544"/>
      <c r="DD115" s="544"/>
      <c r="DE115" s="544"/>
      <c r="DF115" s="544"/>
      <c r="DG115" s="657"/>
      <c r="DH115" s="543"/>
      <c r="DI115" s="544"/>
      <c r="DJ115" s="544"/>
      <c r="DK115" s="544"/>
      <c r="DL115" s="544"/>
      <c r="DM115" s="544"/>
      <c r="DN115" s="544"/>
      <c r="DO115" s="544"/>
      <c r="DP115" s="544"/>
      <c r="DQ115" s="657"/>
      <c r="DR115" s="543"/>
      <c r="DS115" s="544"/>
      <c r="DT115" s="544"/>
      <c r="DU115" s="544"/>
      <c r="DV115" s="544"/>
      <c r="DW115" s="544"/>
      <c r="DX115" s="544"/>
      <c r="DY115" s="544"/>
      <c r="DZ115" s="544"/>
      <c r="EA115" s="657"/>
      <c r="EB115" s="543"/>
      <c r="EC115" s="544"/>
      <c r="ED115" s="544"/>
      <c r="EE115" s="544"/>
      <c r="EF115" s="544"/>
      <c r="EG115" s="544"/>
      <c r="EH115" s="544"/>
      <c r="EI115" s="544"/>
      <c r="EJ115" s="544"/>
      <c r="EK115" s="657"/>
    </row>
    <row r="116" spans="1:141" ht="54">
      <c r="A116" s="359">
        <f>Summary!A116</f>
        <v>0</v>
      </c>
      <c r="B116" s="378">
        <f>Summary!B116</f>
        <v>0</v>
      </c>
      <c r="C116" s="379" t="str">
        <f>Summary!C116</f>
        <v>4.5.3</v>
      </c>
      <c r="D116" s="380" t="str">
        <f>Summary!D116</f>
        <v>1300 - Lighting</v>
      </c>
      <c r="E116" s="381" t="str">
        <f>Summary!E116</f>
        <v>SWITCHED lamps (CDM-T, CDO, SON/T, CPO, MCF/U, MBF/U)</v>
      </c>
      <c r="F116" s="382" t="str">
        <f>Summary!F116</f>
        <v>Bulk lamp clean and change</v>
      </c>
      <c r="G116" s="375">
        <f>Summary!G116</f>
        <v>0</v>
      </c>
      <c r="H116" s="540">
        <f t="shared" si="41"/>
        <v>0</v>
      </c>
      <c r="I116" s="541">
        <f t="shared" si="42"/>
        <v>0</v>
      </c>
      <c r="J116" s="541">
        <f t="shared" si="43"/>
        <v>0</v>
      </c>
      <c r="K116" s="541">
        <f t="shared" si="44"/>
        <v>0</v>
      </c>
      <c r="L116" s="541">
        <f t="shared" si="45"/>
        <v>0</v>
      </c>
      <c r="M116" s="541">
        <f t="shared" si="46"/>
        <v>0</v>
      </c>
      <c r="N116" s="541">
        <f t="shared" si="47"/>
        <v>0</v>
      </c>
      <c r="O116" s="541">
        <f t="shared" si="48"/>
        <v>0</v>
      </c>
      <c r="P116" s="541">
        <f t="shared" si="49"/>
        <v>0</v>
      </c>
      <c r="Q116" s="541">
        <f t="shared" si="50"/>
        <v>0</v>
      </c>
      <c r="R116" s="541">
        <f t="shared" si="51"/>
        <v>0</v>
      </c>
      <c r="S116" s="541">
        <f t="shared" si="52"/>
        <v>0</v>
      </c>
      <c r="T116" s="542">
        <f t="shared" si="53"/>
        <v>0</v>
      </c>
      <c r="U116" s="531"/>
      <c r="V116" s="543"/>
      <c r="W116" s="544"/>
      <c r="X116" s="544"/>
      <c r="Y116" s="544"/>
      <c r="Z116" s="544"/>
      <c r="AA116" s="544"/>
      <c r="AB116" s="544"/>
      <c r="AC116" s="544"/>
      <c r="AD116" s="544"/>
      <c r="AE116" s="657"/>
      <c r="AF116" s="543"/>
      <c r="AG116" s="544"/>
      <c r="AH116" s="544"/>
      <c r="AI116" s="544"/>
      <c r="AJ116" s="544"/>
      <c r="AK116" s="544"/>
      <c r="AL116" s="544"/>
      <c r="AM116" s="544"/>
      <c r="AN116" s="544"/>
      <c r="AO116" s="657"/>
      <c r="AP116" s="543"/>
      <c r="AQ116" s="544"/>
      <c r="AR116" s="544"/>
      <c r="AS116" s="544"/>
      <c r="AT116" s="544"/>
      <c r="AU116" s="544"/>
      <c r="AV116" s="544"/>
      <c r="AW116" s="544"/>
      <c r="AX116" s="544"/>
      <c r="AY116" s="657"/>
      <c r="AZ116" s="543"/>
      <c r="BA116" s="544"/>
      <c r="BB116" s="544"/>
      <c r="BC116" s="544"/>
      <c r="BD116" s="544"/>
      <c r="BE116" s="544"/>
      <c r="BF116" s="544"/>
      <c r="BG116" s="544"/>
      <c r="BH116" s="544"/>
      <c r="BI116" s="657"/>
      <c r="BJ116" s="543"/>
      <c r="BK116" s="544"/>
      <c r="BL116" s="544"/>
      <c r="BM116" s="544"/>
      <c r="BN116" s="544"/>
      <c r="BO116" s="544"/>
      <c r="BP116" s="544"/>
      <c r="BQ116" s="544"/>
      <c r="BR116" s="544"/>
      <c r="BS116" s="657"/>
      <c r="BT116" s="543"/>
      <c r="BU116" s="544"/>
      <c r="BV116" s="544"/>
      <c r="BW116" s="544"/>
      <c r="BX116" s="544"/>
      <c r="BY116" s="544"/>
      <c r="BZ116" s="544"/>
      <c r="CA116" s="544"/>
      <c r="CB116" s="544"/>
      <c r="CC116" s="657"/>
      <c r="CD116" s="543"/>
      <c r="CE116" s="544"/>
      <c r="CF116" s="544"/>
      <c r="CG116" s="544"/>
      <c r="CH116" s="544"/>
      <c r="CI116" s="544"/>
      <c r="CJ116" s="544"/>
      <c r="CK116" s="544"/>
      <c r="CL116" s="544"/>
      <c r="CM116" s="657"/>
      <c r="CN116" s="543"/>
      <c r="CO116" s="544"/>
      <c r="CP116" s="544"/>
      <c r="CQ116" s="544"/>
      <c r="CR116" s="544"/>
      <c r="CS116" s="544"/>
      <c r="CT116" s="544"/>
      <c r="CU116" s="544"/>
      <c r="CV116" s="544"/>
      <c r="CW116" s="657"/>
      <c r="CX116" s="543"/>
      <c r="CY116" s="544"/>
      <c r="CZ116" s="544"/>
      <c r="DA116" s="544"/>
      <c r="DB116" s="544"/>
      <c r="DC116" s="544"/>
      <c r="DD116" s="544"/>
      <c r="DE116" s="544"/>
      <c r="DF116" s="544"/>
      <c r="DG116" s="657"/>
      <c r="DH116" s="543"/>
      <c r="DI116" s="544"/>
      <c r="DJ116" s="544"/>
      <c r="DK116" s="544"/>
      <c r="DL116" s="544"/>
      <c r="DM116" s="544"/>
      <c r="DN116" s="544"/>
      <c r="DO116" s="544"/>
      <c r="DP116" s="544"/>
      <c r="DQ116" s="657"/>
      <c r="DR116" s="543"/>
      <c r="DS116" s="544"/>
      <c r="DT116" s="544"/>
      <c r="DU116" s="544"/>
      <c r="DV116" s="544"/>
      <c r="DW116" s="544"/>
      <c r="DX116" s="544"/>
      <c r="DY116" s="544"/>
      <c r="DZ116" s="544"/>
      <c r="EA116" s="657"/>
      <c r="EB116" s="543"/>
      <c r="EC116" s="544"/>
      <c r="ED116" s="544"/>
      <c r="EE116" s="544"/>
      <c r="EF116" s="544"/>
      <c r="EG116" s="544"/>
      <c r="EH116" s="544"/>
      <c r="EI116" s="544"/>
      <c r="EJ116" s="544"/>
      <c r="EK116" s="657"/>
    </row>
    <row r="117" spans="1:141" ht="54">
      <c r="A117" s="359">
        <f>Summary!A117</f>
        <v>0</v>
      </c>
      <c r="B117" s="378">
        <f>Summary!B117</f>
        <v>0</v>
      </c>
      <c r="C117" s="379" t="str">
        <f>Summary!C117</f>
        <v>4.5.4</v>
      </c>
      <c r="D117" s="380" t="str">
        <f>Summary!D117</f>
        <v>1300 - Lighting</v>
      </c>
      <c r="E117" s="381" t="str">
        <f>Summary!E117</f>
        <v>Unswitched Lamps (CDM-T, CDO, SON/T, CPO, MCF/U, MBF/U)</v>
      </c>
      <c r="F117" s="382" t="str">
        <f>Summary!F117</f>
        <v>Bulk lamp clean and change</v>
      </c>
      <c r="G117" s="375">
        <f>Summary!G117</f>
        <v>0</v>
      </c>
      <c r="H117" s="540">
        <f t="shared" si="41"/>
        <v>0</v>
      </c>
      <c r="I117" s="541">
        <f t="shared" si="42"/>
        <v>0</v>
      </c>
      <c r="J117" s="541">
        <f t="shared" si="43"/>
        <v>0</v>
      </c>
      <c r="K117" s="541">
        <f t="shared" si="44"/>
        <v>0</v>
      </c>
      <c r="L117" s="541">
        <f t="shared" si="45"/>
        <v>0</v>
      </c>
      <c r="M117" s="541">
        <f t="shared" si="46"/>
        <v>0</v>
      </c>
      <c r="N117" s="541">
        <f t="shared" si="47"/>
        <v>0</v>
      </c>
      <c r="O117" s="541">
        <f t="shared" si="48"/>
        <v>0</v>
      </c>
      <c r="P117" s="541">
        <f t="shared" si="49"/>
        <v>0</v>
      </c>
      <c r="Q117" s="541">
        <f t="shared" si="50"/>
        <v>0</v>
      </c>
      <c r="R117" s="541">
        <f t="shared" si="51"/>
        <v>0</v>
      </c>
      <c r="S117" s="541">
        <f t="shared" si="52"/>
        <v>0</v>
      </c>
      <c r="T117" s="542">
        <f t="shared" si="53"/>
        <v>0</v>
      </c>
      <c r="U117" s="531"/>
      <c r="V117" s="543"/>
      <c r="W117" s="544"/>
      <c r="X117" s="544"/>
      <c r="Y117" s="544"/>
      <c r="Z117" s="544"/>
      <c r="AA117" s="544"/>
      <c r="AB117" s="544"/>
      <c r="AC117" s="544"/>
      <c r="AD117" s="544"/>
      <c r="AE117" s="657"/>
      <c r="AF117" s="543"/>
      <c r="AG117" s="544"/>
      <c r="AH117" s="544"/>
      <c r="AI117" s="544"/>
      <c r="AJ117" s="544"/>
      <c r="AK117" s="544"/>
      <c r="AL117" s="544"/>
      <c r="AM117" s="544"/>
      <c r="AN117" s="544"/>
      <c r="AO117" s="657"/>
      <c r="AP117" s="543"/>
      <c r="AQ117" s="544"/>
      <c r="AR117" s="544"/>
      <c r="AS117" s="544"/>
      <c r="AT117" s="544"/>
      <c r="AU117" s="544"/>
      <c r="AV117" s="544"/>
      <c r="AW117" s="544"/>
      <c r="AX117" s="544"/>
      <c r="AY117" s="657"/>
      <c r="AZ117" s="543"/>
      <c r="BA117" s="544"/>
      <c r="BB117" s="544"/>
      <c r="BC117" s="544"/>
      <c r="BD117" s="544"/>
      <c r="BE117" s="544"/>
      <c r="BF117" s="544"/>
      <c r="BG117" s="544"/>
      <c r="BH117" s="544"/>
      <c r="BI117" s="657"/>
      <c r="BJ117" s="543"/>
      <c r="BK117" s="544"/>
      <c r="BL117" s="544"/>
      <c r="BM117" s="544"/>
      <c r="BN117" s="544"/>
      <c r="BO117" s="544"/>
      <c r="BP117" s="544"/>
      <c r="BQ117" s="544"/>
      <c r="BR117" s="544"/>
      <c r="BS117" s="657"/>
      <c r="BT117" s="543"/>
      <c r="BU117" s="544"/>
      <c r="BV117" s="544"/>
      <c r="BW117" s="544"/>
      <c r="BX117" s="544"/>
      <c r="BY117" s="544"/>
      <c r="BZ117" s="544"/>
      <c r="CA117" s="544"/>
      <c r="CB117" s="544"/>
      <c r="CC117" s="657"/>
      <c r="CD117" s="543"/>
      <c r="CE117" s="544"/>
      <c r="CF117" s="544"/>
      <c r="CG117" s="544"/>
      <c r="CH117" s="544"/>
      <c r="CI117" s="544"/>
      <c r="CJ117" s="544"/>
      <c r="CK117" s="544"/>
      <c r="CL117" s="544"/>
      <c r="CM117" s="657"/>
      <c r="CN117" s="543"/>
      <c r="CO117" s="544"/>
      <c r="CP117" s="544"/>
      <c r="CQ117" s="544"/>
      <c r="CR117" s="544"/>
      <c r="CS117" s="544"/>
      <c r="CT117" s="544"/>
      <c r="CU117" s="544"/>
      <c r="CV117" s="544"/>
      <c r="CW117" s="657"/>
      <c r="CX117" s="543"/>
      <c r="CY117" s="544"/>
      <c r="CZ117" s="544"/>
      <c r="DA117" s="544"/>
      <c r="DB117" s="544"/>
      <c r="DC117" s="544"/>
      <c r="DD117" s="544"/>
      <c r="DE117" s="544"/>
      <c r="DF117" s="544"/>
      <c r="DG117" s="657"/>
      <c r="DH117" s="543"/>
      <c r="DI117" s="544"/>
      <c r="DJ117" s="544"/>
      <c r="DK117" s="544"/>
      <c r="DL117" s="544"/>
      <c r="DM117" s="544"/>
      <c r="DN117" s="544"/>
      <c r="DO117" s="544"/>
      <c r="DP117" s="544"/>
      <c r="DQ117" s="657"/>
      <c r="DR117" s="543"/>
      <c r="DS117" s="544"/>
      <c r="DT117" s="544"/>
      <c r="DU117" s="544"/>
      <c r="DV117" s="544"/>
      <c r="DW117" s="544"/>
      <c r="DX117" s="544"/>
      <c r="DY117" s="544"/>
      <c r="DZ117" s="544"/>
      <c r="EA117" s="657"/>
      <c r="EB117" s="543"/>
      <c r="EC117" s="544"/>
      <c r="ED117" s="544"/>
      <c r="EE117" s="544"/>
      <c r="EF117" s="544"/>
      <c r="EG117" s="544"/>
      <c r="EH117" s="544"/>
      <c r="EI117" s="544"/>
      <c r="EJ117" s="544"/>
      <c r="EK117" s="657"/>
    </row>
    <row r="118" spans="1:141" ht="36">
      <c r="A118" s="359">
        <f>Summary!A118</f>
        <v>0</v>
      </c>
      <c r="B118" s="378">
        <f>Summary!B118</f>
        <v>0</v>
      </c>
      <c r="C118" s="379" t="str">
        <f>Summary!C118</f>
        <v>4.5.5</v>
      </c>
      <c r="D118" s="380" t="str">
        <f>Summary!D118</f>
        <v>1300 - Lighting</v>
      </c>
      <c r="E118" s="381" t="str">
        <f>Summary!E118</f>
        <v>SWITCHED lamps (GLS)</v>
      </c>
      <c r="F118" s="382" t="str">
        <f>Summary!F118</f>
        <v>Bulk lamp clean and change</v>
      </c>
      <c r="G118" s="375">
        <f>Summary!G118</f>
        <v>0</v>
      </c>
      <c r="H118" s="540">
        <f t="shared" si="41"/>
        <v>0</v>
      </c>
      <c r="I118" s="541">
        <f t="shared" si="42"/>
        <v>0</v>
      </c>
      <c r="J118" s="541">
        <f t="shared" si="43"/>
        <v>0</v>
      </c>
      <c r="K118" s="541">
        <f t="shared" si="44"/>
        <v>0</v>
      </c>
      <c r="L118" s="541">
        <f t="shared" si="45"/>
        <v>0</v>
      </c>
      <c r="M118" s="541">
        <f t="shared" si="46"/>
        <v>0</v>
      </c>
      <c r="N118" s="541">
        <f t="shared" si="47"/>
        <v>0</v>
      </c>
      <c r="O118" s="541">
        <f t="shared" si="48"/>
        <v>0</v>
      </c>
      <c r="P118" s="541">
        <f t="shared" si="49"/>
        <v>0</v>
      </c>
      <c r="Q118" s="541">
        <f t="shared" si="50"/>
        <v>0</v>
      </c>
      <c r="R118" s="541">
        <f t="shared" si="51"/>
        <v>0</v>
      </c>
      <c r="S118" s="541">
        <f t="shared" si="52"/>
        <v>0</v>
      </c>
      <c r="T118" s="542">
        <f t="shared" si="53"/>
        <v>0</v>
      </c>
      <c r="U118" s="531"/>
      <c r="V118" s="543"/>
      <c r="W118" s="544"/>
      <c r="X118" s="544"/>
      <c r="Y118" s="544"/>
      <c r="Z118" s="544"/>
      <c r="AA118" s="544"/>
      <c r="AB118" s="544"/>
      <c r="AC118" s="544"/>
      <c r="AD118" s="544"/>
      <c r="AE118" s="657"/>
      <c r="AF118" s="543"/>
      <c r="AG118" s="544"/>
      <c r="AH118" s="544"/>
      <c r="AI118" s="544"/>
      <c r="AJ118" s="544"/>
      <c r="AK118" s="544"/>
      <c r="AL118" s="544"/>
      <c r="AM118" s="544"/>
      <c r="AN118" s="544"/>
      <c r="AO118" s="657"/>
      <c r="AP118" s="543"/>
      <c r="AQ118" s="544"/>
      <c r="AR118" s="544"/>
      <c r="AS118" s="544"/>
      <c r="AT118" s="544"/>
      <c r="AU118" s="544"/>
      <c r="AV118" s="544"/>
      <c r="AW118" s="544"/>
      <c r="AX118" s="544"/>
      <c r="AY118" s="657"/>
      <c r="AZ118" s="543"/>
      <c r="BA118" s="544"/>
      <c r="BB118" s="544"/>
      <c r="BC118" s="544"/>
      <c r="BD118" s="544"/>
      <c r="BE118" s="544"/>
      <c r="BF118" s="544"/>
      <c r="BG118" s="544"/>
      <c r="BH118" s="544"/>
      <c r="BI118" s="657"/>
      <c r="BJ118" s="543"/>
      <c r="BK118" s="544"/>
      <c r="BL118" s="544"/>
      <c r="BM118" s="544"/>
      <c r="BN118" s="544"/>
      <c r="BO118" s="544"/>
      <c r="BP118" s="544"/>
      <c r="BQ118" s="544"/>
      <c r="BR118" s="544"/>
      <c r="BS118" s="657"/>
      <c r="BT118" s="543"/>
      <c r="BU118" s="544"/>
      <c r="BV118" s="544"/>
      <c r="BW118" s="544"/>
      <c r="BX118" s="544"/>
      <c r="BY118" s="544"/>
      <c r="BZ118" s="544"/>
      <c r="CA118" s="544"/>
      <c r="CB118" s="544"/>
      <c r="CC118" s="657"/>
      <c r="CD118" s="543"/>
      <c r="CE118" s="544"/>
      <c r="CF118" s="544"/>
      <c r="CG118" s="544"/>
      <c r="CH118" s="544"/>
      <c r="CI118" s="544"/>
      <c r="CJ118" s="544"/>
      <c r="CK118" s="544"/>
      <c r="CL118" s="544"/>
      <c r="CM118" s="657"/>
      <c r="CN118" s="543"/>
      <c r="CO118" s="544"/>
      <c r="CP118" s="544"/>
      <c r="CQ118" s="544"/>
      <c r="CR118" s="544"/>
      <c r="CS118" s="544"/>
      <c r="CT118" s="544"/>
      <c r="CU118" s="544"/>
      <c r="CV118" s="544"/>
      <c r="CW118" s="657"/>
      <c r="CX118" s="543"/>
      <c r="CY118" s="544"/>
      <c r="CZ118" s="544"/>
      <c r="DA118" s="544"/>
      <c r="DB118" s="544"/>
      <c r="DC118" s="544"/>
      <c r="DD118" s="544"/>
      <c r="DE118" s="544"/>
      <c r="DF118" s="544"/>
      <c r="DG118" s="657"/>
      <c r="DH118" s="543"/>
      <c r="DI118" s="544"/>
      <c r="DJ118" s="544"/>
      <c r="DK118" s="544"/>
      <c r="DL118" s="544"/>
      <c r="DM118" s="544"/>
      <c r="DN118" s="544"/>
      <c r="DO118" s="544"/>
      <c r="DP118" s="544"/>
      <c r="DQ118" s="657"/>
      <c r="DR118" s="543"/>
      <c r="DS118" s="544"/>
      <c r="DT118" s="544"/>
      <c r="DU118" s="544"/>
      <c r="DV118" s="544"/>
      <c r="DW118" s="544"/>
      <c r="DX118" s="544"/>
      <c r="DY118" s="544"/>
      <c r="DZ118" s="544"/>
      <c r="EA118" s="657"/>
      <c r="EB118" s="543"/>
      <c r="EC118" s="544"/>
      <c r="ED118" s="544"/>
      <c r="EE118" s="544"/>
      <c r="EF118" s="544"/>
      <c r="EG118" s="544"/>
      <c r="EH118" s="544"/>
      <c r="EI118" s="544"/>
      <c r="EJ118" s="544"/>
      <c r="EK118" s="657"/>
    </row>
    <row r="119" spans="1:141" ht="36">
      <c r="A119" s="359">
        <f>Summary!A119</f>
        <v>0</v>
      </c>
      <c r="B119" s="378">
        <f>Summary!B119</f>
        <v>0</v>
      </c>
      <c r="C119" s="379" t="str">
        <f>Summary!C119</f>
        <v>4.5.6</v>
      </c>
      <c r="D119" s="380" t="str">
        <f>Summary!D119</f>
        <v>1300 - Lighting</v>
      </c>
      <c r="E119" s="381" t="str">
        <f>Summary!E119</f>
        <v>UNSWITCHED lamps (GLS)</v>
      </c>
      <c r="F119" s="382" t="str">
        <f>Summary!F119</f>
        <v>Bulk lamp clean and change</v>
      </c>
      <c r="G119" s="375">
        <f>Summary!G119</f>
        <v>0</v>
      </c>
      <c r="H119" s="540">
        <f t="shared" si="41"/>
        <v>0</v>
      </c>
      <c r="I119" s="541">
        <f t="shared" si="42"/>
        <v>0</v>
      </c>
      <c r="J119" s="541">
        <f t="shared" si="43"/>
        <v>0</v>
      </c>
      <c r="K119" s="541">
        <f t="shared" si="44"/>
        <v>0</v>
      </c>
      <c r="L119" s="541">
        <f t="shared" si="45"/>
        <v>0</v>
      </c>
      <c r="M119" s="541">
        <f t="shared" si="46"/>
        <v>0</v>
      </c>
      <c r="N119" s="541">
        <f t="shared" si="47"/>
        <v>0</v>
      </c>
      <c r="O119" s="541">
        <f t="shared" si="48"/>
        <v>0</v>
      </c>
      <c r="P119" s="541">
        <f t="shared" si="49"/>
        <v>0</v>
      </c>
      <c r="Q119" s="541">
        <f t="shared" si="50"/>
        <v>0</v>
      </c>
      <c r="R119" s="541">
        <f t="shared" si="51"/>
        <v>0</v>
      </c>
      <c r="S119" s="541">
        <f t="shared" si="52"/>
        <v>0</v>
      </c>
      <c r="T119" s="542">
        <f t="shared" si="53"/>
        <v>0</v>
      </c>
      <c r="U119" s="531"/>
      <c r="V119" s="543"/>
      <c r="W119" s="544"/>
      <c r="X119" s="544"/>
      <c r="Y119" s="544"/>
      <c r="Z119" s="544"/>
      <c r="AA119" s="544"/>
      <c r="AB119" s="544"/>
      <c r="AC119" s="544"/>
      <c r="AD119" s="544"/>
      <c r="AE119" s="657"/>
      <c r="AF119" s="543"/>
      <c r="AG119" s="544"/>
      <c r="AH119" s="544"/>
      <c r="AI119" s="544"/>
      <c r="AJ119" s="544"/>
      <c r="AK119" s="544"/>
      <c r="AL119" s="544"/>
      <c r="AM119" s="544"/>
      <c r="AN119" s="544"/>
      <c r="AO119" s="657"/>
      <c r="AP119" s="543"/>
      <c r="AQ119" s="544"/>
      <c r="AR119" s="544"/>
      <c r="AS119" s="544"/>
      <c r="AT119" s="544"/>
      <c r="AU119" s="544"/>
      <c r="AV119" s="544"/>
      <c r="AW119" s="544"/>
      <c r="AX119" s="544"/>
      <c r="AY119" s="657"/>
      <c r="AZ119" s="543"/>
      <c r="BA119" s="544"/>
      <c r="BB119" s="544"/>
      <c r="BC119" s="544"/>
      <c r="BD119" s="544"/>
      <c r="BE119" s="544"/>
      <c r="BF119" s="544"/>
      <c r="BG119" s="544"/>
      <c r="BH119" s="544"/>
      <c r="BI119" s="657"/>
      <c r="BJ119" s="543"/>
      <c r="BK119" s="544"/>
      <c r="BL119" s="544"/>
      <c r="BM119" s="544"/>
      <c r="BN119" s="544"/>
      <c r="BO119" s="544"/>
      <c r="BP119" s="544"/>
      <c r="BQ119" s="544"/>
      <c r="BR119" s="544"/>
      <c r="BS119" s="657"/>
      <c r="BT119" s="543"/>
      <c r="BU119" s="544"/>
      <c r="BV119" s="544"/>
      <c r="BW119" s="544"/>
      <c r="BX119" s="544"/>
      <c r="BY119" s="544"/>
      <c r="BZ119" s="544"/>
      <c r="CA119" s="544"/>
      <c r="CB119" s="544"/>
      <c r="CC119" s="657"/>
      <c r="CD119" s="543"/>
      <c r="CE119" s="544"/>
      <c r="CF119" s="544"/>
      <c r="CG119" s="544"/>
      <c r="CH119" s="544"/>
      <c r="CI119" s="544"/>
      <c r="CJ119" s="544"/>
      <c r="CK119" s="544"/>
      <c r="CL119" s="544"/>
      <c r="CM119" s="657"/>
      <c r="CN119" s="543"/>
      <c r="CO119" s="544"/>
      <c r="CP119" s="544"/>
      <c r="CQ119" s="544"/>
      <c r="CR119" s="544"/>
      <c r="CS119" s="544"/>
      <c r="CT119" s="544"/>
      <c r="CU119" s="544"/>
      <c r="CV119" s="544"/>
      <c r="CW119" s="657"/>
      <c r="CX119" s="543"/>
      <c r="CY119" s="544"/>
      <c r="CZ119" s="544"/>
      <c r="DA119" s="544"/>
      <c r="DB119" s="544"/>
      <c r="DC119" s="544"/>
      <c r="DD119" s="544"/>
      <c r="DE119" s="544"/>
      <c r="DF119" s="544"/>
      <c r="DG119" s="657"/>
      <c r="DH119" s="543"/>
      <c r="DI119" s="544"/>
      <c r="DJ119" s="544"/>
      <c r="DK119" s="544"/>
      <c r="DL119" s="544"/>
      <c r="DM119" s="544"/>
      <c r="DN119" s="544"/>
      <c r="DO119" s="544"/>
      <c r="DP119" s="544"/>
      <c r="DQ119" s="657"/>
      <c r="DR119" s="543"/>
      <c r="DS119" s="544"/>
      <c r="DT119" s="544"/>
      <c r="DU119" s="544"/>
      <c r="DV119" s="544"/>
      <c r="DW119" s="544"/>
      <c r="DX119" s="544"/>
      <c r="DY119" s="544"/>
      <c r="DZ119" s="544"/>
      <c r="EA119" s="657"/>
      <c r="EB119" s="543"/>
      <c r="EC119" s="544"/>
      <c r="ED119" s="544"/>
      <c r="EE119" s="544"/>
      <c r="EF119" s="544"/>
      <c r="EG119" s="544"/>
      <c r="EH119" s="544"/>
      <c r="EI119" s="544"/>
      <c r="EJ119" s="544"/>
      <c r="EK119" s="657"/>
    </row>
    <row r="120" spans="1:141" ht="20.25">
      <c r="A120" s="359">
        <f>Summary!A120</f>
        <v>0</v>
      </c>
      <c r="B120" s="378">
        <f>Summary!B120</f>
        <v>0</v>
      </c>
      <c r="C120" s="379" t="str">
        <f>Summary!C120</f>
        <v>4.5.7</v>
      </c>
      <c r="D120" s="380" t="str">
        <f>Summary!D120</f>
        <v>1300 - Lighting</v>
      </c>
      <c r="E120" s="381" t="str">
        <f>Summary!E120</f>
        <v>LED for road lighting</v>
      </c>
      <c r="F120" s="382" t="str">
        <f>Summary!F120</f>
        <v>Bulk clean</v>
      </c>
      <c r="G120" s="375">
        <f>Summary!G120</f>
        <v>0</v>
      </c>
      <c r="H120" s="540">
        <f t="shared" si="41"/>
        <v>0</v>
      </c>
      <c r="I120" s="541">
        <f t="shared" si="42"/>
        <v>0</v>
      </c>
      <c r="J120" s="541">
        <f t="shared" si="43"/>
        <v>0</v>
      </c>
      <c r="K120" s="541">
        <f t="shared" si="44"/>
        <v>0</v>
      </c>
      <c r="L120" s="541">
        <f t="shared" si="45"/>
        <v>0</v>
      </c>
      <c r="M120" s="541">
        <f t="shared" si="46"/>
        <v>0</v>
      </c>
      <c r="N120" s="541">
        <f t="shared" si="47"/>
        <v>0</v>
      </c>
      <c r="O120" s="541">
        <f t="shared" si="48"/>
        <v>0</v>
      </c>
      <c r="P120" s="541">
        <f t="shared" si="49"/>
        <v>0</v>
      </c>
      <c r="Q120" s="541">
        <f t="shared" si="50"/>
        <v>0</v>
      </c>
      <c r="R120" s="541">
        <f t="shared" si="51"/>
        <v>0</v>
      </c>
      <c r="S120" s="541">
        <f t="shared" si="52"/>
        <v>0</v>
      </c>
      <c r="T120" s="542">
        <f t="shared" si="53"/>
        <v>0</v>
      </c>
      <c r="U120" s="531"/>
      <c r="V120" s="543"/>
      <c r="W120" s="544"/>
      <c r="X120" s="544"/>
      <c r="Y120" s="544"/>
      <c r="Z120" s="544"/>
      <c r="AA120" s="544"/>
      <c r="AB120" s="544"/>
      <c r="AC120" s="544"/>
      <c r="AD120" s="544"/>
      <c r="AE120" s="657"/>
      <c r="AF120" s="543"/>
      <c r="AG120" s="544"/>
      <c r="AH120" s="544"/>
      <c r="AI120" s="544"/>
      <c r="AJ120" s="544"/>
      <c r="AK120" s="544"/>
      <c r="AL120" s="544"/>
      <c r="AM120" s="544"/>
      <c r="AN120" s="544"/>
      <c r="AO120" s="657"/>
      <c r="AP120" s="543"/>
      <c r="AQ120" s="544"/>
      <c r="AR120" s="544"/>
      <c r="AS120" s="544"/>
      <c r="AT120" s="544"/>
      <c r="AU120" s="544"/>
      <c r="AV120" s="544"/>
      <c r="AW120" s="544"/>
      <c r="AX120" s="544"/>
      <c r="AY120" s="657"/>
      <c r="AZ120" s="543"/>
      <c r="BA120" s="544"/>
      <c r="BB120" s="544"/>
      <c r="BC120" s="544"/>
      <c r="BD120" s="544"/>
      <c r="BE120" s="544"/>
      <c r="BF120" s="544"/>
      <c r="BG120" s="544"/>
      <c r="BH120" s="544"/>
      <c r="BI120" s="657"/>
      <c r="BJ120" s="543"/>
      <c r="BK120" s="544"/>
      <c r="BL120" s="544"/>
      <c r="BM120" s="544"/>
      <c r="BN120" s="544"/>
      <c r="BO120" s="544"/>
      <c r="BP120" s="544"/>
      <c r="BQ120" s="544"/>
      <c r="BR120" s="544"/>
      <c r="BS120" s="657"/>
      <c r="BT120" s="543"/>
      <c r="BU120" s="544"/>
      <c r="BV120" s="544"/>
      <c r="BW120" s="544"/>
      <c r="BX120" s="544"/>
      <c r="BY120" s="544"/>
      <c r="BZ120" s="544"/>
      <c r="CA120" s="544"/>
      <c r="CB120" s="544"/>
      <c r="CC120" s="657"/>
      <c r="CD120" s="543"/>
      <c r="CE120" s="544"/>
      <c r="CF120" s="544"/>
      <c r="CG120" s="544"/>
      <c r="CH120" s="544"/>
      <c r="CI120" s="544"/>
      <c r="CJ120" s="544"/>
      <c r="CK120" s="544"/>
      <c r="CL120" s="544"/>
      <c r="CM120" s="657"/>
      <c r="CN120" s="543"/>
      <c r="CO120" s="544"/>
      <c r="CP120" s="544"/>
      <c r="CQ120" s="544"/>
      <c r="CR120" s="544"/>
      <c r="CS120" s="544"/>
      <c r="CT120" s="544"/>
      <c r="CU120" s="544"/>
      <c r="CV120" s="544"/>
      <c r="CW120" s="657"/>
      <c r="CX120" s="543"/>
      <c r="CY120" s="544"/>
      <c r="CZ120" s="544"/>
      <c r="DA120" s="544"/>
      <c r="DB120" s="544"/>
      <c r="DC120" s="544"/>
      <c r="DD120" s="544"/>
      <c r="DE120" s="544"/>
      <c r="DF120" s="544"/>
      <c r="DG120" s="657"/>
      <c r="DH120" s="543"/>
      <c r="DI120" s="544"/>
      <c r="DJ120" s="544"/>
      <c r="DK120" s="544"/>
      <c r="DL120" s="544"/>
      <c r="DM120" s="544"/>
      <c r="DN120" s="544"/>
      <c r="DO120" s="544"/>
      <c r="DP120" s="544"/>
      <c r="DQ120" s="657"/>
      <c r="DR120" s="543"/>
      <c r="DS120" s="544"/>
      <c r="DT120" s="544"/>
      <c r="DU120" s="544"/>
      <c r="DV120" s="544"/>
      <c r="DW120" s="544"/>
      <c r="DX120" s="544"/>
      <c r="DY120" s="544"/>
      <c r="DZ120" s="544"/>
      <c r="EA120" s="657"/>
      <c r="EB120" s="543"/>
      <c r="EC120" s="544"/>
      <c r="ED120" s="544"/>
      <c r="EE120" s="544"/>
      <c r="EF120" s="544"/>
      <c r="EG120" s="544"/>
      <c r="EH120" s="544"/>
      <c r="EI120" s="544"/>
      <c r="EJ120" s="544"/>
      <c r="EK120" s="657"/>
    </row>
    <row r="121" spans="1:141" ht="36">
      <c r="A121" s="359">
        <f>Summary!A121</f>
        <v>0</v>
      </c>
      <c r="B121" s="378">
        <f>Summary!B121</f>
        <v>0</v>
      </c>
      <c r="C121" s="379" t="str">
        <f>Summary!C121</f>
        <v>4.5.8</v>
      </c>
      <c r="D121" s="380" t="str">
        <f>Summary!D121</f>
        <v>1300 - Lighting</v>
      </c>
      <c r="E121" s="381" t="str">
        <f>Summary!E121</f>
        <v>LED for illuminated signs and bollards</v>
      </c>
      <c r="F121" s="382" t="str">
        <f>Summary!F121</f>
        <v>Clean translucent surfaces</v>
      </c>
      <c r="G121" s="375">
        <f>Summary!G121</f>
        <v>0</v>
      </c>
      <c r="H121" s="540">
        <f t="shared" si="41"/>
        <v>0</v>
      </c>
      <c r="I121" s="541">
        <f t="shared" si="42"/>
        <v>0</v>
      </c>
      <c r="J121" s="541">
        <f t="shared" si="43"/>
        <v>0</v>
      </c>
      <c r="K121" s="541">
        <f t="shared" si="44"/>
        <v>0</v>
      </c>
      <c r="L121" s="541">
        <f t="shared" si="45"/>
        <v>0</v>
      </c>
      <c r="M121" s="541">
        <f t="shared" si="46"/>
        <v>0</v>
      </c>
      <c r="N121" s="541">
        <f t="shared" si="47"/>
        <v>0</v>
      </c>
      <c r="O121" s="541">
        <f t="shared" si="48"/>
        <v>0</v>
      </c>
      <c r="P121" s="541">
        <f t="shared" si="49"/>
        <v>0</v>
      </c>
      <c r="Q121" s="541">
        <f t="shared" si="50"/>
        <v>0</v>
      </c>
      <c r="R121" s="541">
        <f t="shared" si="51"/>
        <v>0</v>
      </c>
      <c r="S121" s="541">
        <f t="shared" si="52"/>
        <v>0</v>
      </c>
      <c r="T121" s="542">
        <f t="shared" si="53"/>
        <v>0</v>
      </c>
      <c r="U121" s="531"/>
      <c r="V121" s="543"/>
      <c r="W121" s="544"/>
      <c r="X121" s="544"/>
      <c r="Y121" s="544"/>
      <c r="Z121" s="544"/>
      <c r="AA121" s="544"/>
      <c r="AB121" s="544"/>
      <c r="AC121" s="544"/>
      <c r="AD121" s="544"/>
      <c r="AE121" s="657"/>
      <c r="AF121" s="543"/>
      <c r="AG121" s="544"/>
      <c r="AH121" s="544"/>
      <c r="AI121" s="544"/>
      <c r="AJ121" s="544"/>
      <c r="AK121" s="544"/>
      <c r="AL121" s="544"/>
      <c r="AM121" s="544"/>
      <c r="AN121" s="544"/>
      <c r="AO121" s="657"/>
      <c r="AP121" s="543"/>
      <c r="AQ121" s="544"/>
      <c r="AR121" s="544"/>
      <c r="AS121" s="544"/>
      <c r="AT121" s="544"/>
      <c r="AU121" s="544"/>
      <c r="AV121" s="544"/>
      <c r="AW121" s="544"/>
      <c r="AX121" s="544"/>
      <c r="AY121" s="657"/>
      <c r="AZ121" s="543"/>
      <c r="BA121" s="544"/>
      <c r="BB121" s="544"/>
      <c r="BC121" s="544"/>
      <c r="BD121" s="544"/>
      <c r="BE121" s="544"/>
      <c r="BF121" s="544"/>
      <c r="BG121" s="544"/>
      <c r="BH121" s="544"/>
      <c r="BI121" s="657"/>
      <c r="BJ121" s="543"/>
      <c r="BK121" s="544"/>
      <c r="BL121" s="544"/>
      <c r="BM121" s="544"/>
      <c r="BN121" s="544"/>
      <c r="BO121" s="544"/>
      <c r="BP121" s="544"/>
      <c r="BQ121" s="544"/>
      <c r="BR121" s="544"/>
      <c r="BS121" s="657"/>
      <c r="BT121" s="543"/>
      <c r="BU121" s="544"/>
      <c r="BV121" s="544"/>
      <c r="BW121" s="544"/>
      <c r="BX121" s="544"/>
      <c r="BY121" s="544"/>
      <c r="BZ121" s="544"/>
      <c r="CA121" s="544"/>
      <c r="CB121" s="544"/>
      <c r="CC121" s="657"/>
      <c r="CD121" s="543"/>
      <c r="CE121" s="544"/>
      <c r="CF121" s="544"/>
      <c r="CG121" s="544"/>
      <c r="CH121" s="544"/>
      <c r="CI121" s="544"/>
      <c r="CJ121" s="544"/>
      <c r="CK121" s="544"/>
      <c r="CL121" s="544"/>
      <c r="CM121" s="657"/>
      <c r="CN121" s="543"/>
      <c r="CO121" s="544"/>
      <c r="CP121" s="544"/>
      <c r="CQ121" s="544"/>
      <c r="CR121" s="544"/>
      <c r="CS121" s="544"/>
      <c r="CT121" s="544"/>
      <c r="CU121" s="544"/>
      <c r="CV121" s="544"/>
      <c r="CW121" s="657"/>
      <c r="CX121" s="543"/>
      <c r="CY121" s="544"/>
      <c r="CZ121" s="544"/>
      <c r="DA121" s="544"/>
      <c r="DB121" s="544"/>
      <c r="DC121" s="544"/>
      <c r="DD121" s="544"/>
      <c r="DE121" s="544"/>
      <c r="DF121" s="544"/>
      <c r="DG121" s="657"/>
      <c r="DH121" s="543"/>
      <c r="DI121" s="544"/>
      <c r="DJ121" s="544"/>
      <c r="DK121" s="544"/>
      <c r="DL121" s="544"/>
      <c r="DM121" s="544"/>
      <c r="DN121" s="544"/>
      <c r="DO121" s="544"/>
      <c r="DP121" s="544"/>
      <c r="DQ121" s="657"/>
      <c r="DR121" s="543"/>
      <c r="DS121" s="544"/>
      <c r="DT121" s="544"/>
      <c r="DU121" s="544"/>
      <c r="DV121" s="544"/>
      <c r="DW121" s="544"/>
      <c r="DX121" s="544"/>
      <c r="DY121" s="544"/>
      <c r="DZ121" s="544"/>
      <c r="EA121" s="657"/>
      <c r="EB121" s="543"/>
      <c r="EC121" s="544"/>
      <c r="ED121" s="544"/>
      <c r="EE121" s="544"/>
      <c r="EF121" s="544"/>
      <c r="EG121" s="544"/>
      <c r="EH121" s="544"/>
      <c r="EI121" s="544"/>
      <c r="EJ121" s="544"/>
      <c r="EK121" s="657"/>
    </row>
    <row r="122" spans="1:141" ht="54">
      <c r="A122" s="359">
        <f>Summary!A122</f>
        <v>0</v>
      </c>
      <c r="B122" s="378">
        <f>Summary!B122</f>
        <v>0</v>
      </c>
      <c r="C122" s="379" t="str">
        <f>Summary!C122</f>
        <v>4.5.9</v>
      </c>
      <c r="D122" s="380" t="str">
        <f>Summary!D122</f>
        <v>1300 - Lighting</v>
      </c>
      <c r="E122" s="381" t="str">
        <f>Summary!E122</f>
        <v>Network cabling and electrical components including feeder pillars</v>
      </c>
      <c r="F122" s="382" t="str">
        <f>Summary!F122</f>
        <v>Electrical testing</v>
      </c>
      <c r="G122" s="375">
        <f>Summary!G122</f>
        <v>0</v>
      </c>
      <c r="H122" s="540">
        <f t="shared" si="41"/>
        <v>0</v>
      </c>
      <c r="I122" s="541">
        <f t="shared" si="42"/>
        <v>0</v>
      </c>
      <c r="J122" s="541">
        <f t="shared" si="43"/>
        <v>0</v>
      </c>
      <c r="K122" s="541">
        <f t="shared" si="44"/>
        <v>0</v>
      </c>
      <c r="L122" s="541">
        <f t="shared" si="45"/>
        <v>0</v>
      </c>
      <c r="M122" s="541">
        <f t="shared" si="46"/>
        <v>0</v>
      </c>
      <c r="N122" s="541">
        <f t="shared" si="47"/>
        <v>0</v>
      </c>
      <c r="O122" s="541">
        <f t="shared" si="48"/>
        <v>0</v>
      </c>
      <c r="P122" s="541">
        <f t="shared" si="49"/>
        <v>0</v>
      </c>
      <c r="Q122" s="541">
        <f t="shared" si="50"/>
        <v>0</v>
      </c>
      <c r="R122" s="541">
        <f t="shared" si="51"/>
        <v>0</v>
      </c>
      <c r="S122" s="541">
        <f t="shared" si="52"/>
        <v>0</v>
      </c>
      <c r="T122" s="542">
        <f t="shared" si="53"/>
        <v>0</v>
      </c>
      <c r="U122" s="531"/>
      <c r="V122" s="543"/>
      <c r="W122" s="544"/>
      <c r="X122" s="544"/>
      <c r="Y122" s="544"/>
      <c r="Z122" s="544"/>
      <c r="AA122" s="544"/>
      <c r="AB122" s="544"/>
      <c r="AC122" s="544"/>
      <c r="AD122" s="544"/>
      <c r="AE122" s="657"/>
      <c r="AF122" s="543"/>
      <c r="AG122" s="544"/>
      <c r="AH122" s="544"/>
      <c r="AI122" s="544"/>
      <c r="AJ122" s="544"/>
      <c r="AK122" s="544"/>
      <c r="AL122" s="544"/>
      <c r="AM122" s="544"/>
      <c r="AN122" s="544"/>
      <c r="AO122" s="657"/>
      <c r="AP122" s="543"/>
      <c r="AQ122" s="544"/>
      <c r="AR122" s="544"/>
      <c r="AS122" s="544"/>
      <c r="AT122" s="544"/>
      <c r="AU122" s="544"/>
      <c r="AV122" s="544"/>
      <c r="AW122" s="544"/>
      <c r="AX122" s="544"/>
      <c r="AY122" s="657"/>
      <c r="AZ122" s="543"/>
      <c r="BA122" s="544"/>
      <c r="BB122" s="544"/>
      <c r="BC122" s="544"/>
      <c r="BD122" s="544"/>
      <c r="BE122" s="544"/>
      <c r="BF122" s="544"/>
      <c r="BG122" s="544"/>
      <c r="BH122" s="544"/>
      <c r="BI122" s="657"/>
      <c r="BJ122" s="543"/>
      <c r="BK122" s="544"/>
      <c r="BL122" s="544"/>
      <c r="BM122" s="544"/>
      <c r="BN122" s="544"/>
      <c r="BO122" s="544"/>
      <c r="BP122" s="544"/>
      <c r="BQ122" s="544"/>
      <c r="BR122" s="544"/>
      <c r="BS122" s="657"/>
      <c r="BT122" s="543"/>
      <c r="BU122" s="544"/>
      <c r="BV122" s="544"/>
      <c r="BW122" s="544"/>
      <c r="BX122" s="544"/>
      <c r="BY122" s="544"/>
      <c r="BZ122" s="544"/>
      <c r="CA122" s="544"/>
      <c r="CB122" s="544"/>
      <c r="CC122" s="657"/>
      <c r="CD122" s="543"/>
      <c r="CE122" s="544"/>
      <c r="CF122" s="544"/>
      <c r="CG122" s="544"/>
      <c r="CH122" s="544"/>
      <c r="CI122" s="544"/>
      <c r="CJ122" s="544"/>
      <c r="CK122" s="544"/>
      <c r="CL122" s="544"/>
      <c r="CM122" s="657"/>
      <c r="CN122" s="543"/>
      <c r="CO122" s="544"/>
      <c r="CP122" s="544"/>
      <c r="CQ122" s="544"/>
      <c r="CR122" s="544"/>
      <c r="CS122" s="544"/>
      <c r="CT122" s="544"/>
      <c r="CU122" s="544"/>
      <c r="CV122" s="544"/>
      <c r="CW122" s="657"/>
      <c r="CX122" s="543"/>
      <c r="CY122" s="544"/>
      <c r="CZ122" s="544"/>
      <c r="DA122" s="544"/>
      <c r="DB122" s="544"/>
      <c r="DC122" s="544"/>
      <c r="DD122" s="544"/>
      <c r="DE122" s="544"/>
      <c r="DF122" s="544"/>
      <c r="DG122" s="657"/>
      <c r="DH122" s="543"/>
      <c r="DI122" s="544"/>
      <c r="DJ122" s="544"/>
      <c r="DK122" s="544"/>
      <c r="DL122" s="544"/>
      <c r="DM122" s="544"/>
      <c r="DN122" s="544"/>
      <c r="DO122" s="544"/>
      <c r="DP122" s="544"/>
      <c r="DQ122" s="657"/>
      <c r="DR122" s="543"/>
      <c r="DS122" s="544"/>
      <c r="DT122" s="544"/>
      <c r="DU122" s="544"/>
      <c r="DV122" s="544"/>
      <c r="DW122" s="544"/>
      <c r="DX122" s="544"/>
      <c r="DY122" s="544"/>
      <c r="DZ122" s="544"/>
      <c r="EA122" s="657"/>
      <c r="EB122" s="543"/>
      <c r="EC122" s="544"/>
      <c r="ED122" s="544"/>
      <c r="EE122" s="544"/>
      <c r="EF122" s="544"/>
      <c r="EG122" s="544"/>
      <c r="EH122" s="544"/>
      <c r="EI122" s="544"/>
      <c r="EJ122" s="544"/>
      <c r="EK122" s="657"/>
    </row>
    <row r="123" spans="1:141" ht="36">
      <c r="A123" s="359">
        <f>Summary!A123</f>
        <v>0</v>
      </c>
      <c r="B123" s="378">
        <f>Summary!B123</f>
        <v>0</v>
      </c>
      <c r="C123" s="379" t="str">
        <f>Summary!C123</f>
        <v>4.5.10</v>
      </c>
      <c r="D123" s="380" t="str">
        <f>Summary!D123</f>
        <v>1300 - Lighting</v>
      </c>
      <c r="E123" s="381" t="str">
        <f>Summary!E123</f>
        <v>Lighting columns (&lt;20m in height)</v>
      </c>
      <c r="F123" s="382" t="str">
        <f>Summary!F123</f>
        <v>Structural testing from 15 years old</v>
      </c>
      <c r="G123" s="375">
        <f>Summary!G123</f>
        <v>0</v>
      </c>
      <c r="H123" s="540">
        <f t="shared" si="41"/>
        <v>0</v>
      </c>
      <c r="I123" s="541">
        <f t="shared" si="42"/>
        <v>0</v>
      </c>
      <c r="J123" s="541">
        <f t="shared" si="43"/>
        <v>0</v>
      </c>
      <c r="K123" s="541">
        <f t="shared" si="44"/>
        <v>0</v>
      </c>
      <c r="L123" s="541">
        <f t="shared" si="45"/>
        <v>0</v>
      </c>
      <c r="M123" s="541">
        <f t="shared" si="46"/>
        <v>0</v>
      </c>
      <c r="N123" s="541">
        <f t="shared" si="47"/>
        <v>0</v>
      </c>
      <c r="O123" s="541">
        <f t="shared" si="48"/>
        <v>0</v>
      </c>
      <c r="P123" s="541">
        <f t="shared" si="49"/>
        <v>0</v>
      </c>
      <c r="Q123" s="541">
        <f t="shared" si="50"/>
        <v>0</v>
      </c>
      <c r="R123" s="541">
        <f t="shared" si="51"/>
        <v>0</v>
      </c>
      <c r="S123" s="541">
        <f t="shared" si="52"/>
        <v>0</v>
      </c>
      <c r="T123" s="542">
        <f t="shared" si="53"/>
        <v>0</v>
      </c>
      <c r="U123" s="531"/>
      <c r="V123" s="543"/>
      <c r="W123" s="544"/>
      <c r="X123" s="544"/>
      <c r="Y123" s="544"/>
      <c r="Z123" s="544"/>
      <c r="AA123" s="544"/>
      <c r="AB123" s="544"/>
      <c r="AC123" s="544"/>
      <c r="AD123" s="544"/>
      <c r="AE123" s="657"/>
      <c r="AF123" s="543"/>
      <c r="AG123" s="544"/>
      <c r="AH123" s="544"/>
      <c r="AI123" s="544"/>
      <c r="AJ123" s="544"/>
      <c r="AK123" s="544"/>
      <c r="AL123" s="544"/>
      <c r="AM123" s="544"/>
      <c r="AN123" s="544"/>
      <c r="AO123" s="657"/>
      <c r="AP123" s="543"/>
      <c r="AQ123" s="544"/>
      <c r="AR123" s="544"/>
      <c r="AS123" s="544"/>
      <c r="AT123" s="544"/>
      <c r="AU123" s="544"/>
      <c r="AV123" s="544"/>
      <c r="AW123" s="544"/>
      <c r="AX123" s="544"/>
      <c r="AY123" s="657"/>
      <c r="AZ123" s="543"/>
      <c r="BA123" s="544"/>
      <c r="BB123" s="544"/>
      <c r="BC123" s="544"/>
      <c r="BD123" s="544"/>
      <c r="BE123" s="544"/>
      <c r="BF123" s="544"/>
      <c r="BG123" s="544"/>
      <c r="BH123" s="544"/>
      <c r="BI123" s="657"/>
      <c r="BJ123" s="543"/>
      <c r="BK123" s="544"/>
      <c r="BL123" s="544"/>
      <c r="BM123" s="544"/>
      <c r="BN123" s="544"/>
      <c r="BO123" s="544"/>
      <c r="BP123" s="544"/>
      <c r="BQ123" s="544"/>
      <c r="BR123" s="544"/>
      <c r="BS123" s="657"/>
      <c r="BT123" s="543"/>
      <c r="BU123" s="544"/>
      <c r="BV123" s="544"/>
      <c r="BW123" s="544"/>
      <c r="BX123" s="544"/>
      <c r="BY123" s="544"/>
      <c r="BZ123" s="544"/>
      <c r="CA123" s="544"/>
      <c r="CB123" s="544"/>
      <c r="CC123" s="657"/>
      <c r="CD123" s="543"/>
      <c r="CE123" s="544"/>
      <c r="CF123" s="544"/>
      <c r="CG123" s="544"/>
      <c r="CH123" s="544"/>
      <c r="CI123" s="544"/>
      <c r="CJ123" s="544"/>
      <c r="CK123" s="544"/>
      <c r="CL123" s="544"/>
      <c r="CM123" s="657"/>
      <c r="CN123" s="543"/>
      <c r="CO123" s="544"/>
      <c r="CP123" s="544"/>
      <c r="CQ123" s="544"/>
      <c r="CR123" s="544"/>
      <c r="CS123" s="544"/>
      <c r="CT123" s="544"/>
      <c r="CU123" s="544"/>
      <c r="CV123" s="544"/>
      <c r="CW123" s="657"/>
      <c r="CX123" s="543"/>
      <c r="CY123" s="544"/>
      <c r="CZ123" s="544"/>
      <c r="DA123" s="544"/>
      <c r="DB123" s="544"/>
      <c r="DC123" s="544"/>
      <c r="DD123" s="544"/>
      <c r="DE123" s="544"/>
      <c r="DF123" s="544"/>
      <c r="DG123" s="657"/>
      <c r="DH123" s="543"/>
      <c r="DI123" s="544"/>
      <c r="DJ123" s="544"/>
      <c r="DK123" s="544"/>
      <c r="DL123" s="544"/>
      <c r="DM123" s="544"/>
      <c r="DN123" s="544"/>
      <c r="DO123" s="544"/>
      <c r="DP123" s="544"/>
      <c r="DQ123" s="657"/>
      <c r="DR123" s="543"/>
      <c r="DS123" s="544"/>
      <c r="DT123" s="544"/>
      <c r="DU123" s="544"/>
      <c r="DV123" s="544"/>
      <c r="DW123" s="544"/>
      <c r="DX123" s="544"/>
      <c r="DY123" s="544"/>
      <c r="DZ123" s="544"/>
      <c r="EA123" s="657"/>
      <c r="EB123" s="543"/>
      <c r="EC123" s="544"/>
      <c r="ED123" s="544"/>
      <c r="EE123" s="544"/>
      <c r="EF123" s="544"/>
      <c r="EG123" s="544"/>
      <c r="EH123" s="544"/>
      <c r="EI123" s="544"/>
      <c r="EJ123" s="544"/>
      <c r="EK123" s="657"/>
    </row>
    <row r="124" spans="1:141" s="139" customFormat="1" ht="36">
      <c r="A124" s="802" t="str">
        <f>Summary!A124</f>
        <v>18.9.2</v>
      </c>
      <c r="B124" s="815">
        <f>Summary!B124</f>
        <v>4.5999999999999996</v>
      </c>
      <c r="C124" s="813">
        <f>Summary!C124</f>
        <v>0</v>
      </c>
      <c r="D124" s="816" t="str">
        <f>Summary!D124</f>
        <v>1500 - Roadside technology</v>
      </c>
      <c r="E124" s="796">
        <f>Summary!E124</f>
        <v>0</v>
      </c>
      <c r="F124" s="796">
        <f>Summary!F124</f>
        <v>0</v>
      </c>
      <c r="G124" s="787">
        <f>Summary!G124</f>
        <v>0</v>
      </c>
      <c r="H124" s="299"/>
      <c r="I124" s="300"/>
      <c r="J124" s="300"/>
      <c r="K124" s="300"/>
      <c r="L124" s="300"/>
      <c r="M124" s="300"/>
      <c r="N124" s="300"/>
      <c r="O124" s="300"/>
      <c r="P124" s="300"/>
      <c r="Q124" s="300"/>
      <c r="R124" s="300"/>
      <c r="S124" s="300"/>
      <c r="T124" s="797"/>
      <c r="U124" s="531"/>
      <c r="V124" s="299"/>
      <c r="W124" s="300"/>
      <c r="X124" s="300"/>
      <c r="Y124" s="300"/>
      <c r="Z124" s="300"/>
      <c r="AA124" s="300"/>
      <c r="AB124" s="300"/>
      <c r="AC124" s="300"/>
      <c r="AD124" s="300"/>
      <c r="AE124" s="817"/>
      <c r="AF124" s="299"/>
      <c r="AG124" s="300"/>
      <c r="AH124" s="300"/>
      <c r="AI124" s="300"/>
      <c r="AJ124" s="300"/>
      <c r="AK124" s="300"/>
      <c r="AL124" s="300"/>
      <c r="AM124" s="300"/>
      <c r="AN124" s="300"/>
      <c r="AO124" s="817"/>
      <c r="AP124" s="299"/>
      <c r="AQ124" s="300"/>
      <c r="AR124" s="300"/>
      <c r="AS124" s="300"/>
      <c r="AT124" s="300"/>
      <c r="AU124" s="300"/>
      <c r="AV124" s="300"/>
      <c r="AW124" s="300"/>
      <c r="AX124" s="300"/>
      <c r="AY124" s="817"/>
      <c r="AZ124" s="299"/>
      <c r="BA124" s="300"/>
      <c r="BB124" s="300"/>
      <c r="BC124" s="300"/>
      <c r="BD124" s="300"/>
      <c r="BE124" s="300"/>
      <c r="BF124" s="300"/>
      <c r="BG124" s="300"/>
      <c r="BH124" s="300"/>
      <c r="BI124" s="817"/>
      <c r="BJ124" s="299"/>
      <c r="BK124" s="300"/>
      <c r="BL124" s="300"/>
      <c r="BM124" s="300"/>
      <c r="BN124" s="300"/>
      <c r="BO124" s="300"/>
      <c r="BP124" s="300"/>
      <c r="BQ124" s="300"/>
      <c r="BR124" s="300"/>
      <c r="BS124" s="817"/>
      <c r="BT124" s="299"/>
      <c r="BU124" s="300"/>
      <c r="BV124" s="300"/>
      <c r="BW124" s="300"/>
      <c r="BX124" s="300"/>
      <c r="BY124" s="300"/>
      <c r="BZ124" s="300"/>
      <c r="CA124" s="300"/>
      <c r="CB124" s="300"/>
      <c r="CC124" s="817"/>
      <c r="CD124" s="299"/>
      <c r="CE124" s="300"/>
      <c r="CF124" s="300"/>
      <c r="CG124" s="300"/>
      <c r="CH124" s="300"/>
      <c r="CI124" s="300"/>
      <c r="CJ124" s="300"/>
      <c r="CK124" s="300"/>
      <c r="CL124" s="300"/>
      <c r="CM124" s="817"/>
      <c r="CN124" s="299"/>
      <c r="CO124" s="300"/>
      <c r="CP124" s="300"/>
      <c r="CQ124" s="300"/>
      <c r="CR124" s="300"/>
      <c r="CS124" s="300"/>
      <c r="CT124" s="300"/>
      <c r="CU124" s="300"/>
      <c r="CV124" s="300"/>
      <c r="CW124" s="817"/>
      <c r="CX124" s="299"/>
      <c r="CY124" s="300"/>
      <c r="CZ124" s="300"/>
      <c r="DA124" s="300"/>
      <c r="DB124" s="300"/>
      <c r="DC124" s="300"/>
      <c r="DD124" s="300"/>
      <c r="DE124" s="300"/>
      <c r="DF124" s="300"/>
      <c r="DG124" s="817"/>
      <c r="DH124" s="299"/>
      <c r="DI124" s="300"/>
      <c r="DJ124" s="300"/>
      <c r="DK124" s="300"/>
      <c r="DL124" s="300"/>
      <c r="DM124" s="300"/>
      <c r="DN124" s="300"/>
      <c r="DO124" s="300"/>
      <c r="DP124" s="300"/>
      <c r="DQ124" s="817"/>
      <c r="DR124" s="299"/>
      <c r="DS124" s="300"/>
      <c r="DT124" s="300"/>
      <c r="DU124" s="300"/>
      <c r="DV124" s="300"/>
      <c r="DW124" s="300"/>
      <c r="DX124" s="300"/>
      <c r="DY124" s="300"/>
      <c r="DZ124" s="300"/>
      <c r="EA124" s="817"/>
      <c r="EB124" s="299"/>
      <c r="EC124" s="300"/>
      <c r="ED124" s="300"/>
      <c r="EE124" s="300"/>
      <c r="EF124" s="300"/>
      <c r="EG124" s="300"/>
      <c r="EH124" s="300"/>
      <c r="EI124" s="300"/>
      <c r="EJ124" s="300"/>
      <c r="EK124" s="817"/>
    </row>
    <row r="125" spans="1:141" s="139" customFormat="1" ht="72">
      <c r="A125" s="802">
        <f>Summary!A125</f>
        <v>0</v>
      </c>
      <c r="B125" s="815">
        <f>Summary!B125</f>
        <v>0</v>
      </c>
      <c r="C125" s="813" t="str">
        <f>Summary!C125</f>
        <v>4.6.1</v>
      </c>
      <c r="D125" s="816" t="str">
        <f>Summary!D125</f>
        <v>1500 - Roadside technology</v>
      </c>
      <c r="E125" s="796" t="str">
        <f>Summary!E125</f>
        <v>CCTV HSM cameras, including but not limited to camera housing and associated cabling</v>
      </c>
      <c r="F125" s="796">
        <f>Summary!F125</f>
        <v>0</v>
      </c>
      <c r="G125" s="787">
        <f>Summary!G125</f>
        <v>0</v>
      </c>
      <c r="H125" s="299"/>
      <c r="I125" s="300"/>
      <c r="J125" s="300"/>
      <c r="K125" s="300"/>
      <c r="L125" s="300"/>
      <c r="M125" s="300"/>
      <c r="N125" s="300"/>
      <c r="O125" s="300"/>
      <c r="P125" s="300"/>
      <c r="Q125" s="300"/>
      <c r="R125" s="300"/>
      <c r="S125" s="300"/>
      <c r="T125" s="797"/>
      <c r="U125" s="531"/>
      <c r="V125" s="299"/>
      <c r="W125" s="300"/>
      <c r="X125" s="300"/>
      <c r="Y125" s="300"/>
      <c r="Z125" s="300"/>
      <c r="AA125" s="300"/>
      <c r="AB125" s="300"/>
      <c r="AC125" s="300"/>
      <c r="AD125" s="300"/>
      <c r="AE125" s="817"/>
      <c r="AF125" s="299"/>
      <c r="AG125" s="300"/>
      <c r="AH125" s="300"/>
      <c r="AI125" s="300"/>
      <c r="AJ125" s="300"/>
      <c r="AK125" s="300"/>
      <c r="AL125" s="300"/>
      <c r="AM125" s="300"/>
      <c r="AN125" s="300"/>
      <c r="AO125" s="817"/>
      <c r="AP125" s="299"/>
      <c r="AQ125" s="300"/>
      <c r="AR125" s="300"/>
      <c r="AS125" s="300"/>
      <c r="AT125" s="300"/>
      <c r="AU125" s="300"/>
      <c r="AV125" s="300"/>
      <c r="AW125" s="300"/>
      <c r="AX125" s="300"/>
      <c r="AY125" s="817"/>
      <c r="AZ125" s="299"/>
      <c r="BA125" s="300"/>
      <c r="BB125" s="300"/>
      <c r="BC125" s="300"/>
      <c r="BD125" s="300"/>
      <c r="BE125" s="300"/>
      <c r="BF125" s="300"/>
      <c r="BG125" s="300"/>
      <c r="BH125" s="300"/>
      <c r="BI125" s="817"/>
      <c r="BJ125" s="299"/>
      <c r="BK125" s="300"/>
      <c r="BL125" s="300"/>
      <c r="BM125" s="300"/>
      <c r="BN125" s="300"/>
      <c r="BO125" s="300"/>
      <c r="BP125" s="300"/>
      <c r="BQ125" s="300"/>
      <c r="BR125" s="300"/>
      <c r="BS125" s="817"/>
      <c r="BT125" s="299"/>
      <c r="BU125" s="300"/>
      <c r="BV125" s="300"/>
      <c r="BW125" s="300"/>
      <c r="BX125" s="300"/>
      <c r="BY125" s="300"/>
      <c r="BZ125" s="300"/>
      <c r="CA125" s="300"/>
      <c r="CB125" s="300"/>
      <c r="CC125" s="817"/>
      <c r="CD125" s="299"/>
      <c r="CE125" s="300"/>
      <c r="CF125" s="300"/>
      <c r="CG125" s="300"/>
      <c r="CH125" s="300"/>
      <c r="CI125" s="300"/>
      <c r="CJ125" s="300"/>
      <c r="CK125" s="300"/>
      <c r="CL125" s="300"/>
      <c r="CM125" s="817"/>
      <c r="CN125" s="299"/>
      <c r="CO125" s="300"/>
      <c r="CP125" s="300"/>
      <c r="CQ125" s="300"/>
      <c r="CR125" s="300"/>
      <c r="CS125" s="300"/>
      <c r="CT125" s="300"/>
      <c r="CU125" s="300"/>
      <c r="CV125" s="300"/>
      <c r="CW125" s="817"/>
      <c r="CX125" s="299"/>
      <c r="CY125" s="300"/>
      <c r="CZ125" s="300"/>
      <c r="DA125" s="300"/>
      <c r="DB125" s="300"/>
      <c r="DC125" s="300"/>
      <c r="DD125" s="300"/>
      <c r="DE125" s="300"/>
      <c r="DF125" s="300"/>
      <c r="DG125" s="817"/>
      <c r="DH125" s="299"/>
      <c r="DI125" s="300"/>
      <c r="DJ125" s="300"/>
      <c r="DK125" s="300"/>
      <c r="DL125" s="300"/>
      <c r="DM125" s="300"/>
      <c r="DN125" s="300"/>
      <c r="DO125" s="300"/>
      <c r="DP125" s="300"/>
      <c r="DQ125" s="817"/>
      <c r="DR125" s="299"/>
      <c r="DS125" s="300"/>
      <c r="DT125" s="300"/>
      <c r="DU125" s="300"/>
      <c r="DV125" s="300"/>
      <c r="DW125" s="300"/>
      <c r="DX125" s="300"/>
      <c r="DY125" s="300"/>
      <c r="DZ125" s="300"/>
      <c r="EA125" s="817"/>
      <c r="EB125" s="299"/>
      <c r="EC125" s="300"/>
      <c r="ED125" s="300"/>
      <c r="EE125" s="300"/>
      <c r="EF125" s="300"/>
      <c r="EG125" s="300"/>
      <c r="EH125" s="300"/>
      <c r="EI125" s="300"/>
      <c r="EJ125" s="300"/>
      <c r="EK125" s="817"/>
    </row>
    <row r="126" spans="1:141" ht="54">
      <c r="A126" s="359">
        <f>Summary!A126</f>
        <v>0</v>
      </c>
      <c r="B126" s="378">
        <f>Summary!B126</f>
        <v>0</v>
      </c>
      <c r="C126" s="379" t="str">
        <f>Summary!C126</f>
        <v>4.6.1.1</v>
      </c>
      <c r="D126" s="380">
        <f>Summary!D126</f>
        <v>0</v>
      </c>
      <c r="E126" s="381">
        <f>Summary!E126</f>
        <v>0</v>
      </c>
      <c r="F126" s="382" t="str">
        <f>Summary!F126</f>
        <v xml:space="preserve">Re-fill washer fluid bottles in Hard Shoulder camera cabinet and clean camera housing front screen using wash/wipe system </v>
      </c>
      <c r="G126" s="375">
        <f>Summary!G126</f>
        <v>0</v>
      </c>
      <c r="H126" s="540">
        <f t="shared" si="41"/>
        <v>0</v>
      </c>
      <c r="I126" s="541">
        <f t="shared" si="42"/>
        <v>0</v>
      </c>
      <c r="J126" s="541">
        <f t="shared" si="43"/>
        <v>0</v>
      </c>
      <c r="K126" s="541">
        <f t="shared" si="44"/>
        <v>0</v>
      </c>
      <c r="L126" s="541">
        <f t="shared" si="45"/>
        <v>0</v>
      </c>
      <c r="M126" s="541">
        <f t="shared" si="46"/>
        <v>0</v>
      </c>
      <c r="N126" s="541">
        <f t="shared" si="47"/>
        <v>0</v>
      </c>
      <c r="O126" s="541">
        <f t="shared" si="48"/>
        <v>0</v>
      </c>
      <c r="P126" s="541">
        <f t="shared" si="49"/>
        <v>0</v>
      </c>
      <c r="Q126" s="541">
        <f t="shared" si="50"/>
        <v>0</v>
      </c>
      <c r="R126" s="541">
        <f t="shared" si="51"/>
        <v>0</v>
      </c>
      <c r="S126" s="541">
        <f t="shared" si="52"/>
        <v>0</v>
      </c>
      <c r="T126" s="542">
        <f t="shared" si="53"/>
        <v>0</v>
      </c>
      <c r="U126" s="531"/>
      <c r="V126" s="543"/>
      <c r="W126" s="544"/>
      <c r="X126" s="544"/>
      <c r="Y126" s="544"/>
      <c r="Z126" s="544"/>
      <c r="AA126" s="544"/>
      <c r="AB126" s="544"/>
      <c r="AC126" s="544"/>
      <c r="AD126" s="544"/>
      <c r="AE126" s="657"/>
      <c r="AF126" s="543"/>
      <c r="AG126" s="544"/>
      <c r="AH126" s="544"/>
      <c r="AI126" s="544"/>
      <c r="AJ126" s="544"/>
      <c r="AK126" s="544"/>
      <c r="AL126" s="544"/>
      <c r="AM126" s="544"/>
      <c r="AN126" s="544"/>
      <c r="AO126" s="657"/>
      <c r="AP126" s="543"/>
      <c r="AQ126" s="544"/>
      <c r="AR126" s="544"/>
      <c r="AS126" s="544"/>
      <c r="AT126" s="544"/>
      <c r="AU126" s="544"/>
      <c r="AV126" s="544"/>
      <c r="AW126" s="544"/>
      <c r="AX126" s="544"/>
      <c r="AY126" s="657"/>
      <c r="AZ126" s="543"/>
      <c r="BA126" s="544"/>
      <c r="BB126" s="544"/>
      <c r="BC126" s="544"/>
      <c r="BD126" s="544"/>
      <c r="BE126" s="544"/>
      <c r="BF126" s="544"/>
      <c r="BG126" s="544"/>
      <c r="BH126" s="544"/>
      <c r="BI126" s="657"/>
      <c r="BJ126" s="543"/>
      <c r="BK126" s="544"/>
      <c r="BL126" s="544"/>
      <c r="BM126" s="544"/>
      <c r="BN126" s="544"/>
      <c r="BO126" s="544"/>
      <c r="BP126" s="544"/>
      <c r="BQ126" s="544"/>
      <c r="BR126" s="544"/>
      <c r="BS126" s="657"/>
      <c r="BT126" s="543"/>
      <c r="BU126" s="544"/>
      <c r="BV126" s="544"/>
      <c r="BW126" s="544"/>
      <c r="BX126" s="544"/>
      <c r="BY126" s="544"/>
      <c r="BZ126" s="544"/>
      <c r="CA126" s="544"/>
      <c r="CB126" s="544"/>
      <c r="CC126" s="657"/>
      <c r="CD126" s="543"/>
      <c r="CE126" s="544"/>
      <c r="CF126" s="544"/>
      <c r="CG126" s="544"/>
      <c r="CH126" s="544"/>
      <c r="CI126" s="544"/>
      <c r="CJ126" s="544"/>
      <c r="CK126" s="544"/>
      <c r="CL126" s="544"/>
      <c r="CM126" s="657"/>
      <c r="CN126" s="543"/>
      <c r="CO126" s="544"/>
      <c r="CP126" s="544"/>
      <c r="CQ126" s="544"/>
      <c r="CR126" s="544"/>
      <c r="CS126" s="544"/>
      <c r="CT126" s="544"/>
      <c r="CU126" s="544"/>
      <c r="CV126" s="544"/>
      <c r="CW126" s="657"/>
      <c r="CX126" s="543"/>
      <c r="CY126" s="544"/>
      <c r="CZ126" s="544"/>
      <c r="DA126" s="544"/>
      <c r="DB126" s="544"/>
      <c r="DC126" s="544"/>
      <c r="DD126" s="544"/>
      <c r="DE126" s="544"/>
      <c r="DF126" s="544"/>
      <c r="DG126" s="657"/>
      <c r="DH126" s="543"/>
      <c r="DI126" s="544"/>
      <c r="DJ126" s="544"/>
      <c r="DK126" s="544"/>
      <c r="DL126" s="544"/>
      <c r="DM126" s="544"/>
      <c r="DN126" s="544"/>
      <c r="DO126" s="544"/>
      <c r="DP126" s="544"/>
      <c r="DQ126" s="657"/>
      <c r="DR126" s="543"/>
      <c r="DS126" s="544"/>
      <c r="DT126" s="544"/>
      <c r="DU126" s="544"/>
      <c r="DV126" s="544"/>
      <c r="DW126" s="544"/>
      <c r="DX126" s="544"/>
      <c r="DY126" s="544"/>
      <c r="DZ126" s="544"/>
      <c r="EA126" s="657"/>
      <c r="EB126" s="543"/>
      <c r="EC126" s="544"/>
      <c r="ED126" s="544"/>
      <c r="EE126" s="544"/>
      <c r="EF126" s="544"/>
      <c r="EG126" s="544"/>
      <c r="EH126" s="544"/>
      <c r="EI126" s="544"/>
      <c r="EJ126" s="544"/>
      <c r="EK126" s="657"/>
    </row>
    <row r="127" spans="1:141" s="139" customFormat="1" ht="36">
      <c r="A127" s="359">
        <f>Summary!A127</f>
        <v>0</v>
      </c>
      <c r="B127" s="378">
        <f>Summary!B127</f>
        <v>0</v>
      </c>
      <c r="C127" s="379" t="str">
        <f>Summary!C127</f>
        <v>4.6.1.2</v>
      </c>
      <c r="D127" s="380">
        <f>Summary!D127</f>
        <v>0</v>
      </c>
      <c r="E127" s="381">
        <f>Summary!E127</f>
        <v>0</v>
      </c>
      <c r="F127" s="382" t="str">
        <f>Summary!F127</f>
        <v>Manual clean camera housing front screen if wash/wipe system is not installed</v>
      </c>
      <c r="G127" s="375">
        <f>Summary!G127</f>
        <v>0</v>
      </c>
      <c r="H127" s="540">
        <f t="shared" si="41"/>
        <v>0</v>
      </c>
      <c r="I127" s="541">
        <f t="shared" si="42"/>
        <v>0</v>
      </c>
      <c r="J127" s="541">
        <f t="shared" si="43"/>
        <v>0</v>
      </c>
      <c r="K127" s="541">
        <f t="shared" si="44"/>
        <v>0</v>
      </c>
      <c r="L127" s="541">
        <f t="shared" si="45"/>
        <v>0</v>
      </c>
      <c r="M127" s="541">
        <f t="shared" si="46"/>
        <v>0</v>
      </c>
      <c r="N127" s="541">
        <f t="shared" si="47"/>
        <v>0</v>
      </c>
      <c r="O127" s="541">
        <f t="shared" si="48"/>
        <v>0</v>
      </c>
      <c r="P127" s="541">
        <f t="shared" si="49"/>
        <v>0</v>
      </c>
      <c r="Q127" s="541">
        <f t="shared" si="50"/>
        <v>0</v>
      </c>
      <c r="R127" s="541">
        <f t="shared" si="51"/>
        <v>0</v>
      </c>
      <c r="S127" s="541">
        <f t="shared" si="52"/>
        <v>0</v>
      </c>
      <c r="T127" s="542">
        <f t="shared" si="53"/>
        <v>0</v>
      </c>
      <c r="U127" s="531"/>
      <c r="V127" s="543"/>
      <c r="W127" s="544"/>
      <c r="X127" s="544"/>
      <c r="Y127" s="544"/>
      <c r="Z127" s="544"/>
      <c r="AA127" s="544"/>
      <c r="AB127" s="544"/>
      <c r="AC127" s="544"/>
      <c r="AD127" s="544"/>
      <c r="AE127" s="657"/>
      <c r="AF127" s="543"/>
      <c r="AG127" s="544"/>
      <c r="AH127" s="544"/>
      <c r="AI127" s="544"/>
      <c r="AJ127" s="544"/>
      <c r="AK127" s="544"/>
      <c r="AL127" s="544"/>
      <c r="AM127" s="544"/>
      <c r="AN127" s="544"/>
      <c r="AO127" s="657"/>
      <c r="AP127" s="543"/>
      <c r="AQ127" s="544"/>
      <c r="AR127" s="544"/>
      <c r="AS127" s="544"/>
      <c r="AT127" s="544"/>
      <c r="AU127" s="544"/>
      <c r="AV127" s="544"/>
      <c r="AW127" s="544"/>
      <c r="AX127" s="544"/>
      <c r="AY127" s="657"/>
      <c r="AZ127" s="543"/>
      <c r="BA127" s="544"/>
      <c r="BB127" s="544"/>
      <c r="BC127" s="544"/>
      <c r="BD127" s="544"/>
      <c r="BE127" s="544"/>
      <c r="BF127" s="544"/>
      <c r="BG127" s="544"/>
      <c r="BH127" s="544"/>
      <c r="BI127" s="657"/>
      <c r="BJ127" s="543"/>
      <c r="BK127" s="544"/>
      <c r="BL127" s="544"/>
      <c r="BM127" s="544"/>
      <c r="BN127" s="544"/>
      <c r="BO127" s="544"/>
      <c r="BP127" s="544"/>
      <c r="BQ127" s="544"/>
      <c r="BR127" s="544"/>
      <c r="BS127" s="657"/>
      <c r="BT127" s="543"/>
      <c r="BU127" s="544"/>
      <c r="BV127" s="544"/>
      <c r="BW127" s="544"/>
      <c r="BX127" s="544"/>
      <c r="BY127" s="544"/>
      <c r="BZ127" s="544"/>
      <c r="CA127" s="544"/>
      <c r="CB127" s="544"/>
      <c r="CC127" s="657"/>
      <c r="CD127" s="543"/>
      <c r="CE127" s="544"/>
      <c r="CF127" s="544"/>
      <c r="CG127" s="544"/>
      <c r="CH127" s="544"/>
      <c r="CI127" s="544"/>
      <c r="CJ127" s="544"/>
      <c r="CK127" s="544"/>
      <c r="CL127" s="544"/>
      <c r="CM127" s="657"/>
      <c r="CN127" s="543"/>
      <c r="CO127" s="544"/>
      <c r="CP127" s="544"/>
      <c r="CQ127" s="544"/>
      <c r="CR127" s="544"/>
      <c r="CS127" s="544"/>
      <c r="CT127" s="544"/>
      <c r="CU127" s="544"/>
      <c r="CV127" s="544"/>
      <c r="CW127" s="657"/>
      <c r="CX127" s="543"/>
      <c r="CY127" s="544"/>
      <c r="CZ127" s="544"/>
      <c r="DA127" s="544"/>
      <c r="DB127" s="544"/>
      <c r="DC127" s="544"/>
      <c r="DD127" s="544"/>
      <c r="DE127" s="544"/>
      <c r="DF127" s="544"/>
      <c r="DG127" s="657"/>
      <c r="DH127" s="543"/>
      <c r="DI127" s="544"/>
      <c r="DJ127" s="544"/>
      <c r="DK127" s="544"/>
      <c r="DL127" s="544"/>
      <c r="DM127" s="544"/>
      <c r="DN127" s="544"/>
      <c r="DO127" s="544"/>
      <c r="DP127" s="544"/>
      <c r="DQ127" s="657"/>
      <c r="DR127" s="543"/>
      <c r="DS127" s="544"/>
      <c r="DT127" s="544"/>
      <c r="DU127" s="544"/>
      <c r="DV127" s="544"/>
      <c r="DW127" s="544"/>
      <c r="DX127" s="544"/>
      <c r="DY127" s="544"/>
      <c r="DZ127" s="544"/>
      <c r="EA127" s="657"/>
      <c r="EB127" s="543"/>
      <c r="EC127" s="544"/>
      <c r="ED127" s="544"/>
      <c r="EE127" s="544"/>
      <c r="EF127" s="544"/>
      <c r="EG127" s="544"/>
      <c r="EH127" s="544"/>
      <c r="EI127" s="544"/>
      <c r="EJ127" s="544"/>
      <c r="EK127" s="657"/>
    </row>
    <row r="128" spans="1:141" s="139" customFormat="1" ht="180">
      <c r="A128" s="802">
        <f>Summary!A128</f>
        <v>0</v>
      </c>
      <c r="B128" s="815">
        <f>Summary!B128</f>
        <v>0</v>
      </c>
      <c r="C128" s="813" t="str">
        <f>Summary!C128</f>
        <v>4.6.2</v>
      </c>
      <c r="D128" s="816" t="str">
        <f>Summary!D128</f>
        <v>1500 - Roadside technology</v>
      </c>
      <c r="E128" s="796" t="str">
        <f>Summary!E128</f>
        <v>CCTV mast ancillary equipment, Including but not limited to associated cabling, winch systems, pan/tilt/zoom mechanisms and mountings associated with ANPR cameras and CCTV (PTZ and fixed AID) cameras</v>
      </c>
      <c r="F128" s="796">
        <f>Summary!F128</f>
        <v>0</v>
      </c>
      <c r="G128" s="787">
        <f>Summary!G128</f>
        <v>0</v>
      </c>
      <c r="H128" s="299"/>
      <c r="I128" s="300"/>
      <c r="J128" s="300"/>
      <c r="K128" s="300"/>
      <c r="L128" s="300"/>
      <c r="M128" s="300"/>
      <c r="N128" s="300"/>
      <c r="O128" s="300"/>
      <c r="P128" s="300"/>
      <c r="Q128" s="300"/>
      <c r="R128" s="300"/>
      <c r="S128" s="300"/>
      <c r="T128" s="797"/>
      <c r="U128" s="531"/>
      <c r="V128" s="299"/>
      <c r="W128" s="300"/>
      <c r="X128" s="300"/>
      <c r="Y128" s="300"/>
      <c r="Z128" s="300"/>
      <c r="AA128" s="300"/>
      <c r="AB128" s="300"/>
      <c r="AC128" s="300"/>
      <c r="AD128" s="300"/>
      <c r="AE128" s="817"/>
      <c r="AF128" s="299"/>
      <c r="AG128" s="300"/>
      <c r="AH128" s="300"/>
      <c r="AI128" s="300"/>
      <c r="AJ128" s="300"/>
      <c r="AK128" s="300"/>
      <c r="AL128" s="300"/>
      <c r="AM128" s="300"/>
      <c r="AN128" s="300"/>
      <c r="AO128" s="817"/>
      <c r="AP128" s="299"/>
      <c r="AQ128" s="300"/>
      <c r="AR128" s="300"/>
      <c r="AS128" s="300"/>
      <c r="AT128" s="300"/>
      <c r="AU128" s="300"/>
      <c r="AV128" s="300"/>
      <c r="AW128" s="300"/>
      <c r="AX128" s="300"/>
      <c r="AY128" s="817"/>
      <c r="AZ128" s="299"/>
      <c r="BA128" s="300"/>
      <c r="BB128" s="300"/>
      <c r="BC128" s="300"/>
      <c r="BD128" s="300"/>
      <c r="BE128" s="300"/>
      <c r="BF128" s="300"/>
      <c r="BG128" s="300"/>
      <c r="BH128" s="300"/>
      <c r="BI128" s="817"/>
      <c r="BJ128" s="299"/>
      <c r="BK128" s="300"/>
      <c r="BL128" s="300"/>
      <c r="BM128" s="300"/>
      <c r="BN128" s="300"/>
      <c r="BO128" s="300"/>
      <c r="BP128" s="300"/>
      <c r="BQ128" s="300"/>
      <c r="BR128" s="300"/>
      <c r="BS128" s="817"/>
      <c r="BT128" s="299"/>
      <c r="BU128" s="300"/>
      <c r="BV128" s="300"/>
      <c r="BW128" s="300"/>
      <c r="BX128" s="300"/>
      <c r="BY128" s="300"/>
      <c r="BZ128" s="300"/>
      <c r="CA128" s="300"/>
      <c r="CB128" s="300"/>
      <c r="CC128" s="817"/>
      <c r="CD128" s="299"/>
      <c r="CE128" s="300"/>
      <c r="CF128" s="300"/>
      <c r="CG128" s="300"/>
      <c r="CH128" s="300"/>
      <c r="CI128" s="300"/>
      <c r="CJ128" s="300"/>
      <c r="CK128" s="300"/>
      <c r="CL128" s="300"/>
      <c r="CM128" s="817"/>
      <c r="CN128" s="299"/>
      <c r="CO128" s="300"/>
      <c r="CP128" s="300"/>
      <c r="CQ128" s="300"/>
      <c r="CR128" s="300"/>
      <c r="CS128" s="300"/>
      <c r="CT128" s="300"/>
      <c r="CU128" s="300"/>
      <c r="CV128" s="300"/>
      <c r="CW128" s="817"/>
      <c r="CX128" s="299"/>
      <c r="CY128" s="300"/>
      <c r="CZ128" s="300"/>
      <c r="DA128" s="300"/>
      <c r="DB128" s="300"/>
      <c r="DC128" s="300"/>
      <c r="DD128" s="300"/>
      <c r="DE128" s="300"/>
      <c r="DF128" s="300"/>
      <c r="DG128" s="817"/>
      <c r="DH128" s="299"/>
      <c r="DI128" s="300"/>
      <c r="DJ128" s="300"/>
      <c r="DK128" s="300"/>
      <c r="DL128" s="300"/>
      <c r="DM128" s="300"/>
      <c r="DN128" s="300"/>
      <c r="DO128" s="300"/>
      <c r="DP128" s="300"/>
      <c r="DQ128" s="817"/>
      <c r="DR128" s="299"/>
      <c r="DS128" s="300"/>
      <c r="DT128" s="300"/>
      <c r="DU128" s="300"/>
      <c r="DV128" s="300"/>
      <c r="DW128" s="300"/>
      <c r="DX128" s="300"/>
      <c r="DY128" s="300"/>
      <c r="DZ128" s="300"/>
      <c r="EA128" s="817"/>
      <c r="EB128" s="299"/>
      <c r="EC128" s="300"/>
      <c r="ED128" s="300"/>
      <c r="EE128" s="300"/>
      <c r="EF128" s="300"/>
      <c r="EG128" s="300"/>
      <c r="EH128" s="300"/>
      <c r="EI128" s="300"/>
      <c r="EJ128" s="300"/>
      <c r="EK128" s="817"/>
    </row>
    <row r="129" spans="1:141" ht="36">
      <c r="A129" s="359">
        <f>Summary!A129</f>
        <v>0</v>
      </c>
      <c r="B129" s="378">
        <f>Summary!B129</f>
        <v>0</v>
      </c>
      <c r="C129" s="379" t="str">
        <f>Summary!C129</f>
        <v>4.6.2.1</v>
      </c>
      <c r="D129" s="380">
        <f>Summary!D129</f>
        <v>0</v>
      </c>
      <c r="E129" s="381">
        <f>Summary!E129</f>
        <v>0</v>
      </c>
      <c r="F129" s="382" t="str">
        <f>Summary!F129</f>
        <v xml:space="preserve">Inspection of mast ropes and winch mechanism and the condition thereof </v>
      </c>
      <c r="G129" s="375">
        <f>Summary!G129</f>
        <v>0</v>
      </c>
      <c r="H129" s="540">
        <f t="shared" ref="H129:H197" si="54">SUM(V129:AD129)</f>
        <v>0</v>
      </c>
      <c r="I129" s="541">
        <f t="shared" ref="I129:I197" si="55">SUM(AF129:AN129)</f>
        <v>0</v>
      </c>
      <c r="J129" s="541">
        <f t="shared" ref="J129:J197" si="56">SUM(AP129:AX129)</f>
        <v>0</v>
      </c>
      <c r="K129" s="541">
        <f t="shared" ref="K129:K197" si="57">SUM(AZ129:BH129)</f>
        <v>0</v>
      </c>
      <c r="L129" s="541">
        <f t="shared" ref="L129:L197" si="58">SUM(BJ129:BR129)</f>
        <v>0</v>
      </c>
      <c r="M129" s="541">
        <f t="shared" ref="M129:M197" si="59">SUM(BT129:CB129)</f>
        <v>0</v>
      </c>
      <c r="N129" s="541">
        <f t="shared" ref="N129:N197" si="60">SUM(CD129:CL129)</f>
        <v>0</v>
      </c>
      <c r="O129" s="541">
        <f t="shared" ref="O129:O197" si="61">SUM(CN129:CV129)</f>
        <v>0</v>
      </c>
      <c r="P129" s="541">
        <f t="shared" ref="P129:P197" si="62">SUM(CX129:DF129)</f>
        <v>0</v>
      </c>
      <c r="Q129" s="541">
        <f t="shared" ref="Q129:Q197" si="63">SUM(DH129:DP129)</f>
        <v>0</v>
      </c>
      <c r="R129" s="541">
        <f t="shared" ref="R129:R197" si="64">SUM(DR129:DZ129)</f>
        <v>0</v>
      </c>
      <c r="S129" s="541">
        <f t="shared" ref="S129:S197" si="65">SUM(EB129:EJ129)</f>
        <v>0</v>
      </c>
      <c r="T129" s="542">
        <f t="shared" ref="T129:T197" si="66">SUM(H129:S129)</f>
        <v>0</v>
      </c>
      <c r="U129" s="531"/>
      <c r="V129" s="543"/>
      <c r="W129" s="544"/>
      <c r="X129" s="544"/>
      <c r="Y129" s="544"/>
      <c r="Z129" s="544"/>
      <c r="AA129" s="544"/>
      <c r="AB129" s="544"/>
      <c r="AC129" s="544"/>
      <c r="AD129" s="544"/>
      <c r="AE129" s="657"/>
      <c r="AF129" s="543"/>
      <c r="AG129" s="544"/>
      <c r="AH129" s="544"/>
      <c r="AI129" s="544"/>
      <c r="AJ129" s="544"/>
      <c r="AK129" s="544"/>
      <c r="AL129" s="544"/>
      <c r="AM129" s="544"/>
      <c r="AN129" s="544"/>
      <c r="AO129" s="657"/>
      <c r="AP129" s="543"/>
      <c r="AQ129" s="544"/>
      <c r="AR129" s="544"/>
      <c r="AS129" s="544"/>
      <c r="AT129" s="544"/>
      <c r="AU129" s="544"/>
      <c r="AV129" s="544"/>
      <c r="AW129" s="544"/>
      <c r="AX129" s="544"/>
      <c r="AY129" s="657"/>
      <c r="AZ129" s="543"/>
      <c r="BA129" s="544"/>
      <c r="BB129" s="544"/>
      <c r="BC129" s="544"/>
      <c r="BD129" s="544"/>
      <c r="BE129" s="544"/>
      <c r="BF129" s="544"/>
      <c r="BG129" s="544"/>
      <c r="BH129" s="544"/>
      <c r="BI129" s="657"/>
      <c r="BJ129" s="543"/>
      <c r="BK129" s="544"/>
      <c r="BL129" s="544"/>
      <c r="BM129" s="544"/>
      <c r="BN129" s="544"/>
      <c r="BO129" s="544"/>
      <c r="BP129" s="544"/>
      <c r="BQ129" s="544"/>
      <c r="BR129" s="544"/>
      <c r="BS129" s="657"/>
      <c r="BT129" s="543"/>
      <c r="BU129" s="544"/>
      <c r="BV129" s="544"/>
      <c r="BW129" s="544"/>
      <c r="BX129" s="544"/>
      <c r="BY129" s="544"/>
      <c r="BZ129" s="544"/>
      <c r="CA129" s="544"/>
      <c r="CB129" s="544"/>
      <c r="CC129" s="657"/>
      <c r="CD129" s="543"/>
      <c r="CE129" s="544"/>
      <c r="CF129" s="544"/>
      <c r="CG129" s="544"/>
      <c r="CH129" s="544"/>
      <c r="CI129" s="544"/>
      <c r="CJ129" s="544"/>
      <c r="CK129" s="544"/>
      <c r="CL129" s="544"/>
      <c r="CM129" s="657"/>
      <c r="CN129" s="543"/>
      <c r="CO129" s="544"/>
      <c r="CP129" s="544"/>
      <c r="CQ129" s="544"/>
      <c r="CR129" s="544"/>
      <c r="CS129" s="544"/>
      <c r="CT129" s="544"/>
      <c r="CU129" s="544"/>
      <c r="CV129" s="544"/>
      <c r="CW129" s="657"/>
      <c r="CX129" s="543"/>
      <c r="CY129" s="544"/>
      <c r="CZ129" s="544"/>
      <c r="DA129" s="544"/>
      <c r="DB129" s="544"/>
      <c r="DC129" s="544"/>
      <c r="DD129" s="544"/>
      <c r="DE129" s="544"/>
      <c r="DF129" s="544"/>
      <c r="DG129" s="657"/>
      <c r="DH129" s="543"/>
      <c r="DI129" s="544"/>
      <c r="DJ129" s="544"/>
      <c r="DK129" s="544"/>
      <c r="DL129" s="544"/>
      <c r="DM129" s="544"/>
      <c r="DN129" s="544"/>
      <c r="DO129" s="544"/>
      <c r="DP129" s="544"/>
      <c r="DQ129" s="657"/>
      <c r="DR129" s="543"/>
      <c r="DS129" s="544"/>
      <c r="DT129" s="544"/>
      <c r="DU129" s="544"/>
      <c r="DV129" s="544"/>
      <c r="DW129" s="544"/>
      <c r="DX129" s="544"/>
      <c r="DY129" s="544"/>
      <c r="DZ129" s="544"/>
      <c r="EA129" s="657"/>
      <c r="EB129" s="543"/>
      <c r="EC129" s="544"/>
      <c r="ED129" s="544"/>
      <c r="EE129" s="544"/>
      <c r="EF129" s="544"/>
      <c r="EG129" s="544"/>
      <c r="EH129" s="544"/>
      <c r="EI129" s="544"/>
      <c r="EJ129" s="544"/>
      <c r="EK129" s="657"/>
    </row>
    <row r="130" spans="1:141" s="139" customFormat="1" ht="36">
      <c r="A130" s="359">
        <f>Summary!A130</f>
        <v>0</v>
      </c>
      <c r="B130" s="378">
        <f>Summary!B130</f>
        <v>0</v>
      </c>
      <c r="C130" s="379" t="str">
        <f>Summary!C130</f>
        <v>4.6.2.2</v>
      </c>
      <c r="D130" s="380">
        <f>Summary!D130</f>
        <v>0</v>
      </c>
      <c r="E130" s="381">
        <f>Summary!E130</f>
        <v>0</v>
      </c>
      <c r="F130" s="382" t="str">
        <f>Summary!F130</f>
        <v>Greasing of winch assembly to manufacturers recommendations</v>
      </c>
      <c r="G130" s="375">
        <f>Summary!G130</f>
        <v>0</v>
      </c>
      <c r="H130" s="540">
        <f t="shared" si="54"/>
        <v>0</v>
      </c>
      <c r="I130" s="541">
        <f t="shared" si="55"/>
        <v>0</v>
      </c>
      <c r="J130" s="541">
        <f t="shared" si="56"/>
        <v>0</v>
      </c>
      <c r="K130" s="541">
        <f t="shared" si="57"/>
        <v>0</v>
      </c>
      <c r="L130" s="541">
        <f t="shared" si="58"/>
        <v>0</v>
      </c>
      <c r="M130" s="541">
        <f t="shared" si="59"/>
        <v>0</v>
      </c>
      <c r="N130" s="541">
        <f t="shared" si="60"/>
        <v>0</v>
      </c>
      <c r="O130" s="541">
        <f t="shared" si="61"/>
        <v>0</v>
      </c>
      <c r="P130" s="541">
        <f t="shared" si="62"/>
        <v>0</v>
      </c>
      <c r="Q130" s="541">
        <f t="shared" si="63"/>
        <v>0</v>
      </c>
      <c r="R130" s="541">
        <f t="shared" si="64"/>
        <v>0</v>
      </c>
      <c r="S130" s="541">
        <f t="shared" si="65"/>
        <v>0</v>
      </c>
      <c r="T130" s="542">
        <f t="shared" si="66"/>
        <v>0</v>
      </c>
      <c r="U130" s="531"/>
      <c r="V130" s="543"/>
      <c r="W130" s="544"/>
      <c r="X130" s="544"/>
      <c r="Y130" s="544"/>
      <c r="Z130" s="544"/>
      <c r="AA130" s="544"/>
      <c r="AB130" s="544"/>
      <c r="AC130" s="544"/>
      <c r="AD130" s="544"/>
      <c r="AE130" s="657"/>
      <c r="AF130" s="543"/>
      <c r="AG130" s="544"/>
      <c r="AH130" s="544"/>
      <c r="AI130" s="544"/>
      <c r="AJ130" s="544"/>
      <c r="AK130" s="544"/>
      <c r="AL130" s="544"/>
      <c r="AM130" s="544"/>
      <c r="AN130" s="544"/>
      <c r="AO130" s="657"/>
      <c r="AP130" s="543"/>
      <c r="AQ130" s="544"/>
      <c r="AR130" s="544"/>
      <c r="AS130" s="544"/>
      <c r="AT130" s="544"/>
      <c r="AU130" s="544"/>
      <c r="AV130" s="544"/>
      <c r="AW130" s="544"/>
      <c r="AX130" s="544"/>
      <c r="AY130" s="657"/>
      <c r="AZ130" s="543"/>
      <c r="BA130" s="544"/>
      <c r="BB130" s="544"/>
      <c r="BC130" s="544"/>
      <c r="BD130" s="544"/>
      <c r="BE130" s="544"/>
      <c r="BF130" s="544"/>
      <c r="BG130" s="544"/>
      <c r="BH130" s="544"/>
      <c r="BI130" s="657"/>
      <c r="BJ130" s="543"/>
      <c r="BK130" s="544"/>
      <c r="BL130" s="544"/>
      <c r="BM130" s="544"/>
      <c r="BN130" s="544"/>
      <c r="BO130" s="544"/>
      <c r="BP130" s="544"/>
      <c r="BQ130" s="544"/>
      <c r="BR130" s="544"/>
      <c r="BS130" s="657"/>
      <c r="BT130" s="543"/>
      <c r="BU130" s="544"/>
      <c r="BV130" s="544"/>
      <c r="BW130" s="544"/>
      <c r="BX130" s="544"/>
      <c r="BY130" s="544"/>
      <c r="BZ130" s="544"/>
      <c r="CA130" s="544"/>
      <c r="CB130" s="544"/>
      <c r="CC130" s="657"/>
      <c r="CD130" s="543"/>
      <c r="CE130" s="544"/>
      <c r="CF130" s="544"/>
      <c r="CG130" s="544"/>
      <c r="CH130" s="544"/>
      <c r="CI130" s="544"/>
      <c r="CJ130" s="544"/>
      <c r="CK130" s="544"/>
      <c r="CL130" s="544"/>
      <c r="CM130" s="657"/>
      <c r="CN130" s="543"/>
      <c r="CO130" s="544"/>
      <c r="CP130" s="544"/>
      <c r="CQ130" s="544"/>
      <c r="CR130" s="544"/>
      <c r="CS130" s="544"/>
      <c r="CT130" s="544"/>
      <c r="CU130" s="544"/>
      <c r="CV130" s="544"/>
      <c r="CW130" s="657"/>
      <c r="CX130" s="543"/>
      <c r="CY130" s="544"/>
      <c r="CZ130" s="544"/>
      <c r="DA130" s="544"/>
      <c r="DB130" s="544"/>
      <c r="DC130" s="544"/>
      <c r="DD130" s="544"/>
      <c r="DE130" s="544"/>
      <c r="DF130" s="544"/>
      <c r="DG130" s="657"/>
      <c r="DH130" s="543"/>
      <c r="DI130" s="544"/>
      <c r="DJ130" s="544"/>
      <c r="DK130" s="544"/>
      <c r="DL130" s="544"/>
      <c r="DM130" s="544"/>
      <c r="DN130" s="544"/>
      <c r="DO130" s="544"/>
      <c r="DP130" s="544"/>
      <c r="DQ130" s="657"/>
      <c r="DR130" s="543"/>
      <c r="DS130" s="544"/>
      <c r="DT130" s="544"/>
      <c r="DU130" s="544"/>
      <c r="DV130" s="544"/>
      <c r="DW130" s="544"/>
      <c r="DX130" s="544"/>
      <c r="DY130" s="544"/>
      <c r="DZ130" s="544"/>
      <c r="EA130" s="657"/>
      <c r="EB130" s="543"/>
      <c r="EC130" s="544"/>
      <c r="ED130" s="544"/>
      <c r="EE130" s="544"/>
      <c r="EF130" s="544"/>
      <c r="EG130" s="544"/>
      <c r="EH130" s="544"/>
      <c r="EI130" s="544"/>
      <c r="EJ130" s="544"/>
      <c r="EK130" s="657"/>
    </row>
    <row r="131" spans="1:141" s="139" customFormat="1" ht="20.25">
      <c r="A131" s="359">
        <f>Summary!A131</f>
        <v>0</v>
      </c>
      <c r="B131" s="378">
        <f>Summary!B131</f>
        <v>0</v>
      </c>
      <c r="C131" s="379" t="str">
        <f>Summary!C131</f>
        <v>4.6.2.3</v>
      </c>
      <c r="D131" s="380">
        <f>Summary!D131</f>
        <v>0</v>
      </c>
      <c r="E131" s="381">
        <f>Summary!E131</f>
        <v>0</v>
      </c>
      <c r="F131" s="382" t="str">
        <f>Summary!F131</f>
        <v xml:space="preserve">Check mast breaking system </v>
      </c>
      <c r="G131" s="375">
        <f>Summary!G131</f>
        <v>0</v>
      </c>
      <c r="H131" s="540">
        <f t="shared" si="54"/>
        <v>0</v>
      </c>
      <c r="I131" s="541">
        <f t="shared" si="55"/>
        <v>0</v>
      </c>
      <c r="J131" s="541">
        <f t="shared" si="56"/>
        <v>0</v>
      </c>
      <c r="K131" s="541">
        <f t="shared" si="57"/>
        <v>0</v>
      </c>
      <c r="L131" s="541">
        <f t="shared" si="58"/>
        <v>0</v>
      </c>
      <c r="M131" s="541">
        <f t="shared" si="59"/>
        <v>0</v>
      </c>
      <c r="N131" s="541">
        <f t="shared" si="60"/>
        <v>0</v>
      </c>
      <c r="O131" s="541">
        <f t="shared" si="61"/>
        <v>0</v>
      </c>
      <c r="P131" s="541">
        <f t="shared" si="62"/>
        <v>0</v>
      </c>
      <c r="Q131" s="541">
        <f t="shared" si="63"/>
        <v>0</v>
      </c>
      <c r="R131" s="541">
        <f t="shared" si="64"/>
        <v>0</v>
      </c>
      <c r="S131" s="541">
        <f t="shared" si="65"/>
        <v>0</v>
      </c>
      <c r="T131" s="542">
        <f t="shared" si="66"/>
        <v>0</v>
      </c>
      <c r="U131" s="531"/>
      <c r="V131" s="543"/>
      <c r="W131" s="544"/>
      <c r="X131" s="544"/>
      <c r="Y131" s="544"/>
      <c r="Z131" s="544"/>
      <c r="AA131" s="544"/>
      <c r="AB131" s="544"/>
      <c r="AC131" s="544"/>
      <c r="AD131" s="544"/>
      <c r="AE131" s="657"/>
      <c r="AF131" s="543"/>
      <c r="AG131" s="544"/>
      <c r="AH131" s="544"/>
      <c r="AI131" s="544"/>
      <c r="AJ131" s="544"/>
      <c r="AK131" s="544"/>
      <c r="AL131" s="544"/>
      <c r="AM131" s="544"/>
      <c r="AN131" s="544"/>
      <c r="AO131" s="657"/>
      <c r="AP131" s="543"/>
      <c r="AQ131" s="544"/>
      <c r="AR131" s="544"/>
      <c r="AS131" s="544"/>
      <c r="AT131" s="544"/>
      <c r="AU131" s="544"/>
      <c r="AV131" s="544"/>
      <c r="AW131" s="544"/>
      <c r="AX131" s="544"/>
      <c r="AY131" s="657"/>
      <c r="AZ131" s="543"/>
      <c r="BA131" s="544"/>
      <c r="BB131" s="544"/>
      <c r="BC131" s="544"/>
      <c r="BD131" s="544"/>
      <c r="BE131" s="544"/>
      <c r="BF131" s="544"/>
      <c r="BG131" s="544"/>
      <c r="BH131" s="544"/>
      <c r="BI131" s="657"/>
      <c r="BJ131" s="543"/>
      <c r="BK131" s="544"/>
      <c r="BL131" s="544"/>
      <c r="BM131" s="544"/>
      <c r="BN131" s="544"/>
      <c r="BO131" s="544"/>
      <c r="BP131" s="544"/>
      <c r="BQ131" s="544"/>
      <c r="BR131" s="544"/>
      <c r="BS131" s="657"/>
      <c r="BT131" s="543"/>
      <c r="BU131" s="544"/>
      <c r="BV131" s="544"/>
      <c r="BW131" s="544"/>
      <c r="BX131" s="544"/>
      <c r="BY131" s="544"/>
      <c r="BZ131" s="544"/>
      <c r="CA131" s="544"/>
      <c r="CB131" s="544"/>
      <c r="CC131" s="657"/>
      <c r="CD131" s="543"/>
      <c r="CE131" s="544"/>
      <c r="CF131" s="544"/>
      <c r="CG131" s="544"/>
      <c r="CH131" s="544"/>
      <c r="CI131" s="544"/>
      <c r="CJ131" s="544"/>
      <c r="CK131" s="544"/>
      <c r="CL131" s="544"/>
      <c r="CM131" s="657"/>
      <c r="CN131" s="543"/>
      <c r="CO131" s="544"/>
      <c r="CP131" s="544"/>
      <c r="CQ131" s="544"/>
      <c r="CR131" s="544"/>
      <c r="CS131" s="544"/>
      <c r="CT131" s="544"/>
      <c r="CU131" s="544"/>
      <c r="CV131" s="544"/>
      <c r="CW131" s="657"/>
      <c r="CX131" s="543"/>
      <c r="CY131" s="544"/>
      <c r="CZ131" s="544"/>
      <c r="DA131" s="544"/>
      <c r="DB131" s="544"/>
      <c r="DC131" s="544"/>
      <c r="DD131" s="544"/>
      <c r="DE131" s="544"/>
      <c r="DF131" s="544"/>
      <c r="DG131" s="657"/>
      <c r="DH131" s="543"/>
      <c r="DI131" s="544"/>
      <c r="DJ131" s="544"/>
      <c r="DK131" s="544"/>
      <c r="DL131" s="544"/>
      <c r="DM131" s="544"/>
      <c r="DN131" s="544"/>
      <c r="DO131" s="544"/>
      <c r="DP131" s="544"/>
      <c r="DQ131" s="657"/>
      <c r="DR131" s="543"/>
      <c r="DS131" s="544"/>
      <c r="DT131" s="544"/>
      <c r="DU131" s="544"/>
      <c r="DV131" s="544"/>
      <c r="DW131" s="544"/>
      <c r="DX131" s="544"/>
      <c r="DY131" s="544"/>
      <c r="DZ131" s="544"/>
      <c r="EA131" s="657"/>
      <c r="EB131" s="543"/>
      <c r="EC131" s="544"/>
      <c r="ED131" s="544"/>
      <c r="EE131" s="544"/>
      <c r="EF131" s="544"/>
      <c r="EG131" s="544"/>
      <c r="EH131" s="544"/>
      <c r="EI131" s="544"/>
      <c r="EJ131" s="544"/>
      <c r="EK131" s="657"/>
    </row>
    <row r="132" spans="1:141" ht="36">
      <c r="A132" s="359">
        <f>Summary!A132</f>
        <v>0</v>
      </c>
      <c r="B132" s="378">
        <f>Summary!B132</f>
        <v>0</v>
      </c>
      <c r="C132" s="379" t="str">
        <f>Summary!C132</f>
        <v>4.6.3</v>
      </c>
      <c r="D132" s="380" t="str">
        <f>Summary!D132</f>
        <v>1500 - Roadside technology</v>
      </c>
      <c r="E132" s="381" t="str">
        <f>Summary!E132</f>
        <v>APTR Telephones</v>
      </c>
      <c r="F132" s="382" t="str">
        <f>Summary!F132</f>
        <v>Clean telephone internally and externally</v>
      </c>
      <c r="G132" s="375">
        <f>Summary!G132</f>
        <v>0</v>
      </c>
      <c r="H132" s="540">
        <f t="shared" si="54"/>
        <v>0</v>
      </c>
      <c r="I132" s="541">
        <f t="shared" si="55"/>
        <v>0</v>
      </c>
      <c r="J132" s="541">
        <f t="shared" si="56"/>
        <v>0</v>
      </c>
      <c r="K132" s="541">
        <f t="shared" si="57"/>
        <v>0</v>
      </c>
      <c r="L132" s="541">
        <f t="shared" si="58"/>
        <v>0</v>
      </c>
      <c r="M132" s="541">
        <f t="shared" si="59"/>
        <v>0</v>
      </c>
      <c r="N132" s="541">
        <f t="shared" si="60"/>
        <v>0</v>
      </c>
      <c r="O132" s="541">
        <f t="shared" si="61"/>
        <v>0</v>
      </c>
      <c r="P132" s="541">
        <f t="shared" si="62"/>
        <v>0</v>
      </c>
      <c r="Q132" s="541">
        <f t="shared" si="63"/>
        <v>0</v>
      </c>
      <c r="R132" s="541">
        <f t="shared" si="64"/>
        <v>0</v>
      </c>
      <c r="S132" s="541">
        <f t="shared" si="65"/>
        <v>0</v>
      </c>
      <c r="T132" s="542">
        <f t="shared" si="66"/>
        <v>0</v>
      </c>
      <c r="U132" s="531"/>
      <c r="V132" s="543"/>
      <c r="W132" s="544"/>
      <c r="X132" s="544"/>
      <c r="Y132" s="544"/>
      <c r="Z132" s="544"/>
      <c r="AA132" s="544"/>
      <c r="AB132" s="544"/>
      <c r="AC132" s="544"/>
      <c r="AD132" s="544"/>
      <c r="AE132" s="657"/>
      <c r="AF132" s="543"/>
      <c r="AG132" s="544"/>
      <c r="AH132" s="544"/>
      <c r="AI132" s="544"/>
      <c r="AJ132" s="544"/>
      <c r="AK132" s="544"/>
      <c r="AL132" s="544"/>
      <c r="AM132" s="544"/>
      <c r="AN132" s="544"/>
      <c r="AO132" s="657"/>
      <c r="AP132" s="543"/>
      <c r="AQ132" s="544"/>
      <c r="AR132" s="544"/>
      <c r="AS132" s="544"/>
      <c r="AT132" s="544"/>
      <c r="AU132" s="544"/>
      <c r="AV132" s="544"/>
      <c r="AW132" s="544"/>
      <c r="AX132" s="544"/>
      <c r="AY132" s="657"/>
      <c r="AZ132" s="543"/>
      <c r="BA132" s="544"/>
      <c r="BB132" s="544"/>
      <c r="BC132" s="544"/>
      <c r="BD132" s="544"/>
      <c r="BE132" s="544"/>
      <c r="BF132" s="544"/>
      <c r="BG132" s="544"/>
      <c r="BH132" s="544"/>
      <c r="BI132" s="657"/>
      <c r="BJ132" s="543"/>
      <c r="BK132" s="544"/>
      <c r="BL132" s="544"/>
      <c r="BM132" s="544"/>
      <c r="BN132" s="544"/>
      <c r="BO132" s="544"/>
      <c r="BP132" s="544"/>
      <c r="BQ132" s="544"/>
      <c r="BR132" s="544"/>
      <c r="BS132" s="657"/>
      <c r="BT132" s="543"/>
      <c r="BU132" s="544"/>
      <c r="BV132" s="544"/>
      <c r="BW132" s="544"/>
      <c r="BX132" s="544"/>
      <c r="BY132" s="544"/>
      <c r="BZ132" s="544"/>
      <c r="CA132" s="544"/>
      <c r="CB132" s="544"/>
      <c r="CC132" s="657"/>
      <c r="CD132" s="543"/>
      <c r="CE132" s="544"/>
      <c r="CF132" s="544"/>
      <c r="CG132" s="544"/>
      <c r="CH132" s="544"/>
      <c r="CI132" s="544"/>
      <c r="CJ132" s="544"/>
      <c r="CK132" s="544"/>
      <c r="CL132" s="544"/>
      <c r="CM132" s="657"/>
      <c r="CN132" s="543"/>
      <c r="CO132" s="544"/>
      <c r="CP132" s="544"/>
      <c r="CQ132" s="544"/>
      <c r="CR132" s="544"/>
      <c r="CS132" s="544"/>
      <c r="CT132" s="544"/>
      <c r="CU132" s="544"/>
      <c r="CV132" s="544"/>
      <c r="CW132" s="657"/>
      <c r="CX132" s="543"/>
      <c r="CY132" s="544"/>
      <c r="CZ132" s="544"/>
      <c r="DA132" s="544"/>
      <c r="DB132" s="544"/>
      <c r="DC132" s="544"/>
      <c r="DD132" s="544"/>
      <c r="DE132" s="544"/>
      <c r="DF132" s="544"/>
      <c r="DG132" s="657"/>
      <c r="DH132" s="543"/>
      <c r="DI132" s="544"/>
      <c r="DJ132" s="544"/>
      <c r="DK132" s="544"/>
      <c r="DL132" s="544"/>
      <c r="DM132" s="544"/>
      <c r="DN132" s="544"/>
      <c r="DO132" s="544"/>
      <c r="DP132" s="544"/>
      <c r="DQ132" s="657"/>
      <c r="DR132" s="543"/>
      <c r="DS132" s="544"/>
      <c r="DT132" s="544"/>
      <c r="DU132" s="544"/>
      <c r="DV132" s="544"/>
      <c r="DW132" s="544"/>
      <c r="DX132" s="544"/>
      <c r="DY132" s="544"/>
      <c r="DZ132" s="544"/>
      <c r="EA132" s="657"/>
      <c r="EB132" s="543"/>
      <c r="EC132" s="544"/>
      <c r="ED132" s="544"/>
      <c r="EE132" s="544"/>
      <c r="EF132" s="544"/>
      <c r="EG132" s="544"/>
      <c r="EH132" s="544"/>
      <c r="EI132" s="544"/>
      <c r="EJ132" s="544"/>
      <c r="EK132" s="657"/>
    </row>
    <row r="133" spans="1:141" ht="36">
      <c r="A133" s="359">
        <f>Summary!A133</f>
        <v>0</v>
      </c>
      <c r="B133" s="378">
        <f>Summary!B133</f>
        <v>0</v>
      </c>
      <c r="C133" s="379" t="str">
        <f>Summary!C133</f>
        <v>4.6.4</v>
      </c>
      <c r="D133" s="380" t="str">
        <f>Summary!D133</f>
        <v>1500 - Roadside technology</v>
      </c>
      <c r="E133" s="381" t="str">
        <f>Summary!E133</f>
        <v>Emergency Roadside Telephone (ERT)</v>
      </c>
      <c r="F133" s="382" t="str">
        <f>Summary!F133</f>
        <v>Clean telephone internally and externally</v>
      </c>
      <c r="G133" s="375">
        <f>Summary!G133</f>
        <v>0</v>
      </c>
      <c r="H133" s="540">
        <f t="shared" si="54"/>
        <v>0</v>
      </c>
      <c r="I133" s="541">
        <f t="shared" si="55"/>
        <v>0</v>
      </c>
      <c r="J133" s="541">
        <f t="shared" si="56"/>
        <v>0</v>
      </c>
      <c r="K133" s="541">
        <f t="shared" si="57"/>
        <v>0</v>
      </c>
      <c r="L133" s="541">
        <f t="shared" si="58"/>
        <v>0</v>
      </c>
      <c r="M133" s="541">
        <f t="shared" si="59"/>
        <v>0</v>
      </c>
      <c r="N133" s="541">
        <f t="shared" si="60"/>
        <v>0</v>
      </c>
      <c r="O133" s="541">
        <f t="shared" si="61"/>
        <v>0</v>
      </c>
      <c r="P133" s="541">
        <f t="shared" si="62"/>
        <v>0</v>
      </c>
      <c r="Q133" s="541">
        <f t="shared" si="63"/>
        <v>0</v>
      </c>
      <c r="R133" s="541">
        <f t="shared" si="64"/>
        <v>0</v>
      </c>
      <c r="S133" s="541">
        <f t="shared" si="65"/>
        <v>0</v>
      </c>
      <c r="T133" s="542">
        <f t="shared" si="66"/>
        <v>0</v>
      </c>
      <c r="U133" s="531"/>
      <c r="V133" s="543"/>
      <c r="W133" s="544"/>
      <c r="X133" s="544"/>
      <c r="Y133" s="544"/>
      <c r="Z133" s="544"/>
      <c r="AA133" s="544"/>
      <c r="AB133" s="544"/>
      <c r="AC133" s="544"/>
      <c r="AD133" s="544"/>
      <c r="AE133" s="657"/>
      <c r="AF133" s="543"/>
      <c r="AG133" s="544"/>
      <c r="AH133" s="544"/>
      <c r="AI133" s="544"/>
      <c r="AJ133" s="544"/>
      <c r="AK133" s="544"/>
      <c r="AL133" s="544"/>
      <c r="AM133" s="544"/>
      <c r="AN133" s="544"/>
      <c r="AO133" s="657"/>
      <c r="AP133" s="543"/>
      <c r="AQ133" s="544"/>
      <c r="AR133" s="544"/>
      <c r="AS133" s="544"/>
      <c r="AT133" s="544"/>
      <c r="AU133" s="544"/>
      <c r="AV133" s="544"/>
      <c r="AW133" s="544"/>
      <c r="AX133" s="544"/>
      <c r="AY133" s="657"/>
      <c r="AZ133" s="543"/>
      <c r="BA133" s="544"/>
      <c r="BB133" s="544"/>
      <c r="BC133" s="544"/>
      <c r="BD133" s="544"/>
      <c r="BE133" s="544"/>
      <c r="BF133" s="544"/>
      <c r="BG133" s="544"/>
      <c r="BH133" s="544"/>
      <c r="BI133" s="657"/>
      <c r="BJ133" s="543"/>
      <c r="BK133" s="544"/>
      <c r="BL133" s="544"/>
      <c r="BM133" s="544"/>
      <c r="BN133" s="544"/>
      <c r="BO133" s="544"/>
      <c r="BP133" s="544"/>
      <c r="BQ133" s="544"/>
      <c r="BR133" s="544"/>
      <c r="BS133" s="657"/>
      <c r="BT133" s="543"/>
      <c r="BU133" s="544"/>
      <c r="BV133" s="544"/>
      <c r="BW133" s="544"/>
      <c r="BX133" s="544"/>
      <c r="BY133" s="544"/>
      <c r="BZ133" s="544"/>
      <c r="CA133" s="544"/>
      <c r="CB133" s="544"/>
      <c r="CC133" s="657"/>
      <c r="CD133" s="543"/>
      <c r="CE133" s="544"/>
      <c r="CF133" s="544"/>
      <c r="CG133" s="544"/>
      <c r="CH133" s="544"/>
      <c r="CI133" s="544"/>
      <c r="CJ133" s="544"/>
      <c r="CK133" s="544"/>
      <c r="CL133" s="544"/>
      <c r="CM133" s="657"/>
      <c r="CN133" s="543"/>
      <c r="CO133" s="544"/>
      <c r="CP133" s="544"/>
      <c r="CQ133" s="544"/>
      <c r="CR133" s="544"/>
      <c r="CS133" s="544"/>
      <c r="CT133" s="544"/>
      <c r="CU133" s="544"/>
      <c r="CV133" s="544"/>
      <c r="CW133" s="657"/>
      <c r="CX133" s="543"/>
      <c r="CY133" s="544"/>
      <c r="CZ133" s="544"/>
      <c r="DA133" s="544"/>
      <c r="DB133" s="544"/>
      <c r="DC133" s="544"/>
      <c r="DD133" s="544"/>
      <c r="DE133" s="544"/>
      <c r="DF133" s="544"/>
      <c r="DG133" s="657"/>
      <c r="DH133" s="543"/>
      <c r="DI133" s="544"/>
      <c r="DJ133" s="544"/>
      <c r="DK133" s="544"/>
      <c r="DL133" s="544"/>
      <c r="DM133" s="544"/>
      <c r="DN133" s="544"/>
      <c r="DO133" s="544"/>
      <c r="DP133" s="544"/>
      <c r="DQ133" s="657"/>
      <c r="DR133" s="543"/>
      <c r="DS133" s="544"/>
      <c r="DT133" s="544"/>
      <c r="DU133" s="544"/>
      <c r="DV133" s="544"/>
      <c r="DW133" s="544"/>
      <c r="DX133" s="544"/>
      <c r="DY133" s="544"/>
      <c r="DZ133" s="544"/>
      <c r="EA133" s="657"/>
      <c r="EB133" s="543"/>
      <c r="EC133" s="544"/>
      <c r="ED133" s="544"/>
      <c r="EE133" s="544"/>
      <c r="EF133" s="544"/>
      <c r="EG133" s="544"/>
      <c r="EH133" s="544"/>
      <c r="EI133" s="544"/>
      <c r="EJ133" s="544"/>
      <c r="EK133" s="657"/>
    </row>
    <row r="134" spans="1:141" ht="36">
      <c r="A134" s="359">
        <f>Summary!A134</f>
        <v>0</v>
      </c>
      <c r="B134" s="378">
        <f>Summary!B134</f>
        <v>0</v>
      </c>
      <c r="C134" s="379" t="str">
        <f>Summary!C134</f>
        <v>4.6.5</v>
      </c>
      <c r="D134" s="380" t="str">
        <f>Summary!D134</f>
        <v>1500 - Roadside technology</v>
      </c>
      <c r="E134" s="381" t="str">
        <f>Summary!E134</f>
        <v>Environmental Sensor Stations (ESS)</v>
      </c>
      <c r="F134" s="382" t="str">
        <f>Summary!F134</f>
        <v>Test and calibrate sites pre-winter season and mid-winter season</v>
      </c>
      <c r="G134" s="375">
        <f>Summary!G134</f>
        <v>0</v>
      </c>
      <c r="H134" s="540">
        <f t="shared" si="54"/>
        <v>0</v>
      </c>
      <c r="I134" s="541">
        <f t="shared" si="55"/>
        <v>0</v>
      </c>
      <c r="J134" s="541">
        <f t="shared" si="56"/>
        <v>0</v>
      </c>
      <c r="K134" s="541">
        <f t="shared" si="57"/>
        <v>0</v>
      </c>
      <c r="L134" s="541">
        <f t="shared" si="58"/>
        <v>0</v>
      </c>
      <c r="M134" s="541">
        <f t="shared" si="59"/>
        <v>0</v>
      </c>
      <c r="N134" s="541">
        <f t="shared" si="60"/>
        <v>0</v>
      </c>
      <c r="O134" s="541">
        <f t="shared" si="61"/>
        <v>0</v>
      </c>
      <c r="P134" s="541">
        <f t="shared" si="62"/>
        <v>0</v>
      </c>
      <c r="Q134" s="541">
        <f t="shared" si="63"/>
        <v>0</v>
      </c>
      <c r="R134" s="541">
        <f t="shared" si="64"/>
        <v>0</v>
      </c>
      <c r="S134" s="541">
        <f t="shared" si="65"/>
        <v>0</v>
      </c>
      <c r="T134" s="542">
        <f t="shared" si="66"/>
        <v>0</v>
      </c>
      <c r="U134" s="531"/>
      <c r="V134" s="543"/>
      <c r="W134" s="544"/>
      <c r="X134" s="544"/>
      <c r="Y134" s="544"/>
      <c r="Z134" s="544"/>
      <c r="AA134" s="544"/>
      <c r="AB134" s="544"/>
      <c r="AC134" s="544"/>
      <c r="AD134" s="544"/>
      <c r="AE134" s="657"/>
      <c r="AF134" s="543"/>
      <c r="AG134" s="544"/>
      <c r="AH134" s="544"/>
      <c r="AI134" s="544"/>
      <c r="AJ134" s="544"/>
      <c r="AK134" s="544"/>
      <c r="AL134" s="544"/>
      <c r="AM134" s="544"/>
      <c r="AN134" s="544"/>
      <c r="AO134" s="657"/>
      <c r="AP134" s="543"/>
      <c r="AQ134" s="544"/>
      <c r="AR134" s="544"/>
      <c r="AS134" s="544"/>
      <c r="AT134" s="544"/>
      <c r="AU134" s="544"/>
      <c r="AV134" s="544"/>
      <c r="AW134" s="544"/>
      <c r="AX134" s="544"/>
      <c r="AY134" s="657"/>
      <c r="AZ134" s="543"/>
      <c r="BA134" s="544"/>
      <c r="BB134" s="544"/>
      <c r="BC134" s="544"/>
      <c r="BD134" s="544"/>
      <c r="BE134" s="544"/>
      <c r="BF134" s="544"/>
      <c r="BG134" s="544"/>
      <c r="BH134" s="544"/>
      <c r="BI134" s="657"/>
      <c r="BJ134" s="543"/>
      <c r="BK134" s="544"/>
      <c r="BL134" s="544"/>
      <c r="BM134" s="544"/>
      <c r="BN134" s="544"/>
      <c r="BO134" s="544"/>
      <c r="BP134" s="544"/>
      <c r="BQ134" s="544"/>
      <c r="BR134" s="544"/>
      <c r="BS134" s="657"/>
      <c r="BT134" s="543"/>
      <c r="BU134" s="544"/>
      <c r="BV134" s="544"/>
      <c r="BW134" s="544"/>
      <c r="BX134" s="544"/>
      <c r="BY134" s="544"/>
      <c r="BZ134" s="544"/>
      <c r="CA134" s="544"/>
      <c r="CB134" s="544"/>
      <c r="CC134" s="657"/>
      <c r="CD134" s="543"/>
      <c r="CE134" s="544"/>
      <c r="CF134" s="544"/>
      <c r="CG134" s="544"/>
      <c r="CH134" s="544"/>
      <c r="CI134" s="544"/>
      <c r="CJ134" s="544"/>
      <c r="CK134" s="544"/>
      <c r="CL134" s="544"/>
      <c r="CM134" s="657"/>
      <c r="CN134" s="543"/>
      <c r="CO134" s="544"/>
      <c r="CP134" s="544"/>
      <c r="CQ134" s="544"/>
      <c r="CR134" s="544"/>
      <c r="CS134" s="544"/>
      <c r="CT134" s="544"/>
      <c r="CU134" s="544"/>
      <c r="CV134" s="544"/>
      <c r="CW134" s="657"/>
      <c r="CX134" s="543"/>
      <c r="CY134" s="544"/>
      <c r="CZ134" s="544"/>
      <c r="DA134" s="544"/>
      <c r="DB134" s="544"/>
      <c r="DC134" s="544"/>
      <c r="DD134" s="544"/>
      <c r="DE134" s="544"/>
      <c r="DF134" s="544"/>
      <c r="DG134" s="657"/>
      <c r="DH134" s="543"/>
      <c r="DI134" s="544"/>
      <c r="DJ134" s="544"/>
      <c r="DK134" s="544"/>
      <c r="DL134" s="544"/>
      <c r="DM134" s="544"/>
      <c r="DN134" s="544"/>
      <c r="DO134" s="544"/>
      <c r="DP134" s="544"/>
      <c r="DQ134" s="657"/>
      <c r="DR134" s="543"/>
      <c r="DS134" s="544"/>
      <c r="DT134" s="544"/>
      <c r="DU134" s="544"/>
      <c r="DV134" s="544"/>
      <c r="DW134" s="544"/>
      <c r="DX134" s="544"/>
      <c r="DY134" s="544"/>
      <c r="DZ134" s="544"/>
      <c r="EA134" s="657"/>
      <c r="EB134" s="543"/>
      <c r="EC134" s="544"/>
      <c r="ED134" s="544"/>
      <c r="EE134" s="544"/>
      <c r="EF134" s="544"/>
      <c r="EG134" s="544"/>
      <c r="EH134" s="544"/>
      <c r="EI134" s="544"/>
      <c r="EJ134" s="544"/>
      <c r="EK134" s="657"/>
    </row>
    <row r="135" spans="1:141" ht="36">
      <c r="A135" s="359">
        <f>Summary!A135</f>
        <v>0</v>
      </c>
      <c r="B135" s="378">
        <f>Summary!B135</f>
        <v>0</v>
      </c>
      <c r="C135" s="379" t="str">
        <f>Summary!C135</f>
        <v>4.6.6</v>
      </c>
      <c r="D135" s="380" t="str">
        <f>Summary!D135</f>
        <v>1500 - Roadside technology</v>
      </c>
      <c r="E135" s="381" t="str">
        <f>Summary!E135</f>
        <v>Meteorological sites</v>
      </c>
      <c r="F135" s="382" t="str">
        <f>Summary!F135</f>
        <v>Clean fog sensors</v>
      </c>
      <c r="G135" s="375">
        <f>Summary!G135</f>
        <v>0</v>
      </c>
      <c r="H135" s="540">
        <f t="shared" si="54"/>
        <v>0</v>
      </c>
      <c r="I135" s="541">
        <f t="shared" si="55"/>
        <v>0</v>
      </c>
      <c r="J135" s="541">
        <f t="shared" si="56"/>
        <v>0</v>
      </c>
      <c r="K135" s="541">
        <f t="shared" si="57"/>
        <v>0</v>
      </c>
      <c r="L135" s="541">
        <f t="shared" si="58"/>
        <v>0</v>
      </c>
      <c r="M135" s="541">
        <f t="shared" si="59"/>
        <v>0</v>
      </c>
      <c r="N135" s="541">
        <f t="shared" si="60"/>
        <v>0</v>
      </c>
      <c r="O135" s="541">
        <f t="shared" si="61"/>
        <v>0</v>
      </c>
      <c r="P135" s="541">
        <f t="shared" si="62"/>
        <v>0</v>
      </c>
      <c r="Q135" s="541">
        <f t="shared" si="63"/>
        <v>0</v>
      </c>
      <c r="R135" s="541">
        <f t="shared" si="64"/>
        <v>0</v>
      </c>
      <c r="S135" s="541">
        <f t="shared" si="65"/>
        <v>0</v>
      </c>
      <c r="T135" s="542">
        <f t="shared" si="66"/>
        <v>0</v>
      </c>
      <c r="U135" s="531"/>
      <c r="V135" s="543"/>
      <c r="W135" s="544"/>
      <c r="X135" s="544"/>
      <c r="Y135" s="544"/>
      <c r="Z135" s="544"/>
      <c r="AA135" s="544"/>
      <c r="AB135" s="544"/>
      <c r="AC135" s="544"/>
      <c r="AD135" s="544"/>
      <c r="AE135" s="657"/>
      <c r="AF135" s="543"/>
      <c r="AG135" s="544"/>
      <c r="AH135" s="544"/>
      <c r="AI135" s="544"/>
      <c r="AJ135" s="544"/>
      <c r="AK135" s="544"/>
      <c r="AL135" s="544"/>
      <c r="AM135" s="544"/>
      <c r="AN135" s="544"/>
      <c r="AO135" s="657"/>
      <c r="AP135" s="543"/>
      <c r="AQ135" s="544"/>
      <c r="AR135" s="544"/>
      <c r="AS135" s="544"/>
      <c r="AT135" s="544"/>
      <c r="AU135" s="544"/>
      <c r="AV135" s="544"/>
      <c r="AW135" s="544"/>
      <c r="AX135" s="544"/>
      <c r="AY135" s="657"/>
      <c r="AZ135" s="543"/>
      <c r="BA135" s="544"/>
      <c r="BB135" s="544"/>
      <c r="BC135" s="544"/>
      <c r="BD135" s="544"/>
      <c r="BE135" s="544"/>
      <c r="BF135" s="544"/>
      <c r="BG135" s="544"/>
      <c r="BH135" s="544"/>
      <c r="BI135" s="657"/>
      <c r="BJ135" s="543"/>
      <c r="BK135" s="544"/>
      <c r="BL135" s="544"/>
      <c r="BM135" s="544"/>
      <c r="BN135" s="544"/>
      <c r="BO135" s="544"/>
      <c r="BP135" s="544"/>
      <c r="BQ135" s="544"/>
      <c r="BR135" s="544"/>
      <c r="BS135" s="657"/>
      <c r="BT135" s="543"/>
      <c r="BU135" s="544"/>
      <c r="BV135" s="544"/>
      <c r="BW135" s="544"/>
      <c r="BX135" s="544"/>
      <c r="BY135" s="544"/>
      <c r="BZ135" s="544"/>
      <c r="CA135" s="544"/>
      <c r="CB135" s="544"/>
      <c r="CC135" s="657"/>
      <c r="CD135" s="543"/>
      <c r="CE135" s="544"/>
      <c r="CF135" s="544"/>
      <c r="CG135" s="544"/>
      <c r="CH135" s="544"/>
      <c r="CI135" s="544"/>
      <c r="CJ135" s="544"/>
      <c r="CK135" s="544"/>
      <c r="CL135" s="544"/>
      <c r="CM135" s="657"/>
      <c r="CN135" s="543"/>
      <c r="CO135" s="544"/>
      <c r="CP135" s="544"/>
      <c r="CQ135" s="544"/>
      <c r="CR135" s="544"/>
      <c r="CS135" s="544"/>
      <c r="CT135" s="544"/>
      <c r="CU135" s="544"/>
      <c r="CV135" s="544"/>
      <c r="CW135" s="657"/>
      <c r="CX135" s="543"/>
      <c r="CY135" s="544"/>
      <c r="CZ135" s="544"/>
      <c r="DA135" s="544"/>
      <c r="DB135" s="544"/>
      <c r="DC135" s="544"/>
      <c r="DD135" s="544"/>
      <c r="DE135" s="544"/>
      <c r="DF135" s="544"/>
      <c r="DG135" s="657"/>
      <c r="DH135" s="543"/>
      <c r="DI135" s="544"/>
      <c r="DJ135" s="544"/>
      <c r="DK135" s="544"/>
      <c r="DL135" s="544"/>
      <c r="DM135" s="544"/>
      <c r="DN135" s="544"/>
      <c r="DO135" s="544"/>
      <c r="DP135" s="544"/>
      <c r="DQ135" s="657"/>
      <c r="DR135" s="543"/>
      <c r="DS135" s="544"/>
      <c r="DT135" s="544"/>
      <c r="DU135" s="544"/>
      <c r="DV135" s="544"/>
      <c r="DW135" s="544"/>
      <c r="DX135" s="544"/>
      <c r="DY135" s="544"/>
      <c r="DZ135" s="544"/>
      <c r="EA135" s="657"/>
      <c r="EB135" s="543"/>
      <c r="EC135" s="544"/>
      <c r="ED135" s="544"/>
      <c r="EE135" s="544"/>
      <c r="EF135" s="544"/>
      <c r="EG135" s="544"/>
      <c r="EH135" s="544"/>
      <c r="EI135" s="544"/>
      <c r="EJ135" s="544"/>
      <c r="EK135" s="657"/>
    </row>
    <row r="136" spans="1:141" ht="36">
      <c r="A136" s="359">
        <f>Summary!A136</f>
        <v>0</v>
      </c>
      <c r="B136" s="378">
        <f>Summary!B136</f>
        <v>0</v>
      </c>
      <c r="C136" s="379" t="str">
        <f>Summary!C136</f>
        <v>4.6.7</v>
      </c>
      <c r="D136" s="380" t="str">
        <f>Summary!D136</f>
        <v>1500 - Roadside technology</v>
      </c>
      <c r="E136" s="381" t="str">
        <f>Summary!E136</f>
        <v>Fixed Text Message Signs</v>
      </c>
      <c r="F136" s="382" t="str">
        <f>Summary!F136</f>
        <v>Check, clean and grease motor assemblies</v>
      </c>
      <c r="G136" s="375">
        <f>Summary!G136</f>
        <v>0</v>
      </c>
      <c r="H136" s="540">
        <f t="shared" si="54"/>
        <v>0</v>
      </c>
      <c r="I136" s="541">
        <f t="shared" si="55"/>
        <v>0</v>
      </c>
      <c r="J136" s="541">
        <f t="shared" si="56"/>
        <v>0</v>
      </c>
      <c r="K136" s="541">
        <f t="shared" si="57"/>
        <v>0</v>
      </c>
      <c r="L136" s="541">
        <f t="shared" si="58"/>
        <v>0</v>
      </c>
      <c r="M136" s="541">
        <f t="shared" si="59"/>
        <v>0</v>
      </c>
      <c r="N136" s="541">
        <f t="shared" si="60"/>
        <v>0</v>
      </c>
      <c r="O136" s="541">
        <f t="shared" si="61"/>
        <v>0</v>
      </c>
      <c r="P136" s="541">
        <f t="shared" si="62"/>
        <v>0</v>
      </c>
      <c r="Q136" s="541">
        <f t="shared" si="63"/>
        <v>0</v>
      </c>
      <c r="R136" s="541">
        <f t="shared" si="64"/>
        <v>0</v>
      </c>
      <c r="S136" s="541">
        <f t="shared" si="65"/>
        <v>0</v>
      </c>
      <c r="T136" s="542">
        <f t="shared" si="66"/>
        <v>0</v>
      </c>
      <c r="U136" s="531"/>
      <c r="V136" s="543"/>
      <c r="W136" s="544"/>
      <c r="X136" s="544"/>
      <c r="Y136" s="544"/>
      <c r="Z136" s="544"/>
      <c r="AA136" s="544"/>
      <c r="AB136" s="544"/>
      <c r="AC136" s="544"/>
      <c r="AD136" s="544"/>
      <c r="AE136" s="657"/>
      <c r="AF136" s="543"/>
      <c r="AG136" s="544"/>
      <c r="AH136" s="544"/>
      <c r="AI136" s="544"/>
      <c r="AJ136" s="544"/>
      <c r="AK136" s="544"/>
      <c r="AL136" s="544"/>
      <c r="AM136" s="544"/>
      <c r="AN136" s="544"/>
      <c r="AO136" s="657"/>
      <c r="AP136" s="543"/>
      <c r="AQ136" s="544"/>
      <c r="AR136" s="544"/>
      <c r="AS136" s="544"/>
      <c r="AT136" s="544"/>
      <c r="AU136" s="544"/>
      <c r="AV136" s="544"/>
      <c r="AW136" s="544"/>
      <c r="AX136" s="544"/>
      <c r="AY136" s="657"/>
      <c r="AZ136" s="543"/>
      <c r="BA136" s="544"/>
      <c r="BB136" s="544"/>
      <c r="BC136" s="544"/>
      <c r="BD136" s="544"/>
      <c r="BE136" s="544"/>
      <c r="BF136" s="544"/>
      <c r="BG136" s="544"/>
      <c r="BH136" s="544"/>
      <c r="BI136" s="657"/>
      <c r="BJ136" s="543"/>
      <c r="BK136" s="544"/>
      <c r="BL136" s="544"/>
      <c r="BM136" s="544"/>
      <c r="BN136" s="544"/>
      <c r="BO136" s="544"/>
      <c r="BP136" s="544"/>
      <c r="BQ136" s="544"/>
      <c r="BR136" s="544"/>
      <c r="BS136" s="657"/>
      <c r="BT136" s="543"/>
      <c r="BU136" s="544"/>
      <c r="BV136" s="544"/>
      <c r="BW136" s="544"/>
      <c r="BX136" s="544"/>
      <c r="BY136" s="544"/>
      <c r="BZ136" s="544"/>
      <c r="CA136" s="544"/>
      <c r="CB136" s="544"/>
      <c r="CC136" s="657"/>
      <c r="CD136" s="543"/>
      <c r="CE136" s="544"/>
      <c r="CF136" s="544"/>
      <c r="CG136" s="544"/>
      <c r="CH136" s="544"/>
      <c r="CI136" s="544"/>
      <c r="CJ136" s="544"/>
      <c r="CK136" s="544"/>
      <c r="CL136" s="544"/>
      <c r="CM136" s="657"/>
      <c r="CN136" s="543"/>
      <c r="CO136" s="544"/>
      <c r="CP136" s="544"/>
      <c r="CQ136" s="544"/>
      <c r="CR136" s="544"/>
      <c r="CS136" s="544"/>
      <c r="CT136" s="544"/>
      <c r="CU136" s="544"/>
      <c r="CV136" s="544"/>
      <c r="CW136" s="657"/>
      <c r="CX136" s="543"/>
      <c r="CY136" s="544"/>
      <c r="CZ136" s="544"/>
      <c r="DA136" s="544"/>
      <c r="DB136" s="544"/>
      <c r="DC136" s="544"/>
      <c r="DD136" s="544"/>
      <c r="DE136" s="544"/>
      <c r="DF136" s="544"/>
      <c r="DG136" s="657"/>
      <c r="DH136" s="543"/>
      <c r="DI136" s="544"/>
      <c r="DJ136" s="544"/>
      <c r="DK136" s="544"/>
      <c r="DL136" s="544"/>
      <c r="DM136" s="544"/>
      <c r="DN136" s="544"/>
      <c r="DO136" s="544"/>
      <c r="DP136" s="544"/>
      <c r="DQ136" s="657"/>
      <c r="DR136" s="543"/>
      <c r="DS136" s="544"/>
      <c r="DT136" s="544"/>
      <c r="DU136" s="544"/>
      <c r="DV136" s="544"/>
      <c r="DW136" s="544"/>
      <c r="DX136" s="544"/>
      <c r="DY136" s="544"/>
      <c r="DZ136" s="544"/>
      <c r="EA136" s="657"/>
      <c r="EB136" s="543"/>
      <c r="EC136" s="544"/>
      <c r="ED136" s="544"/>
      <c r="EE136" s="544"/>
      <c r="EF136" s="544"/>
      <c r="EG136" s="544"/>
      <c r="EH136" s="544"/>
      <c r="EI136" s="544"/>
      <c r="EJ136" s="544"/>
      <c r="EK136" s="657"/>
    </row>
    <row r="137" spans="1:141" s="139" customFormat="1" ht="54">
      <c r="A137" s="802">
        <f>Summary!A137</f>
        <v>0</v>
      </c>
      <c r="B137" s="815">
        <f>Summary!B137</f>
        <v>0</v>
      </c>
      <c r="C137" s="813" t="str">
        <f>Summary!C137</f>
        <v>4.6.8</v>
      </c>
      <c r="D137" s="816" t="str">
        <f>Summary!D137</f>
        <v>1500 - Roadside technology</v>
      </c>
      <c r="E137" s="796" t="str">
        <f>Summary!E137</f>
        <v>Remotely Operated Temporary Traffic Management Signs</v>
      </c>
      <c r="F137" s="796">
        <f>Summary!F137</f>
        <v>0</v>
      </c>
      <c r="G137" s="787">
        <f>Summary!G137</f>
        <v>0</v>
      </c>
      <c r="H137" s="299"/>
      <c r="I137" s="300"/>
      <c r="J137" s="300"/>
      <c r="K137" s="300"/>
      <c r="L137" s="300"/>
      <c r="M137" s="300"/>
      <c r="N137" s="300"/>
      <c r="O137" s="300"/>
      <c r="P137" s="300"/>
      <c r="Q137" s="300"/>
      <c r="R137" s="300"/>
      <c r="S137" s="300"/>
      <c r="T137" s="797"/>
      <c r="U137" s="531"/>
      <c r="V137" s="299"/>
      <c r="W137" s="300"/>
      <c r="X137" s="300"/>
      <c r="Y137" s="300"/>
      <c r="Z137" s="300"/>
      <c r="AA137" s="300"/>
      <c r="AB137" s="300"/>
      <c r="AC137" s="300"/>
      <c r="AD137" s="300"/>
      <c r="AE137" s="817"/>
      <c r="AF137" s="299"/>
      <c r="AG137" s="300"/>
      <c r="AH137" s="300"/>
      <c r="AI137" s="300"/>
      <c r="AJ137" s="300"/>
      <c r="AK137" s="300"/>
      <c r="AL137" s="300"/>
      <c r="AM137" s="300"/>
      <c r="AN137" s="300"/>
      <c r="AO137" s="817"/>
      <c r="AP137" s="299"/>
      <c r="AQ137" s="300"/>
      <c r="AR137" s="300"/>
      <c r="AS137" s="300"/>
      <c r="AT137" s="300"/>
      <c r="AU137" s="300"/>
      <c r="AV137" s="300"/>
      <c r="AW137" s="300"/>
      <c r="AX137" s="300"/>
      <c r="AY137" s="817"/>
      <c r="AZ137" s="299"/>
      <c r="BA137" s="300"/>
      <c r="BB137" s="300"/>
      <c r="BC137" s="300"/>
      <c r="BD137" s="300"/>
      <c r="BE137" s="300"/>
      <c r="BF137" s="300"/>
      <c r="BG137" s="300"/>
      <c r="BH137" s="300"/>
      <c r="BI137" s="817"/>
      <c r="BJ137" s="299"/>
      <c r="BK137" s="300"/>
      <c r="BL137" s="300"/>
      <c r="BM137" s="300"/>
      <c r="BN137" s="300"/>
      <c r="BO137" s="300"/>
      <c r="BP137" s="300"/>
      <c r="BQ137" s="300"/>
      <c r="BR137" s="300"/>
      <c r="BS137" s="817"/>
      <c r="BT137" s="299"/>
      <c r="BU137" s="300"/>
      <c r="BV137" s="300"/>
      <c r="BW137" s="300"/>
      <c r="BX137" s="300"/>
      <c r="BY137" s="300"/>
      <c r="BZ137" s="300"/>
      <c r="CA137" s="300"/>
      <c r="CB137" s="300"/>
      <c r="CC137" s="817"/>
      <c r="CD137" s="299"/>
      <c r="CE137" s="300"/>
      <c r="CF137" s="300"/>
      <c r="CG137" s="300"/>
      <c r="CH137" s="300"/>
      <c r="CI137" s="300"/>
      <c r="CJ137" s="300"/>
      <c r="CK137" s="300"/>
      <c r="CL137" s="300"/>
      <c r="CM137" s="817"/>
      <c r="CN137" s="299"/>
      <c r="CO137" s="300"/>
      <c r="CP137" s="300"/>
      <c r="CQ137" s="300"/>
      <c r="CR137" s="300"/>
      <c r="CS137" s="300"/>
      <c r="CT137" s="300"/>
      <c r="CU137" s="300"/>
      <c r="CV137" s="300"/>
      <c r="CW137" s="817"/>
      <c r="CX137" s="299"/>
      <c r="CY137" s="300"/>
      <c r="CZ137" s="300"/>
      <c r="DA137" s="300"/>
      <c r="DB137" s="300"/>
      <c r="DC137" s="300"/>
      <c r="DD137" s="300"/>
      <c r="DE137" s="300"/>
      <c r="DF137" s="300"/>
      <c r="DG137" s="817"/>
      <c r="DH137" s="299"/>
      <c r="DI137" s="300"/>
      <c r="DJ137" s="300"/>
      <c r="DK137" s="300"/>
      <c r="DL137" s="300"/>
      <c r="DM137" s="300"/>
      <c r="DN137" s="300"/>
      <c r="DO137" s="300"/>
      <c r="DP137" s="300"/>
      <c r="DQ137" s="817"/>
      <c r="DR137" s="299"/>
      <c r="DS137" s="300"/>
      <c r="DT137" s="300"/>
      <c r="DU137" s="300"/>
      <c r="DV137" s="300"/>
      <c r="DW137" s="300"/>
      <c r="DX137" s="300"/>
      <c r="DY137" s="300"/>
      <c r="DZ137" s="300"/>
      <c r="EA137" s="817"/>
      <c r="EB137" s="299"/>
      <c r="EC137" s="300"/>
      <c r="ED137" s="300"/>
      <c r="EE137" s="300"/>
      <c r="EF137" s="300"/>
      <c r="EG137" s="300"/>
      <c r="EH137" s="300"/>
      <c r="EI137" s="300"/>
      <c r="EJ137" s="300"/>
      <c r="EK137" s="817"/>
    </row>
    <row r="138" spans="1:141" ht="20.25">
      <c r="A138" s="359">
        <f>Summary!A138</f>
        <v>0</v>
      </c>
      <c r="B138" s="378">
        <f>Summary!B138</f>
        <v>0</v>
      </c>
      <c r="C138" s="379" t="str">
        <f>Summary!C138</f>
        <v>4.6.8.1</v>
      </c>
      <c r="D138" s="380">
        <f>Summary!D138</f>
        <v>0</v>
      </c>
      <c r="E138" s="381">
        <f>Summary!E138</f>
        <v>0</v>
      </c>
      <c r="F138" s="382" t="str">
        <f>Summary!F138</f>
        <v>Change Batteries</v>
      </c>
      <c r="G138" s="375">
        <f>Summary!G138</f>
        <v>0</v>
      </c>
      <c r="H138" s="540">
        <f t="shared" si="54"/>
        <v>0</v>
      </c>
      <c r="I138" s="541">
        <f t="shared" si="55"/>
        <v>0</v>
      </c>
      <c r="J138" s="541">
        <f t="shared" si="56"/>
        <v>0</v>
      </c>
      <c r="K138" s="541">
        <f t="shared" si="57"/>
        <v>0</v>
      </c>
      <c r="L138" s="541">
        <f t="shared" si="58"/>
        <v>0</v>
      </c>
      <c r="M138" s="541">
        <f t="shared" si="59"/>
        <v>0</v>
      </c>
      <c r="N138" s="541">
        <f t="shared" si="60"/>
        <v>0</v>
      </c>
      <c r="O138" s="541">
        <f t="shared" si="61"/>
        <v>0</v>
      </c>
      <c r="P138" s="541">
        <f t="shared" si="62"/>
        <v>0</v>
      </c>
      <c r="Q138" s="541">
        <f t="shared" si="63"/>
        <v>0</v>
      </c>
      <c r="R138" s="541">
        <f t="shared" si="64"/>
        <v>0</v>
      </c>
      <c r="S138" s="541">
        <f t="shared" si="65"/>
        <v>0</v>
      </c>
      <c r="T138" s="542">
        <f t="shared" si="66"/>
        <v>0</v>
      </c>
      <c r="U138" s="531"/>
      <c r="V138" s="543"/>
      <c r="W138" s="544"/>
      <c r="X138" s="544"/>
      <c r="Y138" s="544"/>
      <c r="Z138" s="544"/>
      <c r="AA138" s="544"/>
      <c r="AB138" s="544"/>
      <c r="AC138" s="544"/>
      <c r="AD138" s="544"/>
      <c r="AE138" s="657"/>
      <c r="AF138" s="543"/>
      <c r="AG138" s="544"/>
      <c r="AH138" s="544"/>
      <c r="AI138" s="544"/>
      <c r="AJ138" s="544"/>
      <c r="AK138" s="544"/>
      <c r="AL138" s="544"/>
      <c r="AM138" s="544"/>
      <c r="AN138" s="544"/>
      <c r="AO138" s="657"/>
      <c r="AP138" s="543"/>
      <c r="AQ138" s="544"/>
      <c r="AR138" s="544"/>
      <c r="AS138" s="544"/>
      <c r="AT138" s="544"/>
      <c r="AU138" s="544"/>
      <c r="AV138" s="544"/>
      <c r="AW138" s="544"/>
      <c r="AX138" s="544"/>
      <c r="AY138" s="657"/>
      <c r="AZ138" s="543"/>
      <c r="BA138" s="544"/>
      <c r="BB138" s="544"/>
      <c r="BC138" s="544"/>
      <c r="BD138" s="544"/>
      <c r="BE138" s="544"/>
      <c r="BF138" s="544"/>
      <c r="BG138" s="544"/>
      <c r="BH138" s="544"/>
      <c r="BI138" s="657"/>
      <c r="BJ138" s="543"/>
      <c r="BK138" s="544"/>
      <c r="BL138" s="544"/>
      <c r="BM138" s="544"/>
      <c r="BN138" s="544"/>
      <c r="BO138" s="544"/>
      <c r="BP138" s="544"/>
      <c r="BQ138" s="544"/>
      <c r="BR138" s="544"/>
      <c r="BS138" s="657"/>
      <c r="BT138" s="543"/>
      <c r="BU138" s="544"/>
      <c r="BV138" s="544"/>
      <c r="BW138" s="544"/>
      <c r="BX138" s="544"/>
      <c r="BY138" s="544"/>
      <c r="BZ138" s="544"/>
      <c r="CA138" s="544"/>
      <c r="CB138" s="544"/>
      <c r="CC138" s="657"/>
      <c r="CD138" s="543"/>
      <c r="CE138" s="544"/>
      <c r="CF138" s="544"/>
      <c r="CG138" s="544"/>
      <c r="CH138" s="544"/>
      <c r="CI138" s="544"/>
      <c r="CJ138" s="544"/>
      <c r="CK138" s="544"/>
      <c r="CL138" s="544"/>
      <c r="CM138" s="657"/>
      <c r="CN138" s="543"/>
      <c r="CO138" s="544"/>
      <c r="CP138" s="544"/>
      <c r="CQ138" s="544"/>
      <c r="CR138" s="544"/>
      <c r="CS138" s="544"/>
      <c r="CT138" s="544"/>
      <c r="CU138" s="544"/>
      <c r="CV138" s="544"/>
      <c r="CW138" s="657"/>
      <c r="CX138" s="543"/>
      <c r="CY138" s="544"/>
      <c r="CZ138" s="544"/>
      <c r="DA138" s="544"/>
      <c r="DB138" s="544"/>
      <c r="DC138" s="544"/>
      <c r="DD138" s="544"/>
      <c r="DE138" s="544"/>
      <c r="DF138" s="544"/>
      <c r="DG138" s="657"/>
      <c r="DH138" s="543"/>
      <c r="DI138" s="544"/>
      <c r="DJ138" s="544"/>
      <c r="DK138" s="544"/>
      <c r="DL138" s="544"/>
      <c r="DM138" s="544"/>
      <c r="DN138" s="544"/>
      <c r="DO138" s="544"/>
      <c r="DP138" s="544"/>
      <c r="DQ138" s="657"/>
      <c r="DR138" s="543"/>
      <c r="DS138" s="544"/>
      <c r="DT138" s="544"/>
      <c r="DU138" s="544"/>
      <c r="DV138" s="544"/>
      <c r="DW138" s="544"/>
      <c r="DX138" s="544"/>
      <c r="DY138" s="544"/>
      <c r="DZ138" s="544"/>
      <c r="EA138" s="657"/>
      <c r="EB138" s="543"/>
      <c r="EC138" s="544"/>
      <c r="ED138" s="544"/>
      <c r="EE138" s="544"/>
      <c r="EF138" s="544"/>
      <c r="EG138" s="544"/>
      <c r="EH138" s="544"/>
      <c r="EI138" s="544"/>
      <c r="EJ138" s="544"/>
      <c r="EK138" s="657"/>
    </row>
    <row r="139" spans="1:141" s="139" customFormat="1" ht="20.25">
      <c r="A139" s="359">
        <f>Summary!A139</f>
        <v>0</v>
      </c>
      <c r="B139" s="378">
        <f>Summary!B139</f>
        <v>0</v>
      </c>
      <c r="C139" s="379" t="str">
        <f>Summary!C139</f>
        <v>4.6.8.2</v>
      </c>
      <c r="D139" s="380">
        <f>Summary!D139</f>
        <v>0</v>
      </c>
      <c r="E139" s="381">
        <f>Summary!E139</f>
        <v>0</v>
      </c>
      <c r="F139" s="382" t="str">
        <f>Summary!F139</f>
        <v>Inspect and clean battery connectors</v>
      </c>
      <c r="G139" s="375">
        <f>Summary!G139</f>
        <v>0</v>
      </c>
      <c r="H139" s="540">
        <f t="shared" si="54"/>
        <v>0</v>
      </c>
      <c r="I139" s="541">
        <f t="shared" si="55"/>
        <v>0</v>
      </c>
      <c r="J139" s="541">
        <f t="shared" si="56"/>
        <v>0</v>
      </c>
      <c r="K139" s="541">
        <f t="shared" si="57"/>
        <v>0</v>
      </c>
      <c r="L139" s="541">
        <f t="shared" si="58"/>
        <v>0</v>
      </c>
      <c r="M139" s="541">
        <f t="shared" si="59"/>
        <v>0</v>
      </c>
      <c r="N139" s="541">
        <f t="shared" si="60"/>
        <v>0</v>
      </c>
      <c r="O139" s="541">
        <f t="shared" si="61"/>
        <v>0</v>
      </c>
      <c r="P139" s="541">
        <f t="shared" si="62"/>
        <v>0</v>
      </c>
      <c r="Q139" s="541">
        <f t="shared" si="63"/>
        <v>0</v>
      </c>
      <c r="R139" s="541">
        <f t="shared" si="64"/>
        <v>0</v>
      </c>
      <c r="S139" s="541">
        <f t="shared" si="65"/>
        <v>0</v>
      </c>
      <c r="T139" s="542">
        <f t="shared" si="66"/>
        <v>0</v>
      </c>
      <c r="U139" s="531"/>
      <c r="V139" s="543"/>
      <c r="W139" s="544"/>
      <c r="X139" s="544"/>
      <c r="Y139" s="544"/>
      <c r="Z139" s="544"/>
      <c r="AA139" s="544"/>
      <c r="AB139" s="544"/>
      <c r="AC139" s="544"/>
      <c r="AD139" s="544"/>
      <c r="AE139" s="657"/>
      <c r="AF139" s="543"/>
      <c r="AG139" s="544"/>
      <c r="AH139" s="544"/>
      <c r="AI139" s="544"/>
      <c r="AJ139" s="544"/>
      <c r="AK139" s="544"/>
      <c r="AL139" s="544"/>
      <c r="AM139" s="544"/>
      <c r="AN139" s="544"/>
      <c r="AO139" s="657"/>
      <c r="AP139" s="543"/>
      <c r="AQ139" s="544"/>
      <c r="AR139" s="544"/>
      <c r="AS139" s="544"/>
      <c r="AT139" s="544"/>
      <c r="AU139" s="544"/>
      <c r="AV139" s="544"/>
      <c r="AW139" s="544"/>
      <c r="AX139" s="544"/>
      <c r="AY139" s="657"/>
      <c r="AZ139" s="543"/>
      <c r="BA139" s="544"/>
      <c r="BB139" s="544"/>
      <c r="BC139" s="544"/>
      <c r="BD139" s="544"/>
      <c r="BE139" s="544"/>
      <c r="BF139" s="544"/>
      <c r="BG139" s="544"/>
      <c r="BH139" s="544"/>
      <c r="BI139" s="657"/>
      <c r="BJ139" s="543"/>
      <c r="BK139" s="544"/>
      <c r="BL139" s="544"/>
      <c r="BM139" s="544"/>
      <c r="BN139" s="544"/>
      <c r="BO139" s="544"/>
      <c r="BP139" s="544"/>
      <c r="BQ139" s="544"/>
      <c r="BR139" s="544"/>
      <c r="BS139" s="657"/>
      <c r="BT139" s="543"/>
      <c r="BU139" s="544"/>
      <c r="BV139" s="544"/>
      <c r="BW139" s="544"/>
      <c r="BX139" s="544"/>
      <c r="BY139" s="544"/>
      <c r="BZ139" s="544"/>
      <c r="CA139" s="544"/>
      <c r="CB139" s="544"/>
      <c r="CC139" s="657"/>
      <c r="CD139" s="543"/>
      <c r="CE139" s="544"/>
      <c r="CF139" s="544"/>
      <c r="CG139" s="544"/>
      <c r="CH139" s="544"/>
      <c r="CI139" s="544"/>
      <c r="CJ139" s="544"/>
      <c r="CK139" s="544"/>
      <c r="CL139" s="544"/>
      <c r="CM139" s="657"/>
      <c r="CN139" s="543"/>
      <c r="CO139" s="544"/>
      <c r="CP139" s="544"/>
      <c r="CQ139" s="544"/>
      <c r="CR139" s="544"/>
      <c r="CS139" s="544"/>
      <c r="CT139" s="544"/>
      <c r="CU139" s="544"/>
      <c r="CV139" s="544"/>
      <c r="CW139" s="657"/>
      <c r="CX139" s="543"/>
      <c r="CY139" s="544"/>
      <c r="CZ139" s="544"/>
      <c r="DA139" s="544"/>
      <c r="DB139" s="544"/>
      <c r="DC139" s="544"/>
      <c r="DD139" s="544"/>
      <c r="DE139" s="544"/>
      <c r="DF139" s="544"/>
      <c r="DG139" s="657"/>
      <c r="DH139" s="543"/>
      <c r="DI139" s="544"/>
      <c r="DJ139" s="544"/>
      <c r="DK139" s="544"/>
      <c r="DL139" s="544"/>
      <c r="DM139" s="544"/>
      <c r="DN139" s="544"/>
      <c r="DO139" s="544"/>
      <c r="DP139" s="544"/>
      <c r="DQ139" s="657"/>
      <c r="DR139" s="543"/>
      <c r="DS139" s="544"/>
      <c r="DT139" s="544"/>
      <c r="DU139" s="544"/>
      <c r="DV139" s="544"/>
      <c r="DW139" s="544"/>
      <c r="DX139" s="544"/>
      <c r="DY139" s="544"/>
      <c r="DZ139" s="544"/>
      <c r="EA139" s="657"/>
      <c r="EB139" s="543"/>
      <c r="EC139" s="544"/>
      <c r="ED139" s="544"/>
      <c r="EE139" s="544"/>
      <c r="EF139" s="544"/>
      <c r="EG139" s="544"/>
      <c r="EH139" s="544"/>
      <c r="EI139" s="544"/>
      <c r="EJ139" s="544"/>
      <c r="EK139" s="657"/>
    </row>
    <row r="140" spans="1:141" s="139" customFormat="1" ht="20.25">
      <c r="A140" s="359">
        <f>Summary!A140</f>
        <v>0</v>
      </c>
      <c r="B140" s="378">
        <f>Summary!B140</f>
        <v>0</v>
      </c>
      <c r="C140" s="379" t="str">
        <f>Summary!C140</f>
        <v>4.6.8.3</v>
      </c>
      <c r="D140" s="380">
        <f>Summary!D140</f>
        <v>0</v>
      </c>
      <c r="E140" s="381">
        <f>Summary!E140</f>
        <v>0</v>
      </c>
      <c r="F140" s="382" t="str">
        <f>Summary!F140</f>
        <v>Clean sign face</v>
      </c>
      <c r="G140" s="375">
        <f>Summary!G140</f>
        <v>0</v>
      </c>
      <c r="H140" s="540">
        <f t="shared" si="54"/>
        <v>0</v>
      </c>
      <c r="I140" s="541">
        <f t="shared" si="55"/>
        <v>0</v>
      </c>
      <c r="J140" s="541">
        <f t="shared" si="56"/>
        <v>0</v>
      </c>
      <c r="K140" s="541">
        <f t="shared" si="57"/>
        <v>0</v>
      </c>
      <c r="L140" s="541">
        <f t="shared" si="58"/>
        <v>0</v>
      </c>
      <c r="M140" s="541">
        <f t="shared" si="59"/>
        <v>0</v>
      </c>
      <c r="N140" s="541">
        <f t="shared" si="60"/>
        <v>0</v>
      </c>
      <c r="O140" s="541">
        <f t="shared" si="61"/>
        <v>0</v>
      </c>
      <c r="P140" s="541">
        <f t="shared" si="62"/>
        <v>0</v>
      </c>
      <c r="Q140" s="541">
        <f t="shared" si="63"/>
        <v>0</v>
      </c>
      <c r="R140" s="541">
        <f t="shared" si="64"/>
        <v>0</v>
      </c>
      <c r="S140" s="541">
        <f t="shared" si="65"/>
        <v>0</v>
      </c>
      <c r="T140" s="542">
        <f t="shared" si="66"/>
        <v>0</v>
      </c>
      <c r="U140" s="531"/>
      <c r="V140" s="543"/>
      <c r="W140" s="544"/>
      <c r="X140" s="544"/>
      <c r="Y140" s="544"/>
      <c r="Z140" s="544"/>
      <c r="AA140" s="544"/>
      <c r="AB140" s="544"/>
      <c r="AC140" s="544"/>
      <c r="AD140" s="544"/>
      <c r="AE140" s="657"/>
      <c r="AF140" s="543"/>
      <c r="AG140" s="544"/>
      <c r="AH140" s="544"/>
      <c r="AI140" s="544"/>
      <c r="AJ140" s="544"/>
      <c r="AK140" s="544"/>
      <c r="AL140" s="544"/>
      <c r="AM140" s="544"/>
      <c r="AN140" s="544"/>
      <c r="AO140" s="657"/>
      <c r="AP140" s="543"/>
      <c r="AQ140" s="544"/>
      <c r="AR140" s="544"/>
      <c r="AS140" s="544"/>
      <c r="AT140" s="544"/>
      <c r="AU140" s="544"/>
      <c r="AV140" s="544"/>
      <c r="AW140" s="544"/>
      <c r="AX140" s="544"/>
      <c r="AY140" s="657"/>
      <c r="AZ140" s="543"/>
      <c r="BA140" s="544"/>
      <c r="BB140" s="544"/>
      <c r="BC140" s="544"/>
      <c r="BD140" s="544"/>
      <c r="BE140" s="544"/>
      <c r="BF140" s="544"/>
      <c r="BG140" s="544"/>
      <c r="BH140" s="544"/>
      <c r="BI140" s="657"/>
      <c r="BJ140" s="543"/>
      <c r="BK140" s="544"/>
      <c r="BL140" s="544"/>
      <c r="BM140" s="544"/>
      <c r="BN140" s="544"/>
      <c r="BO140" s="544"/>
      <c r="BP140" s="544"/>
      <c r="BQ140" s="544"/>
      <c r="BR140" s="544"/>
      <c r="BS140" s="657"/>
      <c r="BT140" s="543"/>
      <c r="BU140" s="544"/>
      <c r="BV140" s="544"/>
      <c r="BW140" s="544"/>
      <c r="BX140" s="544"/>
      <c r="BY140" s="544"/>
      <c r="BZ140" s="544"/>
      <c r="CA140" s="544"/>
      <c r="CB140" s="544"/>
      <c r="CC140" s="657"/>
      <c r="CD140" s="543"/>
      <c r="CE140" s="544"/>
      <c r="CF140" s="544"/>
      <c r="CG140" s="544"/>
      <c r="CH140" s="544"/>
      <c r="CI140" s="544"/>
      <c r="CJ140" s="544"/>
      <c r="CK140" s="544"/>
      <c r="CL140" s="544"/>
      <c r="CM140" s="657"/>
      <c r="CN140" s="543"/>
      <c r="CO140" s="544"/>
      <c r="CP140" s="544"/>
      <c r="CQ140" s="544"/>
      <c r="CR140" s="544"/>
      <c r="CS140" s="544"/>
      <c r="CT140" s="544"/>
      <c r="CU140" s="544"/>
      <c r="CV140" s="544"/>
      <c r="CW140" s="657"/>
      <c r="CX140" s="543"/>
      <c r="CY140" s="544"/>
      <c r="CZ140" s="544"/>
      <c r="DA140" s="544"/>
      <c r="DB140" s="544"/>
      <c r="DC140" s="544"/>
      <c r="DD140" s="544"/>
      <c r="DE140" s="544"/>
      <c r="DF140" s="544"/>
      <c r="DG140" s="657"/>
      <c r="DH140" s="543"/>
      <c r="DI140" s="544"/>
      <c r="DJ140" s="544"/>
      <c r="DK140" s="544"/>
      <c r="DL140" s="544"/>
      <c r="DM140" s="544"/>
      <c r="DN140" s="544"/>
      <c r="DO140" s="544"/>
      <c r="DP140" s="544"/>
      <c r="DQ140" s="657"/>
      <c r="DR140" s="543"/>
      <c r="DS140" s="544"/>
      <c r="DT140" s="544"/>
      <c r="DU140" s="544"/>
      <c r="DV140" s="544"/>
      <c r="DW140" s="544"/>
      <c r="DX140" s="544"/>
      <c r="DY140" s="544"/>
      <c r="DZ140" s="544"/>
      <c r="EA140" s="657"/>
      <c r="EB140" s="543"/>
      <c r="EC140" s="544"/>
      <c r="ED140" s="544"/>
      <c r="EE140" s="544"/>
      <c r="EF140" s="544"/>
      <c r="EG140" s="544"/>
      <c r="EH140" s="544"/>
      <c r="EI140" s="544"/>
      <c r="EJ140" s="544"/>
      <c r="EK140" s="657"/>
    </row>
    <row r="141" spans="1:141" ht="36">
      <c r="A141" s="359">
        <f>Summary!A141</f>
        <v>0</v>
      </c>
      <c r="B141" s="378">
        <f>Summary!B141</f>
        <v>0</v>
      </c>
      <c r="C141" s="379" t="str">
        <f>Summary!C141</f>
        <v>4.6.9</v>
      </c>
      <c r="D141" s="380" t="str">
        <f>Summary!D141</f>
        <v>1500 - Roadside technology</v>
      </c>
      <c r="E141" s="381" t="str">
        <f>Summary!E141</f>
        <v>Midas outstations and detectors</v>
      </c>
      <c r="F141" s="382" t="str">
        <f>Summary!F141</f>
        <v>Optimisation of MIDAS detectors (loops and radar) in accordance with MCH 2584 [Ref 11.N]</v>
      </c>
      <c r="G141" s="375">
        <f>Summary!G141</f>
        <v>0</v>
      </c>
      <c r="H141" s="540">
        <f t="shared" si="54"/>
        <v>0</v>
      </c>
      <c r="I141" s="541">
        <f t="shared" si="55"/>
        <v>0</v>
      </c>
      <c r="J141" s="541">
        <f t="shared" si="56"/>
        <v>0</v>
      </c>
      <c r="K141" s="541">
        <f t="shared" si="57"/>
        <v>0</v>
      </c>
      <c r="L141" s="541">
        <f t="shared" si="58"/>
        <v>0</v>
      </c>
      <c r="M141" s="541">
        <f t="shared" si="59"/>
        <v>0</v>
      </c>
      <c r="N141" s="541">
        <f t="shared" si="60"/>
        <v>0</v>
      </c>
      <c r="O141" s="541">
        <f t="shared" si="61"/>
        <v>0</v>
      </c>
      <c r="P141" s="541">
        <f t="shared" si="62"/>
        <v>0</v>
      </c>
      <c r="Q141" s="541">
        <f t="shared" si="63"/>
        <v>0</v>
      </c>
      <c r="R141" s="541">
        <f t="shared" si="64"/>
        <v>0</v>
      </c>
      <c r="S141" s="541">
        <f t="shared" si="65"/>
        <v>0</v>
      </c>
      <c r="T141" s="542">
        <f t="shared" si="66"/>
        <v>0</v>
      </c>
      <c r="U141" s="531"/>
      <c r="V141" s="543"/>
      <c r="W141" s="544"/>
      <c r="X141" s="544"/>
      <c r="Y141" s="544"/>
      <c r="Z141" s="544"/>
      <c r="AA141" s="544"/>
      <c r="AB141" s="544"/>
      <c r="AC141" s="544"/>
      <c r="AD141" s="544"/>
      <c r="AE141" s="657"/>
      <c r="AF141" s="543"/>
      <c r="AG141" s="544"/>
      <c r="AH141" s="544"/>
      <c r="AI141" s="544"/>
      <c r="AJ141" s="544"/>
      <c r="AK141" s="544"/>
      <c r="AL141" s="544"/>
      <c r="AM141" s="544"/>
      <c r="AN141" s="544"/>
      <c r="AO141" s="657"/>
      <c r="AP141" s="543"/>
      <c r="AQ141" s="544"/>
      <c r="AR141" s="544"/>
      <c r="AS141" s="544"/>
      <c r="AT141" s="544"/>
      <c r="AU141" s="544"/>
      <c r="AV141" s="544"/>
      <c r="AW141" s="544"/>
      <c r="AX141" s="544"/>
      <c r="AY141" s="657"/>
      <c r="AZ141" s="543"/>
      <c r="BA141" s="544"/>
      <c r="BB141" s="544"/>
      <c r="BC141" s="544"/>
      <c r="BD141" s="544"/>
      <c r="BE141" s="544"/>
      <c r="BF141" s="544"/>
      <c r="BG141" s="544"/>
      <c r="BH141" s="544"/>
      <c r="BI141" s="657"/>
      <c r="BJ141" s="543"/>
      <c r="BK141" s="544"/>
      <c r="BL141" s="544"/>
      <c r="BM141" s="544"/>
      <c r="BN141" s="544"/>
      <c r="BO141" s="544"/>
      <c r="BP141" s="544"/>
      <c r="BQ141" s="544"/>
      <c r="BR141" s="544"/>
      <c r="BS141" s="657"/>
      <c r="BT141" s="543"/>
      <c r="BU141" s="544"/>
      <c r="BV141" s="544"/>
      <c r="BW141" s="544"/>
      <c r="BX141" s="544"/>
      <c r="BY141" s="544"/>
      <c r="BZ141" s="544"/>
      <c r="CA141" s="544"/>
      <c r="CB141" s="544"/>
      <c r="CC141" s="657"/>
      <c r="CD141" s="543"/>
      <c r="CE141" s="544"/>
      <c r="CF141" s="544"/>
      <c r="CG141" s="544"/>
      <c r="CH141" s="544"/>
      <c r="CI141" s="544"/>
      <c r="CJ141" s="544"/>
      <c r="CK141" s="544"/>
      <c r="CL141" s="544"/>
      <c r="CM141" s="657"/>
      <c r="CN141" s="543"/>
      <c r="CO141" s="544"/>
      <c r="CP141" s="544"/>
      <c r="CQ141" s="544"/>
      <c r="CR141" s="544"/>
      <c r="CS141" s="544"/>
      <c r="CT141" s="544"/>
      <c r="CU141" s="544"/>
      <c r="CV141" s="544"/>
      <c r="CW141" s="657"/>
      <c r="CX141" s="543"/>
      <c r="CY141" s="544"/>
      <c r="CZ141" s="544"/>
      <c r="DA141" s="544"/>
      <c r="DB141" s="544"/>
      <c r="DC141" s="544"/>
      <c r="DD141" s="544"/>
      <c r="DE141" s="544"/>
      <c r="DF141" s="544"/>
      <c r="DG141" s="657"/>
      <c r="DH141" s="543"/>
      <c r="DI141" s="544"/>
      <c r="DJ141" s="544"/>
      <c r="DK141" s="544"/>
      <c r="DL141" s="544"/>
      <c r="DM141" s="544"/>
      <c r="DN141" s="544"/>
      <c r="DO141" s="544"/>
      <c r="DP141" s="544"/>
      <c r="DQ141" s="657"/>
      <c r="DR141" s="543"/>
      <c r="DS141" s="544"/>
      <c r="DT141" s="544"/>
      <c r="DU141" s="544"/>
      <c r="DV141" s="544"/>
      <c r="DW141" s="544"/>
      <c r="DX141" s="544"/>
      <c r="DY141" s="544"/>
      <c r="DZ141" s="544"/>
      <c r="EA141" s="657"/>
      <c r="EB141" s="543"/>
      <c r="EC141" s="544"/>
      <c r="ED141" s="544"/>
      <c r="EE141" s="544"/>
      <c r="EF141" s="544"/>
      <c r="EG141" s="544"/>
      <c r="EH141" s="544"/>
      <c r="EI141" s="544"/>
      <c r="EJ141" s="544"/>
      <c r="EK141" s="657"/>
    </row>
    <row r="142" spans="1:141" s="139" customFormat="1" ht="36">
      <c r="A142" s="802">
        <f>Summary!A142</f>
        <v>0</v>
      </c>
      <c r="B142" s="815">
        <f>Summary!B142</f>
        <v>0</v>
      </c>
      <c r="C142" s="813" t="str">
        <f>Summary!C142</f>
        <v>4.6.10</v>
      </c>
      <c r="D142" s="816" t="str">
        <f>Summary!D142</f>
        <v>1500 - Roadside technology</v>
      </c>
      <c r="E142" s="796" t="str">
        <f>Summary!E142</f>
        <v>Road Traffic Signals (RAG)</v>
      </c>
      <c r="F142" s="796">
        <f>Summary!F142</f>
        <v>0</v>
      </c>
      <c r="G142" s="787">
        <f>Summary!G142</f>
        <v>0</v>
      </c>
      <c r="H142" s="299"/>
      <c r="I142" s="300"/>
      <c r="J142" s="300"/>
      <c r="K142" s="300"/>
      <c r="L142" s="300"/>
      <c r="M142" s="300"/>
      <c r="N142" s="300"/>
      <c r="O142" s="300"/>
      <c r="P142" s="300"/>
      <c r="Q142" s="300"/>
      <c r="R142" s="300"/>
      <c r="S142" s="300"/>
      <c r="T142" s="797"/>
      <c r="U142" s="531"/>
      <c r="V142" s="299"/>
      <c r="W142" s="300"/>
      <c r="X142" s="300"/>
      <c r="Y142" s="300"/>
      <c r="Z142" s="300"/>
      <c r="AA142" s="300"/>
      <c r="AB142" s="300"/>
      <c r="AC142" s="300"/>
      <c r="AD142" s="300"/>
      <c r="AE142" s="817"/>
      <c r="AF142" s="299"/>
      <c r="AG142" s="300"/>
      <c r="AH142" s="300"/>
      <c r="AI142" s="300"/>
      <c r="AJ142" s="300"/>
      <c r="AK142" s="300"/>
      <c r="AL142" s="300"/>
      <c r="AM142" s="300"/>
      <c r="AN142" s="300"/>
      <c r="AO142" s="817"/>
      <c r="AP142" s="299"/>
      <c r="AQ142" s="300"/>
      <c r="AR142" s="300"/>
      <c r="AS142" s="300"/>
      <c r="AT142" s="300"/>
      <c r="AU142" s="300"/>
      <c r="AV142" s="300"/>
      <c r="AW142" s="300"/>
      <c r="AX142" s="300"/>
      <c r="AY142" s="817"/>
      <c r="AZ142" s="299"/>
      <c r="BA142" s="300"/>
      <c r="BB142" s="300"/>
      <c r="BC142" s="300"/>
      <c r="BD142" s="300"/>
      <c r="BE142" s="300"/>
      <c r="BF142" s="300"/>
      <c r="BG142" s="300"/>
      <c r="BH142" s="300"/>
      <c r="BI142" s="817"/>
      <c r="BJ142" s="299"/>
      <c r="BK142" s="300"/>
      <c r="BL142" s="300"/>
      <c r="BM142" s="300"/>
      <c r="BN142" s="300"/>
      <c r="BO142" s="300"/>
      <c r="BP142" s="300"/>
      <c r="BQ142" s="300"/>
      <c r="BR142" s="300"/>
      <c r="BS142" s="817"/>
      <c r="BT142" s="299"/>
      <c r="BU142" s="300"/>
      <c r="BV142" s="300"/>
      <c r="BW142" s="300"/>
      <c r="BX142" s="300"/>
      <c r="BY142" s="300"/>
      <c r="BZ142" s="300"/>
      <c r="CA142" s="300"/>
      <c r="CB142" s="300"/>
      <c r="CC142" s="817"/>
      <c r="CD142" s="299"/>
      <c r="CE142" s="300"/>
      <c r="CF142" s="300"/>
      <c r="CG142" s="300"/>
      <c r="CH142" s="300"/>
      <c r="CI142" s="300"/>
      <c r="CJ142" s="300"/>
      <c r="CK142" s="300"/>
      <c r="CL142" s="300"/>
      <c r="CM142" s="817"/>
      <c r="CN142" s="299"/>
      <c r="CO142" s="300"/>
      <c r="CP142" s="300"/>
      <c r="CQ142" s="300"/>
      <c r="CR142" s="300"/>
      <c r="CS142" s="300"/>
      <c r="CT142" s="300"/>
      <c r="CU142" s="300"/>
      <c r="CV142" s="300"/>
      <c r="CW142" s="817"/>
      <c r="CX142" s="299"/>
      <c r="CY142" s="300"/>
      <c r="CZ142" s="300"/>
      <c r="DA142" s="300"/>
      <c r="DB142" s="300"/>
      <c r="DC142" s="300"/>
      <c r="DD142" s="300"/>
      <c r="DE142" s="300"/>
      <c r="DF142" s="300"/>
      <c r="DG142" s="817"/>
      <c r="DH142" s="299"/>
      <c r="DI142" s="300"/>
      <c r="DJ142" s="300"/>
      <c r="DK142" s="300"/>
      <c r="DL142" s="300"/>
      <c r="DM142" s="300"/>
      <c r="DN142" s="300"/>
      <c r="DO142" s="300"/>
      <c r="DP142" s="300"/>
      <c r="DQ142" s="817"/>
      <c r="DR142" s="299"/>
      <c r="DS142" s="300"/>
      <c r="DT142" s="300"/>
      <c r="DU142" s="300"/>
      <c r="DV142" s="300"/>
      <c r="DW142" s="300"/>
      <c r="DX142" s="300"/>
      <c r="DY142" s="300"/>
      <c r="DZ142" s="300"/>
      <c r="EA142" s="817"/>
      <c r="EB142" s="299"/>
      <c r="EC142" s="300"/>
      <c r="ED142" s="300"/>
      <c r="EE142" s="300"/>
      <c r="EF142" s="300"/>
      <c r="EG142" s="300"/>
      <c r="EH142" s="300"/>
      <c r="EI142" s="300"/>
      <c r="EJ142" s="300"/>
      <c r="EK142" s="817"/>
    </row>
    <row r="143" spans="1:141" ht="36">
      <c r="A143" s="359">
        <f>Summary!A143</f>
        <v>0</v>
      </c>
      <c r="B143" s="378">
        <f>Summary!B143</f>
        <v>0</v>
      </c>
      <c r="C143" s="379" t="str">
        <f>Summary!C143</f>
        <v>4.6.10.1</v>
      </c>
      <c r="D143" s="380">
        <f>Summary!D143</f>
        <v>0</v>
      </c>
      <c r="E143" s="381">
        <f>Summary!E143</f>
        <v>0</v>
      </c>
      <c r="F143" s="382" t="str">
        <f>Summary!F143</f>
        <v>Check alignment and condition of site and operation of any rotating tactile devices</v>
      </c>
      <c r="G143" s="375">
        <f>Summary!G143</f>
        <v>0</v>
      </c>
      <c r="H143" s="540">
        <f t="shared" si="54"/>
        <v>0</v>
      </c>
      <c r="I143" s="541">
        <f t="shared" si="55"/>
        <v>0</v>
      </c>
      <c r="J143" s="541">
        <f t="shared" si="56"/>
        <v>0</v>
      </c>
      <c r="K143" s="541">
        <f t="shared" si="57"/>
        <v>0</v>
      </c>
      <c r="L143" s="541">
        <f t="shared" si="58"/>
        <v>0</v>
      </c>
      <c r="M143" s="541">
        <f t="shared" si="59"/>
        <v>0</v>
      </c>
      <c r="N143" s="541">
        <f t="shared" si="60"/>
        <v>0</v>
      </c>
      <c r="O143" s="541">
        <f t="shared" si="61"/>
        <v>0</v>
      </c>
      <c r="P143" s="541">
        <f t="shared" si="62"/>
        <v>0</v>
      </c>
      <c r="Q143" s="541">
        <f t="shared" si="63"/>
        <v>0</v>
      </c>
      <c r="R143" s="541">
        <f t="shared" si="64"/>
        <v>0</v>
      </c>
      <c r="S143" s="541">
        <f t="shared" si="65"/>
        <v>0</v>
      </c>
      <c r="T143" s="542">
        <f t="shared" si="66"/>
        <v>0</v>
      </c>
      <c r="U143" s="531"/>
      <c r="V143" s="543"/>
      <c r="W143" s="544"/>
      <c r="X143" s="544"/>
      <c r="Y143" s="544"/>
      <c r="Z143" s="544"/>
      <c r="AA143" s="544"/>
      <c r="AB143" s="544"/>
      <c r="AC143" s="544"/>
      <c r="AD143" s="544"/>
      <c r="AE143" s="657"/>
      <c r="AF143" s="543"/>
      <c r="AG143" s="544"/>
      <c r="AH143" s="544"/>
      <c r="AI143" s="544"/>
      <c r="AJ143" s="544"/>
      <c r="AK143" s="544"/>
      <c r="AL143" s="544"/>
      <c r="AM143" s="544"/>
      <c r="AN143" s="544"/>
      <c r="AO143" s="657"/>
      <c r="AP143" s="543"/>
      <c r="AQ143" s="544"/>
      <c r="AR143" s="544"/>
      <c r="AS143" s="544"/>
      <c r="AT143" s="544"/>
      <c r="AU143" s="544"/>
      <c r="AV143" s="544"/>
      <c r="AW143" s="544"/>
      <c r="AX143" s="544"/>
      <c r="AY143" s="657"/>
      <c r="AZ143" s="543"/>
      <c r="BA143" s="544"/>
      <c r="BB143" s="544"/>
      <c r="BC143" s="544"/>
      <c r="BD143" s="544"/>
      <c r="BE143" s="544"/>
      <c r="BF143" s="544"/>
      <c r="BG143" s="544"/>
      <c r="BH143" s="544"/>
      <c r="BI143" s="657"/>
      <c r="BJ143" s="543"/>
      <c r="BK143" s="544"/>
      <c r="BL143" s="544"/>
      <c r="BM143" s="544"/>
      <c r="BN143" s="544"/>
      <c r="BO143" s="544"/>
      <c r="BP143" s="544"/>
      <c r="BQ143" s="544"/>
      <c r="BR143" s="544"/>
      <c r="BS143" s="657"/>
      <c r="BT143" s="543"/>
      <c r="BU143" s="544"/>
      <c r="BV143" s="544"/>
      <c r="BW143" s="544"/>
      <c r="BX143" s="544"/>
      <c r="BY143" s="544"/>
      <c r="BZ143" s="544"/>
      <c r="CA143" s="544"/>
      <c r="CB143" s="544"/>
      <c r="CC143" s="657"/>
      <c r="CD143" s="543"/>
      <c r="CE143" s="544"/>
      <c r="CF143" s="544"/>
      <c r="CG143" s="544"/>
      <c r="CH143" s="544"/>
      <c r="CI143" s="544"/>
      <c r="CJ143" s="544"/>
      <c r="CK143" s="544"/>
      <c r="CL143" s="544"/>
      <c r="CM143" s="657"/>
      <c r="CN143" s="543"/>
      <c r="CO143" s="544"/>
      <c r="CP143" s="544"/>
      <c r="CQ143" s="544"/>
      <c r="CR143" s="544"/>
      <c r="CS143" s="544"/>
      <c r="CT143" s="544"/>
      <c r="CU143" s="544"/>
      <c r="CV143" s="544"/>
      <c r="CW143" s="657"/>
      <c r="CX143" s="543"/>
      <c r="CY143" s="544"/>
      <c r="CZ143" s="544"/>
      <c r="DA143" s="544"/>
      <c r="DB143" s="544"/>
      <c r="DC143" s="544"/>
      <c r="DD143" s="544"/>
      <c r="DE143" s="544"/>
      <c r="DF143" s="544"/>
      <c r="DG143" s="657"/>
      <c r="DH143" s="543"/>
      <c r="DI143" s="544"/>
      <c r="DJ143" s="544"/>
      <c r="DK143" s="544"/>
      <c r="DL143" s="544"/>
      <c r="DM143" s="544"/>
      <c r="DN143" s="544"/>
      <c r="DO143" s="544"/>
      <c r="DP143" s="544"/>
      <c r="DQ143" s="657"/>
      <c r="DR143" s="543"/>
      <c r="DS143" s="544"/>
      <c r="DT143" s="544"/>
      <c r="DU143" s="544"/>
      <c r="DV143" s="544"/>
      <c r="DW143" s="544"/>
      <c r="DX143" s="544"/>
      <c r="DY143" s="544"/>
      <c r="DZ143" s="544"/>
      <c r="EA143" s="657"/>
      <c r="EB143" s="543"/>
      <c r="EC143" s="544"/>
      <c r="ED143" s="544"/>
      <c r="EE143" s="544"/>
      <c r="EF143" s="544"/>
      <c r="EG143" s="544"/>
      <c r="EH143" s="544"/>
      <c r="EI143" s="544"/>
      <c r="EJ143" s="544"/>
      <c r="EK143" s="657"/>
    </row>
    <row r="144" spans="1:141" s="139" customFormat="1" ht="28.7" customHeight="1">
      <c r="A144" s="359">
        <f>Summary!A144</f>
        <v>0</v>
      </c>
      <c r="B144" s="378">
        <f>Summary!B144</f>
        <v>0</v>
      </c>
      <c r="C144" s="379" t="str">
        <f>Summary!C144</f>
        <v>4.6.10.2</v>
      </c>
      <c r="D144" s="380">
        <f>Summary!D144</f>
        <v>0</v>
      </c>
      <c r="E144" s="381">
        <f>Summary!E144</f>
        <v>0</v>
      </c>
      <c r="F144" s="382" t="str">
        <f>Summary!F144</f>
        <v>Inspection and test in accordance with TD 101 [Ref 43.N]</v>
      </c>
      <c r="G144" s="375">
        <f>Summary!G144</f>
        <v>0</v>
      </c>
      <c r="H144" s="540">
        <f t="shared" si="54"/>
        <v>0</v>
      </c>
      <c r="I144" s="541">
        <f t="shared" si="55"/>
        <v>0</v>
      </c>
      <c r="J144" s="541">
        <f t="shared" si="56"/>
        <v>0</v>
      </c>
      <c r="K144" s="541">
        <f t="shared" si="57"/>
        <v>0</v>
      </c>
      <c r="L144" s="541">
        <f t="shared" si="58"/>
        <v>0</v>
      </c>
      <c r="M144" s="541">
        <f t="shared" si="59"/>
        <v>0</v>
      </c>
      <c r="N144" s="541">
        <f t="shared" si="60"/>
        <v>0</v>
      </c>
      <c r="O144" s="541">
        <f t="shared" si="61"/>
        <v>0</v>
      </c>
      <c r="P144" s="541">
        <f t="shared" si="62"/>
        <v>0</v>
      </c>
      <c r="Q144" s="541">
        <f t="shared" si="63"/>
        <v>0</v>
      </c>
      <c r="R144" s="541">
        <f t="shared" si="64"/>
        <v>0</v>
      </c>
      <c r="S144" s="541">
        <f t="shared" si="65"/>
        <v>0</v>
      </c>
      <c r="T144" s="542">
        <f t="shared" si="66"/>
        <v>0</v>
      </c>
      <c r="U144" s="531"/>
      <c r="V144" s="543"/>
      <c r="W144" s="544"/>
      <c r="X144" s="544"/>
      <c r="Y144" s="544"/>
      <c r="Z144" s="544"/>
      <c r="AA144" s="544"/>
      <c r="AB144" s="544"/>
      <c r="AC144" s="544"/>
      <c r="AD144" s="544"/>
      <c r="AE144" s="657"/>
      <c r="AF144" s="543"/>
      <c r="AG144" s="544"/>
      <c r="AH144" s="544"/>
      <c r="AI144" s="544"/>
      <c r="AJ144" s="544"/>
      <c r="AK144" s="544"/>
      <c r="AL144" s="544"/>
      <c r="AM144" s="544"/>
      <c r="AN144" s="544"/>
      <c r="AO144" s="657"/>
      <c r="AP144" s="543"/>
      <c r="AQ144" s="544"/>
      <c r="AR144" s="544"/>
      <c r="AS144" s="544"/>
      <c r="AT144" s="544"/>
      <c r="AU144" s="544"/>
      <c r="AV144" s="544"/>
      <c r="AW144" s="544"/>
      <c r="AX144" s="544"/>
      <c r="AY144" s="657"/>
      <c r="AZ144" s="543"/>
      <c r="BA144" s="544"/>
      <c r="BB144" s="544"/>
      <c r="BC144" s="544"/>
      <c r="BD144" s="544"/>
      <c r="BE144" s="544"/>
      <c r="BF144" s="544"/>
      <c r="BG144" s="544"/>
      <c r="BH144" s="544"/>
      <c r="BI144" s="657"/>
      <c r="BJ144" s="543"/>
      <c r="BK144" s="544"/>
      <c r="BL144" s="544"/>
      <c r="BM144" s="544"/>
      <c r="BN144" s="544"/>
      <c r="BO144" s="544"/>
      <c r="BP144" s="544"/>
      <c r="BQ144" s="544"/>
      <c r="BR144" s="544"/>
      <c r="BS144" s="657"/>
      <c r="BT144" s="543"/>
      <c r="BU144" s="544"/>
      <c r="BV144" s="544"/>
      <c r="BW144" s="544"/>
      <c r="BX144" s="544"/>
      <c r="BY144" s="544"/>
      <c r="BZ144" s="544"/>
      <c r="CA144" s="544"/>
      <c r="CB144" s="544"/>
      <c r="CC144" s="657"/>
      <c r="CD144" s="543"/>
      <c r="CE144" s="544"/>
      <c r="CF144" s="544"/>
      <c r="CG144" s="544"/>
      <c r="CH144" s="544"/>
      <c r="CI144" s="544"/>
      <c r="CJ144" s="544"/>
      <c r="CK144" s="544"/>
      <c r="CL144" s="544"/>
      <c r="CM144" s="657"/>
      <c r="CN144" s="543"/>
      <c r="CO144" s="544"/>
      <c r="CP144" s="544"/>
      <c r="CQ144" s="544"/>
      <c r="CR144" s="544"/>
      <c r="CS144" s="544"/>
      <c r="CT144" s="544"/>
      <c r="CU144" s="544"/>
      <c r="CV144" s="544"/>
      <c r="CW144" s="657"/>
      <c r="CX144" s="543"/>
      <c r="CY144" s="544"/>
      <c r="CZ144" s="544"/>
      <c r="DA144" s="544"/>
      <c r="DB144" s="544"/>
      <c r="DC144" s="544"/>
      <c r="DD144" s="544"/>
      <c r="DE144" s="544"/>
      <c r="DF144" s="544"/>
      <c r="DG144" s="657"/>
      <c r="DH144" s="543"/>
      <c r="DI144" s="544"/>
      <c r="DJ144" s="544"/>
      <c r="DK144" s="544"/>
      <c r="DL144" s="544"/>
      <c r="DM144" s="544"/>
      <c r="DN144" s="544"/>
      <c r="DO144" s="544"/>
      <c r="DP144" s="544"/>
      <c r="DQ144" s="657"/>
      <c r="DR144" s="543"/>
      <c r="DS144" s="544"/>
      <c r="DT144" s="544"/>
      <c r="DU144" s="544"/>
      <c r="DV144" s="544"/>
      <c r="DW144" s="544"/>
      <c r="DX144" s="544"/>
      <c r="DY144" s="544"/>
      <c r="DZ144" s="544"/>
      <c r="EA144" s="657"/>
      <c r="EB144" s="543"/>
      <c r="EC144" s="544"/>
      <c r="ED144" s="544"/>
      <c r="EE144" s="544"/>
      <c r="EF144" s="544"/>
      <c r="EG144" s="544"/>
      <c r="EH144" s="544"/>
      <c r="EI144" s="544"/>
      <c r="EJ144" s="544"/>
      <c r="EK144" s="657"/>
    </row>
    <row r="145" spans="1:141" s="139" customFormat="1" ht="36">
      <c r="A145" s="359">
        <f>Summary!A145</f>
        <v>0</v>
      </c>
      <c r="B145" s="378">
        <f>Summary!B145</f>
        <v>0</v>
      </c>
      <c r="C145" s="379" t="str">
        <f>Summary!C145</f>
        <v>4.6.11</v>
      </c>
      <c r="D145" s="380" t="str">
        <f>Summary!D145</f>
        <v>1500 - Roadside technology</v>
      </c>
      <c r="E145" s="381" t="str">
        <f>Summary!E145</f>
        <v>Ramp Metering Traffic Light Signals</v>
      </c>
      <c r="F145" s="382" t="str">
        <f>Summary!F145</f>
        <v>Check alignment and condition of site</v>
      </c>
      <c r="G145" s="375">
        <f>Summary!G145</f>
        <v>0</v>
      </c>
      <c r="H145" s="540">
        <f t="shared" si="54"/>
        <v>0</v>
      </c>
      <c r="I145" s="541">
        <f t="shared" si="55"/>
        <v>0</v>
      </c>
      <c r="J145" s="541">
        <f t="shared" si="56"/>
        <v>0</v>
      </c>
      <c r="K145" s="541">
        <f t="shared" si="57"/>
        <v>0</v>
      </c>
      <c r="L145" s="541">
        <f t="shared" si="58"/>
        <v>0</v>
      </c>
      <c r="M145" s="541">
        <f t="shared" si="59"/>
        <v>0</v>
      </c>
      <c r="N145" s="541">
        <f t="shared" si="60"/>
        <v>0</v>
      </c>
      <c r="O145" s="541">
        <f t="shared" si="61"/>
        <v>0</v>
      </c>
      <c r="P145" s="541">
        <f t="shared" si="62"/>
        <v>0</v>
      </c>
      <c r="Q145" s="541">
        <f t="shared" si="63"/>
        <v>0</v>
      </c>
      <c r="R145" s="541">
        <f t="shared" si="64"/>
        <v>0</v>
      </c>
      <c r="S145" s="541">
        <f t="shared" si="65"/>
        <v>0</v>
      </c>
      <c r="T145" s="542">
        <f t="shared" si="66"/>
        <v>0</v>
      </c>
      <c r="U145" s="531"/>
      <c r="V145" s="543"/>
      <c r="W145" s="544"/>
      <c r="X145" s="544"/>
      <c r="Y145" s="544"/>
      <c r="Z145" s="544"/>
      <c r="AA145" s="544"/>
      <c r="AB145" s="544"/>
      <c r="AC145" s="544"/>
      <c r="AD145" s="544"/>
      <c r="AE145" s="657"/>
      <c r="AF145" s="543"/>
      <c r="AG145" s="544"/>
      <c r="AH145" s="544"/>
      <c r="AI145" s="544"/>
      <c r="AJ145" s="544"/>
      <c r="AK145" s="544"/>
      <c r="AL145" s="544"/>
      <c r="AM145" s="544"/>
      <c r="AN145" s="544"/>
      <c r="AO145" s="657"/>
      <c r="AP145" s="543"/>
      <c r="AQ145" s="544"/>
      <c r="AR145" s="544"/>
      <c r="AS145" s="544"/>
      <c r="AT145" s="544"/>
      <c r="AU145" s="544"/>
      <c r="AV145" s="544"/>
      <c r="AW145" s="544"/>
      <c r="AX145" s="544"/>
      <c r="AY145" s="657"/>
      <c r="AZ145" s="543"/>
      <c r="BA145" s="544"/>
      <c r="BB145" s="544"/>
      <c r="BC145" s="544"/>
      <c r="BD145" s="544"/>
      <c r="BE145" s="544"/>
      <c r="BF145" s="544"/>
      <c r="BG145" s="544"/>
      <c r="BH145" s="544"/>
      <c r="BI145" s="657"/>
      <c r="BJ145" s="543"/>
      <c r="BK145" s="544"/>
      <c r="BL145" s="544"/>
      <c r="BM145" s="544"/>
      <c r="BN145" s="544"/>
      <c r="BO145" s="544"/>
      <c r="BP145" s="544"/>
      <c r="BQ145" s="544"/>
      <c r="BR145" s="544"/>
      <c r="BS145" s="657"/>
      <c r="BT145" s="543"/>
      <c r="BU145" s="544"/>
      <c r="BV145" s="544"/>
      <c r="BW145" s="544"/>
      <c r="BX145" s="544"/>
      <c r="BY145" s="544"/>
      <c r="BZ145" s="544"/>
      <c r="CA145" s="544"/>
      <c r="CB145" s="544"/>
      <c r="CC145" s="657"/>
      <c r="CD145" s="543"/>
      <c r="CE145" s="544"/>
      <c r="CF145" s="544"/>
      <c r="CG145" s="544"/>
      <c r="CH145" s="544"/>
      <c r="CI145" s="544"/>
      <c r="CJ145" s="544"/>
      <c r="CK145" s="544"/>
      <c r="CL145" s="544"/>
      <c r="CM145" s="657"/>
      <c r="CN145" s="543"/>
      <c r="CO145" s="544"/>
      <c r="CP145" s="544"/>
      <c r="CQ145" s="544"/>
      <c r="CR145" s="544"/>
      <c r="CS145" s="544"/>
      <c r="CT145" s="544"/>
      <c r="CU145" s="544"/>
      <c r="CV145" s="544"/>
      <c r="CW145" s="657"/>
      <c r="CX145" s="543"/>
      <c r="CY145" s="544"/>
      <c r="CZ145" s="544"/>
      <c r="DA145" s="544"/>
      <c r="DB145" s="544"/>
      <c r="DC145" s="544"/>
      <c r="DD145" s="544"/>
      <c r="DE145" s="544"/>
      <c r="DF145" s="544"/>
      <c r="DG145" s="657"/>
      <c r="DH145" s="543"/>
      <c r="DI145" s="544"/>
      <c r="DJ145" s="544"/>
      <c r="DK145" s="544"/>
      <c r="DL145" s="544"/>
      <c r="DM145" s="544"/>
      <c r="DN145" s="544"/>
      <c r="DO145" s="544"/>
      <c r="DP145" s="544"/>
      <c r="DQ145" s="657"/>
      <c r="DR145" s="543"/>
      <c r="DS145" s="544"/>
      <c r="DT145" s="544"/>
      <c r="DU145" s="544"/>
      <c r="DV145" s="544"/>
      <c r="DW145" s="544"/>
      <c r="DX145" s="544"/>
      <c r="DY145" s="544"/>
      <c r="DZ145" s="544"/>
      <c r="EA145" s="657"/>
      <c r="EB145" s="543"/>
      <c r="EC145" s="544"/>
      <c r="ED145" s="544"/>
      <c r="EE145" s="544"/>
      <c r="EF145" s="544"/>
      <c r="EG145" s="544"/>
      <c r="EH145" s="544"/>
      <c r="EI145" s="544"/>
      <c r="EJ145" s="544"/>
      <c r="EK145" s="657"/>
    </row>
    <row r="146" spans="1:141" s="139" customFormat="1" ht="54">
      <c r="A146" s="802">
        <f>Summary!A146</f>
        <v>0</v>
      </c>
      <c r="B146" s="815">
        <f>Summary!B146</f>
        <v>0</v>
      </c>
      <c r="C146" s="813" t="str">
        <f>Summary!C146</f>
        <v>4.6.12</v>
      </c>
      <c r="D146" s="816" t="str">
        <f>Summary!D146</f>
        <v>1500 - Roadside technology</v>
      </c>
      <c r="E146" s="796" t="str">
        <f>Summary!E146</f>
        <v>Electrical supplies, components and distribution cables</v>
      </c>
      <c r="F146" s="796">
        <f>Summary!F146</f>
        <v>0</v>
      </c>
      <c r="G146" s="787">
        <f>Summary!G146</f>
        <v>0</v>
      </c>
      <c r="H146" s="299"/>
      <c r="I146" s="300"/>
      <c r="J146" s="300"/>
      <c r="K146" s="300"/>
      <c r="L146" s="300"/>
      <c r="M146" s="300"/>
      <c r="N146" s="300"/>
      <c r="O146" s="300"/>
      <c r="P146" s="300"/>
      <c r="Q146" s="300"/>
      <c r="R146" s="300"/>
      <c r="S146" s="300"/>
      <c r="T146" s="797"/>
      <c r="U146" s="531"/>
      <c r="V146" s="299"/>
      <c r="W146" s="300"/>
      <c r="X146" s="300"/>
      <c r="Y146" s="300"/>
      <c r="Z146" s="300"/>
      <c r="AA146" s="300"/>
      <c r="AB146" s="300"/>
      <c r="AC146" s="300"/>
      <c r="AD146" s="300"/>
      <c r="AE146" s="817"/>
      <c r="AF146" s="299"/>
      <c r="AG146" s="300"/>
      <c r="AH146" s="300"/>
      <c r="AI146" s="300"/>
      <c r="AJ146" s="300"/>
      <c r="AK146" s="300"/>
      <c r="AL146" s="300"/>
      <c r="AM146" s="300"/>
      <c r="AN146" s="300"/>
      <c r="AO146" s="817"/>
      <c r="AP146" s="299"/>
      <c r="AQ146" s="300"/>
      <c r="AR146" s="300"/>
      <c r="AS146" s="300"/>
      <c r="AT146" s="300"/>
      <c r="AU146" s="300"/>
      <c r="AV146" s="300"/>
      <c r="AW146" s="300"/>
      <c r="AX146" s="300"/>
      <c r="AY146" s="817"/>
      <c r="AZ146" s="299"/>
      <c r="BA146" s="300"/>
      <c r="BB146" s="300"/>
      <c r="BC146" s="300"/>
      <c r="BD146" s="300"/>
      <c r="BE146" s="300"/>
      <c r="BF146" s="300"/>
      <c r="BG146" s="300"/>
      <c r="BH146" s="300"/>
      <c r="BI146" s="817"/>
      <c r="BJ146" s="299"/>
      <c r="BK146" s="300"/>
      <c r="BL146" s="300"/>
      <c r="BM146" s="300"/>
      <c r="BN146" s="300"/>
      <c r="BO146" s="300"/>
      <c r="BP146" s="300"/>
      <c r="BQ146" s="300"/>
      <c r="BR146" s="300"/>
      <c r="BS146" s="817"/>
      <c r="BT146" s="299"/>
      <c r="BU146" s="300"/>
      <c r="BV146" s="300"/>
      <c r="BW146" s="300"/>
      <c r="BX146" s="300"/>
      <c r="BY146" s="300"/>
      <c r="BZ146" s="300"/>
      <c r="CA146" s="300"/>
      <c r="CB146" s="300"/>
      <c r="CC146" s="817"/>
      <c r="CD146" s="299"/>
      <c r="CE146" s="300"/>
      <c r="CF146" s="300"/>
      <c r="CG146" s="300"/>
      <c r="CH146" s="300"/>
      <c r="CI146" s="300"/>
      <c r="CJ146" s="300"/>
      <c r="CK146" s="300"/>
      <c r="CL146" s="300"/>
      <c r="CM146" s="817"/>
      <c r="CN146" s="299"/>
      <c r="CO146" s="300"/>
      <c r="CP146" s="300"/>
      <c r="CQ146" s="300"/>
      <c r="CR146" s="300"/>
      <c r="CS146" s="300"/>
      <c r="CT146" s="300"/>
      <c r="CU146" s="300"/>
      <c r="CV146" s="300"/>
      <c r="CW146" s="817"/>
      <c r="CX146" s="299"/>
      <c r="CY146" s="300"/>
      <c r="CZ146" s="300"/>
      <c r="DA146" s="300"/>
      <c r="DB146" s="300"/>
      <c r="DC146" s="300"/>
      <c r="DD146" s="300"/>
      <c r="DE146" s="300"/>
      <c r="DF146" s="300"/>
      <c r="DG146" s="817"/>
      <c r="DH146" s="299"/>
      <c r="DI146" s="300"/>
      <c r="DJ146" s="300"/>
      <c r="DK146" s="300"/>
      <c r="DL146" s="300"/>
      <c r="DM146" s="300"/>
      <c r="DN146" s="300"/>
      <c r="DO146" s="300"/>
      <c r="DP146" s="300"/>
      <c r="DQ146" s="817"/>
      <c r="DR146" s="299"/>
      <c r="DS146" s="300"/>
      <c r="DT146" s="300"/>
      <c r="DU146" s="300"/>
      <c r="DV146" s="300"/>
      <c r="DW146" s="300"/>
      <c r="DX146" s="300"/>
      <c r="DY146" s="300"/>
      <c r="DZ146" s="300"/>
      <c r="EA146" s="817"/>
      <c r="EB146" s="299"/>
      <c r="EC146" s="300"/>
      <c r="ED146" s="300"/>
      <c r="EE146" s="300"/>
      <c r="EF146" s="300"/>
      <c r="EG146" s="300"/>
      <c r="EH146" s="300"/>
      <c r="EI146" s="300"/>
      <c r="EJ146" s="300"/>
      <c r="EK146" s="817"/>
    </row>
    <row r="147" spans="1:141" ht="34.700000000000003" customHeight="1">
      <c r="A147" s="359">
        <f>Summary!A147</f>
        <v>0</v>
      </c>
      <c r="B147" s="378">
        <f>Summary!B147</f>
        <v>0</v>
      </c>
      <c r="C147" s="379" t="str">
        <f>Summary!C147</f>
        <v>4.6.12.1</v>
      </c>
      <c r="D147" s="380">
        <f>Summary!D147</f>
        <v>0</v>
      </c>
      <c r="E147" s="381">
        <f>Summary!E147</f>
        <v>0</v>
      </c>
      <c r="F147" s="382" t="str">
        <f>Summary!F147</f>
        <v>Inspection and Test network in accordance with BS7671</v>
      </c>
      <c r="G147" s="375">
        <f>Summary!G147</f>
        <v>0</v>
      </c>
      <c r="H147" s="540">
        <f t="shared" si="54"/>
        <v>0</v>
      </c>
      <c r="I147" s="541">
        <f t="shared" si="55"/>
        <v>0</v>
      </c>
      <c r="J147" s="541">
        <f t="shared" si="56"/>
        <v>0</v>
      </c>
      <c r="K147" s="541">
        <f t="shared" si="57"/>
        <v>0</v>
      </c>
      <c r="L147" s="541">
        <f t="shared" si="58"/>
        <v>0</v>
      </c>
      <c r="M147" s="541">
        <f t="shared" si="59"/>
        <v>0</v>
      </c>
      <c r="N147" s="541">
        <f t="shared" si="60"/>
        <v>0</v>
      </c>
      <c r="O147" s="541">
        <f t="shared" si="61"/>
        <v>0</v>
      </c>
      <c r="P147" s="541">
        <f t="shared" si="62"/>
        <v>0</v>
      </c>
      <c r="Q147" s="541">
        <f t="shared" si="63"/>
        <v>0</v>
      </c>
      <c r="R147" s="541">
        <f t="shared" si="64"/>
        <v>0</v>
      </c>
      <c r="S147" s="541">
        <f t="shared" si="65"/>
        <v>0</v>
      </c>
      <c r="T147" s="542">
        <f t="shared" si="66"/>
        <v>0</v>
      </c>
      <c r="U147" s="531"/>
      <c r="V147" s="543"/>
      <c r="W147" s="544"/>
      <c r="X147" s="544"/>
      <c r="Y147" s="544"/>
      <c r="Z147" s="544"/>
      <c r="AA147" s="544"/>
      <c r="AB147" s="544"/>
      <c r="AC147" s="544"/>
      <c r="AD147" s="544"/>
      <c r="AE147" s="657"/>
      <c r="AF147" s="543"/>
      <c r="AG147" s="544"/>
      <c r="AH147" s="544"/>
      <c r="AI147" s="544"/>
      <c r="AJ147" s="544"/>
      <c r="AK147" s="544"/>
      <c r="AL147" s="544"/>
      <c r="AM147" s="544"/>
      <c r="AN147" s="544"/>
      <c r="AO147" s="657"/>
      <c r="AP147" s="543"/>
      <c r="AQ147" s="544"/>
      <c r="AR147" s="544"/>
      <c r="AS147" s="544"/>
      <c r="AT147" s="544"/>
      <c r="AU147" s="544"/>
      <c r="AV147" s="544"/>
      <c r="AW147" s="544"/>
      <c r="AX147" s="544"/>
      <c r="AY147" s="657"/>
      <c r="AZ147" s="543"/>
      <c r="BA147" s="544"/>
      <c r="BB147" s="544"/>
      <c r="BC147" s="544"/>
      <c r="BD147" s="544"/>
      <c r="BE147" s="544"/>
      <c r="BF147" s="544"/>
      <c r="BG147" s="544"/>
      <c r="BH147" s="544"/>
      <c r="BI147" s="657"/>
      <c r="BJ147" s="543"/>
      <c r="BK147" s="544"/>
      <c r="BL147" s="544"/>
      <c r="BM147" s="544"/>
      <c r="BN147" s="544"/>
      <c r="BO147" s="544"/>
      <c r="BP147" s="544"/>
      <c r="BQ147" s="544"/>
      <c r="BR147" s="544"/>
      <c r="BS147" s="657"/>
      <c r="BT147" s="543"/>
      <c r="BU147" s="544"/>
      <c r="BV147" s="544"/>
      <c r="BW147" s="544"/>
      <c r="BX147" s="544"/>
      <c r="BY147" s="544"/>
      <c r="BZ147" s="544"/>
      <c r="CA147" s="544"/>
      <c r="CB147" s="544"/>
      <c r="CC147" s="657"/>
      <c r="CD147" s="543"/>
      <c r="CE147" s="544"/>
      <c r="CF147" s="544"/>
      <c r="CG147" s="544"/>
      <c r="CH147" s="544"/>
      <c r="CI147" s="544"/>
      <c r="CJ147" s="544"/>
      <c r="CK147" s="544"/>
      <c r="CL147" s="544"/>
      <c r="CM147" s="657"/>
      <c r="CN147" s="543"/>
      <c r="CO147" s="544"/>
      <c r="CP147" s="544"/>
      <c r="CQ147" s="544"/>
      <c r="CR147" s="544"/>
      <c r="CS147" s="544"/>
      <c r="CT147" s="544"/>
      <c r="CU147" s="544"/>
      <c r="CV147" s="544"/>
      <c r="CW147" s="657"/>
      <c r="CX147" s="543"/>
      <c r="CY147" s="544"/>
      <c r="CZ147" s="544"/>
      <c r="DA147" s="544"/>
      <c r="DB147" s="544"/>
      <c r="DC147" s="544"/>
      <c r="DD147" s="544"/>
      <c r="DE147" s="544"/>
      <c r="DF147" s="544"/>
      <c r="DG147" s="657"/>
      <c r="DH147" s="543"/>
      <c r="DI147" s="544"/>
      <c r="DJ147" s="544"/>
      <c r="DK147" s="544"/>
      <c r="DL147" s="544"/>
      <c r="DM147" s="544"/>
      <c r="DN147" s="544"/>
      <c r="DO147" s="544"/>
      <c r="DP147" s="544"/>
      <c r="DQ147" s="657"/>
      <c r="DR147" s="543"/>
      <c r="DS147" s="544"/>
      <c r="DT147" s="544"/>
      <c r="DU147" s="544"/>
      <c r="DV147" s="544"/>
      <c r="DW147" s="544"/>
      <c r="DX147" s="544"/>
      <c r="DY147" s="544"/>
      <c r="DZ147" s="544"/>
      <c r="EA147" s="657"/>
      <c r="EB147" s="543"/>
      <c r="EC147" s="544"/>
      <c r="ED147" s="544"/>
      <c r="EE147" s="544"/>
      <c r="EF147" s="544"/>
      <c r="EG147" s="544"/>
      <c r="EH147" s="544"/>
      <c r="EI147" s="544"/>
      <c r="EJ147" s="544"/>
      <c r="EK147" s="657"/>
    </row>
    <row r="148" spans="1:141" s="139" customFormat="1" ht="34.700000000000003" customHeight="1">
      <c r="A148" s="359">
        <f>Summary!A148</f>
        <v>0</v>
      </c>
      <c r="B148" s="378">
        <f>Summary!B148</f>
        <v>0</v>
      </c>
      <c r="C148" s="379" t="str">
        <f>Summary!C148</f>
        <v>4.6.12.2</v>
      </c>
      <c r="D148" s="380">
        <f>Summary!D148</f>
        <v>0</v>
      </c>
      <c r="E148" s="381">
        <f>Summary!E148</f>
        <v>0</v>
      </c>
      <c r="F148" s="382" t="str">
        <f>Summary!F148</f>
        <v>RCD operation and visual inspection of cable terminations</v>
      </c>
      <c r="G148" s="375">
        <f>Summary!G148</f>
        <v>0</v>
      </c>
      <c r="H148" s="540">
        <f t="shared" si="54"/>
        <v>0</v>
      </c>
      <c r="I148" s="541">
        <f t="shared" si="55"/>
        <v>0</v>
      </c>
      <c r="J148" s="541">
        <f t="shared" si="56"/>
        <v>0</v>
      </c>
      <c r="K148" s="541">
        <f t="shared" si="57"/>
        <v>0</v>
      </c>
      <c r="L148" s="541">
        <f t="shared" si="58"/>
        <v>0</v>
      </c>
      <c r="M148" s="541">
        <f t="shared" si="59"/>
        <v>0</v>
      </c>
      <c r="N148" s="541">
        <f t="shared" si="60"/>
        <v>0</v>
      </c>
      <c r="O148" s="541">
        <f t="shared" si="61"/>
        <v>0</v>
      </c>
      <c r="P148" s="541">
        <f t="shared" si="62"/>
        <v>0</v>
      </c>
      <c r="Q148" s="541">
        <f t="shared" si="63"/>
        <v>0</v>
      </c>
      <c r="R148" s="541">
        <f t="shared" si="64"/>
        <v>0</v>
      </c>
      <c r="S148" s="541">
        <f t="shared" si="65"/>
        <v>0</v>
      </c>
      <c r="T148" s="542">
        <f t="shared" si="66"/>
        <v>0</v>
      </c>
      <c r="U148" s="531"/>
      <c r="V148" s="543"/>
      <c r="W148" s="544"/>
      <c r="X148" s="544"/>
      <c r="Y148" s="544"/>
      <c r="Z148" s="544"/>
      <c r="AA148" s="544"/>
      <c r="AB148" s="544"/>
      <c r="AC148" s="544"/>
      <c r="AD148" s="544"/>
      <c r="AE148" s="657"/>
      <c r="AF148" s="543"/>
      <c r="AG148" s="544"/>
      <c r="AH148" s="544"/>
      <c r="AI148" s="544"/>
      <c r="AJ148" s="544"/>
      <c r="AK148" s="544"/>
      <c r="AL148" s="544"/>
      <c r="AM148" s="544"/>
      <c r="AN148" s="544"/>
      <c r="AO148" s="657"/>
      <c r="AP148" s="543"/>
      <c r="AQ148" s="544"/>
      <c r="AR148" s="544"/>
      <c r="AS148" s="544"/>
      <c r="AT148" s="544"/>
      <c r="AU148" s="544"/>
      <c r="AV148" s="544"/>
      <c r="AW148" s="544"/>
      <c r="AX148" s="544"/>
      <c r="AY148" s="657"/>
      <c r="AZ148" s="543"/>
      <c r="BA148" s="544"/>
      <c r="BB148" s="544"/>
      <c r="BC148" s="544"/>
      <c r="BD148" s="544"/>
      <c r="BE148" s="544"/>
      <c r="BF148" s="544"/>
      <c r="BG148" s="544"/>
      <c r="BH148" s="544"/>
      <c r="BI148" s="657"/>
      <c r="BJ148" s="543"/>
      <c r="BK148" s="544"/>
      <c r="BL148" s="544"/>
      <c r="BM148" s="544"/>
      <c r="BN148" s="544"/>
      <c r="BO148" s="544"/>
      <c r="BP148" s="544"/>
      <c r="BQ148" s="544"/>
      <c r="BR148" s="544"/>
      <c r="BS148" s="657"/>
      <c r="BT148" s="543"/>
      <c r="BU148" s="544"/>
      <c r="BV148" s="544"/>
      <c r="BW148" s="544"/>
      <c r="BX148" s="544"/>
      <c r="BY148" s="544"/>
      <c r="BZ148" s="544"/>
      <c r="CA148" s="544"/>
      <c r="CB148" s="544"/>
      <c r="CC148" s="657"/>
      <c r="CD148" s="543"/>
      <c r="CE148" s="544"/>
      <c r="CF148" s="544"/>
      <c r="CG148" s="544"/>
      <c r="CH148" s="544"/>
      <c r="CI148" s="544"/>
      <c r="CJ148" s="544"/>
      <c r="CK148" s="544"/>
      <c r="CL148" s="544"/>
      <c r="CM148" s="657"/>
      <c r="CN148" s="543"/>
      <c r="CO148" s="544"/>
      <c r="CP148" s="544"/>
      <c r="CQ148" s="544"/>
      <c r="CR148" s="544"/>
      <c r="CS148" s="544"/>
      <c r="CT148" s="544"/>
      <c r="CU148" s="544"/>
      <c r="CV148" s="544"/>
      <c r="CW148" s="657"/>
      <c r="CX148" s="543"/>
      <c r="CY148" s="544"/>
      <c r="CZ148" s="544"/>
      <c r="DA148" s="544"/>
      <c r="DB148" s="544"/>
      <c r="DC148" s="544"/>
      <c r="DD148" s="544"/>
      <c r="DE148" s="544"/>
      <c r="DF148" s="544"/>
      <c r="DG148" s="657"/>
      <c r="DH148" s="543"/>
      <c r="DI148" s="544"/>
      <c r="DJ148" s="544"/>
      <c r="DK148" s="544"/>
      <c r="DL148" s="544"/>
      <c r="DM148" s="544"/>
      <c r="DN148" s="544"/>
      <c r="DO148" s="544"/>
      <c r="DP148" s="544"/>
      <c r="DQ148" s="657"/>
      <c r="DR148" s="543"/>
      <c r="DS148" s="544"/>
      <c r="DT148" s="544"/>
      <c r="DU148" s="544"/>
      <c r="DV148" s="544"/>
      <c r="DW148" s="544"/>
      <c r="DX148" s="544"/>
      <c r="DY148" s="544"/>
      <c r="DZ148" s="544"/>
      <c r="EA148" s="657"/>
      <c r="EB148" s="543"/>
      <c r="EC148" s="544"/>
      <c r="ED148" s="544"/>
      <c r="EE148" s="544"/>
      <c r="EF148" s="544"/>
      <c r="EG148" s="544"/>
      <c r="EH148" s="544"/>
      <c r="EI148" s="544"/>
      <c r="EJ148" s="544"/>
      <c r="EK148" s="657"/>
    </row>
    <row r="149" spans="1:141" s="825" customFormat="1" ht="36">
      <c r="A149" s="359">
        <f>Summary!A149</f>
        <v>0</v>
      </c>
      <c r="B149" s="378">
        <f>Summary!B149</f>
        <v>0</v>
      </c>
      <c r="C149" s="379" t="str">
        <f>Summary!C149</f>
        <v>4.6.13</v>
      </c>
      <c r="D149" s="380" t="str">
        <f>Summary!D149</f>
        <v>1500 - Roadside technology</v>
      </c>
      <c r="E149" s="381" t="str">
        <f>Summary!E149</f>
        <v>CCTV PTZ cameras</v>
      </c>
      <c r="F149" s="382">
        <f>Summary!F149</f>
        <v>0</v>
      </c>
      <c r="G149" s="375">
        <f>Summary!G149</f>
        <v>0</v>
      </c>
      <c r="H149" s="700"/>
      <c r="I149" s="701"/>
      <c r="J149" s="701"/>
      <c r="K149" s="701"/>
      <c r="L149" s="701"/>
      <c r="M149" s="701"/>
      <c r="N149" s="701"/>
      <c r="O149" s="701"/>
      <c r="P149" s="701"/>
      <c r="Q149" s="701"/>
      <c r="R149" s="701"/>
      <c r="S149" s="701"/>
      <c r="T149" s="702"/>
      <c r="U149" s="823"/>
      <c r="V149" s="700"/>
      <c r="W149" s="701"/>
      <c r="X149" s="701"/>
      <c r="Y149" s="701"/>
      <c r="Z149" s="701"/>
      <c r="AA149" s="701"/>
      <c r="AB149" s="701"/>
      <c r="AC149" s="701"/>
      <c r="AD149" s="701"/>
      <c r="AE149" s="824"/>
      <c r="AF149" s="700"/>
      <c r="AG149" s="701"/>
      <c r="AH149" s="701"/>
      <c r="AI149" s="701"/>
      <c r="AJ149" s="701"/>
      <c r="AK149" s="701"/>
      <c r="AL149" s="701"/>
      <c r="AM149" s="701"/>
      <c r="AN149" s="701"/>
      <c r="AO149" s="824"/>
      <c r="AP149" s="700"/>
      <c r="AQ149" s="701"/>
      <c r="AR149" s="701"/>
      <c r="AS149" s="701"/>
      <c r="AT149" s="701"/>
      <c r="AU149" s="701"/>
      <c r="AV149" s="701"/>
      <c r="AW149" s="701"/>
      <c r="AX149" s="701"/>
      <c r="AY149" s="824"/>
      <c r="AZ149" s="700"/>
      <c r="BA149" s="701"/>
      <c r="BB149" s="701"/>
      <c r="BC149" s="701"/>
      <c r="BD149" s="701"/>
      <c r="BE149" s="701"/>
      <c r="BF149" s="701"/>
      <c r="BG149" s="701"/>
      <c r="BH149" s="701"/>
      <c r="BI149" s="824"/>
      <c r="BJ149" s="700"/>
      <c r="BK149" s="701"/>
      <c r="BL149" s="701"/>
      <c r="BM149" s="701"/>
      <c r="BN149" s="701"/>
      <c r="BO149" s="701"/>
      <c r="BP149" s="701"/>
      <c r="BQ149" s="701"/>
      <c r="BR149" s="701"/>
      <c r="BS149" s="824"/>
      <c r="BT149" s="700"/>
      <c r="BU149" s="701"/>
      <c r="BV149" s="701"/>
      <c r="BW149" s="701"/>
      <c r="BX149" s="701"/>
      <c r="BY149" s="701"/>
      <c r="BZ149" s="701"/>
      <c r="CA149" s="701"/>
      <c r="CB149" s="701"/>
      <c r="CC149" s="824"/>
      <c r="CD149" s="700"/>
      <c r="CE149" s="701"/>
      <c r="CF149" s="701"/>
      <c r="CG149" s="701"/>
      <c r="CH149" s="701"/>
      <c r="CI149" s="701"/>
      <c r="CJ149" s="701"/>
      <c r="CK149" s="701"/>
      <c r="CL149" s="701"/>
      <c r="CM149" s="824"/>
      <c r="CN149" s="700"/>
      <c r="CO149" s="701"/>
      <c r="CP149" s="701"/>
      <c r="CQ149" s="701"/>
      <c r="CR149" s="701"/>
      <c r="CS149" s="701"/>
      <c r="CT149" s="701"/>
      <c r="CU149" s="701"/>
      <c r="CV149" s="701"/>
      <c r="CW149" s="824"/>
      <c r="CX149" s="700"/>
      <c r="CY149" s="701"/>
      <c r="CZ149" s="701"/>
      <c r="DA149" s="701"/>
      <c r="DB149" s="701"/>
      <c r="DC149" s="701"/>
      <c r="DD149" s="701"/>
      <c r="DE149" s="701"/>
      <c r="DF149" s="701"/>
      <c r="DG149" s="824"/>
      <c r="DH149" s="700"/>
      <c r="DI149" s="701"/>
      <c r="DJ149" s="701"/>
      <c r="DK149" s="701"/>
      <c r="DL149" s="701"/>
      <c r="DM149" s="701"/>
      <c r="DN149" s="701"/>
      <c r="DO149" s="701"/>
      <c r="DP149" s="701"/>
      <c r="DQ149" s="824"/>
      <c r="DR149" s="700"/>
      <c r="DS149" s="701"/>
      <c r="DT149" s="701"/>
      <c r="DU149" s="701"/>
      <c r="DV149" s="701"/>
      <c r="DW149" s="701"/>
      <c r="DX149" s="701"/>
      <c r="DY149" s="701"/>
      <c r="DZ149" s="701"/>
      <c r="EA149" s="824"/>
      <c r="EB149" s="700"/>
      <c r="EC149" s="701"/>
      <c r="ED149" s="701"/>
      <c r="EE149" s="701"/>
      <c r="EF149" s="701"/>
      <c r="EG149" s="701"/>
      <c r="EH149" s="701"/>
      <c r="EI149" s="701"/>
      <c r="EJ149" s="701"/>
      <c r="EK149" s="824"/>
    </row>
    <row r="150" spans="1:141" s="139" customFormat="1" ht="20.25">
      <c r="A150" s="359">
        <f>Summary!A150</f>
        <v>0</v>
      </c>
      <c r="B150" s="378">
        <f>Summary!B150</f>
        <v>0</v>
      </c>
      <c r="C150" s="379" t="str">
        <f>Summary!C150</f>
        <v>4.6.13.1</v>
      </c>
      <c r="D150" s="380">
        <f>Summary!D150</f>
        <v>0</v>
      </c>
      <c r="E150" s="381">
        <f>Summary!E150</f>
        <v>0</v>
      </c>
      <c r="F150" s="382" t="str">
        <f>Summary!F150</f>
        <v>Clean camera lens</v>
      </c>
      <c r="G150" s="375">
        <f>Summary!G150</f>
        <v>0</v>
      </c>
      <c r="H150" s="540">
        <f t="shared" ref="H150:H152" si="67">SUM(V150:AD150)</f>
        <v>0</v>
      </c>
      <c r="I150" s="541">
        <f t="shared" ref="I150:I152" si="68">SUM(AF150:AN150)</f>
        <v>0</v>
      </c>
      <c r="J150" s="541">
        <f t="shared" ref="J150:J152" si="69">SUM(AP150:AX150)</f>
        <v>0</v>
      </c>
      <c r="K150" s="541">
        <f t="shared" ref="K150:K152" si="70">SUM(AZ150:BH150)</f>
        <v>0</v>
      </c>
      <c r="L150" s="541">
        <f t="shared" ref="L150:L152" si="71">SUM(BJ150:BR150)</f>
        <v>0</v>
      </c>
      <c r="M150" s="541">
        <f t="shared" ref="M150:M152" si="72">SUM(BT150:CB150)</f>
        <v>0</v>
      </c>
      <c r="N150" s="541">
        <f t="shared" ref="N150:N152" si="73">SUM(CD150:CL150)</f>
        <v>0</v>
      </c>
      <c r="O150" s="541">
        <f t="shared" ref="O150:O152" si="74">SUM(CN150:CV150)</f>
        <v>0</v>
      </c>
      <c r="P150" s="541">
        <f t="shared" ref="P150:P152" si="75">SUM(CX150:DF150)</f>
        <v>0</v>
      </c>
      <c r="Q150" s="541">
        <f t="shared" ref="Q150:Q152" si="76">SUM(DH150:DP150)</f>
        <v>0</v>
      </c>
      <c r="R150" s="541">
        <f t="shared" ref="R150:R152" si="77">SUM(DR150:DZ150)</f>
        <v>0</v>
      </c>
      <c r="S150" s="541">
        <f t="shared" ref="S150:S152" si="78">SUM(EB150:EJ150)</f>
        <v>0</v>
      </c>
      <c r="T150" s="542">
        <f t="shared" ref="T150:T152" si="79">SUM(H150:S150)</f>
        <v>0</v>
      </c>
      <c r="U150" s="531"/>
      <c r="V150" s="543"/>
      <c r="W150" s="544"/>
      <c r="X150" s="544"/>
      <c r="Y150" s="544"/>
      <c r="Z150" s="544"/>
      <c r="AA150" s="544"/>
      <c r="AB150" s="544"/>
      <c r="AC150" s="544"/>
      <c r="AD150" s="544"/>
      <c r="AE150" s="657"/>
      <c r="AF150" s="543"/>
      <c r="AG150" s="544"/>
      <c r="AH150" s="544"/>
      <c r="AI150" s="544"/>
      <c r="AJ150" s="544"/>
      <c r="AK150" s="544"/>
      <c r="AL150" s="544"/>
      <c r="AM150" s="544"/>
      <c r="AN150" s="544"/>
      <c r="AO150" s="657"/>
      <c r="AP150" s="543"/>
      <c r="AQ150" s="544"/>
      <c r="AR150" s="544"/>
      <c r="AS150" s="544"/>
      <c r="AT150" s="544"/>
      <c r="AU150" s="544"/>
      <c r="AV150" s="544"/>
      <c r="AW150" s="544"/>
      <c r="AX150" s="544"/>
      <c r="AY150" s="657"/>
      <c r="AZ150" s="543"/>
      <c r="BA150" s="544"/>
      <c r="BB150" s="544"/>
      <c r="BC150" s="544"/>
      <c r="BD150" s="544"/>
      <c r="BE150" s="544"/>
      <c r="BF150" s="544"/>
      <c r="BG150" s="544"/>
      <c r="BH150" s="544"/>
      <c r="BI150" s="657"/>
      <c r="BJ150" s="543"/>
      <c r="BK150" s="544"/>
      <c r="BL150" s="544"/>
      <c r="BM150" s="544"/>
      <c r="BN150" s="544"/>
      <c r="BO150" s="544"/>
      <c r="BP150" s="544"/>
      <c r="BQ150" s="544"/>
      <c r="BR150" s="544"/>
      <c r="BS150" s="657"/>
      <c r="BT150" s="543"/>
      <c r="BU150" s="544"/>
      <c r="BV150" s="544"/>
      <c r="BW150" s="544"/>
      <c r="BX150" s="544"/>
      <c r="BY150" s="544"/>
      <c r="BZ150" s="544"/>
      <c r="CA150" s="544"/>
      <c r="CB150" s="544"/>
      <c r="CC150" s="657"/>
      <c r="CD150" s="543"/>
      <c r="CE150" s="544"/>
      <c r="CF150" s="544"/>
      <c r="CG150" s="544"/>
      <c r="CH150" s="544"/>
      <c r="CI150" s="544"/>
      <c r="CJ150" s="544"/>
      <c r="CK150" s="544"/>
      <c r="CL150" s="544"/>
      <c r="CM150" s="657"/>
      <c r="CN150" s="543"/>
      <c r="CO150" s="544"/>
      <c r="CP150" s="544"/>
      <c r="CQ150" s="544"/>
      <c r="CR150" s="544"/>
      <c r="CS150" s="544"/>
      <c r="CT150" s="544"/>
      <c r="CU150" s="544"/>
      <c r="CV150" s="544"/>
      <c r="CW150" s="657"/>
      <c r="CX150" s="543"/>
      <c r="CY150" s="544"/>
      <c r="CZ150" s="544"/>
      <c r="DA150" s="544"/>
      <c r="DB150" s="544"/>
      <c r="DC150" s="544"/>
      <c r="DD150" s="544"/>
      <c r="DE150" s="544"/>
      <c r="DF150" s="544"/>
      <c r="DG150" s="657"/>
      <c r="DH150" s="543"/>
      <c r="DI150" s="544"/>
      <c r="DJ150" s="544"/>
      <c r="DK150" s="544"/>
      <c r="DL150" s="544"/>
      <c r="DM150" s="544"/>
      <c r="DN150" s="544"/>
      <c r="DO150" s="544"/>
      <c r="DP150" s="544"/>
      <c r="DQ150" s="657"/>
      <c r="DR150" s="543"/>
      <c r="DS150" s="544"/>
      <c r="DT150" s="544"/>
      <c r="DU150" s="544"/>
      <c r="DV150" s="544"/>
      <c r="DW150" s="544"/>
      <c r="DX150" s="544"/>
      <c r="DY150" s="544"/>
      <c r="DZ150" s="544"/>
      <c r="EA150" s="657"/>
      <c r="EB150" s="543"/>
      <c r="EC150" s="544"/>
      <c r="ED150" s="544"/>
      <c r="EE150" s="544"/>
      <c r="EF150" s="544"/>
      <c r="EG150" s="544"/>
      <c r="EH150" s="544"/>
      <c r="EI150" s="544"/>
      <c r="EJ150" s="544"/>
      <c r="EK150" s="657"/>
    </row>
    <row r="151" spans="1:141" s="139" customFormat="1" ht="20.25">
      <c r="A151" s="359">
        <f>Summary!A151</f>
        <v>0</v>
      </c>
      <c r="B151" s="378">
        <f>Summary!B151</f>
        <v>0</v>
      </c>
      <c r="C151" s="379" t="str">
        <f>Summary!C151</f>
        <v>4.6.13.2</v>
      </c>
      <c r="D151" s="380">
        <f>Summary!D151</f>
        <v>0</v>
      </c>
      <c r="E151" s="381">
        <f>Summary!E151</f>
        <v>0</v>
      </c>
      <c r="F151" s="382" t="str">
        <f>Summary!F151</f>
        <v>Check camera functionality</v>
      </c>
      <c r="G151" s="375">
        <f>Summary!G151</f>
        <v>0</v>
      </c>
      <c r="H151" s="540">
        <f t="shared" si="67"/>
        <v>0</v>
      </c>
      <c r="I151" s="541">
        <f t="shared" si="68"/>
        <v>0</v>
      </c>
      <c r="J151" s="541">
        <f t="shared" si="69"/>
        <v>0</v>
      </c>
      <c r="K151" s="541">
        <f t="shared" si="70"/>
        <v>0</v>
      </c>
      <c r="L151" s="541">
        <f t="shared" si="71"/>
        <v>0</v>
      </c>
      <c r="M151" s="541">
        <f t="shared" si="72"/>
        <v>0</v>
      </c>
      <c r="N151" s="541">
        <f t="shared" si="73"/>
        <v>0</v>
      </c>
      <c r="O151" s="541">
        <f t="shared" si="74"/>
        <v>0</v>
      </c>
      <c r="P151" s="541">
        <f t="shared" si="75"/>
        <v>0</v>
      </c>
      <c r="Q151" s="541">
        <f t="shared" si="76"/>
        <v>0</v>
      </c>
      <c r="R151" s="541">
        <f t="shared" si="77"/>
        <v>0</v>
      </c>
      <c r="S151" s="541">
        <f t="shared" si="78"/>
        <v>0</v>
      </c>
      <c r="T151" s="542">
        <f t="shared" si="79"/>
        <v>0</v>
      </c>
      <c r="U151" s="531"/>
      <c r="V151" s="543"/>
      <c r="W151" s="544"/>
      <c r="X151" s="544"/>
      <c r="Y151" s="544"/>
      <c r="Z151" s="544"/>
      <c r="AA151" s="544"/>
      <c r="AB151" s="544"/>
      <c r="AC151" s="544"/>
      <c r="AD151" s="544"/>
      <c r="AE151" s="657"/>
      <c r="AF151" s="543"/>
      <c r="AG151" s="544"/>
      <c r="AH151" s="544"/>
      <c r="AI151" s="544"/>
      <c r="AJ151" s="544"/>
      <c r="AK151" s="544"/>
      <c r="AL151" s="544"/>
      <c r="AM151" s="544"/>
      <c r="AN151" s="544"/>
      <c r="AO151" s="657"/>
      <c r="AP151" s="543"/>
      <c r="AQ151" s="544"/>
      <c r="AR151" s="544"/>
      <c r="AS151" s="544"/>
      <c r="AT151" s="544"/>
      <c r="AU151" s="544"/>
      <c r="AV151" s="544"/>
      <c r="AW151" s="544"/>
      <c r="AX151" s="544"/>
      <c r="AY151" s="657"/>
      <c r="AZ151" s="543"/>
      <c r="BA151" s="544"/>
      <c r="BB151" s="544"/>
      <c r="BC151" s="544"/>
      <c r="BD151" s="544"/>
      <c r="BE151" s="544"/>
      <c r="BF151" s="544"/>
      <c r="BG151" s="544"/>
      <c r="BH151" s="544"/>
      <c r="BI151" s="657"/>
      <c r="BJ151" s="543"/>
      <c r="BK151" s="544"/>
      <c r="BL151" s="544"/>
      <c r="BM151" s="544"/>
      <c r="BN151" s="544"/>
      <c r="BO151" s="544"/>
      <c r="BP151" s="544"/>
      <c r="BQ151" s="544"/>
      <c r="BR151" s="544"/>
      <c r="BS151" s="657"/>
      <c r="BT151" s="543"/>
      <c r="BU151" s="544"/>
      <c r="BV151" s="544"/>
      <c r="BW151" s="544"/>
      <c r="BX151" s="544"/>
      <c r="BY151" s="544"/>
      <c r="BZ151" s="544"/>
      <c r="CA151" s="544"/>
      <c r="CB151" s="544"/>
      <c r="CC151" s="657"/>
      <c r="CD151" s="543"/>
      <c r="CE151" s="544"/>
      <c r="CF151" s="544"/>
      <c r="CG151" s="544"/>
      <c r="CH151" s="544"/>
      <c r="CI151" s="544"/>
      <c r="CJ151" s="544"/>
      <c r="CK151" s="544"/>
      <c r="CL151" s="544"/>
      <c r="CM151" s="657"/>
      <c r="CN151" s="543"/>
      <c r="CO151" s="544"/>
      <c r="CP151" s="544"/>
      <c r="CQ151" s="544"/>
      <c r="CR151" s="544"/>
      <c r="CS151" s="544"/>
      <c r="CT151" s="544"/>
      <c r="CU151" s="544"/>
      <c r="CV151" s="544"/>
      <c r="CW151" s="657"/>
      <c r="CX151" s="543"/>
      <c r="CY151" s="544"/>
      <c r="CZ151" s="544"/>
      <c r="DA151" s="544"/>
      <c r="DB151" s="544"/>
      <c r="DC151" s="544"/>
      <c r="DD151" s="544"/>
      <c r="DE151" s="544"/>
      <c r="DF151" s="544"/>
      <c r="DG151" s="657"/>
      <c r="DH151" s="543"/>
      <c r="DI151" s="544"/>
      <c r="DJ151" s="544"/>
      <c r="DK151" s="544"/>
      <c r="DL151" s="544"/>
      <c r="DM151" s="544"/>
      <c r="DN151" s="544"/>
      <c r="DO151" s="544"/>
      <c r="DP151" s="544"/>
      <c r="DQ151" s="657"/>
      <c r="DR151" s="543"/>
      <c r="DS151" s="544"/>
      <c r="DT151" s="544"/>
      <c r="DU151" s="544"/>
      <c r="DV151" s="544"/>
      <c r="DW151" s="544"/>
      <c r="DX151" s="544"/>
      <c r="DY151" s="544"/>
      <c r="DZ151" s="544"/>
      <c r="EA151" s="657"/>
      <c r="EB151" s="543"/>
      <c r="EC151" s="544"/>
      <c r="ED151" s="544"/>
      <c r="EE151" s="544"/>
      <c r="EF151" s="544"/>
      <c r="EG151" s="544"/>
      <c r="EH151" s="544"/>
      <c r="EI151" s="544"/>
      <c r="EJ151" s="544"/>
      <c r="EK151" s="657"/>
    </row>
    <row r="152" spans="1:141" s="139" customFormat="1" ht="20.25">
      <c r="A152" s="359">
        <f>Summary!A152</f>
        <v>0</v>
      </c>
      <c r="B152" s="378">
        <f>Summary!B152</f>
        <v>0</v>
      </c>
      <c r="C152" s="379" t="str">
        <f>Summary!C152</f>
        <v>4.6.13.3</v>
      </c>
      <c r="D152" s="380">
        <f>Summary!D152</f>
        <v>0</v>
      </c>
      <c r="E152" s="381">
        <f>Summary!E152</f>
        <v>0</v>
      </c>
      <c r="F152" s="382" t="str">
        <f>Summary!F152</f>
        <v>Check data and power supply cables</v>
      </c>
      <c r="G152" s="375">
        <f>Summary!G152</f>
        <v>0</v>
      </c>
      <c r="H152" s="540">
        <f t="shared" si="67"/>
        <v>0</v>
      </c>
      <c r="I152" s="541">
        <f t="shared" si="68"/>
        <v>0</v>
      </c>
      <c r="J152" s="541">
        <f t="shared" si="69"/>
        <v>0</v>
      </c>
      <c r="K152" s="541">
        <f t="shared" si="70"/>
        <v>0</v>
      </c>
      <c r="L152" s="541">
        <f t="shared" si="71"/>
        <v>0</v>
      </c>
      <c r="M152" s="541">
        <f t="shared" si="72"/>
        <v>0</v>
      </c>
      <c r="N152" s="541">
        <f t="shared" si="73"/>
        <v>0</v>
      </c>
      <c r="O152" s="541">
        <f t="shared" si="74"/>
        <v>0</v>
      </c>
      <c r="P152" s="541">
        <f t="shared" si="75"/>
        <v>0</v>
      </c>
      <c r="Q152" s="541">
        <f t="shared" si="76"/>
        <v>0</v>
      </c>
      <c r="R152" s="541">
        <f t="shared" si="77"/>
        <v>0</v>
      </c>
      <c r="S152" s="541">
        <f t="shared" si="78"/>
        <v>0</v>
      </c>
      <c r="T152" s="542">
        <f t="shared" si="79"/>
        <v>0</v>
      </c>
      <c r="U152" s="531"/>
      <c r="V152" s="543"/>
      <c r="W152" s="544"/>
      <c r="X152" s="544"/>
      <c r="Y152" s="544"/>
      <c r="Z152" s="544"/>
      <c r="AA152" s="544"/>
      <c r="AB152" s="544"/>
      <c r="AC152" s="544"/>
      <c r="AD152" s="544"/>
      <c r="AE152" s="657"/>
      <c r="AF152" s="543"/>
      <c r="AG152" s="544"/>
      <c r="AH152" s="544"/>
      <c r="AI152" s="544"/>
      <c r="AJ152" s="544"/>
      <c r="AK152" s="544"/>
      <c r="AL152" s="544"/>
      <c r="AM152" s="544"/>
      <c r="AN152" s="544"/>
      <c r="AO152" s="657"/>
      <c r="AP152" s="543"/>
      <c r="AQ152" s="544"/>
      <c r="AR152" s="544"/>
      <c r="AS152" s="544"/>
      <c r="AT152" s="544"/>
      <c r="AU152" s="544"/>
      <c r="AV152" s="544"/>
      <c r="AW152" s="544"/>
      <c r="AX152" s="544"/>
      <c r="AY152" s="657"/>
      <c r="AZ152" s="543"/>
      <c r="BA152" s="544"/>
      <c r="BB152" s="544"/>
      <c r="BC152" s="544"/>
      <c r="BD152" s="544"/>
      <c r="BE152" s="544"/>
      <c r="BF152" s="544"/>
      <c r="BG152" s="544"/>
      <c r="BH152" s="544"/>
      <c r="BI152" s="657"/>
      <c r="BJ152" s="543"/>
      <c r="BK152" s="544"/>
      <c r="BL152" s="544"/>
      <c r="BM152" s="544"/>
      <c r="BN152" s="544"/>
      <c r="BO152" s="544"/>
      <c r="BP152" s="544"/>
      <c r="BQ152" s="544"/>
      <c r="BR152" s="544"/>
      <c r="BS152" s="657"/>
      <c r="BT152" s="543"/>
      <c r="BU152" s="544"/>
      <c r="BV152" s="544"/>
      <c r="BW152" s="544"/>
      <c r="BX152" s="544"/>
      <c r="BY152" s="544"/>
      <c r="BZ152" s="544"/>
      <c r="CA152" s="544"/>
      <c r="CB152" s="544"/>
      <c r="CC152" s="657"/>
      <c r="CD152" s="543"/>
      <c r="CE152" s="544"/>
      <c r="CF152" s="544"/>
      <c r="CG152" s="544"/>
      <c r="CH152" s="544"/>
      <c r="CI152" s="544"/>
      <c r="CJ152" s="544"/>
      <c r="CK152" s="544"/>
      <c r="CL152" s="544"/>
      <c r="CM152" s="657"/>
      <c r="CN152" s="543"/>
      <c r="CO152" s="544"/>
      <c r="CP152" s="544"/>
      <c r="CQ152" s="544"/>
      <c r="CR152" s="544"/>
      <c r="CS152" s="544"/>
      <c r="CT152" s="544"/>
      <c r="CU152" s="544"/>
      <c r="CV152" s="544"/>
      <c r="CW152" s="657"/>
      <c r="CX152" s="543"/>
      <c r="CY152" s="544"/>
      <c r="CZ152" s="544"/>
      <c r="DA152" s="544"/>
      <c r="DB152" s="544"/>
      <c r="DC152" s="544"/>
      <c r="DD152" s="544"/>
      <c r="DE152" s="544"/>
      <c r="DF152" s="544"/>
      <c r="DG152" s="657"/>
      <c r="DH152" s="543"/>
      <c r="DI152" s="544"/>
      <c r="DJ152" s="544"/>
      <c r="DK152" s="544"/>
      <c r="DL152" s="544"/>
      <c r="DM152" s="544"/>
      <c r="DN152" s="544"/>
      <c r="DO152" s="544"/>
      <c r="DP152" s="544"/>
      <c r="DQ152" s="657"/>
      <c r="DR152" s="543"/>
      <c r="DS152" s="544"/>
      <c r="DT152" s="544"/>
      <c r="DU152" s="544"/>
      <c r="DV152" s="544"/>
      <c r="DW152" s="544"/>
      <c r="DX152" s="544"/>
      <c r="DY152" s="544"/>
      <c r="DZ152" s="544"/>
      <c r="EA152" s="657"/>
      <c r="EB152" s="543"/>
      <c r="EC152" s="544"/>
      <c r="ED152" s="544"/>
      <c r="EE152" s="544"/>
      <c r="EF152" s="544"/>
      <c r="EG152" s="544"/>
      <c r="EH152" s="544"/>
      <c r="EI152" s="544"/>
      <c r="EJ152" s="544"/>
      <c r="EK152" s="657"/>
    </row>
    <row r="153" spans="1:141" s="139" customFormat="1" ht="20.25">
      <c r="A153" s="802" t="str">
        <f>Summary!A153</f>
        <v>18.11.1</v>
      </c>
      <c r="B153" s="815">
        <f>Summary!B153</f>
        <v>4.7</v>
      </c>
      <c r="C153" s="813">
        <f>Summary!C153</f>
        <v>0</v>
      </c>
      <c r="D153" s="816" t="str">
        <f>Summary!D153</f>
        <v>2200 - Tunnels</v>
      </c>
      <c r="E153" s="796">
        <f>Summary!E153</f>
        <v>0</v>
      </c>
      <c r="F153" s="796">
        <f>Summary!F153</f>
        <v>0</v>
      </c>
      <c r="G153" s="787">
        <f>Summary!G153</f>
        <v>0</v>
      </c>
      <c r="H153" s="299"/>
      <c r="I153" s="300"/>
      <c r="J153" s="300"/>
      <c r="K153" s="300"/>
      <c r="L153" s="300"/>
      <c r="M153" s="300"/>
      <c r="N153" s="300"/>
      <c r="O153" s="300"/>
      <c r="P153" s="300"/>
      <c r="Q153" s="300"/>
      <c r="R153" s="300"/>
      <c r="S153" s="300"/>
      <c r="T153" s="797"/>
      <c r="U153" s="531"/>
      <c r="V153" s="299"/>
      <c r="W153" s="300"/>
      <c r="X153" s="300"/>
      <c r="Y153" s="300"/>
      <c r="Z153" s="300"/>
      <c r="AA153" s="300"/>
      <c r="AB153" s="300"/>
      <c r="AC153" s="300"/>
      <c r="AD153" s="300"/>
      <c r="AE153" s="817"/>
      <c r="AF153" s="299"/>
      <c r="AG153" s="300"/>
      <c r="AH153" s="300"/>
      <c r="AI153" s="300"/>
      <c r="AJ153" s="300"/>
      <c r="AK153" s="300"/>
      <c r="AL153" s="300"/>
      <c r="AM153" s="300"/>
      <c r="AN153" s="300"/>
      <c r="AO153" s="817"/>
      <c r="AP153" s="299"/>
      <c r="AQ153" s="300"/>
      <c r="AR153" s="300"/>
      <c r="AS153" s="300"/>
      <c r="AT153" s="300"/>
      <c r="AU153" s="300"/>
      <c r="AV153" s="300"/>
      <c r="AW153" s="300"/>
      <c r="AX153" s="300"/>
      <c r="AY153" s="817"/>
      <c r="AZ153" s="299"/>
      <c r="BA153" s="300"/>
      <c r="BB153" s="300"/>
      <c r="BC153" s="300"/>
      <c r="BD153" s="300"/>
      <c r="BE153" s="300"/>
      <c r="BF153" s="300"/>
      <c r="BG153" s="300"/>
      <c r="BH153" s="300"/>
      <c r="BI153" s="817"/>
      <c r="BJ153" s="299"/>
      <c r="BK153" s="300"/>
      <c r="BL153" s="300"/>
      <c r="BM153" s="300"/>
      <c r="BN153" s="300"/>
      <c r="BO153" s="300"/>
      <c r="BP153" s="300"/>
      <c r="BQ153" s="300"/>
      <c r="BR153" s="300"/>
      <c r="BS153" s="817"/>
      <c r="BT153" s="299"/>
      <c r="BU153" s="300"/>
      <c r="BV153" s="300"/>
      <c r="BW153" s="300"/>
      <c r="BX153" s="300"/>
      <c r="BY153" s="300"/>
      <c r="BZ153" s="300"/>
      <c r="CA153" s="300"/>
      <c r="CB153" s="300"/>
      <c r="CC153" s="817"/>
      <c r="CD153" s="299"/>
      <c r="CE153" s="300"/>
      <c r="CF153" s="300"/>
      <c r="CG153" s="300"/>
      <c r="CH153" s="300"/>
      <c r="CI153" s="300"/>
      <c r="CJ153" s="300"/>
      <c r="CK153" s="300"/>
      <c r="CL153" s="300"/>
      <c r="CM153" s="817"/>
      <c r="CN153" s="299"/>
      <c r="CO153" s="300"/>
      <c r="CP153" s="300"/>
      <c r="CQ153" s="300"/>
      <c r="CR153" s="300"/>
      <c r="CS153" s="300"/>
      <c r="CT153" s="300"/>
      <c r="CU153" s="300"/>
      <c r="CV153" s="300"/>
      <c r="CW153" s="817"/>
      <c r="CX153" s="299"/>
      <c r="CY153" s="300"/>
      <c r="CZ153" s="300"/>
      <c r="DA153" s="300"/>
      <c r="DB153" s="300"/>
      <c r="DC153" s="300"/>
      <c r="DD153" s="300"/>
      <c r="DE153" s="300"/>
      <c r="DF153" s="300"/>
      <c r="DG153" s="817"/>
      <c r="DH153" s="299"/>
      <c r="DI153" s="300"/>
      <c r="DJ153" s="300"/>
      <c r="DK153" s="300"/>
      <c r="DL153" s="300"/>
      <c r="DM153" s="300"/>
      <c r="DN153" s="300"/>
      <c r="DO153" s="300"/>
      <c r="DP153" s="300"/>
      <c r="DQ153" s="817"/>
      <c r="DR153" s="299"/>
      <c r="DS153" s="300"/>
      <c r="DT153" s="300"/>
      <c r="DU153" s="300"/>
      <c r="DV153" s="300"/>
      <c r="DW153" s="300"/>
      <c r="DX153" s="300"/>
      <c r="DY153" s="300"/>
      <c r="DZ153" s="300"/>
      <c r="EA153" s="817"/>
      <c r="EB153" s="299"/>
      <c r="EC153" s="300"/>
      <c r="ED153" s="300"/>
      <c r="EE153" s="300"/>
      <c r="EF153" s="300"/>
      <c r="EG153" s="300"/>
      <c r="EH153" s="300"/>
      <c r="EI153" s="300"/>
      <c r="EJ153" s="300"/>
      <c r="EK153" s="817"/>
    </row>
    <row r="154" spans="1:141" s="139" customFormat="1" ht="36">
      <c r="A154" s="359">
        <f>Summary!A154</f>
        <v>0</v>
      </c>
      <c r="B154" s="378">
        <f>Summary!B154</f>
        <v>0</v>
      </c>
      <c r="C154" s="379" t="str">
        <f>Summary!C154</f>
        <v>4.7.1</v>
      </c>
      <c r="D154" s="380" t="str">
        <f>Summary!D154</f>
        <v>2200 - Tunnels</v>
      </c>
      <c r="E154" s="381" t="str">
        <f>Summary!E154</f>
        <v>Tunnel surfaces</v>
      </c>
      <c r="F154" s="382" t="str">
        <f>Summary!F154</f>
        <v>Remove toxic, corrosive and flammable deposits and maintain light reflectance</v>
      </c>
      <c r="G154" s="375">
        <f>Summary!G154</f>
        <v>0</v>
      </c>
      <c r="H154" s="540">
        <f t="shared" si="54"/>
        <v>0</v>
      </c>
      <c r="I154" s="541">
        <f t="shared" si="55"/>
        <v>0</v>
      </c>
      <c r="J154" s="541">
        <f t="shared" si="56"/>
        <v>0</v>
      </c>
      <c r="K154" s="541">
        <f t="shared" si="57"/>
        <v>0</v>
      </c>
      <c r="L154" s="541">
        <f t="shared" si="58"/>
        <v>0</v>
      </c>
      <c r="M154" s="541">
        <f t="shared" si="59"/>
        <v>0</v>
      </c>
      <c r="N154" s="541">
        <f t="shared" si="60"/>
        <v>0</v>
      </c>
      <c r="O154" s="541">
        <f t="shared" si="61"/>
        <v>0</v>
      </c>
      <c r="P154" s="541">
        <f t="shared" si="62"/>
        <v>0</v>
      </c>
      <c r="Q154" s="541">
        <f t="shared" si="63"/>
        <v>0</v>
      </c>
      <c r="R154" s="541">
        <f t="shared" si="64"/>
        <v>0</v>
      </c>
      <c r="S154" s="541">
        <f t="shared" si="65"/>
        <v>0</v>
      </c>
      <c r="T154" s="542">
        <f t="shared" si="66"/>
        <v>0</v>
      </c>
      <c r="U154" s="531"/>
      <c r="V154" s="887"/>
      <c r="W154" s="888"/>
      <c r="X154" s="888"/>
      <c r="Y154" s="888"/>
      <c r="Z154" s="888"/>
      <c r="AA154" s="888"/>
      <c r="AB154" s="888"/>
      <c r="AC154" s="888"/>
      <c r="AD154" s="888"/>
      <c r="AE154" s="889"/>
      <c r="AF154" s="887"/>
      <c r="AG154" s="888"/>
      <c r="AH154" s="888"/>
      <c r="AI154" s="888"/>
      <c r="AJ154" s="888"/>
      <c r="AK154" s="888"/>
      <c r="AL154" s="888"/>
      <c r="AM154" s="888"/>
      <c r="AN154" s="888"/>
      <c r="AO154" s="889"/>
      <c r="AP154" s="887"/>
      <c r="AQ154" s="888"/>
      <c r="AR154" s="888"/>
      <c r="AS154" s="888"/>
      <c r="AT154" s="888"/>
      <c r="AU154" s="888"/>
      <c r="AV154" s="888"/>
      <c r="AW154" s="888"/>
      <c r="AX154" s="888"/>
      <c r="AY154" s="889"/>
      <c r="AZ154" s="887"/>
      <c r="BA154" s="888"/>
      <c r="BB154" s="888"/>
      <c r="BC154" s="888"/>
      <c r="BD154" s="888"/>
      <c r="BE154" s="888"/>
      <c r="BF154" s="888"/>
      <c r="BG154" s="888"/>
      <c r="BH154" s="888"/>
      <c r="BI154" s="889"/>
      <c r="BJ154" s="887"/>
      <c r="BK154" s="888"/>
      <c r="BL154" s="888"/>
      <c r="BM154" s="888"/>
      <c r="BN154" s="888"/>
      <c r="BO154" s="888"/>
      <c r="BP154" s="888"/>
      <c r="BQ154" s="888"/>
      <c r="BR154" s="888"/>
      <c r="BS154" s="889"/>
      <c r="BT154" s="887"/>
      <c r="BU154" s="888"/>
      <c r="BV154" s="888"/>
      <c r="BW154" s="888"/>
      <c r="BX154" s="888"/>
      <c r="BY154" s="888"/>
      <c r="BZ154" s="888"/>
      <c r="CA154" s="888"/>
      <c r="CB154" s="888"/>
      <c r="CC154" s="889"/>
      <c r="CD154" s="887"/>
      <c r="CE154" s="888"/>
      <c r="CF154" s="888"/>
      <c r="CG154" s="888"/>
      <c r="CH154" s="888"/>
      <c r="CI154" s="888"/>
      <c r="CJ154" s="888"/>
      <c r="CK154" s="888"/>
      <c r="CL154" s="888"/>
      <c r="CM154" s="889"/>
      <c r="CN154" s="887"/>
      <c r="CO154" s="888"/>
      <c r="CP154" s="888"/>
      <c r="CQ154" s="888"/>
      <c r="CR154" s="888"/>
      <c r="CS154" s="888"/>
      <c r="CT154" s="888"/>
      <c r="CU154" s="888"/>
      <c r="CV154" s="888"/>
      <c r="CW154" s="889"/>
      <c r="CX154" s="887"/>
      <c r="CY154" s="888"/>
      <c r="CZ154" s="888"/>
      <c r="DA154" s="888"/>
      <c r="DB154" s="888"/>
      <c r="DC154" s="888"/>
      <c r="DD154" s="888"/>
      <c r="DE154" s="888"/>
      <c r="DF154" s="888"/>
      <c r="DG154" s="889"/>
      <c r="DH154" s="887"/>
      <c r="DI154" s="888"/>
      <c r="DJ154" s="888"/>
      <c r="DK154" s="888"/>
      <c r="DL154" s="888"/>
      <c r="DM154" s="888"/>
      <c r="DN154" s="888"/>
      <c r="DO154" s="888"/>
      <c r="DP154" s="888"/>
      <c r="DQ154" s="889"/>
      <c r="DR154" s="887"/>
      <c r="DS154" s="888"/>
      <c r="DT154" s="888"/>
      <c r="DU154" s="888"/>
      <c r="DV154" s="888"/>
      <c r="DW154" s="888"/>
      <c r="DX154" s="888"/>
      <c r="DY154" s="888"/>
      <c r="DZ154" s="888"/>
      <c r="EA154" s="889"/>
      <c r="EB154" s="887"/>
      <c r="EC154" s="888"/>
      <c r="ED154" s="888"/>
      <c r="EE154" s="888"/>
      <c r="EF154" s="888"/>
      <c r="EG154" s="888"/>
      <c r="EH154" s="888"/>
      <c r="EI154" s="888"/>
      <c r="EJ154" s="888"/>
      <c r="EK154" s="889"/>
    </row>
    <row r="155" spans="1:141" s="139" customFormat="1" ht="20.25">
      <c r="A155" s="359">
        <f>Summary!A155</f>
        <v>0</v>
      </c>
      <c r="B155" s="378">
        <f>Summary!B155</f>
        <v>0</v>
      </c>
      <c r="C155" s="379" t="str">
        <f>Summary!C155</f>
        <v>4.7.2</v>
      </c>
      <c r="D155" s="380" t="str">
        <f>Summary!D155</f>
        <v>2200 - Tunnels</v>
      </c>
      <c r="E155" s="381" t="str">
        <f>Summary!E155</f>
        <v>Electrical components</v>
      </c>
      <c r="F155" s="382" t="str">
        <f>Summary!F155</f>
        <v>Electrical testing</v>
      </c>
      <c r="G155" s="375">
        <f>Summary!G155</f>
        <v>0</v>
      </c>
      <c r="H155" s="540">
        <f t="shared" si="54"/>
        <v>0</v>
      </c>
      <c r="I155" s="541">
        <f t="shared" si="55"/>
        <v>0</v>
      </c>
      <c r="J155" s="541">
        <f t="shared" si="56"/>
        <v>0</v>
      </c>
      <c r="K155" s="541">
        <f t="shared" si="57"/>
        <v>0</v>
      </c>
      <c r="L155" s="541">
        <f t="shared" si="58"/>
        <v>0</v>
      </c>
      <c r="M155" s="541">
        <f t="shared" si="59"/>
        <v>0</v>
      </c>
      <c r="N155" s="541">
        <f t="shared" si="60"/>
        <v>0</v>
      </c>
      <c r="O155" s="541">
        <f t="shared" si="61"/>
        <v>0</v>
      </c>
      <c r="P155" s="541">
        <f t="shared" si="62"/>
        <v>0</v>
      </c>
      <c r="Q155" s="541">
        <f t="shared" si="63"/>
        <v>0</v>
      </c>
      <c r="R155" s="541">
        <f t="shared" si="64"/>
        <v>0</v>
      </c>
      <c r="S155" s="541">
        <f t="shared" si="65"/>
        <v>0</v>
      </c>
      <c r="T155" s="542">
        <f t="shared" si="66"/>
        <v>0</v>
      </c>
      <c r="U155" s="531"/>
      <c r="V155" s="887"/>
      <c r="W155" s="888"/>
      <c r="X155" s="888"/>
      <c r="Y155" s="888"/>
      <c r="Z155" s="888"/>
      <c r="AA155" s="888"/>
      <c r="AB155" s="888"/>
      <c r="AC155" s="888"/>
      <c r="AD155" s="888"/>
      <c r="AE155" s="889"/>
      <c r="AF155" s="887"/>
      <c r="AG155" s="888"/>
      <c r="AH155" s="888"/>
      <c r="AI155" s="888"/>
      <c r="AJ155" s="888"/>
      <c r="AK155" s="888"/>
      <c r="AL155" s="888"/>
      <c r="AM155" s="888"/>
      <c r="AN155" s="888"/>
      <c r="AO155" s="889"/>
      <c r="AP155" s="887"/>
      <c r="AQ155" s="888"/>
      <c r="AR155" s="888"/>
      <c r="AS155" s="888"/>
      <c r="AT155" s="888"/>
      <c r="AU155" s="888"/>
      <c r="AV155" s="888"/>
      <c r="AW155" s="888"/>
      <c r="AX155" s="888"/>
      <c r="AY155" s="889"/>
      <c r="AZ155" s="887"/>
      <c r="BA155" s="888"/>
      <c r="BB155" s="888"/>
      <c r="BC155" s="888"/>
      <c r="BD155" s="888"/>
      <c r="BE155" s="888"/>
      <c r="BF155" s="888"/>
      <c r="BG155" s="888"/>
      <c r="BH155" s="888"/>
      <c r="BI155" s="889"/>
      <c r="BJ155" s="887"/>
      <c r="BK155" s="888"/>
      <c r="BL155" s="888"/>
      <c r="BM155" s="888"/>
      <c r="BN155" s="888"/>
      <c r="BO155" s="888"/>
      <c r="BP155" s="888"/>
      <c r="BQ155" s="888"/>
      <c r="BR155" s="888"/>
      <c r="BS155" s="889"/>
      <c r="BT155" s="887"/>
      <c r="BU155" s="888"/>
      <c r="BV155" s="888"/>
      <c r="BW155" s="888"/>
      <c r="BX155" s="888"/>
      <c r="BY155" s="888"/>
      <c r="BZ155" s="888"/>
      <c r="CA155" s="888"/>
      <c r="CB155" s="888"/>
      <c r="CC155" s="889"/>
      <c r="CD155" s="887"/>
      <c r="CE155" s="888"/>
      <c r="CF155" s="888"/>
      <c r="CG155" s="888"/>
      <c r="CH155" s="888"/>
      <c r="CI155" s="888"/>
      <c r="CJ155" s="888"/>
      <c r="CK155" s="888"/>
      <c r="CL155" s="888"/>
      <c r="CM155" s="889"/>
      <c r="CN155" s="887"/>
      <c r="CO155" s="888"/>
      <c r="CP155" s="888"/>
      <c r="CQ155" s="888"/>
      <c r="CR155" s="888"/>
      <c r="CS155" s="888"/>
      <c r="CT155" s="888"/>
      <c r="CU155" s="888"/>
      <c r="CV155" s="888"/>
      <c r="CW155" s="889"/>
      <c r="CX155" s="887"/>
      <c r="CY155" s="888"/>
      <c r="CZ155" s="888"/>
      <c r="DA155" s="888"/>
      <c r="DB155" s="888"/>
      <c r="DC155" s="888"/>
      <c r="DD155" s="888"/>
      <c r="DE155" s="888"/>
      <c r="DF155" s="888"/>
      <c r="DG155" s="889"/>
      <c r="DH155" s="887"/>
      <c r="DI155" s="888"/>
      <c r="DJ155" s="888"/>
      <c r="DK155" s="888"/>
      <c r="DL155" s="888"/>
      <c r="DM155" s="888"/>
      <c r="DN155" s="888"/>
      <c r="DO155" s="888"/>
      <c r="DP155" s="888"/>
      <c r="DQ155" s="889"/>
      <c r="DR155" s="887"/>
      <c r="DS155" s="888"/>
      <c r="DT155" s="888"/>
      <c r="DU155" s="888"/>
      <c r="DV155" s="888"/>
      <c r="DW155" s="888"/>
      <c r="DX155" s="888"/>
      <c r="DY155" s="888"/>
      <c r="DZ155" s="888"/>
      <c r="EA155" s="889"/>
      <c r="EB155" s="887"/>
      <c r="EC155" s="888"/>
      <c r="ED155" s="888"/>
      <c r="EE155" s="888"/>
      <c r="EF155" s="888"/>
      <c r="EG155" s="888"/>
      <c r="EH155" s="888"/>
      <c r="EI155" s="888"/>
      <c r="EJ155" s="888"/>
      <c r="EK155" s="889"/>
    </row>
    <row r="156" spans="1:141" s="825" customFormat="1" ht="20.25">
      <c r="A156" s="359">
        <f>Summary!A156</f>
        <v>0</v>
      </c>
      <c r="B156" s="378">
        <f>Summary!B156</f>
        <v>0</v>
      </c>
      <c r="C156" s="379" t="str">
        <f>Summary!C156</f>
        <v>4.7.3</v>
      </c>
      <c r="D156" s="380" t="str">
        <f>Summary!D156</f>
        <v>2200 - Tunnels</v>
      </c>
      <c r="E156" s="381" t="str">
        <f>Summary!E156</f>
        <v>PTZ Cameras</v>
      </c>
      <c r="F156" s="382">
        <f>Summary!F156</f>
        <v>0</v>
      </c>
      <c r="G156" s="375">
        <f>Summary!G156</f>
        <v>0</v>
      </c>
      <c r="H156" s="700"/>
      <c r="I156" s="701"/>
      <c r="J156" s="701"/>
      <c r="K156" s="701"/>
      <c r="L156" s="701"/>
      <c r="M156" s="701"/>
      <c r="N156" s="701"/>
      <c r="O156" s="701"/>
      <c r="P156" s="701"/>
      <c r="Q156" s="701"/>
      <c r="R156" s="701"/>
      <c r="S156" s="701"/>
      <c r="T156" s="702"/>
      <c r="U156" s="823"/>
      <c r="V156" s="700"/>
      <c r="W156" s="701"/>
      <c r="X156" s="701"/>
      <c r="Y156" s="701"/>
      <c r="Z156" s="701"/>
      <c r="AA156" s="701"/>
      <c r="AB156" s="701"/>
      <c r="AC156" s="701"/>
      <c r="AD156" s="701"/>
      <c r="AE156" s="824"/>
      <c r="AF156" s="700"/>
      <c r="AG156" s="701"/>
      <c r="AH156" s="701"/>
      <c r="AI156" s="701"/>
      <c r="AJ156" s="701"/>
      <c r="AK156" s="701"/>
      <c r="AL156" s="701"/>
      <c r="AM156" s="701"/>
      <c r="AN156" s="701"/>
      <c r="AO156" s="824"/>
      <c r="AP156" s="700"/>
      <c r="AQ156" s="701"/>
      <c r="AR156" s="701"/>
      <c r="AS156" s="701"/>
      <c r="AT156" s="701"/>
      <c r="AU156" s="701"/>
      <c r="AV156" s="701"/>
      <c r="AW156" s="701"/>
      <c r="AX156" s="701"/>
      <c r="AY156" s="824"/>
      <c r="AZ156" s="700"/>
      <c r="BA156" s="701"/>
      <c r="BB156" s="701"/>
      <c r="BC156" s="701"/>
      <c r="BD156" s="701"/>
      <c r="BE156" s="701"/>
      <c r="BF156" s="701"/>
      <c r="BG156" s="701"/>
      <c r="BH156" s="701"/>
      <c r="BI156" s="824"/>
      <c r="BJ156" s="700"/>
      <c r="BK156" s="701"/>
      <c r="BL156" s="701"/>
      <c r="BM156" s="701"/>
      <c r="BN156" s="701"/>
      <c r="BO156" s="701"/>
      <c r="BP156" s="701"/>
      <c r="BQ156" s="701"/>
      <c r="BR156" s="701"/>
      <c r="BS156" s="824"/>
      <c r="BT156" s="700"/>
      <c r="BU156" s="701"/>
      <c r="BV156" s="701"/>
      <c r="BW156" s="701"/>
      <c r="BX156" s="701"/>
      <c r="BY156" s="701"/>
      <c r="BZ156" s="701"/>
      <c r="CA156" s="701"/>
      <c r="CB156" s="701"/>
      <c r="CC156" s="824"/>
      <c r="CD156" s="700"/>
      <c r="CE156" s="701"/>
      <c r="CF156" s="701"/>
      <c r="CG156" s="701"/>
      <c r="CH156" s="701"/>
      <c r="CI156" s="701"/>
      <c r="CJ156" s="701"/>
      <c r="CK156" s="701"/>
      <c r="CL156" s="701"/>
      <c r="CM156" s="824"/>
      <c r="CN156" s="700"/>
      <c r="CO156" s="701"/>
      <c r="CP156" s="701"/>
      <c r="CQ156" s="701"/>
      <c r="CR156" s="701"/>
      <c r="CS156" s="701"/>
      <c r="CT156" s="701"/>
      <c r="CU156" s="701"/>
      <c r="CV156" s="701"/>
      <c r="CW156" s="824"/>
      <c r="CX156" s="700"/>
      <c r="CY156" s="701"/>
      <c r="CZ156" s="701"/>
      <c r="DA156" s="701"/>
      <c r="DB156" s="701"/>
      <c r="DC156" s="701"/>
      <c r="DD156" s="701"/>
      <c r="DE156" s="701"/>
      <c r="DF156" s="701"/>
      <c r="DG156" s="824"/>
      <c r="DH156" s="700"/>
      <c r="DI156" s="701"/>
      <c r="DJ156" s="701"/>
      <c r="DK156" s="701"/>
      <c r="DL156" s="701"/>
      <c r="DM156" s="701"/>
      <c r="DN156" s="701"/>
      <c r="DO156" s="701"/>
      <c r="DP156" s="701"/>
      <c r="DQ156" s="824"/>
      <c r="DR156" s="700"/>
      <c r="DS156" s="701"/>
      <c r="DT156" s="701"/>
      <c r="DU156" s="701"/>
      <c r="DV156" s="701"/>
      <c r="DW156" s="701"/>
      <c r="DX156" s="701"/>
      <c r="DY156" s="701"/>
      <c r="DZ156" s="701"/>
      <c r="EA156" s="824"/>
      <c r="EB156" s="700"/>
      <c r="EC156" s="701"/>
      <c r="ED156" s="701"/>
      <c r="EE156" s="701"/>
      <c r="EF156" s="701"/>
      <c r="EG156" s="701"/>
      <c r="EH156" s="701"/>
      <c r="EI156" s="701"/>
      <c r="EJ156" s="701"/>
      <c r="EK156" s="824"/>
    </row>
    <row r="157" spans="1:141" s="139" customFormat="1" ht="20.25">
      <c r="A157" s="359">
        <f>Summary!A157</f>
        <v>0</v>
      </c>
      <c r="B157" s="378">
        <f>Summary!B157</f>
        <v>0</v>
      </c>
      <c r="C157" s="379" t="str">
        <f>Summary!C157</f>
        <v>4.7.3.1</v>
      </c>
      <c r="D157" s="380">
        <f>Summary!D157</f>
        <v>0</v>
      </c>
      <c r="E157" s="381">
        <f>Summary!E157</f>
        <v>0</v>
      </c>
      <c r="F157" s="382" t="str">
        <f>Summary!F157</f>
        <v>Clean camera lens</v>
      </c>
      <c r="G157" s="375">
        <f>Summary!G157</f>
        <v>0</v>
      </c>
      <c r="H157" s="540">
        <f t="shared" ref="H157:H159" si="80">SUM(V157:AD157)</f>
        <v>0</v>
      </c>
      <c r="I157" s="541">
        <f t="shared" ref="I157:I159" si="81">SUM(AF157:AN157)</f>
        <v>0</v>
      </c>
      <c r="J157" s="541">
        <f t="shared" ref="J157:J159" si="82">SUM(AP157:AX157)</f>
        <v>0</v>
      </c>
      <c r="K157" s="541">
        <f t="shared" ref="K157:K159" si="83">SUM(AZ157:BH157)</f>
        <v>0</v>
      </c>
      <c r="L157" s="541">
        <f t="shared" ref="L157:L159" si="84">SUM(BJ157:BR157)</f>
        <v>0</v>
      </c>
      <c r="M157" s="541">
        <f t="shared" ref="M157:M159" si="85">SUM(BT157:CB157)</f>
        <v>0</v>
      </c>
      <c r="N157" s="541">
        <f t="shared" ref="N157:N159" si="86">SUM(CD157:CL157)</f>
        <v>0</v>
      </c>
      <c r="O157" s="541">
        <f t="shared" ref="O157:O159" si="87">SUM(CN157:CV157)</f>
        <v>0</v>
      </c>
      <c r="P157" s="541">
        <f t="shared" ref="P157:P159" si="88">SUM(CX157:DF157)</f>
        <v>0</v>
      </c>
      <c r="Q157" s="541">
        <f t="shared" ref="Q157:Q159" si="89">SUM(DH157:DP157)</f>
        <v>0</v>
      </c>
      <c r="R157" s="541">
        <f t="shared" ref="R157:R159" si="90">SUM(DR157:DZ157)</f>
        <v>0</v>
      </c>
      <c r="S157" s="541">
        <f t="shared" ref="S157:S159" si="91">SUM(EB157:EJ157)</f>
        <v>0</v>
      </c>
      <c r="T157" s="542">
        <f t="shared" ref="T157:T159" si="92">SUM(H157:S157)</f>
        <v>0</v>
      </c>
      <c r="U157" s="531"/>
      <c r="V157" s="887"/>
      <c r="W157" s="888"/>
      <c r="X157" s="888"/>
      <c r="Y157" s="888"/>
      <c r="Z157" s="888"/>
      <c r="AA157" s="888"/>
      <c r="AB157" s="888"/>
      <c r="AC157" s="888"/>
      <c r="AD157" s="888"/>
      <c r="AE157" s="889"/>
      <c r="AF157" s="887"/>
      <c r="AG157" s="888"/>
      <c r="AH157" s="888"/>
      <c r="AI157" s="888"/>
      <c r="AJ157" s="888"/>
      <c r="AK157" s="888"/>
      <c r="AL157" s="888"/>
      <c r="AM157" s="888"/>
      <c r="AN157" s="888"/>
      <c r="AO157" s="889"/>
      <c r="AP157" s="887"/>
      <c r="AQ157" s="888"/>
      <c r="AR157" s="888"/>
      <c r="AS157" s="888"/>
      <c r="AT157" s="888"/>
      <c r="AU157" s="888"/>
      <c r="AV157" s="888"/>
      <c r="AW157" s="888"/>
      <c r="AX157" s="888"/>
      <c r="AY157" s="889"/>
      <c r="AZ157" s="887"/>
      <c r="BA157" s="888"/>
      <c r="BB157" s="888"/>
      <c r="BC157" s="888"/>
      <c r="BD157" s="888"/>
      <c r="BE157" s="888"/>
      <c r="BF157" s="888"/>
      <c r="BG157" s="888"/>
      <c r="BH157" s="888"/>
      <c r="BI157" s="889"/>
      <c r="BJ157" s="887"/>
      <c r="BK157" s="888"/>
      <c r="BL157" s="888"/>
      <c r="BM157" s="888"/>
      <c r="BN157" s="888"/>
      <c r="BO157" s="888"/>
      <c r="BP157" s="888"/>
      <c r="BQ157" s="888"/>
      <c r="BR157" s="888"/>
      <c r="BS157" s="889"/>
      <c r="BT157" s="887"/>
      <c r="BU157" s="888"/>
      <c r="BV157" s="888"/>
      <c r="BW157" s="888"/>
      <c r="BX157" s="888"/>
      <c r="BY157" s="888"/>
      <c r="BZ157" s="888"/>
      <c r="CA157" s="888"/>
      <c r="CB157" s="888"/>
      <c r="CC157" s="889"/>
      <c r="CD157" s="887"/>
      <c r="CE157" s="888"/>
      <c r="CF157" s="888"/>
      <c r="CG157" s="888"/>
      <c r="CH157" s="888"/>
      <c r="CI157" s="888"/>
      <c r="CJ157" s="888"/>
      <c r="CK157" s="888"/>
      <c r="CL157" s="888"/>
      <c r="CM157" s="889"/>
      <c r="CN157" s="887"/>
      <c r="CO157" s="888"/>
      <c r="CP157" s="888"/>
      <c r="CQ157" s="888"/>
      <c r="CR157" s="888"/>
      <c r="CS157" s="888"/>
      <c r="CT157" s="888"/>
      <c r="CU157" s="888"/>
      <c r="CV157" s="888"/>
      <c r="CW157" s="889"/>
      <c r="CX157" s="887"/>
      <c r="CY157" s="888"/>
      <c r="CZ157" s="888"/>
      <c r="DA157" s="888"/>
      <c r="DB157" s="888"/>
      <c r="DC157" s="888"/>
      <c r="DD157" s="888"/>
      <c r="DE157" s="888"/>
      <c r="DF157" s="888"/>
      <c r="DG157" s="889"/>
      <c r="DH157" s="887"/>
      <c r="DI157" s="888"/>
      <c r="DJ157" s="888"/>
      <c r="DK157" s="888"/>
      <c r="DL157" s="888"/>
      <c r="DM157" s="888"/>
      <c r="DN157" s="888"/>
      <c r="DO157" s="888"/>
      <c r="DP157" s="888"/>
      <c r="DQ157" s="889"/>
      <c r="DR157" s="887"/>
      <c r="DS157" s="888"/>
      <c r="DT157" s="888"/>
      <c r="DU157" s="888"/>
      <c r="DV157" s="888"/>
      <c r="DW157" s="888"/>
      <c r="DX157" s="888"/>
      <c r="DY157" s="888"/>
      <c r="DZ157" s="888"/>
      <c r="EA157" s="889"/>
      <c r="EB157" s="887"/>
      <c r="EC157" s="888"/>
      <c r="ED157" s="888"/>
      <c r="EE157" s="888"/>
      <c r="EF157" s="888"/>
      <c r="EG157" s="888"/>
      <c r="EH157" s="888"/>
      <c r="EI157" s="888"/>
      <c r="EJ157" s="888"/>
      <c r="EK157" s="889"/>
    </row>
    <row r="158" spans="1:141" s="139" customFormat="1" ht="20.25">
      <c r="A158" s="359">
        <f>Summary!A158</f>
        <v>0</v>
      </c>
      <c r="B158" s="378">
        <f>Summary!B158</f>
        <v>0</v>
      </c>
      <c r="C158" s="379" t="str">
        <f>Summary!C158</f>
        <v>4.7.3.2</v>
      </c>
      <c r="D158" s="380">
        <f>Summary!D158</f>
        <v>0</v>
      </c>
      <c r="E158" s="381">
        <f>Summary!E158</f>
        <v>0</v>
      </c>
      <c r="F158" s="382" t="str">
        <f>Summary!F158</f>
        <v>Check camera functionality</v>
      </c>
      <c r="G158" s="375">
        <f>Summary!G158</f>
        <v>0</v>
      </c>
      <c r="H158" s="540">
        <f t="shared" si="80"/>
        <v>0</v>
      </c>
      <c r="I158" s="541">
        <f t="shared" si="81"/>
        <v>0</v>
      </c>
      <c r="J158" s="541">
        <f t="shared" si="82"/>
        <v>0</v>
      </c>
      <c r="K158" s="541">
        <f t="shared" si="83"/>
        <v>0</v>
      </c>
      <c r="L158" s="541">
        <f t="shared" si="84"/>
        <v>0</v>
      </c>
      <c r="M158" s="541">
        <f t="shared" si="85"/>
        <v>0</v>
      </c>
      <c r="N158" s="541">
        <f t="shared" si="86"/>
        <v>0</v>
      </c>
      <c r="O158" s="541">
        <f t="shared" si="87"/>
        <v>0</v>
      </c>
      <c r="P158" s="541">
        <f t="shared" si="88"/>
        <v>0</v>
      </c>
      <c r="Q158" s="541">
        <f t="shared" si="89"/>
        <v>0</v>
      </c>
      <c r="R158" s="541">
        <f t="shared" si="90"/>
        <v>0</v>
      </c>
      <c r="S158" s="541">
        <f t="shared" si="91"/>
        <v>0</v>
      </c>
      <c r="T158" s="542">
        <f t="shared" si="92"/>
        <v>0</v>
      </c>
      <c r="U158" s="531"/>
      <c r="V158" s="887"/>
      <c r="W158" s="888"/>
      <c r="X158" s="888"/>
      <c r="Y158" s="888"/>
      <c r="Z158" s="888"/>
      <c r="AA158" s="888"/>
      <c r="AB158" s="888"/>
      <c r="AC158" s="888"/>
      <c r="AD158" s="888"/>
      <c r="AE158" s="889"/>
      <c r="AF158" s="887"/>
      <c r="AG158" s="888"/>
      <c r="AH158" s="888"/>
      <c r="AI158" s="888"/>
      <c r="AJ158" s="888"/>
      <c r="AK158" s="888"/>
      <c r="AL158" s="888"/>
      <c r="AM158" s="888"/>
      <c r="AN158" s="888"/>
      <c r="AO158" s="889"/>
      <c r="AP158" s="887"/>
      <c r="AQ158" s="888"/>
      <c r="AR158" s="888"/>
      <c r="AS158" s="888"/>
      <c r="AT158" s="888"/>
      <c r="AU158" s="888"/>
      <c r="AV158" s="888"/>
      <c r="AW158" s="888"/>
      <c r="AX158" s="888"/>
      <c r="AY158" s="889"/>
      <c r="AZ158" s="887"/>
      <c r="BA158" s="888"/>
      <c r="BB158" s="888"/>
      <c r="BC158" s="888"/>
      <c r="BD158" s="888"/>
      <c r="BE158" s="888"/>
      <c r="BF158" s="888"/>
      <c r="BG158" s="888"/>
      <c r="BH158" s="888"/>
      <c r="BI158" s="889"/>
      <c r="BJ158" s="887"/>
      <c r="BK158" s="888"/>
      <c r="BL158" s="888"/>
      <c r="BM158" s="888"/>
      <c r="BN158" s="888"/>
      <c r="BO158" s="888"/>
      <c r="BP158" s="888"/>
      <c r="BQ158" s="888"/>
      <c r="BR158" s="888"/>
      <c r="BS158" s="889"/>
      <c r="BT158" s="887"/>
      <c r="BU158" s="888"/>
      <c r="BV158" s="888"/>
      <c r="BW158" s="888"/>
      <c r="BX158" s="888"/>
      <c r="BY158" s="888"/>
      <c r="BZ158" s="888"/>
      <c r="CA158" s="888"/>
      <c r="CB158" s="888"/>
      <c r="CC158" s="889"/>
      <c r="CD158" s="887"/>
      <c r="CE158" s="888"/>
      <c r="CF158" s="888"/>
      <c r="CG158" s="888"/>
      <c r="CH158" s="888"/>
      <c r="CI158" s="888"/>
      <c r="CJ158" s="888"/>
      <c r="CK158" s="888"/>
      <c r="CL158" s="888"/>
      <c r="CM158" s="889"/>
      <c r="CN158" s="887"/>
      <c r="CO158" s="888"/>
      <c r="CP158" s="888"/>
      <c r="CQ158" s="888"/>
      <c r="CR158" s="888"/>
      <c r="CS158" s="888"/>
      <c r="CT158" s="888"/>
      <c r="CU158" s="888"/>
      <c r="CV158" s="888"/>
      <c r="CW158" s="889"/>
      <c r="CX158" s="887"/>
      <c r="CY158" s="888"/>
      <c r="CZ158" s="888"/>
      <c r="DA158" s="888"/>
      <c r="DB158" s="888"/>
      <c r="DC158" s="888"/>
      <c r="DD158" s="888"/>
      <c r="DE158" s="888"/>
      <c r="DF158" s="888"/>
      <c r="DG158" s="889"/>
      <c r="DH158" s="887"/>
      <c r="DI158" s="888"/>
      <c r="DJ158" s="888"/>
      <c r="DK158" s="888"/>
      <c r="DL158" s="888"/>
      <c r="DM158" s="888"/>
      <c r="DN158" s="888"/>
      <c r="DO158" s="888"/>
      <c r="DP158" s="888"/>
      <c r="DQ158" s="889"/>
      <c r="DR158" s="887"/>
      <c r="DS158" s="888"/>
      <c r="DT158" s="888"/>
      <c r="DU158" s="888"/>
      <c r="DV158" s="888"/>
      <c r="DW158" s="888"/>
      <c r="DX158" s="888"/>
      <c r="DY158" s="888"/>
      <c r="DZ158" s="888"/>
      <c r="EA158" s="889"/>
      <c r="EB158" s="887"/>
      <c r="EC158" s="888"/>
      <c r="ED158" s="888"/>
      <c r="EE158" s="888"/>
      <c r="EF158" s="888"/>
      <c r="EG158" s="888"/>
      <c r="EH158" s="888"/>
      <c r="EI158" s="888"/>
      <c r="EJ158" s="888"/>
      <c r="EK158" s="889"/>
    </row>
    <row r="159" spans="1:141" s="139" customFormat="1" ht="20.25">
      <c r="A159" s="359">
        <f>Summary!A159</f>
        <v>0</v>
      </c>
      <c r="B159" s="378">
        <f>Summary!B159</f>
        <v>0</v>
      </c>
      <c r="C159" s="379" t="str">
        <f>Summary!C159</f>
        <v>4.7.3.3</v>
      </c>
      <c r="D159" s="380">
        <f>Summary!D159</f>
        <v>0</v>
      </c>
      <c r="E159" s="381">
        <f>Summary!E159</f>
        <v>0</v>
      </c>
      <c r="F159" s="382" t="str">
        <f>Summary!F159</f>
        <v>Check data and power supply cables</v>
      </c>
      <c r="G159" s="375">
        <f>Summary!G159</f>
        <v>0</v>
      </c>
      <c r="H159" s="540">
        <f t="shared" si="80"/>
        <v>0</v>
      </c>
      <c r="I159" s="541">
        <f t="shared" si="81"/>
        <v>0</v>
      </c>
      <c r="J159" s="541">
        <f t="shared" si="82"/>
        <v>0</v>
      </c>
      <c r="K159" s="541">
        <f t="shared" si="83"/>
        <v>0</v>
      </c>
      <c r="L159" s="541">
        <f t="shared" si="84"/>
        <v>0</v>
      </c>
      <c r="M159" s="541">
        <f t="shared" si="85"/>
        <v>0</v>
      </c>
      <c r="N159" s="541">
        <f t="shared" si="86"/>
        <v>0</v>
      </c>
      <c r="O159" s="541">
        <f t="shared" si="87"/>
        <v>0</v>
      </c>
      <c r="P159" s="541">
        <f t="shared" si="88"/>
        <v>0</v>
      </c>
      <c r="Q159" s="541">
        <f t="shared" si="89"/>
        <v>0</v>
      </c>
      <c r="R159" s="541">
        <f t="shared" si="90"/>
        <v>0</v>
      </c>
      <c r="S159" s="541">
        <f t="shared" si="91"/>
        <v>0</v>
      </c>
      <c r="T159" s="542">
        <f t="shared" si="92"/>
        <v>0</v>
      </c>
      <c r="U159" s="531"/>
      <c r="V159" s="887"/>
      <c r="W159" s="888"/>
      <c r="X159" s="888"/>
      <c r="Y159" s="888"/>
      <c r="Z159" s="888"/>
      <c r="AA159" s="888"/>
      <c r="AB159" s="888"/>
      <c r="AC159" s="888"/>
      <c r="AD159" s="888"/>
      <c r="AE159" s="889"/>
      <c r="AF159" s="887"/>
      <c r="AG159" s="888"/>
      <c r="AH159" s="888"/>
      <c r="AI159" s="888"/>
      <c r="AJ159" s="888"/>
      <c r="AK159" s="888"/>
      <c r="AL159" s="888"/>
      <c r="AM159" s="888"/>
      <c r="AN159" s="888"/>
      <c r="AO159" s="889"/>
      <c r="AP159" s="887"/>
      <c r="AQ159" s="888"/>
      <c r="AR159" s="888"/>
      <c r="AS159" s="888"/>
      <c r="AT159" s="888"/>
      <c r="AU159" s="888"/>
      <c r="AV159" s="888"/>
      <c r="AW159" s="888"/>
      <c r="AX159" s="888"/>
      <c r="AY159" s="889"/>
      <c r="AZ159" s="887"/>
      <c r="BA159" s="888"/>
      <c r="BB159" s="888"/>
      <c r="BC159" s="888"/>
      <c r="BD159" s="888"/>
      <c r="BE159" s="888"/>
      <c r="BF159" s="888"/>
      <c r="BG159" s="888"/>
      <c r="BH159" s="888"/>
      <c r="BI159" s="889"/>
      <c r="BJ159" s="887"/>
      <c r="BK159" s="888"/>
      <c r="BL159" s="888"/>
      <c r="BM159" s="888"/>
      <c r="BN159" s="888"/>
      <c r="BO159" s="888"/>
      <c r="BP159" s="888"/>
      <c r="BQ159" s="888"/>
      <c r="BR159" s="888"/>
      <c r="BS159" s="889"/>
      <c r="BT159" s="887"/>
      <c r="BU159" s="888"/>
      <c r="BV159" s="888"/>
      <c r="BW159" s="888"/>
      <c r="BX159" s="888"/>
      <c r="BY159" s="888"/>
      <c r="BZ159" s="888"/>
      <c r="CA159" s="888"/>
      <c r="CB159" s="888"/>
      <c r="CC159" s="889"/>
      <c r="CD159" s="887"/>
      <c r="CE159" s="888"/>
      <c r="CF159" s="888"/>
      <c r="CG159" s="888"/>
      <c r="CH159" s="888"/>
      <c r="CI159" s="888"/>
      <c r="CJ159" s="888"/>
      <c r="CK159" s="888"/>
      <c r="CL159" s="888"/>
      <c r="CM159" s="889"/>
      <c r="CN159" s="887"/>
      <c r="CO159" s="888"/>
      <c r="CP159" s="888"/>
      <c r="CQ159" s="888"/>
      <c r="CR159" s="888"/>
      <c r="CS159" s="888"/>
      <c r="CT159" s="888"/>
      <c r="CU159" s="888"/>
      <c r="CV159" s="888"/>
      <c r="CW159" s="889"/>
      <c r="CX159" s="887"/>
      <c r="CY159" s="888"/>
      <c r="CZ159" s="888"/>
      <c r="DA159" s="888"/>
      <c r="DB159" s="888"/>
      <c r="DC159" s="888"/>
      <c r="DD159" s="888"/>
      <c r="DE159" s="888"/>
      <c r="DF159" s="888"/>
      <c r="DG159" s="889"/>
      <c r="DH159" s="887"/>
      <c r="DI159" s="888"/>
      <c r="DJ159" s="888"/>
      <c r="DK159" s="888"/>
      <c r="DL159" s="888"/>
      <c r="DM159" s="888"/>
      <c r="DN159" s="888"/>
      <c r="DO159" s="888"/>
      <c r="DP159" s="888"/>
      <c r="DQ159" s="889"/>
      <c r="DR159" s="887"/>
      <c r="DS159" s="888"/>
      <c r="DT159" s="888"/>
      <c r="DU159" s="888"/>
      <c r="DV159" s="888"/>
      <c r="DW159" s="888"/>
      <c r="DX159" s="888"/>
      <c r="DY159" s="888"/>
      <c r="DZ159" s="888"/>
      <c r="EA159" s="889"/>
      <c r="EB159" s="887"/>
      <c r="EC159" s="888"/>
      <c r="ED159" s="888"/>
      <c r="EE159" s="888"/>
      <c r="EF159" s="888"/>
      <c r="EG159" s="888"/>
      <c r="EH159" s="888"/>
      <c r="EI159" s="888"/>
      <c r="EJ159" s="888"/>
      <c r="EK159" s="889"/>
    </row>
    <row r="160" spans="1:141" s="139" customFormat="1" ht="36">
      <c r="A160" s="802" t="str">
        <f>Summary!A160</f>
        <v>18.12.1</v>
      </c>
      <c r="B160" s="815">
        <f>Summary!B160</f>
        <v>4.8</v>
      </c>
      <c r="C160" s="813">
        <f>Summary!C160</f>
        <v>0</v>
      </c>
      <c r="D160" s="816" t="str">
        <f>Summary!D160</f>
        <v>3000 - Landscape and ecology</v>
      </c>
      <c r="E160" s="796">
        <f>Summary!E160</f>
        <v>0</v>
      </c>
      <c r="F160" s="796">
        <f>Summary!F160</f>
        <v>0</v>
      </c>
      <c r="G160" s="787">
        <f>Summary!G160</f>
        <v>0</v>
      </c>
      <c r="H160" s="299"/>
      <c r="I160" s="300"/>
      <c r="J160" s="300"/>
      <c r="K160" s="300"/>
      <c r="L160" s="300"/>
      <c r="M160" s="300"/>
      <c r="N160" s="300"/>
      <c r="O160" s="300"/>
      <c r="P160" s="300"/>
      <c r="Q160" s="300"/>
      <c r="R160" s="300"/>
      <c r="S160" s="300"/>
      <c r="T160" s="797"/>
      <c r="U160" s="531"/>
      <c r="V160" s="299"/>
      <c r="W160" s="300"/>
      <c r="X160" s="300"/>
      <c r="Y160" s="300"/>
      <c r="Z160" s="300"/>
      <c r="AA160" s="300"/>
      <c r="AB160" s="300"/>
      <c r="AC160" s="300"/>
      <c r="AD160" s="300"/>
      <c r="AE160" s="817"/>
      <c r="AF160" s="299"/>
      <c r="AG160" s="300"/>
      <c r="AH160" s="300"/>
      <c r="AI160" s="300"/>
      <c r="AJ160" s="300"/>
      <c r="AK160" s="300"/>
      <c r="AL160" s="300"/>
      <c r="AM160" s="300"/>
      <c r="AN160" s="300"/>
      <c r="AO160" s="817"/>
      <c r="AP160" s="299"/>
      <c r="AQ160" s="300"/>
      <c r="AR160" s="300"/>
      <c r="AS160" s="300"/>
      <c r="AT160" s="300"/>
      <c r="AU160" s="300"/>
      <c r="AV160" s="300"/>
      <c r="AW160" s="300"/>
      <c r="AX160" s="300"/>
      <c r="AY160" s="817"/>
      <c r="AZ160" s="299"/>
      <c r="BA160" s="300"/>
      <c r="BB160" s="300"/>
      <c r="BC160" s="300"/>
      <c r="BD160" s="300"/>
      <c r="BE160" s="300"/>
      <c r="BF160" s="300"/>
      <c r="BG160" s="300"/>
      <c r="BH160" s="300"/>
      <c r="BI160" s="817"/>
      <c r="BJ160" s="299"/>
      <c r="BK160" s="300"/>
      <c r="BL160" s="300"/>
      <c r="BM160" s="300"/>
      <c r="BN160" s="300"/>
      <c r="BO160" s="300"/>
      <c r="BP160" s="300"/>
      <c r="BQ160" s="300"/>
      <c r="BR160" s="300"/>
      <c r="BS160" s="817"/>
      <c r="BT160" s="299"/>
      <c r="BU160" s="300"/>
      <c r="BV160" s="300"/>
      <c r="BW160" s="300"/>
      <c r="BX160" s="300"/>
      <c r="BY160" s="300"/>
      <c r="BZ160" s="300"/>
      <c r="CA160" s="300"/>
      <c r="CB160" s="300"/>
      <c r="CC160" s="817"/>
      <c r="CD160" s="299"/>
      <c r="CE160" s="300"/>
      <c r="CF160" s="300"/>
      <c r="CG160" s="300"/>
      <c r="CH160" s="300"/>
      <c r="CI160" s="300"/>
      <c r="CJ160" s="300"/>
      <c r="CK160" s="300"/>
      <c r="CL160" s="300"/>
      <c r="CM160" s="817"/>
      <c r="CN160" s="299"/>
      <c r="CO160" s="300"/>
      <c r="CP160" s="300"/>
      <c r="CQ160" s="300"/>
      <c r="CR160" s="300"/>
      <c r="CS160" s="300"/>
      <c r="CT160" s="300"/>
      <c r="CU160" s="300"/>
      <c r="CV160" s="300"/>
      <c r="CW160" s="817"/>
      <c r="CX160" s="299"/>
      <c r="CY160" s="300"/>
      <c r="CZ160" s="300"/>
      <c r="DA160" s="300"/>
      <c r="DB160" s="300"/>
      <c r="DC160" s="300"/>
      <c r="DD160" s="300"/>
      <c r="DE160" s="300"/>
      <c r="DF160" s="300"/>
      <c r="DG160" s="817"/>
      <c r="DH160" s="299"/>
      <c r="DI160" s="300"/>
      <c r="DJ160" s="300"/>
      <c r="DK160" s="300"/>
      <c r="DL160" s="300"/>
      <c r="DM160" s="300"/>
      <c r="DN160" s="300"/>
      <c r="DO160" s="300"/>
      <c r="DP160" s="300"/>
      <c r="DQ160" s="817"/>
      <c r="DR160" s="299"/>
      <c r="DS160" s="300"/>
      <c r="DT160" s="300"/>
      <c r="DU160" s="300"/>
      <c r="DV160" s="300"/>
      <c r="DW160" s="300"/>
      <c r="DX160" s="300"/>
      <c r="DY160" s="300"/>
      <c r="DZ160" s="300"/>
      <c r="EA160" s="817"/>
      <c r="EB160" s="299"/>
      <c r="EC160" s="300"/>
      <c r="ED160" s="300"/>
      <c r="EE160" s="300"/>
      <c r="EF160" s="300"/>
      <c r="EG160" s="300"/>
      <c r="EH160" s="300"/>
      <c r="EI160" s="300"/>
      <c r="EJ160" s="300"/>
      <c r="EK160" s="817"/>
    </row>
    <row r="161" spans="1:141" ht="72">
      <c r="A161" s="359">
        <f>Summary!A161</f>
        <v>0</v>
      </c>
      <c r="B161" s="378">
        <f>Summary!B161</f>
        <v>0</v>
      </c>
      <c r="C161" s="379" t="str">
        <f>Summary!C161</f>
        <v>4.8.1</v>
      </c>
      <c r="D161" s="380" t="str">
        <f>Summary!D161</f>
        <v>3000 - Landscape and ecology</v>
      </c>
      <c r="E161" s="381" t="str">
        <f>Summary!E161</f>
        <v>Hedgerows (General)</v>
      </c>
      <c r="F161" s="382" t="str">
        <f>Summary!F161</f>
        <v>Trim hedgerows, maintain and preserve clear carriageway width, sight lines and stopping distance, including junctions, access points, curves and bends</v>
      </c>
      <c r="G161" s="375">
        <f>Summary!G161</f>
        <v>0</v>
      </c>
      <c r="H161" s="540">
        <f t="shared" si="54"/>
        <v>0</v>
      </c>
      <c r="I161" s="541">
        <f t="shared" si="55"/>
        <v>0</v>
      </c>
      <c r="J161" s="541">
        <f t="shared" si="56"/>
        <v>0</v>
      </c>
      <c r="K161" s="541">
        <f t="shared" si="57"/>
        <v>0</v>
      </c>
      <c r="L161" s="541">
        <f t="shared" si="58"/>
        <v>0</v>
      </c>
      <c r="M161" s="541">
        <f t="shared" si="59"/>
        <v>0</v>
      </c>
      <c r="N161" s="541">
        <f t="shared" si="60"/>
        <v>0</v>
      </c>
      <c r="O161" s="541">
        <f t="shared" si="61"/>
        <v>0</v>
      </c>
      <c r="P161" s="541">
        <f t="shared" si="62"/>
        <v>0</v>
      </c>
      <c r="Q161" s="541">
        <f t="shared" si="63"/>
        <v>0</v>
      </c>
      <c r="R161" s="541">
        <f t="shared" si="64"/>
        <v>0</v>
      </c>
      <c r="S161" s="541">
        <f t="shared" si="65"/>
        <v>0</v>
      </c>
      <c r="T161" s="542">
        <f t="shared" si="66"/>
        <v>0</v>
      </c>
      <c r="U161" s="531"/>
      <c r="V161" s="543"/>
      <c r="W161" s="544"/>
      <c r="X161" s="544"/>
      <c r="Y161" s="544"/>
      <c r="Z161" s="544"/>
      <c r="AA161" s="544"/>
      <c r="AB161" s="544"/>
      <c r="AC161" s="544"/>
      <c r="AD161" s="544"/>
      <c r="AE161" s="657"/>
      <c r="AF161" s="543"/>
      <c r="AG161" s="544"/>
      <c r="AH161" s="544"/>
      <c r="AI161" s="544"/>
      <c r="AJ161" s="544"/>
      <c r="AK161" s="544"/>
      <c r="AL161" s="544"/>
      <c r="AM161" s="544"/>
      <c r="AN161" s="544"/>
      <c r="AO161" s="657"/>
      <c r="AP161" s="543"/>
      <c r="AQ161" s="544"/>
      <c r="AR161" s="544"/>
      <c r="AS161" s="544"/>
      <c r="AT161" s="544"/>
      <c r="AU161" s="544"/>
      <c r="AV161" s="544"/>
      <c r="AW161" s="544"/>
      <c r="AX161" s="544"/>
      <c r="AY161" s="657"/>
      <c r="AZ161" s="543"/>
      <c r="BA161" s="544"/>
      <c r="BB161" s="544"/>
      <c r="BC161" s="544"/>
      <c r="BD161" s="544"/>
      <c r="BE161" s="544"/>
      <c r="BF161" s="544"/>
      <c r="BG161" s="544"/>
      <c r="BH161" s="544"/>
      <c r="BI161" s="657"/>
      <c r="BJ161" s="543"/>
      <c r="BK161" s="544"/>
      <c r="BL161" s="544"/>
      <c r="BM161" s="544"/>
      <c r="BN161" s="544"/>
      <c r="BO161" s="544"/>
      <c r="BP161" s="544"/>
      <c r="BQ161" s="544"/>
      <c r="BR161" s="544"/>
      <c r="BS161" s="657"/>
      <c r="BT161" s="543"/>
      <c r="BU161" s="544"/>
      <c r="BV161" s="544"/>
      <c r="BW161" s="544"/>
      <c r="BX161" s="544"/>
      <c r="BY161" s="544"/>
      <c r="BZ161" s="544"/>
      <c r="CA161" s="544"/>
      <c r="CB161" s="544"/>
      <c r="CC161" s="657"/>
      <c r="CD161" s="543"/>
      <c r="CE161" s="544"/>
      <c r="CF161" s="544"/>
      <c r="CG161" s="544"/>
      <c r="CH161" s="544"/>
      <c r="CI161" s="544"/>
      <c r="CJ161" s="544"/>
      <c r="CK161" s="544"/>
      <c r="CL161" s="544"/>
      <c r="CM161" s="657"/>
      <c r="CN161" s="543"/>
      <c r="CO161" s="544"/>
      <c r="CP161" s="544"/>
      <c r="CQ161" s="544"/>
      <c r="CR161" s="544"/>
      <c r="CS161" s="544"/>
      <c r="CT161" s="544"/>
      <c r="CU161" s="544"/>
      <c r="CV161" s="544"/>
      <c r="CW161" s="657"/>
      <c r="CX161" s="543"/>
      <c r="CY161" s="544"/>
      <c r="CZ161" s="544"/>
      <c r="DA161" s="544"/>
      <c r="DB161" s="544"/>
      <c r="DC161" s="544"/>
      <c r="DD161" s="544"/>
      <c r="DE161" s="544"/>
      <c r="DF161" s="544"/>
      <c r="DG161" s="657"/>
      <c r="DH161" s="543"/>
      <c r="DI161" s="544"/>
      <c r="DJ161" s="544"/>
      <c r="DK161" s="544"/>
      <c r="DL161" s="544"/>
      <c r="DM161" s="544"/>
      <c r="DN161" s="544"/>
      <c r="DO161" s="544"/>
      <c r="DP161" s="544"/>
      <c r="DQ161" s="657"/>
      <c r="DR161" s="543"/>
      <c r="DS161" s="544"/>
      <c r="DT161" s="544"/>
      <c r="DU161" s="544"/>
      <c r="DV161" s="544"/>
      <c r="DW161" s="544"/>
      <c r="DX161" s="544"/>
      <c r="DY161" s="544"/>
      <c r="DZ161" s="544"/>
      <c r="EA161" s="657"/>
      <c r="EB161" s="543"/>
      <c r="EC161" s="544"/>
      <c r="ED161" s="544"/>
      <c r="EE161" s="544"/>
      <c r="EF161" s="544"/>
      <c r="EG161" s="544"/>
      <c r="EH161" s="544"/>
      <c r="EI161" s="544"/>
      <c r="EJ161" s="544"/>
      <c r="EK161" s="657"/>
    </row>
    <row r="162" spans="1:141" ht="36">
      <c r="A162" s="359">
        <f>Summary!A162</f>
        <v>0</v>
      </c>
      <c r="B162" s="378">
        <f>Summary!B162</f>
        <v>0</v>
      </c>
      <c r="C162" s="379" t="str">
        <f>Summary!C162</f>
        <v>4.8.2</v>
      </c>
      <c r="D162" s="380" t="str">
        <f>Summary!D162</f>
        <v>3000 - Landscape and ecology</v>
      </c>
      <c r="E162" s="381" t="str">
        <f>Summary!E162</f>
        <v>Woodland</v>
      </c>
      <c r="F162" s="382" t="str">
        <f>Summary!F162</f>
        <v>Thin/ coppice</v>
      </c>
      <c r="G162" s="375">
        <f>Summary!G162</f>
        <v>0</v>
      </c>
      <c r="H162" s="540">
        <f t="shared" si="54"/>
        <v>0</v>
      </c>
      <c r="I162" s="541">
        <f t="shared" si="55"/>
        <v>0</v>
      </c>
      <c r="J162" s="541">
        <f t="shared" si="56"/>
        <v>0</v>
      </c>
      <c r="K162" s="541">
        <f t="shared" si="57"/>
        <v>0</v>
      </c>
      <c r="L162" s="541">
        <f t="shared" si="58"/>
        <v>0</v>
      </c>
      <c r="M162" s="541">
        <f t="shared" si="59"/>
        <v>0</v>
      </c>
      <c r="N162" s="541">
        <f t="shared" si="60"/>
        <v>0</v>
      </c>
      <c r="O162" s="541">
        <f t="shared" si="61"/>
        <v>0</v>
      </c>
      <c r="P162" s="541">
        <f t="shared" si="62"/>
        <v>0</v>
      </c>
      <c r="Q162" s="541">
        <f t="shared" si="63"/>
        <v>0</v>
      </c>
      <c r="R162" s="541">
        <f t="shared" si="64"/>
        <v>0</v>
      </c>
      <c r="S162" s="541">
        <f t="shared" si="65"/>
        <v>0</v>
      </c>
      <c r="T162" s="542">
        <f t="shared" si="66"/>
        <v>0</v>
      </c>
      <c r="U162" s="531"/>
      <c r="V162" s="543"/>
      <c r="W162" s="544"/>
      <c r="X162" s="544"/>
      <c r="Y162" s="544"/>
      <c r="Z162" s="544"/>
      <c r="AA162" s="544"/>
      <c r="AB162" s="544"/>
      <c r="AC162" s="544"/>
      <c r="AD162" s="544"/>
      <c r="AE162" s="657"/>
      <c r="AF162" s="543"/>
      <c r="AG162" s="544"/>
      <c r="AH162" s="544"/>
      <c r="AI162" s="544"/>
      <c r="AJ162" s="544"/>
      <c r="AK162" s="544"/>
      <c r="AL162" s="544"/>
      <c r="AM162" s="544"/>
      <c r="AN162" s="544"/>
      <c r="AO162" s="657"/>
      <c r="AP162" s="543"/>
      <c r="AQ162" s="544"/>
      <c r="AR162" s="544"/>
      <c r="AS162" s="544"/>
      <c r="AT162" s="544"/>
      <c r="AU162" s="544"/>
      <c r="AV162" s="544"/>
      <c r="AW162" s="544"/>
      <c r="AX162" s="544"/>
      <c r="AY162" s="657"/>
      <c r="AZ162" s="543"/>
      <c r="BA162" s="544"/>
      <c r="BB162" s="544"/>
      <c r="BC162" s="544"/>
      <c r="BD162" s="544"/>
      <c r="BE162" s="544"/>
      <c r="BF162" s="544"/>
      <c r="BG162" s="544"/>
      <c r="BH162" s="544"/>
      <c r="BI162" s="657"/>
      <c r="BJ162" s="543"/>
      <c r="BK162" s="544"/>
      <c r="BL162" s="544"/>
      <c r="BM162" s="544"/>
      <c r="BN162" s="544"/>
      <c r="BO162" s="544"/>
      <c r="BP162" s="544"/>
      <c r="BQ162" s="544"/>
      <c r="BR162" s="544"/>
      <c r="BS162" s="657"/>
      <c r="BT162" s="543"/>
      <c r="BU162" s="544"/>
      <c r="BV162" s="544"/>
      <c r="BW162" s="544"/>
      <c r="BX162" s="544"/>
      <c r="BY162" s="544"/>
      <c r="BZ162" s="544"/>
      <c r="CA162" s="544"/>
      <c r="CB162" s="544"/>
      <c r="CC162" s="657"/>
      <c r="CD162" s="543"/>
      <c r="CE162" s="544"/>
      <c r="CF162" s="544"/>
      <c r="CG162" s="544"/>
      <c r="CH162" s="544"/>
      <c r="CI162" s="544"/>
      <c r="CJ162" s="544"/>
      <c r="CK162" s="544"/>
      <c r="CL162" s="544"/>
      <c r="CM162" s="657"/>
      <c r="CN162" s="543"/>
      <c r="CO162" s="544"/>
      <c r="CP162" s="544"/>
      <c r="CQ162" s="544"/>
      <c r="CR162" s="544"/>
      <c r="CS162" s="544"/>
      <c r="CT162" s="544"/>
      <c r="CU162" s="544"/>
      <c r="CV162" s="544"/>
      <c r="CW162" s="657"/>
      <c r="CX162" s="543"/>
      <c r="CY162" s="544"/>
      <c r="CZ162" s="544"/>
      <c r="DA162" s="544"/>
      <c r="DB162" s="544"/>
      <c r="DC162" s="544"/>
      <c r="DD162" s="544"/>
      <c r="DE162" s="544"/>
      <c r="DF162" s="544"/>
      <c r="DG162" s="657"/>
      <c r="DH162" s="543"/>
      <c r="DI162" s="544"/>
      <c r="DJ162" s="544"/>
      <c r="DK162" s="544"/>
      <c r="DL162" s="544"/>
      <c r="DM162" s="544"/>
      <c r="DN162" s="544"/>
      <c r="DO162" s="544"/>
      <c r="DP162" s="544"/>
      <c r="DQ162" s="657"/>
      <c r="DR162" s="543"/>
      <c r="DS162" s="544"/>
      <c r="DT162" s="544"/>
      <c r="DU162" s="544"/>
      <c r="DV162" s="544"/>
      <c r="DW162" s="544"/>
      <c r="DX162" s="544"/>
      <c r="DY162" s="544"/>
      <c r="DZ162" s="544"/>
      <c r="EA162" s="657"/>
      <c r="EB162" s="543"/>
      <c r="EC162" s="544"/>
      <c r="ED162" s="544"/>
      <c r="EE162" s="544"/>
      <c r="EF162" s="544"/>
      <c r="EG162" s="544"/>
      <c r="EH162" s="544"/>
      <c r="EI162" s="544"/>
      <c r="EJ162" s="544"/>
      <c r="EK162" s="657"/>
    </row>
    <row r="163" spans="1:141" s="139" customFormat="1" ht="36">
      <c r="A163" s="802">
        <f>Summary!A163</f>
        <v>0</v>
      </c>
      <c r="B163" s="815">
        <f>Summary!B163</f>
        <v>0</v>
      </c>
      <c r="C163" s="813" t="str">
        <f>Summary!C163</f>
        <v>4.8.3</v>
      </c>
      <c r="D163" s="816" t="str">
        <f>Summary!D163</f>
        <v>3000 - Landscape and ecology</v>
      </c>
      <c r="E163" s="796" t="str">
        <f>Summary!E163</f>
        <v>Grass and vegetation</v>
      </c>
      <c r="F163" s="796">
        <f>Summary!F163</f>
        <v>0</v>
      </c>
      <c r="G163" s="787">
        <f>Summary!G163</f>
        <v>0</v>
      </c>
      <c r="H163" s="299"/>
      <c r="I163" s="300"/>
      <c r="J163" s="300"/>
      <c r="K163" s="300"/>
      <c r="L163" s="300"/>
      <c r="M163" s="300"/>
      <c r="N163" s="300"/>
      <c r="O163" s="300"/>
      <c r="P163" s="300"/>
      <c r="Q163" s="300"/>
      <c r="R163" s="300"/>
      <c r="S163" s="300"/>
      <c r="T163" s="797"/>
      <c r="U163" s="531"/>
      <c r="V163" s="299"/>
      <c r="W163" s="300"/>
      <c r="X163" s="300"/>
      <c r="Y163" s="300"/>
      <c r="Z163" s="300"/>
      <c r="AA163" s="300"/>
      <c r="AB163" s="300"/>
      <c r="AC163" s="300"/>
      <c r="AD163" s="300"/>
      <c r="AE163" s="817"/>
      <c r="AF163" s="299"/>
      <c r="AG163" s="300"/>
      <c r="AH163" s="300"/>
      <c r="AI163" s="300"/>
      <c r="AJ163" s="300"/>
      <c r="AK163" s="300"/>
      <c r="AL163" s="300"/>
      <c r="AM163" s="300"/>
      <c r="AN163" s="300"/>
      <c r="AO163" s="817"/>
      <c r="AP163" s="299"/>
      <c r="AQ163" s="300"/>
      <c r="AR163" s="300"/>
      <c r="AS163" s="300"/>
      <c r="AT163" s="300"/>
      <c r="AU163" s="300"/>
      <c r="AV163" s="300"/>
      <c r="AW163" s="300"/>
      <c r="AX163" s="300"/>
      <c r="AY163" s="817"/>
      <c r="AZ163" s="299"/>
      <c r="BA163" s="300"/>
      <c r="BB163" s="300"/>
      <c r="BC163" s="300"/>
      <c r="BD163" s="300"/>
      <c r="BE163" s="300"/>
      <c r="BF163" s="300"/>
      <c r="BG163" s="300"/>
      <c r="BH163" s="300"/>
      <c r="BI163" s="817"/>
      <c r="BJ163" s="299"/>
      <c r="BK163" s="300"/>
      <c r="BL163" s="300"/>
      <c r="BM163" s="300"/>
      <c r="BN163" s="300"/>
      <c r="BO163" s="300"/>
      <c r="BP163" s="300"/>
      <c r="BQ163" s="300"/>
      <c r="BR163" s="300"/>
      <c r="BS163" s="817"/>
      <c r="BT163" s="299"/>
      <c r="BU163" s="300"/>
      <c r="BV163" s="300"/>
      <c r="BW163" s="300"/>
      <c r="BX163" s="300"/>
      <c r="BY163" s="300"/>
      <c r="BZ163" s="300"/>
      <c r="CA163" s="300"/>
      <c r="CB163" s="300"/>
      <c r="CC163" s="817"/>
      <c r="CD163" s="299"/>
      <c r="CE163" s="300"/>
      <c r="CF163" s="300"/>
      <c r="CG163" s="300"/>
      <c r="CH163" s="300"/>
      <c r="CI163" s="300"/>
      <c r="CJ163" s="300"/>
      <c r="CK163" s="300"/>
      <c r="CL163" s="300"/>
      <c r="CM163" s="817"/>
      <c r="CN163" s="299"/>
      <c r="CO163" s="300"/>
      <c r="CP163" s="300"/>
      <c r="CQ163" s="300"/>
      <c r="CR163" s="300"/>
      <c r="CS163" s="300"/>
      <c r="CT163" s="300"/>
      <c r="CU163" s="300"/>
      <c r="CV163" s="300"/>
      <c r="CW163" s="817"/>
      <c r="CX163" s="299"/>
      <c r="CY163" s="300"/>
      <c r="CZ163" s="300"/>
      <c r="DA163" s="300"/>
      <c r="DB163" s="300"/>
      <c r="DC163" s="300"/>
      <c r="DD163" s="300"/>
      <c r="DE163" s="300"/>
      <c r="DF163" s="300"/>
      <c r="DG163" s="817"/>
      <c r="DH163" s="299"/>
      <c r="DI163" s="300"/>
      <c r="DJ163" s="300"/>
      <c r="DK163" s="300"/>
      <c r="DL163" s="300"/>
      <c r="DM163" s="300"/>
      <c r="DN163" s="300"/>
      <c r="DO163" s="300"/>
      <c r="DP163" s="300"/>
      <c r="DQ163" s="817"/>
      <c r="DR163" s="299"/>
      <c r="DS163" s="300"/>
      <c r="DT163" s="300"/>
      <c r="DU163" s="300"/>
      <c r="DV163" s="300"/>
      <c r="DW163" s="300"/>
      <c r="DX163" s="300"/>
      <c r="DY163" s="300"/>
      <c r="DZ163" s="300"/>
      <c r="EA163" s="817"/>
      <c r="EB163" s="299"/>
      <c r="EC163" s="300"/>
      <c r="ED163" s="300"/>
      <c r="EE163" s="300"/>
      <c r="EF163" s="300"/>
      <c r="EG163" s="300"/>
      <c r="EH163" s="300"/>
      <c r="EI163" s="300"/>
      <c r="EJ163" s="300"/>
      <c r="EK163" s="817"/>
    </row>
    <row r="164" spans="1:141" ht="54">
      <c r="A164" s="359">
        <f>Summary!A164</f>
        <v>0</v>
      </c>
      <c r="B164" s="378">
        <f>Summary!B164</f>
        <v>0</v>
      </c>
      <c r="C164" s="379" t="str">
        <f>Summary!C164</f>
        <v>4.8.3.1</v>
      </c>
      <c r="D164" s="380">
        <f>Summary!D164</f>
        <v>0</v>
      </c>
      <c r="E164" s="381">
        <f>Summary!E164</f>
        <v>0</v>
      </c>
      <c r="F164" s="382" t="str">
        <f>Summary!F164</f>
        <v>Maintain and preserve sight lines and stopping distance, including junctions, access points, curves, bends and central reserve.  </v>
      </c>
      <c r="G164" s="375">
        <f>Summary!G164</f>
        <v>0</v>
      </c>
      <c r="H164" s="540">
        <f t="shared" si="54"/>
        <v>0</v>
      </c>
      <c r="I164" s="541">
        <f t="shared" si="55"/>
        <v>0</v>
      </c>
      <c r="J164" s="541">
        <f t="shared" si="56"/>
        <v>0</v>
      </c>
      <c r="K164" s="541">
        <f t="shared" si="57"/>
        <v>0</v>
      </c>
      <c r="L164" s="541">
        <f t="shared" si="58"/>
        <v>0</v>
      </c>
      <c r="M164" s="541">
        <f t="shared" si="59"/>
        <v>0</v>
      </c>
      <c r="N164" s="541">
        <f t="shared" si="60"/>
        <v>0</v>
      </c>
      <c r="O164" s="541">
        <f t="shared" si="61"/>
        <v>0</v>
      </c>
      <c r="P164" s="541">
        <f t="shared" si="62"/>
        <v>0</v>
      </c>
      <c r="Q164" s="541">
        <f t="shared" si="63"/>
        <v>0</v>
      </c>
      <c r="R164" s="541">
        <f t="shared" si="64"/>
        <v>0</v>
      </c>
      <c r="S164" s="541">
        <f t="shared" si="65"/>
        <v>0</v>
      </c>
      <c r="T164" s="542">
        <f t="shared" si="66"/>
        <v>0</v>
      </c>
      <c r="U164" s="531"/>
      <c r="V164" s="543"/>
      <c r="W164" s="544"/>
      <c r="X164" s="544"/>
      <c r="Y164" s="544"/>
      <c r="Z164" s="544"/>
      <c r="AA164" s="544"/>
      <c r="AB164" s="544"/>
      <c r="AC164" s="544"/>
      <c r="AD164" s="544"/>
      <c r="AE164" s="657"/>
      <c r="AF164" s="543"/>
      <c r="AG164" s="544"/>
      <c r="AH164" s="544"/>
      <c r="AI164" s="544"/>
      <c r="AJ164" s="544"/>
      <c r="AK164" s="544"/>
      <c r="AL164" s="544"/>
      <c r="AM164" s="544"/>
      <c r="AN164" s="544"/>
      <c r="AO164" s="657"/>
      <c r="AP164" s="543"/>
      <c r="AQ164" s="544"/>
      <c r="AR164" s="544"/>
      <c r="AS164" s="544"/>
      <c r="AT164" s="544"/>
      <c r="AU164" s="544"/>
      <c r="AV164" s="544"/>
      <c r="AW164" s="544"/>
      <c r="AX164" s="544"/>
      <c r="AY164" s="657"/>
      <c r="AZ164" s="543"/>
      <c r="BA164" s="544"/>
      <c r="BB164" s="544"/>
      <c r="BC164" s="544"/>
      <c r="BD164" s="544"/>
      <c r="BE164" s="544"/>
      <c r="BF164" s="544"/>
      <c r="BG164" s="544"/>
      <c r="BH164" s="544"/>
      <c r="BI164" s="657"/>
      <c r="BJ164" s="543"/>
      <c r="BK164" s="544"/>
      <c r="BL164" s="544"/>
      <c r="BM164" s="544"/>
      <c r="BN164" s="544"/>
      <c r="BO164" s="544"/>
      <c r="BP164" s="544"/>
      <c r="BQ164" s="544"/>
      <c r="BR164" s="544"/>
      <c r="BS164" s="657"/>
      <c r="BT164" s="543"/>
      <c r="BU164" s="544"/>
      <c r="BV164" s="544"/>
      <c r="BW164" s="544"/>
      <c r="BX164" s="544"/>
      <c r="BY164" s="544"/>
      <c r="BZ164" s="544"/>
      <c r="CA164" s="544"/>
      <c r="CB164" s="544"/>
      <c r="CC164" s="657"/>
      <c r="CD164" s="543"/>
      <c r="CE164" s="544"/>
      <c r="CF164" s="544"/>
      <c r="CG164" s="544"/>
      <c r="CH164" s="544"/>
      <c r="CI164" s="544"/>
      <c r="CJ164" s="544"/>
      <c r="CK164" s="544"/>
      <c r="CL164" s="544"/>
      <c r="CM164" s="657"/>
      <c r="CN164" s="543"/>
      <c r="CO164" s="544"/>
      <c r="CP164" s="544"/>
      <c r="CQ164" s="544"/>
      <c r="CR164" s="544"/>
      <c r="CS164" s="544"/>
      <c r="CT164" s="544"/>
      <c r="CU164" s="544"/>
      <c r="CV164" s="544"/>
      <c r="CW164" s="657"/>
      <c r="CX164" s="543"/>
      <c r="CY164" s="544"/>
      <c r="CZ164" s="544"/>
      <c r="DA164" s="544"/>
      <c r="DB164" s="544"/>
      <c r="DC164" s="544"/>
      <c r="DD164" s="544"/>
      <c r="DE164" s="544"/>
      <c r="DF164" s="544"/>
      <c r="DG164" s="657"/>
      <c r="DH164" s="543"/>
      <c r="DI164" s="544"/>
      <c r="DJ164" s="544"/>
      <c r="DK164" s="544"/>
      <c r="DL164" s="544"/>
      <c r="DM164" s="544"/>
      <c r="DN164" s="544"/>
      <c r="DO164" s="544"/>
      <c r="DP164" s="544"/>
      <c r="DQ164" s="657"/>
      <c r="DR164" s="543"/>
      <c r="DS164" s="544"/>
      <c r="DT164" s="544"/>
      <c r="DU164" s="544"/>
      <c r="DV164" s="544"/>
      <c r="DW164" s="544"/>
      <c r="DX164" s="544"/>
      <c r="DY164" s="544"/>
      <c r="DZ164" s="544"/>
      <c r="EA164" s="657"/>
      <c r="EB164" s="543"/>
      <c r="EC164" s="544"/>
      <c r="ED164" s="544"/>
      <c r="EE164" s="544"/>
      <c r="EF164" s="544"/>
      <c r="EG164" s="544"/>
      <c r="EH164" s="544"/>
      <c r="EI164" s="544"/>
      <c r="EJ164" s="544"/>
      <c r="EK164" s="657"/>
    </row>
    <row r="165" spans="1:141" s="139" customFormat="1" ht="36">
      <c r="A165" s="359">
        <f>Summary!A165</f>
        <v>0</v>
      </c>
      <c r="B165" s="378">
        <f>Summary!B165</f>
        <v>0</v>
      </c>
      <c r="C165" s="379" t="str">
        <f>Summary!C165</f>
        <v>4.8.3.2</v>
      </c>
      <c r="D165" s="380">
        <f>Summary!D165</f>
        <v>0</v>
      </c>
      <c r="E165" s="381">
        <f>Summary!E165</f>
        <v>0</v>
      </c>
      <c r="F165" s="382" t="str">
        <f>Summary!F165</f>
        <v>Maintain and preserve CCTV camera operational visibility splays</v>
      </c>
      <c r="G165" s="375">
        <f>Summary!G165</f>
        <v>0</v>
      </c>
      <c r="H165" s="540">
        <f t="shared" si="54"/>
        <v>0</v>
      </c>
      <c r="I165" s="541">
        <f t="shared" si="55"/>
        <v>0</v>
      </c>
      <c r="J165" s="541">
        <f t="shared" si="56"/>
        <v>0</v>
      </c>
      <c r="K165" s="541">
        <f t="shared" si="57"/>
        <v>0</v>
      </c>
      <c r="L165" s="541">
        <f t="shared" si="58"/>
        <v>0</v>
      </c>
      <c r="M165" s="541">
        <f t="shared" si="59"/>
        <v>0</v>
      </c>
      <c r="N165" s="541">
        <f t="shared" si="60"/>
        <v>0</v>
      </c>
      <c r="O165" s="541">
        <f t="shared" si="61"/>
        <v>0</v>
      </c>
      <c r="P165" s="541">
        <f t="shared" si="62"/>
        <v>0</v>
      </c>
      <c r="Q165" s="541">
        <f t="shared" si="63"/>
        <v>0</v>
      </c>
      <c r="R165" s="541">
        <f t="shared" si="64"/>
        <v>0</v>
      </c>
      <c r="S165" s="541">
        <f t="shared" si="65"/>
        <v>0</v>
      </c>
      <c r="T165" s="542">
        <f t="shared" si="66"/>
        <v>0</v>
      </c>
      <c r="U165" s="531"/>
      <c r="V165" s="543"/>
      <c r="W165" s="544"/>
      <c r="X165" s="544"/>
      <c r="Y165" s="544"/>
      <c r="Z165" s="544"/>
      <c r="AA165" s="544"/>
      <c r="AB165" s="544"/>
      <c r="AC165" s="544"/>
      <c r="AD165" s="544"/>
      <c r="AE165" s="657"/>
      <c r="AF165" s="543"/>
      <c r="AG165" s="544"/>
      <c r="AH165" s="544"/>
      <c r="AI165" s="544"/>
      <c r="AJ165" s="544"/>
      <c r="AK165" s="544"/>
      <c r="AL165" s="544"/>
      <c r="AM165" s="544"/>
      <c r="AN165" s="544"/>
      <c r="AO165" s="657"/>
      <c r="AP165" s="543"/>
      <c r="AQ165" s="544"/>
      <c r="AR165" s="544"/>
      <c r="AS165" s="544"/>
      <c r="AT165" s="544"/>
      <c r="AU165" s="544"/>
      <c r="AV165" s="544"/>
      <c r="AW165" s="544"/>
      <c r="AX165" s="544"/>
      <c r="AY165" s="657"/>
      <c r="AZ165" s="543"/>
      <c r="BA165" s="544"/>
      <c r="BB165" s="544"/>
      <c r="BC165" s="544"/>
      <c r="BD165" s="544"/>
      <c r="BE165" s="544"/>
      <c r="BF165" s="544"/>
      <c r="BG165" s="544"/>
      <c r="BH165" s="544"/>
      <c r="BI165" s="657"/>
      <c r="BJ165" s="543"/>
      <c r="BK165" s="544"/>
      <c r="BL165" s="544"/>
      <c r="BM165" s="544"/>
      <c r="BN165" s="544"/>
      <c r="BO165" s="544"/>
      <c r="BP165" s="544"/>
      <c r="BQ165" s="544"/>
      <c r="BR165" s="544"/>
      <c r="BS165" s="657"/>
      <c r="BT165" s="543"/>
      <c r="BU165" s="544"/>
      <c r="BV165" s="544"/>
      <c r="BW165" s="544"/>
      <c r="BX165" s="544"/>
      <c r="BY165" s="544"/>
      <c r="BZ165" s="544"/>
      <c r="CA165" s="544"/>
      <c r="CB165" s="544"/>
      <c r="CC165" s="657"/>
      <c r="CD165" s="543"/>
      <c r="CE165" s="544"/>
      <c r="CF165" s="544"/>
      <c r="CG165" s="544"/>
      <c r="CH165" s="544"/>
      <c r="CI165" s="544"/>
      <c r="CJ165" s="544"/>
      <c r="CK165" s="544"/>
      <c r="CL165" s="544"/>
      <c r="CM165" s="657"/>
      <c r="CN165" s="543"/>
      <c r="CO165" s="544"/>
      <c r="CP165" s="544"/>
      <c r="CQ165" s="544"/>
      <c r="CR165" s="544"/>
      <c r="CS165" s="544"/>
      <c r="CT165" s="544"/>
      <c r="CU165" s="544"/>
      <c r="CV165" s="544"/>
      <c r="CW165" s="657"/>
      <c r="CX165" s="543"/>
      <c r="CY165" s="544"/>
      <c r="CZ165" s="544"/>
      <c r="DA165" s="544"/>
      <c r="DB165" s="544"/>
      <c r="DC165" s="544"/>
      <c r="DD165" s="544"/>
      <c r="DE165" s="544"/>
      <c r="DF165" s="544"/>
      <c r="DG165" s="657"/>
      <c r="DH165" s="543"/>
      <c r="DI165" s="544"/>
      <c r="DJ165" s="544"/>
      <c r="DK165" s="544"/>
      <c r="DL165" s="544"/>
      <c r="DM165" s="544"/>
      <c r="DN165" s="544"/>
      <c r="DO165" s="544"/>
      <c r="DP165" s="544"/>
      <c r="DQ165" s="657"/>
      <c r="DR165" s="543"/>
      <c r="DS165" s="544"/>
      <c r="DT165" s="544"/>
      <c r="DU165" s="544"/>
      <c r="DV165" s="544"/>
      <c r="DW165" s="544"/>
      <c r="DX165" s="544"/>
      <c r="DY165" s="544"/>
      <c r="DZ165" s="544"/>
      <c r="EA165" s="657"/>
      <c r="EB165" s="543"/>
      <c r="EC165" s="544"/>
      <c r="ED165" s="544"/>
      <c r="EE165" s="544"/>
      <c r="EF165" s="544"/>
      <c r="EG165" s="544"/>
      <c r="EH165" s="544"/>
      <c r="EI165" s="544"/>
      <c r="EJ165" s="544"/>
      <c r="EK165" s="657"/>
    </row>
    <row r="166" spans="1:141" s="139" customFormat="1" ht="36">
      <c r="A166" s="359">
        <f>Summary!A166</f>
        <v>0</v>
      </c>
      <c r="B166" s="378">
        <f>Summary!B166</f>
        <v>0</v>
      </c>
      <c r="C166" s="379" t="str">
        <f>Summary!C166</f>
        <v>4.8.3.3</v>
      </c>
      <c r="D166" s="380">
        <f>Summary!D166</f>
        <v>0</v>
      </c>
      <c r="E166" s="381">
        <f>Summary!E166</f>
        <v>0</v>
      </c>
      <c r="F166" s="382" t="str">
        <f>Summary!F166</f>
        <v>Maintain and preserve road users visibility of road traffic signs and signals</v>
      </c>
      <c r="G166" s="375">
        <f>Summary!G166</f>
        <v>0</v>
      </c>
      <c r="H166" s="540">
        <f t="shared" si="54"/>
        <v>0</v>
      </c>
      <c r="I166" s="541">
        <f t="shared" si="55"/>
        <v>0</v>
      </c>
      <c r="J166" s="541">
        <f t="shared" si="56"/>
        <v>0</v>
      </c>
      <c r="K166" s="541">
        <f t="shared" si="57"/>
        <v>0</v>
      </c>
      <c r="L166" s="541">
        <f t="shared" si="58"/>
        <v>0</v>
      </c>
      <c r="M166" s="541">
        <f t="shared" si="59"/>
        <v>0</v>
      </c>
      <c r="N166" s="541">
        <f t="shared" si="60"/>
        <v>0</v>
      </c>
      <c r="O166" s="541">
        <f t="shared" si="61"/>
        <v>0</v>
      </c>
      <c r="P166" s="541">
        <f t="shared" si="62"/>
        <v>0</v>
      </c>
      <c r="Q166" s="541">
        <f t="shared" si="63"/>
        <v>0</v>
      </c>
      <c r="R166" s="541">
        <f t="shared" si="64"/>
        <v>0</v>
      </c>
      <c r="S166" s="541">
        <f t="shared" si="65"/>
        <v>0</v>
      </c>
      <c r="T166" s="542">
        <f t="shared" si="66"/>
        <v>0</v>
      </c>
      <c r="U166" s="531"/>
      <c r="V166" s="543"/>
      <c r="W166" s="544"/>
      <c r="X166" s="544"/>
      <c r="Y166" s="544"/>
      <c r="Z166" s="544"/>
      <c r="AA166" s="544"/>
      <c r="AB166" s="544"/>
      <c r="AC166" s="544"/>
      <c r="AD166" s="544"/>
      <c r="AE166" s="657"/>
      <c r="AF166" s="543"/>
      <c r="AG166" s="544"/>
      <c r="AH166" s="544"/>
      <c r="AI166" s="544"/>
      <c r="AJ166" s="544"/>
      <c r="AK166" s="544"/>
      <c r="AL166" s="544"/>
      <c r="AM166" s="544"/>
      <c r="AN166" s="544"/>
      <c r="AO166" s="657"/>
      <c r="AP166" s="543"/>
      <c r="AQ166" s="544"/>
      <c r="AR166" s="544"/>
      <c r="AS166" s="544"/>
      <c r="AT166" s="544"/>
      <c r="AU166" s="544"/>
      <c r="AV166" s="544"/>
      <c r="AW166" s="544"/>
      <c r="AX166" s="544"/>
      <c r="AY166" s="657"/>
      <c r="AZ166" s="543"/>
      <c r="BA166" s="544"/>
      <c r="BB166" s="544"/>
      <c r="BC166" s="544"/>
      <c r="BD166" s="544"/>
      <c r="BE166" s="544"/>
      <c r="BF166" s="544"/>
      <c r="BG166" s="544"/>
      <c r="BH166" s="544"/>
      <c r="BI166" s="657"/>
      <c r="BJ166" s="543"/>
      <c r="BK166" s="544"/>
      <c r="BL166" s="544"/>
      <c r="BM166" s="544"/>
      <c r="BN166" s="544"/>
      <c r="BO166" s="544"/>
      <c r="BP166" s="544"/>
      <c r="BQ166" s="544"/>
      <c r="BR166" s="544"/>
      <c r="BS166" s="657"/>
      <c r="BT166" s="543"/>
      <c r="BU166" s="544"/>
      <c r="BV166" s="544"/>
      <c r="BW166" s="544"/>
      <c r="BX166" s="544"/>
      <c r="BY166" s="544"/>
      <c r="BZ166" s="544"/>
      <c r="CA166" s="544"/>
      <c r="CB166" s="544"/>
      <c r="CC166" s="657"/>
      <c r="CD166" s="543"/>
      <c r="CE166" s="544"/>
      <c r="CF166" s="544"/>
      <c r="CG166" s="544"/>
      <c r="CH166" s="544"/>
      <c r="CI166" s="544"/>
      <c r="CJ166" s="544"/>
      <c r="CK166" s="544"/>
      <c r="CL166" s="544"/>
      <c r="CM166" s="657"/>
      <c r="CN166" s="543"/>
      <c r="CO166" s="544"/>
      <c r="CP166" s="544"/>
      <c r="CQ166" s="544"/>
      <c r="CR166" s="544"/>
      <c r="CS166" s="544"/>
      <c r="CT166" s="544"/>
      <c r="CU166" s="544"/>
      <c r="CV166" s="544"/>
      <c r="CW166" s="657"/>
      <c r="CX166" s="543"/>
      <c r="CY166" s="544"/>
      <c r="CZ166" s="544"/>
      <c r="DA166" s="544"/>
      <c r="DB166" s="544"/>
      <c r="DC166" s="544"/>
      <c r="DD166" s="544"/>
      <c r="DE166" s="544"/>
      <c r="DF166" s="544"/>
      <c r="DG166" s="657"/>
      <c r="DH166" s="543"/>
      <c r="DI166" s="544"/>
      <c r="DJ166" s="544"/>
      <c r="DK166" s="544"/>
      <c r="DL166" s="544"/>
      <c r="DM166" s="544"/>
      <c r="DN166" s="544"/>
      <c r="DO166" s="544"/>
      <c r="DP166" s="544"/>
      <c r="DQ166" s="657"/>
      <c r="DR166" s="543"/>
      <c r="DS166" s="544"/>
      <c r="DT166" s="544"/>
      <c r="DU166" s="544"/>
      <c r="DV166" s="544"/>
      <c r="DW166" s="544"/>
      <c r="DX166" s="544"/>
      <c r="DY166" s="544"/>
      <c r="DZ166" s="544"/>
      <c r="EA166" s="657"/>
      <c r="EB166" s="543"/>
      <c r="EC166" s="544"/>
      <c r="ED166" s="544"/>
      <c r="EE166" s="544"/>
      <c r="EF166" s="544"/>
      <c r="EG166" s="544"/>
      <c r="EH166" s="544"/>
      <c r="EI166" s="544"/>
      <c r="EJ166" s="544"/>
      <c r="EK166" s="657"/>
    </row>
    <row r="167" spans="1:141" s="139" customFormat="1" ht="36">
      <c r="A167" s="802">
        <f>Summary!A167</f>
        <v>0</v>
      </c>
      <c r="B167" s="815">
        <f>Summary!B167</f>
        <v>0</v>
      </c>
      <c r="C167" s="813" t="str">
        <f>Summary!C167</f>
        <v>4.8.4</v>
      </c>
      <c r="D167" s="816" t="str">
        <f>Summary!D167</f>
        <v>3000 - Landscape and ecology</v>
      </c>
      <c r="E167" s="796" t="str">
        <f>Summary!E167</f>
        <v>Grass and vegetation</v>
      </c>
      <c r="F167" s="796">
        <f>Summary!F167</f>
        <v>0</v>
      </c>
      <c r="G167" s="787">
        <f>Summary!G167</f>
        <v>0</v>
      </c>
      <c r="H167" s="299"/>
      <c r="I167" s="300"/>
      <c r="J167" s="300"/>
      <c r="K167" s="300"/>
      <c r="L167" s="300"/>
      <c r="M167" s="300"/>
      <c r="N167" s="300"/>
      <c r="O167" s="300"/>
      <c r="P167" s="300"/>
      <c r="Q167" s="300"/>
      <c r="R167" s="300"/>
      <c r="S167" s="300"/>
      <c r="T167" s="797"/>
      <c r="U167" s="531"/>
      <c r="V167" s="299"/>
      <c r="W167" s="300"/>
      <c r="X167" s="300"/>
      <c r="Y167" s="300"/>
      <c r="Z167" s="300"/>
      <c r="AA167" s="300"/>
      <c r="AB167" s="300"/>
      <c r="AC167" s="300"/>
      <c r="AD167" s="300"/>
      <c r="AE167" s="817"/>
      <c r="AF167" s="299"/>
      <c r="AG167" s="300"/>
      <c r="AH167" s="300"/>
      <c r="AI167" s="300"/>
      <c r="AJ167" s="300"/>
      <c r="AK167" s="300"/>
      <c r="AL167" s="300"/>
      <c r="AM167" s="300"/>
      <c r="AN167" s="300"/>
      <c r="AO167" s="817"/>
      <c r="AP167" s="299"/>
      <c r="AQ167" s="300"/>
      <c r="AR167" s="300"/>
      <c r="AS167" s="300"/>
      <c r="AT167" s="300"/>
      <c r="AU167" s="300"/>
      <c r="AV167" s="300"/>
      <c r="AW167" s="300"/>
      <c r="AX167" s="300"/>
      <c r="AY167" s="817"/>
      <c r="AZ167" s="299"/>
      <c r="BA167" s="300"/>
      <c r="BB167" s="300"/>
      <c r="BC167" s="300"/>
      <c r="BD167" s="300"/>
      <c r="BE167" s="300"/>
      <c r="BF167" s="300"/>
      <c r="BG167" s="300"/>
      <c r="BH167" s="300"/>
      <c r="BI167" s="817"/>
      <c r="BJ167" s="299"/>
      <c r="BK167" s="300"/>
      <c r="BL167" s="300"/>
      <c r="BM167" s="300"/>
      <c r="BN167" s="300"/>
      <c r="BO167" s="300"/>
      <c r="BP167" s="300"/>
      <c r="BQ167" s="300"/>
      <c r="BR167" s="300"/>
      <c r="BS167" s="817"/>
      <c r="BT167" s="299"/>
      <c r="BU167" s="300"/>
      <c r="BV167" s="300"/>
      <c r="BW167" s="300"/>
      <c r="BX167" s="300"/>
      <c r="BY167" s="300"/>
      <c r="BZ167" s="300"/>
      <c r="CA167" s="300"/>
      <c r="CB167" s="300"/>
      <c r="CC167" s="817"/>
      <c r="CD167" s="299"/>
      <c r="CE167" s="300"/>
      <c r="CF167" s="300"/>
      <c r="CG167" s="300"/>
      <c r="CH167" s="300"/>
      <c r="CI167" s="300"/>
      <c r="CJ167" s="300"/>
      <c r="CK167" s="300"/>
      <c r="CL167" s="300"/>
      <c r="CM167" s="817"/>
      <c r="CN167" s="299"/>
      <c r="CO167" s="300"/>
      <c r="CP167" s="300"/>
      <c r="CQ167" s="300"/>
      <c r="CR167" s="300"/>
      <c r="CS167" s="300"/>
      <c r="CT167" s="300"/>
      <c r="CU167" s="300"/>
      <c r="CV167" s="300"/>
      <c r="CW167" s="817"/>
      <c r="CX167" s="299"/>
      <c r="CY167" s="300"/>
      <c r="CZ167" s="300"/>
      <c r="DA167" s="300"/>
      <c r="DB167" s="300"/>
      <c r="DC167" s="300"/>
      <c r="DD167" s="300"/>
      <c r="DE167" s="300"/>
      <c r="DF167" s="300"/>
      <c r="DG167" s="817"/>
      <c r="DH167" s="299"/>
      <c r="DI167" s="300"/>
      <c r="DJ167" s="300"/>
      <c r="DK167" s="300"/>
      <c r="DL167" s="300"/>
      <c r="DM167" s="300"/>
      <c r="DN167" s="300"/>
      <c r="DO167" s="300"/>
      <c r="DP167" s="300"/>
      <c r="DQ167" s="817"/>
      <c r="DR167" s="299"/>
      <c r="DS167" s="300"/>
      <c r="DT167" s="300"/>
      <c r="DU167" s="300"/>
      <c r="DV167" s="300"/>
      <c r="DW167" s="300"/>
      <c r="DX167" s="300"/>
      <c r="DY167" s="300"/>
      <c r="DZ167" s="300"/>
      <c r="EA167" s="817"/>
      <c r="EB167" s="299"/>
      <c r="EC167" s="300"/>
      <c r="ED167" s="300"/>
      <c r="EE167" s="300"/>
      <c r="EF167" s="300"/>
      <c r="EG167" s="300"/>
      <c r="EH167" s="300"/>
      <c r="EI167" s="300"/>
      <c r="EJ167" s="300"/>
      <c r="EK167" s="817"/>
    </row>
    <row r="168" spans="1:141" ht="36">
      <c r="A168" s="359">
        <f>Summary!A168</f>
        <v>0</v>
      </c>
      <c r="B168" s="378">
        <f>Summary!B168</f>
        <v>0</v>
      </c>
      <c r="C168" s="379" t="str">
        <f>Summary!C168</f>
        <v>4.8.4.1</v>
      </c>
      <c r="D168" s="380">
        <f>Summary!D168</f>
        <v>0</v>
      </c>
      <c r="E168" s="381">
        <f>Summary!E168</f>
        <v>0</v>
      </c>
      <c r="F168" s="382" t="str">
        <f>Summary!F168</f>
        <v xml:space="preserve">Ensure illumination / lumination from lighting is not obscured. </v>
      </c>
      <c r="G168" s="375">
        <f>Summary!G168</f>
        <v>0</v>
      </c>
      <c r="H168" s="540">
        <f t="shared" si="54"/>
        <v>0</v>
      </c>
      <c r="I168" s="541">
        <f t="shared" si="55"/>
        <v>0</v>
      </c>
      <c r="J168" s="541">
        <f t="shared" si="56"/>
        <v>0</v>
      </c>
      <c r="K168" s="541">
        <f t="shared" si="57"/>
        <v>0</v>
      </c>
      <c r="L168" s="541">
        <f t="shared" si="58"/>
        <v>0</v>
      </c>
      <c r="M168" s="541">
        <f t="shared" si="59"/>
        <v>0</v>
      </c>
      <c r="N168" s="541">
        <f t="shared" si="60"/>
        <v>0</v>
      </c>
      <c r="O168" s="541">
        <f t="shared" si="61"/>
        <v>0</v>
      </c>
      <c r="P168" s="541">
        <f t="shared" si="62"/>
        <v>0</v>
      </c>
      <c r="Q168" s="541">
        <f t="shared" si="63"/>
        <v>0</v>
      </c>
      <c r="R168" s="541">
        <f t="shared" si="64"/>
        <v>0</v>
      </c>
      <c r="S168" s="541">
        <f t="shared" si="65"/>
        <v>0</v>
      </c>
      <c r="T168" s="542">
        <f t="shared" si="66"/>
        <v>0</v>
      </c>
      <c r="U168" s="531"/>
      <c r="V168" s="543"/>
      <c r="W168" s="544"/>
      <c r="X168" s="544"/>
      <c r="Y168" s="544"/>
      <c r="Z168" s="544"/>
      <c r="AA168" s="544"/>
      <c r="AB168" s="544"/>
      <c r="AC168" s="544"/>
      <c r="AD168" s="544"/>
      <c r="AE168" s="657"/>
      <c r="AF168" s="543"/>
      <c r="AG168" s="544"/>
      <c r="AH168" s="544"/>
      <c r="AI168" s="544"/>
      <c r="AJ168" s="544"/>
      <c r="AK168" s="544"/>
      <c r="AL168" s="544"/>
      <c r="AM168" s="544"/>
      <c r="AN168" s="544"/>
      <c r="AO168" s="657"/>
      <c r="AP168" s="543"/>
      <c r="AQ168" s="544"/>
      <c r="AR168" s="544"/>
      <c r="AS168" s="544"/>
      <c r="AT168" s="544"/>
      <c r="AU168" s="544"/>
      <c r="AV168" s="544"/>
      <c r="AW168" s="544"/>
      <c r="AX168" s="544"/>
      <c r="AY168" s="657"/>
      <c r="AZ168" s="543"/>
      <c r="BA168" s="544"/>
      <c r="BB168" s="544"/>
      <c r="BC168" s="544"/>
      <c r="BD168" s="544"/>
      <c r="BE168" s="544"/>
      <c r="BF168" s="544"/>
      <c r="BG168" s="544"/>
      <c r="BH168" s="544"/>
      <c r="BI168" s="657"/>
      <c r="BJ168" s="543"/>
      <c r="BK168" s="544"/>
      <c r="BL168" s="544"/>
      <c r="BM168" s="544"/>
      <c r="BN168" s="544"/>
      <c r="BO168" s="544"/>
      <c r="BP168" s="544"/>
      <c r="BQ168" s="544"/>
      <c r="BR168" s="544"/>
      <c r="BS168" s="657"/>
      <c r="BT168" s="543"/>
      <c r="BU168" s="544"/>
      <c r="BV168" s="544"/>
      <c r="BW168" s="544"/>
      <c r="BX168" s="544"/>
      <c r="BY168" s="544"/>
      <c r="BZ168" s="544"/>
      <c r="CA168" s="544"/>
      <c r="CB168" s="544"/>
      <c r="CC168" s="657"/>
      <c r="CD168" s="543"/>
      <c r="CE168" s="544"/>
      <c r="CF168" s="544"/>
      <c r="CG168" s="544"/>
      <c r="CH168" s="544"/>
      <c r="CI168" s="544"/>
      <c r="CJ168" s="544"/>
      <c r="CK168" s="544"/>
      <c r="CL168" s="544"/>
      <c r="CM168" s="657"/>
      <c r="CN168" s="543"/>
      <c r="CO168" s="544"/>
      <c r="CP168" s="544"/>
      <c r="CQ168" s="544"/>
      <c r="CR168" s="544"/>
      <c r="CS168" s="544"/>
      <c r="CT168" s="544"/>
      <c r="CU168" s="544"/>
      <c r="CV168" s="544"/>
      <c r="CW168" s="657"/>
      <c r="CX168" s="543"/>
      <c r="CY168" s="544"/>
      <c r="CZ168" s="544"/>
      <c r="DA168" s="544"/>
      <c r="DB168" s="544"/>
      <c r="DC168" s="544"/>
      <c r="DD168" s="544"/>
      <c r="DE168" s="544"/>
      <c r="DF168" s="544"/>
      <c r="DG168" s="657"/>
      <c r="DH168" s="543"/>
      <c r="DI168" s="544"/>
      <c r="DJ168" s="544"/>
      <c r="DK168" s="544"/>
      <c r="DL168" s="544"/>
      <c r="DM168" s="544"/>
      <c r="DN168" s="544"/>
      <c r="DO168" s="544"/>
      <c r="DP168" s="544"/>
      <c r="DQ168" s="657"/>
      <c r="DR168" s="543"/>
      <c r="DS168" s="544"/>
      <c r="DT168" s="544"/>
      <c r="DU168" s="544"/>
      <c r="DV168" s="544"/>
      <c r="DW168" s="544"/>
      <c r="DX168" s="544"/>
      <c r="DY168" s="544"/>
      <c r="DZ168" s="544"/>
      <c r="EA168" s="657"/>
      <c r="EB168" s="543"/>
      <c r="EC168" s="544"/>
      <c r="ED168" s="544"/>
      <c r="EE168" s="544"/>
      <c r="EF168" s="544"/>
      <c r="EG168" s="544"/>
      <c r="EH168" s="544"/>
      <c r="EI168" s="544"/>
      <c r="EJ168" s="544"/>
      <c r="EK168" s="657"/>
    </row>
    <row r="169" spans="1:141" ht="72">
      <c r="A169" s="359">
        <f>Summary!A169</f>
        <v>0</v>
      </c>
      <c r="B169" s="378">
        <f>Summary!B169</f>
        <v>0</v>
      </c>
      <c r="C169" s="379" t="str">
        <f>Summary!C169</f>
        <v>4.8.4.2</v>
      </c>
      <c r="D169" s="380">
        <f>Summary!D169</f>
        <v>0</v>
      </c>
      <c r="E169" s="381">
        <f>Summary!E169</f>
        <v>0</v>
      </c>
      <c r="F169" s="382" t="str">
        <f>Summary!F169</f>
        <v>Remove obstructions and / or maintain vegetation to facilitate safe access for inspection and maintenance of feeder pillars and technology equipment</v>
      </c>
      <c r="G169" s="375">
        <f>Summary!G169</f>
        <v>0</v>
      </c>
      <c r="H169" s="540">
        <f t="shared" si="54"/>
        <v>0</v>
      </c>
      <c r="I169" s="541">
        <f t="shared" si="55"/>
        <v>0</v>
      </c>
      <c r="J169" s="541">
        <f t="shared" si="56"/>
        <v>0</v>
      </c>
      <c r="K169" s="541">
        <f t="shared" si="57"/>
        <v>0</v>
      </c>
      <c r="L169" s="541">
        <f t="shared" si="58"/>
        <v>0</v>
      </c>
      <c r="M169" s="541">
        <f t="shared" si="59"/>
        <v>0</v>
      </c>
      <c r="N169" s="541">
        <f t="shared" si="60"/>
        <v>0</v>
      </c>
      <c r="O169" s="541">
        <f t="shared" si="61"/>
        <v>0</v>
      </c>
      <c r="P169" s="541">
        <f t="shared" si="62"/>
        <v>0</v>
      </c>
      <c r="Q169" s="541">
        <f t="shared" si="63"/>
        <v>0</v>
      </c>
      <c r="R169" s="541">
        <f t="shared" si="64"/>
        <v>0</v>
      </c>
      <c r="S169" s="541">
        <f t="shared" si="65"/>
        <v>0</v>
      </c>
      <c r="T169" s="542">
        <f t="shared" si="66"/>
        <v>0</v>
      </c>
      <c r="U169" s="531"/>
      <c r="V169" s="543"/>
      <c r="W169" s="544"/>
      <c r="X169" s="544"/>
      <c r="Y169" s="544"/>
      <c r="Z169" s="544"/>
      <c r="AA169" s="544"/>
      <c r="AB169" s="544"/>
      <c r="AC169" s="544"/>
      <c r="AD169" s="544"/>
      <c r="AE169" s="657"/>
      <c r="AF169" s="543"/>
      <c r="AG169" s="544"/>
      <c r="AH169" s="544"/>
      <c r="AI169" s="544"/>
      <c r="AJ169" s="544"/>
      <c r="AK169" s="544"/>
      <c r="AL169" s="544"/>
      <c r="AM169" s="544"/>
      <c r="AN169" s="544"/>
      <c r="AO169" s="657"/>
      <c r="AP169" s="543"/>
      <c r="AQ169" s="544"/>
      <c r="AR169" s="544"/>
      <c r="AS169" s="544"/>
      <c r="AT169" s="544"/>
      <c r="AU169" s="544"/>
      <c r="AV169" s="544"/>
      <c r="AW169" s="544"/>
      <c r="AX169" s="544"/>
      <c r="AY169" s="657"/>
      <c r="AZ169" s="543"/>
      <c r="BA169" s="544"/>
      <c r="BB169" s="544"/>
      <c r="BC169" s="544"/>
      <c r="BD169" s="544"/>
      <c r="BE169" s="544"/>
      <c r="BF169" s="544"/>
      <c r="BG169" s="544"/>
      <c r="BH169" s="544"/>
      <c r="BI169" s="657"/>
      <c r="BJ169" s="543"/>
      <c r="BK169" s="544"/>
      <c r="BL169" s="544"/>
      <c r="BM169" s="544"/>
      <c r="BN169" s="544"/>
      <c r="BO169" s="544"/>
      <c r="BP169" s="544"/>
      <c r="BQ169" s="544"/>
      <c r="BR169" s="544"/>
      <c r="BS169" s="657"/>
      <c r="BT169" s="543"/>
      <c r="BU169" s="544"/>
      <c r="BV169" s="544"/>
      <c r="BW169" s="544"/>
      <c r="BX169" s="544"/>
      <c r="BY169" s="544"/>
      <c r="BZ169" s="544"/>
      <c r="CA169" s="544"/>
      <c r="CB169" s="544"/>
      <c r="CC169" s="657"/>
      <c r="CD169" s="543"/>
      <c r="CE169" s="544"/>
      <c r="CF169" s="544"/>
      <c r="CG169" s="544"/>
      <c r="CH169" s="544"/>
      <c r="CI169" s="544"/>
      <c r="CJ169" s="544"/>
      <c r="CK169" s="544"/>
      <c r="CL169" s="544"/>
      <c r="CM169" s="657"/>
      <c r="CN169" s="543"/>
      <c r="CO169" s="544"/>
      <c r="CP169" s="544"/>
      <c r="CQ169" s="544"/>
      <c r="CR169" s="544"/>
      <c r="CS169" s="544"/>
      <c r="CT169" s="544"/>
      <c r="CU169" s="544"/>
      <c r="CV169" s="544"/>
      <c r="CW169" s="657"/>
      <c r="CX169" s="543"/>
      <c r="CY169" s="544"/>
      <c r="CZ169" s="544"/>
      <c r="DA169" s="544"/>
      <c r="DB169" s="544"/>
      <c r="DC169" s="544"/>
      <c r="DD169" s="544"/>
      <c r="DE169" s="544"/>
      <c r="DF169" s="544"/>
      <c r="DG169" s="657"/>
      <c r="DH169" s="543"/>
      <c r="DI169" s="544"/>
      <c r="DJ169" s="544"/>
      <c r="DK169" s="544"/>
      <c r="DL169" s="544"/>
      <c r="DM169" s="544"/>
      <c r="DN169" s="544"/>
      <c r="DO169" s="544"/>
      <c r="DP169" s="544"/>
      <c r="DQ169" s="657"/>
      <c r="DR169" s="543"/>
      <c r="DS169" s="544"/>
      <c r="DT169" s="544"/>
      <c r="DU169" s="544"/>
      <c r="DV169" s="544"/>
      <c r="DW169" s="544"/>
      <c r="DX169" s="544"/>
      <c r="DY169" s="544"/>
      <c r="DZ169" s="544"/>
      <c r="EA169" s="657"/>
      <c r="EB169" s="543"/>
      <c r="EC169" s="544"/>
      <c r="ED169" s="544"/>
      <c r="EE169" s="544"/>
      <c r="EF169" s="544"/>
      <c r="EG169" s="544"/>
      <c r="EH169" s="544"/>
      <c r="EI169" s="544"/>
      <c r="EJ169" s="544"/>
      <c r="EK169" s="657"/>
    </row>
    <row r="170" spans="1:141" ht="72">
      <c r="A170" s="359">
        <f>Summary!A170</f>
        <v>0</v>
      </c>
      <c r="B170" s="378">
        <f>Summary!B170</f>
        <v>0</v>
      </c>
      <c r="C170" s="379" t="str">
        <f>Summary!C170</f>
        <v>4.8.4.3</v>
      </c>
      <c r="D170" s="380">
        <f>Summary!D170</f>
        <v>0</v>
      </c>
      <c r="E170" s="381">
        <f>Summary!E170</f>
        <v>0</v>
      </c>
      <c r="F170" s="382" t="str">
        <f>Summary!F170</f>
        <v>Remove obstructions and maintain vegetation to provide safe access to an use of footways, cycle tracks, bridleways, footpaths and paved pedestrian areas</v>
      </c>
      <c r="G170" s="375">
        <f>Summary!G170</f>
        <v>0</v>
      </c>
      <c r="H170" s="540">
        <f t="shared" si="54"/>
        <v>0</v>
      </c>
      <c r="I170" s="541">
        <f t="shared" si="55"/>
        <v>0</v>
      </c>
      <c r="J170" s="541">
        <f t="shared" si="56"/>
        <v>0</v>
      </c>
      <c r="K170" s="541">
        <f t="shared" si="57"/>
        <v>0</v>
      </c>
      <c r="L170" s="541">
        <f t="shared" si="58"/>
        <v>0</v>
      </c>
      <c r="M170" s="541">
        <f t="shared" si="59"/>
        <v>0</v>
      </c>
      <c r="N170" s="541">
        <f t="shared" si="60"/>
        <v>0</v>
      </c>
      <c r="O170" s="541">
        <f t="shared" si="61"/>
        <v>0</v>
      </c>
      <c r="P170" s="541">
        <f t="shared" si="62"/>
        <v>0</v>
      </c>
      <c r="Q170" s="541">
        <f t="shared" si="63"/>
        <v>0</v>
      </c>
      <c r="R170" s="541">
        <f t="shared" si="64"/>
        <v>0</v>
      </c>
      <c r="S170" s="541">
        <f t="shared" si="65"/>
        <v>0</v>
      </c>
      <c r="T170" s="542">
        <f t="shared" si="66"/>
        <v>0</v>
      </c>
      <c r="U170" s="531"/>
      <c r="V170" s="543"/>
      <c r="W170" s="544"/>
      <c r="X170" s="544"/>
      <c r="Y170" s="544"/>
      <c r="Z170" s="544"/>
      <c r="AA170" s="544"/>
      <c r="AB170" s="544"/>
      <c r="AC170" s="544"/>
      <c r="AD170" s="544"/>
      <c r="AE170" s="657"/>
      <c r="AF170" s="543"/>
      <c r="AG170" s="544"/>
      <c r="AH170" s="544"/>
      <c r="AI170" s="544"/>
      <c r="AJ170" s="544"/>
      <c r="AK170" s="544"/>
      <c r="AL170" s="544"/>
      <c r="AM170" s="544"/>
      <c r="AN170" s="544"/>
      <c r="AO170" s="657"/>
      <c r="AP170" s="543"/>
      <c r="AQ170" s="544"/>
      <c r="AR170" s="544"/>
      <c r="AS170" s="544"/>
      <c r="AT170" s="544"/>
      <c r="AU170" s="544"/>
      <c r="AV170" s="544"/>
      <c r="AW170" s="544"/>
      <c r="AX170" s="544"/>
      <c r="AY170" s="657"/>
      <c r="AZ170" s="543"/>
      <c r="BA170" s="544"/>
      <c r="BB170" s="544"/>
      <c r="BC170" s="544"/>
      <c r="BD170" s="544"/>
      <c r="BE170" s="544"/>
      <c r="BF170" s="544"/>
      <c r="BG170" s="544"/>
      <c r="BH170" s="544"/>
      <c r="BI170" s="657"/>
      <c r="BJ170" s="543"/>
      <c r="BK170" s="544"/>
      <c r="BL170" s="544"/>
      <c r="BM170" s="544"/>
      <c r="BN170" s="544"/>
      <c r="BO170" s="544"/>
      <c r="BP170" s="544"/>
      <c r="BQ170" s="544"/>
      <c r="BR170" s="544"/>
      <c r="BS170" s="657"/>
      <c r="BT170" s="543"/>
      <c r="BU170" s="544"/>
      <c r="BV170" s="544"/>
      <c r="BW170" s="544"/>
      <c r="BX170" s="544"/>
      <c r="BY170" s="544"/>
      <c r="BZ170" s="544"/>
      <c r="CA170" s="544"/>
      <c r="CB170" s="544"/>
      <c r="CC170" s="657"/>
      <c r="CD170" s="543"/>
      <c r="CE170" s="544"/>
      <c r="CF170" s="544"/>
      <c r="CG170" s="544"/>
      <c r="CH170" s="544"/>
      <c r="CI170" s="544"/>
      <c r="CJ170" s="544"/>
      <c r="CK170" s="544"/>
      <c r="CL170" s="544"/>
      <c r="CM170" s="657"/>
      <c r="CN170" s="543"/>
      <c r="CO170" s="544"/>
      <c r="CP170" s="544"/>
      <c r="CQ170" s="544"/>
      <c r="CR170" s="544"/>
      <c r="CS170" s="544"/>
      <c r="CT170" s="544"/>
      <c r="CU170" s="544"/>
      <c r="CV170" s="544"/>
      <c r="CW170" s="657"/>
      <c r="CX170" s="543"/>
      <c r="CY170" s="544"/>
      <c r="CZ170" s="544"/>
      <c r="DA170" s="544"/>
      <c r="DB170" s="544"/>
      <c r="DC170" s="544"/>
      <c r="DD170" s="544"/>
      <c r="DE170" s="544"/>
      <c r="DF170" s="544"/>
      <c r="DG170" s="657"/>
      <c r="DH170" s="543"/>
      <c r="DI170" s="544"/>
      <c r="DJ170" s="544"/>
      <c r="DK170" s="544"/>
      <c r="DL170" s="544"/>
      <c r="DM170" s="544"/>
      <c r="DN170" s="544"/>
      <c r="DO170" s="544"/>
      <c r="DP170" s="544"/>
      <c r="DQ170" s="657"/>
      <c r="DR170" s="543"/>
      <c r="DS170" s="544"/>
      <c r="DT170" s="544"/>
      <c r="DU170" s="544"/>
      <c r="DV170" s="544"/>
      <c r="DW170" s="544"/>
      <c r="DX170" s="544"/>
      <c r="DY170" s="544"/>
      <c r="DZ170" s="544"/>
      <c r="EA170" s="657"/>
      <c r="EB170" s="543"/>
      <c r="EC170" s="544"/>
      <c r="ED170" s="544"/>
      <c r="EE170" s="544"/>
      <c r="EF170" s="544"/>
      <c r="EG170" s="544"/>
      <c r="EH170" s="544"/>
      <c r="EI170" s="544"/>
      <c r="EJ170" s="544"/>
      <c r="EK170" s="657"/>
    </row>
    <row r="171" spans="1:141" s="139" customFormat="1" ht="36">
      <c r="A171" s="802">
        <f>Summary!A171</f>
        <v>0</v>
      </c>
      <c r="B171" s="815">
        <f>Summary!B171</f>
        <v>0</v>
      </c>
      <c r="C171" s="813" t="str">
        <f>Summary!C171</f>
        <v>4.8.5</v>
      </c>
      <c r="D171" s="816" t="str">
        <f>Summary!D171</f>
        <v>3000 - Landscape and ecology</v>
      </c>
      <c r="E171" s="796" t="str">
        <f>Summary!E171</f>
        <v>Grass and vegetation</v>
      </c>
      <c r="F171" s="796">
        <f>Summary!F171</f>
        <v>0</v>
      </c>
      <c r="G171" s="787">
        <f>Summary!G171</f>
        <v>0</v>
      </c>
      <c r="H171" s="299"/>
      <c r="I171" s="300"/>
      <c r="J171" s="300"/>
      <c r="K171" s="300"/>
      <c r="L171" s="300"/>
      <c r="M171" s="300"/>
      <c r="N171" s="300"/>
      <c r="O171" s="300"/>
      <c r="P171" s="300"/>
      <c r="Q171" s="300"/>
      <c r="R171" s="300"/>
      <c r="S171" s="300"/>
      <c r="T171" s="797"/>
      <c r="U171" s="531"/>
      <c r="V171" s="299"/>
      <c r="W171" s="300"/>
      <c r="X171" s="300"/>
      <c r="Y171" s="300"/>
      <c r="Z171" s="300"/>
      <c r="AA171" s="300"/>
      <c r="AB171" s="300"/>
      <c r="AC171" s="300"/>
      <c r="AD171" s="300"/>
      <c r="AE171" s="817"/>
      <c r="AF171" s="299"/>
      <c r="AG171" s="300"/>
      <c r="AH171" s="300"/>
      <c r="AI171" s="300"/>
      <c r="AJ171" s="300"/>
      <c r="AK171" s="300"/>
      <c r="AL171" s="300"/>
      <c r="AM171" s="300"/>
      <c r="AN171" s="300"/>
      <c r="AO171" s="817"/>
      <c r="AP171" s="299"/>
      <c r="AQ171" s="300"/>
      <c r="AR171" s="300"/>
      <c r="AS171" s="300"/>
      <c r="AT171" s="300"/>
      <c r="AU171" s="300"/>
      <c r="AV171" s="300"/>
      <c r="AW171" s="300"/>
      <c r="AX171" s="300"/>
      <c r="AY171" s="817"/>
      <c r="AZ171" s="299"/>
      <c r="BA171" s="300"/>
      <c r="BB171" s="300"/>
      <c r="BC171" s="300"/>
      <c r="BD171" s="300"/>
      <c r="BE171" s="300"/>
      <c r="BF171" s="300"/>
      <c r="BG171" s="300"/>
      <c r="BH171" s="300"/>
      <c r="BI171" s="817"/>
      <c r="BJ171" s="299"/>
      <c r="BK171" s="300"/>
      <c r="BL171" s="300"/>
      <c r="BM171" s="300"/>
      <c r="BN171" s="300"/>
      <c r="BO171" s="300"/>
      <c r="BP171" s="300"/>
      <c r="BQ171" s="300"/>
      <c r="BR171" s="300"/>
      <c r="BS171" s="817"/>
      <c r="BT171" s="299"/>
      <c r="BU171" s="300"/>
      <c r="BV171" s="300"/>
      <c r="BW171" s="300"/>
      <c r="BX171" s="300"/>
      <c r="BY171" s="300"/>
      <c r="BZ171" s="300"/>
      <c r="CA171" s="300"/>
      <c r="CB171" s="300"/>
      <c r="CC171" s="817"/>
      <c r="CD171" s="299"/>
      <c r="CE171" s="300"/>
      <c r="CF171" s="300"/>
      <c r="CG171" s="300"/>
      <c r="CH171" s="300"/>
      <c r="CI171" s="300"/>
      <c r="CJ171" s="300"/>
      <c r="CK171" s="300"/>
      <c r="CL171" s="300"/>
      <c r="CM171" s="817"/>
      <c r="CN171" s="299"/>
      <c r="CO171" s="300"/>
      <c r="CP171" s="300"/>
      <c r="CQ171" s="300"/>
      <c r="CR171" s="300"/>
      <c r="CS171" s="300"/>
      <c r="CT171" s="300"/>
      <c r="CU171" s="300"/>
      <c r="CV171" s="300"/>
      <c r="CW171" s="817"/>
      <c r="CX171" s="299"/>
      <c r="CY171" s="300"/>
      <c r="CZ171" s="300"/>
      <c r="DA171" s="300"/>
      <c r="DB171" s="300"/>
      <c r="DC171" s="300"/>
      <c r="DD171" s="300"/>
      <c r="DE171" s="300"/>
      <c r="DF171" s="300"/>
      <c r="DG171" s="817"/>
      <c r="DH171" s="299"/>
      <c r="DI171" s="300"/>
      <c r="DJ171" s="300"/>
      <c r="DK171" s="300"/>
      <c r="DL171" s="300"/>
      <c r="DM171" s="300"/>
      <c r="DN171" s="300"/>
      <c r="DO171" s="300"/>
      <c r="DP171" s="300"/>
      <c r="DQ171" s="817"/>
      <c r="DR171" s="299"/>
      <c r="DS171" s="300"/>
      <c r="DT171" s="300"/>
      <c r="DU171" s="300"/>
      <c r="DV171" s="300"/>
      <c r="DW171" s="300"/>
      <c r="DX171" s="300"/>
      <c r="DY171" s="300"/>
      <c r="DZ171" s="300"/>
      <c r="EA171" s="817"/>
      <c r="EB171" s="299"/>
      <c r="EC171" s="300"/>
      <c r="ED171" s="300"/>
      <c r="EE171" s="300"/>
      <c r="EF171" s="300"/>
      <c r="EG171" s="300"/>
      <c r="EH171" s="300"/>
      <c r="EI171" s="300"/>
      <c r="EJ171" s="300"/>
      <c r="EK171" s="817"/>
    </row>
    <row r="172" spans="1:141" ht="54">
      <c r="A172" s="359">
        <f>Summary!A172</f>
        <v>0</v>
      </c>
      <c r="B172" s="378">
        <f>Summary!B172</f>
        <v>0</v>
      </c>
      <c r="C172" s="379" t="str">
        <f>Summary!C172</f>
        <v>4.8.5.1</v>
      </c>
      <c r="D172" s="380">
        <f>Summary!D172</f>
        <v>0</v>
      </c>
      <c r="E172" s="381">
        <f>Summary!E172</f>
        <v>0</v>
      </c>
      <c r="F172" s="382" t="str">
        <f>Summary!F172</f>
        <v>Undertake amenity cut of amenity grass areas, including gate way features, village verges and special landscape features</v>
      </c>
      <c r="G172" s="375">
        <f>Summary!G172</f>
        <v>0</v>
      </c>
      <c r="H172" s="540">
        <f t="shared" si="54"/>
        <v>0</v>
      </c>
      <c r="I172" s="541">
        <f t="shared" si="55"/>
        <v>0</v>
      </c>
      <c r="J172" s="541">
        <f t="shared" si="56"/>
        <v>0</v>
      </c>
      <c r="K172" s="541">
        <f t="shared" si="57"/>
        <v>0</v>
      </c>
      <c r="L172" s="541">
        <f t="shared" si="58"/>
        <v>0</v>
      </c>
      <c r="M172" s="541">
        <f t="shared" si="59"/>
        <v>0</v>
      </c>
      <c r="N172" s="541">
        <f t="shared" si="60"/>
        <v>0</v>
      </c>
      <c r="O172" s="541">
        <f t="shared" si="61"/>
        <v>0</v>
      </c>
      <c r="P172" s="541">
        <f t="shared" si="62"/>
        <v>0</v>
      </c>
      <c r="Q172" s="541">
        <f t="shared" si="63"/>
        <v>0</v>
      </c>
      <c r="R172" s="541">
        <f t="shared" si="64"/>
        <v>0</v>
      </c>
      <c r="S172" s="541">
        <f t="shared" si="65"/>
        <v>0</v>
      </c>
      <c r="T172" s="542">
        <f t="shared" si="66"/>
        <v>0</v>
      </c>
      <c r="U172" s="531"/>
      <c r="V172" s="543"/>
      <c r="W172" s="544"/>
      <c r="X172" s="544"/>
      <c r="Y172" s="544"/>
      <c r="Z172" s="544"/>
      <c r="AA172" s="544"/>
      <c r="AB172" s="544"/>
      <c r="AC172" s="544"/>
      <c r="AD172" s="544"/>
      <c r="AE172" s="657"/>
      <c r="AF172" s="543"/>
      <c r="AG172" s="544"/>
      <c r="AH172" s="544"/>
      <c r="AI172" s="544"/>
      <c r="AJ172" s="544"/>
      <c r="AK172" s="544"/>
      <c r="AL172" s="544"/>
      <c r="AM172" s="544"/>
      <c r="AN172" s="544"/>
      <c r="AO172" s="657"/>
      <c r="AP172" s="543"/>
      <c r="AQ172" s="544"/>
      <c r="AR172" s="544"/>
      <c r="AS172" s="544"/>
      <c r="AT172" s="544"/>
      <c r="AU172" s="544"/>
      <c r="AV172" s="544"/>
      <c r="AW172" s="544"/>
      <c r="AX172" s="544"/>
      <c r="AY172" s="657"/>
      <c r="AZ172" s="543"/>
      <c r="BA172" s="544"/>
      <c r="BB172" s="544"/>
      <c r="BC172" s="544"/>
      <c r="BD172" s="544"/>
      <c r="BE172" s="544"/>
      <c r="BF172" s="544"/>
      <c r="BG172" s="544"/>
      <c r="BH172" s="544"/>
      <c r="BI172" s="657"/>
      <c r="BJ172" s="543"/>
      <c r="BK172" s="544"/>
      <c r="BL172" s="544"/>
      <c r="BM172" s="544"/>
      <c r="BN172" s="544"/>
      <c r="BO172" s="544"/>
      <c r="BP172" s="544"/>
      <c r="BQ172" s="544"/>
      <c r="BR172" s="544"/>
      <c r="BS172" s="657"/>
      <c r="BT172" s="543"/>
      <c r="BU172" s="544"/>
      <c r="BV172" s="544"/>
      <c r="BW172" s="544"/>
      <c r="BX172" s="544"/>
      <c r="BY172" s="544"/>
      <c r="BZ172" s="544"/>
      <c r="CA172" s="544"/>
      <c r="CB172" s="544"/>
      <c r="CC172" s="657"/>
      <c r="CD172" s="543"/>
      <c r="CE172" s="544"/>
      <c r="CF172" s="544"/>
      <c r="CG172" s="544"/>
      <c r="CH172" s="544"/>
      <c r="CI172" s="544"/>
      <c r="CJ172" s="544"/>
      <c r="CK172" s="544"/>
      <c r="CL172" s="544"/>
      <c r="CM172" s="657"/>
      <c r="CN172" s="543"/>
      <c r="CO172" s="544"/>
      <c r="CP172" s="544"/>
      <c r="CQ172" s="544"/>
      <c r="CR172" s="544"/>
      <c r="CS172" s="544"/>
      <c r="CT172" s="544"/>
      <c r="CU172" s="544"/>
      <c r="CV172" s="544"/>
      <c r="CW172" s="657"/>
      <c r="CX172" s="543"/>
      <c r="CY172" s="544"/>
      <c r="CZ172" s="544"/>
      <c r="DA172" s="544"/>
      <c r="DB172" s="544"/>
      <c r="DC172" s="544"/>
      <c r="DD172" s="544"/>
      <c r="DE172" s="544"/>
      <c r="DF172" s="544"/>
      <c r="DG172" s="657"/>
      <c r="DH172" s="543"/>
      <c r="DI172" s="544"/>
      <c r="DJ172" s="544"/>
      <c r="DK172" s="544"/>
      <c r="DL172" s="544"/>
      <c r="DM172" s="544"/>
      <c r="DN172" s="544"/>
      <c r="DO172" s="544"/>
      <c r="DP172" s="544"/>
      <c r="DQ172" s="657"/>
      <c r="DR172" s="543"/>
      <c r="DS172" s="544"/>
      <c r="DT172" s="544"/>
      <c r="DU172" s="544"/>
      <c r="DV172" s="544"/>
      <c r="DW172" s="544"/>
      <c r="DX172" s="544"/>
      <c r="DY172" s="544"/>
      <c r="DZ172" s="544"/>
      <c r="EA172" s="657"/>
      <c r="EB172" s="543"/>
      <c r="EC172" s="544"/>
      <c r="ED172" s="544"/>
      <c r="EE172" s="544"/>
      <c r="EF172" s="544"/>
      <c r="EG172" s="544"/>
      <c r="EH172" s="544"/>
      <c r="EI172" s="544"/>
      <c r="EJ172" s="544"/>
      <c r="EK172" s="657"/>
    </row>
    <row r="173" spans="1:141" ht="72">
      <c r="A173" s="359">
        <f>Summary!A173</f>
        <v>0</v>
      </c>
      <c r="B173" s="378">
        <f>Summary!B173</f>
        <v>0</v>
      </c>
      <c r="C173" s="379" t="str">
        <f>Summary!C173</f>
        <v>4.8.5.2</v>
      </c>
      <c r="D173" s="380">
        <f>Summary!D173</f>
        <v>0</v>
      </c>
      <c r="E173" s="381">
        <f>Summary!E173</f>
        <v>0</v>
      </c>
      <c r="F173" s="382" t="str">
        <f>Summary!F173</f>
        <v>Undertake 2m wide swathe cut of all highway verges to ensure strip remains unobstructed by vegetation throughout the year (in addition to visibility splay maintenance)</v>
      </c>
      <c r="G173" s="375">
        <f>Summary!G173</f>
        <v>0</v>
      </c>
      <c r="H173" s="540">
        <f t="shared" si="54"/>
        <v>0</v>
      </c>
      <c r="I173" s="541">
        <f t="shared" si="55"/>
        <v>0</v>
      </c>
      <c r="J173" s="541">
        <f t="shared" si="56"/>
        <v>0</v>
      </c>
      <c r="K173" s="541">
        <f t="shared" si="57"/>
        <v>0</v>
      </c>
      <c r="L173" s="541">
        <f t="shared" si="58"/>
        <v>0</v>
      </c>
      <c r="M173" s="541">
        <f t="shared" si="59"/>
        <v>0</v>
      </c>
      <c r="N173" s="541">
        <f t="shared" si="60"/>
        <v>0</v>
      </c>
      <c r="O173" s="541">
        <f t="shared" si="61"/>
        <v>0</v>
      </c>
      <c r="P173" s="541">
        <f t="shared" si="62"/>
        <v>0</v>
      </c>
      <c r="Q173" s="541">
        <f t="shared" si="63"/>
        <v>0</v>
      </c>
      <c r="R173" s="541">
        <f t="shared" si="64"/>
        <v>0</v>
      </c>
      <c r="S173" s="541">
        <f t="shared" si="65"/>
        <v>0</v>
      </c>
      <c r="T173" s="542">
        <f t="shared" si="66"/>
        <v>0</v>
      </c>
      <c r="U173" s="531"/>
      <c r="V173" s="543"/>
      <c r="W173" s="544"/>
      <c r="X173" s="544"/>
      <c r="Y173" s="544"/>
      <c r="Z173" s="544"/>
      <c r="AA173" s="544"/>
      <c r="AB173" s="544"/>
      <c r="AC173" s="544"/>
      <c r="AD173" s="544"/>
      <c r="AE173" s="657"/>
      <c r="AF173" s="543"/>
      <c r="AG173" s="544"/>
      <c r="AH173" s="544"/>
      <c r="AI173" s="544"/>
      <c r="AJ173" s="544"/>
      <c r="AK173" s="544"/>
      <c r="AL173" s="544"/>
      <c r="AM173" s="544"/>
      <c r="AN173" s="544"/>
      <c r="AO173" s="657"/>
      <c r="AP173" s="543"/>
      <c r="AQ173" s="544"/>
      <c r="AR173" s="544"/>
      <c r="AS173" s="544"/>
      <c r="AT173" s="544"/>
      <c r="AU173" s="544"/>
      <c r="AV173" s="544"/>
      <c r="AW173" s="544"/>
      <c r="AX173" s="544"/>
      <c r="AY173" s="657"/>
      <c r="AZ173" s="543"/>
      <c r="BA173" s="544"/>
      <c r="BB173" s="544"/>
      <c r="BC173" s="544"/>
      <c r="BD173" s="544"/>
      <c r="BE173" s="544"/>
      <c r="BF173" s="544"/>
      <c r="BG173" s="544"/>
      <c r="BH173" s="544"/>
      <c r="BI173" s="657"/>
      <c r="BJ173" s="543"/>
      <c r="BK173" s="544"/>
      <c r="BL173" s="544"/>
      <c r="BM173" s="544"/>
      <c r="BN173" s="544"/>
      <c r="BO173" s="544"/>
      <c r="BP173" s="544"/>
      <c r="BQ173" s="544"/>
      <c r="BR173" s="544"/>
      <c r="BS173" s="657"/>
      <c r="BT173" s="543"/>
      <c r="BU173" s="544"/>
      <c r="BV173" s="544"/>
      <c r="BW173" s="544"/>
      <c r="BX173" s="544"/>
      <c r="BY173" s="544"/>
      <c r="BZ173" s="544"/>
      <c r="CA173" s="544"/>
      <c r="CB173" s="544"/>
      <c r="CC173" s="657"/>
      <c r="CD173" s="543"/>
      <c r="CE173" s="544"/>
      <c r="CF173" s="544"/>
      <c r="CG173" s="544"/>
      <c r="CH173" s="544"/>
      <c r="CI173" s="544"/>
      <c r="CJ173" s="544"/>
      <c r="CK173" s="544"/>
      <c r="CL173" s="544"/>
      <c r="CM173" s="657"/>
      <c r="CN173" s="543"/>
      <c r="CO173" s="544"/>
      <c r="CP173" s="544"/>
      <c r="CQ173" s="544"/>
      <c r="CR173" s="544"/>
      <c r="CS173" s="544"/>
      <c r="CT173" s="544"/>
      <c r="CU173" s="544"/>
      <c r="CV173" s="544"/>
      <c r="CW173" s="657"/>
      <c r="CX173" s="543"/>
      <c r="CY173" s="544"/>
      <c r="CZ173" s="544"/>
      <c r="DA173" s="544"/>
      <c r="DB173" s="544"/>
      <c r="DC173" s="544"/>
      <c r="DD173" s="544"/>
      <c r="DE173" s="544"/>
      <c r="DF173" s="544"/>
      <c r="DG173" s="657"/>
      <c r="DH173" s="543"/>
      <c r="DI173" s="544"/>
      <c r="DJ173" s="544"/>
      <c r="DK173" s="544"/>
      <c r="DL173" s="544"/>
      <c r="DM173" s="544"/>
      <c r="DN173" s="544"/>
      <c r="DO173" s="544"/>
      <c r="DP173" s="544"/>
      <c r="DQ173" s="657"/>
      <c r="DR173" s="543"/>
      <c r="DS173" s="544"/>
      <c r="DT173" s="544"/>
      <c r="DU173" s="544"/>
      <c r="DV173" s="544"/>
      <c r="DW173" s="544"/>
      <c r="DX173" s="544"/>
      <c r="DY173" s="544"/>
      <c r="DZ173" s="544"/>
      <c r="EA173" s="657"/>
      <c r="EB173" s="543"/>
      <c r="EC173" s="544"/>
      <c r="ED173" s="544"/>
      <c r="EE173" s="544"/>
      <c r="EF173" s="544"/>
      <c r="EG173" s="544"/>
      <c r="EH173" s="544"/>
      <c r="EI173" s="544"/>
      <c r="EJ173" s="544"/>
      <c r="EK173" s="657"/>
    </row>
    <row r="174" spans="1:141" ht="20.25">
      <c r="A174" s="359">
        <f>Summary!A174</f>
        <v>0</v>
      </c>
      <c r="B174" s="378">
        <f>Summary!B174</f>
        <v>0</v>
      </c>
      <c r="C174" s="379" t="str">
        <f>Summary!C174</f>
        <v>4.8.5.3</v>
      </c>
      <c r="D174" s="380">
        <f>Summary!D174</f>
        <v>0</v>
      </c>
      <c r="E174" s="381">
        <f>Summary!E174</f>
        <v>0</v>
      </c>
      <c r="F174" s="382" t="str">
        <f>Summary!F174</f>
        <v>Grass cut the central reserve</v>
      </c>
      <c r="G174" s="375">
        <f>Summary!G174</f>
        <v>0</v>
      </c>
      <c r="H174" s="540">
        <f t="shared" si="54"/>
        <v>0</v>
      </c>
      <c r="I174" s="541">
        <f t="shared" si="55"/>
        <v>0</v>
      </c>
      <c r="J174" s="541">
        <f t="shared" si="56"/>
        <v>0</v>
      </c>
      <c r="K174" s="541">
        <f t="shared" si="57"/>
        <v>0</v>
      </c>
      <c r="L174" s="541">
        <f t="shared" si="58"/>
        <v>0</v>
      </c>
      <c r="M174" s="541">
        <f t="shared" si="59"/>
        <v>0</v>
      </c>
      <c r="N174" s="541">
        <f t="shared" si="60"/>
        <v>0</v>
      </c>
      <c r="O174" s="541">
        <f t="shared" si="61"/>
        <v>0</v>
      </c>
      <c r="P174" s="541">
        <f t="shared" si="62"/>
        <v>0</v>
      </c>
      <c r="Q174" s="541">
        <f t="shared" si="63"/>
        <v>0</v>
      </c>
      <c r="R174" s="541">
        <f t="shared" si="64"/>
        <v>0</v>
      </c>
      <c r="S174" s="541">
        <f t="shared" si="65"/>
        <v>0</v>
      </c>
      <c r="T174" s="542">
        <f t="shared" si="66"/>
        <v>0</v>
      </c>
      <c r="U174" s="531"/>
      <c r="V174" s="543"/>
      <c r="W174" s="544"/>
      <c r="X174" s="544"/>
      <c r="Y174" s="544"/>
      <c r="Z174" s="544"/>
      <c r="AA174" s="544"/>
      <c r="AB174" s="544"/>
      <c r="AC174" s="544"/>
      <c r="AD174" s="544"/>
      <c r="AE174" s="657"/>
      <c r="AF174" s="543"/>
      <c r="AG174" s="544"/>
      <c r="AH174" s="544"/>
      <c r="AI174" s="544"/>
      <c r="AJ174" s="544"/>
      <c r="AK174" s="544"/>
      <c r="AL174" s="544"/>
      <c r="AM174" s="544"/>
      <c r="AN174" s="544"/>
      <c r="AO174" s="657"/>
      <c r="AP174" s="543"/>
      <c r="AQ174" s="544"/>
      <c r="AR174" s="544"/>
      <c r="AS174" s="544"/>
      <c r="AT174" s="544"/>
      <c r="AU174" s="544"/>
      <c r="AV174" s="544"/>
      <c r="AW174" s="544"/>
      <c r="AX174" s="544"/>
      <c r="AY174" s="657"/>
      <c r="AZ174" s="543"/>
      <c r="BA174" s="544"/>
      <c r="BB174" s="544"/>
      <c r="BC174" s="544"/>
      <c r="BD174" s="544"/>
      <c r="BE174" s="544"/>
      <c r="BF174" s="544"/>
      <c r="BG174" s="544"/>
      <c r="BH174" s="544"/>
      <c r="BI174" s="657"/>
      <c r="BJ174" s="543"/>
      <c r="BK174" s="544"/>
      <c r="BL174" s="544"/>
      <c r="BM174" s="544"/>
      <c r="BN174" s="544"/>
      <c r="BO174" s="544"/>
      <c r="BP174" s="544"/>
      <c r="BQ174" s="544"/>
      <c r="BR174" s="544"/>
      <c r="BS174" s="657"/>
      <c r="BT174" s="543"/>
      <c r="BU174" s="544"/>
      <c r="BV174" s="544"/>
      <c r="BW174" s="544"/>
      <c r="BX174" s="544"/>
      <c r="BY174" s="544"/>
      <c r="BZ174" s="544"/>
      <c r="CA174" s="544"/>
      <c r="CB174" s="544"/>
      <c r="CC174" s="657"/>
      <c r="CD174" s="543"/>
      <c r="CE174" s="544"/>
      <c r="CF174" s="544"/>
      <c r="CG174" s="544"/>
      <c r="CH174" s="544"/>
      <c r="CI174" s="544"/>
      <c r="CJ174" s="544"/>
      <c r="CK174" s="544"/>
      <c r="CL174" s="544"/>
      <c r="CM174" s="657"/>
      <c r="CN174" s="543"/>
      <c r="CO174" s="544"/>
      <c r="CP174" s="544"/>
      <c r="CQ174" s="544"/>
      <c r="CR174" s="544"/>
      <c r="CS174" s="544"/>
      <c r="CT174" s="544"/>
      <c r="CU174" s="544"/>
      <c r="CV174" s="544"/>
      <c r="CW174" s="657"/>
      <c r="CX174" s="543"/>
      <c r="CY174" s="544"/>
      <c r="CZ174" s="544"/>
      <c r="DA174" s="544"/>
      <c r="DB174" s="544"/>
      <c r="DC174" s="544"/>
      <c r="DD174" s="544"/>
      <c r="DE174" s="544"/>
      <c r="DF174" s="544"/>
      <c r="DG174" s="657"/>
      <c r="DH174" s="543"/>
      <c r="DI174" s="544"/>
      <c r="DJ174" s="544"/>
      <c r="DK174" s="544"/>
      <c r="DL174" s="544"/>
      <c r="DM174" s="544"/>
      <c r="DN174" s="544"/>
      <c r="DO174" s="544"/>
      <c r="DP174" s="544"/>
      <c r="DQ174" s="657"/>
      <c r="DR174" s="543"/>
      <c r="DS174" s="544"/>
      <c r="DT174" s="544"/>
      <c r="DU174" s="544"/>
      <c r="DV174" s="544"/>
      <c r="DW174" s="544"/>
      <c r="DX174" s="544"/>
      <c r="DY174" s="544"/>
      <c r="DZ174" s="544"/>
      <c r="EA174" s="657"/>
      <c r="EB174" s="543"/>
      <c r="EC174" s="544"/>
      <c r="ED174" s="544"/>
      <c r="EE174" s="544"/>
      <c r="EF174" s="544"/>
      <c r="EG174" s="544"/>
      <c r="EH174" s="544"/>
      <c r="EI174" s="544"/>
      <c r="EJ174" s="544"/>
      <c r="EK174" s="657"/>
    </row>
    <row r="175" spans="1:141" s="139" customFormat="1" ht="36">
      <c r="A175" s="802">
        <f>Summary!A175</f>
        <v>0</v>
      </c>
      <c r="B175" s="815">
        <f>Summary!B175</f>
        <v>0</v>
      </c>
      <c r="C175" s="813" t="str">
        <f>Summary!C175</f>
        <v>4.8.6</v>
      </c>
      <c r="D175" s="816" t="str">
        <f>Summary!D175</f>
        <v>3000 - Landscape and ecology</v>
      </c>
      <c r="E175" s="796" t="str">
        <f>Summary!E175</f>
        <v>Grass and vegetation</v>
      </c>
      <c r="F175" s="796">
        <f>Summary!F175</f>
        <v>0</v>
      </c>
      <c r="G175" s="787">
        <f>Summary!G175</f>
        <v>0</v>
      </c>
      <c r="H175" s="299"/>
      <c r="I175" s="300"/>
      <c r="J175" s="300"/>
      <c r="K175" s="300"/>
      <c r="L175" s="300"/>
      <c r="M175" s="300"/>
      <c r="N175" s="300"/>
      <c r="O175" s="300"/>
      <c r="P175" s="300"/>
      <c r="Q175" s="300"/>
      <c r="R175" s="300"/>
      <c r="S175" s="300"/>
      <c r="T175" s="797"/>
      <c r="U175" s="531"/>
      <c r="V175" s="299"/>
      <c r="W175" s="300"/>
      <c r="X175" s="300"/>
      <c r="Y175" s="300"/>
      <c r="Z175" s="300"/>
      <c r="AA175" s="300"/>
      <c r="AB175" s="300"/>
      <c r="AC175" s="300"/>
      <c r="AD175" s="300"/>
      <c r="AE175" s="817"/>
      <c r="AF175" s="299"/>
      <c r="AG175" s="300"/>
      <c r="AH175" s="300"/>
      <c r="AI175" s="300"/>
      <c r="AJ175" s="300"/>
      <c r="AK175" s="300"/>
      <c r="AL175" s="300"/>
      <c r="AM175" s="300"/>
      <c r="AN175" s="300"/>
      <c r="AO175" s="817"/>
      <c r="AP175" s="299"/>
      <c r="AQ175" s="300"/>
      <c r="AR175" s="300"/>
      <c r="AS175" s="300"/>
      <c r="AT175" s="300"/>
      <c r="AU175" s="300"/>
      <c r="AV175" s="300"/>
      <c r="AW175" s="300"/>
      <c r="AX175" s="300"/>
      <c r="AY175" s="817"/>
      <c r="AZ175" s="299"/>
      <c r="BA175" s="300"/>
      <c r="BB175" s="300"/>
      <c r="BC175" s="300"/>
      <c r="BD175" s="300"/>
      <c r="BE175" s="300"/>
      <c r="BF175" s="300"/>
      <c r="BG175" s="300"/>
      <c r="BH175" s="300"/>
      <c r="BI175" s="817"/>
      <c r="BJ175" s="299"/>
      <c r="BK175" s="300"/>
      <c r="BL175" s="300"/>
      <c r="BM175" s="300"/>
      <c r="BN175" s="300"/>
      <c r="BO175" s="300"/>
      <c r="BP175" s="300"/>
      <c r="BQ175" s="300"/>
      <c r="BR175" s="300"/>
      <c r="BS175" s="817"/>
      <c r="BT175" s="299"/>
      <c r="BU175" s="300"/>
      <c r="BV175" s="300"/>
      <c r="BW175" s="300"/>
      <c r="BX175" s="300"/>
      <c r="BY175" s="300"/>
      <c r="BZ175" s="300"/>
      <c r="CA175" s="300"/>
      <c r="CB175" s="300"/>
      <c r="CC175" s="817"/>
      <c r="CD175" s="299"/>
      <c r="CE175" s="300"/>
      <c r="CF175" s="300"/>
      <c r="CG175" s="300"/>
      <c r="CH175" s="300"/>
      <c r="CI175" s="300"/>
      <c r="CJ175" s="300"/>
      <c r="CK175" s="300"/>
      <c r="CL175" s="300"/>
      <c r="CM175" s="817"/>
      <c r="CN175" s="299"/>
      <c r="CO175" s="300"/>
      <c r="CP175" s="300"/>
      <c r="CQ175" s="300"/>
      <c r="CR175" s="300"/>
      <c r="CS175" s="300"/>
      <c r="CT175" s="300"/>
      <c r="CU175" s="300"/>
      <c r="CV175" s="300"/>
      <c r="CW175" s="817"/>
      <c r="CX175" s="299"/>
      <c r="CY175" s="300"/>
      <c r="CZ175" s="300"/>
      <c r="DA175" s="300"/>
      <c r="DB175" s="300"/>
      <c r="DC175" s="300"/>
      <c r="DD175" s="300"/>
      <c r="DE175" s="300"/>
      <c r="DF175" s="300"/>
      <c r="DG175" s="817"/>
      <c r="DH175" s="299"/>
      <c r="DI175" s="300"/>
      <c r="DJ175" s="300"/>
      <c r="DK175" s="300"/>
      <c r="DL175" s="300"/>
      <c r="DM175" s="300"/>
      <c r="DN175" s="300"/>
      <c r="DO175" s="300"/>
      <c r="DP175" s="300"/>
      <c r="DQ175" s="817"/>
      <c r="DR175" s="299"/>
      <c r="DS175" s="300"/>
      <c r="DT175" s="300"/>
      <c r="DU175" s="300"/>
      <c r="DV175" s="300"/>
      <c r="DW175" s="300"/>
      <c r="DX175" s="300"/>
      <c r="DY175" s="300"/>
      <c r="DZ175" s="300"/>
      <c r="EA175" s="817"/>
      <c r="EB175" s="299"/>
      <c r="EC175" s="300"/>
      <c r="ED175" s="300"/>
      <c r="EE175" s="300"/>
      <c r="EF175" s="300"/>
      <c r="EG175" s="300"/>
      <c r="EH175" s="300"/>
      <c r="EI175" s="300"/>
      <c r="EJ175" s="300"/>
      <c r="EK175" s="817"/>
    </row>
    <row r="176" spans="1:141" ht="72">
      <c r="A176" s="359">
        <f>Summary!A176</f>
        <v>0</v>
      </c>
      <c r="B176" s="378">
        <f>Summary!B176</f>
        <v>0</v>
      </c>
      <c r="C176" s="379" t="str">
        <f>Summary!C176</f>
        <v>4.8.6.1</v>
      </c>
      <c r="D176" s="380">
        <f>Summary!D176</f>
        <v>0</v>
      </c>
      <c r="E176" s="381">
        <f>Summary!E176</f>
        <v>0</v>
      </c>
      <c r="F176" s="382" t="str">
        <f>Summary!F176</f>
        <v>Remove obstructions and/or maintain vegetation to facilitate safe use of customer facilities. This includes but not limited to emergency roadside telephones and emergency refuge areas.</v>
      </c>
      <c r="G176" s="375">
        <f>Summary!G176</f>
        <v>0</v>
      </c>
      <c r="H176" s="540">
        <f t="shared" si="54"/>
        <v>0</v>
      </c>
      <c r="I176" s="541">
        <f t="shared" si="55"/>
        <v>0</v>
      </c>
      <c r="J176" s="541">
        <f t="shared" si="56"/>
        <v>0</v>
      </c>
      <c r="K176" s="541">
        <f t="shared" si="57"/>
        <v>0</v>
      </c>
      <c r="L176" s="541">
        <f t="shared" si="58"/>
        <v>0</v>
      </c>
      <c r="M176" s="541">
        <f t="shared" si="59"/>
        <v>0</v>
      </c>
      <c r="N176" s="541">
        <f t="shared" si="60"/>
        <v>0</v>
      </c>
      <c r="O176" s="541">
        <f t="shared" si="61"/>
        <v>0</v>
      </c>
      <c r="P176" s="541">
        <f t="shared" si="62"/>
        <v>0</v>
      </c>
      <c r="Q176" s="541">
        <f t="shared" si="63"/>
        <v>0</v>
      </c>
      <c r="R176" s="541">
        <f t="shared" si="64"/>
        <v>0</v>
      </c>
      <c r="S176" s="541">
        <f t="shared" si="65"/>
        <v>0</v>
      </c>
      <c r="T176" s="542">
        <f t="shared" si="66"/>
        <v>0</v>
      </c>
      <c r="U176" s="531"/>
      <c r="V176" s="543"/>
      <c r="W176" s="544"/>
      <c r="X176" s="544"/>
      <c r="Y176" s="544"/>
      <c r="Z176" s="544"/>
      <c r="AA176" s="544"/>
      <c r="AB176" s="544"/>
      <c r="AC176" s="544"/>
      <c r="AD176" s="544"/>
      <c r="AE176" s="657"/>
      <c r="AF176" s="543"/>
      <c r="AG176" s="544"/>
      <c r="AH176" s="544"/>
      <c r="AI176" s="544"/>
      <c r="AJ176" s="544"/>
      <c r="AK176" s="544"/>
      <c r="AL176" s="544"/>
      <c r="AM176" s="544"/>
      <c r="AN176" s="544"/>
      <c r="AO176" s="657"/>
      <c r="AP176" s="543"/>
      <c r="AQ176" s="544"/>
      <c r="AR176" s="544"/>
      <c r="AS176" s="544"/>
      <c r="AT176" s="544"/>
      <c r="AU176" s="544"/>
      <c r="AV176" s="544"/>
      <c r="AW176" s="544"/>
      <c r="AX176" s="544"/>
      <c r="AY176" s="657"/>
      <c r="AZ176" s="543"/>
      <c r="BA176" s="544"/>
      <c r="BB176" s="544"/>
      <c r="BC176" s="544"/>
      <c r="BD176" s="544"/>
      <c r="BE176" s="544"/>
      <c r="BF176" s="544"/>
      <c r="BG176" s="544"/>
      <c r="BH176" s="544"/>
      <c r="BI176" s="657"/>
      <c r="BJ176" s="543"/>
      <c r="BK176" s="544"/>
      <c r="BL176" s="544"/>
      <c r="BM176" s="544"/>
      <c r="BN176" s="544"/>
      <c r="BO176" s="544"/>
      <c r="BP176" s="544"/>
      <c r="BQ176" s="544"/>
      <c r="BR176" s="544"/>
      <c r="BS176" s="657"/>
      <c r="BT176" s="543"/>
      <c r="BU176" s="544"/>
      <c r="BV176" s="544"/>
      <c r="BW176" s="544"/>
      <c r="BX176" s="544"/>
      <c r="BY176" s="544"/>
      <c r="BZ176" s="544"/>
      <c r="CA176" s="544"/>
      <c r="CB176" s="544"/>
      <c r="CC176" s="657"/>
      <c r="CD176" s="543"/>
      <c r="CE176" s="544"/>
      <c r="CF176" s="544"/>
      <c r="CG176" s="544"/>
      <c r="CH176" s="544"/>
      <c r="CI176" s="544"/>
      <c r="CJ176" s="544"/>
      <c r="CK176" s="544"/>
      <c r="CL176" s="544"/>
      <c r="CM176" s="657"/>
      <c r="CN176" s="543"/>
      <c r="CO176" s="544"/>
      <c r="CP176" s="544"/>
      <c r="CQ176" s="544"/>
      <c r="CR176" s="544"/>
      <c r="CS176" s="544"/>
      <c r="CT176" s="544"/>
      <c r="CU176" s="544"/>
      <c r="CV176" s="544"/>
      <c r="CW176" s="657"/>
      <c r="CX176" s="543"/>
      <c r="CY176" s="544"/>
      <c r="CZ176" s="544"/>
      <c r="DA176" s="544"/>
      <c r="DB176" s="544"/>
      <c r="DC176" s="544"/>
      <c r="DD176" s="544"/>
      <c r="DE176" s="544"/>
      <c r="DF176" s="544"/>
      <c r="DG176" s="657"/>
      <c r="DH176" s="543"/>
      <c r="DI176" s="544"/>
      <c r="DJ176" s="544"/>
      <c r="DK176" s="544"/>
      <c r="DL176" s="544"/>
      <c r="DM176" s="544"/>
      <c r="DN176" s="544"/>
      <c r="DO176" s="544"/>
      <c r="DP176" s="544"/>
      <c r="DQ176" s="657"/>
      <c r="DR176" s="543"/>
      <c r="DS176" s="544"/>
      <c r="DT176" s="544"/>
      <c r="DU176" s="544"/>
      <c r="DV176" s="544"/>
      <c r="DW176" s="544"/>
      <c r="DX176" s="544"/>
      <c r="DY176" s="544"/>
      <c r="DZ176" s="544"/>
      <c r="EA176" s="657"/>
      <c r="EB176" s="543"/>
      <c r="EC176" s="544"/>
      <c r="ED176" s="544"/>
      <c r="EE176" s="544"/>
      <c r="EF176" s="544"/>
      <c r="EG176" s="544"/>
      <c r="EH176" s="544"/>
      <c r="EI176" s="544"/>
      <c r="EJ176" s="544"/>
      <c r="EK176" s="657"/>
    </row>
    <row r="177" spans="1:141" ht="54">
      <c r="A177" s="359">
        <f>Summary!A177</f>
        <v>0</v>
      </c>
      <c r="B177" s="378">
        <f>Summary!B177</f>
        <v>0</v>
      </c>
      <c r="C177" s="379" t="str">
        <f>Summary!C177</f>
        <v>4.8.6.2</v>
      </c>
      <c r="D177" s="380">
        <f>Summary!D177</f>
        <v>0</v>
      </c>
      <c r="E177" s="381">
        <f>Summary!E177</f>
        <v>0</v>
      </c>
      <c r="F177" s="382" t="str">
        <f>Summary!F177</f>
        <v>Remove vegetation affecting the stability, integrity or operation of structures or other affected property assets.</v>
      </c>
      <c r="G177" s="375">
        <f>Summary!G177</f>
        <v>0</v>
      </c>
      <c r="H177" s="540">
        <f t="shared" si="54"/>
        <v>0</v>
      </c>
      <c r="I177" s="541">
        <f t="shared" si="55"/>
        <v>0</v>
      </c>
      <c r="J177" s="541">
        <f t="shared" si="56"/>
        <v>0</v>
      </c>
      <c r="K177" s="541">
        <f t="shared" si="57"/>
        <v>0</v>
      </c>
      <c r="L177" s="541">
        <f t="shared" si="58"/>
        <v>0</v>
      </c>
      <c r="M177" s="541">
        <f t="shared" si="59"/>
        <v>0</v>
      </c>
      <c r="N177" s="541">
        <f t="shared" si="60"/>
        <v>0</v>
      </c>
      <c r="O177" s="541">
        <f t="shared" si="61"/>
        <v>0</v>
      </c>
      <c r="P177" s="541">
        <f t="shared" si="62"/>
        <v>0</v>
      </c>
      <c r="Q177" s="541">
        <f t="shared" si="63"/>
        <v>0</v>
      </c>
      <c r="R177" s="541">
        <f t="shared" si="64"/>
        <v>0</v>
      </c>
      <c r="S177" s="541">
        <f t="shared" si="65"/>
        <v>0</v>
      </c>
      <c r="T177" s="542">
        <f t="shared" si="66"/>
        <v>0</v>
      </c>
      <c r="U177" s="531"/>
      <c r="V177" s="543"/>
      <c r="W177" s="544"/>
      <c r="X177" s="544"/>
      <c r="Y177" s="544"/>
      <c r="Z177" s="544"/>
      <c r="AA177" s="544"/>
      <c r="AB177" s="544"/>
      <c r="AC177" s="544"/>
      <c r="AD177" s="544"/>
      <c r="AE177" s="657"/>
      <c r="AF177" s="543"/>
      <c r="AG177" s="544"/>
      <c r="AH177" s="544"/>
      <c r="AI177" s="544"/>
      <c r="AJ177" s="544"/>
      <c r="AK177" s="544"/>
      <c r="AL177" s="544"/>
      <c r="AM177" s="544"/>
      <c r="AN177" s="544"/>
      <c r="AO177" s="657"/>
      <c r="AP177" s="543"/>
      <c r="AQ177" s="544"/>
      <c r="AR177" s="544"/>
      <c r="AS177" s="544"/>
      <c r="AT177" s="544"/>
      <c r="AU177" s="544"/>
      <c r="AV177" s="544"/>
      <c r="AW177" s="544"/>
      <c r="AX177" s="544"/>
      <c r="AY177" s="657"/>
      <c r="AZ177" s="543"/>
      <c r="BA177" s="544"/>
      <c r="BB177" s="544"/>
      <c r="BC177" s="544"/>
      <c r="BD177" s="544"/>
      <c r="BE177" s="544"/>
      <c r="BF177" s="544"/>
      <c r="BG177" s="544"/>
      <c r="BH177" s="544"/>
      <c r="BI177" s="657"/>
      <c r="BJ177" s="543"/>
      <c r="BK177" s="544"/>
      <c r="BL177" s="544"/>
      <c r="BM177" s="544"/>
      <c r="BN177" s="544"/>
      <c r="BO177" s="544"/>
      <c r="BP177" s="544"/>
      <c r="BQ177" s="544"/>
      <c r="BR177" s="544"/>
      <c r="BS177" s="657"/>
      <c r="BT177" s="543"/>
      <c r="BU177" s="544"/>
      <c r="BV177" s="544"/>
      <c r="BW177" s="544"/>
      <c r="BX177" s="544"/>
      <c r="BY177" s="544"/>
      <c r="BZ177" s="544"/>
      <c r="CA177" s="544"/>
      <c r="CB177" s="544"/>
      <c r="CC177" s="657"/>
      <c r="CD177" s="543"/>
      <c r="CE177" s="544"/>
      <c r="CF177" s="544"/>
      <c r="CG177" s="544"/>
      <c r="CH177" s="544"/>
      <c r="CI177" s="544"/>
      <c r="CJ177" s="544"/>
      <c r="CK177" s="544"/>
      <c r="CL177" s="544"/>
      <c r="CM177" s="657"/>
      <c r="CN177" s="543"/>
      <c r="CO177" s="544"/>
      <c r="CP177" s="544"/>
      <c r="CQ177" s="544"/>
      <c r="CR177" s="544"/>
      <c r="CS177" s="544"/>
      <c r="CT177" s="544"/>
      <c r="CU177" s="544"/>
      <c r="CV177" s="544"/>
      <c r="CW177" s="657"/>
      <c r="CX177" s="543"/>
      <c r="CY177" s="544"/>
      <c r="CZ177" s="544"/>
      <c r="DA177" s="544"/>
      <c r="DB177" s="544"/>
      <c r="DC177" s="544"/>
      <c r="DD177" s="544"/>
      <c r="DE177" s="544"/>
      <c r="DF177" s="544"/>
      <c r="DG177" s="657"/>
      <c r="DH177" s="543"/>
      <c r="DI177" s="544"/>
      <c r="DJ177" s="544"/>
      <c r="DK177" s="544"/>
      <c r="DL177" s="544"/>
      <c r="DM177" s="544"/>
      <c r="DN177" s="544"/>
      <c r="DO177" s="544"/>
      <c r="DP177" s="544"/>
      <c r="DQ177" s="657"/>
      <c r="DR177" s="543"/>
      <c r="DS177" s="544"/>
      <c r="DT177" s="544"/>
      <c r="DU177" s="544"/>
      <c r="DV177" s="544"/>
      <c r="DW177" s="544"/>
      <c r="DX177" s="544"/>
      <c r="DY177" s="544"/>
      <c r="DZ177" s="544"/>
      <c r="EA177" s="657"/>
      <c r="EB177" s="543"/>
      <c r="EC177" s="544"/>
      <c r="ED177" s="544"/>
      <c r="EE177" s="544"/>
      <c r="EF177" s="544"/>
      <c r="EG177" s="544"/>
      <c r="EH177" s="544"/>
      <c r="EI177" s="544"/>
      <c r="EJ177" s="544"/>
      <c r="EK177" s="657"/>
    </row>
    <row r="178" spans="1:141" ht="36">
      <c r="A178" s="359">
        <f>Summary!A178</f>
        <v>0</v>
      </c>
      <c r="B178" s="378">
        <f>Summary!B178</f>
        <v>0</v>
      </c>
      <c r="C178" s="379" t="str">
        <f>Summary!C178</f>
        <v>4.8.7</v>
      </c>
      <c r="D178" s="380" t="str">
        <f>Summary!D178</f>
        <v>3000 - Landscape and ecology</v>
      </c>
      <c r="E178" s="381" t="str">
        <f>Summary!E178</f>
        <v>Injurious weeds</v>
      </c>
      <c r="F178" s="382" t="str">
        <f>Summary!F178</f>
        <v>Maintain affected property to control the spread or increase of identified instances of injurious weeds</v>
      </c>
      <c r="G178" s="375">
        <f>Summary!G178</f>
        <v>0</v>
      </c>
      <c r="H178" s="540">
        <f t="shared" si="54"/>
        <v>0</v>
      </c>
      <c r="I178" s="541">
        <f t="shared" si="55"/>
        <v>0</v>
      </c>
      <c r="J178" s="541">
        <f t="shared" si="56"/>
        <v>0</v>
      </c>
      <c r="K178" s="541">
        <f t="shared" si="57"/>
        <v>0</v>
      </c>
      <c r="L178" s="541">
        <f t="shared" si="58"/>
        <v>0</v>
      </c>
      <c r="M178" s="541">
        <f t="shared" si="59"/>
        <v>0</v>
      </c>
      <c r="N178" s="541">
        <f t="shared" si="60"/>
        <v>0</v>
      </c>
      <c r="O178" s="541">
        <f t="shared" si="61"/>
        <v>0</v>
      </c>
      <c r="P178" s="541">
        <f t="shared" si="62"/>
        <v>0</v>
      </c>
      <c r="Q178" s="541">
        <f t="shared" si="63"/>
        <v>0</v>
      </c>
      <c r="R178" s="541">
        <f t="shared" si="64"/>
        <v>0</v>
      </c>
      <c r="S178" s="541">
        <f t="shared" si="65"/>
        <v>0</v>
      </c>
      <c r="T178" s="542">
        <f t="shared" si="66"/>
        <v>0</v>
      </c>
      <c r="U178" s="531"/>
      <c r="V178" s="543"/>
      <c r="W178" s="544"/>
      <c r="X178" s="544"/>
      <c r="Y178" s="544"/>
      <c r="Z178" s="544"/>
      <c r="AA178" s="544"/>
      <c r="AB178" s="544"/>
      <c r="AC178" s="544"/>
      <c r="AD178" s="544"/>
      <c r="AE178" s="657"/>
      <c r="AF178" s="543"/>
      <c r="AG178" s="544"/>
      <c r="AH178" s="544"/>
      <c r="AI178" s="544"/>
      <c r="AJ178" s="544"/>
      <c r="AK178" s="544"/>
      <c r="AL178" s="544"/>
      <c r="AM178" s="544"/>
      <c r="AN178" s="544"/>
      <c r="AO178" s="657"/>
      <c r="AP178" s="543"/>
      <c r="AQ178" s="544"/>
      <c r="AR178" s="544"/>
      <c r="AS178" s="544"/>
      <c r="AT178" s="544"/>
      <c r="AU178" s="544"/>
      <c r="AV178" s="544"/>
      <c r="AW178" s="544"/>
      <c r="AX178" s="544"/>
      <c r="AY178" s="657"/>
      <c r="AZ178" s="543"/>
      <c r="BA178" s="544"/>
      <c r="BB178" s="544"/>
      <c r="BC178" s="544"/>
      <c r="BD178" s="544"/>
      <c r="BE178" s="544"/>
      <c r="BF178" s="544"/>
      <c r="BG178" s="544"/>
      <c r="BH178" s="544"/>
      <c r="BI178" s="657"/>
      <c r="BJ178" s="543"/>
      <c r="BK178" s="544"/>
      <c r="BL178" s="544"/>
      <c r="BM178" s="544"/>
      <c r="BN178" s="544"/>
      <c r="BO178" s="544"/>
      <c r="BP178" s="544"/>
      <c r="BQ178" s="544"/>
      <c r="BR178" s="544"/>
      <c r="BS178" s="657"/>
      <c r="BT178" s="543"/>
      <c r="BU178" s="544"/>
      <c r="BV178" s="544"/>
      <c r="BW178" s="544"/>
      <c r="BX178" s="544"/>
      <c r="BY178" s="544"/>
      <c r="BZ178" s="544"/>
      <c r="CA178" s="544"/>
      <c r="CB178" s="544"/>
      <c r="CC178" s="657"/>
      <c r="CD178" s="543"/>
      <c r="CE178" s="544"/>
      <c r="CF178" s="544"/>
      <c r="CG178" s="544"/>
      <c r="CH178" s="544"/>
      <c r="CI178" s="544"/>
      <c r="CJ178" s="544"/>
      <c r="CK178" s="544"/>
      <c r="CL178" s="544"/>
      <c r="CM178" s="657"/>
      <c r="CN178" s="543"/>
      <c r="CO178" s="544"/>
      <c r="CP178" s="544"/>
      <c r="CQ178" s="544"/>
      <c r="CR178" s="544"/>
      <c r="CS178" s="544"/>
      <c r="CT178" s="544"/>
      <c r="CU178" s="544"/>
      <c r="CV178" s="544"/>
      <c r="CW178" s="657"/>
      <c r="CX178" s="543"/>
      <c r="CY178" s="544"/>
      <c r="CZ178" s="544"/>
      <c r="DA178" s="544"/>
      <c r="DB178" s="544"/>
      <c r="DC178" s="544"/>
      <c r="DD178" s="544"/>
      <c r="DE178" s="544"/>
      <c r="DF178" s="544"/>
      <c r="DG178" s="657"/>
      <c r="DH178" s="543"/>
      <c r="DI178" s="544"/>
      <c r="DJ178" s="544"/>
      <c r="DK178" s="544"/>
      <c r="DL178" s="544"/>
      <c r="DM178" s="544"/>
      <c r="DN178" s="544"/>
      <c r="DO178" s="544"/>
      <c r="DP178" s="544"/>
      <c r="DQ178" s="657"/>
      <c r="DR178" s="543"/>
      <c r="DS178" s="544"/>
      <c r="DT178" s="544"/>
      <c r="DU178" s="544"/>
      <c r="DV178" s="544"/>
      <c r="DW178" s="544"/>
      <c r="DX178" s="544"/>
      <c r="DY178" s="544"/>
      <c r="DZ178" s="544"/>
      <c r="EA178" s="657"/>
      <c r="EB178" s="543"/>
      <c r="EC178" s="544"/>
      <c r="ED178" s="544"/>
      <c r="EE178" s="544"/>
      <c r="EF178" s="544"/>
      <c r="EG178" s="544"/>
      <c r="EH178" s="544"/>
      <c r="EI178" s="544"/>
      <c r="EJ178" s="544"/>
      <c r="EK178" s="657"/>
    </row>
    <row r="179" spans="1:141" s="139" customFormat="1" ht="54">
      <c r="A179" s="359">
        <f>Summary!A179</f>
        <v>0</v>
      </c>
      <c r="B179" s="378">
        <f>Summary!B179</f>
        <v>0</v>
      </c>
      <c r="C179" s="379" t="str">
        <f>Summary!C179</f>
        <v>4.8.8</v>
      </c>
      <c r="D179" s="380" t="str">
        <f>Summary!D179</f>
        <v>3000 - Landscape and ecology</v>
      </c>
      <c r="E179" s="381" t="str">
        <f>Summary!E179</f>
        <v>Invasive plant species</v>
      </c>
      <c r="F179" s="382" t="str">
        <f>Summary!F179</f>
        <v>Maintain affected property to control the spread or increase of identified instances of invasive plant species</v>
      </c>
      <c r="G179" s="375">
        <f>Summary!G179</f>
        <v>0</v>
      </c>
      <c r="H179" s="540">
        <f t="shared" si="54"/>
        <v>0</v>
      </c>
      <c r="I179" s="541">
        <f t="shared" si="55"/>
        <v>0</v>
      </c>
      <c r="J179" s="541">
        <f t="shared" si="56"/>
        <v>0</v>
      </c>
      <c r="K179" s="541">
        <f t="shared" si="57"/>
        <v>0</v>
      </c>
      <c r="L179" s="541">
        <f t="shared" si="58"/>
        <v>0</v>
      </c>
      <c r="M179" s="541">
        <f t="shared" si="59"/>
        <v>0</v>
      </c>
      <c r="N179" s="541">
        <f t="shared" si="60"/>
        <v>0</v>
      </c>
      <c r="O179" s="541">
        <f t="shared" si="61"/>
        <v>0</v>
      </c>
      <c r="P179" s="541">
        <f t="shared" si="62"/>
        <v>0</v>
      </c>
      <c r="Q179" s="541">
        <f t="shared" si="63"/>
        <v>0</v>
      </c>
      <c r="R179" s="541">
        <f t="shared" si="64"/>
        <v>0</v>
      </c>
      <c r="S179" s="541">
        <f t="shared" si="65"/>
        <v>0</v>
      </c>
      <c r="T179" s="542">
        <f t="shared" si="66"/>
        <v>0</v>
      </c>
      <c r="U179" s="531"/>
      <c r="V179" s="543"/>
      <c r="W179" s="544"/>
      <c r="X179" s="544"/>
      <c r="Y179" s="544"/>
      <c r="Z179" s="544"/>
      <c r="AA179" s="544"/>
      <c r="AB179" s="544"/>
      <c r="AC179" s="544"/>
      <c r="AD179" s="544"/>
      <c r="AE179" s="657"/>
      <c r="AF179" s="543"/>
      <c r="AG179" s="544"/>
      <c r="AH179" s="544"/>
      <c r="AI179" s="544"/>
      <c r="AJ179" s="544"/>
      <c r="AK179" s="544"/>
      <c r="AL179" s="544"/>
      <c r="AM179" s="544"/>
      <c r="AN179" s="544"/>
      <c r="AO179" s="657"/>
      <c r="AP179" s="543"/>
      <c r="AQ179" s="544"/>
      <c r="AR179" s="544"/>
      <c r="AS179" s="544"/>
      <c r="AT179" s="544"/>
      <c r="AU179" s="544"/>
      <c r="AV179" s="544"/>
      <c r="AW179" s="544"/>
      <c r="AX179" s="544"/>
      <c r="AY179" s="657"/>
      <c r="AZ179" s="543"/>
      <c r="BA179" s="544"/>
      <c r="BB179" s="544"/>
      <c r="BC179" s="544"/>
      <c r="BD179" s="544"/>
      <c r="BE179" s="544"/>
      <c r="BF179" s="544"/>
      <c r="BG179" s="544"/>
      <c r="BH179" s="544"/>
      <c r="BI179" s="657"/>
      <c r="BJ179" s="543"/>
      <c r="BK179" s="544"/>
      <c r="BL179" s="544"/>
      <c r="BM179" s="544"/>
      <c r="BN179" s="544"/>
      <c r="BO179" s="544"/>
      <c r="BP179" s="544"/>
      <c r="BQ179" s="544"/>
      <c r="BR179" s="544"/>
      <c r="BS179" s="657"/>
      <c r="BT179" s="543"/>
      <c r="BU179" s="544"/>
      <c r="BV179" s="544"/>
      <c r="BW179" s="544"/>
      <c r="BX179" s="544"/>
      <c r="BY179" s="544"/>
      <c r="BZ179" s="544"/>
      <c r="CA179" s="544"/>
      <c r="CB179" s="544"/>
      <c r="CC179" s="657"/>
      <c r="CD179" s="543"/>
      <c r="CE179" s="544"/>
      <c r="CF179" s="544"/>
      <c r="CG179" s="544"/>
      <c r="CH179" s="544"/>
      <c r="CI179" s="544"/>
      <c r="CJ179" s="544"/>
      <c r="CK179" s="544"/>
      <c r="CL179" s="544"/>
      <c r="CM179" s="657"/>
      <c r="CN179" s="543"/>
      <c r="CO179" s="544"/>
      <c r="CP179" s="544"/>
      <c r="CQ179" s="544"/>
      <c r="CR179" s="544"/>
      <c r="CS179" s="544"/>
      <c r="CT179" s="544"/>
      <c r="CU179" s="544"/>
      <c r="CV179" s="544"/>
      <c r="CW179" s="657"/>
      <c r="CX179" s="543"/>
      <c r="CY179" s="544"/>
      <c r="CZ179" s="544"/>
      <c r="DA179" s="544"/>
      <c r="DB179" s="544"/>
      <c r="DC179" s="544"/>
      <c r="DD179" s="544"/>
      <c r="DE179" s="544"/>
      <c r="DF179" s="544"/>
      <c r="DG179" s="657"/>
      <c r="DH179" s="543"/>
      <c r="DI179" s="544"/>
      <c r="DJ179" s="544"/>
      <c r="DK179" s="544"/>
      <c r="DL179" s="544"/>
      <c r="DM179" s="544"/>
      <c r="DN179" s="544"/>
      <c r="DO179" s="544"/>
      <c r="DP179" s="544"/>
      <c r="DQ179" s="657"/>
      <c r="DR179" s="543"/>
      <c r="DS179" s="544"/>
      <c r="DT179" s="544"/>
      <c r="DU179" s="544"/>
      <c r="DV179" s="544"/>
      <c r="DW179" s="544"/>
      <c r="DX179" s="544"/>
      <c r="DY179" s="544"/>
      <c r="DZ179" s="544"/>
      <c r="EA179" s="657"/>
      <c r="EB179" s="543"/>
      <c r="EC179" s="544"/>
      <c r="ED179" s="544"/>
      <c r="EE179" s="544"/>
      <c r="EF179" s="544"/>
      <c r="EG179" s="544"/>
      <c r="EH179" s="544"/>
      <c r="EI179" s="544"/>
      <c r="EJ179" s="544"/>
      <c r="EK179" s="657"/>
    </row>
    <row r="180" spans="1:141" s="139" customFormat="1" ht="36">
      <c r="A180" s="359">
        <f>Summary!A180</f>
        <v>0</v>
      </c>
      <c r="B180" s="378">
        <f>Summary!B180</f>
        <v>0</v>
      </c>
      <c r="C180" s="379" t="str">
        <f>Summary!C180</f>
        <v>4.8.9</v>
      </c>
      <c r="D180" s="380" t="str">
        <f>Summary!D180</f>
        <v>3000 - Landscape and ecology</v>
      </c>
      <c r="E180" s="381" t="str">
        <f>Summary!E180</f>
        <v>Grassland (Open Grassland)</v>
      </c>
      <c r="F180" s="382" t="str">
        <f>Summary!F180</f>
        <v xml:space="preserve">Maintain habitat integrity, including removal of scrub encroachment </v>
      </c>
      <c r="G180" s="375">
        <f>Summary!G180</f>
        <v>0</v>
      </c>
      <c r="H180" s="540">
        <f t="shared" si="54"/>
        <v>0</v>
      </c>
      <c r="I180" s="541">
        <f t="shared" si="55"/>
        <v>0</v>
      </c>
      <c r="J180" s="541">
        <f t="shared" si="56"/>
        <v>0</v>
      </c>
      <c r="K180" s="541">
        <f t="shared" si="57"/>
        <v>0</v>
      </c>
      <c r="L180" s="541">
        <f t="shared" si="58"/>
        <v>0</v>
      </c>
      <c r="M180" s="541">
        <f t="shared" si="59"/>
        <v>0</v>
      </c>
      <c r="N180" s="541">
        <f t="shared" si="60"/>
        <v>0</v>
      </c>
      <c r="O180" s="541">
        <f t="shared" si="61"/>
        <v>0</v>
      </c>
      <c r="P180" s="541">
        <f t="shared" si="62"/>
        <v>0</v>
      </c>
      <c r="Q180" s="541">
        <f t="shared" si="63"/>
        <v>0</v>
      </c>
      <c r="R180" s="541">
        <f t="shared" si="64"/>
        <v>0</v>
      </c>
      <c r="S180" s="541">
        <f t="shared" si="65"/>
        <v>0</v>
      </c>
      <c r="T180" s="542">
        <f t="shared" si="66"/>
        <v>0</v>
      </c>
      <c r="U180" s="531"/>
      <c r="V180" s="543"/>
      <c r="W180" s="544"/>
      <c r="X180" s="544"/>
      <c r="Y180" s="544"/>
      <c r="Z180" s="544"/>
      <c r="AA180" s="544"/>
      <c r="AB180" s="544"/>
      <c r="AC180" s="544"/>
      <c r="AD180" s="544"/>
      <c r="AE180" s="657"/>
      <c r="AF180" s="543"/>
      <c r="AG180" s="544"/>
      <c r="AH180" s="544"/>
      <c r="AI180" s="544"/>
      <c r="AJ180" s="544"/>
      <c r="AK180" s="544"/>
      <c r="AL180" s="544"/>
      <c r="AM180" s="544"/>
      <c r="AN180" s="544"/>
      <c r="AO180" s="657"/>
      <c r="AP180" s="543"/>
      <c r="AQ180" s="544"/>
      <c r="AR180" s="544"/>
      <c r="AS180" s="544"/>
      <c r="AT180" s="544"/>
      <c r="AU180" s="544"/>
      <c r="AV180" s="544"/>
      <c r="AW180" s="544"/>
      <c r="AX180" s="544"/>
      <c r="AY180" s="657"/>
      <c r="AZ180" s="543"/>
      <c r="BA180" s="544"/>
      <c r="BB180" s="544"/>
      <c r="BC180" s="544"/>
      <c r="BD180" s="544"/>
      <c r="BE180" s="544"/>
      <c r="BF180" s="544"/>
      <c r="BG180" s="544"/>
      <c r="BH180" s="544"/>
      <c r="BI180" s="657"/>
      <c r="BJ180" s="543"/>
      <c r="BK180" s="544"/>
      <c r="BL180" s="544"/>
      <c r="BM180" s="544"/>
      <c r="BN180" s="544"/>
      <c r="BO180" s="544"/>
      <c r="BP180" s="544"/>
      <c r="BQ180" s="544"/>
      <c r="BR180" s="544"/>
      <c r="BS180" s="657"/>
      <c r="BT180" s="543"/>
      <c r="BU180" s="544"/>
      <c r="BV180" s="544"/>
      <c r="BW180" s="544"/>
      <c r="BX180" s="544"/>
      <c r="BY180" s="544"/>
      <c r="BZ180" s="544"/>
      <c r="CA180" s="544"/>
      <c r="CB180" s="544"/>
      <c r="CC180" s="657"/>
      <c r="CD180" s="543"/>
      <c r="CE180" s="544"/>
      <c r="CF180" s="544"/>
      <c r="CG180" s="544"/>
      <c r="CH180" s="544"/>
      <c r="CI180" s="544"/>
      <c r="CJ180" s="544"/>
      <c r="CK180" s="544"/>
      <c r="CL180" s="544"/>
      <c r="CM180" s="657"/>
      <c r="CN180" s="543"/>
      <c r="CO180" s="544"/>
      <c r="CP180" s="544"/>
      <c r="CQ180" s="544"/>
      <c r="CR180" s="544"/>
      <c r="CS180" s="544"/>
      <c r="CT180" s="544"/>
      <c r="CU180" s="544"/>
      <c r="CV180" s="544"/>
      <c r="CW180" s="657"/>
      <c r="CX180" s="543"/>
      <c r="CY180" s="544"/>
      <c r="CZ180" s="544"/>
      <c r="DA180" s="544"/>
      <c r="DB180" s="544"/>
      <c r="DC180" s="544"/>
      <c r="DD180" s="544"/>
      <c r="DE180" s="544"/>
      <c r="DF180" s="544"/>
      <c r="DG180" s="657"/>
      <c r="DH180" s="543"/>
      <c r="DI180" s="544"/>
      <c r="DJ180" s="544"/>
      <c r="DK180" s="544"/>
      <c r="DL180" s="544"/>
      <c r="DM180" s="544"/>
      <c r="DN180" s="544"/>
      <c r="DO180" s="544"/>
      <c r="DP180" s="544"/>
      <c r="DQ180" s="657"/>
      <c r="DR180" s="543"/>
      <c r="DS180" s="544"/>
      <c r="DT180" s="544"/>
      <c r="DU180" s="544"/>
      <c r="DV180" s="544"/>
      <c r="DW180" s="544"/>
      <c r="DX180" s="544"/>
      <c r="DY180" s="544"/>
      <c r="DZ180" s="544"/>
      <c r="EA180" s="657"/>
      <c r="EB180" s="543"/>
      <c r="EC180" s="544"/>
      <c r="ED180" s="544"/>
      <c r="EE180" s="544"/>
      <c r="EF180" s="544"/>
      <c r="EG180" s="544"/>
      <c r="EH180" s="544"/>
      <c r="EI180" s="544"/>
      <c r="EJ180" s="544"/>
      <c r="EK180" s="657"/>
    </row>
    <row r="181" spans="1:141" ht="36">
      <c r="A181" s="359">
        <f>Summary!A181</f>
        <v>0</v>
      </c>
      <c r="B181" s="378">
        <f>Summary!B181</f>
        <v>0</v>
      </c>
      <c r="C181" s="379" t="str">
        <f>Summary!C181</f>
        <v>4.8.10</v>
      </c>
      <c r="D181" s="380" t="str">
        <f>Summary!D181</f>
        <v>3000 - Landscape and ecology</v>
      </c>
      <c r="E181" s="381" t="str">
        <f>Summary!E181</f>
        <v>Heath and moorland</v>
      </c>
      <c r="F181" s="382" t="str">
        <f>Summary!F181</f>
        <v>Maintain habitat integrity, including removal of scrub encroachment and tree saplings throughout</v>
      </c>
      <c r="G181" s="375">
        <f>Summary!G181</f>
        <v>0</v>
      </c>
      <c r="H181" s="540">
        <f t="shared" si="54"/>
        <v>0</v>
      </c>
      <c r="I181" s="541">
        <f t="shared" si="55"/>
        <v>0</v>
      </c>
      <c r="J181" s="541">
        <f t="shared" si="56"/>
        <v>0</v>
      </c>
      <c r="K181" s="541">
        <f t="shared" si="57"/>
        <v>0</v>
      </c>
      <c r="L181" s="541">
        <f t="shared" si="58"/>
        <v>0</v>
      </c>
      <c r="M181" s="541">
        <f t="shared" si="59"/>
        <v>0</v>
      </c>
      <c r="N181" s="541">
        <f t="shared" si="60"/>
        <v>0</v>
      </c>
      <c r="O181" s="541">
        <f t="shared" si="61"/>
        <v>0</v>
      </c>
      <c r="P181" s="541">
        <f t="shared" si="62"/>
        <v>0</v>
      </c>
      <c r="Q181" s="541">
        <f t="shared" si="63"/>
        <v>0</v>
      </c>
      <c r="R181" s="541">
        <f t="shared" si="64"/>
        <v>0</v>
      </c>
      <c r="S181" s="541">
        <f t="shared" si="65"/>
        <v>0</v>
      </c>
      <c r="T181" s="542">
        <f t="shared" si="66"/>
        <v>0</v>
      </c>
      <c r="U181" s="531"/>
      <c r="V181" s="543"/>
      <c r="W181" s="544"/>
      <c r="X181" s="544"/>
      <c r="Y181" s="544"/>
      <c r="Z181" s="544"/>
      <c r="AA181" s="544"/>
      <c r="AB181" s="544"/>
      <c r="AC181" s="544"/>
      <c r="AD181" s="544"/>
      <c r="AE181" s="657"/>
      <c r="AF181" s="543"/>
      <c r="AG181" s="544"/>
      <c r="AH181" s="544"/>
      <c r="AI181" s="544"/>
      <c r="AJ181" s="544"/>
      <c r="AK181" s="544"/>
      <c r="AL181" s="544"/>
      <c r="AM181" s="544"/>
      <c r="AN181" s="544"/>
      <c r="AO181" s="657"/>
      <c r="AP181" s="543"/>
      <c r="AQ181" s="544"/>
      <c r="AR181" s="544"/>
      <c r="AS181" s="544"/>
      <c r="AT181" s="544"/>
      <c r="AU181" s="544"/>
      <c r="AV181" s="544"/>
      <c r="AW181" s="544"/>
      <c r="AX181" s="544"/>
      <c r="AY181" s="657"/>
      <c r="AZ181" s="543"/>
      <c r="BA181" s="544"/>
      <c r="BB181" s="544"/>
      <c r="BC181" s="544"/>
      <c r="BD181" s="544"/>
      <c r="BE181" s="544"/>
      <c r="BF181" s="544"/>
      <c r="BG181" s="544"/>
      <c r="BH181" s="544"/>
      <c r="BI181" s="657"/>
      <c r="BJ181" s="543"/>
      <c r="BK181" s="544"/>
      <c r="BL181" s="544"/>
      <c r="BM181" s="544"/>
      <c r="BN181" s="544"/>
      <c r="BO181" s="544"/>
      <c r="BP181" s="544"/>
      <c r="BQ181" s="544"/>
      <c r="BR181" s="544"/>
      <c r="BS181" s="657"/>
      <c r="BT181" s="543"/>
      <c r="BU181" s="544"/>
      <c r="BV181" s="544"/>
      <c r="BW181" s="544"/>
      <c r="BX181" s="544"/>
      <c r="BY181" s="544"/>
      <c r="BZ181" s="544"/>
      <c r="CA181" s="544"/>
      <c r="CB181" s="544"/>
      <c r="CC181" s="657"/>
      <c r="CD181" s="543"/>
      <c r="CE181" s="544"/>
      <c r="CF181" s="544"/>
      <c r="CG181" s="544"/>
      <c r="CH181" s="544"/>
      <c r="CI181" s="544"/>
      <c r="CJ181" s="544"/>
      <c r="CK181" s="544"/>
      <c r="CL181" s="544"/>
      <c r="CM181" s="657"/>
      <c r="CN181" s="543"/>
      <c r="CO181" s="544"/>
      <c r="CP181" s="544"/>
      <c r="CQ181" s="544"/>
      <c r="CR181" s="544"/>
      <c r="CS181" s="544"/>
      <c r="CT181" s="544"/>
      <c r="CU181" s="544"/>
      <c r="CV181" s="544"/>
      <c r="CW181" s="657"/>
      <c r="CX181" s="543"/>
      <c r="CY181" s="544"/>
      <c r="CZ181" s="544"/>
      <c r="DA181" s="544"/>
      <c r="DB181" s="544"/>
      <c r="DC181" s="544"/>
      <c r="DD181" s="544"/>
      <c r="DE181" s="544"/>
      <c r="DF181" s="544"/>
      <c r="DG181" s="657"/>
      <c r="DH181" s="543"/>
      <c r="DI181" s="544"/>
      <c r="DJ181" s="544"/>
      <c r="DK181" s="544"/>
      <c r="DL181" s="544"/>
      <c r="DM181" s="544"/>
      <c r="DN181" s="544"/>
      <c r="DO181" s="544"/>
      <c r="DP181" s="544"/>
      <c r="DQ181" s="657"/>
      <c r="DR181" s="543"/>
      <c r="DS181" s="544"/>
      <c r="DT181" s="544"/>
      <c r="DU181" s="544"/>
      <c r="DV181" s="544"/>
      <c r="DW181" s="544"/>
      <c r="DX181" s="544"/>
      <c r="DY181" s="544"/>
      <c r="DZ181" s="544"/>
      <c r="EA181" s="657"/>
      <c r="EB181" s="543"/>
      <c r="EC181" s="544"/>
      <c r="ED181" s="544"/>
      <c r="EE181" s="544"/>
      <c r="EF181" s="544"/>
      <c r="EG181" s="544"/>
      <c r="EH181" s="544"/>
      <c r="EI181" s="544"/>
      <c r="EJ181" s="544"/>
      <c r="EK181" s="657"/>
    </row>
    <row r="182" spans="1:141" s="139" customFormat="1" ht="36">
      <c r="A182" s="359">
        <f>Summary!A182</f>
        <v>0</v>
      </c>
      <c r="B182" s="378">
        <f>Summary!B182</f>
        <v>0</v>
      </c>
      <c r="C182" s="379" t="str">
        <f>Summary!C182</f>
        <v>4.8.11</v>
      </c>
      <c r="D182" s="380" t="str">
        <f>Summary!D182</f>
        <v>3000 - Landscape and ecology</v>
      </c>
      <c r="E182" s="381" t="str">
        <f>Summary!E182</f>
        <v>Conservation grassland / wildflower grassland</v>
      </c>
      <c r="F182" s="382" t="str">
        <f>Summary!F182</f>
        <v>Maintain habitat integrity, including removal of scrub encroachment and undesirable weed species</v>
      </c>
      <c r="G182" s="375">
        <f>Summary!G182</f>
        <v>0</v>
      </c>
      <c r="H182" s="540">
        <f t="shared" si="54"/>
        <v>0</v>
      </c>
      <c r="I182" s="541">
        <f t="shared" si="55"/>
        <v>0</v>
      </c>
      <c r="J182" s="541">
        <f t="shared" si="56"/>
        <v>0</v>
      </c>
      <c r="K182" s="541">
        <f t="shared" si="57"/>
        <v>0</v>
      </c>
      <c r="L182" s="541">
        <f t="shared" si="58"/>
        <v>0</v>
      </c>
      <c r="M182" s="541">
        <f t="shared" si="59"/>
        <v>0</v>
      </c>
      <c r="N182" s="541">
        <f t="shared" si="60"/>
        <v>0</v>
      </c>
      <c r="O182" s="541">
        <f t="shared" si="61"/>
        <v>0</v>
      </c>
      <c r="P182" s="541">
        <f t="shared" si="62"/>
        <v>0</v>
      </c>
      <c r="Q182" s="541">
        <f t="shared" si="63"/>
        <v>0</v>
      </c>
      <c r="R182" s="541">
        <f t="shared" si="64"/>
        <v>0</v>
      </c>
      <c r="S182" s="541">
        <f t="shared" si="65"/>
        <v>0</v>
      </c>
      <c r="T182" s="542">
        <f t="shared" si="66"/>
        <v>0</v>
      </c>
      <c r="U182" s="531"/>
      <c r="V182" s="543"/>
      <c r="W182" s="544"/>
      <c r="X182" s="544"/>
      <c r="Y182" s="544"/>
      <c r="Z182" s="544"/>
      <c r="AA182" s="544"/>
      <c r="AB182" s="544"/>
      <c r="AC182" s="544"/>
      <c r="AD182" s="544"/>
      <c r="AE182" s="657"/>
      <c r="AF182" s="543"/>
      <c r="AG182" s="544"/>
      <c r="AH182" s="544"/>
      <c r="AI182" s="544"/>
      <c r="AJ182" s="544"/>
      <c r="AK182" s="544"/>
      <c r="AL182" s="544"/>
      <c r="AM182" s="544"/>
      <c r="AN182" s="544"/>
      <c r="AO182" s="657"/>
      <c r="AP182" s="543"/>
      <c r="AQ182" s="544"/>
      <c r="AR182" s="544"/>
      <c r="AS182" s="544"/>
      <c r="AT182" s="544"/>
      <c r="AU182" s="544"/>
      <c r="AV182" s="544"/>
      <c r="AW182" s="544"/>
      <c r="AX182" s="544"/>
      <c r="AY182" s="657"/>
      <c r="AZ182" s="543"/>
      <c r="BA182" s="544"/>
      <c r="BB182" s="544"/>
      <c r="BC182" s="544"/>
      <c r="BD182" s="544"/>
      <c r="BE182" s="544"/>
      <c r="BF182" s="544"/>
      <c r="BG182" s="544"/>
      <c r="BH182" s="544"/>
      <c r="BI182" s="657"/>
      <c r="BJ182" s="543"/>
      <c r="BK182" s="544"/>
      <c r="BL182" s="544"/>
      <c r="BM182" s="544"/>
      <c r="BN182" s="544"/>
      <c r="BO182" s="544"/>
      <c r="BP182" s="544"/>
      <c r="BQ182" s="544"/>
      <c r="BR182" s="544"/>
      <c r="BS182" s="657"/>
      <c r="BT182" s="543"/>
      <c r="BU182" s="544"/>
      <c r="BV182" s="544"/>
      <c r="BW182" s="544"/>
      <c r="BX182" s="544"/>
      <c r="BY182" s="544"/>
      <c r="BZ182" s="544"/>
      <c r="CA182" s="544"/>
      <c r="CB182" s="544"/>
      <c r="CC182" s="657"/>
      <c r="CD182" s="543"/>
      <c r="CE182" s="544"/>
      <c r="CF182" s="544"/>
      <c r="CG182" s="544"/>
      <c r="CH182" s="544"/>
      <c r="CI182" s="544"/>
      <c r="CJ182" s="544"/>
      <c r="CK182" s="544"/>
      <c r="CL182" s="544"/>
      <c r="CM182" s="657"/>
      <c r="CN182" s="543"/>
      <c r="CO182" s="544"/>
      <c r="CP182" s="544"/>
      <c r="CQ182" s="544"/>
      <c r="CR182" s="544"/>
      <c r="CS182" s="544"/>
      <c r="CT182" s="544"/>
      <c r="CU182" s="544"/>
      <c r="CV182" s="544"/>
      <c r="CW182" s="657"/>
      <c r="CX182" s="543"/>
      <c r="CY182" s="544"/>
      <c r="CZ182" s="544"/>
      <c r="DA182" s="544"/>
      <c r="DB182" s="544"/>
      <c r="DC182" s="544"/>
      <c r="DD182" s="544"/>
      <c r="DE182" s="544"/>
      <c r="DF182" s="544"/>
      <c r="DG182" s="657"/>
      <c r="DH182" s="543"/>
      <c r="DI182" s="544"/>
      <c r="DJ182" s="544"/>
      <c r="DK182" s="544"/>
      <c r="DL182" s="544"/>
      <c r="DM182" s="544"/>
      <c r="DN182" s="544"/>
      <c r="DO182" s="544"/>
      <c r="DP182" s="544"/>
      <c r="DQ182" s="657"/>
      <c r="DR182" s="543"/>
      <c r="DS182" s="544"/>
      <c r="DT182" s="544"/>
      <c r="DU182" s="544"/>
      <c r="DV182" s="544"/>
      <c r="DW182" s="544"/>
      <c r="DX182" s="544"/>
      <c r="DY182" s="544"/>
      <c r="DZ182" s="544"/>
      <c r="EA182" s="657"/>
      <c r="EB182" s="543"/>
      <c r="EC182" s="544"/>
      <c r="ED182" s="544"/>
      <c r="EE182" s="544"/>
      <c r="EF182" s="544"/>
      <c r="EG182" s="544"/>
      <c r="EH182" s="544"/>
      <c r="EI182" s="544"/>
      <c r="EJ182" s="544"/>
      <c r="EK182" s="657"/>
    </row>
    <row r="183" spans="1:141" s="139" customFormat="1" ht="36">
      <c r="A183" s="359">
        <f>Summary!A183</f>
        <v>0</v>
      </c>
      <c r="B183" s="378">
        <f>Summary!B183</f>
        <v>0</v>
      </c>
      <c r="C183" s="379" t="str">
        <f>Summary!C183</f>
        <v>4.8.12</v>
      </c>
      <c r="D183" s="380" t="str">
        <f>Summary!D183</f>
        <v>3000 - Landscape and ecology</v>
      </c>
      <c r="E183" s="381" t="str">
        <f>Summary!E183</f>
        <v>Rock scree</v>
      </c>
      <c r="F183" s="382" t="str">
        <f>Summary!F183</f>
        <v>Removal of scrub encroachment</v>
      </c>
      <c r="G183" s="375">
        <f>Summary!G183</f>
        <v>0</v>
      </c>
      <c r="H183" s="540">
        <f t="shared" si="54"/>
        <v>0</v>
      </c>
      <c r="I183" s="541">
        <f t="shared" si="55"/>
        <v>0</v>
      </c>
      <c r="J183" s="541">
        <f t="shared" si="56"/>
        <v>0</v>
      </c>
      <c r="K183" s="541">
        <f t="shared" si="57"/>
        <v>0</v>
      </c>
      <c r="L183" s="541">
        <f t="shared" si="58"/>
        <v>0</v>
      </c>
      <c r="M183" s="541">
        <f t="shared" si="59"/>
        <v>0</v>
      </c>
      <c r="N183" s="541">
        <f t="shared" si="60"/>
        <v>0</v>
      </c>
      <c r="O183" s="541">
        <f t="shared" si="61"/>
        <v>0</v>
      </c>
      <c r="P183" s="541">
        <f t="shared" si="62"/>
        <v>0</v>
      </c>
      <c r="Q183" s="541">
        <f t="shared" si="63"/>
        <v>0</v>
      </c>
      <c r="R183" s="541">
        <f t="shared" si="64"/>
        <v>0</v>
      </c>
      <c r="S183" s="541">
        <f t="shared" si="65"/>
        <v>0</v>
      </c>
      <c r="T183" s="542">
        <f t="shared" si="66"/>
        <v>0</v>
      </c>
      <c r="U183" s="531"/>
      <c r="V183" s="543"/>
      <c r="W183" s="544"/>
      <c r="X183" s="544"/>
      <c r="Y183" s="544"/>
      <c r="Z183" s="544"/>
      <c r="AA183" s="544"/>
      <c r="AB183" s="544"/>
      <c r="AC183" s="544"/>
      <c r="AD183" s="544"/>
      <c r="AE183" s="657"/>
      <c r="AF183" s="543"/>
      <c r="AG183" s="544"/>
      <c r="AH183" s="544"/>
      <c r="AI183" s="544"/>
      <c r="AJ183" s="544"/>
      <c r="AK183" s="544"/>
      <c r="AL183" s="544"/>
      <c r="AM183" s="544"/>
      <c r="AN183" s="544"/>
      <c r="AO183" s="657"/>
      <c r="AP183" s="543"/>
      <c r="AQ183" s="544"/>
      <c r="AR183" s="544"/>
      <c r="AS183" s="544"/>
      <c r="AT183" s="544"/>
      <c r="AU183" s="544"/>
      <c r="AV183" s="544"/>
      <c r="AW183" s="544"/>
      <c r="AX183" s="544"/>
      <c r="AY183" s="657"/>
      <c r="AZ183" s="543"/>
      <c r="BA183" s="544"/>
      <c r="BB183" s="544"/>
      <c r="BC183" s="544"/>
      <c r="BD183" s="544"/>
      <c r="BE183" s="544"/>
      <c r="BF183" s="544"/>
      <c r="BG183" s="544"/>
      <c r="BH183" s="544"/>
      <c r="BI183" s="657"/>
      <c r="BJ183" s="543"/>
      <c r="BK183" s="544"/>
      <c r="BL183" s="544"/>
      <c r="BM183" s="544"/>
      <c r="BN183" s="544"/>
      <c r="BO183" s="544"/>
      <c r="BP183" s="544"/>
      <c r="BQ183" s="544"/>
      <c r="BR183" s="544"/>
      <c r="BS183" s="657"/>
      <c r="BT183" s="543"/>
      <c r="BU183" s="544"/>
      <c r="BV183" s="544"/>
      <c r="BW183" s="544"/>
      <c r="BX183" s="544"/>
      <c r="BY183" s="544"/>
      <c r="BZ183" s="544"/>
      <c r="CA183" s="544"/>
      <c r="CB183" s="544"/>
      <c r="CC183" s="657"/>
      <c r="CD183" s="543"/>
      <c r="CE183" s="544"/>
      <c r="CF183" s="544"/>
      <c r="CG183" s="544"/>
      <c r="CH183" s="544"/>
      <c r="CI183" s="544"/>
      <c r="CJ183" s="544"/>
      <c r="CK183" s="544"/>
      <c r="CL183" s="544"/>
      <c r="CM183" s="657"/>
      <c r="CN183" s="543"/>
      <c r="CO183" s="544"/>
      <c r="CP183" s="544"/>
      <c r="CQ183" s="544"/>
      <c r="CR183" s="544"/>
      <c r="CS183" s="544"/>
      <c r="CT183" s="544"/>
      <c r="CU183" s="544"/>
      <c r="CV183" s="544"/>
      <c r="CW183" s="657"/>
      <c r="CX183" s="543"/>
      <c r="CY183" s="544"/>
      <c r="CZ183" s="544"/>
      <c r="DA183" s="544"/>
      <c r="DB183" s="544"/>
      <c r="DC183" s="544"/>
      <c r="DD183" s="544"/>
      <c r="DE183" s="544"/>
      <c r="DF183" s="544"/>
      <c r="DG183" s="657"/>
      <c r="DH183" s="543"/>
      <c r="DI183" s="544"/>
      <c r="DJ183" s="544"/>
      <c r="DK183" s="544"/>
      <c r="DL183" s="544"/>
      <c r="DM183" s="544"/>
      <c r="DN183" s="544"/>
      <c r="DO183" s="544"/>
      <c r="DP183" s="544"/>
      <c r="DQ183" s="657"/>
      <c r="DR183" s="543"/>
      <c r="DS183" s="544"/>
      <c r="DT183" s="544"/>
      <c r="DU183" s="544"/>
      <c r="DV183" s="544"/>
      <c r="DW183" s="544"/>
      <c r="DX183" s="544"/>
      <c r="DY183" s="544"/>
      <c r="DZ183" s="544"/>
      <c r="EA183" s="657"/>
      <c r="EB183" s="543"/>
      <c r="EC183" s="544"/>
      <c r="ED183" s="544"/>
      <c r="EE183" s="544"/>
      <c r="EF183" s="544"/>
      <c r="EG183" s="544"/>
      <c r="EH183" s="544"/>
      <c r="EI183" s="544"/>
      <c r="EJ183" s="544"/>
      <c r="EK183" s="657"/>
    </row>
    <row r="184" spans="1:141" ht="36">
      <c r="A184" s="359">
        <f>Summary!A184</f>
        <v>0</v>
      </c>
      <c r="B184" s="378">
        <f>Summary!B184</f>
        <v>0</v>
      </c>
      <c r="C184" s="379" t="str">
        <f>Summary!C184</f>
        <v>4.8.13</v>
      </c>
      <c r="D184" s="380" t="str">
        <f>Summary!D184</f>
        <v>3000 - Landscape and ecology</v>
      </c>
      <c r="E184" s="381" t="str">
        <f>Summary!E184</f>
        <v>Shrubs (General)</v>
      </c>
      <c r="F184" s="382" t="str">
        <f>Summary!F184</f>
        <v xml:space="preserve">Maintain habitat integrity, including removal of scrub encroachment </v>
      </c>
      <c r="G184" s="375">
        <f>Summary!G184</f>
        <v>0</v>
      </c>
      <c r="H184" s="540">
        <f t="shared" si="54"/>
        <v>0</v>
      </c>
      <c r="I184" s="541">
        <f t="shared" si="55"/>
        <v>0</v>
      </c>
      <c r="J184" s="541">
        <f t="shared" si="56"/>
        <v>0</v>
      </c>
      <c r="K184" s="541">
        <f t="shared" si="57"/>
        <v>0</v>
      </c>
      <c r="L184" s="541">
        <f t="shared" si="58"/>
        <v>0</v>
      </c>
      <c r="M184" s="541">
        <f t="shared" si="59"/>
        <v>0</v>
      </c>
      <c r="N184" s="541">
        <f t="shared" si="60"/>
        <v>0</v>
      </c>
      <c r="O184" s="541">
        <f t="shared" si="61"/>
        <v>0</v>
      </c>
      <c r="P184" s="541">
        <f t="shared" si="62"/>
        <v>0</v>
      </c>
      <c r="Q184" s="541">
        <f t="shared" si="63"/>
        <v>0</v>
      </c>
      <c r="R184" s="541">
        <f t="shared" si="64"/>
        <v>0</v>
      </c>
      <c r="S184" s="541">
        <f t="shared" si="65"/>
        <v>0</v>
      </c>
      <c r="T184" s="542">
        <f t="shared" si="66"/>
        <v>0</v>
      </c>
      <c r="U184" s="531"/>
      <c r="V184" s="543"/>
      <c r="W184" s="544"/>
      <c r="X184" s="544"/>
      <c r="Y184" s="544"/>
      <c r="Z184" s="544"/>
      <c r="AA184" s="544"/>
      <c r="AB184" s="544"/>
      <c r="AC184" s="544"/>
      <c r="AD184" s="544"/>
      <c r="AE184" s="657"/>
      <c r="AF184" s="543"/>
      <c r="AG184" s="544"/>
      <c r="AH184" s="544"/>
      <c r="AI184" s="544"/>
      <c r="AJ184" s="544"/>
      <c r="AK184" s="544"/>
      <c r="AL184" s="544"/>
      <c r="AM184" s="544"/>
      <c r="AN184" s="544"/>
      <c r="AO184" s="657"/>
      <c r="AP184" s="543"/>
      <c r="AQ184" s="544"/>
      <c r="AR184" s="544"/>
      <c r="AS184" s="544"/>
      <c r="AT184" s="544"/>
      <c r="AU184" s="544"/>
      <c r="AV184" s="544"/>
      <c r="AW184" s="544"/>
      <c r="AX184" s="544"/>
      <c r="AY184" s="657"/>
      <c r="AZ184" s="543"/>
      <c r="BA184" s="544"/>
      <c r="BB184" s="544"/>
      <c r="BC184" s="544"/>
      <c r="BD184" s="544"/>
      <c r="BE184" s="544"/>
      <c r="BF184" s="544"/>
      <c r="BG184" s="544"/>
      <c r="BH184" s="544"/>
      <c r="BI184" s="657"/>
      <c r="BJ184" s="543"/>
      <c r="BK184" s="544"/>
      <c r="BL184" s="544"/>
      <c r="BM184" s="544"/>
      <c r="BN184" s="544"/>
      <c r="BO184" s="544"/>
      <c r="BP184" s="544"/>
      <c r="BQ184" s="544"/>
      <c r="BR184" s="544"/>
      <c r="BS184" s="657"/>
      <c r="BT184" s="543"/>
      <c r="BU184" s="544"/>
      <c r="BV184" s="544"/>
      <c r="BW184" s="544"/>
      <c r="BX184" s="544"/>
      <c r="BY184" s="544"/>
      <c r="BZ184" s="544"/>
      <c r="CA184" s="544"/>
      <c r="CB184" s="544"/>
      <c r="CC184" s="657"/>
      <c r="CD184" s="543"/>
      <c r="CE184" s="544"/>
      <c r="CF184" s="544"/>
      <c r="CG184" s="544"/>
      <c r="CH184" s="544"/>
      <c r="CI184" s="544"/>
      <c r="CJ184" s="544"/>
      <c r="CK184" s="544"/>
      <c r="CL184" s="544"/>
      <c r="CM184" s="657"/>
      <c r="CN184" s="543"/>
      <c r="CO184" s="544"/>
      <c r="CP184" s="544"/>
      <c r="CQ184" s="544"/>
      <c r="CR184" s="544"/>
      <c r="CS184" s="544"/>
      <c r="CT184" s="544"/>
      <c r="CU184" s="544"/>
      <c r="CV184" s="544"/>
      <c r="CW184" s="657"/>
      <c r="CX184" s="543"/>
      <c r="CY184" s="544"/>
      <c r="CZ184" s="544"/>
      <c r="DA184" s="544"/>
      <c r="DB184" s="544"/>
      <c r="DC184" s="544"/>
      <c r="DD184" s="544"/>
      <c r="DE184" s="544"/>
      <c r="DF184" s="544"/>
      <c r="DG184" s="657"/>
      <c r="DH184" s="543"/>
      <c r="DI184" s="544"/>
      <c r="DJ184" s="544"/>
      <c r="DK184" s="544"/>
      <c r="DL184" s="544"/>
      <c r="DM184" s="544"/>
      <c r="DN184" s="544"/>
      <c r="DO184" s="544"/>
      <c r="DP184" s="544"/>
      <c r="DQ184" s="657"/>
      <c r="DR184" s="543"/>
      <c r="DS184" s="544"/>
      <c r="DT184" s="544"/>
      <c r="DU184" s="544"/>
      <c r="DV184" s="544"/>
      <c r="DW184" s="544"/>
      <c r="DX184" s="544"/>
      <c r="DY184" s="544"/>
      <c r="DZ184" s="544"/>
      <c r="EA184" s="657"/>
      <c r="EB184" s="543"/>
      <c r="EC184" s="544"/>
      <c r="ED184" s="544"/>
      <c r="EE184" s="544"/>
      <c r="EF184" s="544"/>
      <c r="EG184" s="544"/>
      <c r="EH184" s="544"/>
      <c r="EI184" s="544"/>
      <c r="EJ184" s="544"/>
      <c r="EK184" s="657"/>
    </row>
    <row r="185" spans="1:141" s="139" customFormat="1" ht="36">
      <c r="A185" s="359">
        <f>Summary!A185</f>
        <v>0</v>
      </c>
      <c r="B185" s="378">
        <f>Summary!B185</f>
        <v>0</v>
      </c>
      <c r="C185" s="379" t="str">
        <f>Summary!C185</f>
        <v>4.8.14</v>
      </c>
      <c r="D185" s="380" t="str">
        <f>Summary!D185</f>
        <v>3000 - Landscape and ecology</v>
      </c>
      <c r="E185" s="381" t="str">
        <f>Summary!E185</f>
        <v>Shrubs (Ornamental)</v>
      </c>
      <c r="F185" s="382" t="str">
        <f>Summary!F185</f>
        <v>Maintain design requirements / amenity function</v>
      </c>
      <c r="G185" s="375">
        <f>Summary!G185</f>
        <v>0</v>
      </c>
      <c r="H185" s="540">
        <f t="shared" si="54"/>
        <v>0</v>
      </c>
      <c r="I185" s="541">
        <f t="shared" si="55"/>
        <v>0</v>
      </c>
      <c r="J185" s="541">
        <f t="shared" si="56"/>
        <v>0</v>
      </c>
      <c r="K185" s="541">
        <f t="shared" si="57"/>
        <v>0</v>
      </c>
      <c r="L185" s="541">
        <f t="shared" si="58"/>
        <v>0</v>
      </c>
      <c r="M185" s="541">
        <f t="shared" si="59"/>
        <v>0</v>
      </c>
      <c r="N185" s="541">
        <f t="shared" si="60"/>
        <v>0</v>
      </c>
      <c r="O185" s="541">
        <f t="shared" si="61"/>
        <v>0</v>
      </c>
      <c r="P185" s="541">
        <f t="shared" si="62"/>
        <v>0</v>
      </c>
      <c r="Q185" s="541">
        <f t="shared" si="63"/>
        <v>0</v>
      </c>
      <c r="R185" s="541">
        <f t="shared" si="64"/>
        <v>0</v>
      </c>
      <c r="S185" s="541">
        <f t="shared" si="65"/>
        <v>0</v>
      </c>
      <c r="T185" s="542">
        <f t="shared" si="66"/>
        <v>0</v>
      </c>
      <c r="U185" s="531"/>
      <c r="V185" s="543"/>
      <c r="W185" s="544"/>
      <c r="X185" s="544"/>
      <c r="Y185" s="544"/>
      <c r="Z185" s="544"/>
      <c r="AA185" s="544"/>
      <c r="AB185" s="544"/>
      <c r="AC185" s="544"/>
      <c r="AD185" s="544"/>
      <c r="AE185" s="657"/>
      <c r="AF185" s="543"/>
      <c r="AG185" s="544"/>
      <c r="AH185" s="544"/>
      <c r="AI185" s="544"/>
      <c r="AJ185" s="544"/>
      <c r="AK185" s="544"/>
      <c r="AL185" s="544"/>
      <c r="AM185" s="544"/>
      <c r="AN185" s="544"/>
      <c r="AO185" s="657"/>
      <c r="AP185" s="543"/>
      <c r="AQ185" s="544"/>
      <c r="AR185" s="544"/>
      <c r="AS185" s="544"/>
      <c r="AT185" s="544"/>
      <c r="AU185" s="544"/>
      <c r="AV185" s="544"/>
      <c r="AW185" s="544"/>
      <c r="AX185" s="544"/>
      <c r="AY185" s="657"/>
      <c r="AZ185" s="543"/>
      <c r="BA185" s="544"/>
      <c r="BB185" s="544"/>
      <c r="BC185" s="544"/>
      <c r="BD185" s="544"/>
      <c r="BE185" s="544"/>
      <c r="BF185" s="544"/>
      <c r="BG185" s="544"/>
      <c r="BH185" s="544"/>
      <c r="BI185" s="657"/>
      <c r="BJ185" s="543"/>
      <c r="BK185" s="544"/>
      <c r="BL185" s="544"/>
      <c r="BM185" s="544"/>
      <c r="BN185" s="544"/>
      <c r="BO185" s="544"/>
      <c r="BP185" s="544"/>
      <c r="BQ185" s="544"/>
      <c r="BR185" s="544"/>
      <c r="BS185" s="657"/>
      <c r="BT185" s="543"/>
      <c r="BU185" s="544"/>
      <c r="BV185" s="544"/>
      <c r="BW185" s="544"/>
      <c r="BX185" s="544"/>
      <c r="BY185" s="544"/>
      <c r="BZ185" s="544"/>
      <c r="CA185" s="544"/>
      <c r="CB185" s="544"/>
      <c r="CC185" s="657"/>
      <c r="CD185" s="543"/>
      <c r="CE185" s="544"/>
      <c r="CF185" s="544"/>
      <c r="CG185" s="544"/>
      <c r="CH185" s="544"/>
      <c r="CI185" s="544"/>
      <c r="CJ185" s="544"/>
      <c r="CK185" s="544"/>
      <c r="CL185" s="544"/>
      <c r="CM185" s="657"/>
      <c r="CN185" s="543"/>
      <c r="CO185" s="544"/>
      <c r="CP185" s="544"/>
      <c r="CQ185" s="544"/>
      <c r="CR185" s="544"/>
      <c r="CS185" s="544"/>
      <c r="CT185" s="544"/>
      <c r="CU185" s="544"/>
      <c r="CV185" s="544"/>
      <c r="CW185" s="657"/>
      <c r="CX185" s="543"/>
      <c r="CY185" s="544"/>
      <c r="CZ185" s="544"/>
      <c r="DA185" s="544"/>
      <c r="DB185" s="544"/>
      <c r="DC185" s="544"/>
      <c r="DD185" s="544"/>
      <c r="DE185" s="544"/>
      <c r="DF185" s="544"/>
      <c r="DG185" s="657"/>
      <c r="DH185" s="543"/>
      <c r="DI185" s="544"/>
      <c r="DJ185" s="544"/>
      <c r="DK185" s="544"/>
      <c r="DL185" s="544"/>
      <c r="DM185" s="544"/>
      <c r="DN185" s="544"/>
      <c r="DO185" s="544"/>
      <c r="DP185" s="544"/>
      <c r="DQ185" s="657"/>
      <c r="DR185" s="543"/>
      <c r="DS185" s="544"/>
      <c r="DT185" s="544"/>
      <c r="DU185" s="544"/>
      <c r="DV185" s="544"/>
      <c r="DW185" s="544"/>
      <c r="DX185" s="544"/>
      <c r="DY185" s="544"/>
      <c r="DZ185" s="544"/>
      <c r="EA185" s="657"/>
      <c r="EB185" s="543"/>
      <c r="EC185" s="544"/>
      <c r="ED185" s="544"/>
      <c r="EE185" s="544"/>
      <c r="EF185" s="544"/>
      <c r="EG185" s="544"/>
      <c r="EH185" s="544"/>
      <c r="EI185" s="544"/>
      <c r="EJ185" s="544"/>
      <c r="EK185" s="657"/>
    </row>
    <row r="186" spans="1:141" s="139" customFormat="1" ht="36">
      <c r="A186" s="359">
        <f>Summary!A186</f>
        <v>0</v>
      </c>
      <c r="B186" s="378">
        <f>Summary!B186</f>
        <v>0</v>
      </c>
      <c r="C186" s="379" t="str">
        <f>Summary!C186</f>
        <v>4.8.15</v>
      </c>
      <c r="D186" s="380" t="str">
        <f>Summary!D186</f>
        <v>3000 - Landscape and ecology</v>
      </c>
      <c r="E186" s="381" t="str">
        <f>Summary!E186</f>
        <v>Woodlands and trees, including veteran trees</v>
      </c>
      <c r="F186" s="382" t="str">
        <f>Summary!F186</f>
        <v xml:space="preserve">Maintain habitat integrity, including removal of scrub encroachment </v>
      </c>
      <c r="G186" s="375">
        <f>Summary!G186</f>
        <v>0</v>
      </c>
      <c r="H186" s="540">
        <f t="shared" si="54"/>
        <v>0</v>
      </c>
      <c r="I186" s="541">
        <f t="shared" si="55"/>
        <v>0</v>
      </c>
      <c r="J186" s="541">
        <f t="shared" si="56"/>
        <v>0</v>
      </c>
      <c r="K186" s="541">
        <f t="shared" si="57"/>
        <v>0</v>
      </c>
      <c r="L186" s="541">
        <f t="shared" si="58"/>
        <v>0</v>
      </c>
      <c r="M186" s="541">
        <f t="shared" si="59"/>
        <v>0</v>
      </c>
      <c r="N186" s="541">
        <f t="shared" si="60"/>
        <v>0</v>
      </c>
      <c r="O186" s="541">
        <f t="shared" si="61"/>
        <v>0</v>
      </c>
      <c r="P186" s="541">
        <f t="shared" si="62"/>
        <v>0</v>
      </c>
      <c r="Q186" s="541">
        <f t="shared" si="63"/>
        <v>0</v>
      </c>
      <c r="R186" s="541">
        <f t="shared" si="64"/>
        <v>0</v>
      </c>
      <c r="S186" s="541">
        <f t="shared" si="65"/>
        <v>0</v>
      </c>
      <c r="T186" s="542">
        <f t="shared" si="66"/>
        <v>0</v>
      </c>
      <c r="U186" s="531"/>
      <c r="V186" s="543"/>
      <c r="W186" s="544"/>
      <c r="X186" s="544"/>
      <c r="Y186" s="544"/>
      <c r="Z186" s="544"/>
      <c r="AA186" s="544"/>
      <c r="AB186" s="544"/>
      <c r="AC186" s="544"/>
      <c r="AD186" s="544"/>
      <c r="AE186" s="657"/>
      <c r="AF186" s="543"/>
      <c r="AG186" s="544"/>
      <c r="AH186" s="544"/>
      <c r="AI186" s="544"/>
      <c r="AJ186" s="544"/>
      <c r="AK186" s="544"/>
      <c r="AL186" s="544"/>
      <c r="AM186" s="544"/>
      <c r="AN186" s="544"/>
      <c r="AO186" s="657"/>
      <c r="AP186" s="543"/>
      <c r="AQ186" s="544"/>
      <c r="AR186" s="544"/>
      <c r="AS186" s="544"/>
      <c r="AT186" s="544"/>
      <c r="AU186" s="544"/>
      <c r="AV186" s="544"/>
      <c r="AW186" s="544"/>
      <c r="AX186" s="544"/>
      <c r="AY186" s="657"/>
      <c r="AZ186" s="543"/>
      <c r="BA186" s="544"/>
      <c r="BB186" s="544"/>
      <c r="BC186" s="544"/>
      <c r="BD186" s="544"/>
      <c r="BE186" s="544"/>
      <c r="BF186" s="544"/>
      <c r="BG186" s="544"/>
      <c r="BH186" s="544"/>
      <c r="BI186" s="657"/>
      <c r="BJ186" s="543"/>
      <c r="BK186" s="544"/>
      <c r="BL186" s="544"/>
      <c r="BM186" s="544"/>
      <c r="BN186" s="544"/>
      <c r="BO186" s="544"/>
      <c r="BP186" s="544"/>
      <c r="BQ186" s="544"/>
      <c r="BR186" s="544"/>
      <c r="BS186" s="657"/>
      <c r="BT186" s="543"/>
      <c r="BU186" s="544"/>
      <c r="BV186" s="544"/>
      <c r="BW186" s="544"/>
      <c r="BX186" s="544"/>
      <c r="BY186" s="544"/>
      <c r="BZ186" s="544"/>
      <c r="CA186" s="544"/>
      <c r="CB186" s="544"/>
      <c r="CC186" s="657"/>
      <c r="CD186" s="543"/>
      <c r="CE186" s="544"/>
      <c r="CF186" s="544"/>
      <c r="CG186" s="544"/>
      <c r="CH186" s="544"/>
      <c r="CI186" s="544"/>
      <c r="CJ186" s="544"/>
      <c r="CK186" s="544"/>
      <c r="CL186" s="544"/>
      <c r="CM186" s="657"/>
      <c r="CN186" s="543"/>
      <c r="CO186" s="544"/>
      <c r="CP186" s="544"/>
      <c r="CQ186" s="544"/>
      <c r="CR186" s="544"/>
      <c r="CS186" s="544"/>
      <c r="CT186" s="544"/>
      <c r="CU186" s="544"/>
      <c r="CV186" s="544"/>
      <c r="CW186" s="657"/>
      <c r="CX186" s="543"/>
      <c r="CY186" s="544"/>
      <c r="CZ186" s="544"/>
      <c r="DA186" s="544"/>
      <c r="DB186" s="544"/>
      <c r="DC186" s="544"/>
      <c r="DD186" s="544"/>
      <c r="DE186" s="544"/>
      <c r="DF186" s="544"/>
      <c r="DG186" s="657"/>
      <c r="DH186" s="543"/>
      <c r="DI186" s="544"/>
      <c r="DJ186" s="544"/>
      <c r="DK186" s="544"/>
      <c r="DL186" s="544"/>
      <c r="DM186" s="544"/>
      <c r="DN186" s="544"/>
      <c r="DO186" s="544"/>
      <c r="DP186" s="544"/>
      <c r="DQ186" s="657"/>
      <c r="DR186" s="543"/>
      <c r="DS186" s="544"/>
      <c r="DT186" s="544"/>
      <c r="DU186" s="544"/>
      <c r="DV186" s="544"/>
      <c r="DW186" s="544"/>
      <c r="DX186" s="544"/>
      <c r="DY186" s="544"/>
      <c r="DZ186" s="544"/>
      <c r="EA186" s="657"/>
      <c r="EB186" s="543"/>
      <c r="EC186" s="544"/>
      <c r="ED186" s="544"/>
      <c r="EE186" s="544"/>
      <c r="EF186" s="544"/>
      <c r="EG186" s="544"/>
      <c r="EH186" s="544"/>
      <c r="EI186" s="544"/>
      <c r="EJ186" s="544"/>
      <c r="EK186" s="657"/>
    </row>
    <row r="187" spans="1:141" ht="36">
      <c r="A187" s="359">
        <f>Summary!A187</f>
        <v>0</v>
      </c>
      <c r="B187" s="378">
        <f>Summary!B187</f>
        <v>0</v>
      </c>
      <c r="C187" s="379" t="str">
        <f>Summary!C187</f>
        <v>4.8.16</v>
      </c>
      <c r="D187" s="380" t="str">
        <f>Summary!D187</f>
        <v>3000 - Landscape and ecology</v>
      </c>
      <c r="E187" s="381" t="str">
        <f>Summary!E187</f>
        <v>Hedgerows (Habitat)</v>
      </c>
      <c r="F187" s="382" t="str">
        <f>Summary!F187</f>
        <v>Maintain habitat integrity, including removal of undesirable species</v>
      </c>
      <c r="G187" s="375">
        <f>Summary!G187</f>
        <v>0</v>
      </c>
      <c r="H187" s="540">
        <f t="shared" si="54"/>
        <v>0</v>
      </c>
      <c r="I187" s="541">
        <f t="shared" si="55"/>
        <v>0</v>
      </c>
      <c r="J187" s="541">
        <f t="shared" si="56"/>
        <v>0</v>
      </c>
      <c r="K187" s="541">
        <f t="shared" si="57"/>
        <v>0</v>
      </c>
      <c r="L187" s="541">
        <f t="shared" si="58"/>
        <v>0</v>
      </c>
      <c r="M187" s="541">
        <f t="shared" si="59"/>
        <v>0</v>
      </c>
      <c r="N187" s="541">
        <f t="shared" si="60"/>
        <v>0</v>
      </c>
      <c r="O187" s="541">
        <f t="shared" si="61"/>
        <v>0</v>
      </c>
      <c r="P187" s="541">
        <f t="shared" si="62"/>
        <v>0</v>
      </c>
      <c r="Q187" s="541">
        <f t="shared" si="63"/>
        <v>0</v>
      </c>
      <c r="R187" s="541">
        <f t="shared" si="64"/>
        <v>0</v>
      </c>
      <c r="S187" s="541">
        <f t="shared" si="65"/>
        <v>0</v>
      </c>
      <c r="T187" s="542">
        <f t="shared" si="66"/>
        <v>0</v>
      </c>
      <c r="U187" s="531"/>
      <c r="V187" s="543"/>
      <c r="W187" s="544"/>
      <c r="X187" s="544"/>
      <c r="Y187" s="544"/>
      <c r="Z187" s="544"/>
      <c r="AA187" s="544"/>
      <c r="AB187" s="544"/>
      <c r="AC187" s="544"/>
      <c r="AD187" s="544"/>
      <c r="AE187" s="657"/>
      <c r="AF187" s="543"/>
      <c r="AG187" s="544"/>
      <c r="AH187" s="544"/>
      <c r="AI187" s="544"/>
      <c r="AJ187" s="544"/>
      <c r="AK187" s="544"/>
      <c r="AL187" s="544"/>
      <c r="AM187" s="544"/>
      <c r="AN187" s="544"/>
      <c r="AO187" s="657"/>
      <c r="AP187" s="543"/>
      <c r="AQ187" s="544"/>
      <c r="AR187" s="544"/>
      <c r="AS187" s="544"/>
      <c r="AT187" s="544"/>
      <c r="AU187" s="544"/>
      <c r="AV187" s="544"/>
      <c r="AW187" s="544"/>
      <c r="AX187" s="544"/>
      <c r="AY187" s="657"/>
      <c r="AZ187" s="543"/>
      <c r="BA187" s="544"/>
      <c r="BB187" s="544"/>
      <c r="BC187" s="544"/>
      <c r="BD187" s="544"/>
      <c r="BE187" s="544"/>
      <c r="BF187" s="544"/>
      <c r="BG187" s="544"/>
      <c r="BH187" s="544"/>
      <c r="BI187" s="657"/>
      <c r="BJ187" s="543"/>
      <c r="BK187" s="544"/>
      <c r="BL187" s="544"/>
      <c r="BM187" s="544"/>
      <c r="BN187" s="544"/>
      <c r="BO187" s="544"/>
      <c r="BP187" s="544"/>
      <c r="BQ187" s="544"/>
      <c r="BR187" s="544"/>
      <c r="BS187" s="657"/>
      <c r="BT187" s="543"/>
      <c r="BU187" s="544"/>
      <c r="BV187" s="544"/>
      <c r="BW187" s="544"/>
      <c r="BX187" s="544"/>
      <c r="BY187" s="544"/>
      <c r="BZ187" s="544"/>
      <c r="CA187" s="544"/>
      <c r="CB187" s="544"/>
      <c r="CC187" s="657"/>
      <c r="CD187" s="543"/>
      <c r="CE187" s="544"/>
      <c r="CF187" s="544"/>
      <c r="CG187" s="544"/>
      <c r="CH187" s="544"/>
      <c r="CI187" s="544"/>
      <c r="CJ187" s="544"/>
      <c r="CK187" s="544"/>
      <c r="CL187" s="544"/>
      <c r="CM187" s="657"/>
      <c r="CN187" s="543"/>
      <c r="CO187" s="544"/>
      <c r="CP187" s="544"/>
      <c r="CQ187" s="544"/>
      <c r="CR187" s="544"/>
      <c r="CS187" s="544"/>
      <c r="CT187" s="544"/>
      <c r="CU187" s="544"/>
      <c r="CV187" s="544"/>
      <c r="CW187" s="657"/>
      <c r="CX187" s="543"/>
      <c r="CY187" s="544"/>
      <c r="CZ187" s="544"/>
      <c r="DA187" s="544"/>
      <c r="DB187" s="544"/>
      <c r="DC187" s="544"/>
      <c r="DD187" s="544"/>
      <c r="DE187" s="544"/>
      <c r="DF187" s="544"/>
      <c r="DG187" s="657"/>
      <c r="DH187" s="543"/>
      <c r="DI187" s="544"/>
      <c r="DJ187" s="544"/>
      <c r="DK187" s="544"/>
      <c r="DL187" s="544"/>
      <c r="DM187" s="544"/>
      <c r="DN187" s="544"/>
      <c r="DO187" s="544"/>
      <c r="DP187" s="544"/>
      <c r="DQ187" s="657"/>
      <c r="DR187" s="543"/>
      <c r="DS187" s="544"/>
      <c r="DT187" s="544"/>
      <c r="DU187" s="544"/>
      <c r="DV187" s="544"/>
      <c r="DW187" s="544"/>
      <c r="DX187" s="544"/>
      <c r="DY187" s="544"/>
      <c r="DZ187" s="544"/>
      <c r="EA187" s="657"/>
      <c r="EB187" s="543"/>
      <c r="EC187" s="544"/>
      <c r="ED187" s="544"/>
      <c r="EE187" s="544"/>
      <c r="EF187" s="544"/>
      <c r="EG187" s="544"/>
      <c r="EH187" s="544"/>
      <c r="EI187" s="544"/>
      <c r="EJ187" s="544"/>
      <c r="EK187" s="657"/>
    </row>
    <row r="188" spans="1:141" ht="36">
      <c r="A188" s="359">
        <f>Summary!A188</f>
        <v>0</v>
      </c>
      <c r="B188" s="378">
        <f>Summary!B188</f>
        <v>0</v>
      </c>
      <c r="C188" s="379" t="str">
        <f>Summary!C188</f>
        <v>4.8.17</v>
      </c>
      <c r="D188" s="380" t="str">
        <f>Summary!D188</f>
        <v>3000 - Landscape and ecology</v>
      </c>
      <c r="E188" s="381" t="str">
        <f>Summary!E188</f>
        <v>Wildlife structures and tunnels</v>
      </c>
      <c r="F188" s="382" t="str">
        <f>Summary!F188</f>
        <v>Remove all material that could impair operation</v>
      </c>
      <c r="G188" s="375">
        <f>Summary!G188</f>
        <v>0</v>
      </c>
      <c r="H188" s="540">
        <f t="shared" si="54"/>
        <v>0</v>
      </c>
      <c r="I188" s="541">
        <f t="shared" si="55"/>
        <v>0</v>
      </c>
      <c r="J188" s="541">
        <f t="shared" si="56"/>
        <v>0</v>
      </c>
      <c r="K188" s="541">
        <f t="shared" si="57"/>
        <v>0</v>
      </c>
      <c r="L188" s="541">
        <f t="shared" si="58"/>
        <v>0</v>
      </c>
      <c r="M188" s="541">
        <f t="shared" si="59"/>
        <v>0</v>
      </c>
      <c r="N188" s="541">
        <f t="shared" si="60"/>
        <v>0</v>
      </c>
      <c r="O188" s="541">
        <f t="shared" si="61"/>
        <v>0</v>
      </c>
      <c r="P188" s="541">
        <f t="shared" si="62"/>
        <v>0</v>
      </c>
      <c r="Q188" s="541">
        <f t="shared" si="63"/>
        <v>0</v>
      </c>
      <c r="R188" s="541">
        <f t="shared" si="64"/>
        <v>0</v>
      </c>
      <c r="S188" s="541">
        <f t="shared" si="65"/>
        <v>0</v>
      </c>
      <c r="T188" s="542">
        <f t="shared" si="66"/>
        <v>0</v>
      </c>
      <c r="U188" s="531"/>
      <c r="V188" s="543"/>
      <c r="W188" s="544"/>
      <c r="X188" s="544"/>
      <c r="Y188" s="544"/>
      <c r="Z188" s="544"/>
      <c r="AA188" s="544"/>
      <c r="AB188" s="544"/>
      <c r="AC188" s="544"/>
      <c r="AD188" s="544"/>
      <c r="AE188" s="657"/>
      <c r="AF188" s="543"/>
      <c r="AG188" s="544"/>
      <c r="AH188" s="544"/>
      <c r="AI188" s="544"/>
      <c r="AJ188" s="544"/>
      <c r="AK188" s="544"/>
      <c r="AL188" s="544"/>
      <c r="AM188" s="544"/>
      <c r="AN188" s="544"/>
      <c r="AO188" s="657"/>
      <c r="AP188" s="543"/>
      <c r="AQ188" s="544"/>
      <c r="AR188" s="544"/>
      <c r="AS188" s="544"/>
      <c r="AT188" s="544"/>
      <c r="AU188" s="544"/>
      <c r="AV188" s="544"/>
      <c r="AW188" s="544"/>
      <c r="AX188" s="544"/>
      <c r="AY188" s="657"/>
      <c r="AZ188" s="543"/>
      <c r="BA188" s="544"/>
      <c r="BB188" s="544"/>
      <c r="BC188" s="544"/>
      <c r="BD188" s="544"/>
      <c r="BE188" s="544"/>
      <c r="BF188" s="544"/>
      <c r="BG188" s="544"/>
      <c r="BH188" s="544"/>
      <c r="BI188" s="657"/>
      <c r="BJ188" s="543"/>
      <c r="BK188" s="544"/>
      <c r="BL188" s="544"/>
      <c r="BM188" s="544"/>
      <c r="BN188" s="544"/>
      <c r="BO188" s="544"/>
      <c r="BP188" s="544"/>
      <c r="BQ188" s="544"/>
      <c r="BR188" s="544"/>
      <c r="BS188" s="657"/>
      <c r="BT188" s="543"/>
      <c r="BU188" s="544"/>
      <c r="BV188" s="544"/>
      <c r="BW188" s="544"/>
      <c r="BX188" s="544"/>
      <c r="BY188" s="544"/>
      <c r="BZ188" s="544"/>
      <c r="CA188" s="544"/>
      <c r="CB188" s="544"/>
      <c r="CC188" s="657"/>
      <c r="CD188" s="543"/>
      <c r="CE188" s="544"/>
      <c r="CF188" s="544"/>
      <c r="CG188" s="544"/>
      <c r="CH188" s="544"/>
      <c r="CI188" s="544"/>
      <c r="CJ188" s="544"/>
      <c r="CK188" s="544"/>
      <c r="CL188" s="544"/>
      <c r="CM188" s="657"/>
      <c r="CN188" s="543"/>
      <c r="CO188" s="544"/>
      <c r="CP188" s="544"/>
      <c r="CQ188" s="544"/>
      <c r="CR188" s="544"/>
      <c r="CS188" s="544"/>
      <c r="CT188" s="544"/>
      <c r="CU188" s="544"/>
      <c r="CV188" s="544"/>
      <c r="CW188" s="657"/>
      <c r="CX188" s="543"/>
      <c r="CY188" s="544"/>
      <c r="CZ188" s="544"/>
      <c r="DA188" s="544"/>
      <c r="DB188" s="544"/>
      <c r="DC188" s="544"/>
      <c r="DD188" s="544"/>
      <c r="DE188" s="544"/>
      <c r="DF188" s="544"/>
      <c r="DG188" s="657"/>
      <c r="DH188" s="543"/>
      <c r="DI188" s="544"/>
      <c r="DJ188" s="544"/>
      <c r="DK188" s="544"/>
      <c r="DL188" s="544"/>
      <c r="DM188" s="544"/>
      <c r="DN188" s="544"/>
      <c r="DO188" s="544"/>
      <c r="DP188" s="544"/>
      <c r="DQ188" s="657"/>
      <c r="DR188" s="543"/>
      <c r="DS188" s="544"/>
      <c r="DT188" s="544"/>
      <c r="DU188" s="544"/>
      <c r="DV188" s="544"/>
      <c r="DW188" s="544"/>
      <c r="DX188" s="544"/>
      <c r="DY188" s="544"/>
      <c r="DZ188" s="544"/>
      <c r="EA188" s="657"/>
      <c r="EB188" s="543"/>
      <c r="EC188" s="544"/>
      <c r="ED188" s="544"/>
      <c r="EE188" s="544"/>
      <c r="EF188" s="544"/>
      <c r="EG188" s="544"/>
      <c r="EH188" s="544"/>
      <c r="EI188" s="544"/>
      <c r="EJ188" s="544"/>
      <c r="EK188" s="657"/>
    </row>
    <row r="189" spans="1:141" s="139" customFormat="1" ht="36">
      <c r="A189" s="802" t="str">
        <f>Summary!A189</f>
        <v>18.14.1</v>
      </c>
      <c r="B189" s="815" t="str">
        <f>Summary!B189</f>
        <v>4.9</v>
      </c>
      <c r="C189" s="813">
        <f>Summary!C189</f>
        <v>0</v>
      </c>
      <c r="D189" s="816" t="str">
        <f>Summary!D189</f>
        <v>4000 - Sweeping and Cleaning</v>
      </c>
      <c r="E189" s="796" t="str">
        <f>Summary!E189</f>
        <v>Sweeping and Cleaning</v>
      </c>
      <c r="F189" s="796">
        <f>Summary!F189</f>
        <v>0</v>
      </c>
      <c r="G189" s="787">
        <f>Summary!G189</f>
        <v>0</v>
      </c>
      <c r="H189" s="299"/>
      <c r="I189" s="300"/>
      <c r="J189" s="300"/>
      <c r="K189" s="300"/>
      <c r="L189" s="300"/>
      <c r="M189" s="300"/>
      <c r="N189" s="300"/>
      <c r="O189" s="300"/>
      <c r="P189" s="300"/>
      <c r="Q189" s="300"/>
      <c r="R189" s="300"/>
      <c r="S189" s="300"/>
      <c r="T189" s="797"/>
      <c r="U189" s="531"/>
      <c r="V189" s="299"/>
      <c r="W189" s="300"/>
      <c r="X189" s="300"/>
      <c r="Y189" s="300"/>
      <c r="Z189" s="300"/>
      <c r="AA189" s="300"/>
      <c r="AB189" s="300"/>
      <c r="AC189" s="300"/>
      <c r="AD189" s="300"/>
      <c r="AE189" s="817"/>
      <c r="AF189" s="299"/>
      <c r="AG189" s="300"/>
      <c r="AH189" s="300"/>
      <c r="AI189" s="300"/>
      <c r="AJ189" s="300"/>
      <c r="AK189" s="300"/>
      <c r="AL189" s="300"/>
      <c r="AM189" s="300"/>
      <c r="AN189" s="300"/>
      <c r="AO189" s="817"/>
      <c r="AP189" s="299"/>
      <c r="AQ189" s="300"/>
      <c r="AR189" s="300"/>
      <c r="AS189" s="300"/>
      <c r="AT189" s="300"/>
      <c r="AU189" s="300"/>
      <c r="AV189" s="300"/>
      <c r="AW189" s="300"/>
      <c r="AX189" s="300"/>
      <c r="AY189" s="817"/>
      <c r="AZ189" s="299"/>
      <c r="BA189" s="300"/>
      <c r="BB189" s="300"/>
      <c r="BC189" s="300"/>
      <c r="BD189" s="300"/>
      <c r="BE189" s="300"/>
      <c r="BF189" s="300"/>
      <c r="BG189" s="300"/>
      <c r="BH189" s="300"/>
      <c r="BI189" s="817"/>
      <c r="BJ189" s="299"/>
      <c r="BK189" s="300"/>
      <c r="BL189" s="300"/>
      <c r="BM189" s="300"/>
      <c r="BN189" s="300"/>
      <c r="BO189" s="300"/>
      <c r="BP189" s="300"/>
      <c r="BQ189" s="300"/>
      <c r="BR189" s="300"/>
      <c r="BS189" s="817"/>
      <c r="BT189" s="299"/>
      <c r="BU189" s="300"/>
      <c r="BV189" s="300"/>
      <c r="BW189" s="300"/>
      <c r="BX189" s="300"/>
      <c r="BY189" s="300"/>
      <c r="BZ189" s="300"/>
      <c r="CA189" s="300"/>
      <c r="CB189" s="300"/>
      <c r="CC189" s="817"/>
      <c r="CD189" s="299"/>
      <c r="CE189" s="300"/>
      <c r="CF189" s="300"/>
      <c r="CG189" s="300"/>
      <c r="CH189" s="300"/>
      <c r="CI189" s="300"/>
      <c r="CJ189" s="300"/>
      <c r="CK189" s="300"/>
      <c r="CL189" s="300"/>
      <c r="CM189" s="817"/>
      <c r="CN189" s="299"/>
      <c r="CO189" s="300"/>
      <c r="CP189" s="300"/>
      <c r="CQ189" s="300"/>
      <c r="CR189" s="300"/>
      <c r="CS189" s="300"/>
      <c r="CT189" s="300"/>
      <c r="CU189" s="300"/>
      <c r="CV189" s="300"/>
      <c r="CW189" s="817"/>
      <c r="CX189" s="299"/>
      <c r="CY189" s="300"/>
      <c r="CZ189" s="300"/>
      <c r="DA189" s="300"/>
      <c r="DB189" s="300"/>
      <c r="DC189" s="300"/>
      <c r="DD189" s="300"/>
      <c r="DE189" s="300"/>
      <c r="DF189" s="300"/>
      <c r="DG189" s="817"/>
      <c r="DH189" s="299"/>
      <c r="DI189" s="300"/>
      <c r="DJ189" s="300"/>
      <c r="DK189" s="300"/>
      <c r="DL189" s="300"/>
      <c r="DM189" s="300"/>
      <c r="DN189" s="300"/>
      <c r="DO189" s="300"/>
      <c r="DP189" s="300"/>
      <c r="DQ189" s="817"/>
      <c r="DR189" s="299"/>
      <c r="DS189" s="300"/>
      <c r="DT189" s="300"/>
      <c r="DU189" s="300"/>
      <c r="DV189" s="300"/>
      <c r="DW189" s="300"/>
      <c r="DX189" s="300"/>
      <c r="DY189" s="300"/>
      <c r="DZ189" s="300"/>
      <c r="EA189" s="817"/>
      <c r="EB189" s="299"/>
      <c r="EC189" s="300"/>
      <c r="ED189" s="300"/>
      <c r="EE189" s="300"/>
      <c r="EF189" s="300"/>
      <c r="EG189" s="300"/>
      <c r="EH189" s="300"/>
      <c r="EI189" s="300"/>
      <c r="EJ189" s="300"/>
      <c r="EK189" s="817"/>
    </row>
    <row r="190" spans="1:141" s="139" customFormat="1" ht="20.25">
      <c r="A190" s="359">
        <f>Summary!A190</f>
        <v>0</v>
      </c>
      <c r="B190" s="378">
        <f>Summary!B190</f>
        <v>0</v>
      </c>
      <c r="C190" s="379" t="str">
        <f>Summary!C190</f>
        <v>4.9.1</v>
      </c>
      <c r="D190" s="380">
        <f>Summary!D190</f>
        <v>0</v>
      </c>
      <c r="E190" s="381" t="str">
        <f>Summary!E190</f>
        <v>Running lanes</v>
      </c>
      <c r="F190" s="382" t="str">
        <f>Summary!F190</f>
        <v>Full sweep</v>
      </c>
      <c r="G190" s="375">
        <f>Summary!G190</f>
        <v>0</v>
      </c>
      <c r="H190" s="540">
        <f t="shared" si="54"/>
        <v>0</v>
      </c>
      <c r="I190" s="541">
        <f t="shared" si="55"/>
        <v>0</v>
      </c>
      <c r="J190" s="541">
        <f t="shared" si="56"/>
        <v>0</v>
      </c>
      <c r="K190" s="541">
        <f t="shared" si="57"/>
        <v>0</v>
      </c>
      <c r="L190" s="541">
        <f t="shared" si="58"/>
        <v>0</v>
      </c>
      <c r="M190" s="541">
        <f t="shared" si="59"/>
        <v>0</v>
      </c>
      <c r="N190" s="541">
        <f t="shared" si="60"/>
        <v>0</v>
      </c>
      <c r="O190" s="541">
        <f t="shared" si="61"/>
        <v>0</v>
      </c>
      <c r="P190" s="541">
        <f t="shared" si="62"/>
        <v>0</v>
      </c>
      <c r="Q190" s="541">
        <f t="shared" si="63"/>
        <v>0</v>
      </c>
      <c r="R190" s="541">
        <f t="shared" si="64"/>
        <v>0</v>
      </c>
      <c r="S190" s="541">
        <f t="shared" si="65"/>
        <v>0</v>
      </c>
      <c r="T190" s="542">
        <f t="shared" si="66"/>
        <v>0</v>
      </c>
      <c r="U190" s="531"/>
      <c r="V190" s="543"/>
      <c r="W190" s="544"/>
      <c r="X190" s="544"/>
      <c r="Y190" s="544"/>
      <c r="Z190" s="544"/>
      <c r="AA190" s="544"/>
      <c r="AB190" s="544"/>
      <c r="AC190" s="544"/>
      <c r="AD190" s="544"/>
      <c r="AE190" s="657"/>
      <c r="AF190" s="543"/>
      <c r="AG190" s="544"/>
      <c r="AH190" s="544"/>
      <c r="AI190" s="544"/>
      <c r="AJ190" s="544"/>
      <c r="AK190" s="544"/>
      <c r="AL190" s="544"/>
      <c r="AM190" s="544"/>
      <c r="AN190" s="544"/>
      <c r="AO190" s="657"/>
      <c r="AP190" s="543"/>
      <c r="AQ190" s="544"/>
      <c r="AR190" s="544"/>
      <c r="AS190" s="544"/>
      <c r="AT190" s="544"/>
      <c r="AU190" s="544"/>
      <c r="AV190" s="544"/>
      <c r="AW190" s="544"/>
      <c r="AX190" s="544"/>
      <c r="AY190" s="657"/>
      <c r="AZ190" s="543"/>
      <c r="BA190" s="544"/>
      <c r="BB190" s="544"/>
      <c r="BC190" s="544"/>
      <c r="BD190" s="544"/>
      <c r="BE190" s="544"/>
      <c r="BF190" s="544"/>
      <c r="BG190" s="544"/>
      <c r="BH190" s="544"/>
      <c r="BI190" s="657"/>
      <c r="BJ190" s="543"/>
      <c r="BK190" s="544"/>
      <c r="BL190" s="544"/>
      <c r="BM190" s="544"/>
      <c r="BN190" s="544"/>
      <c r="BO190" s="544"/>
      <c r="BP190" s="544"/>
      <c r="BQ190" s="544"/>
      <c r="BR190" s="544"/>
      <c r="BS190" s="657"/>
      <c r="BT190" s="543"/>
      <c r="BU190" s="544"/>
      <c r="BV190" s="544"/>
      <c r="BW190" s="544"/>
      <c r="BX190" s="544"/>
      <c r="BY190" s="544"/>
      <c r="BZ190" s="544"/>
      <c r="CA190" s="544"/>
      <c r="CB190" s="544"/>
      <c r="CC190" s="657"/>
      <c r="CD190" s="543"/>
      <c r="CE190" s="544"/>
      <c r="CF190" s="544"/>
      <c r="CG190" s="544"/>
      <c r="CH190" s="544"/>
      <c r="CI190" s="544"/>
      <c r="CJ190" s="544"/>
      <c r="CK190" s="544"/>
      <c r="CL190" s="544"/>
      <c r="CM190" s="657"/>
      <c r="CN190" s="543"/>
      <c r="CO190" s="544"/>
      <c r="CP190" s="544"/>
      <c r="CQ190" s="544"/>
      <c r="CR190" s="544"/>
      <c r="CS190" s="544"/>
      <c r="CT190" s="544"/>
      <c r="CU190" s="544"/>
      <c r="CV190" s="544"/>
      <c r="CW190" s="657"/>
      <c r="CX190" s="543"/>
      <c r="CY190" s="544"/>
      <c r="CZ190" s="544"/>
      <c r="DA190" s="544"/>
      <c r="DB190" s="544"/>
      <c r="DC190" s="544"/>
      <c r="DD190" s="544"/>
      <c r="DE190" s="544"/>
      <c r="DF190" s="544"/>
      <c r="DG190" s="657"/>
      <c r="DH190" s="543"/>
      <c r="DI190" s="544"/>
      <c r="DJ190" s="544"/>
      <c r="DK190" s="544"/>
      <c r="DL190" s="544"/>
      <c r="DM190" s="544"/>
      <c r="DN190" s="544"/>
      <c r="DO190" s="544"/>
      <c r="DP190" s="544"/>
      <c r="DQ190" s="657"/>
      <c r="DR190" s="543"/>
      <c r="DS190" s="544"/>
      <c r="DT190" s="544"/>
      <c r="DU190" s="544"/>
      <c r="DV190" s="544"/>
      <c r="DW190" s="544"/>
      <c r="DX190" s="544"/>
      <c r="DY190" s="544"/>
      <c r="DZ190" s="544"/>
      <c r="EA190" s="657"/>
      <c r="EB190" s="543"/>
      <c r="EC190" s="544"/>
      <c r="ED190" s="544"/>
      <c r="EE190" s="544"/>
      <c r="EF190" s="544"/>
      <c r="EG190" s="544"/>
      <c r="EH190" s="544"/>
      <c r="EI190" s="544"/>
      <c r="EJ190" s="544"/>
      <c r="EK190" s="657"/>
    </row>
    <row r="191" spans="1:141" ht="20.25">
      <c r="A191" s="359">
        <f>Summary!A191</f>
        <v>0</v>
      </c>
      <c r="B191" s="378">
        <f>Summary!B191</f>
        <v>0</v>
      </c>
      <c r="C191" s="379" t="str">
        <f>Summary!C191</f>
        <v>4.9.2</v>
      </c>
      <c r="D191" s="380">
        <f>Summary!D191</f>
        <v>0</v>
      </c>
      <c r="E191" s="381" t="str">
        <f>Summary!E191</f>
        <v>Paved non-running areas</v>
      </c>
      <c r="F191" s="382" t="str">
        <f>Summary!F191</f>
        <v>Full sweep</v>
      </c>
      <c r="G191" s="375">
        <f>Summary!G191</f>
        <v>0</v>
      </c>
      <c r="H191" s="540">
        <f t="shared" si="54"/>
        <v>0</v>
      </c>
      <c r="I191" s="541">
        <f t="shared" si="55"/>
        <v>0</v>
      </c>
      <c r="J191" s="541">
        <f t="shared" si="56"/>
        <v>0</v>
      </c>
      <c r="K191" s="541">
        <f t="shared" si="57"/>
        <v>0</v>
      </c>
      <c r="L191" s="541">
        <f t="shared" si="58"/>
        <v>0</v>
      </c>
      <c r="M191" s="541">
        <f t="shared" si="59"/>
        <v>0</v>
      </c>
      <c r="N191" s="541">
        <f t="shared" si="60"/>
        <v>0</v>
      </c>
      <c r="O191" s="541">
        <f t="shared" si="61"/>
        <v>0</v>
      </c>
      <c r="P191" s="541">
        <f t="shared" si="62"/>
        <v>0</v>
      </c>
      <c r="Q191" s="541">
        <f t="shared" si="63"/>
        <v>0</v>
      </c>
      <c r="R191" s="541">
        <f t="shared" si="64"/>
        <v>0</v>
      </c>
      <c r="S191" s="541">
        <f t="shared" si="65"/>
        <v>0</v>
      </c>
      <c r="T191" s="542">
        <f t="shared" si="66"/>
        <v>0</v>
      </c>
      <c r="U191" s="531"/>
      <c r="V191" s="543"/>
      <c r="W191" s="544"/>
      <c r="X191" s="544"/>
      <c r="Y191" s="544"/>
      <c r="Z191" s="544"/>
      <c r="AA191" s="544"/>
      <c r="AB191" s="544"/>
      <c r="AC191" s="544"/>
      <c r="AD191" s="544"/>
      <c r="AE191" s="657"/>
      <c r="AF191" s="543"/>
      <c r="AG191" s="544"/>
      <c r="AH191" s="544"/>
      <c r="AI191" s="544"/>
      <c r="AJ191" s="544"/>
      <c r="AK191" s="544"/>
      <c r="AL191" s="544"/>
      <c r="AM191" s="544"/>
      <c r="AN191" s="544"/>
      <c r="AO191" s="657"/>
      <c r="AP191" s="543"/>
      <c r="AQ191" s="544"/>
      <c r="AR191" s="544"/>
      <c r="AS191" s="544"/>
      <c r="AT191" s="544"/>
      <c r="AU191" s="544"/>
      <c r="AV191" s="544"/>
      <c r="AW191" s="544"/>
      <c r="AX191" s="544"/>
      <c r="AY191" s="657"/>
      <c r="AZ191" s="543"/>
      <c r="BA191" s="544"/>
      <c r="BB191" s="544"/>
      <c r="BC191" s="544"/>
      <c r="BD191" s="544"/>
      <c r="BE191" s="544"/>
      <c r="BF191" s="544"/>
      <c r="BG191" s="544"/>
      <c r="BH191" s="544"/>
      <c r="BI191" s="657"/>
      <c r="BJ191" s="543"/>
      <c r="BK191" s="544"/>
      <c r="BL191" s="544"/>
      <c r="BM191" s="544"/>
      <c r="BN191" s="544"/>
      <c r="BO191" s="544"/>
      <c r="BP191" s="544"/>
      <c r="BQ191" s="544"/>
      <c r="BR191" s="544"/>
      <c r="BS191" s="657"/>
      <c r="BT191" s="543"/>
      <c r="BU191" s="544"/>
      <c r="BV191" s="544"/>
      <c r="BW191" s="544"/>
      <c r="BX191" s="544"/>
      <c r="BY191" s="544"/>
      <c r="BZ191" s="544"/>
      <c r="CA191" s="544"/>
      <c r="CB191" s="544"/>
      <c r="CC191" s="657"/>
      <c r="CD191" s="543"/>
      <c r="CE191" s="544"/>
      <c r="CF191" s="544"/>
      <c r="CG191" s="544"/>
      <c r="CH191" s="544"/>
      <c r="CI191" s="544"/>
      <c r="CJ191" s="544"/>
      <c r="CK191" s="544"/>
      <c r="CL191" s="544"/>
      <c r="CM191" s="657"/>
      <c r="CN191" s="543"/>
      <c r="CO191" s="544"/>
      <c r="CP191" s="544"/>
      <c r="CQ191" s="544"/>
      <c r="CR191" s="544"/>
      <c r="CS191" s="544"/>
      <c r="CT191" s="544"/>
      <c r="CU191" s="544"/>
      <c r="CV191" s="544"/>
      <c r="CW191" s="657"/>
      <c r="CX191" s="543"/>
      <c r="CY191" s="544"/>
      <c r="CZ191" s="544"/>
      <c r="DA191" s="544"/>
      <c r="DB191" s="544"/>
      <c r="DC191" s="544"/>
      <c r="DD191" s="544"/>
      <c r="DE191" s="544"/>
      <c r="DF191" s="544"/>
      <c r="DG191" s="657"/>
      <c r="DH191" s="543"/>
      <c r="DI191" s="544"/>
      <c r="DJ191" s="544"/>
      <c r="DK191" s="544"/>
      <c r="DL191" s="544"/>
      <c r="DM191" s="544"/>
      <c r="DN191" s="544"/>
      <c r="DO191" s="544"/>
      <c r="DP191" s="544"/>
      <c r="DQ191" s="657"/>
      <c r="DR191" s="543"/>
      <c r="DS191" s="544"/>
      <c r="DT191" s="544"/>
      <c r="DU191" s="544"/>
      <c r="DV191" s="544"/>
      <c r="DW191" s="544"/>
      <c r="DX191" s="544"/>
      <c r="DY191" s="544"/>
      <c r="DZ191" s="544"/>
      <c r="EA191" s="657"/>
      <c r="EB191" s="543"/>
      <c r="EC191" s="544"/>
      <c r="ED191" s="544"/>
      <c r="EE191" s="544"/>
      <c r="EF191" s="544"/>
      <c r="EG191" s="544"/>
      <c r="EH191" s="544"/>
      <c r="EI191" s="544"/>
      <c r="EJ191" s="544"/>
      <c r="EK191" s="657"/>
    </row>
    <row r="192" spans="1:141" ht="72">
      <c r="A192" s="359">
        <f>Summary!A192</f>
        <v>0</v>
      </c>
      <c r="B192" s="378">
        <f>Summary!B192</f>
        <v>0</v>
      </c>
      <c r="C192" s="379" t="str">
        <f>Summary!C192</f>
        <v>4.9.3</v>
      </c>
      <c r="D192" s="380">
        <f>Summary!D192</f>
        <v>0</v>
      </c>
      <c r="E192" s="381" t="str">
        <f>Summary!E192</f>
        <v>Carriageway, paved verges and paved central reservations of motorways and APTRs</v>
      </c>
      <c r="F192" s="382" t="str">
        <f>Summary!F192</f>
        <v>Litter pick to maintain to grade A</v>
      </c>
      <c r="G192" s="375">
        <f>Summary!G192</f>
        <v>0</v>
      </c>
      <c r="H192" s="540">
        <f t="shared" si="54"/>
        <v>0</v>
      </c>
      <c r="I192" s="541">
        <f t="shared" si="55"/>
        <v>0</v>
      </c>
      <c r="J192" s="541">
        <f t="shared" si="56"/>
        <v>0</v>
      </c>
      <c r="K192" s="541">
        <f t="shared" si="57"/>
        <v>0</v>
      </c>
      <c r="L192" s="541">
        <f t="shared" si="58"/>
        <v>0</v>
      </c>
      <c r="M192" s="541">
        <f t="shared" si="59"/>
        <v>0</v>
      </c>
      <c r="N192" s="541">
        <f t="shared" si="60"/>
        <v>0</v>
      </c>
      <c r="O192" s="541">
        <f t="shared" si="61"/>
        <v>0</v>
      </c>
      <c r="P192" s="541">
        <f t="shared" si="62"/>
        <v>0</v>
      </c>
      <c r="Q192" s="541">
        <f t="shared" si="63"/>
        <v>0</v>
      </c>
      <c r="R192" s="541">
        <f t="shared" si="64"/>
        <v>0</v>
      </c>
      <c r="S192" s="541">
        <f t="shared" si="65"/>
        <v>0</v>
      </c>
      <c r="T192" s="542">
        <f t="shared" si="66"/>
        <v>0</v>
      </c>
      <c r="U192" s="531"/>
      <c r="V192" s="543"/>
      <c r="W192" s="544"/>
      <c r="X192" s="544"/>
      <c r="Y192" s="544"/>
      <c r="Z192" s="544"/>
      <c r="AA192" s="544"/>
      <c r="AB192" s="544"/>
      <c r="AC192" s="544"/>
      <c r="AD192" s="544"/>
      <c r="AE192" s="657"/>
      <c r="AF192" s="543"/>
      <c r="AG192" s="544"/>
      <c r="AH192" s="544"/>
      <c r="AI192" s="544"/>
      <c r="AJ192" s="544"/>
      <c r="AK192" s="544"/>
      <c r="AL192" s="544"/>
      <c r="AM192" s="544"/>
      <c r="AN192" s="544"/>
      <c r="AO192" s="657"/>
      <c r="AP192" s="543"/>
      <c r="AQ192" s="544"/>
      <c r="AR192" s="544"/>
      <c r="AS192" s="544"/>
      <c r="AT192" s="544"/>
      <c r="AU192" s="544"/>
      <c r="AV192" s="544"/>
      <c r="AW192" s="544"/>
      <c r="AX192" s="544"/>
      <c r="AY192" s="657"/>
      <c r="AZ192" s="543"/>
      <c r="BA192" s="544"/>
      <c r="BB192" s="544"/>
      <c r="BC192" s="544"/>
      <c r="BD192" s="544"/>
      <c r="BE192" s="544"/>
      <c r="BF192" s="544"/>
      <c r="BG192" s="544"/>
      <c r="BH192" s="544"/>
      <c r="BI192" s="657"/>
      <c r="BJ192" s="543"/>
      <c r="BK192" s="544"/>
      <c r="BL192" s="544"/>
      <c r="BM192" s="544"/>
      <c r="BN192" s="544"/>
      <c r="BO192" s="544"/>
      <c r="BP192" s="544"/>
      <c r="BQ192" s="544"/>
      <c r="BR192" s="544"/>
      <c r="BS192" s="657"/>
      <c r="BT192" s="543"/>
      <c r="BU192" s="544"/>
      <c r="BV192" s="544"/>
      <c r="BW192" s="544"/>
      <c r="BX192" s="544"/>
      <c r="BY192" s="544"/>
      <c r="BZ192" s="544"/>
      <c r="CA192" s="544"/>
      <c r="CB192" s="544"/>
      <c r="CC192" s="657"/>
      <c r="CD192" s="543"/>
      <c r="CE192" s="544"/>
      <c r="CF192" s="544"/>
      <c r="CG192" s="544"/>
      <c r="CH192" s="544"/>
      <c r="CI192" s="544"/>
      <c r="CJ192" s="544"/>
      <c r="CK192" s="544"/>
      <c r="CL192" s="544"/>
      <c r="CM192" s="657"/>
      <c r="CN192" s="543"/>
      <c r="CO192" s="544"/>
      <c r="CP192" s="544"/>
      <c r="CQ192" s="544"/>
      <c r="CR192" s="544"/>
      <c r="CS192" s="544"/>
      <c r="CT192" s="544"/>
      <c r="CU192" s="544"/>
      <c r="CV192" s="544"/>
      <c r="CW192" s="657"/>
      <c r="CX192" s="543"/>
      <c r="CY192" s="544"/>
      <c r="CZ192" s="544"/>
      <c r="DA192" s="544"/>
      <c r="DB192" s="544"/>
      <c r="DC192" s="544"/>
      <c r="DD192" s="544"/>
      <c r="DE192" s="544"/>
      <c r="DF192" s="544"/>
      <c r="DG192" s="657"/>
      <c r="DH192" s="543"/>
      <c r="DI192" s="544"/>
      <c r="DJ192" s="544"/>
      <c r="DK192" s="544"/>
      <c r="DL192" s="544"/>
      <c r="DM192" s="544"/>
      <c r="DN192" s="544"/>
      <c r="DO192" s="544"/>
      <c r="DP192" s="544"/>
      <c r="DQ192" s="657"/>
      <c r="DR192" s="543"/>
      <c r="DS192" s="544"/>
      <c r="DT192" s="544"/>
      <c r="DU192" s="544"/>
      <c r="DV192" s="544"/>
      <c r="DW192" s="544"/>
      <c r="DX192" s="544"/>
      <c r="DY192" s="544"/>
      <c r="DZ192" s="544"/>
      <c r="EA192" s="657"/>
      <c r="EB192" s="543"/>
      <c r="EC192" s="544"/>
      <c r="ED192" s="544"/>
      <c r="EE192" s="544"/>
      <c r="EF192" s="544"/>
      <c r="EG192" s="544"/>
      <c r="EH192" s="544"/>
      <c r="EI192" s="544"/>
      <c r="EJ192" s="544"/>
      <c r="EK192" s="657"/>
    </row>
    <row r="193" spans="1:141" s="139" customFormat="1" ht="54">
      <c r="A193" s="359">
        <f>Summary!A193</f>
        <v>0</v>
      </c>
      <c r="B193" s="378">
        <f>Summary!B193</f>
        <v>0</v>
      </c>
      <c r="C193" s="379" t="str">
        <f>Summary!C193</f>
        <v>4.9.4</v>
      </c>
      <c r="D193" s="380">
        <f>Summary!D193</f>
        <v>0</v>
      </c>
      <c r="E193" s="381" t="str">
        <f>Summary!E193</f>
        <v>Motorway and APTR roundabouts and lay-bys, approach and slip roads</v>
      </c>
      <c r="F193" s="382" t="str">
        <f>Summary!F193</f>
        <v>Litter pick to maintain to grade A</v>
      </c>
      <c r="G193" s="375">
        <f>Summary!G193</f>
        <v>0</v>
      </c>
      <c r="H193" s="540">
        <f t="shared" si="54"/>
        <v>0</v>
      </c>
      <c r="I193" s="541">
        <f t="shared" si="55"/>
        <v>0</v>
      </c>
      <c r="J193" s="541">
        <f t="shared" si="56"/>
        <v>0</v>
      </c>
      <c r="K193" s="541">
        <f t="shared" si="57"/>
        <v>0</v>
      </c>
      <c r="L193" s="541">
        <f t="shared" si="58"/>
        <v>0</v>
      </c>
      <c r="M193" s="541">
        <f t="shared" si="59"/>
        <v>0</v>
      </c>
      <c r="N193" s="541">
        <f t="shared" si="60"/>
        <v>0</v>
      </c>
      <c r="O193" s="541">
        <f t="shared" si="61"/>
        <v>0</v>
      </c>
      <c r="P193" s="541">
        <f t="shared" si="62"/>
        <v>0</v>
      </c>
      <c r="Q193" s="541">
        <f t="shared" si="63"/>
        <v>0</v>
      </c>
      <c r="R193" s="541">
        <f t="shared" si="64"/>
        <v>0</v>
      </c>
      <c r="S193" s="541">
        <f t="shared" si="65"/>
        <v>0</v>
      </c>
      <c r="T193" s="542">
        <f t="shared" si="66"/>
        <v>0</v>
      </c>
      <c r="U193" s="531"/>
      <c r="V193" s="543"/>
      <c r="W193" s="544"/>
      <c r="X193" s="544"/>
      <c r="Y193" s="544"/>
      <c r="Z193" s="544"/>
      <c r="AA193" s="544"/>
      <c r="AB193" s="544"/>
      <c r="AC193" s="544"/>
      <c r="AD193" s="544"/>
      <c r="AE193" s="657"/>
      <c r="AF193" s="543"/>
      <c r="AG193" s="544"/>
      <c r="AH193" s="544"/>
      <c r="AI193" s="544"/>
      <c r="AJ193" s="544"/>
      <c r="AK193" s="544"/>
      <c r="AL193" s="544"/>
      <c r="AM193" s="544"/>
      <c r="AN193" s="544"/>
      <c r="AO193" s="657"/>
      <c r="AP193" s="543"/>
      <c r="AQ193" s="544"/>
      <c r="AR193" s="544"/>
      <c r="AS193" s="544"/>
      <c r="AT193" s="544"/>
      <c r="AU193" s="544"/>
      <c r="AV193" s="544"/>
      <c r="AW193" s="544"/>
      <c r="AX193" s="544"/>
      <c r="AY193" s="657"/>
      <c r="AZ193" s="543"/>
      <c r="BA193" s="544"/>
      <c r="BB193" s="544"/>
      <c r="BC193" s="544"/>
      <c r="BD193" s="544"/>
      <c r="BE193" s="544"/>
      <c r="BF193" s="544"/>
      <c r="BG193" s="544"/>
      <c r="BH193" s="544"/>
      <c r="BI193" s="657"/>
      <c r="BJ193" s="543"/>
      <c r="BK193" s="544"/>
      <c r="BL193" s="544"/>
      <c r="BM193" s="544"/>
      <c r="BN193" s="544"/>
      <c r="BO193" s="544"/>
      <c r="BP193" s="544"/>
      <c r="BQ193" s="544"/>
      <c r="BR193" s="544"/>
      <c r="BS193" s="657"/>
      <c r="BT193" s="543"/>
      <c r="BU193" s="544"/>
      <c r="BV193" s="544"/>
      <c r="BW193" s="544"/>
      <c r="BX193" s="544"/>
      <c r="BY193" s="544"/>
      <c r="BZ193" s="544"/>
      <c r="CA193" s="544"/>
      <c r="CB193" s="544"/>
      <c r="CC193" s="657"/>
      <c r="CD193" s="543"/>
      <c r="CE193" s="544"/>
      <c r="CF193" s="544"/>
      <c r="CG193" s="544"/>
      <c r="CH193" s="544"/>
      <c r="CI193" s="544"/>
      <c r="CJ193" s="544"/>
      <c r="CK193" s="544"/>
      <c r="CL193" s="544"/>
      <c r="CM193" s="657"/>
      <c r="CN193" s="543"/>
      <c r="CO193" s="544"/>
      <c r="CP193" s="544"/>
      <c r="CQ193" s="544"/>
      <c r="CR193" s="544"/>
      <c r="CS193" s="544"/>
      <c r="CT193" s="544"/>
      <c r="CU193" s="544"/>
      <c r="CV193" s="544"/>
      <c r="CW193" s="657"/>
      <c r="CX193" s="543"/>
      <c r="CY193" s="544"/>
      <c r="CZ193" s="544"/>
      <c r="DA193" s="544"/>
      <c r="DB193" s="544"/>
      <c r="DC193" s="544"/>
      <c r="DD193" s="544"/>
      <c r="DE193" s="544"/>
      <c r="DF193" s="544"/>
      <c r="DG193" s="657"/>
      <c r="DH193" s="543"/>
      <c r="DI193" s="544"/>
      <c r="DJ193" s="544"/>
      <c r="DK193" s="544"/>
      <c r="DL193" s="544"/>
      <c r="DM193" s="544"/>
      <c r="DN193" s="544"/>
      <c r="DO193" s="544"/>
      <c r="DP193" s="544"/>
      <c r="DQ193" s="657"/>
      <c r="DR193" s="543"/>
      <c r="DS193" s="544"/>
      <c r="DT193" s="544"/>
      <c r="DU193" s="544"/>
      <c r="DV193" s="544"/>
      <c r="DW193" s="544"/>
      <c r="DX193" s="544"/>
      <c r="DY193" s="544"/>
      <c r="DZ193" s="544"/>
      <c r="EA193" s="657"/>
      <c r="EB193" s="543"/>
      <c r="EC193" s="544"/>
      <c r="ED193" s="544"/>
      <c r="EE193" s="544"/>
      <c r="EF193" s="544"/>
      <c r="EG193" s="544"/>
      <c r="EH193" s="544"/>
      <c r="EI193" s="544"/>
      <c r="EJ193" s="544"/>
      <c r="EK193" s="657"/>
    </row>
    <row r="194" spans="1:141" s="139" customFormat="1" ht="126">
      <c r="A194" s="359">
        <f>Summary!A194</f>
        <v>0</v>
      </c>
      <c r="B194" s="378">
        <f>Summary!B194</f>
        <v>0</v>
      </c>
      <c r="C194" s="379" t="str">
        <f>Summary!C194</f>
        <v>4.9.5</v>
      </c>
      <c r="D194" s="380">
        <f>Summary!D194</f>
        <v>0</v>
      </c>
      <c r="E194" s="381" t="str">
        <f>Summary!E194</f>
        <v>Verges, non-paved central reservations and amenity grass areas, including gate way features, village verges and special landscape features</v>
      </c>
      <c r="F194" s="382" t="str">
        <f>Summary!F194</f>
        <v>Litter pick to maintain to grade A</v>
      </c>
      <c r="G194" s="375">
        <f>Summary!G194</f>
        <v>0</v>
      </c>
      <c r="H194" s="540">
        <f t="shared" si="54"/>
        <v>0</v>
      </c>
      <c r="I194" s="541">
        <f t="shared" si="55"/>
        <v>0</v>
      </c>
      <c r="J194" s="541">
        <f t="shared" si="56"/>
        <v>0</v>
      </c>
      <c r="K194" s="541">
        <f t="shared" si="57"/>
        <v>0</v>
      </c>
      <c r="L194" s="541">
        <f t="shared" si="58"/>
        <v>0</v>
      </c>
      <c r="M194" s="541">
        <f t="shared" si="59"/>
        <v>0</v>
      </c>
      <c r="N194" s="541">
        <f t="shared" si="60"/>
        <v>0</v>
      </c>
      <c r="O194" s="541">
        <f t="shared" si="61"/>
        <v>0</v>
      </c>
      <c r="P194" s="541">
        <f t="shared" si="62"/>
        <v>0</v>
      </c>
      <c r="Q194" s="541">
        <f t="shared" si="63"/>
        <v>0</v>
      </c>
      <c r="R194" s="541">
        <f t="shared" si="64"/>
        <v>0</v>
      </c>
      <c r="S194" s="541">
        <f t="shared" si="65"/>
        <v>0</v>
      </c>
      <c r="T194" s="542">
        <f t="shared" si="66"/>
        <v>0</v>
      </c>
      <c r="U194" s="531"/>
      <c r="V194" s="543"/>
      <c r="W194" s="544"/>
      <c r="X194" s="544"/>
      <c r="Y194" s="544"/>
      <c r="Z194" s="544"/>
      <c r="AA194" s="544"/>
      <c r="AB194" s="544"/>
      <c r="AC194" s="544"/>
      <c r="AD194" s="544"/>
      <c r="AE194" s="657"/>
      <c r="AF194" s="543"/>
      <c r="AG194" s="544"/>
      <c r="AH194" s="544"/>
      <c r="AI194" s="544"/>
      <c r="AJ194" s="544"/>
      <c r="AK194" s="544"/>
      <c r="AL194" s="544"/>
      <c r="AM194" s="544"/>
      <c r="AN194" s="544"/>
      <c r="AO194" s="657"/>
      <c r="AP194" s="543"/>
      <c r="AQ194" s="544"/>
      <c r="AR194" s="544"/>
      <c r="AS194" s="544"/>
      <c r="AT194" s="544"/>
      <c r="AU194" s="544"/>
      <c r="AV194" s="544"/>
      <c r="AW194" s="544"/>
      <c r="AX194" s="544"/>
      <c r="AY194" s="657"/>
      <c r="AZ194" s="543"/>
      <c r="BA194" s="544"/>
      <c r="BB194" s="544"/>
      <c r="BC194" s="544"/>
      <c r="BD194" s="544"/>
      <c r="BE194" s="544"/>
      <c r="BF194" s="544"/>
      <c r="BG194" s="544"/>
      <c r="BH194" s="544"/>
      <c r="BI194" s="657"/>
      <c r="BJ194" s="543"/>
      <c r="BK194" s="544"/>
      <c r="BL194" s="544"/>
      <c r="BM194" s="544"/>
      <c r="BN194" s="544"/>
      <c r="BO194" s="544"/>
      <c r="BP194" s="544"/>
      <c r="BQ194" s="544"/>
      <c r="BR194" s="544"/>
      <c r="BS194" s="657"/>
      <c r="BT194" s="543"/>
      <c r="BU194" s="544"/>
      <c r="BV194" s="544"/>
      <c r="BW194" s="544"/>
      <c r="BX194" s="544"/>
      <c r="BY194" s="544"/>
      <c r="BZ194" s="544"/>
      <c r="CA194" s="544"/>
      <c r="CB194" s="544"/>
      <c r="CC194" s="657"/>
      <c r="CD194" s="543"/>
      <c r="CE194" s="544"/>
      <c r="CF194" s="544"/>
      <c r="CG194" s="544"/>
      <c r="CH194" s="544"/>
      <c r="CI194" s="544"/>
      <c r="CJ194" s="544"/>
      <c r="CK194" s="544"/>
      <c r="CL194" s="544"/>
      <c r="CM194" s="657"/>
      <c r="CN194" s="543"/>
      <c r="CO194" s="544"/>
      <c r="CP194" s="544"/>
      <c r="CQ194" s="544"/>
      <c r="CR194" s="544"/>
      <c r="CS194" s="544"/>
      <c r="CT194" s="544"/>
      <c r="CU194" s="544"/>
      <c r="CV194" s="544"/>
      <c r="CW194" s="657"/>
      <c r="CX194" s="543"/>
      <c r="CY194" s="544"/>
      <c r="CZ194" s="544"/>
      <c r="DA194" s="544"/>
      <c r="DB194" s="544"/>
      <c r="DC194" s="544"/>
      <c r="DD194" s="544"/>
      <c r="DE194" s="544"/>
      <c r="DF194" s="544"/>
      <c r="DG194" s="657"/>
      <c r="DH194" s="543"/>
      <c r="DI194" s="544"/>
      <c r="DJ194" s="544"/>
      <c r="DK194" s="544"/>
      <c r="DL194" s="544"/>
      <c r="DM194" s="544"/>
      <c r="DN194" s="544"/>
      <c r="DO194" s="544"/>
      <c r="DP194" s="544"/>
      <c r="DQ194" s="657"/>
      <c r="DR194" s="543"/>
      <c r="DS194" s="544"/>
      <c r="DT194" s="544"/>
      <c r="DU194" s="544"/>
      <c r="DV194" s="544"/>
      <c r="DW194" s="544"/>
      <c r="DX194" s="544"/>
      <c r="DY194" s="544"/>
      <c r="DZ194" s="544"/>
      <c r="EA194" s="657"/>
      <c r="EB194" s="543"/>
      <c r="EC194" s="544"/>
      <c r="ED194" s="544"/>
      <c r="EE194" s="544"/>
      <c r="EF194" s="544"/>
      <c r="EG194" s="544"/>
      <c r="EH194" s="544"/>
      <c r="EI194" s="544"/>
      <c r="EJ194" s="544"/>
      <c r="EK194" s="657"/>
    </row>
    <row r="195" spans="1:141" ht="72">
      <c r="A195" s="359">
        <f>Summary!A195</f>
        <v>0</v>
      </c>
      <c r="B195" s="378">
        <f>Summary!B195</f>
        <v>0</v>
      </c>
      <c r="C195" s="379" t="str">
        <f>Summary!C195</f>
        <v>4.9.6</v>
      </c>
      <c r="D195" s="380">
        <f>Summary!D195</f>
        <v>0</v>
      </c>
      <c r="E195" s="381" t="str">
        <f>Summary!E195</f>
        <v>All other parts of the Affected Property (non-paved, excluding amenity areas)</v>
      </c>
      <c r="F195" s="382" t="str">
        <f>Summary!F195</f>
        <v>Litter pick to maintain to grade B</v>
      </c>
      <c r="G195" s="375">
        <f>Summary!G195</f>
        <v>0</v>
      </c>
      <c r="H195" s="540">
        <f t="shared" si="54"/>
        <v>0</v>
      </c>
      <c r="I195" s="541">
        <f t="shared" si="55"/>
        <v>0</v>
      </c>
      <c r="J195" s="541">
        <f t="shared" si="56"/>
        <v>0</v>
      </c>
      <c r="K195" s="541">
        <f t="shared" si="57"/>
        <v>0</v>
      </c>
      <c r="L195" s="541">
        <f t="shared" si="58"/>
        <v>0</v>
      </c>
      <c r="M195" s="541">
        <f t="shared" si="59"/>
        <v>0</v>
      </c>
      <c r="N195" s="541">
        <f t="shared" si="60"/>
        <v>0</v>
      </c>
      <c r="O195" s="541">
        <f t="shared" si="61"/>
        <v>0</v>
      </c>
      <c r="P195" s="541">
        <f t="shared" si="62"/>
        <v>0</v>
      </c>
      <c r="Q195" s="541">
        <f t="shared" si="63"/>
        <v>0</v>
      </c>
      <c r="R195" s="541">
        <f t="shared" si="64"/>
        <v>0</v>
      </c>
      <c r="S195" s="541">
        <f t="shared" si="65"/>
        <v>0</v>
      </c>
      <c r="T195" s="542">
        <f t="shared" si="66"/>
        <v>0</v>
      </c>
      <c r="U195" s="531"/>
      <c r="V195" s="543"/>
      <c r="W195" s="544"/>
      <c r="X195" s="544"/>
      <c r="Y195" s="544"/>
      <c r="Z195" s="544"/>
      <c r="AA195" s="544"/>
      <c r="AB195" s="544"/>
      <c r="AC195" s="544"/>
      <c r="AD195" s="544"/>
      <c r="AE195" s="657"/>
      <c r="AF195" s="543"/>
      <c r="AG195" s="544"/>
      <c r="AH195" s="544"/>
      <c r="AI195" s="544"/>
      <c r="AJ195" s="544"/>
      <c r="AK195" s="544"/>
      <c r="AL195" s="544"/>
      <c r="AM195" s="544"/>
      <c r="AN195" s="544"/>
      <c r="AO195" s="657"/>
      <c r="AP195" s="543"/>
      <c r="AQ195" s="544"/>
      <c r="AR195" s="544"/>
      <c r="AS195" s="544"/>
      <c r="AT195" s="544"/>
      <c r="AU195" s="544"/>
      <c r="AV195" s="544"/>
      <c r="AW195" s="544"/>
      <c r="AX195" s="544"/>
      <c r="AY195" s="657"/>
      <c r="AZ195" s="543"/>
      <c r="BA195" s="544"/>
      <c r="BB195" s="544"/>
      <c r="BC195" s="544"/>
      <c r="BD195" s="544"/>
      <c r="BE195" s="544"/>
      <c r="BF195" s="544"/>
      <c r="BG195" s="544"/>
      <c r="BH195" s="544"/>
      <c r="BI195" s="657"/>
      <c r="BJ195" s="543"/>
      <c r="BK195" s="544"/>
      <c r="BL195" s="544"/>
      <c r="BM195" s="544"/>
      <c r="BN195" s="544"/>
      <c r="BO195" s="544"/>
      <c r="BP195" s="544"/>
      <c r="BQ195" s="544"/>
      <c r="BR195" s="544"/>
      <c r="BS195" s="657"/>
      <c r="BT195" s="543"/>
      <c r="BU195" s="544"/>
      <c r="BV195" s="544"/>
      <c r="BW195" s="544"/>
      <c r="BX195" s="544"/>
      <c r="BY195" s="544"/>
      <c r="BZ195" s="544"/>
      <c r="CA195" s="544"/>
      <c r="CB195" s="544"/>
      <c r="CC195" s="657"/>
      <c r="CD195" s="543"/>
      <c r="CE195" s="544"/>
      <c r="CF195" s="544"/>
      <c r="CG195" s="544"/>
      <c r="CH195" s="544"/>
      <c r="CI195" s="544"/>
      <c r="CJ195" s="544"/>
      <c r="CK195" s="544"/>
      <c r="CL195" s="544"/>
      <c r="CM195" s="657"/>
      <c r="CN195" s="543"/>
      <c r="CO195" s="544"/>
      <c r="CP195" s="544"/>
      <c r="CQ195" s="544"/>
      <c r="CR195" s="544"/>
      <c r="CS195" s="544"/>
      <c r="CT195" s="544"/>
      <c r="CU195" s="544"/>
      <c r="CV195" s="544"/>
      <c r="CW195" s="657"/>
      <c r="CX195" s="543"/>
      <c r="CY195" s="544"/>
      <c r="CZ195" s="544"/>
      <c r="DA195" s="544"/>
      <c r="DB195" s="544"/>
      <c r="DC195" s="544"/>
      <c r="DD195" s="544"/>
      <c r="DE195" s="544"/>
      <c r="DF195" s="544"/>
      <c r="DG195" s="657"/>
      <c r="DH195" s="543"/>
      <c r="DI195" s="544"/>
      <c r="DJ195" s="544"/>
      <c r="DK195" s="544"/>
      <c r="DL195" s="544"/>
      <c r="DM195" s="544"/>
      <c r="DN195" s="544"/>
      <c r="DO195" s="544"/>
      <c r="DP195" s="544"/>
      <c r="DQ195" s="657"/>
      <c r="DR195" s="543"/>
      <c r="DS195" s="544"/>
      <c r="DT195" s="544"/>
      <c r="DU195" s="544"/>
      <c r="DV195" s="544"/>
      <c r="DW195" s="544"/>
      <c r="DX195" s="544"/>
      <c r="DY195" s="544"/>
      <c r="DZ195" s="544"/>
      <c r="EA195" s="657"/>
      <c r="EB195" s="543"/>
      <c r="EC195" s="544"/>
      <c r="ED195" s="544"/>
      <c r="EE195" s="544"/>
      <c r="EF195" s="544"/>
      <c r="EG195" s="544"/>
      <c r="EH195" s="544"/>
      <c r="EI195" s="544"/>
      <c r="EJ195" s="544"/>
      <c r="EK195" s="657"/>
    </row>
    <row r="196" spans="1:141" ht="20.25">
      <c r="A196" s="359">
        <f>Summary!A196</f>
        <v>0</v>
      </c>
      <c r="B196" s="378">
        <f>Summary!B196</f>
        <v>0</v>
      </c>
      <c r="C196" s="379" t="str">
        <f>Summary!C196</f>
        <v>4.9.7</v>
      </c>
      <c r="D196" s="380">
        <f>Summary!D196</f>
        <v>0</v>
      </c>
      <c r="E196" s="381" t="str">
        <f>Summary!E196</f>
        <v>Amenity areas</v>
      </c>
      <c r="F196" s="382" t="str">
        <f>Summary!F196</f>
        <v>Litter pick to maintain to grade A</v>
      </c>
      <c r="G196" s="375">
        <f>Summary!G196</f>
        <v>0</v>
      </c>
      <c r="H196" s="540">
        <f t="shared" si="54"/>
        <v>0</v>
      </c>
      <c r="I196" s="541">
        <f t="shared" si="55"/>
        <v>0</v>
      </c>
      <c r="J196" s="541">
        <f t="shared" si="56"/>
        <v>0</v>
      </c>
      <c r="K196" s="541">
        <f t="shared" si="57"/>
        <v>0</v>
      </c>
      <c r="L196" s="541">
        <f t="shared" si="58"/>
        <v>0</v>
      </c>
      <c r="M196" s="541">
        <f t="shared" si="59"/>
        <v>0</v>
      </c>
      <c r="N196" s="541">
        <f t="shared" si="60"/>
        <v>0</v>
      </c>
      <c r="O196" s="541">
        <f t="shared" si="61"/>
        <v>0</v>
      </c>
      <c r="P196" s="541">
        <f t="shared" si="62"/>
        <v>0</v>
      </c>
      <c r="Q196" s="541">
        <f t="shared" si="63"/>
        <v>0</v>
      </c>
      <c r="R196" s="541">
        <f t="shared" si="64"/>
        <v>0</v>
      </c>
      <c r="S196" s="541">
        <f t="shared" si="65"/>
        <v>0</v>
      </c>
      <c r="T196" s="542">
        <f t="shared" si="66"/>
        <v>0</v>
      </c>
      <c r="U196" s="531"/>
      <c r="V196" s="543"/>
      <c r="W196" s="544"/>
      <c r="X196" s="544"/>
      <c r="Y196" s="544"/>
      <c r="Z196" s="544"/>
      <c r="AA196" s="544"/>
      <c r="AB196" s="544"/>
      <c r="AC196" s="544"/>
      <c r="AD196" s="544"/>
      <c r="AE196" s="657"/>
      <c r="AF196" s="543"/>
      <c r="AG196" s="544"/>
      <c r="AH196" s="544"/>
      <c r="AI196" s="544"/>
      <c r="AJ196" s="544"/>
      <c r="AK196" s="544"/>
      <c r="AL196" s="544"/>
      <c r="AM196" s="544"/>
      <c r="AN196" s="544"/>
      <c r="AO196" s="657"/>
      <c r="AP196" s="543"/>
      <c r="AQ196" s="544"/>
      <c r="AR196" s="544"/>
      <c r="AS196" s="544"/>
      <c r="AT196" s="544"/>
      <c r="AU196" s="544"/>
      <c r="AV196" s="544"/>
      <c r="AW196" s="544"/>
      <c r="AX196" s="544"/>
      <c r="AY196" s="657"/>
      <c r="AZ196" s="543"/>
      <c r="BA196" s="544"/>
      <c r="BB196" s="544"/>
      <c r="BC196" s="544"/>
      <c r="BD196" s="544"/>
      <c r="BE196" s="544"/>
      <c r="BF196" s="544"/>
      <c r="BG196" s="544"/>
      <c r="BH196" s="544"/>
      <c r="BI196" s="657"/>
      <c r="BJ196" s="543"/>
      <c r="BK196" s="544"/>
      <c r="BL196" s="544"/>
      <c r="BM196" s="544"/>
      <c r="BN196" s="544"/>
      <c r="BO196" s="544"/>
      <c r="BP196" s="544"/>
      <c r="BQ196" s="544"/>
      <c r="BR196" s="544"/>
      <c r="BS196" s="657"/>
      <c r="BT196" s="543"/>
      <c r="BU196" s="544"/>
      <c r="BV196" s="544"/>
      <c r="BW196" s="544"/>
      <c r="BX196" s="544"/>
      <c r="BY196" s="544"/>
      <c r="BZ196" s="544"/>
      <c r="CA196" s="544"/>
      <c r="CB196" s="544"/>
      <c r="CC196" s="657"/>
      <c r="CD196" s="543"/>
      <c r="CE196" s="544"/>
      <c r="CF196" s="544"/>
      <c r="CG196" s="544"/>
      <c r="CH196" s="544"/>
      <c r="CI196" s="544"/>
      <c r="CJ196" s="544"/>
      <c r="CK196" s="544"/>
      <c r="CL196" s="544"/>
      <c r="CM196" s="657"/>
      <c r="CN196" s="543"/>
      <c r="CO196" s="544"/>
      <c r="CP196" s="544"/>
      <c r="CQ196" s="544"/>
      <c r="CR196" s="544"/>
      <c r="CS196" s="544"/>
      <c r="CT196" s="544"/>
      <c r="CU196" s="544"/>
      <c r="CV196" s="544"/>
      <c r="CW196" s="657"/>
      <c r="CX196" s="543"/>
      <c r="CY196" s="544"/>
      <c r="CZ196" s="544"/>
      <c r="DA196" s="544"/>
      <c r="DB196" s="544"/>
      <c r="DC196" s="544"/>
      <c r="DD196" s="544"/>
      <c r="DE196" s="544"/>
      <c r="DF196" s="544"/>
      <c r="DG196" s="657"/>
      <c r="DH196" s="543"/>
      <c r="DI196" s="544"/>
      <c r="DJ196" s="544"/>
      <c r="DK196" s="544"/>
      <c r="DL196" s="544"/>
      <c r="DM196" s="544"/>
      <c r="DN196" s="544"/>
      <c r="DO196" s="544"/>
      <c r="DP196" s="544"/>
      <c r="DQ196" s="657"/>
      <c r="DR196" s="543"/>
      <c r="DS196" s="544"/>
      <c r="DT196" s="544"/>
      <c r="DU196" s="544"/>
      <c r="DV196" s="544"/>
      <c r="DW196" s="544"/>
      <c r="DX196" s="544"/>
      <c r="DY196" s="544"/>
      <c r="DZ196" s="544"/>
      <c r="EA196" s="657"/>
      <c r="EB196" s="543"/>
      <c r="EC196" s="544"/>
      <c r="ED196" s="544"/>
      <c r="EE196" s="544"/>
      <c r="EF196" s="544"/>
      <c r="EG196" s="544"/>
      <c r="EH196" s="544"/>
      <c r="EI196" s="544"/>
      <c r="EJ196" s="544"/>
      <c r="EK196" s="657"/>
    </row>
    <row r="197" spans="1:141" s="139" customFormat="1" ht="20.25">
      <c r="A197" s="359">
        <f>Summary!A197</f>
        <v>0</v>
      </c>
      <c r="B197" s="378">
        <f>Summary!B197</f>
        <v>0</v>
      </c>
      <c r="C197" s="379" t="str">
        <f>Summary!C197</f>
        <v>4.9.8</v>
      </c>
      <c r="D197" s="380">
        <f>Summary!D197</f>
        <v>0</v>
      </c>
      <c r="E197" s="381" t="str">
        <f>Summary!E197</f>
        <v>Toilet blocks</v>
      </c>
      <c r="F197" s="382" t="str">
        <f>Summary!F197</f>
        <v>Clean and maintain toilet blocks</v>
      </c>
      <c r="G197" s="375">
        <f>Summary!G197</f>
        <v>0</v>
      </c>
      <c r="H197" s="540">
        <f t="shared" si="54"/>
        <v>0</v>
      </c>
      <c r="I197" s="541">
        <f t="shared" si="55"/>
        <v>0</v>
      </c>
      <c r="J197" s="541">
        <f t="shared" si="56"/>
        <v>0</v>
      </c>
      <c r="K197" s="541">
        <f t="shared" si="57"/>
        <v>0</v>
      </c>
      <c r="L197" s="541">
        <f t="shared" si="58"/>
        <v>0</v>
      </c>
      <c r="M197" s="541">
        <f t="shared" si="59"/>
        <v>0</v>
      </c>
      <c r="N197" s="541">
        <f t="shared" si="60"/>
        <v>0</v>
      </c>
      <c r="O197" s="541">
        <f t="shared" si="61"/>
        <v>0</v>
      </c>
      <c r="P197" s="541">
        <f t="shared" si="62"/>
        <v>0</v>
      </c>
      <c r="Q197" s="541">
        <f t="shared" si="63"/>
        <v>0</v>
      </c>
      <c r="R197" s="541">
        <f t="shared" si="64"/>
        <v>0</v>
      </c>
      <c r="S197" s="541">
        <f t="shared" si="65"/>
        <v>0</v>
      </c>
      <c r="T197" s="542">
        <f t="shared" si="66"/>
        <v>0</v>
      </c>
      <c r="U197" s="531"/>
      <c r="V197" s="543"/>
      <c r="W197" s="544"/>
      <c r="X197" s="544"/>
      <c r="Y197" s="544"/>
      <c r="Z197" s="544"/>
      <c r="AA197" s="544"/>
      <c r="AB197" s="544"/>
      <c r="AC197" s="544"/>
      <c r="AD197" s="544"/>
      <c r="AE197" s="657"/>
      <c r="AF197" s="543"/>
      <c r="AG197" s="544"/>
      <c r="AH197" s="544"/>
      <c r="AI197" s="544"/>
      <c r="AJ197" s="544"/>
      <c r="AK197" s="544"/>
      <c r="AL197" s="544"/>
      <c r="AM197" s="544"/>
      <c r="AN197" s="544"/>
      <c r="AO197" s="657"/>
      <c r="AP197" s="543"/>
      <c r="AQ197" s="544"/>
      <c r="AR197" s="544"/>
      <c r="AS197" s="544"/>
      <c r="AT197" s="544"/>
      <c r="AU197" s="544"/>
      <c r="AV197" s="544"/>
      <c r="AW197" s="544"/>
      <c r="AX197" s="544"/>
      <c r="AY197" s="657"/>
      <c r="AZ197" s="543"/>
      <c r="BA197" s="544"/>
      <c r="BB197" s="544"/>
      <c r="BC197" s="544"/>
      <c r="BD197" s="544"/>
      <c r="BE197" s="544"/>
      <c r="BF197" s="544"/>
      <c r="BG197" s="544"/>
      <c r="BH197" s="544"/>
      <c r="BI197" s="657"/>
      <c r="BJ197" s="543"/>
      <c r="BK197" s="544"/>
      <c r="BL197" s="544"/>
      <c r="BM197" s="544"/>
      <c r="BN197" s="544"/>
      <c r="BO197" s="544"/>
      <c r="BP197" s="544"/>
      <c r="BQ197" s="544"/>
      <c r="BR197" s="544"/>
      <c r="BS197" s="657"/>
      <c r="BT197" s="543"/>
      <c r="BU197" s="544"/>
      <c r="BV197" s="544"/>
      <c r="BW197" s="544"/>
      <c r="BX197" s="544"/>
      <c r="BY197" s="544"/>
      <c r="BZ197" s="544"/>
      <c r="CA197" s="544"/>
      <c r="CB197" s="544"/>
      <c r="CC197" s="657"/>
      <c r="CD197" s="543"/>
      <c r="CE197" s="544"/>
      <c r="CF197" s="544"/>
      <c r="CG197" s="544"/>
      <c r="CH197" s="544"/>
      <c r="CI197" s="544"/>
      <c r="CJ197" s="544"/>
      <c r="CK197" s="544"/>
      <c r="CL197" s="544"/>
      <c r="CM197" s="657"/>
      <c r="CN197" s="543"/>
      <c r="CO197" s="544"/>
      <c r="CP197" s="544"/>
      <c r="CQ197" s="544"/>
      <c r="CR197" s="544"/>
      <c r="CS197" s="544"/>
      <c r="CT197" s="544"/>
      <c r="CU197" s="544"/>
      <c r="CV197" s="544"/>
      <c r="CW197" s="657"/>
      <c r="CX197" s="543"/>
      <c r="CY197" s="544"/>
      <c r="CZ197" s="544"/>
      <c r="DA197" s="544"/>
      <c r="DB197" s="544"/>
      <c r="DC197" s="544"/>
      <c r="DD197" s="544"/>
      <c r="DE197" s="544"/>
      <c r="DF197" s="544"/>
      <c r="DG197" s="657"/>
      <c r="DH197" s="543"/>
      <c r="DI197" s="544"/>
      <c r="DJ197" s="544"/>
      <c r="DK197" s="544"/>
      <c r="DL197" s="544"/>
      <c r="DM197" s="544"/>
      <c r="DN197" s="544"/>
      <c r="DO197" s="544"/>
      <c r="DP197" s="544"/>
      <c r="DQ197" s="657"/>
      <c r="DR197" s="543"/>
      <c r="DS197" s="544"/>
      <c r="DT197" s="544"/>
      <c r="DU197" s="544"/>
      <c r="DV197" s="544"/>
      <c r="DW197" s="544"/>
      <c r="DX197" s="544"/>
      <c r="DY197" s="544"/>
      <c r="DZ197" s="544"/>
      <c r="EA197" s="657"/>
      <c r="EB197" s="543"/>
      <c r="EC197" s="544"/>
      <c r="ED197" s="544"/>
      <c r="EE197" s="544"/>
      <c r="EF197" s="544"/>
      <c r="EG197" s="544"/>
      <c r="EH197" s="544"/>
      <c r="EI197" s="544"/>
      <c r="EJ197" s="544"/>
      <c r="EK197" s="657"/>
    </row>
    <row r="198" spans="1:141" s="139" customFormat="1" ht="20.25">
      <c r="A198" s="786">
        <f>Summary!A198</f>
        <v>0</v>
      </c>
      <c r="B198" s="812">
        <f>Summary!B198</f>
        <v>0</v>
      </c>
      <c r="C198" s="813">
        <f>Summary!C198</f>
        <v>0</v>
      </c>
      <c r="D198" s="809">
        <f>Summary!D198</f>
        <v>0</v>
      </c>
      <c r="E198" s="810">
        <f>Summary!E198</f>
        <v>0</v>
      </c>
      <c r="F198" s="814">
        <f>Summary!F198</f>
        <v>0</v>
      </c>
      <c r="G198" s="801">
        <f>Summary!G198</f>
        <v>0</v>
      </c>
      <c r="H198" s="299"/>
      <c r="I198" s="300"/>
      <c r="J198" s="300"/>
      <c r="K198" s="300"/>
      <c r="L198" s="300"/>
      <c r="M198" s="300"/>
      <c r="N198" s="300"/>
      <c r="O198" s="300"/>
      <c r="P198" s="300"/>
      <c r="Q198" s="300"/>
      <c r="R198" s="300"/>
      <c r="S198" s="300"/>
      <c r="T198" s="797"/>
      <c r="U198" s="531"/>
      <c r="V198" s="299"/>
      <c r="W198" s="300"/>
      <c r="X198" s="300"/>
      <c r="Y198" s="300"/>
      <c r="Z198" s="300"/>
      <c r="AA198" s="300"/>
      <c r="AB198" s="300"/>
      <c r="AC198" s="300"/>
      <c r="AD198" s="300"/>
      <c r="AE198" s="817"/>
      <c r="AF198" s="299"/>
      <c r="AG198" s="300"/>
      <c r="AH198" s="300"/>
      <c r="AI198" s="300"/>
      <c r="AJ198" s="300"/>
      <c r="AK198" s="300"/>
      <c r="AL198" s="300"/>
      <c r="AM198" s="300"/>
      <c r="AN198" s="300"/>
      <c r="AO198" s="817"/>
      <c r="AP198" s="299"/>
      <c r="AQ198" s="300"/>
      <c r="AR198" s="300"/>
      <c r="AS198" s="300"/>
      <c r="AT198" s="300"/>
      <c r="AU198" s="300"/>
      <c r="AV198" s="300"/>
      <c r="AW198" s="300"/>
      <c r="AX198" s="300"/>
      <c r="AY198" s="817"/>
      <c r="AZ198" s="299"/>
      <c r="BA198" s="300"/>
      <c r="BB198" s="300"/>
      <c r="BC198" s="300"/>
      <c r="BD198" s="300"/>
      <c r="BE198" s="300"/>
      <c r="BF198" s="300"/>
      <c r="BG198" s="300"/>
      <c r="BH198" s="300"/>
      <c r="BI198" s="817"/>
      <c r="BJ198" s="299"/>
      <c r="BK198" s="300"/>
      <c r="BL198" s="300"/>
      <c r="BM198" s="300"/>
      <c r="BN198" s="300"/>
      <c r="BO198" s="300"/>
      <c r="BP198" s="300"/>
      <c r="BQ198" s="300"/>
      <c r="BR198" s="300"/>
      <c r="BS198" s="817"/>
      <c r="BT198" s="299"/>
      <c r="BU198" s="300"/>
      <c r="BV198" s="300"/>
      <c r="BW198" s="300"/>
      <c r="BX198" s="300"/>
      <c r="BY198" s="300"/>
      <c r="BZ198" s="300"/>
      <c r="CA198" s="300"/>
      <c r="CB198" s="300"/>
      <c r="CC198" s="817"/>
      <c r="CD198" s="299"/>
      <c r="CE198" s="300"/>
      <c r="CF198" s="300"/>
      <c r="CG198" s="300"/>
      <c r="CH198" s="300"/>
      <c r="CI198" s="300"/>
      <c r="CJ198" s="300"/>
      <c r="CK198" s="300"/>
      <c r="CL198" s="300"/>
      <c r="CM198" s="817"/>
      <c r="CN198" s="299"/>
      <c r="CO198" s="300"/>
      <c r="CP198" s="300"/>
      <c r="CQ198" s="300"/>
      <c r="CR198" s="300"/>
      <c r="CS198" s="300"/>
      <c r="CT198" s="300"/>
      <c r="CU198" s="300"/>
      <c r="CV198" s="300"/>
      <c r="CW198" s="817"/>
      <c r="CX198" s="299"/>
      <c r="CY198" s="300"/>
      <c r="CZ198" s="300"/>
      <c r="DA198" s="300"/>
      <c r="DB198" s="300"/>
      <c r="DC198" s="300"/>
      <c r="DD198" s="300"/>
      <c r="DE198" s="300"/>
      <c r="DF198" s="300"/>
      <c r="DG198" s="817"/>
      <c r="DH198" s="299"/>
      <c r="DI198" s="300"/>
      <c r="DJ198" s="300"/>
      <c r="DK198" s="300"/>
      <c r="DL198" s="300"/>
      <c r="DM198" s="300"/>
      <c r="DN198" s="300"/>
      <c r="DO198" s="300"/>
      <c r="DP198" s="300"/>
      <c r="DQ198" s="817"/>
      <c r="DR198" s="299"/>
      <c r="DS198" s="300"/>
      <c r="DT198" s="300"/>
      <c r="DU198" s="300"/>
      <c r="DV198" s="300"/>
      <c r="DW198" s="300"/>
      <c r="DX198" s="300"/>
      <c r="DY198" s="300"/>
      <c r="DZ198" s="300"/>
      <c r="EA198" s="817"/>
      <c r="EB198" s="299"/>
      <c r="EC198" s="300"/>
      <c r="ED198" s="300"/>
      <c r="EE198" s="300"/>
      <c r="EF198" s="300"/>
      <c r="EG198" s="300"/>
      <c r="EH198" s="300"/>
      <c r="EI198" s="300"/>
      <c r="EJ198" s="300"/>
      <c r="EK198" s="817"/>
    </row>
    <row r="199" spans="1:141" ht="20.25">
      <c r="A199" s="358">
        <f>Summary!A199</f>
        <v>0</v>
      </c>
      <c r="B199" s="360" t="str">
        <f>Summary!B199</f>
        <v>5</v>
      </c>
      <c r="C199" s="360">
        <f>Summary!C199</f>
        <v>0</v>
      </c>
      <c r="D199" s="385" t="str">
        <f>Summary!D199</f>
        <v>Manage Premises</v>
      </c>
      <c r="E199" s="386">
        <f>Summary!E199</f>
        <v>0</v>
      </c>
      <c r="F199" s="387">
        <f>Summary!F199</f>
        <v>0</v>
      </c>
      <c r="G199" s="374">
        <f>Summary!G199</f>
        <v>0</v>
      </c>
      <c r="H199" s="291"/>
      <c r="I199" s="292"/>
      <c r="J199" s="292"/>
      <c r="K199" s="292"/>
      <c r="L199" s="292"/>
      <c r="M199" s="292"/>
      <c r="N199" s="292"/>
      <c r="O199" s="292"/>
      <c r="P199" s="292"/>
      <c r="Q199" s="292"/>
      <c r="R199" s="292"/>
      <c r="S199" s="292"/>
      <c r="T199" s="552"/>
      <c r="U199" s="531"/>
      <c r="V199" s="291"/>
      <c r="W199" s="292"/>
      <c r="X199" s="292"/>
      <c r="Y199" s="292"/>
      <c r="Z199" s="292"/>
      <c r="AA199" s="292"/>
      <c r="AB199" s="292"/>
      <c r="AC199" s="292"/>
      <c r="AD199" s="292"/>
      <c r="AE199" s="658"/>
      <c r="AF199" s="291"/>
      <c r="AG199" s="292"/>
      <c r="AH199" s="292"/>
      <c r="AI199" s="292"/>
      <c r="AJ199" s="292"/>
      <c r="AK199" s="292"/>
      <c r="AL199" s="292"/>
      <c r="AM199" s="292"/>
      <c r="AN199" s="292"/>
      <c r="AO199" s="658"/>
      <c r="AP199" s="291"/>
      <c r="AQ199" s="292"/>
      <c r="AR199" s="292"/>
      <c r="AS199" s="292"/>
      <c r="AT199" s="292"/>
      <c r="AU199" s="292"/>
      <c r="AV199" s="292"/>
      <c r="AW199" s="292"/>
      <c r="AX199" s="292"/>
      <c r="AY199" s="658"/>
      <c r="AZ199" s="291"/>
      <c r="BA199" s="292"/>
      <c r="BB199" s="292"/>
      <c r="BC199" s="292"/>
      <c r="BD199" s="292"/>
      <c r="BE199" s="292"/>
      <c r="BF199" s="292"/>
      <c r="BG199" s="292"/>
      <c r="BH199" s="292"/>
      <c r="BI199" s="658"/>
      <c r="BJ199" s="291"/>
      <c r="BK199" s="292"/>
      <c r="BL199" s="292"/>
      <c r="BM199" s="292"/>
      <c r="BN199" s="292"/>
      <c r="BO199" s="292"/>
      <c r="BP199" s="292"/>
      <c r="BQ199" s="292"/>
      <c r="BR199" s="292"/>
      <c r="BS199" s="658"/>
      <c r="BT199" s="291"/>
      <c r="BU199" s="292"/>
      <c r="BV199" s="292"/>
      <c r="BW199" s="292"/>
      <c r="BX199" s="292"/>
      <c r="BY199" s="292"/>
      <c r="BZ199" s="292"/>
      <c r="CA199" s="292"/>
      <c r="CB199" s="292"/>
      <c r="CC199" s="658"/>
      <c r="CD199" s="291"/>
      <c r="CE199" s="292"/>
      <c r="CF199" s="292"/>
      <c r="CG199" s="292"/>
      <c r="CH199" s="292"/>
      <c r="CI199" s="292"/>
      <c r="CJ199" s="292"/>
      <c r="CK199" s="292"/>
      <c r="CL199" s="292"/>
      <c r="CM199" s="658"/>
      <c r="CN199" s="291"/>
      <c r="CO199" s="292"/>
      <c r="CP199" s="292"/>
      <c r="CQ199" s="292"/>
      <c r="CR199" s="292"/>
      <c r="CS199" s="292"/>
      <c r="CT199" s="292"/>
      <c r="CU199" s="292"/>
      <c r="CV199" s="292"/>
      <c r="CW199" s="658"/>
      <c r="CX199" s="291"/>
      <c r="CY199" s="292"/>
      <c r="CZ199" s="292"/>
      <c r="DA199" s="292"/>
      <c r="DB199" s="292"/>
      <c r="DC199" s="292"/>
      <c r="DD199" s="292"/>
      <c r="DE199" s="292"/>
      <c r="DF199" s="292"/>
      <c r="DG199" s="658"/>
      <c r="DH199" s="291"/>
      <c r="DI199" s="292"/>
      <c r="DJ199" s="292"/>
      <c r="DK199" s="292"/>
      <c r="DL199" s="292"/>
      <c r="DM199" s="292"/>
      <c r="DN199" s="292"/>
      <c r="DO199" s="292"/>
      <c r="DP199" s="292"/>
      <c r="DQ199" s="658"/>
      <c r="DR199" s="291"/>
      <c r="DS199" s="292"/>
      <c r="DT199" s="292"/>
      <c r="DU199" s="292"/>
      <c r="DV199" s="292"/>
      <c r="DW199" s="292"/>
      <c r="DX199" s="292"/>
      <c r="DY199" s="292"/>
      <c r="DZ199" s="292"/>
      <c r="EA199" s="658"/>
      <c r="EB199" s="291"/>
      <c r="EC199" s="292"/>
      <c r="ED199" s="292"/>
      <c r="EE199" s="292"/>
      <c r="EF199" s="292"/>
      <c r="EG199" s="292"/>
      <c r="EH199" s="292"/>
      <c r="EI199" s="292"/>
      <c r="EJ199" s="292"/>
      <c r="EK199" s="658"/>
    </row>
    <row r="200" spans="1:141" s="139" customFormat="1" ht="20.25">
      <c r="A200" s="802">
        <f>Summary!A200</f>
        <v>0</v>
      </c>
      <c r="B200" s="815" t="str">
        <f>Summary!B200</f>
        <v>5.1</v>
      </c>
      <c r="C200" s="813">
        <f>Summary!C200</f>
        <v>0</v>
      </c>
      <c r="D200" s="816">
        <f>Summary!D200</f>
        <v>0</v>
      </c>
      <c r="E200" s="796">
        <f>Summary!E200</f>
        <v>0</v>
      </c>
      <c r="F200" s="796">
        <f>Summary!F200</f>
        <v>0</v>
      </c>
      <c r="G200" s="787">
        <f>Summary!G200</f>
        <v>0</v>
      </c>
      <c r="H200" s="299"/>
      <c r="I200" s="300"/>
      <c r="J200" s="300"/>
      <c r="K200" s="300"/>
      <c r="L200" s="300"/>
      <c r="M200" s="300"/>
      <c r="N200" s="300"/>
      <c r="O200" s="300"/>
      <c r="P200" s="300"/>
      <c r="Q200" s="300"/>
      <c r="R200" s="300"/>
      <c r="S200" s="300"/>
      <c r="T200" s="797"/>
      <c r="U200" s="531"/>
      <c r="V200" s="299"/>
      <c r="W200" s="300"/>
      <c r="X200" s="300"/>
      <c r="Y200" s="300"/>
      <c r="Z200" s="300"/>
      <c r="AA200" s="300"/>
      <c r="AB200" s="300"/>
      <c r="AC200" s="300"/>
      <c r="AD200" s="300"/>
      <c r="AE200" s="817"/>
      <c r="AF200" s="299"/>
      <c r="AG200" s="300"/>
      <c r="AH200" s="300"/>
      <c r="AI200" s="300"/>
      <c r="AJ200" s="300"/>
      <c r="AK200" s="300"/>
      <c r="AL200" s="300"/>
      <c r="AM200" s="300"/>
      <c r="AN200" s="300"/>
      <c r="AO200" s="817"/>
      <c r="AP200" s="299"/>
      <c r="AQ200" s="300"/>
      <c r="AR200" s="300"/>
      <c r="AS200" s="300"/>
      <c r="AT200" s="300"/>
      <c r="AU200" s="300"/>
      <c r="AV200" s="300"/>
      <c r="AW200" s="300"/>
      <c r="AX200" s="300"/>
      <c r="AY200" s="817"/>
      <c r="AZ200" s="299"/>
      <c r="BA200" s="300"/>
      <c r="BB200" s="300"/>
      <c r="BC200" s="300"/>
      <c r="BD200" s="300"/>
      <c r="BE200" s="300"/>
      <c r="BF200" s="300"/>
      <c r="BG200" s="300"/>
      <c r="BH200" s="300"/>
      <c r="BI200" s="817"/>
      <c r="BJ200" s="299"/>
      <c r="BK200" s="300"/>
      <c r="BL200" s="300"/>
      <c r="BM200" s="300"/>
      <c r="BN200" s="300"/>
      <c r="BO200" s="300"/>
      <c r="BP200" s="300"/>
      <c r="BQ200" s="300"/>
      <c r="BR200" s="300"/>
      <c r="BS200" s="817"/>
      <c r="BT200" s="299"/>
      <c r="BU200" s="300"/>
      <c r="BV200" s="300"/>
      <c r="BW200" s="300"/>
      <c r="BX200" s="300"/>
      <c r="BY200" s="300"/>
      <c r="BZ200" s="300"/>
      <c r="CA200" s="300"/>
      <c r="CB200" s="300"/>
      <c r="CC200" s="817"/>
      <c r="CD200" s="299"/>
      <c r="CE200" s="300"/>
      <c r="CF200" s="300"/>
      <c r="CG200" s="300"/>
      <c r="CH200" s="300"/>
      <c r="CI200" s="300"/>
      <c r="CJ200" s="300"/>
      <c r="CK200" s="300"/>
      <c r="CL200" s="300"/>
      <c r="CM200" s="817"/>
      <c r="CN200" s="299"/>
      <c r="CO200" s="300"/>
      <c r="CP200" s="300"/>
      <c r="CQ200" s="300"/>
      <c r="CR200" s="300"/>
      <c r="CS200" s="300"/>
      <c r="CT200" s="300"/>
      <c r="CU200" s="300"/>
      <c r="CV200" s="300"/>
      <c r="CW200" s="817"/>
      <c r="CX200" s="299"/>
      <c r="CY200" s="300"/>
      <c r="CZ200" s="300"/>
      <c r="DA200" s="300"/>
      <c r="DB200" s="300"/>
      <c r="DC200" s="300"/>
      <c r="DD200" s="300"/>
      <c r="DE200" s="300"/>
      <c r="DF200" s="300"/>
      <c r="DG200" s="817"/>
      <c r="DH200" s="299"/>
      <c r="DI200" s="300"/>
      <c r="DJ200" s="300"/>
      <c r="DK200" s="300"/>
      <c r="DL200" s="300"/>
      <c r="DM200" s="300"/>
      <c r="DN200" s="300"/>
      <c r="DO200" s="300"/>
      <c r="DP200" s="300"/>
      <c r="DQ200" s="817"/>
      <c r="DR200" s="299"/>
      <c r="DS200" s="300"/>
      <c r="DT200" s="300"/>
      <c r="DU200" s="300"/>
      <c r="DV200" s="300"/>
      <c r="DW200" s="300"/>
      <c r="DX200" s="300"/>
      <c r="DY200" s="300"/>
      <c r="DZ200" s="300"/>
      <c r="EA200" s="817"/>
      <c r="EB200" s="299"/>
      <c r="EC200" s="300"/>
      <c r="ED200" s="300"/>
      <c r="EE200" s="300"/>
      <c r="EF200" s="300"/>
      <c r="EG200" s="300"/>
      <c r="EH200" s="300"/>
      <c r="EI200" s="300"/>
      <c r="EJ200" s="300"/>
      <c r="EK200" s="817"/>
    </row>
    <row r="201" spans="1:141" ht="20.25">
      <c r="A201" s="359" t="str">
        <f>Summary!A201</f>
        <v>9.1.1 &amp; 9.1.3</v>
      </c>
      <c r="B201" s="378">
        <f>Summary!B201</f>
        <v>0</v>
      </c>
      <c r="C201" s="379" t="str">
        <f>Summary!C201</f>
        <v>5.1.1</v>
      </c>
      <c r="D201" s="380">
        <f>Summary!D201</f>
        <v>0</v>
      </c>
      <c r="E201" s="381" t="str">
        <f>Summary!E201</f>
        <v>Premises Management</v>
      </c>
      <c r="F201" s="382" t="str">
        <f>Summary!F201</f>
        <v xml:space="preserve">Manage the Clients premises </v>
      </c>
      <c r="G201" s="375" t="str">
        <f>Summary!G201</f>
        <v>Schedule Ref 25 to 41</v>
      </c>
      <c r="H201" s="540">
        <f t="shared" ref="H201" si="93">SUM(V201:AD201)</f>
        <v>0</v>
      </c>
      <c r="I201" s="541">
        <f t="shared" ref="I201" si="94">SUM(AF201:AN201)</f>
        <v>0</v>
      </c>
      <c r="J201" s="541">
        <f t="shared" ref="J201" si="95">SUM(AP201:AX201)</f>
        <v>0</v>
      </c>
      <c r="K201" s="541">
        <f t="shared" ref="K201" si="96">SUM(AZ201:BH201)</f>
        <v>0</v>
      </c>
      <c r="L201" s="541">
        <f t="shared" ref="L201" si="97">SUM(BJ201:BR201)</f>
        <v>0</v>
      </c>
      <c r="M201" s="541">
        <f t="shared" ref="M201" si="98">SUM(BT201:CB201)</f>
        <v>0</v>
      </c>
      <c r="N201" s="541">
        <f t="shared" ref="N201" si="99">SUM(CD201:CL201)</f>
        <v>0</v>
      </c>
      <c r="O201" s="541">
        <f t="shared" ref="O201" si="100">SUM(CN201:CV201)</f>
        <v>0</v>
      </c>
      <c r="P201" s="541">
        <f t="shared" ref="P201" si="101">SUM(CX201:DF201)</f>
        <v>0</v>
      </c>
      <c r="Q201" s="541">
        <f t="shared" ref="Q201" si="102">SUM(DH201:DP201)</f>
        <v>0</v>
      </c>
      <c r="R201" s="541">
        <f t="shared" ref="R201" si="103">SUM(DR201:DZ201)</f>
        <v>0</v>
      </c>
      <c r="S201" s="541">
        <f t="shared" ref="S201" si="104">SUM(EB201:EJ201)</f>
        <v>0</v>
      </c>
      <c r="T201" s="542">
        <f t="shared" ref="T201" si="105">SUM(H201:S201)</f>
        <v>0</v>
      </c>
      <c r="U201" s="531"/>
      <c r="V201" s="543"/>
      <c r="W201" s="544"/>
      <c r="X201" s="544"/>
      <c r="Y201" s="544"/>
      <c r="Z201" s="544"/>
      <c r="AA201" s="544"/>
      <c r="AB201" s="544"/>
      <c r="AC201" s="544"/>
      <c r="AD201" s="544"/>
      <c r="AE201" s="657"/>
      <c r="AF201" s="543"/>
      <c r="AG201" s="544"/>
      <c r="AH201" s="544"/>
      <c r="AI201" s="544"/>
      <c r="AJ201" s="544"/>
      <c r="AK201" s="544"/>
      <c r="AL201" s="544"/>
      <c r="AM201" s="544"/>
      <c r="AN201" s="544"/>
      <c r="AO201" s="657"/>
      <c r="AP201" s="543"/>
      <c r="AQ201" s="544"/>
      <c r="AR201" s="544"/>
      <c r="AS201" s="544"/>
      <c r="AT201" s="544"/>
      <c r="AU201" s="544"/>
      <c r="AV201" s="544"/>
      <c r="AW201" s="544"/>
      <c r="AX201" s="544"/>
      <c r="AY201" s="657"/>
      <c r="AZ201" s="543"/>
      <c r="BA201" s="544"/>
      <c r="BB201" s="544"/>
      <c r="BC201" s="544"/>
      <c r="BD201" s="544"/>
      <c r="BE201" s="544"/>
      <c r="BF201" s="544"/>
      <c r="BG201" s="544"/>
      <c r="BH201" s="544"/>
      <c r="BI201" s="657"/>
      <c r="BJ201" s="543"/>
      <c r="BK201" s="544"/>
      <c r="BL201" s="544"/>
      <c r="BM201" s="544"/>
      <c r="BN201" s="544"/>
      <c r="BO201" s="544"/>
      <c r="BP201" s="544"/>
      <c r="BQ201" s="544"/>
      <c r="BR201" s="544"/>
      <c r="BS201" s="657"/>
      <c r="BT201" s="543"/>
      <c r="BU201" s="544"/>
      <c r="BV201" s="544"/>
      <c r="BW201" s="544"/>
      <c r="BX201" s="544"/>
      <c r="BY201" s="544"/>
      <c r="BZ201" s="544"/>
      <c r="CA201" s="544"/>
      <c r="CB201" s="544"/>
      <c r="CC201" s="657"/>
      <c r="CD201" s="543"/>
      <c r="CE201" s="544"/>
      <c r="CF201" s="544"/>
      <c r="CG201" s="544"/>
      <c r="CH201" s="544"/>
      <c r="CI201" s="544"/>
      <c r="CJ201" s="544"/>
      <c r="CK201" s="544"/>
      <c r="CL201" s="544"/>
      <c r="CM201" s="657"/>
      <c r="CN201" s="543"/>
      <c r="CO201" s="544"/>
      <c r="CP201" s="544"/>
      <c r="CQ201" s="544"/>
      <c r="CR201" s="544"/>
      <c r="CS201" s="544"/>
      <c r="CT201" s="544"/>
      <c r="CU201" s="544"/>
      <c r="CV201" s="544"/>
      <c r="CW201" s="657"/>
      <c r="CX201" s="543"/>
      <c r="CY201" s="544"/>
      <c r="CZ201" s="544"/>
      <c r="DA201" s="544"/>
      <c r="DB201" s="544"/>
      <c r="DC201" s="544"/>
      <c r="DD201" s="544"/>
      <c r="DE201" s="544"/>
      <c r="DF201" s="544"/>
      <c r="DG201" s="657"/>
      <c r="DH201" s="543"/>
      <c r="DI201" s="544"/>
      <c r="DJ201" s="544"/>
      <c r="DK201" s="544"/>
      <c r="DL201" s="544"/>
      <c r="DM201" s="544"/>
      <c r="DN201" s="544"/>
      <c r="DO201" s="544"/>
      <c r="DP201" s="544"/>
      <c r="DQ201" s="657"/>
      <c r="DR201" s="543"/>
      <c r="DS201" s="544"/>
      <c r="DT201" s="544"/>
      <c r="DU201" s="544"/>
      <c r="DV201" s="544"/>
      <c r="DW201" s="544"/>
      <c r="DX201" s="544"/>
      <c r="DY201" s="544"/>
      <c r="DZ201" s="544"/>
      <c r="EA201" s="657"/>
      <c r="EB201" s="543"/>
      <c r="EC201" s="544"/>
      <c r="ED201" s="544"/>
      <c r="EE201" s="544"/>
      <c r="EF201" s="544"/>
      <c r="EG201" s="544"/>
      <c r="EH201" s="544"/>
      <c r="EI201" s="544"/>
      <c r="EJ201" s="544"/>
      <c r="EK201" s="657"/>
    </row>
    <row r="202" spans="1:141" s="139" customFormat="1" ht="20.25">
      <c r="A202" s="802">
        <f>Summary!A202</f>
        <v>0</v>
      </c>
      <c r="B202" s="815">
        <f>Summary!B202</f>
        <v>0</v>
      </c>
      <c r="C202" s="813">
        <f>Summary!C202</f>
        <v>0</v>
      </c>
      <c r="D202" s="816">
        <f>Summary!D202</f>
        <v>0</v>
      </c>
      <c r="E202" s="796">
        <f>Summary!E202</f>
        <v>0</v>
      </c>
      <c r="F202" s="796">
        <f>Summary!F202</f>
        <v>0</v>
      </c>
      <c r="G202" s="787">
        <f>Summary!G202</f>
        <v>0</v>
      </c>
      <c r="H202" s="299"/>
      <c r="I202" s="300"/>
      <c r="J202" s="300"/>
      <c r="K202" s="300"/>
      <c r="L202" s="300"/>
      <c r="M202" s="300"/>
      <c r="N202" s="300"/>
      <c r="O202" s="300"/>
      <c r="P202" s="300"/>
      <c r="Q202" s="300"/>
      <c r="R202" s="300"/>
      <c r="S202" s="300"/>
      <c r="T202" s="797"/>
      <c r="U202" s="531"/>
      <c r="V202" s="818"/>
      <c r="W202" s="819"/>
      <c r="X202" s="819"/>
      <c r="Y202" s="819"/>
      <c r="Z202" s="819"/>
      <c r="AA202" s="819"/>
      <c r="AB202" s="819"/>
      <c r="AC202" s="819"/>
      <c r="AD202" s="819"/>
      <c r="AE202" s="820"/>
      <c r="AF202" s="821"/>
      <c r="AG202" s="819"/>
      <c r="AH202" s="819"/>
      <c r="AI202" s="819"/>
      <c r="AJ202" s="819"/>
      <c r="AK202" s="819"/>
      <c r="AL202" s="819"/>
      <c r="AM202" s="819"/>
      <c r="AN202" s="819"/>
      <c r="AO202" s="820"/>
      <c r="AP202" s="821"/>
      <c r="AQ202" s="819"/>
      <c r="AR202" s="819"/>
      <c r="AS202" s="819"/>
      <c r="AT202" s="819"/>
      <c r="AU202" s="819"/>
      <c r="AV202" s="819"/>
      <c r="AW202" s="819"/>
      <c r="AX202" s="819"/>
      <c r="AY202" s="820"/>
      <c r="AZ202" s="821"/>
      <c r="BA202" s="819"/>
      <c r="BB202" s="819"/>
      <c r="BC202" s="819"/>
      <c r="BD202" s="819"/>
      <c r="BE202" s="819"/>
      <c r="BF202" s="819"/>
      <c r="BG202" s="819"/>
      <c r="BH202" s="819"/>
      <c r="BI202" s="820"/>
      <c r="BJ202" s="821"/>
      <c r="BK202" s="819"/>
      <c r="BL202" s="819"/>
      <c r="BM202" s="819"/>
      <c r="BN202" s="819"/>
      <c r="BO202" s="819"/>
      <c r="BP202" s="819"/>
      <c r="BQ202" s="819"/>
      <c r="BR202" s="819"/>
      <c r="BS202" s="820"/>
      <c r="BT202" s="821"/>
      <c r="BU202" s="819"/>
      <c r="BV202" s="819"/>
      <c r="BW202" s="819"/>
      <c r="BX202" s="819"/>
      <c r="BY202" s="819"/>
      <c r="BZ202" s="819"/>
      <c r="CA202" s="819"/>
      <c r="CB202" s="819"/>
      <c r="CC202" s="817"/>
      <c r="CD202" s="819"/>
      <c r="CE202" s="819"/>
      <c r="CF202" s="819"/>
      <c r="CG202" s="819"/>
      <c r="CH202" s="819"/>
      <c r="CI202" s="819"/>
      <c r="CJ202" s="819"/>
      <c r="CK202" s="819"/>
      <c r="CL202" s="819"/>
      <c r="CM202" s="817"/>
      <c r="CN202" s="819"/>
      <c r="CO202" s="819"/>
      <c r="CP202" s="819"/>
      <c r="CQ202" s="819"/>
      <c r="CR202" s="819"/>
      <c r="CS202" s="819"/>
      <c r="CT202" s="819"/>
      <c r="CU202" s="819"/>
      <c r="CV202" s="819"/>
      <c r="CW202" s="817"/>
      <c r="CX202" s="819"/>
      <c r="CY202" s="819"/>
      <c r="CZ202" s="819"/>
      <c r="DA202" s="819"/>
      <c r="DB202" s="819"/>
      <c r="DC202" s="819"/>
      <c r="DD202" s="819"/>
      <c r="DE202" s="819"/>
      <c r="DF202" s="819"/>
      <c r="DG202" s="817"/>
      <c r="DH202" s="819"/>
      <c r="DI202" s="819"/>
      <c r="DJ202" s="819"/>
      <c r="DK202" s="819"/>
      <c r="DL202" s="819"/>
      <c r="DM202" s="819"/>
      <c r="DN202" s="819"/>
      <c r="DO202" s="819"/>
      <c r="DP202" s="819"/>
      <c r="DQ202" s="817"/>
      <c r="DR202" s="819"/>
      <c r="DS202" s="819"/>
      <c r="DT202" s="819"/>
      <c r="DU202" s="819"/>
      <c r="DV202" s="819"/>
      <c r="DW202" s="819"/>
      <c r="DX202" s="819"/>
      <c r="DY202" s="819"/>
      <c r="DZ202" s="819"/>
      <c r="EA202" s="817"/>
      <c r="EB202" s="819"/>
      <c r="EC202" s="819"/>
      <c r="ED202" s="819"/>
      <c r="EE202" s="819"/>
      <c r="EF202" s="819"/>
      <c r="EG202" s="819"/>
      <c r="EH202" s="819"/>
      <c r="EI202" s="819"/>
      <c r="EJ202" s="819"/>
      <c r="EK202" s="822"/>
    </row>
    <row r="203" spans="1:141" ht="21" thickBot="1">
      <c r="A203" s="388">
        <f>Summary!A203</f>
        <v>0</v>
      </c>
      <c r="B203" s="389">
        <f>Summary!B203</f>
        <v>0</v>
      </c>
      <c r="C203" s="389">
        <f>Summary!C203</f>
        <v>0</v>
      </c>
      <c r="D203" s="389">
        <f>Summary!D203</f>
        <v>0</v>
      </c>
      <c r="E203" s="390">
        <f>Summary!E203</f>
        <v>0</v>
      </c>
      <c r="F203" s="390">
        <f>Summary!F203</f>
        <v>0</v>
      </c>
      <c r="G203" s="391">
        <f>Summary!G203</f>
        <v>0</v>
      </c>
      <c r="H203" s="704">
        <f t="shared" ref="H203:T203" si="106">SUM(H11:H202)</f>
        <v>0</v>
      </c>
      <c r="I203" s="705">
        <f t="shared" si="106"/>
        <v>0</v>
      </c>
      <c r="J203" s="705">
        <f t="shared" si="106"/>
        <v>0</v>
      </c>
      <c r="K203" s="705">
        <f t="shared" si="106"/>
        <v>0</v>
      </c>
      <c r="L203" s="705">
        <f t="shared" si="106"/>
        <v>0</v>
      </c>
      <c r="M203" s="705">
        <f t="shared" si="106"/>
        <v>0</v>
      </c>
      <c r="N203" s="705">
        <f t="shared" si="106"/>
        <v>0</v>
      </c>
      <c r="O203" s="705">
        <f t="shared" si="106"/>
        <v>0</v>
      </c>
      <c r="P203" s="705">
        <f t="shared" si="106"/>
        <v>0</v>
      </c>
      <c r="Q203" s="705">
        <f t="shared" si="106"/>
        <v>0</v>
      </c>
      <c r="R203" s="705">
        <f t="shared" si="106"/>
        <v>0</v>
      </c>
      <c r="S203" s="705">
        <f t="shared" si="106"/>
        <v>0</v>
      </c>
      <c r="T203" s="706">
        <f t="shared" si="106"/>
        <v>0</v>
      </c>
      <c r="U203" s="531"/>
      <c r="V203" s="395"/>
      <c r="W203" s="396"/>
      <c r="X203" s="396"/>
      <c r="Y203" s="396"/>
      <c r="Z203" s="396"/>
      <c r="AA203" s="396"/>
      <c r="AB203" s="396"/>
      <c r="AC203" s="396"/>
      <c r="AD203" s="396"/>
      <c r="AE203" s="659"/>
      <c r="AF203" s="395"/>
      <c r="AG203" s="396"/>
      <c r="AH203" s="396"/>
      <c r="AI203" s="396"/>
      <c r="AJ203" s="396"/>
      <c r="AK203" s="396"/>
      <c r="AL203" s="396"/>
      <c r="AM203" s="396"/>
      <c r="AN203" s="396"/>
      <c r="AO203" s="659"/>
      <c r="AP203" s="395"/>
      <c r="AQ203" s="396"/>
      <c r="AR203" s="396"/>
      <c r="AS203" s="396"/>
      <c r="AT203" s="396"/>
      <c r="AU203" s="396"/>
      <c r="AV203" s="396"/>
      <c r="AW203" s="396"/>
      <c r="AX203" s="396"/>
      <c r="AY203" s="659"/>
      <c r="AZ203" s="395"/>
      <c r="BA203" s="396"/>
      <c r="BB203" s="396"/>
      <c r="BC203" s="396"/>
      <c r="BD203" s="396"/>
      <c r="BE203" s="396"/>
      <c r="BF203" s="396"/>
      <c r="BG203" s="396"/>
      <c r="BH203" s="396"/>
      <c r="BI203" s="659"/>
      <c r="BJ203" s="395"/>
      <c r="BK203" s="396"/>
      <c r="BL203" s="396"/>
      <c r="BM203" s="396"/>
      <c r="BN203" s="396"/>
      <c r="BO203" s="396"/>
      <c r="BP203" s="396"/>
      <c r="BQ203" s="396"/>
      <c r="BR203" s="396"/>
      <c r="BS203" s="659"/>
      <c r="BT203" s="395"/>
      <c r="BU203" s="396"/>
      <c r="BV203" s="396"/>
      <c r="BW203" s="396"/>
      <c r="BX203" s="396"/>
      <c r="BY203" s="396"/>
      <c r="BZ203" s="396"/>
      <c r="CA203" s="396"/>
      <c r="CB203" s="396"/>
      <c r="CC203" s="659"/>
      <c r="CD203" s="395"/>
      <c r="CE203" s="396"/>
      <c r="CF203" s="396"/>
      <c r="CG203" s="396"/>
      <c r="CH203" s="396"/>
      <c r="CI203" s="396"/>
      <c r="CJ203" s="396"/>
      <c r="CK203" s="396"/>
      <c r="CL203" s="396"/>
      <c r="CM203" s="659"/>
      <c r="CN203" s="395"/>
      <c r="CO203" s="396"/>
      <c r="CP203" s="396"/>
      <c r="CQ203" s="396"/>
      <c r="CR203" s="396"/>
      <c r="CS203" s="396"/>
      <c r="CT203" s="396"/>
      <c r="CU203" s="396"/>
      <c r="CV203" s="396"/>
      <c r="CW203" s="659"/>
      <c r="CX203" s="395"/>
      <c r="CY203" s="396"/>
      <c r="CZ203" s="396"/>
      <c r="DA203" s="396"/>
      <c r="DB203" s="396"/>
      <c r="DC203" s="396"/>
      <c r="DD203" s="396"/>
      <c r="DE203" s="396"/>
      <c r="DF203" s="396"/>
      <c r="DG203" s="659"/>
      <c r="DH203" s="395"/>
      <c r="DI203" s="396"/>
      <c r="DJ203" s="396"/>
      <c r="DK203" s="396"/>
      <c r="DL203" s="396"/>
      <c r="DM203" s="396"/>
      <c r="DN203" s="396"/>
      <c r="DO203" s="396"/>
      <c r="DP203" s="396"/>
      <c r="DQ203" s="659"/>
      <c r="DR203" s="395"/>
      <c r="DS203" s="396"/>
      <c r="DT203" s="396"/>
      <c r="DU203" s="396"/>
      <c r="DV203" s="396"/>
      <c r="DW203" s="396"/>
      <c r="DX203" s="396"/>
      <c r="DY203" s="396"/>
      <c r="DZ203" s="396"/>
      <c r="EA203" s="659"/>
      <c r="EB203" s="395"/>
      <c r="EC203" s="396"/>
      <c r="ED203" s="396"/>
      <c r="EE203" s="396"/>
      <c r="EF203" s="396"/>
      <c r="EG203" s="396"/>
      <c r="EH203" s="396"/>
      <c r="EI203" s="396"/>
      <c r="EJ203" s="396"/>
      <c r="EK203" s="659"/>
    </row>
  </sheetData>
  <sheetProtection algorithmName="SHA-512" hashValue="e3AqTCa4l1hJdSiRwbK76srjt1GP8rFe0yXIEGokUc1AAB0BxYsr/KozRDi1rG4suiJRPoVl7eQpmKVZsWJnLA==" saltValue="NROo4Zg4sAG/a7EP4B0nHw==" spinCount="100000" sheet="1" objects="1" scenarios="1"/>
  <mergeCells count="22">
    <mergeCell ref="A1:T1"/>
    <mergeCell ref="A4:A7"/>
    <mergeCell ref="B4:C7"/>
    <mergeCell ref="D4:F5"/>
    <mergeCell ref="G4:G5"/>
    <mergeCell ref="H4:T5"/>
    <mergeCell ref="D6:D7"/>
    <mergeCell ref="E6:E7"/>
    <mergeCell ref="F6:F7"/>
    <mergeCell ref="G6:G7"/>
    <mergeCell ref="EB4:EK5"/>
    <mergeCell ref="V4:AE5"/>
    <mergeCell ref="AF4:AO5"/>
    <mergeCell ref="AP4:AY5"/>
    <mergeCell ref="AZ4:BI5"/>
    <mergeCell ref="BJ4:BS5"/>
    <mergeCell ref="BT4:CC5"/>
    <mergeCell ref="CD4:CM5"/>
    <mergeCell ref="CN4:CW5"/>
    <mergeCell ref="CX4:DG5"/>
    <mergeCell ref="DH4:DQ5"/>
    <mergeCell ref="DR4:EA5"/>
  </mergeCells>
  <conditionalFormatting sqref="A8:G8 A17:G27 B16 A14:G15 B13 A11:G12 B10 D13 D16 B29 D29 B64 B60 A57:G59 B56 D56 D60 D64 A9 A28 A55:G55 A30:G53 A61:G63 A65:G88 A200:G203 A90:G148 A153:G198">
    <cfRule type="cellIs" dxfId="62" priority="20" operator="equal">
      <formula>0</formula>
    </cfRule>
  </conditionalFormatting>
  <conditionalFormatting sqref="A64 A60 A56 C64 C60 C56 E56:G56 E60:G60 E64:G64 E29:G29 C29 A29 A10 A13 A16 C16 C13 C10:G10 E13:G13 E16:G16">
    <cfRule type="cellIs" dxfId="61" priority="18" operator="equal">
      <formula>0</formula>
    </cfRule>
  </conditionalFormatting>
  <conditionalFormatting sqref="B28:G28 B9:G9">
    <cfRule type="cellIs" dxfId="60" priority="17" operator="equal">
      <formula>0</formula>
    </cfRule>
  </conditionalFormatting>
  <conditionalFormatting sqref="A54:G54">
    <cfRule type="cellIs" dxfId="59" priority="15" operator="equal">
      <formula>0</formula>
    </cfRule>
  </conditionalFormatting>
  <conditionalFormatting sqref="B199 D199">
    <cfRule type="cellIs" dxfId="58" priority="5" operator="equal">
      <formula>0</formula>
    </cfRule>
  </conditionalFormatting>
  <conditionalFormatting sqref="E199:G199 C199 A199">
    <cfRule type="cellIs" dxfId="57" priority="4" operator="equal">
      <formula>0</formula>
    </cfRule>
  </conditionalFormatting>
  <conditionalFormatting sqref="A89:G89">
    <cfRule type="cellIs" dxfId="56" priority="3" operator="equal">
      <formula>0</formula>
    </cfRule>
  </conditionalFormatting>
  <conditionalFormatting sqref="A149:B152">
    <cfRule type="cellIs" dxfId="55" priority="2" operator="equal">
      <formula>0</formula>
    </cfRule>
  </conditionalFormatting>
  <conditionalFormatting sqref="C149:G152">
    <cfRule type="cellIs" dxfId="54" priority="1" operator="equal">
      <formula>0</formula>
    </cfRule>
  </conditionalFormatting>
  <pageMargins left="0.7" right="0.7" top="0.75" bottom="0.75" header="0.3" footer="0.3"/>
  <pageSetup paperSize="9" scale="1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3A5FCF0649F87409AFB2F3D7DCF99BD" ma:contentTypeVersion="11" ma:contentTypeDescription="Create a new document." ma:contentTypeScope="" ma:versionID="61c7b824267e38153701f127796da01e">
  <xsd:schema xmlns:xsd="http://www.w3.org/2001/XMLSchema" xmlns:xs="http://www.w3.org/2001/XMLSchema" xmlns:p="http://schemas.microsoft.com/office/2006/metadata/properties" xmlns:ns3="4f12c172-e703-451c-b478-005e8f12d45c" xmlns:ns4="86019917-5846-473f-a4a2-57057c5d0b9e" targetNamespace="http://schemas.microsoft.com/office/2006/metadata/properties" ma:root="true" ma:fieldsID="6619978bc7f137ed5b3b41d8ab98cf54" ns3:_="" ns4:_="">
    <xsd:import namespace="4f12c172-e703-451c-b478-005e8f12d45c"/>
    <xsd:import namespace="86019917-5846-473f-a4a2-57057c5d0b9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12c172-e703-451c-b478-005e8f12d45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6019917-5846-473f-a4a2-57057c5d0b9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7768F10-89D8-4B31-81C2-587E30BB0935}">
  <ds:schemaRefs>
    <ds:schemaRef ds:uri="http://schemas.microsoft.com/sharepoint/v3/contenttype/forms"/>
  </ds:schemaRefs>
</ds:datastoreItem>
</file>

<file path=customXml/itemProps2.xml><?xml version="1.0" encoding="utf-8"?>
<ds:datastoreItem xmlns:ds="http://schemas.openxmlformats.org/officeDocument/2006/customXml" ds:itemID="{6F525F3A-598F-4373-A958-44929847BA10}">
  <ds:schemaRefs>
    <ds:schemaRef ds:uri="http://purl.org/dc/terms/"/>
    <ds:schemaRef ds:uri="http://schemas.openxmlformats.org/package/2006/metadata/core-properties"/>
    <ds:schemaRef ds:uri="4f12c172-e703-451c-b478-005e8f12d45c"/>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86019917-5846-473f-a4a2-57057c5d0b9e"/>
    <ds:schemaRef ds:uri="http://www.w3.org/XML/1998/namespace"/>
  </ds:schemaRefs>
</ds:datastoreItem>
</file>

<file path=customXml/itemProps3.xml><?xml version="1.0" encoding="utf-8"?>
<ds:datastoreItem xmlns:ds="http://schemas.openxmlformats.org/officeDocument/2006/customXml" ds:itemID="{642DC66A-CBDD-4CBD-8874-E0F309EC6A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12c172-e703-451c-b478-005e8f12d45c"/>
    <ds:schemaRef ds:uri="86019917-5846-473f-a4a2-57057c5d0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Sheet1</vt:lpstr>
      <vt:lpstr>Sheet2</vt:lpstr>
      <vt:lpstr>Version Control</vt:lpstr>
      <vt:lpstr>Rev</vt:lpstr>
      <vt:lpstr>Guidance</vt:lpstr>
      <vt:lpstr>Summary</vt:lpstr>
      <vt:lpstr>Mobilisation</vt:lpstr>
      <vt:lpstr>Year 1</vt:lpstr>
      <vt:lpstr>Year 2</vt:lpstr>
      <vt:lpstr>Year 3</vt:lpstr>
      <vt:lpstr>Year 4</vt:lpstr>
      <vt:lpstr>Year 5</vt:lpstr>
      <vt:lpstr>Year 6</vt:lpstr>
      <vt:lpstr>Year 7</vt:lpstr>
      <vt:lpstr>Year 8</vt:lpstr>
      <vt:lpstr>Fee</vt:lpstr>
      <vt:lpstr>Fee!Print_Area</vt:lpstr>
      <vt:lpstr>Rev!Print_Area</vt:lpstr>
    </vt:vector>
  </TitlesOfParts>
  <Company>Arup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neville</dc:creator>
  <cp:lastModifiedBy>Davies, Glenda</cp:lastModifiedBy>
  <cp:lastPrinted>2018-09-21T12:32:50Z</cp:lastPrinted>
  <dcterms:created xsi:type="dcterms:W3CDTF">2015-05-26T12:49:14Z</dcterms:created>
  <dcterms:modified xsi:type="dcterms:W3CDTF">2020-12-18T15:37:13Z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0x01010013A5FCF0649F87409AFB2F3D7DCF99BD</vt:lpwstr>
  </property>
  <property fmtid="{D5CDD505-2E9C-101B-9397-08002B2CF9AE}" pid="3" name="MSIP_Label_82fa3fd3-029b-403d-91b4-1dc930cb0e60_Enabled">
    <vt:lpwstr>true</vt:lpwstr>
  </property>
  <property fmtid="{D5CDD505-2E9C-101B-9397-08002B2CF9AE}" pid="4" name="MSIP_Label_82fa3fd3-029b-403d-91b4-1dc930cb0e60_SetDate">
    <vt:lpwstr>2020-06-26T08:10:56Z</vt:lpwstr>
  </property>
  <property fmtid="{D5CDD505-2E9C-101B-9397-08002B2CF9AE}" pid="5" name="MSIP_Label_82fa3fd3-029b-403d-91b4-1dc930cb0e60_Method">
    <vt:lpwstr>Standard</vt:lpwstr>
  </property>
  <property fmtid="{D5CDD505-2E9C-101B-9397-08002B2CF9AE}" pid="6" name="MSIP_Label_82fa3fd3-029b-403d-91b4-1dc930cb0e60_Name">
    <vt:lpwstr>82fa3fd3-029b-403d-91b4-1dc930cb0e60</vt:lpwstr>
  </property>
  <property fmtid="{D5CDD505-2E9C-101B-9397-08002B2CF9AE}" pid="7" name="MSIP_Label_82fa3fd3-029b-403d-91b4-1dc930cb0e60_SiteId">
    <vt:lpwstr>4ae48b41-0137-4599-8661-fc641fe77bea</vt:lpwstr>
  </property>
  <property fmtid="{D5CDD505-2E9C-101B-9397-08002B2CF9AE}" pid="8" name="MSIP_Label_82fa3fd3-029b-403d-91b4-1dc930cb0e60_ActionId">
    <vt:lpwstr>fe66d5d7-8561-4fc8-9aa8-5cbe58872d3a</vt:lpwstr>
  </property>
  <property fmtid="{D5CDD505-2E9C-101B-9397-08002B2CF9AE}" pid="9" name="MSIP_Label_82fa3fd3-029b-403d-91b4-1dc930cb0e60_ContentBits">
    <vt:lpwstr>0</vt:lpwstr>
  </property>
</Properties>
</file>